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Flights!$A$4:$BA$26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Settings!$L$4:$L$28</definedName>
    <definedName function="false" hidden="false" name="L_Negation" vbProcedure="false">Settings!$N$4:$N$10</definedName>
    <definedName function="false" hidden="false" name="L_Placeholder" vbProcedure="false">Settings!$K$4:$K$38</definedName>
    <definedName function="false" hidden="false" name="L_ResultBad" vbProcedure="false">Settings!$M$4:$M$28</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<sst xmlns="http://schemas.openxmlformats.org/spreadsheetml/2006/main" count="12454" uniqueCount="1764">
  <si>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</si>
  <si>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</si>
  <si>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</si>
  <si>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</si>
  <si>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</si>
  <si>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</si>
  <si>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</si>
  <si>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</si>
  <si>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</si>
  <si>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</si>
  <si>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</si>
  <si>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</si>
  <si>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</si>
  <si>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</si>
  <si>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</si>
  <si>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</si>
  <si>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</si>
  <si>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</si>
  <si>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</si>
  <si>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</si>
  <si>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</si>
  <si>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</si>
  <si>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</si>
  <si>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</si>
  <si>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</si>
  <si>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</si>
  <si>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</si>
  <si>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</si>
  <si>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</si>
  <si>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</si>
  <si>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</si>
  <si>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</si>
  <si>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</si>
  <si>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</si>
  <si>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</si>
  <si>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</si>
  <si>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</si>
  <si>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</si>
  <si>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</si>
  <si>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</si>
  <si>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</si>
  <si>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</si>
  <si>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</si>
  <si>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</si>
  <si>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</si>
  <si>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</si>
  <si>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</si>
  <si>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</si>
  <si>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</si>
  <si>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</si>
  <si>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</si>
  <si>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</si>
  <si>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</si>
  <si>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</si>
  <si>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</si>
  <si>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</si>
  <si>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</si>
  <si>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</si>
  <si>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</si>
  <si>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</si>
  <si>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</si>
  <si>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</si>
  <si>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</si>
  <si>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</si>
  <si>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</si>
  <si>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</si>
  <si>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</si>
  <si>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</si>
  <si>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</si>
  <si>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</si>
  <si>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</si>
  <si>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</si>
  <si>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</si>
  <si>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</si>
  <si>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</si>
  <si>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</si>
  <si>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</si>
  <si>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</si>
  <si>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</si>
  <si>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</si>
  <si>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</si>
  <si>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</si>
  <si>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</si>
  <si>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</si>
  <si>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</si>
  <si>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</si>
  <si>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</si>
  <si>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</si>
  <si>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</si>
  <si>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</si>
  <si>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</si>
  <si>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</si>
  <si>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</si>
  <si>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</si>
  <si>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</si>
  <si>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</si>
  <si>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</si>
  <si>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</si>
  <si>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</si>
  <si>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</si>
  <si>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</si>
  <si>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</si>
  <si>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</si>
  <si>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</si>
  <si>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</si>
  <si>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</si>
  <si>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</si>
  <si>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</si>
  <si>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</si>
  <si>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</si>
  <si>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</si>
  <si>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</si>
  <si>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</si>
  <si>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</si>
  <si>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</si>
  <si>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</si>
  <si>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</si>
  <si>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</si>
  <si>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</si>
  <si>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</si>
  <si>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</si>
  <si>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</si>
  <si>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</si>
  <si>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</si>
  <si>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</si>
  <si>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</si>
  <si>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</si>
  <si>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</si>
  <si>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</si>
  <si>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</si>
  <si>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</si>
  <si>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</si>
  <si>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</si>
  <si>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</si>
  <si>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</si>
  <si>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</si>
  <si>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</si>
  <si>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</si>
  <si>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</si>
  <si>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</si>
  <si>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</si>
  <si>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</si>
  <si>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</si>
  <si>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</si>
  <si>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</si>
  <si>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</si>
  <si>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</si>
  <si>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</si>
  <si>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</si>
  <si>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</si>
  <si>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</si>
  <si>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</si>
  <si>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</si>
  <si>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</si>
  <si>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</si>
  <si>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</si>
  <si>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</si>
  <si>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</si>
  <si>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</si>
  <si>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</si>
  <si>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</si>
  <si>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</si>
  <si>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</si>
  <si>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</si>
  <si>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</si>
  <si>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</si>
  <si>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</si>
  <si>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</si>
  <si>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</si>
  <si>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</si>
  <si>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</si>
  <si>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</si>
  <si>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</si>
  <si>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</si>
  <si>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</si>
  <si>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</si>
  <si>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</si>
  <si>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</si>
  <si>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</si>
  <si>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</si>
  <si>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</si>
  <si>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</si>
  <si>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</si>
  <si>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</si>
  <si>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</si>
  <si>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</si>
  <si>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</si>
  <si>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</si>
  <si>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</si>
  <si>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</si>
  <si>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</si>
  <si>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</si>
  <si>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</si>
  <si>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</si>
  <si>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</si>
  <si>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</si>
  <si>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</si>
  <si>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</si>
  <si>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</si>
  <si>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</si>
  <si>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</si>
  <si>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</si>
  <si>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</si>
  <si>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</si>
  <si>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</si>
  <si>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</si>
  <si>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</si>
  <si>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</si>
  <si>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</si>
  <si>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</si>
  <si>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</si>
  <si>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</si>
  <si>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</si>
  <si>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</si>
  <si>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</si>
  <si>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</si>
  <si>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</si>
  <si>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</si>
  <si>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</si>
  <si>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</si>
  <si>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</si>
  <si>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</si>
  <si>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</si>
  <si>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</si>
  <si>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</si>
  <si>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</si>
  <si>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</si>
  <si>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</si>
  <si>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</si>
  <si>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</si>
  <si>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</si>
  <si>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</si>
  <si>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</si>
  <si>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</si>
  <si>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</si>
  <si>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</si>
  <si>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</si>
  <si>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</si>
  <si>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</si>
  <si>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</si>
  <si>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</si>
  <si>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</si>
  <si>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</si>
  <si>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</si>
  <si>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</si>
  <si>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</si>
  <si>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</si>
  <si>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</si>
  <si>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</si>
  <si>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</si>
  <si>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</si>
  <si>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</si>
  <si>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</si>
  <si>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</si>
  <si>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</si>
  <si>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</si>
  <si>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</si>
  <si>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</si>
  <si>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</si>
  <si>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</si>
  <si>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</si>
  <si>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</si>
  <si>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</si>
  <si>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</si>
  <si>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</si>
  <si>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</si>
  <si>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</si>
  <si>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</si>
  <si>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</si>
  <si>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</si>
  <si>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</si>
  <si>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</si>
  <si>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</si>
  <si>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</si>
  <si>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</si>
  <si>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</si>
  <si>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</si>
  <si>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</si>
  <si>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</si>
  <si>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</si>
  <si>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</si>
  <si>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</si>
  <si>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</si>
  <si>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</si>
  <si>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</si>
  <si>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</si>
  <si>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</si>
  <si>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</si>
  <si>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</si>
  <si>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</si>
  <si>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</si>
  <si>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</si>
  <si>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</si>
  <si>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</si>
  <si>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</si>
  <si>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</si>
  <si>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</si>
  <si>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</si>
  <si>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</si>
  <si>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</si>
  <si>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</si>
  <si>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</si>
  <si>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</si>
  <si>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</si>
  <si>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</si>
  <si>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</si>
  <si>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</si>
  <si>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</si>
  <si>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</si>
  <si>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</si>
  <si>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</si>
  <si>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</si>
  <si>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</si>
  <si>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</si>
  <si>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</si>
  <si>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</si>
  <si>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</si>
  <si>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</si>
  <si>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</si>
  <si>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</si>
  <si>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</si>
  <si>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</si>
  <si>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</si>
  <si>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</si>
  <si>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</si>
  <si>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</si>
  <si>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</si>
  <si>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</si>
  <si>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</si>
  <si>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</si>
  <si>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</si>
  <si>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</si>
  <si>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</si>
  <si>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</si>
  <si>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</si>
  <si>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</si>
  <si>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</si>
  <si>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</si>
  <si>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</si>
  <si>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</si>
  <si>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</si>
  <si>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</si>
  <si>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</si>
  <si>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</si>
  <si>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</si>
  <si>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</si>
  <si>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</si>
  <si>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</si>
  <si>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</si>
  <si>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</si>
  <si>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</si>
  <si>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</si>
  <si>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</si>
  <si>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</si>
  <si>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</si>
  <si>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</si>
  <si>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</si>
  <si>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</si>
  <si>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</si>
  <si>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</si>
  <si>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</si>
  <si>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</si>
  <si>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</si>
  <si>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</si>
  <si>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</si>
  <si>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</si>
  <si>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</si>
  <si>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</si>
  <si>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</si>
  <si>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</si>
  <si>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</si>
  <si>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</si>
  <si>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</si>
  <si>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</si>
  <si>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</si>
  <si>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</si>
  <si>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</si>
  <si>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</si>
  <si>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</si>
  <si>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</si>
  <si>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</si>
  <si>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</si>
  <si>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</si>
  <si>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</si>
  <si>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</si>
  <si>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</si>
  <si>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</si>
  <si>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</si>
  <si>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</si>
  <si>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</si>
  <si>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</si>
  <si>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</si>
  <si>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</si>
  <si>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</si>
  <si>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</si>
  <si>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</si>
  <si>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</si>
  <si>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</si>
  <si>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</si>
  <si>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</si>
  <si>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</si>
  <si>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</si>
  <si>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</si>
  <si>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</si>
  <si>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</si>
  <si>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</si>
  <si>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</si>
  <si>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</si>
  <si>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</si>
  <si>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</si>
  <si>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</si>
  <si>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</si>
  <si>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</si>
  <si>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</si>
  <si>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</si>
  <si>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</si>
  <si>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</si>
  <si>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</si>
  <si>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</si>
  <si>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</si>
  <si>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</si>
  <si>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</si>
  <si>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</si>
  <si>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</si>
  <si>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</si>
  <si>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</si>
  <si>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</si>
  <si>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</si>
  <si>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</si>
  <si>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</si>
  <si>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</si>
  <si>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</si>
  <si>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</si>
  <si>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</si>
  <si>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</si>
  <si>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</si>
  <si>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</si>
  <si>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</si>
  <si>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</si>
  <si>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</si>
  <si>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</si>
  <si>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</si>
  <si>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</si>
  <si>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</si>
  <si>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</si>
  <si>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</si>
  <si>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</si>
  <si>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</si>
  <si>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</si>
  <si>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</si>
  <si>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</si>
  <si>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</si>
  <si>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</si>
  <si>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</si>
  <si>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</si>
  <si>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</si>
  <si>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</si>
  <si>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</si>
  <si>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</si>
  <si>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</si>
  <si>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</si>
  <si>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</si>
  <si>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</si>
  <si>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</si>
  <si>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</si>
  <si>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</si>
  <si>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</si>
  <si>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</si>
  <si>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</si>
  <si>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</si>
  <si>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</si>
  <si>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</si>
  <si>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</si>
  <si>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</si>
  <si>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</si>
  <si>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</si>
  <si>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</si>
  <si>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</si>
  <si>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</si>
  <si>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</si>
  <si>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</si>
  <si>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</si>
  <si>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</si>
  <si>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</si>
  <si>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</si>
  <si>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</si>
  <si>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</si>
  <si>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</si>
  <si>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</si>
  <si>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</si>
  <si>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</si>
  <si>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</si>
  <si>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</si>
  <si>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</si>
  <si>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</si>
  <si>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</si>
  <si>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</si>
  <si>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</si>
  <si>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</si>
  <si>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</si>
  <si>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</si>
  <si>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</si>
  <si>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</si>
  <si>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</si>
  <si>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</si>
  <si>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</si>
  <si>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</si>
  <si>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</si>
  <si>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</si>
  <si>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</si>
  <si>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</si>
  <si>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</si>
  <si>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</si>
  <si>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</si>
  <si>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</si>
  <si>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</si>
  <si>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</si>
  <si>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</si>
  <si>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</si>
  <si>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</si>
  <si>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</si>
  <si>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</si>
  <si>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</si>
  <si>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</si>
  <si>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</si>
  <si>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</si>
  <si>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</si>
  <si>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</si>
  <si>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</si>
  <si>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</si>
  <si>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</si>
  <si>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</si>
  <si>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</si>
  <si>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</si>
  <si>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</si>
  <si>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</si>
  <si>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</si>
  <si>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</si>
  <si>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</si>
  <si>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</si>
  <si>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</si>
  <si>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</si>
  <si>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</si>
  <si>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</si>
  <si>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</si>
  <si>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</si>
  <si>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</si>
  <si>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</si>
  <si>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</si>
  <si>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</si>
  <si>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</si>
  <si>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</si>
  <si>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</si>
  <si>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</si>
  <si>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</si>
  <si>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</si>
  <si>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</si>
  <si>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</si>
  <si>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</si>
  <si>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</si>
  <si>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</si>
  <si>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</si>
  <si>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</si>
  <si>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</si>
  <si>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</si>
  <si>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</si>
  <si>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</si>
  <si>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</si>
  <si>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</si>
  <si>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</si>
  <si>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</si>
  <si>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</si>
  <si>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</si>
  <si>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</si>
  <si>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</si>
  <si>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</si>
  <si>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</si>
  <si>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</si>
  <si>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</si>
  <si>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</si>
  <si>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</si>
  <si>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</si>
  <si>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</si>
  <si>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</si>
  <si>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</si>
  <si>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</si>
  <si>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</si>
  <si>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</si>
  <si>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</si>
  <si>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</si>
  <si>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</si>
  <si>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</si>
  <si>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</si>
  <si>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</si>
  <si>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</si>
  <si>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</si>
  <si>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</si>
  <si>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</si>
  <si>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</si>
  <si>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</si>
  <si>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</si>
  <si>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</si>
  <si>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</si>
  <si>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</si>
  <si>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</si>
  <si>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</si>
  <si>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</si>
  <si>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</si>
  <si>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</si>
  <si>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</si>
  <si>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</si>
  <si>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</si>
  <si>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</si>
  <si>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</si>
  <si>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</si>
  <si>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</si>
  <si>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</si>
  <si>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</si>
  <si>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</si>
  <si>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</si>
  <si>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</si>
  <si>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</si>
  <si>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</si>
  <si>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</si>
  <si>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</si>
  <si>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</si>
  <si>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</si>
  <si>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</si>
  <si>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</si>
  <si>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</si>
  <si>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</si>
  <si>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</si>
  <si>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</si>
  <si>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</si>
  <si>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</si>
  <si>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</si>
  <si>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</si>
  <si>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</si>
  <si>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</si>
  <si>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</si>
  <si>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</si>
  <si>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</si>
  <si>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</si>
  <si>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</si>
  <si>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</si>
  <si>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</si>
  <si>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</si>
  <si>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</si>
  <si>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</si>
  <si>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</si>
  <si>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</si>
  <si>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</si>
  <si>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</si>
  <si>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</si>
  <si>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</si>
  <si>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</si>
  <si>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</si>
  <si>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</si>
  <si>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</si>
  <si>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</si>
  <si>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</si>
  <si>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</si>
  <si>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</si>
  <si>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</si>
  <si>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</si>
  <si>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</si>
  <si>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</si>
  <si>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</si>
  <si>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</si>
  <si>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</si>
  <si>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</si>
  <si>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</si>
  <si>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</si>
  <si>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</si>
  <si>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</si>
  <si>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</si>
  <si>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</si>
  <si>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</si>
  <si>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</si>
  <si>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</si>
  <si>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</si>
  <si>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</si>
  <si>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</si>
  <si>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</si>
  <si>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</si>
  <si>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</si>
  <si>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</si>
  <si>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</si>
  <si>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</si>
  <si>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</si>
  <si>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</si>
  <si>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</si>
  <si>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</si>
  <si>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</si>
  <si>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</si>
  <si>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</si>
  <si>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</si>
  <si>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</si>
  <si>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</si>
  <si>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</si>
  <si>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</si>
  <si>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</si>
  <si>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</si>
  <si>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</si>
  <si>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</si>
  <si>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</si>
  <si>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</si>
  <si>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</si>
  <si>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</si>
  <si>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</si>
  <si>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</si>
  <si>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</si>
  <si>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</si>
  <si>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</si>
  <si>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</si>
  <si>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</si>
  <si>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</si>
  <si>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</si>
  <si>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</si>
  <si>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</si>
  <si>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</si>
  <si>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</si>
  <si>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</si>
  <si>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</si>
  <si>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</si>
  <si>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</si>
  <si>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</si>
  <si>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</si>
  <si>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</si>
  <si>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</si>
  <si>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</si>
  <si>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</si>
  <si>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</si>
  <si>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</si>
  <si>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</si>
  <si>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</si>
  <si>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</si>
  <si>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</si>
  <si>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</si>
  <si>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</si>
  <si>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</si>
  <si>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</si>
  <si>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</si>
  <si>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</si>
  <si>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</si>
  <si>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</si>
  <si>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</si>
  <si>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</si>
  <si>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</si>
  <si>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</si>
  <si>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</si>
  <si>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</si>
  <si>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</si>
  <si>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</si>
  <si>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</si>
  <si>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</si>
  <si>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</si>
  <si>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</si>
  <si>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</si>
  <si>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</si>
  <si>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</si>
  <si>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</si>
  <si>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</si>
  <si>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</si>
  <si>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</si>
  <si>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</si>
  <si>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</si>
  <si>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</si>
  <si>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</si>
  <si>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</si>
  <si>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</si>
  <si>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</si>
  <si>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</si>
  <si>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</si>
  <si>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</si>
  <si>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</si>
  <si>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</si>
  <si>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</si>
  <si>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</si>
  <si>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</si>
  <si>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</si>
  <si>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</si>
  <si>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</si>
  <si>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</si>
  <si>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</si>
  <si>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</si>
  <si>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</si>
  <si>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</si>
  <si>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</si>
  <si>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</si>
  <si>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</si>
  <si>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</si>
  <si>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</si>
  <si>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</si>
  <si>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</si>
  <si>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</si>
  <si>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</si>
  <si>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</si>
  <si>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</si>
  <si>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</si>
  <si>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</si>
  <si>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</si>
  <si>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</si>
  <si>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</si>
  <si>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</si>
  <si>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</si>
  <si>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</si>
  <si>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</si>
  <si>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</si>
  <si>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</si>
  <si>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</si>
  <si>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</si>
  <si>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</si>
  <si>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</si>
  <si>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</si>
  <si>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</si>
  <si>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</si>
  <si>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</si>
  <si>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</si>
  <si>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</si>
  <si>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</si>
  <si>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</si>
  <si>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</si>
  <si>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</si>
  <si>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</si>
  <si>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</si>
  <si>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</si>
  <si>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</si>
  <si>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</si>
  <si>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</si>
  <si>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</si>
  <si>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</si>
  <si>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</si>
  <si>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</si>
  <si>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</si>
  <si>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</si>
  <si>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</si>
  <si>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</si>
  <si>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</si>
  <si>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</si>
  <si>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</si>
  <si>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</si>
  <si>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</si>
  <si>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</si>
  <si>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</si>
  <si>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</si>
  <si>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</si>
  <si>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</si>
  <si>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</si>
  <si>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</si>
  <si>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</si>
  <si>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</si>
  <si>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</si>
  <si>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</si>
  <si>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</si>
  <si>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</si>
  <si>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</si>
  <si>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</si>
  <si>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</si>
  <si>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</si>
  <si>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</si>
  <si>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</si>
  <si>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</si>
  <si>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</si>
  <si>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</si>
  <si>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</si>
  <si>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</si>
  <si>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</si>
  <si>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</si>
  <si>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</si>
  <si>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</si>
  <si>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</si>
  <si>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</si>
  <si>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</si>
  <si>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</si>
  <si>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</si>
  <si>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</si>
  <si>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</si>
  <si>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</si>
  <si>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</si>
  <si>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</si>
  <si>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</si>
  <si>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</si>
  <si>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</si>
  <si>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</si>
  <si>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</si>
  <si>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</si>
  <si>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</si>
  <si>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</si>
  <si>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</si>
  <si>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</si>
  <si>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</si>
  <si>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</si>
  <si>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</si>
  <si>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</si>
  <si>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</si>
  <si>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</si>
  <si>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</si>
  <si>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</si>
  <si>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</si>
  <si>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</si>
  <si>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</si>
  <si>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</si>
  <si>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</si>
  <si>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</si>
  <si>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</si>
  <si>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</si>
  <si>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</si>
  <si>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</si>
  <si>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</si>
  <si>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</si>
  <si>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</si>
  <si>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</si>
  <si>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</si>
  <si>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</si>
  <si>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</si>
  <si>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</si>
  <si>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</si>
  <si>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</si>
  <si>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</si>
  <si>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</si>
  <si>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</si>
  <si>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</si>
  <si>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</si>
  <si>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</si>
  <si>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</si>
  <si>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</si>
  <si>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</si>
  <si>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</si>
  <si>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</si>
  <si>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</si>
  <si>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</si>
  <si>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</si>
  <si>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</si>
  <si>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</si>
  <si>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</si>
  <si>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</si>
  <si>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</si>
  <si>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</si>
  <si>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</si>
  <si>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</si>
  <si>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</si>
  <si>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</si>
  <si>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</si>
  <si>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</si>
  <si>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</si>
  <si>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</si>
  <si>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</si>
  <si>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</si>
  <si>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</si>
  <si>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</si>
  <si>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</si>
  <si>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</si>
  <si>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</si>
  <si>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</si>
  <si>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</si>
  <si>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</si>
  <si>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</si>
  <si>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</si>
  <si>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</si>
  <si>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</si>
  <si>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</si>
  <si>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</si>
  <si>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</si>
  <si>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</si>
  <si>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</si>
  <si>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</si>
  <si>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</si>
  <si>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</si>
  <si>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</si>
  <si>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</si>
  <si>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</si>
  <si>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</si>
  <si>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</si>
  <si>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</si>
  <si>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</si>
  <si>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</si>
  <si>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</si>
  <si>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</si>
  <si>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</si>
  <si>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</si>
  <si>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</si>
  <si>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</si>
  <si>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</si>
  <si>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</si>
  <si>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</si>
  <si>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</si>
  <si>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</si>
  <si>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</si>
  <si>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</si>
  <si>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</si>
  <si>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</si>
  <si>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</si>
  <si>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</si>
  <si>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</si>
  <si>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</si>
  <si>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</si>
  <si>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</si>
  <si>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</si>
  <si>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</si>
  <si>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</si>
  <si>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</si>
  <si>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</si>
  <si>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</si>
  <si>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</si>
  <si>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</si>
  <si>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</si>
  <si>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</si>
  <si>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</si>
  <si>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</si>
  <si>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</si>
  <si>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</si>
  <si>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</si>
  <si>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</si>
  <si>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</si>
  <si>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</si>
  <si>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</si>
  <si>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</si>
  <si>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</si>
  <si>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</si>
  <si>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</si>
  <si>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</si>
  <si>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</si>
  <si>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</si>
  <si>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</si>
  <si>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</si>
  <si>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</si>
  <si>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</si>
  <si>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</si>
  <si>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</si>
  <si>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</si>
  <si>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</si>
  <si>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</si>
  <si>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</si>
  <si>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</si>
  <si>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</si>
  <si>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</si>
  <si>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</si>
  <si>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</si>
  <si>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</si>
  <si>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</si>
  <si>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</si>
  <si>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</si>
  <si>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</si>
  <si>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</si>
  <si>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</si>
  <si>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</si>
  <si>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</si>
  <si>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</si>
  <si>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</si>
  <si>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</si>
  <si>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</si>
  <si>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</si>
  <si>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</si>
  <si>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</si>
  <si>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</si>
  <si>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</si>
  <si>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</si>
  <si>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</si>
  <si>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</si>
  <si>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</si>
  <si>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</si>
  <si>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</si>
  <si>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</si>
  <si>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</si>
  <si>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</si>
  <si>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</si>
  <si>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</si>
  <si>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</si>
  <si>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</si>
  <si>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</si>
  <si>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</si>
  <si>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</si>
  <si>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</si>
  <si>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</si>
  <si>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</si>
  <si>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</si>
  <si>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</si>
  <si>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</si>
  <si>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</si>
  <si>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</si>
  <si>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</si>
  <si>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</si>
  <si>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</si>
  <si>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</si>
  <si>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</si>
  <si>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</si>
  <si>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</si>
  <si>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</si>
  <si>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</si>
  <si>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</si>
  <si>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</si>
  <si>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</si>
  <si>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</si>
  <si>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</si>
  <si>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</si>
  <si>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</si>
  <si>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</si>
  <si>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</si>
  <si>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</si>
  <si>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</si>
  <si>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</si>
  <si>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</si>
  <si>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</si>
  <si>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</si>
  <si>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</si>
  <si>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</si>
  <si>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</si>
  <si>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</si>
  <si>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</si>
  <si>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</si>
  <si>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</si>
  <si>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</si>
  <si>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</si>
  <si>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</si>
  <si>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</si>
  <si>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</si>
  <si>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</si>
  <si>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</si>
  <si>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</si>
  <si>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</si>
  <si>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</si>
  <si>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</si>
  <si>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</si>
  <si>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</si>
  <si>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</si>
  <si>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</si>
  <si>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</si>
  <si>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</si>
  <si>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</si>
  <si>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</si>
  <si>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</si>
  <si>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</si>
  <si>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</si>
  <si>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</si>
  <si>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</si>
  <si>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</si>
  <si>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</si>
  <si>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</si>
  <si>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</si>
  <si>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</si>
  <si>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</si>
  <si>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</si>
  <si>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</si>
  <si>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</si>
  <si>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</si>
  <si>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</si>
  <si>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</si>
  <si>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</si>
  <si>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</si>
  <si>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</si>
  <si>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</si>
  <si>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</si>
  <si>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</si>
  <si>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</si>
  <si>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</si>
  <si>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</si>
  <si>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</si>
  <si>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</si>
  <si>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</si>
  <si>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</si>
  <si>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</si>
  <si>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</si>
  <si>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</si>
  <si>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</si>
  <si>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</si>
  <si>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</si>
  <si>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</si>
  <si>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</si>
  <si>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</si>
  <si>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</si>
  <si>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</si>
  <si>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</si>
  <si>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</si>
  <si>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</si>
  <si>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</si>
  <si>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</si>
  <si>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</si>
  <si>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</si>
  <si>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</si>
  <si>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</si>
  <si>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</si>
  <si>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</si>
  <si>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</si>
  <si>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</si>
  <si>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</si>
  <si>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</si>
  <si>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</si>
  <si>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</si>
  <si>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</si>
  <si>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</si>
  <si>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</si>
  <si>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</si>
  <si>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</si>
  <si>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</si>
  <si>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</si>
  <si>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</si>
  <si>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</si>
  <si>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</si>
  <si>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</si>
  <si>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</si>
  <si>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</si>
  <si>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</si>
  <si>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</si>
  <si>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</si>
  <si>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</si>
  <si>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</si>
  <si>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</si>
  <si>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</si>
  <si>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</si>
  <si>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</si>
  <si>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</si>
  <si>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</si>
  <si>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</si>
  <si>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</si>
  <si>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</si>
  <si>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</si>
  <si>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</si>
  <si>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</si>
  <si>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</si>
  <si>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</si>
  <si>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</si>
  <si>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</si>
  <si>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</si>
  <si>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</si>
  <si>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</si>
  <si>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</si>
  <si>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</si>
  <si>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</si>
  <si>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</si>
  <si>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</si>
  <si>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</si>
  <si>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</si>
  <si>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</si>
  <si>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</si>
  <si>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</si>
  <si>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</si>
  <si>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</si>
  <si>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</si>
  <si>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</si>
  <si>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</si>
  <si>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</si>
  <si>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</si>
  <si>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</si>
  <si>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</si>
  <si>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</si>
  <si>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</si>
  <si>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</si>
  <si>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</si>
  <si>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</si>
  <si>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</si>
  <si>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</si>
  <si>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</si>
  <si>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</si>
  <si>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</si>
  <si>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</si>
  <si>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</si>
  <si>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</si>
  <si>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</si>
  <si>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</si>
  <si>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</si>
  <si>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</si>
  <si>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</si>
  <si>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</si>
  <si>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</si>
  <si>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</si>
  <si>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</si>
  <si>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</si>
  <si>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</si>
  <si>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</si>
  <si>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</si>
  <si>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</si>
  <si>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</si>
  <si>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</si>
  <si>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</si>
  <si>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</si>
  <si>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</si>
  <si>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</si>
  <si>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</si>
  <si>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</si>
  <si>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</si>
  <si>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</si>
  <si>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</si>
  <si>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</si>
  <si>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</si>
  <si>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</si>
  <si>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</si>
  <si>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</si>
  <si>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</si>
  <si>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</si>
  <si>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</si>
  <si>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</si>
  <si>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</si>
  <si>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</si>
  <si>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</si>
  <si>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</si>
  <si>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</si>
  <si>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</si>
  <si>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</si>
  <si>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</si>
  <si>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</si>
  <si>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</si>
  <si>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</si>
  <si>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</si>
  <si>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</si>
  <si>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</si>
  <si>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</si>
  <si>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</si>
  <si>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</si>
  <si>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</si>
  <si>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</si>
  <si>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</si>
  <si>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</si>
  <si>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</si>
  <si>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</si>
  <si>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</si>
  <si>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</si>
  <si>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</si>
  <si>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</si>
  <si>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</si>
  <si>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</si>
  <si>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</si>
  <si>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</si>
  <si>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</si>
  <si>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</si>
  <si>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</si>
  <si>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</si>
  <si>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</si>
  <si>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</si>
  <si>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</si>
  <si>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</si>
  <si>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</si>
  <si>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</si>
  <si>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</si>
  <si>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</si>
  <si>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</si>
  <si>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</si>
  <si>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</si>
  <si>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</si>
  <si>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</si>
  <si>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</si>
  <si>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</si>
  <si>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</si>
  <si>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</si>
  <si>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</si>
  <si>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</si>
  <si>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</si>
  <si>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</si>
  <si>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</si>
  <si>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</si>
  <si>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</si>
  <si>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</si>
  <si>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</si>
  <si>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</si>
  <si>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</si>
  <si>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</si>
  <si>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</si>
  <si>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</si>
  <si>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</si>
  <si>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</si>
  <si>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</si>
  <si>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</si>
  <si>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</si>
  <si>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</si>
  <si>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</si>
  <si>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</si>
  <si>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</si>
  <si>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</si>
  <si>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</si>
  <si>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</si>
  <si>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</si>
  <si>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</si>
  <si>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</si>
  <si>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</si>
  <si>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</si>
  <si>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</si>
  <si>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</si>
  <si>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</si>
  <si>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</si>
  <si>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</si>
  <si>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</si>
  <si>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</si>
  <si>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</si>
  <si>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</si>
  <si>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</si>
  <si>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</si>
  <si>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</si>
  <si>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</si>
  <si>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</si>
  <si>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</si>
  <si>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</si>
  <si>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</si>
  <si>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</si>
  <si>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</si>
  <si>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</si>
  <si>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</si>
  <si>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</si>
  <si>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</si>
  <si>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</si>
  <si>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</si>
  <si>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</si>
  <si>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</si>
  <si>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</si>
  <si>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</si>
  <si>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</si>
  <si>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</si>
  <si>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</si>
  <si>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</si>
  <si>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</si>
  <si>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</si>
  <si>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</si>
  <si>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</si>
  <si>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</si>
  <si>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</si>
  <si>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</si>
  <si>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</si>
  <si>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</si>
  <si>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</si>
  <si>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</si>
  <si>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</si>
  <si>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</si>
  <si>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</si>
  <si>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</si>
  <si>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</si>
  <si>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</si>
  <si>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</si>
  <si>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</si>
  <si>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</si>
  <si>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</si>
  <si>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</si>
  <si>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</si>
  <si>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</si>
  <si>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</si>
  <si>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</si>
  <si>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</si>
  <si>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</si>
  <si>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</si>
  <si>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</si>
  <si>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</si>
  <si>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</si>
  <si>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</si>
  <si>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</si>
  <si>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</si>
  <si>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</si>
  <si>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</si>
  <si>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</si>
  <si>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</si>
  <si>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</si>
  <si>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</si>
  <si>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</si>
  <si>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</si>
  <si>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</si>
  <si>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</si>
  <si>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</si>
  <si>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</si>
  <si>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</si>
  <si>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</si>
  <si>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</si>
  <si>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</si>
  <si>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</si>
  <si>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</si>
  <si>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</si>
  <si>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</si>
  <si>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</si>
  <si>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</si>
  <si>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</si>
  <si>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</si>
  <si>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</si>
  <si>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</si>
  <si>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</si>
  <si>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</si>
  <si>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</si>
  <si>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</si>
  <si>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</si>
  <si>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</si>
  <si>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</si>
  <si>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</si>
  <si>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</si>
  <si>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</si>
  <si>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</si>
  <si>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</si>
  <si>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</si>
  <si>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</si>
  <si>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</si>
  <si>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</si>
  <si>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</si>
  <si>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</si>
  <si>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</si>
  <si>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</si>
  <si>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</si>
  <si>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</si>
  <si>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</si>
  <si>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</si>
  <si>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</si>
  <si>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</si>
  <si>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</si>
  <si>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</si>
  <si>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</si>
  <si>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</si>
  <si>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</si>
  <si>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</si>
  <si>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</si>
  <si>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</si>
  <si>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</si>
  <si>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</si>
  <si>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</si>
  <si>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</si>
  <si>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</si>
  <si>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</si>
  <si>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</si>
  <si>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</si>
  <si>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</si>
  <si>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</si>
  <si>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</si>
  <si>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</si>
  <si>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</si>
  <si>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</si>
  <si>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</si>
  <si>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</si>
  <si>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</si>
  <si>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</si>
  <si>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</si>
  <si>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</si>
  <si>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</si>
  <si>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</si>
  <si>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</si>
  <si>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</si>
  <si>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</si>
  <si>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</si>
  <si>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</si>
  <si>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</si>
  <si>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</si>
  <si>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</si>
  <si>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</si>
  <si>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</si>
  <si>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</si>
  <si>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</si>
  <si>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</si>
  <si>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</si>
  <si>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</si>
  <si>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</si>
  <si>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</si>
  <si>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</si>
  <si>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</si>
  <si>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</si>
  <si>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</si>
  <si>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</si>
  <si>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</si>
  <si>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</si>
  <si>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</si>
  <si>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</si>
  <si>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</si>
  <si>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</si>
  <si>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</si>
  <si>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</si>
  <si>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</si>
  <si>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</si>
  <si>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</si>
  <si>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</si>
  <si>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</si>
  <si>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</si>
  <si>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</si>
  <si>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</si>
  <si>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</si>
  <si>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</si>
  <si>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</si>
  <si>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</si>
  <si>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</si>
  <si>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</si>
  <si>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</si>
  <si>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</si>
  <si>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</si>
  <si>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</si>
  <si>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</si>
  <si>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</si>
  <si>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</si>
  <si>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</si>
  <si>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</si>
  <si>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</si>
  <si>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</si>
  <si>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</si>
  <si>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</si>
  <si>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</si>
  <si>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</si>
  <si>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</si>
  <si>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</si>
  <si>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</si>
  <si>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</si>
  <si>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</si>
  <si>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</si>
  <si>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</si>
  <si>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</si>
  <si>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</si>
  <si>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</si>
  <si>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</si>
  <si>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</si>
  <si>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</si>
  <si>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'Not yet on file' phrases (whole words, any free-text field)</t>
  </si>
  <si>
    <t xml:space="preserve">Result words that cannot be a plain Pass (whole words)</t>
  </si>
  <si>
    <t xml:space="preserve">…unless the result also says</t>
  </si>
  <si>
    <t xml:space="preserve">As-of override (UTC). Leave blank for the live clock; enter a UTC date-time to review the workbook as at that moment.</t>
  </si>
  <si>
    <t xml:space="preserve">Not started</t>
  </si>
  <si>
    <t xml:space="preserve">na</t>
  </si>
  <si>
    <t xml:space="preserve">tbc</t>
  </si>
  <si>
    <t xml:space="preserve">reject</t>
  </si>
  <si>
    <t xml:space="preserve">no</t>
  </si>
  <si>
    <t xml:space="preserve">This PC's clock offset from UTC (hours). 8 = Malaysia (MYT). Used to convert NOW() to UTC.</t>
  </si>
  <si>
    <t xml:space="preserve">In progress</t>
  </si>
  <si>
    <t xml:space="preserve">Closed</t>
  </si>
  <si>
    <t xml:space="preserve">tbd</t>
  </si>
  <si>
    <t xml:space="preserve">rejected</t>
  </si>
  <si>
    <t xml:space="preserve">nil</t>
  </si>
  <si>
    <t xml:space="preserve">Effective as-of time (UTC) used for all overdue tests</t>
  </si>
  <si>
    <t xml:space="preserve">← as-of in MYT</t>
  </si>
  <si>
    <t xml:space="preserve">Pass</t>
  </si>
  <si>
    <t xml:space="preserve">tba</t>
  </si>
  <si>
    <t xml:space="preserve">fail</t>
  </si>
  <si>
    <t xml:space="preserve">zero</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</si>
  <si>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</si>
  <si>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</si>
  <si>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</si>
  <si>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pending</t>
  </si>
  <si>
    <t xml:space="preserve">failed</t>
  </si>
  <si>
    <t xml:space="preserve">none</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</si>
  <si>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</si>
  <si>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</si>
  <si>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</si>
  <si>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</si>
  <si>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to follow</t>
  </si>
  <si>
    <t xml:space="preserve">fails</t>
  </si>
  <si>
    <t xml:space="preserve">without</t>
  </si>
  <si>
    <t xml:space="preserve">T-12H preparation check: earliest valid completion, hours before its due time (assumption)</t>
  </si>
  <si>
    <t xml:space="preserve">← value in use (limited to 1–48)</t>
  </si>
  <si>
    <t xml:space="preserve">tobeconfirmed</t>
  </si>
  <si>
    <t xml:space="preserve">will follow</t>
  </si>
  <si>
    <t xml:space="preserve">not ok</t>
  </si>
  <si>
    <t xml:space="preserve">free</t>
  </si>
  <si>
    <t xml:space="preserve">T-7D checks: earliest valid completion, days before the T-7D due time (assumption – older evidence is stale)</t>
  </si>
  <si>
    <t xml:space="preserve">← value in use (limited to 1–60)</t>
  </si>
  <si>
    <t xml:space="preserve">tobeadvised</t>
  </si>
  <si>
    <t xml:space="preserve">will upload</t>
  </si>
  <si>
    <t xml:space="preserve">nok</t>
  </si>
  <si>
    <t xml:space="preserve">not found</t>
  </si>
  <si>
    <t xml:space="preserve">Station time zones (IANA tz database rules; DST windows cover the Oct-2026 programme)</t>
  </si>
  <si>
    <t xml:space="preserve">to be uploaded</t>
  </si>
  <si>
    <t xml:space="preserve">unsatisfactory</t>
  </si>
  <si>
    <t xml:space="preserve">Station</t>
  </si>
  <si>
    <t xml:space="preserve">IANA zone</t>
  </si>
  <si>
    <t xml:space="preserve">Std offset (h)</t>
  </si>
  <si>
    <t xml:space="preserve">DST offset (h)</t>
  </si>
  <si>
    <t xml:space="preserve">DST start (UTC)</t>
  </si>
  <si>
    <t xml:space="preserve">DST end (UTC)</t>
  </si>
  <si>
    <t xml:space="preserve">awaiting</t>
  </si>
  <si>
    <t xml:space="preserve">upload later</t>
  </si>
  <si>
    <t xml:space="preserve">not acceptable</t>
  </si>
  <si>
    <t xml:space="preserve">Asia/Kuala_Lumpur</t>
  </si>
  <si>
    <t xml:space="preserve">send later</t>
  </si>
  <si>
    <t xml:space="preserve">unacceptable</t>
  </si>
  <si>
    <t xml:space="preserve">not satisfactory</t>
  </si>
  <si>
    <t xml:space="preserve">null</t>
  </si>
  <si>
    <t xml:space="preserve">not yet</t>
  </si>
  <si>
    <t xml:space="preserve">below standard</t>
  </si>
  <si>
    <t xml:space="preserve">Europe/London</t>
  </si>
  <si>
    <t xml:space="preserve">same</t>
  </si>
  <si>
    <t xml:space="preserve">not available</t>
  </si>
  <si>
    <t xml:space="preserve">short</t>
  </si>
  <si>
    <t xml:space="preserve">Asia/Jakarta</t>
  </si>
  <si>
    <t xml:space="preserve">later</t>
  </si>
  <si>
    <t xml:space="preserve">not attached</t>
  </si>
  <si>
    <t xml:space="preserve">shortfall</t>
  </si>
  <si>
    <t xml:space="preserve">Asia/Ho_Chi_Minh</t>
  </si>
  <si>
    <t xml:space="preserve">unknown</t>
  </si>
  <si>
    <t xml:space="preserve">as above</t>
  </si>
  <si>
    <t xml:space="preserve">discrepancy</t>
  </si>
  <si>
    <t xml:space="preserve">Asia/Tokyo</t>
  </si>
  <si>
    <t xml:space="preserve">x</t>
  </si>
  <si>
    <t xml:space="preserve">see above</t>
  </si>
  <si>
    <t xml:space="preserve">discrepancies</t>
  </si>
  <si>
    <t xml:space="preserve">xx</t>
  </si>
  <si>
    <t xml:space="preserve">ditto</t>
  </si>
  <si>
    <t xml:space="preserve">defect</t>
  </si>
  <si>
    <t xml:space="preserve">Asia/Hong_Kong</t>
  </si>
  <si>
    <t xml:space="preserve">xxx</t>
  </si>
  <si>
    <t xml:space="preserve">to be provided</t>
  </si>
  <si>
    <t xml:space="preserve">defective</t>
  </si>
  <si>
    <t xml:space="preserve">Australia/Adelaide</t>
  </si>
  <si>
    <t xml:space="preserve">test</t>
  </si>
  <si>
    <t xml:space="preserve">will send</t>
  </si>
  <si>
    <t xml:space="preserve">defects</t>
  </si>
  <si>
    <t xml:space="preserve">Source: IANA tz database. Europe/London BST ends Sun 25-Oct-2026 01:00 UTC; Australia/Adelaide ACDT (UTC+10:30) starts Sun 4-Oct-2026 02:00 local (03-Oct 16:30 UTC). No DST at other stations.</t>
  </si>
  <si>
    <t xml:space="preserve">dummy</t>
  </si>
  <si>
    <t xml:space="preserve">to be confirmed</t>
  </si>
  <si>
    <t xml:space="preserve">dirty</t>
  </si>
  <si>
    <t xml:space="preserve">notapplicable</t>
  </si>
  <si>
    <t xml:space="preserve">to be advised</t>
  </si>
  <si>
    <t xml:space="preserve">damaged</t>
  </si>
  <si>
    <t xml:space="preserve">nophoto</t>
  </si>
  <si>
    <t xml:space="preserve">verbal</t>
  </si>
  <si>
    <t xml:space="preserve">missing</t>
  </si>
  <si>
    <t xml:space="preserve">noevidence</t>
  </si>
  <si>
    <t xml:space="preserve">verbally</t>
  </si>
  <si>
    <t xml:space="preserve">non conforming</t>
  </si>
  <si>
    <t xml:space="preserve">done</t>
  </si>
  <si>
    <t xml:space="preserve">not received</t>
  </si>
  <si>
    <t xml:space="preserve">nonconforming</t>
  </si>
  <si>
    <t xml:space="preserve">yes</t>
  </si>
  <si>
    <t xml:space="preserve">not confirmed</t>
  </si>
  <si>
    <t xml:space="preserve">not to spec</t>
  </si>
  <si>
    <t xml:space="preserve">checked</t>
  </si>
  <si>
    <t xml:space="preserve">ok</t>
  </si>
  <si>
    <t xml:space="preserve">okay</t>
  </si>
  <si>
    <t xml:space="preserve">visual</t>
  </si>
  <si>
    <t xml:space="preserve">naverbal</t>
  </si>
  <si>
    <t xml:space="preserve">photo</t>
  </si>
  <si>
    <t xml:space="preserve">email</t>
  </si>
  <si>
    <t xml:space="preserve">seen</t>
  </si>
  <si>
    <t xml:space="preserve">fine</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</si>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</sst>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57" hidden="false" customHeight="true" outlineLevel="0" collapsed="false">
      <c r="B33" s="4" t="s">
        <v>31</v>
      </c>
    </row>
    <row r="34" customFormat="false" ht="57" hidden="false" customHeight="true" outlineLevel="0" collapsed="false">
      <c r="B34" s="4" t="s">
        <v>32</v>
      </c>
    </row>
    <row r="35" customFormat="false" ht="30"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21.75" hidden="false" customHeight="true" outlineLevel="0" collapsed="false">
      <c r="B38" s="5" t="s">
        <v>36</v>
      </c>
    </row>
    <row r="39" customFormat="false" ht="43.5" hidden="false" customHeight="true" outlineLevel="0" collapsed="false">
      <c r="B39" s="4" t="s">
        <v>37</v>
      </c>
    </row>
    <row r="40" customFormat="false" ht="84" hidden="false" customHeight="true" outlineLevel="0" collapsed="false">
      <c r="B40" s="4" t="s">
        <v>38</v>
      </c>
    </row>
    <row r="41" customFormat="false" ht="70.5" hidden="false" customHeight="true" outlineLevel="0" collapsed="false">
      <c r="B41" s="4" t="s">
        <v>39</v>
      </c>
    </row>
    <row r="42" customFormat="false" ht="57" hidden="false" customHeight="true" outlineLevel="0" collapsed="false">
      <c r="B42" s="4" t="s">
        <v>40</v>
      </c>
    </row>
    <row r="43" customFormat="false" ht="21.75" hidden="false" customHeight="true" outlineLevel="0" collapsed="false">
      <c r="B43" s="5" t="s">
        <v>41</v>
      </c>
    </row>
    <row r="44" customFormat="false" ht="57" hidden="false" customHeight="true" outlineLevel="0" collapsed="false">
      <c r="B44" s="4" t="s">
        <v>42</v>
      </c>
    </row>
    <row r="45" customFormat="false" ht="30" hidden="false" customHeight="true" outlineLevel="0" collapsed="false">
      <c r="B45" s="4" t="s">
        <v>43</v>
      </c>
    </row>
    <row r="46" customFormat="false" ht="30" hidden="false" customHeight="true" outlineLevel="0" collapsed="false">
      <c r="B46" s="4" t="s">
        <v>44</v>
      </c>
    </row>
    <row r="47" customFormat="false" ht="21.75" hidden="false" customHeight="true" outlineLevel="0" collapsed="false">
      <c r="B47" s="5" t="s">
        <v>45</v>
      </c>
    </row>
    <row r="48" customFormat="false" ht="43.5" hidden="false" customHeight="true" outlineLevel="0" collapsed="false">
      <c r="B48" s="4" t="s">
        <v>46</v>
      </c>
    </row>
    <row r="49" customFormat="false" ht="21.75" hidden="false" customHeight="true" outlineLevel="0" collapsed="false">
      <c r="B49" s="5" t="s">
        <v>47</v>
      </c>
    </row>
    <row r="50" customFormat="false" ht="16.5" hidden="false" customHeight="true" outlineLevel="0" collapsed="false">
      <c r="B50" s="6" t="s">
        <v>48</v>
      </c>
    </row>
    <row r="51" customFormat="false" ht="16.5" hidden="false" customHeight="true" outlineLevel="0" collapsed="false">
      <c r="B51" s="7" t="s">
        <v>49</v>
      </c>
    </row>
    <row r="52" customFormat="false" ht="16.5" hidden="false" customHeight="true" outlineLevel="0" collapsed="false">
      <c r="B52" s="8" t="s">
        <v>50</v>
      </c>
    </row>
    <row r="53" customFormat="false" ht="30" hidden="false" customHeight="true" outlineLevel="0" collapsed="false">
      <c r="B53" s="9" t="s">
        <v>51</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52</v>
      </c>
      <c r="C1" s="10"/>
      <c r="D1" s="10"/>
      <c r="E1" s="10"/>
      <c r="F1" s="10"/>
      <c r="G1" s="10"/>
      <c r="H1" s="10"/>
      <c r="I1" s="10"/>
      <c r="J1" s="10"/>
      <c r="K1" s="10"/>
      <c r="L1" s="10"/>
      <c r="M1" s="10"/>
      <c r="N1" s="10"/>
      <c r="O1" s="10"/>
      <c r="P1" s="10"/>
      <c r="Q1" s="10"/>
      <c r="R1" s="10"/>
    </row>
    <row r="2" customFormat="false" ht="14.25" hidden="false" customHeight="true" outlineLevel="0" collapsed="false">
      <c r="B2" s="11" t="s">
        <v>53</v>
      </c>
      <c r="C2" s="11"/>
      <c r="D2" s="12" t="n">
        <f aca="false">AsOfUTC</f>
        <v>46294.0368591251</v>
      </c>
      <c r="E2" s="12"/>
      <c r="F2" s="11" t="s">
        <v>54</v>
      </c>
      <c r="G2" s="11"/>
      <c r="H2" s="12" t="n">
        <f aca="false">AsOfUTC+8/24</f>
        <v>46294.3701924584</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55</v>
      </c>
      <c r="C4" s="14"/>
      <c r="D4" s="14"/>
      <c r="E4" s="14"/>
      <c r="F4" s="14"/>
      <c r="G4" s="14"/>
      <c r="H4" s="14"/>
      <c r="I4" s="14"/>
      <c r="J4" s="14"/>
      <c r="K4" s="14"/>
      <c r="L4" s="14"/>
      <c r="M4" s="14"/>
      <c r="N4" s="14"/>
      <c r="O4" s="14"/>
      <c r="P4" s="14"/>
      <c r="Q4" s="14"/>
      <c r="R4" s="14"/>
    </row>
    <row r="5" customFormat="false" ht="27.75" hidden="false" customHeight="true" outlineLevel="0" collapsed="false">
      <c r="B5" s="15" t="s">
        <v>56</v>
      </c>
      <c r="C5" s="15"/>
      <c r="D5" s="15" t="s">
        <v>57</v>
      </c>
      <c r="E5" s="15"/>
      <c r="F5" s="15" t="s">
        <v>58</v>
      </c>
      <c r="G5" s="15"/>
      <c r="H5" s="15" t="s">
        <v>59</v>
      </c>
      <c r="I5" s="15"/>
      <c r="J5" s="15" t="s">
        <v>60</v>
      </c>
      <c r="K5" s="15"/>
      <c r="L5" s="15" t="s">
        <v>61</v>
      </c>
      <c r="M5" s="15"/>
      <c r="N5" s="15" t="s">
        <v>62</v>
      </c>
      <c r="O5" s="15"/>
      <c r="P5" s="15" t="s">
        <v>63</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64</v>
      </c>
      <c r="C7" s="18"/>
      <c r="D7" s="18" t="str">
        <f aca="false">"of "&amp;COUNTA(Flights!$A$5:$A$26)&amp;" flights"</f>
        <v>of 22 flights</v>
      </c>
      <c r="E7" s="18"/>
      <c r="F7" s="18" t="str">
        <f aca="false">SUM(Checks!$AJ$5:$AJ$748)&amp;" of "&amp;SUM(Checks!$AI$5:$AI$748)&amp;" checks"</f>
        <v>0 of 724 checks</v>
      </c>
      <c r="G7" s="18"/>
      <c r="H7" s="18" t="s">
        <v>65</v>
      </c>
      <c r="I7" s="18"/>
      <c r="J7" s="18" t="s">
        <v>66</v>
      </c>
      <c r="K7" s="18"/>
      <c r="L7" s="18" t="s">
        <v>67</v>
      </c>
      <c r="M7" s="18"/>
      <c r="N7" s="18" t="s">
        <v>68</v>
      </c>
      <c r="O7" s="18"/>
      <c r="P7" s="18" t="s">
        <v>69</v>
      </c>
      <c r="Q7" s="18"/>
      <c r="R7" s="18"/>
    </row>
    <row r="8" customFormat="false" ht="7.5" hidden="false" customHeight="true" outlineLevel="0" collapsed="false"/>
    <row r="9" customFormat="false" ht="21.75" hidden="false" customHeight="true" outlineLevel="0" collapsed="false">
      <c r="B9" s="14" t="s">
        <v>70</v>
      </c>
      <c r="C9" s="14"/>
      <c r="D9" s="14"/>
      <c r="E9" s="14"/>
      <c r="F9" s="14"/>
      <c r="G9" s="14"/>
      <c r="H9" s="14"/>
      <c r="I9" s="14"/>
      <c r="J9" s="14"/>
      <c r="K9" s="14"/>
      <c r="L9" s="14"/>
      <c r="M9" s="14"/>
      <c r="N9" s="14"/>
      <c r="O9" s="14"/>
      <c r="P9" s="14"/>
      <c r="Q9" s="14"/>
      <c r="R9" s="14"/>
    </row>
    <row r="10" customFormat="false" ht="39.75" hidden="false" customHeight="true" outlineLevel="0" collapsed="false">
      <c r="B10" s="19" t="s">
        <v>71</v>
      </c>
      <c r="C10" s="19"/>
      <c r="D10" s="19" t="s">
        <v>72</v>
      </c>
      <c r="E10" s="19"/>
      <c r="F10" s="19" t="s">
        <v>73</v>
      </c>
      <c r="G10" s="19"/>
      <c r="H10" s="19" t="s">
        <v>74</v>
      </c>
      <c r="I10" s="19" t="s">
        <v>75</v>
      </c>
      <c r="J10" s="19" t="s">
        <v>76</v>
      </c>
      <c r="K10" s="19"/>
      <c r="L10" s="19" t="s">
        <v>77</v>
      </c>
      <c r="M10" s="19"/>
      <c r="N10" s="19" t="s">
        <v>78</v>
      </c>
      <c r="O10" s="19"/>
      <c r="P10" s="19"/>
      <c r="Q10" s="19"/>
      <c r="R10" s="19"/>
    </row>
    <row r="11" customFormat="false" ht="18" hidden="false" customHeight="true" outlineLevel="0" collapsed="false">
      <c r="B11" s="20" t="s">
        <v>79</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80</v>
      </c>
      <c r="O11" s="23"/>
      <c r="P11" s="23"/>
      <c r="Q11" s="23"/>
      <c r="R11" s="23"/>
    </row>
    <row r="12" customFormat="false" ht="18" hidden="false" customHeight="true" outlineLevel="0" collapsed="false">
      <c r="B12" s="20" t="s">
        <v>81</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82</v>
      </c>
      <c r="O12" s="23"/>
      <c r="P12" s="23"/>
      <c r="Q12" s="23"/>
      <c r="R12" s="23"/>
    </row>
    <row r="13" customFormat="false" ht="18" hidden="false" customHeight="true" outlineLevel="0" collapsed="false">
      <c r="B13" s="20" t="s">
        <v>83</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84</v>
      </c>
      <c r="O13" s="23"/>
      <c r="P13" s="23"/>
      <c r="Q13" s="23"/>
      <c r="R13" s="23"/>
    </row>
    <row r="14" customFormat="false" ht="18" hidden="false" customHeight="true" outlineLevel="0" collapsed="false">
      <c r="B14" s="20" t="s">
        <v>85</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86</v>
      </c>
      <c r="O14" s="23"/>
      <c r="P14" s="23"/>
      <c r="Q14" s="23"/>
      <c r="R14" s="23"/>
    </row>
    <row r="15" customFormat="false" ht="18" hidden="false" customHeight="true" outlineLevel="0" collapsed="false">
      <c r="B15" s="24" t="s">
        <v>87</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88</v>
      </c>
      <c r="O15" s="27"/>
      <c r="P15" s="27"/>
      <c r="Q15" s="27"/>
      <c r="R15" s="27"/>
    </row>
    <row r="16" customFormat="false" ht="7.5" hidden="false" customHeight="true" outlineLevel="0" collapsed="false"/>
    <row r="17" customFormat="false" ht="21.75" hidden="false" customHeight="true" outlineLevel="0" collapsed="false">
      <c r="B17" s="14" t="s">
        <v>89</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90</v>
      </c>
      <c r="C18" s="28"/>
      <c r="D18" s="28"/>
      <c r="E18" s="29" t="s">
        <v>91</v>
      </c>
      <c r="F18" s="29"/>
      <c r="G18" s="29"/>
      <c r="H18" s="29"/>
      <c r="I18" s="29"/>
      <c r="J18" s="29"/>
      <c r="K18" s="29"/>
      <c r="L18" s="29"/>
      <c r="M18" s="29"/>
      <c r="N18" s="29"/>
      <c r="O18" s="29"/>
      <c r="P18" s="29"/>
      <c r="Q18" s="29"/>
      <c r="R18" s="29"/>
    </row>
    <row r="19" customFormat="false" ht="27.75" hidden="false" customHeight="true" outlineLevel="0" collapsed="false">
      <c r="B19" s="28" t="s">
        <v>92</v>
      </c>
      <c r="C19" s="28"/>
      <c r="D19" s="28"/>
      <c r="E19" s="29" t="s">
        <v>93</v>
      </c>
      <c r="F19" s="29"/>
      <c r="G19" s="29"/>
      <c r="H19" s="29"/>
      <c r="I19" s="29"/>
      <c r="J19" s="29"/>
      <c r="K19" s="29"/>
      <c r="L19" s="29"/>
      <c r="M19" s="29"/>
      <c r="N19" s="29"/>
      <c r="O19" s="29"/>
      <c r="P19" s="29"/>
      <c r="Q19" s="29"/>
      <c r="R19" s="29"/>
    </row>
    <row r="20" customFormat="false" ht="51.75" hidden="false" customHeight="true" outlineLevel="0" collapsed="false">
      <c r="B20" s="28" t="s">
        <v>73</v>
      </c>
      <c r="C20" s="28"/>
      <c r="D20" s="28"/>
      <c r="E20" s="29" t="s">
        <v>94</v>
      </c>
      <c r="F20" s="29"/>
      <c r="G20" s="29"/>
      <c r="H20" s="29"/>
      <c r="I20" s="29"/>
      <c r="J20" s="29"/>
      <c r="K20" s="29"/>
      <c r="L20" s="29"/>
      <c r="M20" s="29"/>
      <c r="N20" s="29"/>
      <c r="O20" s="29"/>
      <c r="P20" s="29"/>
      <c r="Q20" s="29"/>
      <c r="R20" s="29"/>
    </row>
    <row r="21" customFormat="false" ht="27.75" hidden="false" customHeight="true" outlineLevel="0" collapsed="false">
      <c r="B21" s="28" t="s">
        <v>95</v>
      </c>
      <c r="C21" s="28"/>
      <c r="D21" s="28"/>
      <c r="E21" s="29" t="s">
        <v>96</v>
      </c>
      <c r="F21" s="29"/>
      <c r="G21" s="29"/>
      <c r="H21" s="29"/>
      <c r="I21" s="29"/>
      <c r="J21" s="29"/>
      <c r="K21" s="29"/>
      <c r="L21" s="29"/>
      <c r="M21" s="29"/>
      <c r="N21" s="29"/>
      <c r="O21" s="29"/>
      <c r="P21" s="29"/>
      <c r="Q21" s="29"/>
      <c r="R21" s="29"/>
    </row>
    <row r="22" customFormat="false" ht="39.75" hidden="false" customHeight="true" outlineLevel="0" collapsed="false">
      <c r="B22" s="28" t="s">
        <v>97</v>
      </c>
      <c r="C22" s="28"/>
      <c r="D22" s="28"/>
      <c r="E22" s="29" t="s">
        <v>98</v>
      </c>
      <c r="F22" s="29"/>
      <c r="G22" s="29"/>
      <c r="H22" s="29"/>
      <c r="I22" s="29"/>
      <c r="J22" s="29"/>
      <c r="K22" s="29"/>
      <c r="L22" s="29"/>
      <c r="M22" s="29"/>
      <c r="N22" s="29"/>
      <c r="O22" s="29"/>
      <c r="P22" s="29"/>
      <c r="Q22" s="29"/>
      <c r="R22" s="29"/>
    </row>
    <row r="23" customFormat="false" ht="27.75" hidden="false" customHeight="true" outlineLevel="0" collapsed="false">
      <c r="B23" s="28" t="s">
        <v>99</v>
      </c>
      <c r="C23" s="28"/>
      <c r="D23" s="28"/>
      <c r="E23" s="29" t="s">
        <v>100</v>
      </c>
      <c r="F23" s="29"/>
      <c r="G23" s="29"/>
      <c r="H23" s="29"/>
      <c r="I23" s="29"/>
      <c r="J23" s="29"/>
      <c r="K23" s="29"/>
      <c r="L23" s="29"/>
      <c r="M23" s="29"/>
      <c r="N23" s="29"/>
      <c r="O23" s="29"/>
      <c r="P23" s="29"/>
      <c r="Q23" s="29"/>
      <c r="R23" s="29"/>
    </row>
    <row r="24" customFormat="false" ht="27.75" hidden="false" customHeight="true" outlineLevel="0" collapsed="false">
      <c r="B24" s="28" t="s">
        <v>101</v>
      </c>
      <c r="C24" s="28"/>
      <c r="D24" s="28"/>
      <c r="E24" s="29" t="s">
        <v>102</v>
      </c>
      <c r="F24" s="29"/>
      <c r="G24" s="29"/>
      <c r="H24" s="29"/>
      <c r="I24" s="29"/>
      <c r="J24" s="29"/>
      <c r="K24" s="29"/>
      <c r="L24" s="29"/>
      <c r="M24" s="29"/>
      <c r="N24" s="29"/>
      <c r="O24" s="29"/>
      <c r="P24" s="29"/>
      <c r="Q24" s="29"/>
      <c r="R24" s="29"/>
    </row>
    <row r="26" customFormat="false" ht="21.75" hidden="false" customHeight="true" outlineLevel="0" collapsed="false">
      <c r="B26" s="14" t="s">
        <v>103</v>
      </c>
      <c r="C26" s="14"/>
      <c r="D26" s="14"/>
      <c r="E26" s="14"/>
      <c r="F26" s="14"/>
      <c r="G26" s="14"/>
      <c r="H26" s="14"/>
      <c r="I26" s="14"/>
      <c r="J26" s="14"/>
      <c r="K26" s="14"/>
      <c r="L26" s="30" t="str">
        <f aca="false">"As of "&amp;TEXT(AsOfUTC+8/24,"dd-mmm-yy hh:mm")&amp;" MYT"</f>
        <v>As of 29-Sep-26 08:53 MYT</v>
      </c>
      <c r="M26" s="30"/>
      <c r="N26" s="30"/>
      <c r="O26" s="30"/>
      <c r="P26" s="30"/>
      <c r="Q26" s="30"/>
      <c r="R26" s="30"/>
    </row>
    <row r="27" customFormat="false" ht="27.75" hidden="false" customHeight="true" outlineLevel="0" collapsed="false">
      <c r="B27" s="19" t="s">
        <v>104</v>
      </c>
      <c r="C27" s="19" t="s">
        <v>105</v>
      </c>
      <c r="D27" s="19" t="s">
        <v>106</v>
      </c>
      <c r="E27" s="19" t="s">
        <v>107</v>
      </c>
      <c r="F27" s="19" t="s">
        <v>108</v>
      </c>
      <c r="G27" s="19" t="s">
        <v>109</v>
      </c>
      <c r="H27" s="19" t="s">
        <v>110</v>
      </c>
      <c r="I27" s="19" t="s">
        <v>79</v>
      </c>
      <c r="J27" s="19" t="s">
        <v>81</v>
      </c>
      <c r="K27" s="19" t="s">
        <v>83</v>
      </c>
      <c r="L27" s="19" t="s">
        <v>85</v>
      </c>
      <c r="M27" s="19" t="s">
        <v>111</v>
      </c>
      <c r="N27" s="19" t="s">
        <v>112</v>
      </c>
      <c r="O27" s="19" t="s">
        <v>113</v>
      </c>
      <c r="P27" s="19" t="s">
        <v>114</v>
      </c>
      <c r="Q27" s="19" t="s">
        <v>115</v>
      </c>
      <c r="R27" s="19" t="s">
        <v>116</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117</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118</v>
      </c>
      <c r="C52" s="14"/>
      <c r="D52" s="14"/>
      <c r="E52" s="14"/>
      <c r="F52" s="14"/>
      <c r="G52" s="14"/>
      <c r="H52" s="14"/>
      <c r="I52" s="14"/>
      <c r="J52" s="14"/>
      <c r="K52" s="14"/>
      <c r="L52" s="30" t="str">
        <f aca="false">"Showing "&amp;MIN(18,SUM(Checks!$AK$5:$AK$748))&amp;" of "&amp;SUM(Checks!$AK$5:$AK$748)&amp;"  •  as of "&amp;TEXT(AsOfUTC+8/24,"dd-mmm-yy hh:mm")&amp;" MYT"</f>
        <v>Showing 0 of 0  •  as of 29-Sep-26 08:53 MYT</v>
      </c>
      <c r="M52" s="30"/>
      <c r="N52" s="30"/>
      <c r="O52" s="30"/>
      <c r="P52" s="30"/>
      <c r="Q52" s="30"/>
      <c r="R52" s="30"/>
    </row>
    <row r="53" customFormat="false" ht="27.75" hidden="false" customHeight="true" outlineLevel="0" collapsed="false">
      <c r="B53" s="19" t="s">
        <v>119</v>
      </c>
      <c r="C53" s="19" t="s">
        <v>120</v>
      </c>
      <c r="D53" s="19"/>
      <c r="E53" s="19" t="s">
        <v>105</v>
      </c>
      <c r="F53" s="19" t="s">
        <v>71</v>
      </c>
      <c r="G53" s="19"/>
      <c r="H53" s="19" t="s">
        <v>121</v>
      </c>
      <c r="I53" s="19"/>
      <c r="J53" s="19"/>
      <c r="K53" s="19"/>
      <c r="L53" s="19"/>
      <c r="M53" s="19"/>
      <c r="N53" s="19" t="s">
        <v>122</v>
      </c>
      <c r="O53" s="19"/>
      <c r="P53" s="19" t="s">
        <v>123</v>
      </c>
      <c r="Q53" s="19"/>
      <c r="R53" s="19" t="s">
        <v>124</v>
      </c>
      <c r="T53" s="45" t="s">
        <v>125</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126</v>
      </c>
      <c r="C74" s="14"/>
      <c r="D74" s="14"/>
      <c r="E74" s="14"/>
      <c r="F74" s="14"/>
      <c r="G74" s="14"/>
      <c r="H74" s="14"/>
      <c r="I74" s="14"/>
      <c r="J74" s="14"/>
      <c r="K74" s="14"/>
      <c r="L74" s="30" t="str">
        <f aca="false">"Showing "&amp;MIN(18,SUM(Checks!$AL$5:$AL$748))&amp;" of "&amp;SUM(Checks!$AL$5:$AL$748)&amp;"  •  as of "&amp;TEXT(AsOfUTC+8/24,"dd-mmm-yy hh:mm")&amp;" MYT"</f>
        <v>Showing 0 of 0  •  as of 29-Sep-26 08:53 MYT</v>
      </c>
      <c r="M74" s="30"/>
      <c r="N74" s="30"/>
      <c r="O74" s="30"/>
      <c r="P74" s="30"/>
      <c r="Q74" s="30"/>
      <c r="R74" s="30"/>
    </row>
    <row r="75" customFormat="false" ht="27.75" hidden="false" customHeight="true" outlineLevel="0" collapsed="false">
      <c r="B75" s="19" t="s">
        <v>119</v>
      </c>
      <c r="C75" s="19" t="s">
        <v>120</v>
      </c>
      <c r="D75" s="19"/>
      <c r="E75" s="19" t="s">
        <v>105</v>
      </c>
      <c r="F75" s="19" t="s">
        <v>71</v>
      </c>
      <c r="G75" s="19"/>
      <c r="H75" s="19" t="s">
        <v>121</v>
      </c>
      <c r="I75" s="19"/>
      <c r="J75" s="19"/>
      <c r="K75" s="19"/>
      <c r="L75" s="19" t="s">
        <v>127</v>
      </c>
      <c r="M75" s="19" t="s">
        <v>128</v>
      </c>
      <c r="N75" s="19" t="s">
        <v>129</v>
      </c>
      <c r="O75" s="19" t="s">
        <v>130</v>
      </c>
      <c r="P75" s="19" t="s">
        <v>131</v>
      </c>
      <c r="Q75" s="19" t="s">
        <v>132</v>
      </c>
      <c r="R75" s="19"/>
      <c r="T75" s="45" t="s">
        <v>125</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{77CC48B3-BFFE-45E3-B063-B2FE5FA72355}</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{2D542BAB-F87C-4D7F-9B51-106D5FC07492}</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77CC48B3-BFFE-45E3-B063-B2FE5FA72355}">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2D542BAB-F87C-4D7F-9B51-106D5FC07492}">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A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s>
  <sheetData>
    <row r="1" customFormat="false" ht="24" hidden="false" customHeight="true" outlineLevel="0" collapsed="false">
      <c r="A1" s="54" t="s">
        <v>133</v>
      </c>
    </row>
    <row r="2" customFormat="false" ht="28.5" hidden="false" customHeight="true" outlineLevel="0" collapsed="false">
      <c r="G2" s="55" t="s">
        <v>134</v>
      </c>
      <c r="H2" s="55"/>
      <c r="I2" s="55"/>
      <c r="J2" s="55"/>
      <c r="K2" s="55"/>
      <c r="L2" s="55"/>
      <c r="M2" s="55"/>
    </row>
    <row r="4" customFormat="false" ht="54" hidden="false" customHeight="true" outlineLevel="0" collapsed="false">
      <c r="A4" s="56" t="s">
        <v>135</v>
      </c>
      <c r="B4" s="56" t="s">
        <v>104</v>
      </c>
      <c r="C4" s="56" t="s">
        <v>136</v>
      </c>
      <c r="D4" s="56" t="s">
        <v>106</v>
      </c>
      <c r="E4" s="56" t="s">
        <v>137</v>
      </c>
      <c r="F4" s="56" t="s">
        <v>138</v>
      </c>
      <c r="G4" s="56" t="s">
        <v>139</v>
      </c>
      <c r="H4" s="56" t="s">
        <v>140</v>
      </c>
      <c r="I4" s="56" t="s">
        <v>110</v>
      </c>
      <c r="J4" s="56" t="s">
        <v>141</v>
      </c>
      <c r="K4" s="56" t="s">
        <v>142</v>
      </c>
      <c r="L4" s="56" t="s">
        <v>143</v>
      </c>
      <c r="M4" s="56" t="s">
        <v>144</v>
      </c>
      <c r="N4" s="56" t="s">
        <v>145</v>
      </c>
      <c r="O4" s="56" t="s">
        <v>146</v>
      </c>
      <c r="P4" s="56" t="s">
        <v>147</v>
      </c>
      <c r="Q4" s="56" t="s">
        <v>148</v>
      </c>
      <c r="R4" s="56" t="s">
        <v>149</v>
      </c>
      <c r="S4" s="56" t="s">
        <v>150</v>
      </c>
      <c r="T4" s="56" t="s">
        <v>151</v>
      </c>
      <c r="U4" s="56" t="s">
        <v>152</v>
      </c>
      <c r="V4" s="56" t="s">
        <v>153</v>
      </c>
      <c r="W4" s="56" t="s">
        <v>154</v>
      </c>
      <c r="X4" s="56" t="s">
        <v>155</v>
      </c>
      <c r="Y4" s="56" t="s">
        <v>156</v>
      </c>
      <c r="Z4" s="56" t="s">
        <v>157</v>
      </c>
      <c r="AA4" s="56" t="s">
        <v>158</v>
      </c>
      <c r="AB4" s="56" t="s">
        <v>159</v>
      </c>
      <c r="AC4" s="56" t="s">
        <v>160</v>
      </c>
      <c r="AD4" s="56" t="s">
        <v>161</v>
      </c>
      <c r="AE4" s="56" t="s">
        <v>162</v>
      </c>
      <c r="AF4" s="56" t="s">
        <v>163</v>
      </c>
      <c r="AG4" s="56" t="s">
        <v>164</v>
      </c>
      <c r="AH4" s="56" t="s">
        <v>165</v>
      </c>
      <c r="AI4" s="56" t="s">
        <v>166</v>
      </c>
      <c r="AJ4" s="56" t="s">
        <v>167</v>
      </c>
      <c r="AK4" s="56" t="s">
        <v>168</v>
      </c>
      <c r="AL4" s="56" t="s">
        <v>169</v>
      </c>
      <c r="AM4" s="56" t="s">
        <v>170</v>
      </c>
      <c r="AN4" s="56" t="s">
        <v>171</v>
      </c>
      <c r="AO4" s="56" t="s">
        <v>172</v>
      </c>
      <c r="AP4" s="56" t="s">
        <v>76</v>
      </c>
      <c r="AQ4" s="56" t="s">
        <v>60</v>
      </c>
      <c r="AR4" s="56" t="s">
        <v>61</v>
      </c>
      <c r="AS4" s="56" t="s">
        <v>62</v>
      </c>
      <c r="AT4" s="56" t="s">
        <v>173</v>
      </c>
      <c r="AU4" s="56" t="s">
        <v>63</v>
      </c>
      <c r="AV4" s="56" t="s">
        <v>174</v>
      </c>
      <c r="AW4" s="56" t="s">
        <v>175</v>
      </c>
      <c r="AX4" s="56" t="s">
        <v>176</v>
      </c>
      <c r="AY4" s="56" t="s">
        <v>177</v>
      </c>
      <c r="AZ4" s="56" t="s">
        <v>178</v>
      </c>
      <c r="BA4" s="56" t="s">
        <v>179</v>
      </c>
    </row>
    <row r="5" customFormat="false" ht="36" hidden="false" customHeight="true" outlineLevel="0" collapsed="false">
      <c r="A5" s="57" t="s">
        <v>180</v>
      </c>
      <c r="B5" s="57" t="n">
        <v>1</v>
      </c>
      <c r="C5" s="57" t="n">
        <v>1</v>
      </c>
      <c r="D5" s="58" t="n">
        <v>46303</v>
      </c>
      <c r="E5" s="57" t="s">
        <v>181</v>
      </c>
      <c r="F5" s="57" t="s">
        <v>182</v>
      </c>
      <c r="G5" s="57" t="s">
        <v>183</v>
      </c>
      <c r="H5" s="57" t="s">
        <v>184</v>
      </c>
      <c r="I5" s="59" t="n">
        <v>46303.8993055556</v>
      </c>
      <c r="J5" s="59" t="n">
        <v>46304.7430555556</v>
      </c>
      <c r="K5" s="57" t="s">
        <v>185</v>
      </c>
      <c r="L5" s="60" t="s">
        <v>186</v>
      </c>
      <c r="M5" s="57" t="s">
        <v>187</v>
      </c>
      <c r="N5" s="60"/>
      <c r="O5" s="57" t="s">
        <v>188</v>
      </c>
      <c r="P5" s="57" t="s">
        <v>189</v>
      </c>
      <c r="Q5" s="57"/>
      <c r="R5" s="57" t="s">
        <v>190</v>
      </c>
      <c r="S5" s="57" t="s">
        <v>191</v>
      </c>
      <c r="T5" s="57" t="s">
        <v>192</v>
      </c>
      <c r="U5" s="57" t="s">
        <v>193</v>
      </c>
      <c r="V5" s="57" t="s">
        <v>183</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194</v>
      </c>
      <c r="AY5" s="62" t="s">
        <v>194</v>
      </c>
      <c r="AZ5" s="62" t="s">
        <v>194</v>
      </c>
      <c r="BA5" s="62" t="str">
        <f aca="false">IFERROR(1/(1/_xlfn.MINIFS(Checks!$AG$5:$AG$748,Checks!$B$5:$B$748,$A5,Checks!$H$5:$H$748,"Physical uplift",Checks!$P$5:$P$748,$G5)),"")</f>
        <v/>
      </c>
    </row>
    <row r="6" customFormat="false" ht="36" hidden="false" customHeight="true" outlineLevel="0" collapsed="false">
      <c r="A6" s="57" t="s">
        <v>195</v>
      </c>
      <c r="B6" s="57" t="n">
        <v>1</v>
      </c>
      <c r="C6" s="57" t="n">
        <v>2</v>
      </c>
      <c r="D6" s="58" t="n">
        <v>46304</v>
      </c>
      <c r="E6" s="57" t="s">
        <v>196</v>
      </c>
      <c r="F6" s="57" t="s">
        <v>197</v>
      </c>
      <c r="G6" s="57" t="s">
        <v>184</v>
      </c>
      <c r="H6" s="57" t="s">
        <v>198</v>
      </c>
      <c r="I6" s="59" t="n">
        <v>46304.9097222222</v>
      </c>
      <c r="J6" s="59" t="n">
        <v>46304.9618055556</v>
      </c>
      <c r="K6" s="57" t="s">
        <v>199</v>
      </c>
      <c r="L6" s="60" t="s">
        <v>200</v>
      </c>
      <c r="M6" s="57" t="s">
        <v>201</v>
      </c>
      <c r="N6" s="60"/>
      <c r="O6" s="57" t="s">
        <v>202</v>
      </c>
      <c r="P6" s="57" t="s">
        <v>203</v>
      </c>
      <c r="Q6" s="57" t="s">
        <v>204</v>
      </c>
      <c r="R6" s="57" t="s">
        <v>205</v>
      </c>
      <c r="S6" s="57" t="s">
        <v>206</v>
      </c>
      <c r="T6" s="57" t="s">
        <v>207</v>
      </c>
      <c r="U6" s="57" t="s">
        <v>208</v>
      </c>
      <c r="V6" s="57" t="s">
        <v>184</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194</v>
      </c>
      <c r="AY6" s="62" t="s">
        <v>194</v>
      </c>
      <c r="AZ6" s="62" t="s">
        <v>194</v>
      </c>
      <c r="BA6" s="62" t="str">
        <f aca="false">IFERROR(1/(1/_xlfn.MINIFS(Checks!$AG$5:$AG$748,Checks!$B$5:$B$748,$A6,Checks!$H$5:$H$748,"Physical uplift",Checks!$P$5:$P$748,$G6)),"")</f>
        <v/>
      </c>
    </row>
    <row r="7" customFormat="false" ht="36" hidden="false" customHeight="true" outlineLevel="0" collapsed="false">
      <c r="A7" s="57" t="s">
        <v>209</v>
      </c>
      <c r="B7" s="57" t="n">
        <v>1</v>
      </c>
      <c r="C7" s="57" t="n">
        <v>3</v>
      </c>
      <c r="D7" s="58" t="n">
        <v>46305</v>
      </c>
      <c r="E7" s="57" t="s">
        <v>210</v>
      </c>
      <c r="F7" s="57" t="s">
        <v>211</v>
      </c>
      <c r="G7" s="57" t="s">
        <v>198</v>
      </c>
      <c r="H7" s="57" t="s">
        <v>184</v>
      </c>
      <c r="I7" s="59" t="n">
        <v>46305.6701388889</v>
      </c>
      <c r="J7" s="59" t="n">
        <v>46305.8090277778</v>
      </c>
      <c r="K7" s="57" t="s">
        <v>185</v>
      </c>
      <c r="L7" s="60" t="s">
        <v>212</v>
      </c>
      <c r="M7" s="57" t="s">
        <v>213</v>
      </c>
      <c r="N7" s="60"/>
      <c r="O7" s="57" t="s">
        <v>214</v>
      </c>
      <c r="P7" s="57" t="s">
        <v>189</v>
      </c>
      <c r="Q7" s="57"/>
      <c r="R7" s="57" t="s">
        <v>205</v>
      </c>
      <c r="S7" s="57" t="s">
        <v>206</v>
      </c>
      <c r="T7" s="57" t="s">
        <v>207</v>
      </c>
      <c r="U7" s="57" t="s">
        <v>208</v>
      </c>
      <c r="V7" s="57" t="s">
        <v>198</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194</v>
      </c>
      <c r="AY7" s="62" t="s">
        <v>194</v>
      </c>
      <c r="AZ7" s="62" t="s">
        <v>194</v>
      </c>
      <c r="BA7" s="62" t="str">
        <f aca="false">IFERROR(1/(1/_xlfn.MINIFS(Checks!$AG$5:$AG$748,Checks!$B$5:$B$748,$A7,Checks!$H$5:$H$748,"Physical uplift",Checks!$P$5:$P$748,$G7)),"")</f>
        <v/>
      </c>
    </row>
    <row r="8" customFormat="false" ht="36" hidden="false" customHeight="true" outlineLevel="0" collapsed="false">
      <c r="A8" s="57" t="s">
        <v>215</v>
      </c>
      <c r="B8" s="57" t="n">
        <v>1</v>
      </c>
      <c r="C8" s="57" t="n">
        <v>4</v>
      </c>
      <c r="D8" s="58" t="n">
        <v>46305</v>
      </c>
      <c r="E8" s="57" t="s">
        <v>210</v>
      </c>
      <c r="F8" s="57" t="s">
        <v>216</v>
      </c>
      <c r="G8" s="57" t="s">
        <v>184</v>
      </c>
      <c r="H8" s="57" t="s">
        <v>217</v>
      </c>
      <c r="I8" s="59" t="n">
        <v>46305.9791666667</v>
      </c>
      <c r="J8" s="59" t="n">
        <v>46306.3194444445</v>
      </c>
      <c r="K8" s="57" t="s">
        <v>199</v>
      </c>
      <c r="L8" s="60" t="s">
        <v>186</v>
      </c>
      <c r="M8" s="57" t="s">
        <v>187</v>
      </c>
      <c r="N8" s="60"/>
      <c r="O8" s="57" t="s">
        <v>218</v>
      </c>
      <c r="P8" s="57" t="s">
        <v>219</v>
      </c>
      <c r="Q8" s="57" t="s">
        <v>220</v>
      </c>
      <c r="R8" s="57" t="s">
        <v>221</v>
      </c>
      <c r="S8" s="57" t="s">
        <v>222</v>
      </c>
      <c r="T8" s="57" t="s">
        <v>223</v>
      </c>
      <c r="U8" s="57" t="s">
        <v>224</v>
      </c>
      <c r="V8" s="57" t="s">
        <v>184</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194</v>
      </c>
      <c r="AY8" s="62" t="s">
        <v>194</v>
      </c>
      <c r="AZ8" s="62" t="s">
        <v>194</v>
      </c>
      <c r="BA8" s="62" t="str">
        <f aca="false">IFERROR(1/(1/_xlfn.MINIFS(Checks!$AG$5:$AG$748,Checks!$B$5:$B$748,$A8,Checks!$H$5:$H$748,"Physical uplift",Checks!$P$5:$P$748,$G8)),"")</f>
        <v/>
      </c>
    </row>
    <row r="9" customFormat="false" ht="36" hidden="false" customHeight="true" outlineLevel="0" collapsed="false">
      <c r="A9" s="57" t="s">
        <v>225</v>
      </c>
      <c r="B9" s="57" t="n">
        <v>1</v>
      </c>
      <c r="C9" s="57" t="n">
        <v>5</v>
      </c>
      <c r="D9" s="58" t="n">
        <v>46310</v>
      </c>
      <c r="E9" s="57" t="s">
        <v>181</v>
      </c>
      <c r="F9" s="57" t="s">
        <v>226</v>
      </c>
      <c r="G9" s="57" t="s">
        <v>217</v>
      </c>
      <c r="H9" s="57" t="s">
        <v>184</v>
      </c>
      <c r="I9" s="59" t="n">
        <v>46310.4201388889</v>
      </c>
      <c r="J9" s="59" t="n">
        <v>46310.6979166667</v>
      </c>
      <c r="K9" s="57" t="s">
        <v>185</v>
      </c>
      <c r="L9" s="60" t="s">
        <v>186</v>
      </c>
      <c r="M9" s="57" t="s">
        <v>187</v>
      </c>
      <c r="N9" s="60"/>
      <c r="O9" s="57" t="s">
        <v>227</v>
      </c>
      <c r="P9" s="57" t="s">
        <v>189</v>
      </c>
      <c r="Q9" s="57"/>
      <c r="R9" s="57" t="s">
        <v>221</v>
      </c>
      <c r="S9" s="57" t="s">
        <v>222</v>
      </c>
      <c r="T9" s="57" t="s">
        <v>223</v>
      </c>
      <c r="U9" s="57" t="s">
        <v>224</v>
      </c>
      <c r="V9" s="57" t="s">
        <v>217</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row>
    <row r="10" customFormat="false" ht="36" hidden="false" customHeight="true" outlineLevel="0" collapsed="false">
      <c r="A10" s="57" t="s">
        <v>228</v>
      </c>
      <c r="B10" s="57" t="n">
        <v>1</v>
      </c>
      <c r="C10" s="57" t="n">
        <v>6</v>
      </c>
      <c r="D10" s="58" t="n">
        <v>46310</v>
      </c>
      <c r="E10" s="57" t="s">
        <v>181</v>
      </c>
      <c r="F10" s="57" t="s">
        <v>229</v>
      </c>
      <c r="G10" s="57" t="s">
        <v>184</v>
      </c>
      <c r="H10" s="57" t="s">
        <v>183</v>
      </c>
      <c r="I10" s="59" t="n">
        <v>46310.9722222222</v>
      </c>
      <c r="J10" s="59" t="n">
        <v>46311.2465277778</v>
      </c>
      <c r="K10" s="57" t="s">
        <v>199</v>
      </c>
      <c r="L10" s="60" t="s">
        <v>186</v>
      </c>
      <c r="M10" s="57" t="s">
        <v>187</v>
      </c>
      <c r="N10" s="60"/>
      <c r="O10" s="57" t="s">
        <v>230</v>
      </c>
      <c r="P10" s="57" t="s">
        <v>231</v>
      </c>
      <c r="Q10" s="57"/>
      <c r="R10" s="57" t="s">
        <v>190</v>
      </c>
      <c r="S10" s="57" t="s">
        <v>191</v>
      </c>
      <c r="T10" s="57" t="s">
        <v>192</v>
      </c>
      <c r="U10" s="57" t="s">
        <v>193</v>
      </c>
      <c r="V10" s="57" t="s">
        <v>184</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194</v>
      </c>
      <c r="AY10" s="62" t="s">
        <v>194</v>
      </c>
      <c r="AZ10" s="62" t="s">
        <v>194</v>
      </c>
      <c r="BA10" s="62" t="str">
        <f aca="false">IFERROR(1/(1/_xlfn.MINIFS(Checks!$AG$5:$AG$748,Checks!$B$5:$B$748,$A10,Checks!$H$5:$H$748,"Physical uplift",Checks!$P$5:$P$748,$G10)),"")</f>
        <v/>
      </c>
    </row>
    <row r="11" customFormat="false" ht="36" hidden="false" customHeight="true" outlineLevel="0" collapsed="false">
      <c r="A11" s="57" t="s">
        <v>232</v>
      </c>
      <c r="B11" s="57" t="n">
        <v>2</v>
      </c>
      <c r="C11" s="57" t="n">
        <v>7</v>
      </c>
      <c r="D11" s="58" t="n">
        <v>46304</v>
      </c>
      <c r="E11" s="57" t="s">
        <v>196</v>
      </c>
      <c r="F11" s="57" t="s">
        <v>233</v>
      </c>
      <c r="G11" s="57" t="s">
        <v>183</v>
      </c>
      <c r="H11" s="57" t="s">
        <v>184</v>
      </c>
      <c r="I11" s="59" t="n">
        <v>46304.4583333333</v>
      </c>
      <c r="J11" s="59" t="n">
        <v>46305.28125</v>
      </c>
      <c r="K11" s="57" t="s">
        <v>199</v>
      </c>
      <c r="L11" s="60" t="s">
        <v>186</v>
      </c>
      <c r="M11" s="57" t="s">
        <v>187</v>
      </c>
      <c r="N11" s="60"/>
      <c r="O11" s="57" t="s">
        <v>234</v>
      </c>
      <c r="P11" s="57" t="s">
        <v>189</v>
      </c>
      <c r="Q11" s="57"/>
      <c r="R11" s="57" t="s">
        <v>190</v>
      </c>
      <c r="S11" s="57" t="s">
        <v>191</v>
      </c>
      <c r="T11" s="57" t="s">
        <v>192</v>
      </c>
      <c r="U11" s="57" t="s">
        <v>193</v>
      </c>
      <c r="V11" s="57" t="s">
        <v>183</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row>
    <row r="12" customFormat="false" ht="36" hidden="false" customHeight="true" outlineLevel="0" collapsed="false">
      <c r="A12" s="57" t="s">
        <v>235</v>
      </c>
      <c r="B12" s="57" t="n">
        <v>2</v>
      </c>
      <c r="C12" s="57" t="n">
        <v>8</v>
      </c>
      <c r="D12" s="58" t="n">
        <v>46305</v>
      </c>
      <c r="E12" s="57" t="s">
        <v>210</v>
      </c>
      <c r="F12" s="57" t="s">
        <v>236</v>
      </c>
      <c r="G12" s="57" t="s">
        <v>184</v>
      </c>
      <c r="H12" s="57" t="s">
        <v>237</v>
      </c>
      <c r="I12" s="59" t="n">
        <v>46305.3993055556</v>
      </c>
      <c r="J12" s="59" t="n">
        <v>46305.5104166667</v>
      </c>
      <c r="K12" s="57" t="s">
        <v>185</v>
      </c>
      <c r="L12" s="60" t="s">
        <v>200</v>
      </c>
      <c r="M12" s="57" t="s">
        <v>201</v>
      </c>
      <c r="N12" s="60"/>
      <c r="O12" s="57" t="s">
        <v>238</v>
      </c>
      <c r="P12" s="57" t="s">
        <v>239</v>
      </c>
      <c r="Q12" s="57" t="s">
        <v>240</v>
      </c>
      <c r="R12" s="57" t="s">
        <v>241</v>
      </c>
      <c r="S12" s="57" t="s">
        <v>206</v>
      </c>
      <c r="T12" s="57" t="s">
        <v>207</v>
      </c>
      <c r="U12" s="57" t="s">
        <v>242</v>
      </c>
      <c r="V12" s="57" t="s">
        <v>184</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194</v>
      </c>
      <c r="AY12" s="62" t="s">
        <v>194</v>
      </c>
      <c r="AZ12" s="62" t="s">
        <v>194</v>
      </c>
      <c r="BA12" s="62" t="str">
        <f aca="false">IFERROR(1/(1/_xlfn.MINIFS(Checks!$AG$5:$AG$748,Checks!$B$5:$B$748,$A12,Checks!$H$5:$H$748,"Physical uplift",Checks!$P$5:$P$748,$G12)),"")</f>
        <v/>
      </c>
    </row>
    <row r="13" customFormat="false" ht="36" hidden="false" customHeight="true" outlineLevel="0" collapsed="false">
      <c r="A13" s="57" t="s">
        <v>243</v>
      </c>
      <c r="B13" s="57" t="n">
        <v>2</v>
      </c>
      <c r="C13" s="57" t="n">
        <v>9</v>
      </c>
      <c r="D13" s="58" t="n">
        <v>46306</v>
      </c>
      <c r="E13" s="57" t="s">
        <v>244</v>
      </c>
      <c r="F13" s="57" t="s">
        <v>245</v>
      </c>
      <c r="G13" s="57" t="s">
        <v>237</v>
      </c>
      <c r="H13" s="57" t="s">
        <v>184</v>
      </c>
      <c r="I13" s="59" t="n">
        <v>46306.5451388889</v>
      </c>
      <c r="J13" s="59" t="n">
        <v>46306.7291666667</v>
      </c>
      <c r="K13" s="57" t="s">
        <v>199</v>
      </c>
      <c r="L13" s="60" t="s">
        <v>200</v>
      </c>
      <c r="M13" s="57" t="s">
        <v>201</v>
      </c>
      <c r="N13" s="60"/>
      <c r="O13" s="57" t="s">
        <v>246</v>
      </c>
      <c r="P13" s="57" t="s">
        <v>189</v>
      </c>
      <c r="Q13" s="57" t="s">
        <v>247</v>
      </c>
      <c r="R13" s="57" t="s">
        <v>241</v>
      </c>
      <c r="S13" s="57" t="s">
        <v>206</v>
      </c>
      <c r="T13" s="57" t="s">
        <v>207</v>
      </c>
      <c r="U13" s="57" t="s">
        <v>242</v>
      </c>
      <c r="V13" s="57" t="s">
        <v>237</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194</v>
      </c>
      <c r="AY13" s="62" t="s">
        <v>194</v>
      </c>
      <c r="AZ13" s="62" t="s">
        <v>194</v>
      </c>
      <c r="BA13" s="62" t="str">
        <f aca="false">IFERROR(1/(1/_xlfn.MINIFS(Checks!$AG$5:$AG$748,Checks!$B$5:$B$748,$A13,Checks!$H$5:$H$748,"Physical uplift",Checks!$P$5:$P$748,$G13)),"")</f>
        <v/>
      </c>
    </row>
    <row r="14" customFormat="false" ht="36" hidden="false" customHeight="true" outlineLevel="0" collapsed="false">
      <c r="A14" s="57" t="s">
        <v>248</v>
      </c>
      <c r="B14" s="57" t="n">
        <v>2</v>
      </c>
      <c r="C14" s="57" t="n">
        <v>10</v>
      </c>
      <c r="D14" s="58" t="n">
        <v>46307</v>
      </c>
      <c r="E14" s="57" t="s">
        <v>249</v>
      </c>
      <c r="F14" s="57" t="s">
        <v>250</v>
      </c>
      <c r="G14" s="57" t="s">
        <v>184</v>
      </c>
      <c r="H14" s="57" t="s">
        <v>251</v>
      </c>
      <c r="I14" s="59" t="n">
        <v>46307.4895833333</v>
      </c>
      <c r="J14" s="59" t="n">
        <v>46307.53125</v>
      </c>
      <c r="K14" s="57" t="s">
        <v>199</v>
      </c>
      <c r="L14" s="60" t="s">
        <v>200</v>
      </c>
      <c r="M14" s="57" t="s">
        <v>201</v>
      </c>
      <c r="N14" s="60"/>
      <c r="O14" s="57" t="s">
        <v>246</v>
      </c>
      <c r="P14" s="57" t="s">
        <v>189</v>
      </c>
      <c r="Q14" s="57"/>
      <c r="R14" s="57" t="s">
        <v>252</v>
      </c>
      <c r="S14" s="57" t="s">
        <v>253</v>
      </c>
      <c r="T14" s="57" t="s">
        <v>254</v>
      </c>
      <c r="U14" s="57" t="s">
        <v>184</v>
      </c>
      <c r="V14" s="57" t="s">
        <v>184</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194</v>
      </c>
      <c r="AY14" s="62" t="s">
        <v>194</v>
      </c>
      <c r="AZ14" s="62" t="s">
        <v>194</v>
      </c>
      <c r="BA14" s="62" t="str">
        <f aca="false">IFERROR(1/(1/_xlfn.MINIFS(Checks!$AG$5:$AG$748,Checks!$B$5:$B$748,$A14,Checks!$H$5:$H$748,"Physical uplift",Checks!$P$5:$P$748,$G14)),"")</f>
        <v/>
      </c>
    </row>
    <row r="15" customFormat="false" ht="36" hidden="false" customHeight="true" outlineLevel="0" collapsed="false">
      <c r="A15" s="57" t="s">
        <v>255</v>
      </c>
      <c r="B15" s="57" t="n">
        <v>2</v>
      </c>
      <c r="C15" s="57" t="n">
        <v>11</v>
      </c>
      <c r="D15" s="58" t="n">
        <v>46307</v>
      </c>
      <c r="E15" s="57" t="s">
        <v>249</v>
      </c>
      <c r="F15" s="57" t="s">
        <v>256</v>
      </c>
      <c r="G15" s="57" t="s">
        <v>251</v>
      </c>
      <c r="H15" s="57" t="s">
        <v>184</v>
      </c>
      <c r="I15" s="59" t="n">
        <v>46307.6597222222</v>
      </c>
      <c r="J15" s="59" t="n">
        <v>46307.7048611111</v>
      </c>
      <c r="K15" s="57" t="s">
        <v>185</v>
      </c>
      <c r="L15" s="60" t="s">
        <v>200</v>
      </c>
      <c r="M15" s="57" t="s">
        <v>201</v>
      </c>
      <c r="N15" s="60"/>
      <c r="O15" s="57" t="s">
        <v>238</v>
      </c>
      <c r="P15" s="57" t="s">
        <v>257</v>
      </c>
      <c r="Q15" s="57"/>
      <c r="R15" s="57" t="s">
        <v>252</v>
      </c>
      <c r="S15" s="57" t="s">
        <v>253</v>
      </c>
      <c r="T15" s="57" t="s">
        <v>254</v>
      </c>
      <c r="U15" s="57" t="s">
        <v>184</v>
      </c>
      <c r="V15" s="57" t="s">
        <v>184</v>
      </c>
      <c r="W15" s="57" t="s">
        <v>248</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row>
    <row r="16" customFormat="false" ht="36" hidden="false" customHeight="true" outlineLevel="0" collapsed="false">
      <c r="A16" s="57" t="s">
        <v>258</v>
      </c>
      <c r="B16" s="57" t="n">
        <v>2</v>
      </c>
      <c r="C16" s="57" t="n">
        <v>12</v>
      </c>
      <c r="D16" s="58" t="n">
        <v>46307</v>
      </c>
      <c r="E16" s="57" t="s">
        <v>249</v>
      </c>
      <c r="F16" s="57" t="s">
        <v>259</v>
      </c>
      <c r="G16" s="57" t="s">
        <v>184</v>
      </c>
      <c r="H16" s="57" t="s">
        <v>260</v>
      </c>
      <c r="I16" s="59" t="n">
        <v>46307.9340277778</v>
      </c>
      <c r="J16" s="59" t="n">
        <v>46308.3333333333</v>
      </c>
      <c r="K16" s="57" t="s">
        <v>199</v>
      </c>
      <c r="L16" s="60" t="s">
        <v>261</v>
      </c>
      <c r="M16" s="57" t="s">
        <v>262</v>
      </c>
      <c r="N16" s="60"/>
      <c r="O16" s="57" t="s">
        <v>263</v>
      </c>
      <c r="P16" s="57" t="s">
        <v>264</v>
      </c>
      <c r="Q16" s="57" t="s">
        <v>265</v>
      </c>
      <c r="R16" s="57" t="s">
        <v>266</v>
      </c>
      <c r="S16" s="57" t="s">
        <v>267</v>
      </c>
      <c r="T16" s="57" t="s">
        <v>223</v>
      </c>
      <c r="U16" s="57" t="s">
        <v>268</v>
      </c>
      <c r="V16" s="57" t="s">
        <v>184</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194</v>
      </c>
      <c r="AY16" s="62" t="s">
        <v>194</v>
      </c>
      <c r="AZ16" s="62" t="s">
        <v>194</v>
      </c>
      <c r="BA16" s="62" t="str">
        <f aca="false">IFERROR(1/(1/_xlfn.MINIFS(Checks!$AG$5:$AG$748,Checks!$B$5:$B$748,$A16,Checks!$H$5:$H$748,"Physical uplift",Checks!$P$5:$P$748,$G16)),"")</f>
        <v/>
      </c>
    </row>
    <row r="17" customFormat="false" ht="36" hidden="false" customHeight="true" outlineLevel="0" collapsed="false">
      <c r="A17" s="57" t="s">
        <v>269</v>
      </c>
      <c r="B17" s="57" t="n">
        <v>2</v>
      </c>
      <c r="C17" s="57" t="n">
        <v>13</v>
      </c>
      <c r="D17" s="58" t="n">
        <v>46309</v>
      </c>
      <c r="E17" s="57" t="s">
        <v>270</v>
      </c>
      <c r="F17" s="57" t="s">
        <v>271</v>
      </c>
      <c r="G17" s="57" t="s">
        <v>260</v>
      </c>
      <c r="H17" s="57" t="s">
        <v>184</v>
      </c>
      <c r="I17" s="59" t="n">
        <v>46309.4479166667</v>
      </c>
      <c r="J17" s="59" t="n">
        <v>46309.6666666667</v>
      </c>
      <c r="K17" s="57" t="s">
        <v>185</v>
      </c>
      <c r="L17" s="60" t="s">
        <v>261</v>
      </c>
      <c r="M17" s="57" t="s">
        <v>262</v>
      </c>
      <c r="N17" s="60"/>
      <c r="O17" s="57" t="s">
        <v>272</v>
      </c>
      <c r="P17" s="57" t="s">
        <v>189</v>
      </c>
      <c r="Q17" s="57" t="s">
        <v>247</v>
      </c>
      <c r="R17" s="57" t="s">
        <v>266</v>
      </c>
      <c r="S17" s="57" t="s">
        <v>267</v>
      </c>
      <c r="T17" s="57" t="s">
        <v>223</v>
      </c>
      <c r="U17" s="57" t="s">
        <v>268</v>
      </c>
      <c r="V17" s="57" t="s">
        <v>260</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row>
    <row r="18" customFormat="false" ht="36" hidden="false" customHeight="true" outlineLevel="0" collapsed="false">
      <c r="A18" s="57" t="s">
        <v>273</v>
      </c>
      <c r="B18" s="57" t="n">
        <v>2</v>
      </c>
      <c r="C18" s="57" t="n">
        <v>14</v>
      </c>
      <c r="D18" s="58" t="n">
        <v>46310</v>
      </c>
      <c r="E18" s="57" t="s">
        <v>181</v>
      </c>
      <c r="F18" s="57" t="s">
        <v>274</v>
      </c>
      <c r="G18" s="57" t="s">
        <v>184</v>
      </c>
      <c r="H18" s="57" t="s">
        <v>183</v>
      </c>
      <c r="I18" s="59" t="n">
        <v>46310.4097222222</v>
      </c>
      <c r="J18" s="59" t="n">
        <v>46310.6909722222</v>
      </c>
      <c r="K18" s="57" t="s">
        <v>185</v>
      </c>
      <c r="L18" s="60" t="s">
        <v>186</v>
      </c>
      <c r="M18" s="57" t="s">
        <v>187</v>
      </c>
      <c r="N18" s="60"/>
      <c r="O18" s="57" t="s">
        <v>188</v>
      </c>
      <c r="P18" s="57" t="s">
        <v>189</v>
      </c>
      <c r="Q18" s="57"/>
      <c r="R18" s="57" t="s">
        <v>190</v>
      </c>
      <c r="S18" s="57" t="s">
        <v>191</v>
      </c>
      <c r="T18" s="57" t="s">
        <v>192</v>
      </c>
      <c r="U18" s="57" t="s">
        <v>193</v>
      </c>
      <c r="V18" s="57" t="s">
        <v>184</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194</v>
      </c>
      <c r="AY18" s="62" t="s">
        <v>194</v>
      </c>
      <c r="AZ18" s="62" t="s">
        <v>194</v>
      </c>
      <c r="BA18" s="62" t="str">
        <f aca="false">IFERROR(1/(1/_xlfn.MINIFS(Checks!$AG$5:$AG$748,Checks!$B$5:$B$748,$A18,Checks!$H$5:$H$748,"Physical uplift",Checks!$P$5:$P$748,$G18)),"")</f>
        <v/>
      </c>
    </row>
    <row r="19" customFormat="false" ht="36" hidden="false" customHeight="true" outlineLevel="0" collapsed="false">
      <c r="A19" s="57" t="s">
        <v>275</v>
      </c>
      <c r="B19" s="57" t="n">
        <v>3</v>
      </c>
      <c r="C19" s="57" t="n">
        <v>15</v>
      </c>
      <c r="D19" s="58" t="n">
        <v>46320</v>
      </c>
      <c r="E19" s="57" t="s">
        <v>244</v>
      </c>
      <c r="F19" s="57" t="s">
        <v>233</v>
      </c>
      <c r="G19" s="57" t="s">
        <v>183</v>
      </c>
      <c r="H19" s="57" t="s">
        <v>184</v>
      </c>
      <c r="I19" s="59" t="n">
        <v>46320.4583333333</v>
      </c>
      <c r="J19" s="59" t="n">
        <v>46321.28125</v>
      </c>
      <c r="K19" s="57" t="s">
        <v>185</v>
      </c>
      <c r="L19" s="60" t="s">
        <v>186</v>
      </c>
      <c r="M19" s="57" t="s">
        <v>187</v>
      </c>
      <c r="N19" s="60"/>
      <c r="O19" s="57" t="s">
        <v>276</v>
      </c>
      <c r="P19" s="57" t="s">
        <v>189</v>
      </c>
      <c r="Q19" s="57"/>
      <c r="R19" s="57" t="s">
        <v>190</v>
      </c>
      <c r="S19" s="57" t="s">
        <v>191</v>
      </c>
      <c r="T19" s="57" t="s">
        <v>192</v>
      </c>
      <c r="U19" s="57" t="s">
        <v>193</v>
      </c>
      <c r="V19" s="57" t="s">
        <v>183</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194</v>
      </c>
      <c r="AY19" s="62" t="s">
        <v>194</v>
      </c>
      <c r="AZ19" s="62" t="s">
        <v>194</v>
      </c>
      <c r="BA19" s="62" t="str">
        <f aca="false">IFERROR(1/(1/_xlfn.MINIFS(Checks!$AG$5:$AG$748,Checks!$B$5:$B$748,$A19,Checks!$H$5:$H$748,"Physical uplift",Checks!$P$5:$P$748,$G19)),"")</f>
        <v/>
      </c>
    </row>
    <row r="20" customFormat="false" ht="36" hidden="false" customHeight="true" outlineLevel="0" collapsed="false">
      <c r="A20" s="57" t="s">
        <v>277</v>
      </c>
      <c r="B20" s="57" t="n">
        <v>3</v>
      </c>
      <c r="C20" s="57" t="n">
        <v>16</v>
      </c>
      <c r="D20" s="58" t="n">
        <v>46321</v>
      </c>
      <c r="E20" s="57" t="s">
        <v>249</v>
      </c>
      <c r="F20" s="57" t="s">
        <v>278</v>
      </c>
      <c r="G20" s="57" t="s">
        <v>184</v>
      </c>
      <c r="H20" s="57" t="s">
        <v>279</v>
      </c>
      <c r="I20" s="59" t="n">
        <v>46321.3819444445</v>
      </c>
      <c r="J20" s="59" t="n">
        <v>46321.5520833333</v>
      </c>
      <c r="K20" s="57" t="s">
        <v>185</v>
      </c>
      <c r="L20" s="60" t="s">
        <v>200</v>
      </c>
      <c r="M20" s="57" t="s">
        <v>201</v>
      </c>
      <c r="N20" s="60"/>
      <c r="O20" s="57" t="s">
        <v>280</v>
      </c>
      <c r="P20" s="57" t="s">
        <v>281</v>
      </c>
      <c r="Q20" s="57" t="s">
        <v>282</v>
      </c>
      <c r="R20" s="57" t="s">
        <v>283</v>
      </c>
      <c r="S20" s="57" t="s">
        <v>284</v>
      </c>
      <c r="T20" s="57" t="s">
        <v>285</v>
      </c>
      <c r="U20" s="57" t="s">
        <v>286</v>
      </c>
      <c r="V20" s="57" t="s">
        <v>184</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194</v>
      </c>
      <c r="AY20" s="62" t="s">
        <v>194</v>
      </c>
      <c r="AZ20" s="62" t="s">
        <v>194</v>
      </c>
      <c r="BA20" s="62" t="str">
        <f aca="false">IFERROR(1/(1/_xlfn.MINIFS(Checks!$AG$5:$AG$748,Checks!$B$5:$B$748,$A20,Checks!$H$5:$H$748,"Physical uplift",Checks!$P$5:$P$748,$G20)),"")</f>
        <v/>
      </c>
    </row>
    <row r="21" customFormat="false" ht="36" hidden="false" customHeight="true" outlineLevel="0" collapsed="false">
      <c r="A21" s="57" t="s">
        <v>287</v>
      </c>
      <c r="B21" s="57" t="n">
        <v>3</v>
      </c>
      <c r="C21" s="57" t="n">
        <v>17</v>
      </c>
      <c r="D21" s="58" t="n">
        <v>46322</v>
      </c>
      <c r="E21" s="57" t="s">
        <v>288</v>
      </c>
      <c r="F21" s="57" t="s">
        <v>289</v>
      </c>
      <c r="G21" s="57" t="s">
        <v>279</v>
      </c>
      <c r="H21" s="57" t="s">
        <v>184</v>
      </c>
      <c r="I21" s="59" t="n">
        <v>46322.6180555556</v>
      </c>
      <c r="J21" s="59" t="n">
        <v>46322.7881944445</v>
      </c>
      <c r="K21" s="57" t="s">
        <v>199</v>
      </c>
      <c r="L21" s="60" t="s">
        <v>200</v>
      </c>
      <c r="M21" s="57" t="s">
        <v>201</v>
      </c>
      <c r="N21" s="60"/>
      <c r="O21" s="57" t="s">
        <v>202</v>
      </c>
      <c r="P21" s="57" t="s">
        <v>189</v>
      </c>
      <c r="Q21" s="57"/>
      <c r="R21" s="57" t="s">
        <v>283</v>
      </c>
      <c r="S21" s="57" t="s">
        <v>284</v>
      </c>
      <c r="T21" s="57" t="s">
        <v>285</v>
      </c>
      <c r="U21" s="57" t="s">
        <v>286</v>
      </c>
      <c r="V21" s="57" t="s">
        <v>279</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row>
    <row r="22" customFormat="false" ht="36" hidden="false" customHeight="true" outlineLevel="0" collapsed="false">
      <c r="A22" s="57" t="s">
        <v>290</v>
      </c>
      <c r="B22" s="57" t="n">
        <v>3</v>
      </c>
      <c r="C22" s="57" t="n">
        <v>18</v>
      </c>
      <c r="D22" s="58" t="n">
        <v>46322</v>
      </c>
      <c r="E22" s="57" t="s">
        <v>288</v>
      </c>
      <c r="F22" s="57" t="s">
        <v>291</v>
      </c>
      <c r="G22" s="57" t="s">
        <v>184</v>
      </c>
      <c r="H22" s="57" t="s">
        <v>292</v>
      </c>
      <c r="I22" s="59" t="n">
        <v>46322.9340277778</v>
      </c>
      <c r="J22" s="59" t="n">
        <v>46323.2465277778</v>
      </c>
      <c r="K22" s="57" t="s">
        <v>199</v>
      </c>
      <c r="L22" s="60" t="s">
        <v>212</v>
      </c>
      <c r="M22" s="57" t="s">
        <v>213</v>
      </c>
      <c r="N22" s="60"/>
      <c r="O22" s="57" t="s">
        <v>293</v>
      </c>
      <c r="P22" s="57" t="s">
        <v>294</v>
      </c>
      <c r="Q22" s="57" t="s">
        <v>295</v>
      </c>
      <c r="R22" s="57" t="s">
        <v>296</v>
      </c>
      <c r="S22" s="57" t="s">
        <v>222</v>
      </c>
      <c r="T22" s="57" t="s">
        <v>223</v>
      </c>
      <c r="U22" s="57" t="s">
        <v>297</v>
      </c>
      <c r="V22" s="57" t="s">
        <v>184</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194</v>
      </c>
      <c r="AY22" s="62" t="s">
        <v>194</v>
      </c>
      <c r="AZ22" s="62" t="s">
        <v>194</v>
      </c>
      <c r="BA22" s="62" t="str">
        <f aca="false">IFERROR(1/(1/_xlfn.MINIFS(Checks!$AG$5:$AG$748,Checks!$B$5:$B$748,$A22,Checks!$H$5:$H$748,"Physical uplift",Checks!$P$5:$P$748,$G22)),"")</f>
        <v/>
      </c>
    </row>
    <row r="23" customFormat="false" ht="36" hidden="false" customHeight="true" outlineLevel="0" collapsed="false">
      <c r="A23" s="57" t="s">
        <v>298</v>
      </c>
      <c r="B23" s="57" t="n">
        <v>3</v>
      </c>
      <c r="C23" s="57" t="n">
        <v>19</v>
      </c>
      <c r="D23" s="58" t="n">
        <v>46324</v>
      </c>
      <c r="E23" s="57" t="s">
        <v>181</v>
      </c>
      <c r="F23" s="57" t="s">
        <v>299</v>
      </c>
      <c r="G23" s="57" t="s">
        <v>292</v>
      </c>
      <c r="H23" s="57" t="s">
        <v>184</v>
      </c>
      <c r="I23" s="59" t="n">
        <v>46324.4027777778</v>
      </c>
      <c r="J23" s="59" t="n">
        <v>46324.6979166667</v>
      </c>
      <c r="K23" s="57" t="s">
        <v>185</v>
      </c>
      <c r="L23" s="60" t="s">
        <v>212</v>
      </c>
      <c r="M23" s="57" t="s">
        <v>213</v>
      </c>
      <c r="N23" s="60"/>
      <c r="O23" s="57" t="s">
        <v>300</v>
      </c>
      <c r="P23" s="57" t="s">
        <v>189</v>
      </c>
      <c r="Q23" s="57"/>
      <c r="R23" s="57" t="s">
        <v>296</v>
      </c>
      <c r="S23" s="57" t="s">
        <v>222</v>
      </c>
      <c r="T23" s="57" t="s">
        <v>223</v>
      </c>
      <c r="U23" s="57" t="s">
        <v>297</v>
      </c>
      <c r="V23" s="57" t="s">
        <v>292</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194</v>
      </c>
      <c r="AY23" s="62" t="s">
        <v>194</v>
      </c>
      <c r="AZ23" s="62" t="s">
        <v>194</v>
      </c>
      <c r="BA23" s="62" t="str">
        <f aca="false">IFERROR(1/(1/_xlfn.MINIFS(Checks!$AG$5:$AG$748,Checks!$B$5:$B$748,$A23,Checks!$H$5:$H$748,"Physical uplift",Checks!$P$5:$P$748,$G23)),"")</f>
        <v/>
      </c>
    </row>
    <row r="24" customFormat="false" ht="36" hidden="false" customHeight="true" outlineLevel="0" collapsed="false">
      <c r="A24" s="57" t="s">
        <v>301</v>
      </c>
      <c r="B24" s="57" t="n">
        <v>3</v>
      </c>
      <c r="C24" s="57" t="n">
        <v>20</v>
      </c>
      <c r="D24" s="58" t="n">
        <v>46324</v>
      </c>
      <c r="E24" s="57" t="s">
        <v>181</v>
      </c>
      <c r="F24" s="57" t="s">
        <v>302</v>
      </c>
      <c r="G24" s="57" t="s">
        <v>184</v>
      </c>
      <c r="H24" s="57" t="s">
        <v>303</v>
      </c>
      <c r="I24" s="59" t="n">
        <v>46324.7708333333</v>
      </c>
      <c r="J24" s="59" t="n">
        <v>46324.8333333333</v>
      </c>
      <c r="K24" s="57" t="s">
        <v>185</v>
      </c>
      <c r="L24" s="60" t="s">
        <v>200</v>
      </c>
      <c r="M24" s="57" t="s">
        <v>201</v>
      </c>
      <c r="N24" s="60"/>
      <c r="O24" s="57" t="s">
        <v>238</v>
      </c>
      <c r="P24" s="57" t="s">
        <v>304</v>
      </c>
      <c r="Q24" s="57" t="s">
        <v>305</v>
      </c>
      <c r="R24" s="57" t="s">
        <v>306</v>
      </c>
      <c r="S24" s="57" t="s">
        <v>253</v>
      </c>
      <c r="T24" s="57" t="s">
        <v>254</v>
      </c>
      <c r="U24" s="57" t="s">
        <v>184</v>
      </c>
      <c r="V24" s="57" t="s">
        <v>184</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194</v>
      </c>
      <c r="AY24" s="62" t="s">
        <v>194</v>
      </c>
      <c r="AZ24" s="62" t="s">
        <v>194</v>
      </c>
      <c r="BA24" s="62" t="str">
        <f aca="false">IFERROR(1/(1/_xlfn.MINIFS(Checks!$AG$5:$AG$748,Checks!$B$5:$B$748,$A24,Checks!$H$5:$H$748,"Physical uplift",Checks!$P$5:$P$748,$G24)),"")</f>
        <v/>
      </c>
    </row>
    <row r="25" customFormat="false" ht="36" hidden="false" customHeight="true" outlineLevel="0" collapsed="false">
      <c r="A25" s="57" t="s">
        <v>307</v>
      </c>
      <c r="B25" s="57" t="n">
        <v>3</v>
      </c>
      <c r="C25" s="57" t="n">
        <v>21</v>
      </c>
      <c r="D25" s="58" t="n">
        <v>46325</v>
      </c>
      <c r="E25" s="57" t="s">
        <v>196</v>
      </c>
      <c r="F25" s="57" t="s">
        <v>308</v>
      </c>
      <c r="G25" s="57" t="s">
        <v>303</v>
      </c>
      <c r="H25" s="57" t="s">
        <v>184</v>
      </c>
      <c r="I25" s="59" t="n">
        <v>46325.6145833333</v>
      </c>
      <c r="J25" s="59" t="n">
        <v>46325.6701388889</v>
      </c>
      <c r="K25" s="57" t="s">
        <v>199</v>
      </c>
      <c r="L25" s="60" t="s">
        <v>200</v>
      </c>
      <c r="M25" s="57" t="s">
        <v>201</v>
      </c>
      <c r="N25" s="60"/>
      <c r="O25" s="57" t="s">
        <v>202</v>
      </c>
      <c r="P25" s="57" t="s">
        <v>189</v>
      </c>
      <c r="Q25" s="57"/>
      <c r="R25" s="57" t="s">
        <v>306</v>
      </c>
      <c r="S25" s="57" t="s">
        <v>253</v>
      </c>
      <c r="T25" s="57" t="s">
        <v>254</v>
      </c>
      <c r="U25" s="57" t="s">
        <v>184</v>
      </c>
      <c r="V25" s="57" t="s">
        <v>184</v>
      </c>
      <c r="W25" s="57" t="s">
        <v>301</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row>
    <row r="26" customFormat="false" ht="36" hidden="false" customHeight="true" outlineLevel="0" collapsed="false">
      <c r="A26" s="57" t="s">
        <v>309</v>
      </c>
      <c r="B26" s="57" t="n">
        <v>3</v>
      </c>
      <c r="C26" s="57" t="n">
        <v>22</v>
      </c>
      <c r="D26" s="58" t="n">
        <v>46325</v>
      </c>
      <c r="E26" s="57" t="s">
        <v>196</v>
      </c>
      <c r="F26" s="57" t="s">
        <v>229</v>
      </c>
      <c r="G26" s="57" t="s">
        <v>184</v>
      </c>
      <c r="H26" s="57" t="s">
        <v>183</v>
      </c>
      <c r="I26" s="59" t="n">
        <v>46325.9722222222</v>
      </c>
      <c r="J26" s="59" t="n">
        <v>46326.2465277778</v>
      </c>
      <c r="K26" s="57" t="s">
        <v>199</v>
      </c>
      <c r="L26" s="60" t="s">
        <v>186</v>
      </c>
      <c r="M26" s="57" t="s">
        <v>187</v>
      </c>
      <c r="N26" s="60"/>
      <c r="O26" s="57" t="s">
        <v>310</v>
      </c>
      <c r="P26" s="57" t="s">
        <v>311</v>
      </c>
      <c r="Q26" s="57"/>
      <c r="R26" s="57" t="s">
        <v>190</v>
      </c>
      <c r="S26" s="57" t="s">
        <v>191</v>
      </c>
      <c r="T26" s="57" t="s">
        <v>192</v>
      </c>
      <c r="U26" s="57" t="s">
        <v>193</v>
      </c>
      <c r="V26" s="57" t="s">
        <v>184</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194</v>
      </c>
      <c r="AY26" s="62" t="s">
        <v>194</v>
      </c>
      <c r="AZ26" s="62" t="s">
        <v>194</v>
      </c>
      <c r="BA26" s="62" t="str">
        <f aca="false">IFERROR(1/(1/_xlfn.MINIFS(Checks!$AG$5:$AG$748,Checks!$B$5:$B$748,$A26,Checks!$H$5:$H$748,"Physical uplift",Checks!$P$5:$P$748,$G26)),"")</f>
        <v/>
      </c>
    </row>
  </sheetData>
  <sheetProtection sheet="true" formatCells="false" formatColumns="false" formatRows="false" autoFilter="false"/>
  <autoFilter ref="A4:BA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s>
  <sheetData>
    <row r="1" customFormat="false" ht="24" hidden="false" customHeight="true" outlineLevel="0" collapsed="false">
      <c r="A1" s="54" t="s">
        <v>312</v>
      </c>
    </row>
    <row r="2" customFormat="false" ht="41.25" hidden="false" customHeight="true" outlineLevel="0" collapsed="false">
      <c r="D2" s="55" t="s">
        <v>313</v>
      </c>
      <c r="E2" s="55"/>
      <c r="F2" s="55"/>
      <c r="G2" s="55"/>
      <c r="H2" s="55"/>
      <c r="I2" s="55"/>
      <c r="J2" s="55"/>
    </row>
    <row r="4" customFormat="false" ht="54" hidden="false" customHeight="true" outlineLevel="0" collapsed="false">
      <c r="A4" s="56" t="s">
        <v>314</v>
      </c>
      <c r="B4" s="56" t="s">
        <v>135</v>
      </c>
      <c r="C4" s="56" t="s">
        <v>138</v>
      </c>
      <c r="D4" s="56" t="s">
        <v>106</v>
      </c>
      <c r="E4" s="56" t="s">
        <v>107</v>
      </c>
      <c r="F4" s="56" t="s">
        <v>315</v>
      </c>
      <c r="G4" s="56" t="s">
        <v>71</v>
      </c>
      <c r="H4" s="56" t="s">
        <v>316</v>
      </c>
      <c r="I4" s="56" t="s">
        <v>317</v>
      </c>
      <c r="J4" s="56" t="s">
        <v>121</v>
      </c>
      <c r="K4" s="56" t="s">
        <v>318</v>
      </c>
      <c r="L4" s="56" t="s">
        <v>319</v>
      </c>
      <c r="M4" s="56" t="s">
        <v>320</v>
      </c>
      <c r="N4" s="56" t="s">
        <v>321</v>
      </c>
      <c r="O4" s="56" t="s">
        <v>322</v>
      </c>
      <c r="P4" s="56" t="s">
        <v>323</v>
      </c>
      <c r="Q4" s="56" t="s">
        <v>324</v>
      </c>
      <c r="R4" s="56" t="s">
        <v>325</v>
      </c>
      <c r="S4" s="56" t="s">
        <v>326</v>
      </c>
      <c r="T4" s="56" t="s">
        <v>123</v>
      </c>
      <c r="U4" s="56" t="s">
        <v>127</v>
      </c>
      <c r="V4" s="56" t="s">
        <v>327</v>
      </c>
      <c r="W4" s="56" t="s">
        <v>328</v>
      </c>
      <c r="X4" s="56" t="s">
        <v>329</v>
      </c>
      <c r="Y4" s="56" t="s">
        <v>330</v>
      </c>
      <c r="Z4" s="56" t="s">
        <v>331</v>
      </c>
      <c r="AA4" s="56" t="s">
        <v>132</v>
      </c>
      <c r="AB4" s="56" t="s">
        <v>131</v>
      </c>
      <c r="AC4" s="56" t="s">
        <v>332</v>
      </c>
      <c r="AD4" s="56" t="s">
        <v>333</v>
      </c>
      <c r="AE4" s="56" t="s">
        <v>334</v>
      </c>
      <c r="AF4" s="56" t="s">
        <v>335</v>
      </c>
      <c r="AG4" s="56" t="s">
        <v>336</v>
      </c>
      <c r="AH4" s="56" t="s">
        <v>337</v>
      </c>
      <c r="AI4" s="56" t="s">
        <v>72</v>
      </c>
      <c r="AJ4" s="56" t="s">
        <v>73</v>
      </c>
      <c r="AK4" s="56" t="s">
        <v>76</v>
      </c>
      <c r="AL4" s="56" t="s">
        <v>338</v>
      </c>
      <c r="AM4" s="56" t="s">
        <v>339</v>
      </c>
      <c r="AN4" s="56" t="s">
        <v>340</v>
      </c>
      <c r="AO4" s="56" t="s">
        <v>341</v>
      </c>
      <c r="AP4" s="56" t="s">
        <v>342</v>
      </c>
      <c r="AQ4" s="56" t="s">
        <v>343</v>
      </c>
      <c r="AR4" s="56" t="s">
        <v>344</v>
      </c>
      <c r="AS4" s="56" t="s">
        <v>345</v>
      </c>
      <c r="AT4" s="56" t="s">
        <v>346</v>
      </c>
      <c r="AU4" s="56" t="s">
        <v>347</v>
      </c>
      <c r="AV4" s="56" t="s">
        <v>348</v>
      </c>
      <c r="AW4" s="56" t="s">
        <v>349</v>
      </c>
      <c r="AX4" s="56" t="s">
        <v>350</v>
      </c>
      <c r="AY4" s="56" t="s">
        <v>351</v>
      </c>
      <c r="AZ4" s="56" t="s">
        <v>352</v>
      </c>
      <c r="BA4" s="56" t="s">
        <v>353</v>
      </c>
      <c r="BB4" s="56" t="s">
        <v>354</v>
      </c>
      <c r="BC4" s="56" t="s">
        <v>355</v>
      </c>
      <c r="BD4" s="56" t="s">
        <v>356</v>
      </c>
      <c r="BE4" s="56" t="s">
        <v>357</v>
      </c>
      <c r="BF4" s="56" t="s">
        <v>358</v>
      </c>
    </row>
    <row r="5" customFormat="false" ht="39.75" hidden="false" customHeight="true" outlineLevel="0" collapsed="false">
      <c r="A5" s="57" t="s">
        <v>359</v>
      </c>
      <c r="B5" s="57" t="s">
        <v>180</v>
      </c>
      <c r="C5" s="57" t="str">
        <f aca="false">Flights!$F$5</f>
        <v>MH0001</v>
      </c>
      <c r="D5" s="58" t="n">
        <f aca="false">Flights!$D$5</f>
        <v>46303</v>
      </c>
      <c r="E5" s="57" t="str">
        <f aca="false">Flights!$G$5&amp;"-"&amp;Flights!$H$5</f>
        <v>LHR-KUL</v>
      </c>
      <c r="F5" s="57" t="str">
        <f aca="false">Flights!$K$5</f>
        <v>EY</v>
      </c>
      <c r="G5" s="57" t="s">
        <v>79</v>
      </c>
      <c r="H5" s="57" t="s">
        <v>360</v>
      </c>
      <c r="I5" s="57" t="s">
        <v>361</v>
      </c>
      <c r="J5" s="57" t="s">
        <v>362</v>
      </c>
      <c r="K5" s="67" t="s">
        <v>363</v>
      </c>
      <c r="L5" s="67" t="s">
        <v>364</v>
      </c>
      <c r="M5" s="67"/>
      <c r="N5" s="67" t="s">
        <v>365</v>
      </c>
      <c r="O5" s="67"/>
      <c r="P5" s="57" t="s">
        <v>183</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open",IF(AND(NOT(OR(LEN(AZ5)&lt;15,ISNUMBER(MATCH(AZ5,L_Placeholder,0)))),NOT(SUMPRODUCT(--ISNUMBER(SEARCH(" "&amp;L_EvidencePhrase&amp;" ",BF5)))&gt;0),NOT(OR(LEN(AU5)&lt;2,ISNUMBER(MATCH(AU5,L_Placeholder,0)))),NOT(OR(LEN(AX5)&lt;2,ISNUMBER(MATCH(AX5,L_Placeholder,0)))),TRIM(AE5)&lt;&gt;TRIM(T5)),"N/A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",BD5)))&gt;0),"INVALID – evidence missing, placeholder or not yet on file",IF(OR(LEN(AX5)&lt;2,ISNUMBER(MATCH(AX5,L_Placeholder,0))),"INVALID – verifier missing",IF(AX5=AU5,"INVALID – verifier must be someone other than the PIC",IF(SUMPRODUCT(--ISNUMBER(SEARCH(" "&amp;L_EvidencePhrase&amp;" ",BC5)))&gt;0,"INVALID – result not yet available (awaiting / TBC)",IF(AND(TRIM(U5)="Pass",SUMPRODUCT(--ISNUMBER(SEARCH(" "&amp;L_ResultBad&amp;" ",BC5)))&gt;0,NOT(SUMPRODUCT(--ISNUMBER(SEARCH(" "&amp;L_Negation&amp;" ",BC5)))&gt;0)),"INVALID – result describes a problem: use Fail, then Pass after CA",IF(AND(AQ5=1,OR(OR(LEN(AY5)&lt;3,ISNUMBER(MATCH(AY5,L_Placeholder,0))),SUMPRODUCT(--ISNUMBER(SEARCH(" "&amp;L_EvidencePhrase&amp;" ",BE5)))&gt;0)),"INVALID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SUBSTITUTE(SUBSTITUTE(SUBSTITUTE(SUBSTITUTE(SUBSTITUTE(SUBSTITUTE(SUBSTITUTE(SUBSTITUTE(SUBSTITUTE(SUBSTITUTE(SUBSTITUTE(SUBSTITUTE(SUBSTITUTE(LOWER(T5&amp;""),CHAR(160),"")," ",""),".",""),"-",""),"/",""),"?",""),"_",""),",",""),"[",""),"]",""),"(",""),")",""),"*","")</f>
        <v/>
      </c>
      <c r="AV5" s="61" t="str">
        <f aca="false">SUBSTITUTE(SUBSTITUTE(SUBSTITUTE(SUBSTITUTE(SUBSTITUTE(SUBSTITUTE(SUBSTITUTE(SUBSTITUTE(SUBSTITUTE(SUBSTITUTE(SUBSTITUTE(SUBSTITUTE(SUBSTITUTE(LOWER(V5&amp;""),CHAR(160),"")," ",""),".",""),"-",""),"/",""),"?",""),"_",""),",",""),"[",""),"]",""),"(",""),")",""),"*","")</f>
        <v/>
      </c>
      <c r="AW5" s="61" t="str">
        <f aca="false">SUBSTITUTE(SUBSTITUTE(SUBSTITUTE(SUBSTITUTE(SUBSTITUTE(SUBSTITUTE(SUBSTITUTE(SUBSTITUTE(SUBSTITUTE(SUBSTITUTE(SUBSTITUTE(SUBSTITUTE(SUBSTITUTE(LOWER(Z5&amp;""),CHAR(160),"")," ",""),".",""),"-",""),"/",""),"?",""),"_",""),",",""),"[",""),"]",""),"(",""),")",""),"*","")</f>
        <v/>
      </c>
      <c r="AX5" s="61" t="str">
        <f aca="false">SUBSTITUTE(SUBSTITUTE(SUBSTITUTE(SUBSTITUTE(SUBSTITUTE(SUBSTITUTE(SUBSTITUTE(SUBSTITUTE(SUBSTITUTE(SUBSTITUTE(SUBSTITUTE(SUBSTITUTE(SUBSTITUTE(LOWER(AE5&amp;""),CHAR(160),"")," ",""),".",""),"-",""),"/",""),"?",""),"_",""),",",""),"[",""),"]",""),"(",""),")",""),"*","")</f>
        <v/>
      </c>
      <c r="AY5" s="61" t="str">
        <f aca="false">SUBSTITUTE(SUBSTITUTE(SUBSTITUTE(SUBSTITUTE(SUBSTITUTE(SUBSTITUTE(SUBSTITUTE(SUBSTITUTE(SUBSTITUTE(SUBSTITUTE(SUBSTITUTE(SUBSTITUTE(SUBSTITUTE(LOWER(W5&amp;""),CHAR(160),"")," ",""),".",""),"-",""),"/",""),"?",""),"_",""),",",""),"[",""),"]",""),"(",""),")",""),"*","")</f>
        <v/>
      </c>
      <c r="AZ5" s="61" t="str">
        <f aca="false">SUBSTITUTE(SUBSTITUTE(SUBSTITUTE(SUBSTITUTE(SUBSTITUTE(SUBSTITUTE(SUBSTITUTE(SUBSTITUTE(SUBSTITUTE(SUBSTITUTE(SUBSTITUTE(SUBSTITUTE(SUBSTITUTE(LOWER(AC5&amp;""),CHAR(160),"")," ",""),".",""),"-",""),"/",""),"?",""),"_",""),",",""),"[",""),"]",""),"(",""),")",""),"*","")</f>
        <v/>
      </c>
      <c r="BA5" s="61" t="str">
        <f aca="false">SUBSTITUTE(SUBSTITUTE(SUBSTITUTE(SUBSTITUTE(SUBSTITUTE(SUBSTITUTE(SUBSTITUTE(SUBSTITUTE(SUBSTITUTE(SUBSTITUTE(SUBSTITUTE(SUBSTITUTE(SUBSTITUTE(LOWER(AA5&amp;""),CHAR(160),""),"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"&amp;TRIM(SUBSTITUTE(SUBSTITUTE(SUBSTITUTE(SUBSTITUTE(SUBSTITUTE(SUBSTITUTE(SUBSTITUTE(SUBSTITUTE(SUBSTITUTE(SUBSTITUTE(SUBSTITUTE(SUBSTITUTE(SUBSTITUTE(SUBSTITUTE(SUBSTITUTE(SUBSTITUTE(SUBSTITUTE(SUBSTITUTE(SUBSTITUTE(SUBSTITUTE(LOWER(V5&amp;""),CHAR(160)," "),"."," "),","," "),"-"," "),"/"," "),"("," "),")"," "),":"," "),";"," "),"_"," "),"–"," "),"?"," "),"!"," "),"*"," "),"["," "),"]"," "),"'"," "),"#"," "),"+"," "),"&amp;"," "))&amp;" "</f>
        <v>  </v>
      </c>
      <c r="BD5" s="61" t="str">
        <f aca="false">" "&amp;TRIM(SUBSTITUTE(SUBSTITUTE(SUBSTITUTE(SUBSTITUTE(SUBSTITUTE(SUBSTITUTE(SUBSTITUTE(SUBSTITUTE(SUBSTITUTE(SUBSTITUTE(SUBSTITUTE(SUBSTITUTE(SUBSTITUTE(SUBSTITUTE(SUBSTITUTE(SUBSTITUTE(SUBSTITUTE(SUBSTITUTE(SUBSTITUTE(SUBSTITUTE(LOWER(Z5&amp;""),CHAR(160)," "),"."," "),","," "),"-"," "),"/"," "),"("," "),")"," "),":"," "),";"," "),"_"," "),"–"," "),"?"," "),"!"," "),"*"," "),"["," "),"]"," "),"'"," "),"#"," "),"+"," "),"&amp;"," "))&amp;" "</f>
        <v>  </v>
      </c>
      <c r="BE5" s="61" t="str">
        <f aca="false">" "&amp;TRIM(SUBSTITUTE(SUBSTITUTE(SUBSTITUTE(SUBSTITUTE(SUBSTITUTE(SUBSTITUTE(SUBSTITUTE(SUBSTITUTE(SUBSTITUTE(SUBSTITUTE(SUBSTITUTE(SUBSTITUTE(SUBSTITUTE(SUBSTITUTE(SUBSTITUTE(SUBSTITUTE(SUBSTITUTE(SUBSTITUTE(SUBSTITUTE(SUBSTITUTE(LOWER(W5&amp;""),CHAR(160)," "),"."," "),","," "),"-"," "),"/"," "),"("," "),")"," "),":"," "),";"," "),"_"," "),"–"," "),"?"," "),"!"," "),"*"," "),"["," "),"]"," "),"'"," "),"#"," "),"+"," "),"&amp;"," "))&amp;" "</f>
        <v>  </v>
      </c>
      <c r="BF5" s="61" t="str">
        <f aca="false">" "&amp;TRIM(SUBSTITUTE(SUBSTITUTE(SUBSTITUTE(SUBSTITUTE(SUBSTITUTE(SUBSTITUTE(SUBSTITUTE(SUBSTITUTE(SUBSTITUTE(SUBSTITUTE(SUBSTITUTE(SUBSTITUTE(SUBSTITUTE(SUBSTITUTE(SUBSTITUTE(SUBSTITUTE(SUBSTITUTE(SUBSTITUTE(SUBSTITUTE(SUBSTITUTE(LOWER(AC5&amp;""),CHAR(160)," "),"."," "),","," "),"-"," "),"/"," "),"("," "),")"," "),":"," "),";"," "),"_"," "),"–"," "),"?"," "),"!"," "),"*"," "),"["," "),"]"," "),"'"," "),"#"," "),"+"," "),"&amp;"," "))&amp;" "</f>
        <v>  </v>
      </c>
    </row>
    <row r="6" customFormat="false" ht="39.75" hidden="false" customHeight="true" outlineLevel="0" collapsed="false">
      <c r="A6" s="57" t="s">
        <v>366</v>
      </c>
      <c r="B6" s="57" t="s">
        <v>180</v>
      </c>
      <c r="C6" s="57" t="str">
        <f aca="false">Flights!$F$5</f>
        <v>MH0001</v>
      </c>
      <c r="D6" s="58" t="n">
        <f aca="false">Flights!$D$5</f>
        <v>46303</v>
      </c>
      <c r="E6" s="57" t="str">
        <f aca="false">Flights!$G$5&amp;"-"&amp;Flights!$H$5</f>
        <v>LHR-KUL</v>
      </c>
      <c r="F6" s="57" t="str">
        <f aca="false">Flights!$K$5</f>
        <v>EY</v>
      </c>
      <c r="G6" s="57" t="s">
        <v>79</v>
      </c>
      <c r="H6" s="57" t="s">
        <v>360</v>
      </c>
      <c r="I6" s="57" t="s">
        <v>367</v>
      </c>
      <c r="J6" s="57" t="s">
        <v>368</v>
      </c>
      <c r="K6" s="67" t="s">
        <v>369</v>
      </c>
      <c r="L6" s="67" t="s">
        <v>364</v>
      </c>
      <c r="M6" s="67"/>
      <c r="N6" s="67" t="s">
        <v>365</v>
      </c>
      <c r="O6" s="67"/>
      <c r="P6" s="57" t="s">
        <v>183</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open",IF(AND(NOT(OR(LEN(AZ6)&lt;15,ISNUMBER(MATCH(AZ6,L_Placeholder,0)))),NOT(SUMPRODUCT(--ISNUMBER(SEARCH(" "&amp;L_EvidencePhrase&amp;" ",BF6)))&gt;0),NOT(OR(LEN(AU6)&lt;2,ISNUMBER(MATCH(AU6,L_Placeholder,0)))),NOT(OR(LEN(AX6)&lt;2,ISNUMBER(MATCH(AX6,L_Placeholder,0)))),TRIM(AE6)&lt;&gt;TRIM(T6)),"N/A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",BD6)))&gt;0),"INVALID – evidence missing, placeholder or not yet on file",IF(OR(LEN(AX6)&lt;2,ISNUMBER(MATCH(AX6,L_Placeholder,0))),"INVALID – verifier missing",IF(AX6=AU6,"INVALID – verifier must be someone other than the PIC",IF(SUMPRODUCT(--ISNUMBER(SEARCH(" "&amp;L_EvidencePhrase&amp;" ",BC6)))&gt;0,"INVALID – result not yet available (awaiting / TBC)",IF(AND(TRIM(U6)="Pass",SUMPRODUCT(--ISNUMBER(SEARCH(" "&amp;L_ResultBad&amp;" ",BC6)))&gt;0,NOT(SUMPRODUCT(--ISNUMBER(SEARCH(" "&amp;L_Negation&amp;" ",BC6)))&gt;0)),"INVALID – result describes a problem: use Fail, then Pass after CA",IF(AND(AQ6=1,OR(OR(LEN(AY6)&lt;3,ISNUMBER(MATCH(AY6,L_Placeholder,0))),SUMPRODUCT(--ISNUMBER(SEARCH(" "&amp;L_EvidencePhrase&amp;" ",BE6)))&gt;0)),"INVALID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SUBSTITUTE(SUBSTITUTE(SUBSTITUTE(SUBSTITUTE(SUBSTITUTE(SUBSTITUTE(SUBSTITUTE(SUBSTITUTE(SUBSTITUTE(SUBSTITUTE(SUBSTITUTE(SUBSTITUTE(SUBSTITUTE(LOWER(T6&amp;""),CHAR(160),"")," ",""),".",""),"-",""),"/",""),"?",""),"_",""),",",""),"[",""),"]",""),"(",""),")",""),"*","")</f>
        <v/>
      </c>
      <c r="AV6" s="61" t="str">
        <f aca="false">SUBSTITUTE(SUBSTITUTE(SUBSTITUTE(SUBSTITUTE(SUBSTITUTE(SUBSTITUTE(SUBSTITUTE(SUBSTITUTE(SUBSTITUTE(SUBSTITUTE(SUBSTITUTE(SUBSTITUTE(SUBSTITUTE(LOWER(V6&amp;""),CHAR(160),"")," ",""),".",""),"-",""),"/",""),"?",""),"_",""),",",""),"[",""),"]",""),"(",""),")",""),"*","")</f>
        <v/>
      </c>
      <c r="AW6" s="61" t="str">
        <f aca="false">SUBSTITUTE(SUBSTITUTE(SUBSTITUTE(SUBSTITUTE(SUBSTITUTE(SUBSTITUTE(SUBSTITUTE(SUBSTITUTE(SUBSTITUTE(SUBSTITUTE(SUBSTITUTE(SUBSTITUTE(SUBSTITUTE(LOWER(Z6&amp;""),CHAR(160),"")," ",""),".",""),"-",""),"/",""),"?",""),"_",""),",",""),"[",""),"]",""),"(",""),")",""),"*","")</f>
        <v/>
      </c>
      <c r="AX6" s="61" t="str">
        <f aca="false">SUBSTITUTE(SUBSTITUTE(SUBSTITUTE(SUBSTITUTE(SUBSTITUTE(SUBSTITUTE(SUBSTITUTE(SUBSTITUTE(SUBSTITUTE(SUBSTITUTE(SUBSTITUTE(SUBSTITUTE(SUBSTITUTE(LOWER(AE6&amp;""),CHAR(160),"")," ",""),".",""),"-",""),"/",""),"?",""),"_",""),",",""),"[",""),"]",""),"(",""),")",""),"*","")</f>
        <v/>
      </c>
      <c r="AY6" s="61" t="str">
        <f aca="false">SUBSTITUTE(SUBSTITUTE(SUBSTITUTE(SUBSTITUTE(SUBSTITUTE(SUBSTITUTE(SUBSTITUTE(SUBSTITUTE(SUBSTITUTE(SUBSTITUTE(SUBSTITUTE(SUBSTITUTE(SUBSTITUTE(LOWER(W6&amp;""),CHAR(160),"")," ",""),".",""),"-",""),"/",""),"?",""),"_",""),",",""),"[",""),"]",""),"(",""),")",""),"*","")</f>
        <v/>
      </c>
      <c r="AZ6" s="61" t="str">
        <f aca="false">SUBSTITUTE(SUBSTITUTE(SUBSTITUTE(SUBSTITUTE(SUBSTITUTE(SUBSTITUTE(SUBSTITUTE(SUBSTITUTE(SUBSTITUTE(SUBSTITUTE(SUBSTITUTE(SUBSTITUTE(SUBSTITUTE(LOWER(AC6&amp;""),CHAR(160),"")," ",""),".",""),"-",""),"/",""),"?",""),"_",""),",",""),"[",""),"]",""),"(",""),")",""),"*","")</f>
        <v/>
      </c>
      <c r="BA6" s="61" t="str">
        <f aca="false">SUBSTITUTE(SUBSTITUTE(SUBSTITUTE(SUBSTITUTE(SUBSTITUTE(SUBSTITUTE(SUBSTITUTE(SUBSTITUTE(SUBSTITUTE(SUBSTITUTE(SUBSTITUTE(SUBSTITUTE(SUBSTITUTE(LOWER(AA6&amp;""),CHAR(160),""),"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"&amp;TRIM(SUBSTITUTE(SUBSTITUTE(SUBSTITUTE(SUBSTITUTE(SUBSTITUTE(SUBSTITUTE(SUBSTITUTE(SUBSTITUTE(SUBSTITUTE(SUBSTITUTE(SUBSTITUTE(SUBSTITUTE(SUBSTITUTE(SUBSTITUTE(SUBSTITUTE(SUBSTITUTE(SUBSTITUTE(SUBSTITUTE(SUBSTITUTE(SUBSTITUTE(LOWER(V6&amp;""),CHAR(160)," "),"."," "),","," "),"-"," "),"/"," "),"("," "),")"," "),":"," "),";"," "),"_"," "),"–"," "),"?"," "),"!"," "),"*"," "),"["," "),"]"," "),"'"," "),"#"," "),"+"," "),"&amp;"," "))&amp;" "</f>
        <v>  </v>
      </c>
      <c r="BD6" s="61" t="str">
        <f aca="false">" "&amp;TRIM(SUBSTITUTE(SUBSTITUTE(SUBSTITUTE(SUBSTITUTE(SUBSTITUTE(SUBSTITUTE(SUBSTITUTE(SUBSTITUTE(SUBSTITUTE(SUBSTITUTE(SUBSTITUTE(SUBSTITUTE(SUBSTITUTE(SUBSTITUTE(SUBSTITUTE(SUBSTITUTE(SUBSTITUTE(SUBSTITUTE(SUBSTITUTE(SUBSTITUTE(LOWER(Z6&amp;""),CHAR(160)," "),"."," "),","," "),"-"," "),"/"," "),"("," "),")"," "),":"," "),";"," "),"_"," "),"–"," "),"?"," "),"!"," "),"*"," "),"["," "),"]"," "),"'"," "),"#"," "),"+"," "),"&amp;"," "))&amp;" "</f>
        <v>  </v>
      </c>
      <c r="BE6" s="61" t="str">
        <f aca="false">" "&amp;TRIM(SUBSTITUTE(SUBSTITUTE(SUBSTITUTE(SUBSTITUTE(SUBSTITUTE(SUBSTITUTE(SUBSTITUTE(SUBSTITUTE(SUBSTITUTE(SUBSTITUTE(SUBSTITUTE(SUBSTITUTE(SUBSTITUTE(SUBSTITUTE(SUBSTITUTE(SUBSTITUTE(SUBSTITUTE(SUBSTITUTE(SUBSTITUTE(SUBSTITUTE(LOWER(W6&amp;""),CHAR(160)," "),"."," "),","," "),"-"," "),"/"," "),"("," "),")"," "),":"," "),";"," "),"_"," "),"–"," "),"?"," "),"!"," "),"*"," "),"["," "),"]"," "),"'"," "),"#"," "),"+"," "),"&amp;"," "))&amp;" "</f>
        <v>  </v>
      </c>
      <c r="BF6" s="61" t="str">
        <f aca="false">" "&amp;TRIM(SUBSTITUTE(SUBSTITUTE(SUBSTITUTE(SUBSTITUTE(SUBSTITUTE(SUBSTITUTE(SUBSTITUTE(SUBSTITUTE(SUBSTITUTE(SUBSTITUTE(SUBSTITUTE(SUBSTITUTE(SUBSTITUTE(SUBSTITUTE(SUBSTITUTE(SUBSTITUTE(SUBSTITUTE(SUBSTITUTE(SUBSTITUTE(SUBSTITUTE(LOWER(AC6&amp;""),CHAR(160)," "),"."," "),","," "),"-"," "),"/"," "),"("," "),")"," "),":"," "),";"," "),"_"," "),"–"," "),"?"," "),"!"," "),"*"," "),"["," "),"]"," "),"'"," "),"#"," "),"+"," "),"&amp;"," "))&amp;" "</f>
        <v>  </v>
      </c>
    </row>
    <row r="7" customFormat="false" ht="41.25" hidden="false" customHeight="true" outlineLevel="0" collapsed="false">
      <c r="A7" s="57" t="s">
        <v>370</v>
      </c>
      <c r="B7" s="57" t="s">
        <v>180</v>
      </c>
      <c r="C7" s="57" t="str">
        <f aca="false">Flights!$F$5</f>
        <v>MH0001</v>
      </c>
      <c r="D7" s="58" t="n">
        <f aca="false">Flights!$D$5</f>
        <v>46303</v>
      </c>
      <c r="E7" s="57" t="str">
        <f aca="false">Flights!$G$5&amp;"-"&amp;Flights!$H$5</f>
        <v>LHR-KUL</v>
      </c>
      <c r="F7" s="57" t="str">
        <f aca="false">Flights!$K$5</f>
        <v>EY</v>
      </c>
      <c r="G7" s="57" t="s">
        <v>79</v>
      </c>
      <c r="H7" s="57" t="s">
        <v>360</v>
      </c>
      <c r="I7" s="57" t="s">
        <v>371</v>
      </c>
      <c r="J7" s="57" t="s">
        <v>372</v>
      </c>
      <c r="K7" s="67" t="s">
        <v>373</v>
      </c>
      <c r="L7" s="67" t="s">
        <v>364</v>
      </c>
      <c r="M7" s="67"/>
      <c r="N7" s="67" t="str">
        <f aca="false">IF(TRIM(Flights!$L$5)="A339","Required","N/A – rule")</f>
        <v>N/A – rule</v>
      </c>
      <c r="O7" s="67" t="s">
        <v>374</v>
      </c>
      <c r="P7" s="57" t="s">
        <v>183</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open",IF(AND(NOT(OR(LEN(AZ7)&lt;15,ISNUMBER(MATCH(AZ7,L_Placeholder,0)))),NOT(SUMPRODUCT(--ISNUMBER(SEARCH(" "&amp;L_EvidencePhrase&amp;" ",BF7)))&gt;0),NOT(OR(LEN(AU7)&lt;2,ISNUMBER(MATCH(AU7,L_Placeholder,0)))),NOT(OR(LEN(AX7)&lt;2,ISNUMBER(MATCH(AX7,L_Placeholder,0)))),TRIM(AE7)&lt;&gt;TRIM(T7)),"N/A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",BD7)))&gt;0),"INVALID – evidence missing, placeholder or not yet on file",IF(OR(LEN(AX7)&lt;2,ISNUMBER(MATCH(AX7,L_Placeholder,0))),"INVALID – verifier missing",IF(AX7=AU7,"INVALID – verifier must be someone other than the PIC",IF(SUMPRODUCT(--ISNUMBER(SEARCH(" "&amp;L_EvidencePhrase&amp;" ",BC7)))&gt;0,"INVALID – result not yet available (awaiting / TBC)",IF(AND(TRIM(U7)="Pass",SUMPRODUCT(--ISNUMBER(SEARCH(" "&amp;L_ResultBad&amp;" ",BC7)))&gt;0,NOT(SUMPRODUCT(--ISNUMBER(SEARCH(" "&amp;L_Negation&amp;" ",BC7)))&gt;0)),"INVALID – result describes a problem: use Fail, then Pass after CA",IF(AND(AQ7=1,OR(OR(LEN(AY7)&lt;3,ISNUMBER(MATCH(AY7,L_Placeholder,0))),SUMPRODUCT(--ISNUMBER(SEARCH(" "&amp;L_EvidencePhrase&amp;" ",BE7)))&gt;0)),"INVALID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SUBSTITUTE(SUBSTITUTE(SUBSTITUTE(SUBSTITUTE(SUBSTITUTE(SUBSTITUTE(SUBSTITUTE(SUBSTITUTE(SUBSTITUTE(SUBSTITUTE(SUBSTITUTE(SUBSTITUTE(SUBSTITUTE(LOWER(T7&amp;""),CHAR(160),"")," ",""),".",""),"-",""),"/",""),"?",""),"_",""),",",""),"[",""),"]",""),"(",""),")",""),"*","")</f>
        <v/>
      </c>
      <c r="AV7" s="61" t="str">
        <f aca="false">SUBSTITUTE(SUBSTITUTE(SUBSTITUTE(SUBSTITUTE(SUBSTITUTE(SUBSTITUTE(SUBSTITUTE(SUBSTITUTE(SUBSTITUTE(SUBSTITUTE(SUBSTITUTE(SUBSTITUTE(SUBSTITUTE(LOWER(V7&amp;""),CHAR(160),"")," ",""),".",""),"-",""),"/",""),"?",""),"_",""),",",""),"[",""),"]",""),"(",""),")",""),"*","")</f>
        <v/>
      </c>
      <c r="AW7" s="61" t="str">
        <f aca="false">SUBSTITUTE(SUBSTITUTE(SUBSTITUTE(SUBSTITUTE(SUBSTITUTE(SUBSTITUTE(SUBSTITUTE(SUBSTITUTE(SUBSTITUTE(SUBSTITUTE(SUBSTITUTE(SUBSTITUTE(SUBSTITUTE(LOWER(Z7&amp;""),CHAR(160),"")," ",""),".",""),"-",""),"/",""),"?",""),"_",""),",",""),"[",""),"]",""),"(",""),")",""),"*","")</f>
        <v/>
      </c>
      <c r="AX7" s="61" t="str">
        <f aca="false">SUBSTITUTE(SUBSTITUTE(SUBSTITUTE(SUBSTITUTE(SUBSTITUTE(SUBSTITUTE(SUBSTITUTE(SUBSTITUTE(SUBSTITUTE(SUBSTITUTE(SUBSTITUTE(SUBSTITUTE(SUBSTITUTE(LOWER(AE7&amp;""),CHAR(160),"")," ",""),".",""),"-",""),"/",""),"?",""),"_",""),",",""),"[",""),"]",""),"(",""),")",""),"*","")</f>
        <v/>
      </c>
      <c r="AY7" s="61" t="str">
        <f aca="false">SUBSTITUTE(SUBSTITUTE(SUBSTITUTE(SUBSTITUTE(SUBSTITUTE(SUBSTITUTE(SUBSTITUTE(SUBSTITUTE(SUBSTITUTE(SUBSTITUTE(SUBSTITUTE(SUBSTITUTE(SUBSTITUTE(LOWER(W7&amp;""),CHAR(160),"")," ",""),".",""),"-",""),"/",""),"?",""),"_",""),",",""),"[",""),"]",""),"(",""),")",""),"*","")</f>
        <v/>
      </c>
      <c r="AZ7" s="61" t="str">
        <f aca="false">SUBSTITUTE(SUBSTITUTE(SUBSTITUTE(SUBSTITUTE(SUBSTITUTE(SUBSTITUTE(SUBSTITUTE(SUBSTITUTE(SUBSTITUTE(SUBSTITUTE(SUBSTITUTE(SUBSTITUTE(SUBSTITUTE(LOWER(AC7&amp;""),CHAR(160),"")," ",""),".",""),"-",""),"/",""),"?",""),"_",""),",",""),"[",""),"]",""),"(",""),")",""),"*","")</f>
        <v/>
      </c>
      <c r="BA7" s="61" t="str">
        <f aca="false">SUBSTITUTE(SUBSTITUTE(SUBSTITUTE(SUBSTITUTE(SUBSTITUTE(SUBSTITUTE(SUBSTITUTE(SUBSTITUTE(SUBSTITUTE(SUBSTITUTE(SUBSTITUTE(SUBSTITUTE(SUBSTITUTE(LOWER(AA7&amp;""),CHAR(160),""),"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"&amp;TRIM(SUBSTITUTE(SUBSTITUTE(SUBSTITUTE(SUBSTITUTE(SUBSTITUTE(SUBSTITUTE(SUBSTITUTE(SUBSTITUTE(SUBSTITUTE(SUBSTITUTE(SUBSTITUTE(SUBSTITUTE(SUBSTITUTE(SUBSTITUTE(SUBSTITUTE(SUBSTITUTE(SUBSTITUTE(SUBSTITUTE(SUBSTITUTE(SUBSTITUTE(LOWER(V7&amp;""),CHAR(160)," "),"."," "),","," "),"-"," "),"/"," "),"("," "),")"," "),":"," "),";"," "),"_"," "),"–"," "),"?"," "),"!"," "),"*"," "),"["," "),"]"," "),"'"," "),"#"," "),"+"," "),"&amp;"," "))&amp;" "</f>
        <v>  </v>
      </c>
      <c r="BD7" s="61" t="str">
        <f aca="false">" "&amp;TRIM(SUBSTITUTE(SUBSTITUTE(SUBSTITUTE(SUBSTITUTE(SUBSTITUTE(SUBSTITUTE(SUBSTITUTE(SUBSTITUTE(SUBSTITUTE(SUBSTITUTE(SUBSTITUTE(SUBSTITUTE(SUBSTITUTE(SUBSTITUTE(SUBSTITUTE(SUBSTITUTE(SUBSTITUTE(SUBSTITUTE(SUBSTITUTE(SUBSTITUTE(LOWER(Z7&amp;""),CHAR(160)," "),"."," "),","," "),"-"," "),"/"," "),"("," "),")"," "),":"," "),";"," "),"_"," "),"–"," "),"?"," "),"!"," "),"*"," "),"["," "),"]"," "),"'"," "),"#"," "),"+"," "),"&amp;"," "))&amp;" "</f>
        <v>  </v>
      </c>
      <c r="BE7" s="61" t="str">
        <f aca="false">" "&amp;TRIM(SUBSTITUTE(SUBSTITUTE(SUBSTITUTE(SUBSTITUTE(SUBSTITUTE(SUBSTITUTE(SUBSTITUTE(SUBSTITUTE(SUBSTITUTE(SUBSTITUTE(SUBSTITUTE(SUBSTITUTE(SUBSTITUTE(SUBSTITUTE(SUBSTITUTE(SUBSTITUTE(SUBSTITUTE(SUBSTITUTE(SUBSTITUTE(SUBSTITUTE(LOWER(W7&amp;""),CHAR(160)," "),"."," "),","," "),"-"," "),"/"," "),"("," "),")"," "),":"," "),";"," "),"_"," "),"–"," "),"?"," "),"!"," "),"*"," "),"["," "),"]"," "),"'"," "),"#"," "),"+"," "),"&amp;"," "))&amp;" "</f>
        <v>  </v>
      </c>
      <c r="BF7" s="61" t="str">
        <f aca="false">" "&amp;TRIM(SUBSTITUTE(SUBSTITUTE(SUBSTITUTE(SUBSTITUTE(SUBSTITUTE(SUBSTITUTE(SUBSTITUTE(SUBSTITUTE(SUBSTITUTE(SUBSTITUTE(SUBSTITUTE(SUBSTITUTE(SUBSTITUTE(SUBSTITUTE(SUBSTITUTE(SUBSTITUTE(SUBSTITUTE(SUBSTITUTE(SUBSTITUTE(SUBSTITUTE(LOWER(AC7&amp;""),CHAR(160)," "),"."," "),","," "),"-"," "),"/"," "),"("," "),")"," "),":"," "),";"," "),"_"," "),"–"," "),"?"," "),"!"," "),"*"," "),"["," "),"]"," "),"'"," "),"#"," "),"+"," "),"&amp;"," "))&amp;" "</f>
        <v>  </v>
      </c>
    </row>
    <row r="8" customFormat="false" ht="39.75" hidden="false" customHeight="true" outlineLevel="0" collapsed="false">
      <c r="A8" s="57" t="s">
        <v>375</v>
      </c>
      <c r="B8" s="57" t="s">
        <v>180</v>
      </c>
      <c r="C8" s="57" t="str">
        <f aca="false">Flights!$F$5</f>
        <v>MH0001</v>
      </c>
      <c r="D8" s="58" t="n">
        <f aca="false">Flights!$D$5</f>
        <v>46303</v>
      </c>
      <c r="E8" s="57" t="str">
        <f aca="false">Flights!$G$5&amp;"-"&amp;Flights!$H$5</f>
        <v>LHR-KUL</v>
      </c>
      <c r="F8" s="57" t="str">
        <f aca="false">Flights!$K$5</f>
        <v>EY</v>
      </c>
      <c r="G8" s="57" t="s">
        <v>79</v>
      </c>
      <c r="H8" s="57" t="s">
        <v>360</v>
      </c>
      <c r="I8" s="57" t="s">
        <v>376</v>
      </c>
      <c r="J8" s="57" t="s">
        <v>377</v>
      </c>
      <c r="K8" s="67" t="s">
        <v>378</v>
      </c>
      <c r="L8" s="67" t="s">
        <v>364</v>
      </c>
      <c r="M8" s="67"/>
      <c r="N8" s="67" t="s">
        <v>365</v>
      </c>
      <c r="O8" s="67"/>
      <c r="P8" s="57" t="s">
        <v>183</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open",IF(AND(NOT(OR(LEN(AZ8)&lt;15,ISNUMBER(MATCH(AZ8,L_Placeholder,0)))),NOT(SUMPRODUCT(--ISNUMBER(SEARCH(" "&amp;L_EvidencePhrase&amp;" ",BF8)))&gt;0),NOT(OR(LEN(AU8)&lt;2,ISNUMBER(MATCH(AU8,L_Placeholder,0)))),NOT(OR(LEN(AX8)&lt;2,ISNUMBER(MATCH(AX8,L_Placeholder,0)))),TRIM(AE8)&lt;&gt;TRIM(T8)),"N/A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",BD8)))&gt;0),"INVALID – evidence missing, placeholder or not yet on file",IF(OR(LEN(AX8)&lt;2,ISNUMBER(MATCH(AX8,L_Placeholder,0))),"INVALID – verifier missing",IF(AX8=AU8,"INVALID – verifier must be someone other than the PIC",IF(SUMPRODUCT(--ISNUMBER(SEARCH(" "&amp;L_EvidencePhrase&amp;" ",BC8)))&gt;0,"INVALID – result not yet available (awaiting / TBC)",IF(AND(TRIM(U8)="Pass",SUMPRODUCT(--ISNUMBER(SEARCH(" "&amp;L_ResultBad&amp;" ",BC8)))&gt;0,NOT(SUMPRODUCT(--ISNUMBER(SEARCH(" "&amp;L_Negation&amp;" ",BC8)))&gt;0)),"INVALID – result describes a problem: use Fail, then Pass after CA",IF(AND(AQ8=1,OR(OR(LEN(AY8)&lt;3,ISNUMBER(MATCH(AY8,L_Placeholder,0))),SUMPRODUCT(--ISNUMBER(SEARCH(" "&amp;L_EvidencePhrase&amp;" ",BE8)))&gt;0)),"INVALID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SUBSTITUTE(SUBSTITUTE(SUBSTITUTE(SUBSTITUTE(SUBSTITUTE(SUBSTITUTE(SUBSTITUTE(SUBSTITUTE(SUBSTITUTE(SUBSTITUTE(SUBSTITUTE(SUBSTITUTE(SUBSTITUTE(LOWER(T8&amp;""),CHAR(160),"")," ",""),".",""),"-",""),"/",""),"?",""),"_",""),",",""),"[",""),"]",""),"(",""),")",""),"*","")</f>
        <v/>
      </c>
      <c r="AV8" s="61" t="str">
        <f aca="false">SUBSTITUTE(SUBSTITUTE(SUBSTITUTE(SUBSTITUTE(SUBSTITUTE(SUBSTITUTE(SUBSTITUTE(SUBSTITUTE(SUBSTITUTE(SUBSTITUTE(SUBSTITUTE(SUBSTITUTE(SUBSTITUTE(LOWER(V8&amp;""),CHAR(160),"")," ",""),".",""),"-",""),"/",""),"?",""),"_",""),",",""),"[",""),"]",""),"(",""),")",""),"*","")</f>
        <v/>
      </c>
      <c r="AW8" s="61" t="str">
        <f aca="false">SUBSTITUTE(SUBSTITUTE(SUBSTITUTE(SUBSTITUTE(SUBSTITUTE(SUBSTITUTE(SUBSTITUTE(SUBSTITUTE(SUBSTITUTE(SUBSTITUTE(SUBSTITUTE(SUBSTITUTE(SUBSTITUTE(LOWER(Z8&amp;""),CHAR(160),"")," ",""),".",""),"-",""),"/",""),"?",""),"_",""),",",""),"[",""),"]",""),"(",""),")",""),"*","")</f>
        <v/>
      </c>
      <c r="AX8" s="61" t="str">
        <f aca="false">SUBSTITUTE(SUBSTITUTE(SUBSTITUTE(SUBSTITUTE(SUBSTITUTE(SUBSTITUTE(SUBSTITUTE(SUBSTITUTE(SUBSTITUTE(SUBSTITUTE(SUBSTITUTE(SUBSTITUTE(SUBSTITUTE(LOWER(AE8&amp;""),CHAR(160),"")," ",""),".",""),"-",""),"/",""),"?",""),"_",""),",",""),"[",""),"]",""),"(",""),")",""),"*","")</f>
        <v/>
      </c>
      <c r="AY8" s="61" t="str">
        <f aca="false">SUBSTITUTE(SUBSTITUTE(SUBSTITUTE(SUBSTITUTE(SUBSTITUTE(SUBSTITUTE(SUBSTITUTE(SUBSTITUTE(SUBSTITUTE(SUBSTITUTE(SUBSTITUTE(SUBSTITUTE(SUBSTITUTE(LOWER(W8&amp;""),CHAR(160),"")," ",""),".",""),"-",""),"/",""),"?",""),"_",""),",",""),"[",""),"]",""),"(",""),")",""),"*","")</f>
        <v/>
      </c>
      <c r="AZ8" s="61" t="str">
        <f aca="false">SUBSTITUTE(SUBSTITUTE(SUBSTITUTE(SUBSTITUTE(SUBSTITUTE(SUBSTITUTE(SUBSTITUTE(SUBSTITUTE(SUBSTITUTE(SUBSTITUTE(SUBSTITUTE(SUBSTITUTE(SUBSTITUTE(LOWER(AC8&amp;""),CHAR(160),"")," ",""),".",""),"-",""),"/",""),"?",""),"_",""),",",""),"[",""),"]",""),"(",""),")",""),"*","")</f>
        <v/>
      </c>
      <c r="BA8" s="61" t="str">
        <f aca="false">SUBSTITUTE(SUBSTITUTE(SUBSTITUTE(SUBSTITUTE(SUBSTITUTE(SUBSTITUTE(SUBSTITUTE(SUBSTITUTE(SUBSTITUTE(SUBSTITUTE(SUBSTITUTE(SUBSTITUTE(SUBSTITUTE(LOWER(AA8&amp;""),CHAR(160),""),"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"&amp;TRIM(SUBSTITUTE(SUBSTITUTE(SUBSTITUTE(SUBSTITUTE(SUBSTITUTE(SUBSTITUTE(SUBSTITUTE(SUBSTITUTE(SUBSTITUTE(SUBSTITUTE(SUBSTITUTE(SUBSTITUTE(SUBSTITUTE(SUBSTITUTE(SUBSTITUTE(SUBSTITUTE(SUBSTITUTE(SUBSTITUTE(SUBSTITUTE(SUBSTITUTE(LOWER(V8&amp;""),CHAR(160)," "),"."," "),","," "),"-"," "),"/"," "),"("," "),")"," "),":"," "),";"," "),"_"," "),"–"," "),"?"," "),"!"," "),"*"," "),"["," "),"]"," "),"'"," "),"#"," "),"+"," "),"&amp;"," "))&amp;" "</f>
        <v>  </v>
      </c>
      <c r="BD8" s="61" t="str">
        <f aca="false">" "&amp;TRIM(SUBSTITUTE(SUBSTITUTE(SUBSTITUTE(SUBSTITUTE(SUBSTITUTE(SUBSTITUTE(SUBSTITUTE(SUBSTITUTE(SUBSTITUTE(SUBSTITUTE(SUBSTITUTE(SUBSTITUTE(SUBSTITUTE(SUBSTITUTE(SUBSTITUTE(SUBSTITUTE(SUBSTITUTE(SUBSTITUTE(SUBSTITUTE(SUBSTITUTE(LOWER(Z8&amp;""),CHAR(160)," "),"."," "),","," "),"-"," "),"/"," "),"("," "),")"," "),":"," "),";"," "),"_"," "),"–"," "),"?"," "),"!"," "),"*"," "),"["," "),"]"," "),"'"," "),"#"," "),"+"," "),"&amp;"," "))&amp;" "</f>
        <v>  </v>
      </c>
      <c r="BE8" s="61" t="str">
        <f aca="false">" "&amp;TRIM(SUBSTITUTE(SUBSTITUTE(SUBSTITUTE(SUBSTITUTE(SUBSTITUTE(SUBSTITUTE(SUBSTITUTE(SUBSTITUTE(SUBSTITUTE(SUBSTITUTE(SUBSTITUTE(SUBSTITUTE(SUBSTITUTE(SUBSTITUTE(SUBSTITUTE(SUBSTITUTE(SUBSTITUTE(SUBSTITUTE(SUBSTITUTE(SUBSTITUTE(LOWER(W8&amp;""),CHAR(160)," "),"."," "),","," "),"-"," "),"/"," "),"("," "),")"," "),":"," "),";"," "),"_"," "),"–"," "),"?"," "),"!"," "),"*"," "),"["," "),"]"," "),"'"," "),"#"," "),"+"," "),"&amp;"," "))&amp;" "</f>
        <v>  </v>
      </c>
      <c r="BF8" s="61" t="str">
        <f aca="false">" "&amp;TRIM(SUBSTITUTE(SUBSTITUTE(SUBSTITUTE(SUBSTITUTE(SUBSTITUTE(SUBSTITUTE(SUBSTITUTE(SUBSTITUTE(SUBSTITUTE(SUBSTITUTE(SUBSTITUTE(SUBSTITUTE(SUBSTITUTE(SUBSTITUTE(SUBSTITUTE(SUBSTITUTE(SUBSTITUTE(SUBSTITUTE(SUBSTITUTE(SUBSTITUTE(LOWER(AC8&amp;""),CHAR(160)," "),"."," "),","," "),"-"," "),"/"," "),"("," "),")"," "),":"," "),";"," "),"_"," "),"–"," "),"?"," "),"!"," "),"*"," "),"["," "),"]"," "),"'"," "),"#"," "),"+"," "),"&amp;"," "))&amp;" "</f>
        <v>  </v>
      </c>
    </row>
    <row r="9" customFormat="false" ht="39.75" hidden="false" customHeight="true" outlineLevel="0" collapsed="false">
      <c r="A9" s="57" t="s">
        <v>379</v>
      </c>
      <c r="B9" s="57" t="s">
        <v>180</v>
      </c>
      <c r="C9" s="57" t="str">
        <f aca="false">Flights!$F$5</f>
        <v>MH0001</v>
      </c>
      <c r="D9" s="58" t="n">
        <f aca="false">Flights!$D$5</f>
        <v>46303</v>
      </c>
      <c r="E9" s="57" t="str">
        <f aca="false">Flights!$G$5&amp;"-"&amp;Flights!$H$5</f>
        <v>LHR-KUL</v>
      </c>
      <c r="F9" s="57" t="str">
        <f aca="false">Flights!$K$5</f>
        <v>EY</v>
      </c>
      <c r="G9" s="57" t="s">
        <v>79</v>
      </c>
      <c r="H9" s="57" t="s">
        <v>360</v>
      </c>
      <c r="I9" s="57" t="s">
        <v>380</v>
      </c>
      <c r="J9" s="57" t="s">
        <v>381</v>
      </c>
      <c r="K9" s="67" t="s">
        <v>382</v>
      </c>
      <c r="L9" s="67" t="s">
        <v>364</v>
      </c>
      <c r="M9" s="67"/>
      <c r="N9" s="67" t="s">
        <v>365</v>
      </c>
      <c r="O9" s="67"/>
      <c r="P9" s="57" t="s">
        <v>183</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open",IF(AND(NOT(OR(LEN(AZ9)&lt;15,ISNUMBER(MATCH(AZ9,L_Placeholder,0)))),NOT(SUMPRODUCT(--ISNUMBER(SEARCH(" "&amp;L_EvidencePhrase&amp;" ",BF9)))&gt;0),NOT(OR(LEN(AU9)&lt;2,ISNUMBER(MATCH(AU9,L_Placeholder,0)))),NOT(OR(LEN(AX9)&lt;2,ISNUMBER(MATCH(AX9,L_Placeholder,0)))),TRIM(AE9)&lt;&gt;TRIM(T9)),"N/A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",BD9)))&gt;0),"INVALID – evidence missing, placeholder or not yet on file",IF(OR(LEN(AX9)&lt;2,ISNUMBER(MATCH(AX9,L_Placeholder,0))),"INVALID – verifier missing",IF(AX9=AU9,"INVALID – verifier must be someone other than the PIC",IF(SUMPRODUCT(--ISNUMBER(SEARCH(" "&amp;L_EvidencePhrase&amp;" ",BC9)))&gt;0,"INVALID – result not yet available (awaiting / TBC)",IF(AND(TRIM(U9)="Pass",SUMPRODUCT(--ISNUMBER(SEARCH(" "&amp;L_ResultBad&amp;" ",BC9)))&gt;0,NOT(SUMPRODUCT(--ISNUMBER(SEARCH(" "&amp;L_Negation&amp;" ",BC9)))&gt;0)),"INVALID – result describes a problem: use Fail, then Pass after CA",IF(AND(AQ9=1,OR(OR(LEN(AY9)&lt;3,ISNUMBER(MATCH(AY9,L_Placeholder,0))),SUMPRODUCT(--ISNUMBER(SEARCH(" "&amp;L_EvidencePhrase&amp;" ",BE9)))&gt;0)),"INVALID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SUBSTITUTE(SUBSTITUTE(SUBSTITUTE(SUBSTITUTE(SUBSTITUTE(SUBSTITUTE(SUBSTITUTE(SUBSTITUTE(SUBSTITUTE(SUBSTITUTE(SUBSTITUTE(SUBSTITUTE(SUBSTITUTE(LOWER(T9&amp;""),CHAR(160),"")," ",""),".",""),"-",""),"/",""),"?",""),"_",""),",",""),"[",""),"]",""),"(",""),")",""),"*","")</f>
        <v/>
      </c>
      <c r="AV9" s="61" t="str">
        <f aca="false">SUBSTITUTE(SUBSTITUTE(SUBSTITUTE(SUBSTITUTE(SUBSTITUTE(SUBSTITUTE(SUBSTITUTE(SUBSTITUTE(SUBSTITUTE(SUBSTITUTE(SUBSTITUTE(SUBSTITUTE(SUBSTITUTE(LOWER(V9&amp;""),CHAR(160),"")," ",""),".",""),"-",""),"/",""),"?",""),"_",""),",",""),"[",""),"]",""),"(",""),")",""),"*","")</f>
        <v/>
      </c>
      <c r="AW9" s="61" t="str">
        <f aca="false">SUBSTITUTE(SUBSTITUTE(SUBSTITUTE(SUBSTITUTE(SUBSTITUTE(SUBSTITUTE(SUBSTITUTE(SUBSTITUTE(SUBSTITUTE(SUBSTITUTE(SUBSTITUTE(SUBSTITUTE(SUBSTITUTE(LOWER(Z9&amp;""),CHAR(160),"")," ",""),".",""),"-",""),"/",""),"?",""),"_",""),",",""),"[",""),"]",""),"(",""),")",""),"*","")</f>
        <v/>
      </c>
      <c r="AX9" s="61" t="str">
        <f aca="false">SUBSTITUTE(SUBSTITUTE(SUBSTITUTE(SUBSTITUTE(SUBSTITUTE(SUBSTITUTE(SUBSTITUTE(SUBSTITUTE(SUBSTITUTE(SUBSTITUTE(SUBSTITUTE(SUBSTITUTE(SUBSTITUTE(LOWER(AE9&amp;""),CHAR(160),"")," ",""),".",""),"-",""),"/",""),"?",""),"_",""),",",""),"[",""),"]",""),"(",""),")",""),"*","")</f>
        <v/>
      </c>
      <c r="AY9" s="61" t="str">
        <f aca="false">SUBSTITUTE(SUBSTITUTE(SUBSTITUTE(SUBSTITUTE(SUBSTITUTE(SUBSTITUTE(SUBSTITUTE(SUBSTITUTE(SUBSTITUTE(SUBSTITUTE(SUBSTITUTE(SUBSTITUTE(SUBSTITUTE(LOWER(W9&amp;""),CHAR(160),"")," ",""),".",""),"-",""),"/",""),"?",""),"_",""),",",""),"[",""),"]",""),"(",""),")",""),"*","")</f>
        <v/>
      </c>
      <c r="AZ9" s="61" t="str">
        <f aca="false">SUBSTITUTE(SUBSTITUTE(SUBSTITUTE(SUBSTITUTE(SUBSTITUTE(SUBSTITUTE(SUBSTITUTE(SUBSTITUTE(SUBSTITUTE(SUBSTITUTE(SUBSTITUTE(SUBSTITUTE(SUBSTITUTE(LOWER(AC9&amp;""),CHAR(160),"")," ",""),".",""),"-",""),"/",""),"?",""),"_",""),",",""),"[",""),"]",""),"(",""),")",""),"*","")</f>
        <v/>
      </c>
      <c r="BA9" s="61" t="str">
        <f aca="false">SUBSTITUTE(SUBSTITUTE(SUBSTITUTE(SUBSTITUTE(SUBSTITUTE(SUBSTITUTE(SUBSTITUTE(SUBSTITUTE(SUBSTITUTE(SUBSTITUTE(SUBSTITUTE(SUBSTITUTE(SUBSTITUTE(LOWER(AA9&amp;""),CHAR(160),""),"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"&amp;TRIM(SUBSTITUTE(SUBSTITUTE(SUBSTITUTE(SUBSTITUTE(SUBSTITUTE(SUBSTITUTE(SUBSTITUTE(SUBSTITUTE(SUBSTITUTE(SUBSTITUTE(SUBSTITUTE(SUBSTITUTE(SUBSTITUTE(SUBSTITUTE(SUBSTITUTE(SUBSTITUTE(SUBSTITUTE(SUBSTITUTE(SUBSTITUTE(SUBSTITUTE(LOWER(V9&amp;""),CHAR(160)," "),"."," "),","," "),"-"," "),"/"," "),"("," "),")"," "),":"," "),";"," "),"_"," "),"–"," "),"?"," "),"!"," "),"*"," "),"["," "),"]"," "),"'"," "),"#"," "),"+"," "),"&amp;"," "))&amp;" "</f>
        <v>  </v>
      </c>
      <c r="BD9" s="61" t="str">
        <f aca="false">" "&amp;TRIM(SUBSTITUTE(SUBSTITUTE(SUBSTITUTE(SUBSTITUTE(SUBSTITUTE(SUBSTITUTE(SUBSTITUTE(SUBSTITUTE(SUBSTITUTE(SUBSTITUTE(SUBSTITUTE(SUBSTITUTE(SUBSTITUTE(SUBSTITUTE(SUBSTITUTE(SUBSTITUTE(SUBSTITUTE(SUBSTITUTE(SUBSTITUTE(SUBSTITUTE(LOWER(Z9&amp;""),CHAR(160)," "),"."," "),","," "),"-"," "),"/"," "),"("," "),")"," "),":"," "),";"," "),"_"," "),"–"," "),"?"," "),"!"," "),"*"," "),"["," "),"]"," "),"'"," "),"#"," "),"+"," "),"&amp;"," "))&amp;" "</f>
        <v>  </v>
      </c>
      <c r="BE9" s="61" t="str">
        <f aca="false">" "&amp;TRIM(SUBSTITUTE(SUBSTITUTE(SUBSTITUTE(SUBSTITUTE(SUBSTITUTE(SUBSTITUTE(SUBSTITUTE(SUBSTITUTE(SUBSTITUTE(SUBSTITUTE(SUBSTITUTE(SUBSTITUTE(SUBSTITUTE(SUBSTITUTE(SUBSTITUTE(SUBSTITUTE(SUBSTITUTE(SUBSTITUTE(SUBSTITUTE(SUBSTITUTE(LOWER(W9&amp;""),CHAR(160)," "),"."," "),","," "),"-"," "),"/"," "),"("," "),")"," "),":"," "),";"," "),"_"," "),"–"," "),"?"," "),"!"," "),"*"," "),"["," "),"]"," "),"'"," "),"#"," "),"+"," "),"&amp;"," "))&amp;" "</f>
        <v>  </v>
      </c>
      <c r="BF9" s="61" t="str">
        <f aca="false">" "&amp;TRIM(SUBSTITUTE(SUBSTITUTE(SUBSTITUTE(SUBSTITUTE(SUBSTITUTE(SUBSTITUTE(SUBSTITUTE(SUBSTITUTE(SUBSTITUTE(SUBSTITUTE(SUBSTITUTE(SUBSTITUTE(SUBSTITUTE(SUBSTITUTE(SUBSTITUTE(SUBSTITUTE(SUBSTITUTE(SUBSTITUTE(SUBSTITUTE(SUBSTITUTE(LOWER(AC9&amp;""),CHAR(160)," "),"."," "),","," "),"-"," "),"/"," "),"("," "),")"," "),":"," "),";"," "),"_"," "),"–"," "),"?"," "),"!"," "),"*"," "),"["," "),"]"," "),"'"," "),"#"," "),"+"," "),"&amp;"," "))&amp;" "</f>
        <v>  </v>
      </c>
    </row>
    <row r="10" customFormat="false" ht="39.75" hidden="false" customHeight="true" outlineLevel="0" collapsed="false">
      <c r="A10" s="57" t="s">
        <v>383</v>
      </c>
      <c r="B10" s="57" t="s">
        <v>180</v>
      </c>
      <c r="C10" s="57" t="str">
        <f aca="false">Flights!$F$5</f>
        <v>MH0001</v>
      </c>
      <c r="D10" s="58" t="n">
        <f aca="false">Flights!$D$5</f>
        <v>46303</v>
      </c>
      <c r="E10" s="57" t="str">
        <f aca="false">Flights!$G$5&amp;"-"&amp;Flights!$H$5</f>
        <v>LHR-KUL</v>
      </c>
      <c r="F10" s="57" t="str">
        <f aca="false">Flights!$K$5</f>
        <v>EY</v>
      </c>
      <c r="G10" s="57" t="s">
        <v>79</v>
      </c>
      <c r="H10" s="57" t="s">
        <v>360</v>
      </c>
      <c r="I10" s="57" t="s">
        <v>380</v>
      </c>
      <c r="J10" s="57" t="s">
        <v>384</v>
      </c>
      <c r="K10" s="67" t="s">
        <v>385</v>
      </c>
      <c r="L10" s="67" t="s">
        <v>364</v>
      </c>
      <c r="M10" s="67"/>
      <c r="N10" s="67" t="s">
        <v>365</v>
      </c>
      <c r="O10" s="67"/>
      <c r="P10" s="57" t="s">
        <v>183</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open",IF(AND(NOT(OR(LEN(AZ10)&lt;15,ISNUMBER(MATCH(AZ10,L_Placeholder,0)))),NOT(SUMPRODUCT(--ISNUMBER(SEARCH(" "&amp;L_EvidencePhrase&amp;" ",BF10)))&gt;0),NOT(OR(LEN(AU10)&lt;2,ISNUMBER(MATCH(AU10,L_Placeholder,0)))),NOT(OR(LEN(AX10)&lt;2,ISNUMBER(MATCH(AX10,L_Placeholder,0)))),TRIM(AE10)&lt;&gt;TRIM(T10)),"N/A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",BD10)))&gt;0),"INVALID – evidence missing, placeholder or not yet on file",IF(OR(LEN(AX10)&lt;2,ISNUMBER(MATCH(AX10,L_Placeholder,0))),"INVALID – verifier missing",IF(AX10=AU10,"INVALID – verifier must be someone other than the PIC",IF(SUMPRODUCT(--ISNUMBER(SEARCH(" "&amp;L_EvidencePhrase&amp;" ",BC10)))&gt;0,"INVALID – result not yet available (awaiting / TBC)",IF(AND(TRIM(U10)="Pass",SUMPRODUCT(--ISNUMBER(SEARCH(" "&amp;L_ResultBad&amp;" ",BC10)))&gt;0,NOT(SUMPRODUCT(--ISNUMBER(SEARCH(" "&amp;L_Negation&amp;" ",BC10)))&gt;0)),"INVALID – result describes a problem: use Fail, then Pass after CA",IF(AND(AQ10=1,OR(OR(LEN(AY10)&lt;3,ISNUMBER(MATCH(AY10,L_Placeholder,0))),SUMPRODUCT(--ISNUMBER(SEARCH(" "&amp;L_EvidencePhrase&amp;" ",BE10)))&gt;0)),"INVALID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SUBSTITUTE(SUBSTITUTE(SUBSTITUTE(SUBSTITUTE(SUBSTITUTE(SUBSTITUTE(SUBSTITUTE(SUBSTITUTE(SUBSTITUTE(SUBSTITUTE(SUBSTITUTE(SUBSTITUTE(SUBSTITUTE(LOWER(T10&amp;""),CHAR(160),"")," ",""),".",""),"-",""),"/",""),"?",""),"_",""),",",""),"[",""),"]",""),"(",""),")",""),"*","")</f>
        <v/>
      </c>
      <c r="AV10" s="61" t="str">
        <f aca="false">SUBSTITUTE(SUBSTITUTE(SUBSTITUTE(SUBSTITUTE(SUBSTITUTE(SUBSTITUTE(SUBSTITUTE(SUBSTITUTE(SUBSTITUTE(SUBSTITUTE(SUBSTITUTE(SUBSTITUTE(SUBSTITUTE(LOWER(V10&amp;""),CHAR(160),"")," ",""),".",""),"-",""),"/",""),"?",""),"_",""),",",""),"[",""),"]",""),"(",""),")",""),"*","")</f>
        <v/>
      </c>
      <c r="AW10" s="61" t="str">
        <f aca="false">SUBSTITUTE(SUBSTITUTE(SUBSTITUTE(SUBSTITUTE(SUBSTITUTE(SUBSTITUTE(SUBSTITUTE(SUBSTITUTE(SUBSTITUTE(SUBSTITUTE(SUBSTITUTE(SUBSTITUTE(SUBSTITUTE(LOWER(Z10&amp;""),CHAR(160),"")," ",""),".",""),"-",""),"/",""),"?",""),"_",""),",",""),"[",""),"]",""),"(",""),")",""),"*","")</f>
        <v/>
      </c>
      <c r="AX10" s="61" t="str">
        <f aca="false">SUBSTITUTE(SUBSTITUTE(SUBSTITUTE(SUBSTITUTE(SUBSTITUTE(SUBSTITUTE(SUBSTITUTE(SUBSTITUTE(SUBSTITUTE(SUBSTITUTE(SUBSTITUTE(SUBSTITUTE(SUBSTITUTE(LOWER(AE10&amp;""),CHAR(160),"")," ",""),".",""),"-",""),"/",""),"?",""),"_",""),",",""),"[",""),"]",""),"(",""),")",""),"*","")</f>
        <v/>
      </c>
      <c r="AY10" s="61" t="str">
        <f aca="false">SUBSTITUTE(SUBSTITUTE(SUBSTITUTE(SUBSTITUTE(SUBSTITUTE(SUBSTITUTE(SUBSTITUTE(SUBSTITUTE(SUBSTITUTE(SUBSTITUTE(SUBSTITUTE(SUBSTITUTE(SUBSTITUTE(LOWER(W10&amp;""),CHAR(160),"")," ",""),".",""),"-",""),"/",""),"?",""),"_",""),",",""),"[",""),"]",""),"(",""),")",""),"*","")</f>
        <v/>
      </c>
      <c r="AZ10" s="61" t="str">
        <f aca="false">SUBSTITUTE(SUBSTITUTE(SUBSTITUTE(SUBSTITUTE(SUBSTITUTE(SUBSTITUTE(SUBSTITUTE(SUBSTITUTE(SUBSTITUTE(SUBSTITUTE(SUBSTITUTE(SUBSTITUTE(SUBSTITUTE(LOWER(AC10&amp;""),CHAR(160),"")," ",""),".",""),"-",""),"/",""),"?",""),"_",""),",",""),"[",""),"]",""),"(",""),")",""),"*","")</f>
        <v/>
      </c>
      <c r="BA10" s="61" t="str">
        <f aca="false">SUBSTITUTE(SUBSTITUTE(SUBSTITUTE(SUBSTITUTE(SUBSTITUTE(SUBSTITUTE(SUBSTITUTE(SUBSTITUTE(SUBSTITUTE(SUBSTITUTE(SUBSTITUTE(SUBSTITUTE(SUBSTITUTE(LOWER(AA10&amp;""),CHAR(160),""),"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"&amp;TRIM(SUBSTITUTE(SUBSTITUTE(SUBSTITUTE(SUBSTITUTE(SUBSTITUTE(SUBSTITUTE(SUBSTITUTE(SUBSTITUTE(SUBSTITUTE(SUBSTITUTE(SUBSTITUTE(SUBSTITUTE(SUBSTITUTE(SUBSTITUTE(SUBSTITUTE(SUBSTITUTE(SUBSTITUTE(SUBSTITUTE(SUBSTITUTE(SUBSTITUTE(LOWER(V10&amp;""),CHAR(160)," "),"."," "),","," "),"-"," "),"/"," "),"("," "),")"," "),":"," "),";"," "),"_"," "),"–"," "),"?"," "),"!"," "),"*"," "),"["," "),"]"," "),"'"," "),"#"," "),"+"," "),"&amp;"," "))&amp;" "</f>
        <v>  </v>
      </c>
      <c r="BD10" s="61" t="str">
        <f aca="false">" "&amp;TRIM(SUBSTITUTE(SUBSTITUTE(SUBSTITUTE(SUBSTITUTE(SUBSTITUTE(SUBSTITUTE(SUBSTITUTE(SUBSTITUTE(SUBSTITUTE(SUBSTITUTE(SUBSTITUTE(SUBSTITUTE(SUBSTITUTE(SUBSTITUTE(SUBSTITUTE(SUBSTITUTE(SUBSTITUTE(SUBSTITUTE(SUBSTITUTE(SUBSTITUTE(LOWER(Z10&amp;""),CHAR(160)," "),"."," "),","," "),"-"," "),"/"," "),"("," "),")"," "),":"," "),";"," "),"_"," "),"–"," "),"?"," "),"!"," "),"*"," "),"["," "),"]"," "),"'"," "),"#"," "),"+"," "),"&amp;"," "))&amp;" "</f>
        <v>  </v>
      </c>
      <c r="BE10" s="61" t="str">
        <f aca="false">" "&amp;TRIM(SUBSTITUTE(SUBSTITUTE(SUBSTITUTE(SUBSTITUTE(SUBSTITUTE(SUBSTITUTE(SUBSTITUTE(SUBSTITUTE(SUBSTITUTE(SUBSTITUTE(SUBSTITUTE(SUBSTITUTE(SUBSTITUTE(SUBSTITUTE(SUBSTITUTE(SUBSTITUTE(SUBSTITUTE(SUBSTITUTE(SUBSTITUTE(SUBSTITUTE(LOWER(W10&amp;""),CHAR(160)," "),"."," "),","," "),"-"," "),"/"," "),"("," "),")"," "),":"," "),";"," "),"_"," "),"–"," "),"?"," "),"!"," "),"*"," "),"["," "),"]"," "),"'"," "),"#"," "),"+"," "),"&amp;"," "))&amp;" "</f>
        <v>  </v>
      </c>
      <c r="BF10" s="61" t="str">
        <f aca="false">" "&amp;TRIM(SUBSTITUTE(SUBSTITUTE(SUBSTITUTE(SUBSTITUTE(SUBSTITUTE(SUBSTITUTE(SUBSTITUTE(SUBSTITUTE(SUBSTITUTE(SUBSTITUTE(SUBSTITUTE(SUBSTITUTE(SUBSTITUTE(SUBSTITUTE(SUBSTITUTE(SUBSTITUTE(SUBSTITUTE(SUBSTITUTE(SUBSTITUTE(SUBSTITUTE(LOWER(AC10&amp;""),CHAR(160)," "),"."," "),","," "),"-"," "),"/"," "),"("," "),")"," "),":"," "),";"," "),"_"," "),"–"," "),"?"," "),"!"," "),"*"," "),"["," "),"]"," "),"'"," "),"#"," "),"+"," "),"&amp;"," "))&amp;" "</f>
        <v>  </v>
      </c>
    </row>
    <row r="11" customFormat="false" ht="39.75" hidden="false" customHeight="true" outlineLevel="0" collapsed="false">
      <c r="A11" s="57" t="s">
        <v>386</v>
      </c>
      <c r="B11" s="57" t="s">
        <v>180</v>
      </c>
      <c r="C11" s="57" t="str">
        <f aca="false">Flights!$F$5</f>
        <v>MH0001</v>
      </c>
      <c r="D11" s="58" t="n">
        <f aca="false">Flights!$D$5</f>
        <v>46303</v>
      </c>
      <c r="E11" s="57" t="str">
        <f aca="false">Flights!$G$5&amp;"-"&amp;Flights!$H$5</f>
        <v>LHR-KUL</v>
      </c>
      <c r="F11" s="57" t="str">
        <f aca="false">Flights!$K$5</f>
        <v>EY</v>
      </c>
      <c r="G11" s="57" t="s">
        <v>79</v>
      </c>
      <c r="H11" s="57" t="s">
        <v>360</v>
      </c>
      <c r="I11" s="57" t="s">
        <v>387</v>
      </c>
      <c r="J11" s="57" t="s">
        <v>388</v>
      </c>
      <c r="K11" s="67" t="s">
        <v>389</v>
      </c>
      <c r="L11" s="67" t="s">
        <v>364</v>
      </c>
      <c r="M11" s="67"/>
      <c r="N11" s="67" t="s">
        <v>365</v>
      </c>
      <c r="O11" s="67"/>
      <c r="P11" s="57" t="s">
        <v>183</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open",IF(AND(NOT(OR(LEN(AZ11)&lt;15,ISNUMBER(MATCH(AZ11,L_Placeholder,0)))),NOT(SUMPRODUCT(--ISNUMBER(SEARCH(" "&amp;L_EvidencePhrase&amp;" ",BF11)))&gt;0),NOT(OR(LEN(AU11)&lt;2,ISNUMBER(MATCH(AU11,L_Placeholder,0)))),NOT(OR(LEN(AX11)&lt;2,ISNUMBER(MATCH(AX11,L_Placeholder,0)))),TRIM(AE11)&lt;&gt;TRIM(T11)),"N/A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",BD11)))&gt;0),"INVALID – evidence missing, placeholder or not yet on file",IF(OR(LEN(AX11)&lt;2,ISNUMBER(MATCH(AX11,L_Placeholder,0))),"INVALID – verifier missing",IF(AX11=AU11,"INVALID – verifier must be someone other than the PIC",IF(SUMPRODUCT(--ISNUMBER(SEARCH(" "&amp;L_EvidencePhrase&amp;" ",BC11)))&gt;0,"INVALID – result not yet available (awaiting / TBC)",IF(AND(TRIM(U11)="Pass",SUMPRODUCT(--ISNUMBER(SEARCH(" "&amp;L_ResultBad&amp;" ",BC11)))&gt;0,NOT(SUMPRODUCT(--ISNUMBER(SEARCH(" "&amp;L_Negation&amp;" ",BC11)))&gt;0)),"INVALID – result describes a problem: use Fail, then Pass after CA",IF(AND(AQ11=1,OR(OR(LEN(AY11)&lt;3,ISNUMBER(MATCH(AY11,L_Placeholder,0))),SUMPRODUCT(--ISNUMBER(SEARCH(" "&amp;L_EvidencePhrase&amp;" ",BE11)))&gt;0)),"INVALID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SUBSTITUTE(SUBSTITUTE(SUBSTITUTE(SUBSTITUTE(SUBSTITUTE(SUBSTITUTE(SUBSTITUTE(SUBSTITUTE(SUBSTITUTE(SUBSTITUTE(SUBSTITUTE(SUBSTITUTE(SUBSTITUTE(LOWER(T11&amp;""),CHAR(160),"")," ",""),".",""),"-",""),"/",""),"?",""),"_",""),",",""),"[",""),"]",""),"(",""),")",""),"*","")</f>
        <v/>
      </c>
      <c r="AV11" s="61" t="str">
        <f aca="false">SUBSTITUTE(SUBSTITUTE(SUBSTITUTE(SUBSTITUTE(SUBSTITUTE(SUBSTITUTE(SUBSTITUTE(SUBSTITUTE(SUBSTITUTE(SUBSTITUTE(SUBSTITUTE(SUBSTITUTE(SUBSTITUTE(LOWER(V11&amp;""),CHAR(160),"")," ",""),".",""),"-",""),"/",""),"?",""),"_",""),",",""),"[",""),"]",""),"(",""),")",""),"*","")</f>
        <v/>
      </c>
      <c r="AW11" s="61" t="str">
        <f aca="false">SUBSTITUTE(SUBSTITUTE(SUBSTITUTE(SUBSTITUTE(SUBSTITUTE(SUBSTITUTE(SUBSTITUTE(SUBSTITUTE(SUBSTITUTE(SUBSTITUTE(SUBSTITUTE(SUBSTITUTE(SUBSTITUTE(LOWER(Z11&amp;""),CHAR(160),"")," ",""),".",""),"-",""),"/",""),"?",""),"_",""),",",""),"[",""),"]",""),"(",""),")",""),"*","")</f>
        <v/>
      </c>
      <c r="AX11" s="61" t="str">
        <f aca="false">SUBSTITUTE(SUBSTITUTE(SUBSTITUTE(SUBSTITUTE(SUBSTITUTE(SUBSTITUTE(SUBSTITUTE(SUBSTITUTE(SUBSTITUTE(SUBSTITUTE(SUBSTITUTE(SUBSTITUTE(SUBSTITUTE(LOWER(AE11&amp;""),CHAR(160),"")," ",""),".",""),"-",""),"/",""),"?",""),"_",""),",",""),"[",""),"]",""),"(",""),")",""),"*","")</f>
        <v/>
      </c>
      <c r="AY11" s="61" t="str">
        <f aca="false">SUBSTITUTE(SUBSTITUTE(SUBSTITUTE(SUBSTITUTE(SUBSTITUTE(SUBSTITUTE(SUBSTITUTE(SUBSTITUTE(SUBSTITUTE(SUBSTITUTE(SUBSTITUTE(SUBSTITUTE(SUBSTITUTE(LOWER(W11&amp;""),CHAR(160),"")," ",""),".",""),"-",""),"/",""),"?",""),"_",""),",",""),"[",""),"]",""),"(",""),")",""),"*","")</f>
        <v/>
      </c>
      <c r="AZ11" s="61" t="str">
        <f aca="false">SUBSTITUTE(SUBSTITUTE(SUBSTITUTE(SUBSTITUTE(SUBSTITUTE(SUBSTITUTE(SUBSTITUTE(SUBSTITUTE(SUBSTITUTE(SUBSTITUTE(SUBSTITUTE(SUBSTITUTE(SUBSTITUTE(LOWER(AC11&amp;""),CHAR(160),"")," ",""),".",""),"-",""),"/",""),"?",""),"_",""),",",""),"[",""),"]",""),"(",""),")",""),"*","")</f>
        <v/>
      </c>
      <c r="BA11" s="61" t="str">
        <f aca="false">SUBSTITUTE(SUBSTITUTE(SUBSTITUTE(SUBSTITUTE(SUBSTITUTE(SUBSTITUTE(SUBSTITUTE(SUBSTITUTE(SUBSTITUTE(SUBSTITUTE(SUBSTITUTE(SUBSTITUTE(SUBSTITUTE(LOWER(AA11&amp;""),CHAR(160),""),"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"&amp;TRIM(SUBSTITUTE(SUBSTITUTE(SUBSTITUTE(SUBSTITUTE(SUBSTITUTE(SUBSTITUTE(SUBSTITUTE(SUBSTITUTE(SUBSTITUTE(SUBSTITUTE(SUBSTITUTE(SUBSTITUTE(SUBSTITUTE(SUBSTITUTE(SUBSTITUTE(SUBSTITUTE(SUBSTITUTE(SUBSTITUTE(SUBSTITUTE(SUBSTITUTE(LOWER(V11&amp;""),CHAR(160)," "),"."," "),","," "),"-"," "),"/"," "),"("," "),")"," "),":"," "),";"," "),"_"," "),"–"," "),"?"," "),"!"," "),"*"," "),"["," "),"]"," "),"'"," "),"#"," "),"+"," "),"&amp;"," "))&amp;" "</f>
        <v>  </v>
      </c>
      <c r="BD11" s="61" t="str">
        <f aca="false">" "&amp;TRIM(SUBSTITUTE(SUBSTITUTE(SUBSTITUTE(SUBSTITUTE(SUBSTITUTE(SUBSTITUTE(SUBSTITUTE(SUBSTITUTE(SUBSTITUTE(SUBSTITUTE(SUBSTITUTE(SUBSTITUTE(SUBSTITUTE(SUBSTITUTE(SUBSTITUTE(SUBSTITUTE(SUBSTITUTE(SUBSTITUTE(SUBSTITUTE(SUBSTITUTE(LOWER(Z11&amp;""),CHAR(160)," "),"."," "),","," "),"-"," "),"/"," "),"("," "),")"," "),":"," "),";"," "),"_"," "),"–"," "),"?"," "),"!"," "),"*"," "),"["," "),"]"," "),"'"," "),"#"," "),"+"," "),"&amp;"," "))&amp;" "</f>
        <v>  </v>
      </c>
      <c r="BE11" s="61" t="str">
        <f aca="false">" "&amp;TRIM(SUBSTITUTE(SUBSTITUTE(SUBSTITUTE(SUBSTITUTE(SUBSTITUTE(SUBSTITUTE(SUBSTITUTE(SUBSTITUTE(SUBSTITUTE(SUBSTITUTE(SUBSTITUTE(SUBSTITUTE(SUBSTITUTE(SUBSTITUTE(SUBSTITUTE(SUBSTITUTE(SUBSTITUTE(SUBSTITUTE(SUBSTITUTE(SUBSTITUTE(LOWER(W11&amp;""),CHAR(160)," "),"."," "),","," "),"-"," "),"/"," "),"("," "),")"," "),":"," "),";"," "),"_"," "),"–"," "),"?"," "),"!"," "),"*"," "),"["," "),"]"," "),"'"," "),"#"," "),"+"," "),"&amp;"," "))&amp;" "</f>
        <v>  </v>
      </c>
      <c r="BF11" s="61" t="str">
        <f aca="false">" "&amp;TRIM(SUBSTITUTE(SUBSTITUTE(SUBSTITUTE(SUBSTITUTE(SUBSTITUTE(SUBSTITUTE(SUBSTITUTE(SUBSTITUTE(SUBSTITUTE(SUBSTITUTE(SUBSTITUTE(SUBSTITUTE(SUBSTITUTE(SUBSTITUTE(SUBSTITUTE(SUBSTITUTE(SUBSTITUTE(SUBSTITUTE(SUBSTITUTE(SUBSTITUTE(LOWER(AC11&amp;""),CHAR(160)," "),"."," "),","," "),"-"," "),"/"," "),"("," "),")"," "),":"," "),";"," "),"_"," "),"–"," "),"?"," "),"!"," "),"*"," "),"["," "),"]"," "),"'"," "),"#"," "),"+"," "),"&amp;"," "))&amp;" "</f>
        <v>  </v>
      </c>
    </row>
    <row r="12" customFormat="false" ht="39.75" hidden="false" customHeight="true" outlineLevel="0" collapsed="false">
      <c r="A12" s="57" t="s">
        <v>390</v>
      </c>
      <c r="B12" s="57" t="s">
        <v>180</v>
      </c>
      <c r="C12" s="57" t="str">
        <f aca="false">Flights!$F$5</f>
        <v>MH0001</v>
      </c>
      <c r="D12" s="58" t="n">
        <f aca="false">Flights!$D$5</f>
        <v>46303</v>
      </c>
      <c r="E12" s="57" t="str">
        <f aca="false">Flights!$G$5&amp;"-"&amp;Flights!$H$5</f>
        <v>LHR-KUL</v>
      </c>
      <c r="F12" s="57" t="str">
        <f aca="false">Flights!$K$5</f>
        <v>EY</v>
      </c>
      <c r="G12" s="57" t="s">
        <v>79</v>
      </c>
      <c r="H12" s="57" t="s">
        <v>360</v>
      </c>
      <c r="I12" s="57" t="s">
        <v>387</v>
      </c>
      <c r="J12" s="57" t="s">
        <v>391</v>
      </c>
      <c r="K12" s="67" t="s">
        <v>389</v>
      </c>
      <c r="L12" s="67" t="s">
        <v>364</v>
      </c>
      <c r="M12" s="67"/>
      <c r="N12" s="67" t="s">
        <v>365</v>
      </c>
      <c r="O12" s="67"/>
      <c r="P12" s="57" t="s">
        <v>183</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open",IF(AND(NOT(OR(LEN(AZ12)&lt;15,ISNUMBER(MATCH(AZ12,L_Placeholder,0)))),NOT(SUMPRODUCT(--ISNUMBER(SEARCH(" "&amp;L_EvidencePhrase&amp;" ",BF12)))&gt;0),NOT(OR(LEN(AU12)&lt;2,ISNUMBER(MATCH(AU12,L_Placeholder,0)))),NOT(OR(LEN(AX12)&lt;2,ISNUMBER(MATCH(AX12,L_Placeholder,0)))),TRIM(AE12)&lt;&gt;TRIM(T12)),"N/A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",BD12)))&gt;0),"INVALID – evidence missing, placeholder or not yet on file",IF(OR(LEN(AX12)&lt;2,ISNUMBER(MATCH(AX12,L_Placeholder,0))),"INVALID – verifier missing",IF(AX12=AU12,"INVALID – verifier must be someone other than the PIC",IF(SUMPRODUCT(--ISNUMBER(SEARCH(" "&amp;L_EvidencePhrase&amp;" ",BC12)))&gt;0,"INVALID – result not yet available (awaiting / TBC)",IF(AND(TRIM(U12)="Pass",SUMPRODUCT(--ISNUMBER(SEARCH(" "&amp;L_ResultBad&amp;" ",BC12)))&gt;0,NOT(SUMPRODUCT(--ISNUMBER(SEARCH(" "&amp;L_Negation&amp;" ",BC12)))&gt;0)),"INVALID – result describes a problem: use Fail, then Pass after CA",IF(AND(AQ12=1,OR(OR(LEN(AY12)&lt;3,ISNUMBER(MATCH(AY12,L_Placeholder,0))),SUMPRODUCT(--ISNUMBER(SEARCH(" "&amp;L_EvidencePhrase&amp;" ",BE12)))&gt;0)),"INVALID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SUBSTITUTE(SUBSTITUTE(SUBSTITUTE(SUBSTITUTE(SUBSTITUTE(SUBSTITUTE(SUBSTITUTE(SUBSTITUTE(SUBSTITUTE(SUBSTITUTE(SUBSTITUTE(SUBSTITUTE(SUBSTITUTE(LOWER(T12&amp;""),CHAR(160),"")," ",""),".",""),"-",""),"/",""),"?",""),"_",""),",",""),"[",""),"]",""),"(",""),")",""),"*","")</f>
        <v/>
      </c>
      <c r="AV12" s="61" t="str">
        <f aca="false">SUBSTITUTE(SUBSTITUTE(SUBSTITUTE(SUBSTITUTE(SUBSTITUTE(SUBSTITUTE(SUBSTITUTE(SUBSTITUTE(SUBSTITUTE(SUBSTITUTE(SUBSTITUTE(SUBSTITUTE(SUBSTITUTE(LOWER(V12&amp;""),CHAR(160),"")," ",""),".",""),"-",""),"/",""),"?",""),"_",""),",",""),"[",""),"]",""),"(",""),")",""),"*","")</f>
        <v/>
      </c>
      <c r="AW12" s="61" t="str">
        <f aca="false">SUBSTITUTE(SUBSTITUTE(SUBSTITUTE(SUBSTITUTE(SUBSTITUTE(SUBSTITUTE(SUBSTITUTE(SUBSTITUTE(SUBSTITUTE(SUBSTITUTE(SUBSTITUTE(SUBSTITUTE(SUBSTITUTE(LOWER(Z12&amp;""),CHAR(160),"")," ",""),".",""),"-",""),"/",""),"?",""),"_",""),",",""),"[",""),"]",""),"(",""),")",""),"*","")</f>
        <v/>
      </c>
      <c r="AX12" s="61" t="str">
        <f aca="false">SUBSTITUTE(SUBSTITUTE(SUBSTITUTE(SUBSTITUTE(SUBSTITUTE(SUBSTITUTE(SUBSTITUTE(SUBSTITUTE(SUBSTITUTE(SUBSTITUTE(SUBSTITUTE(SUBSTITUTE(SUBSTITUTE(LOWER(AE12&amp;""),CHAR(160),"")," ",""),".",""),"-",""),"/",""),"?",""),"_",""),",",""),"[",""),"]",""),"(",""),")",""),"*","")</f>
        <v/>
      </c>
      <c r="AY12" s="61" t="str">
        <f aca="false">SUBSTITUTE(SUBSTITUTE(SUBSTITUTE(SUBSTITUTE(SUBSTITUTE(SUBSTITUTE(SUBSTITUTE(SUBSTITUTE(SUBSTITUTE(SUBSTITUTE(SUBSTITUTE(SUBSTITUTE(SUBSTITUTE(LOWER(W12&amp;""),CHAR(160),"")," ",""),".",""),"-",""),"/",""),"?",""),"_",""),",",""),"[",""),"]",""),"(",""),")",""),"*","")</f>
        <v/>
      </c>
      <c r="AZ12" s="61" t="str">
        <f aca="false">SUBSTITUTE(SUBSTITUTE(SUBSTITUTE(SUBSTITUTE(SUBSTITUTE(SUBSTITUTE(SUBSTITUTE(SUBSTITUTE(SUBSTITUTE(SUBSTITUTE(SUBSTITUTE(SUBSTITUTE(SUBSTITUTE(LOWER(AC12&amp;""),CHAR(160),"")," ",""),".",""),"-",""),"/",""),"?",""),"_",""),",",""),"[",""),"]",""),"(",""),")",""),"*","")</f>
        <v/>
      </c>
      <c r="BA12" s="61" t="str">
        <f aca="false">SUBSTITUTE(SUBSTITUTE(SUBSTITUTE(SUBSTITUTE(SUBSTITUTE(SUBSTITUTE(SUBSTITUTE(SUBSTITUTE(SUBSTITUTE(SUBSTITUTE(SUBSTITUTE(SUBSTITUTE(SUBSTITUTE(LOWER(AA12&amp;""),CHAR(160),""),"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"&amp;TRIM(SUBSTITUTE(SUBSTITUTE(SUBSTITUTE(SUBSTITUTE(SUBSTITUTE(SUBSTITUTE(SUBSTITUTE(SUBSTITUTE(SUBSTITUTE(SUBSTITUTE(SUBSTITUTE(SUBSTITUTE(SUBSTITUTE(SUBSTITUTE(SUBSTITUTE(SUBSTITUTE(SUBSTITUTE(SUBSTITUTE(SUBSTITUTE(SUBSTITUTE(LOWER(V12&amp;""),CHAR(160)," "),"."," "),","," "),"-"," "),"/"," "),"("," "),")"," "),":"," "),";"," "),"_"," "),"–"," "),"?"," "),"!"," "),"*"," "),"["," "),"]"," "),"'"," "),"#"," "),"+"," "),"&amp;"," "))&amp;" "</f>
        <v>  </v>
      </c>
      <c r="BD12" s="61" t="str">
        <f aca="false">" "&amp;TRIM(SUBSTITUTE(SUBSTITUTE(SUBSTITUTE(SUBSTITUTE(SUBSTITUTE(SUBSTITUTE(SUBSTITUTE(SUBSTITUTE(SUBSTITUTE(SUBSTITUTE(SUBSTITUTE(SUBSTITUTE(SUBSTITUTE(SUBSTITUTE(SUBSTITUTE(SUBSTITUTE(SUBSTITUTE(SUBSTITUTE(SUBSTITUTE(SUBSTITUTE(LOWER(Z12&amp;""),CHAR(160)," "),"."," "),","," "),"-"," "),"/"," "),"("," "),")"," "),":"," "),";"," "),"_"," "),"–"," "),"?"," "),"!"," "),"*"," "),"["," "),"]"," "),"'"," "),"#"," "),"+"," "),"&amp;"," "))&amp;" "</f>
        <v>  </v>
      </c>
      <c r="BE12" s="61" t="str">
        <f aca="false">" "&amp;TRIM(SUBSTITUTE(SUBSTITUTE(SUBSTITUTE(SUBSTITUTE(SUBSTITUTE(SUBSTITUTE(SUBSTITUTE(SUBSTITUTE(SUBSTITUTE(SUBSTITUTE(SUBSTITUTE(SUBSTITUTE(SUBSTITUTE(SUBSTITUTE(SUBSTITUTE(SUBSTITUTE(SUBSTITUTE(SUBSTITUTE(SUBSTITUTE(SUBSTITUTE(LOWER(W12&amp;""),CHAR(160)," "),"."," "),","," "),"-"," "),"/"," "),"("," "),")"," "),":"," "),";"," "),"_"," "),"–"," "),"?"," "),"!"," "),"*"," "),"["," "),"]"," "),"'"," "),"#"," "),"+"," "),"&amp;"," "))&amp;" "</f>
        <v>  </v>
      </c>
      <c r="BF12" s="61" t="str">
        <f aca="false">" "&amp;TRIM(SUBSTITUTE(SUBSTITUTE(SUBSTITUTE(SUBSTITUTE(SUBSTITUTE(SUBSTITUTE(SUBSTITUTE(SUBSTITUTE(SUBSTITUTE(SUBSTITUTE(SUBSTITUTE(SUBSTITUTE(SUBSTITUTE(SUBSTITUTE(SUBSTITUTE(SUBSTITUTE(SUBSTITUTE(SUBSTITUTE(SUBSTITUTE(SUBSTITUTE(LOWER(AC12&amp;""),CHAR(160)," "),"."," "),","," "),"-"," "),"/"," "),"("," "),")"," "),":"," "),";"," "),"_"," "),"–"," "),"?"," "),"!"," "),"*"," "),"["," "),"]"," "),"'"," "),"#"," "),"+"," "),"&amp;"," "))&amp;" "</f>
        <v>  </v>
      </c>
    </row>
    <row r="13" customFormat="false" ht="39.75" hidden="false" customHeight="true" outlineLevel="0" collapsed="false">
      <c r="A13" s="57" t="s">
        <v>392</v>
      </c>
      <c r="B13" s="57" t="s">
        <v>180</v>
      </c>
      <c r="C13" s="57" t="str">
        <f aca="false">Flights!$F$5</f>
        <v>MH0001</v>
      </c>
      <c r="D13" s="58" t="n">
        <f aca="false">Flights!$D$5</f>
        <v>46303</v>
      </c>
      <c r="E13" s="57" t="str">
        <f aca="false">Flights!$G$5&amp;"-"&amp;Flights!$H$5</f>
        <v>LHR-KUL</v>
      </c>
      <c r="F13" s="57" t="str">
        <f aca="false">Flights!$K$5</f>
        <v>EY</v>
      </c>
      <c r="G13" s="57" t="s">
        <v>79</v>
      </c>
      <c r="H13" s="57" t="s">
        <v>360</v>
      </c>
      <c r="I13" s="57" t="s">
        <v>393</v>
      </c>
      <c r="J13" s="57" t="s">
        <v>394</v>
      </c>
      <c r="K13" s="67" t="s">
        <v>395</v>
      </c>
      <c r="L13" s="67" t="s">
        <v>396</v>
      </c>
      <c r="M13" s="67"/>
      <c r="N13" s="67" t="s">
        <v>365</v>
      </c>
      <c r="O13" s="67"/>
      <c r="P13" s="57" t="s">
        <v>183</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open",IF(AND(NOT(OR(LEN(AZ13)&lt;15,ISNUMBER(MATCH(AZ13,L_Placeholder,0)))),NOT(SUMPRODUCT(--ISNUMBER(SEARCH(" "&amp;L_EvidencePhrase&amp;" ",BF13)))&gt;0),NOT(OR(LEN(AU13)&lt;2,ISNUMBER(MATCH(AU13,L_Placeholder,0)))),NOT(OR(LEN(AX13)&lt;2,ISNUMBER(MATCH(AX13,L_Placeholder,0)))),TRIM(AE13)&lt;&gt;TRIM(T13)),"N/A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",BD13)))&gt;0),"INVALID – evidence missing, placeholder or not yet on file",IF(OR(LEN(AX13)&lt;2,ISNUMBER(MATCH(AX13,L_Placeholder,0))),"INVALID – verifier missing",IF(AX13=AU13,"INVALID – verifier must be someone other than the PIC",IF(SUMPRODUCT(--ISNUMBER(SEARCH(" "&amp;L_EvidencePhrase&amp;" ",BC13)))&gt;0,"INVALID – result not yet available (awaiting / TBC)",IF(AND(TRIM(U13)="Pass",SUMPRODUCT(--ISNUMBER(SEARCH(" "&amp;L_ResultBad&amp;" ",BC13)))&gt;0,NOT(SUMPRODUCT(--ISNUMBER(SEARCH(" "&amp;L_Negation&amp;" ",BC13)))&gt;0)),"INVALID – result describes a problem: use Fail, then Pass after CA",IF(AND(AQ13=1,OR(OR(LEN(AY13)&lt;3,ISNUMBER(MATCH(AY13,L_Placeholder,0))),SUMPRODUCT(--ISNUMBER(SEARCH(" "&amp;L_EvidencePhrase&amp;" ",BE13)))&gt;0)),"INVALID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SUBSTITUTE(SUBSTITUTE(SUBSTITUTE(SUBSTITUTE(SUBSTITUTE(SUBSTITUTE(SUBSTITUTE(SUBSTITUTE(SUBSTITUTE(SUBSTITUTE(SUBSTITUTE(SUBSTITUTE(SUBSTITUTE(LOWER(T13&amp;""),CHAR(160),"")," ",""),".",""),"-",""),"/",""),"?",""),"_",""),",",""),"[",""),"]",""),"(",""),")",""),"*","")</f>
        <v/>
      </c>
      <c r="AV13" s="61" t="str">
        <f aca="false">SUBSTITUTE(SUBSTITUTE(SUBSTITUTE(SUBSTITUTE(SUBSTITUTE(SUBSTITUTE(SUBSTITUTE(SUBSTITUTE(SUBSTITUTE(SUBSTITUTE(SUBSTITUTE(SUBSTITUTE(SUBSTITUTE(LOWER(V13&amp;""),CHAR(160),"")," ",""),".",""),"-",""),"/",""),"?",""),"_",""),",",""),"[",""),"]",""),"(",""),")",""),"*","")</f>
        <v/>
      </c>
      <c r="AW13" s="61" t="str">
        <f aca="false">SUBSTITUTE(SUBSTITUTE(SUBSTITUTE(SUBSTITUTE(SUBSTITUTE(SUBSTITUTE(SUBSTITUTE(SUBSTITUTE(SUBSTITUTE(SUBSTITUTE(SUBSTITUTE(SUBSTITUTE(SUBSTITUTE(LOWER(Z13&amp;""),CHAR(160),"")," ",""),".",""),"-",""),"/",""),"?",""),"_",""),",",""),"[",""),"]",""),"(",""),")",""),"*","")</f>
        <v/>
      </c>
      <c r="AX13" s="61" t="str">
        <f aca="false">SUBSTITUTE(SUBSTITUTE(SUBSTITUTE(SUBSTITUTE(SUBSTITUTE(SUBSTITUTE(SUBSTITUTE(SUBSTITUTE(SUBSTITUTE(SUBSTITUTE(SUBSTITUTE(SUBSTITUTE(SUBSTITUTE(LOWER(AE13&amp;""),CHAR(160),"")," ",""),".",""),"-",""),"/",""),"?",""),"_",""),",",""),"[",""),"]",""),"(",""),")",""),"*","")</f>
        <v/>
      </c>
      <c r="AY13" s="61" t="str">
        <f aca="false">SUBSTITUTE(SUBSTITUTE(SUBSTITUTE(SUBSTITUTE(SUBSTITUTE(SUBSTITUTE(SUBSTITUTE(SUBSTITUTE(SUBSTITUTE(SUBSTITUTE(SUBSTITUTE(SUBSTITUTE(SUBSTITUTE(LOWER(W13&amp;""),CHAR(160),"")," ",""),".",""),"-",""),"/",""),"?",""),"_",""),",",""),"[",""),"]",""),"(",""),")",""),"*","")</f>
        <v/>
      </c>
      <c r="AZ13" s="61" t="str">
        <f aca="false">SUBSTITUTE(SUBSTITUTE(SUBSTITUTE(SUBSTITUTE(SUBSTITUTE(SUBSTITUTE(SUBSTITUTE(SUBSTITUTE(SUBSTITUTE(SUBSTITUTE(SUBSTITUTE(SUBSTITUTE(SUBSTITUTE(LOWER(AC13&amp;""),CHAR(160),"")," ",""),".",""),"-",""),"/",""),"?",""),"_",""),",",""),"[",""),"]",""),"(",""),")",""),"*","")</f>
        <v/>
      </c>
      <c r="BA13" s="61" t="str">
        <f aca="false">SUBSTITUTE(SUBSTITUTE(SUBSTITUTE(SUBSTITUTE(SUBSTITUTE(SUBSTITUTE(SUBSTITUTE(SUBSTITUTE(SUBSTITUTE(SUBSTITUTE(SUBSTITUTE(SUBSTITUTE(SUBSTITUTE(LOWER(AA13&amp;""),CHAR(160),""),"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"&amp;TRIM(SUBSTITUTE(SUBSTITUTE(SUBSTITUTE(SUBSTITUTE(SUBSTITUTE(SUBSTITUTE(SUBSTITUTE(SUBSTITUTE(SUBSTITUTE(SUBSTITUTE(SUBSTITUTE(SUBSTITUTE(SUBSTITUTE(SUBSTITUTE(SUBSTITUTE(SUBSTITUTE(SUBSTITUTE(SUBSTITUTE(SUBSTITUTE(SUBSTITUTE(LOWER(V13&amp;""),CHAR(160)," "),"."," "),","," "),"-"," "),"/"," "),"("," "),")"," "),":"," "),";"," "),"_"," "),"–"," "),"?"," "),"!"," "),"*"," "),"["," "),"]"," "),"'"," "),"#"," "),"+"," "),"&amp;"," "))&amp;" "</f>
        <v>  </v>
      </c>
      <c r="BD13" s="61" t="str">
        <f aca="false">" "&amp;TRIM(SUBSTITUTE(SUBSTITUTE(SUBSTITUTE(SUBSTITUTE(SUBSTITUTE(SUBSTITUTE(SUBSTITUTE(SUBSTITUTE(SUBSTITUTE(SUBSTITUTE(SUBSTITUTE(SUBSTITUTE(SUBSTITUTE(SUBSTITUTE(SUBSTITUTE(SUBSTITUTE(SUBSTITUTE(SUBSTITUTE(SUBSTITUTE(SUBSTITUTE(LOWER(Z13&amp;""),CHAR(160)," "),"."," "),","," "),"-"," "),"/"," "),"("," "),")"," "),":"," "),";"," "),"_"," "),"–"," "),"?"," "),"!"," "),"*"," "),"["," "),"]"," "),"'"," "),"#"," "),"+"," "),"&amp;"," "))&amp;" "</f>
        <v>  </v>
      </c>
      <c r="BE13" s="61" t="str">
        <f aca="false">" "&amp;TRIM(SUBSTITUTE(SUBSTITUTE(SUBSTITUTE(SUBSTITUTE(SUBSTITUTE(SUBSTITUTE(SUBSTITUTE(SUBSTITUTE(SUBSTITUTE(SUBSTITUTE(SUBSTITUTE(SUBSTITUTE(SUBSTITUTE(SUBSTITUTE(SUBSTITUTE(SUBSTITUTE(SUBSTITUTE(SUBSTITUTE(SUBSTITUTE(SUBSTITUTE(LOWER(W13&amp;""),CHAR(160)," "),"."," "),","," "),"-"," "),"/"," "),"("," "),")"," "),":"," "),";"," "),"_"," "),"–"," "),"?"," "),"!"," "),"*"," "),"["," "),"]"," "),"'"," "),"#"," "),"+"," "),"&amp;"," "))&amp;" "</f>
        <v>  </v>
      </c>
      <c r="BF13" s="61" t="str">
        <f aca="false">" "&amp;TRIM(SUBSTITUTE(SUBSTITUTE(SUBSTITUTE(SUBSTITUTE(SUBSTITUTE(SUBSTITUTE(SUBSTITUTE(SUBSTITUTE(SUBSTITUTE(SUBSTITUTE(SUBSTITUTE(SUBSTITUTE(SUBSTITUTE(SUBSTITUTE(SUBSTITUTE(SUBSTITUTE(SUBSTITUTE(SUBSTITUTE(SUBSTITUTE(SUBSTITUTE(LOWER(AC13&amp;""),CHAR(160)," "),"."," "),","," "),"-"," "),"/"," "),"("," "),")"," "),":"," "),";"," "),"_"," "),"–"," "),"?"," "),"!"," "),"*"," "),"["," "),"]"," "),"'"," "),"#"," "),"+"," "),"&amp;"," "))&amp;" "</f>
        <v>  </v>
      </c>
    </row>
    <row r="14" customFormat="false" ht="39.75" hidden="false" customHeight="true" outlineLevel="0" collapsed="false">
      <c r="A14" s="57" t="s">
        <v>397</v>
      </c>
      <c r="B14" s="57" t="s">
        <v>180</v>
      </c>
      <c r="C14" s="57" t="str">
        <f aca="false">Flights!$F$5</f>
        <v>MH0001</v>
      </c>
      <c r="D14" s="58" t="n">
        <f aca="false">Flights!$D$5</f>
        <v>46303</v>
      </c>
      <c r="E14" s="57" t="str">
        <f aca="false">Flights!$G$5&amp;"-"&amp;Flights!$H$5</f>
        <v>LHR-KUL</v>
      </c>
      <c r="F14" s="57" t="str">
        <f aca="false">Flights!$K$5</f>
        <v>EY</v>
      </c>
      <c r="G14" s="57" t="s">
        <v>81</v>
      </c>
      <c r="H14" s="57" t="s">
        <v>360</v>
      </c>
      <c r="I14" s="57" t="s">
        <v>361</v>
      </c>
      <c r="J14" s="57" t="s">
        <v>398</v>
      </c>
      <c r="K14" s="67" t="s">
        <v>399</v>
      </c>
      <c r="L14" s="67" t="s">
        <v>400</v>
      </c>
      <c r="M14" s="67"/>
      <c r="N14" s="67" t="s">
        <v>365</v>
      </c>
      <c r="O14" s="67"/>
      <c r="P14" s="57" t="s">
        <v>183</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open",IF(AND(NOT(OR(LEN(AZ14)&lt;15,ISNUMBER(MATCH(AZ14,L_Placeholder,0)))),NOT(SUMPRODUCT(--ISNUMBER(SEARCH(" "&amp;L_EvidencePhrase&amp;" ",BF14)))&gt;0),NOT(OR(LEN(AU14)&lt;2,ISNUMBER(MATCH(AU14,L_Placeholder,0)))),NOT(OR(LEN(AX14)&lt;2,ISNUMBER(MATCH(AX14,L_Placeholder,0)))),TRIM(AE14)&lt;&gt;TRIM(T14)),"N/A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",BD14)))&gt;0),"INVALID – evidence missing, placeholder or not yet on file",IF(OR(LEN(AX14)&lt;2,ISNUMBER(MATCH(AX14,L_Placeholder,0))),"INVALID – verifier missing",IF(AX14=AU14,"INVALID – verifier must be someone other than the PIC",IF(SUMPRODUCT(--ISNUMBER(SEARCH(" "&amp;L_EvidencePhrase&amp;" ",BC14)))&gt;0,"INVALID – result not yet available (awaiting / TBC)",IF(AND(TRIM(U14)="Pass",SUMPRODUCT(--ISNUMBER(SEARCH(" "&amp;L_ResultBad&amp;" ",BC14)))&gt;0,NOT(SUMPRODUCT(--ISNUMBER(SEARCH(" "&amp;L_Negation&amp;" ",BC14)))&gt;0)),"INVALID – result describes a problem: use Fail, then Pass after CA",IF(AND(AQ14=1,OR(OR(LEN(AY14)&lt;3,ISNUMBER(MATCH(AY14,L_Placeholder,0))),SUMPRODUCT(--ISNUMBER(SEARCH(" "&amp;L_EvidencePhrase&amp;" ",BE14)))&gt;0)),"INVALID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SUBSTITUTE(SUBSTITUTE(SUBSTITUTE(SUBSTITUTE(SUBSTITUTE(SUBSTITUTE(SUBSTITUTE(SUBSTITUTE(SUBSTITUTE(SUBSTITUTE(SUBSTITUTE(SUBSTITUTE(SUBSTITUTE(LOWER(T14&amp;""),CHAR(160),"")," ",""),".",""),"-",""),"/",""),"?",""),"_",""),",",""),"[",""),"]",""),"(",""),")",""),"*","")</f>
        <v/>
      </c>
      <c r="AV14" s="61" t="str">
        <f aca="false">SUBSTITUTE(SUBSTITUTE(SUBSTITUTE(SUBSTITUTE(SUBSTITUTE(SUBSTITUTE(SUBSTITUTE(SUBSTITUTE(SUBSTITUTE(SUBSTITUTE(SUBSTITUTE(SUBSTITUTE(SUBSTITUTE(LOWER(V14&amp;""),CHAR(160),"")," ",""),".",""),"-",""),"/",""),"?",""),"_",""),",",""),"[",""),"]",""),"(",""),")",""),"*","")</f>
        <v/>
      </c>
      <c r="AW14" s="61" t="str">
        <f aca="false">SUBSTITUTE(SUBSTITUTE(SUBSTITUTE(SUBSTITUTE(SUBSTITUTE(SUBSTITUTE(SUBSTITUTE(SUBSTITUTE(SUBSTITUTE(SUBSTITUTE(SUBSTITUTE(SUBSTITUTE(SUBSTITUTE(LOWER(Z14&amp;""),CHAR(160),"")," ",""),".",""),"-",""),"/",""),"?",""),"_",""),",",""),"[",""),"]",""),"(",""),")",""),"*","")</f>
        <v/>
      </c>
      <c r="AX14" s="61" t="str">
        <f aca="false">SUBSTITUTE(SUBSTITUTE(SUBSTITUTE(SUBSTITUTE(SUBSTITUTE(SUBSTITUTE(SUBSTITUTE(SUBSTITUTE(SUBSTITUTE(SUBSTITUTE(SUBSTITUTE(SUBSTITUTE(SUBSTITUTE(LOWER(AE14&amp;""),CHAR(160),"")," ",""),".",""),"-",""),"/",""),"?",""),"_",""),",",""),"[",""),"]",""),"(",""),")",""),"*","")</f>
        <v/>
      </c>
      <c r="AY14" s="61" t="str">
        <f aca="false">SUBSTITUTE(SUBSTITUTE(SUBSTITUTE(SUBSTITUTE(SUBSTITUTE(SUBSTITUTE(SUBSTITUTE(SUBSTITUTE(SUBSTITUTE(SUBSTITUTE(SUBSTITUTE(SUBSTITUTE(SUBSTITUTE(LOWER(W14&amp;""),CHAR(160),"")," ",""),".",""),"-",""),"/",""),"?",""),"_",""),",",""),"[",""),"]",""),"(",""),")",""),"*","")</f>
        <v/>
      </c>
      <c r="AZ14" s="61" t="str">
        <f aca="false">SUBSTITUTE(SUBSTITUTE(SUBSTITUTE(SUBSTITUTE(SUBSTITUTE(SUBSTITUTE(SUBSTITUTE(SUBSTITUTE(SUBSTITUTE(SUBSTITUTE(SUBSTITUTE(SUBSTITUTE(SUBSTITUTE(LOWER(AC14&amp;""),CHAR(160),"")," ",""),".",""),"-",""),"/",""),"?",""),"_",""),",",""),"[",""),"]",""),"(",""),")",""),"*","")</f>
        <v/>
      </c>
      <c r="BA14" s="61" t="str">
        <f aca="false">SUBSTITUTE(SUBSTITUTE(SUBSTITUTE(SUBSTITUTE(SUBSTITUTE(SUBSTITUTE(SUBSTITUTE(SUBSTITUTE(SUBSTITUTE(SUBSTITUTE(SUBSTITUTE(SUBSTITUTE(SUBSTITUTE(LOWER(AA14&amp;""),CHAR(160),""),"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"&amp;TRIM(SUBSTITUTE(SUBSTITUTE(SUBSTITUTE(SUBSTITUTE(SUBSTITUTE(SUBSTITUTE(SUBSTITUTE(SUBSTITUTE(SUBSTITUTE(SUBSTITUTE(SUBSTITUTE(SUBSTITUTE(SUBSTITUTE(SUBSTITUTE(SUBSTITUTE(SUBSTITUTE(SUBSTITUTE(SUBSTITUTE(SUBSTITUTE(SUBSTITUTE(LOWER(V14&amp;""),CHAR(160)," "),"."," "),","," "),"-"," "),"/"," "),"("," "),")"," "),":"," "),";"," "),"_"," "),"–"," "),"?"," "),"!"," "),"*"," "),"["," "),"]"," "),"'"," "),"#"," "),"+"," "),"&amp;"," "))&amp;" "</f>
        <v>  </v>
      </c>
      <c r="BD14" s="61" t="str">
        <f aca="false">" "&amp;TRIM(SUBSTITUTE(SUBSTITUTE(SUBSTITUTE(SUBSTITUTE(SUBSTITUTE(SUBSTITUTE(SUBSTITUTE(SUBSTITUTE(SUBSTITUTE(SUBSTITUTE(SUBSTITUTE(SUBSTITUTE(SUBSTITUTE(SUBSTITUTE(SUBSTITUTE(SUBSTITUTE(SUBSTITUTE(SUBSTITUTE(SUBSTITUTE(SUBSTITUTE(LOWER(Z14&amp;""),CHAR(160)," "),"."," "),","," "),"-"," "),"/"," "),"("," "),")"," "),":"," "),";"," "),"_"," "),"–"," "),"?"," "),"!"," "),"*"," "),"["," "),"]"," "),"'"," "),"#"," "),"+"," "),"&amp;"," "))&amp;" "</f>
        <v>  </v>
      </c>
      <c r="BE14" s="61" t="str">
        <f aca="false">" "&amp;TRIM(SUBSTITUTE(SUBSTITUTE(SUBSTITUTE(SUBSTITUTE(SUBSTITUTE(SUBSTITUTE(SUBSTITUTE(SUBSTITUTE(SUBSTITUTE(SUBSTITUTE(SUBSTITUTE(SUBSTITUTE(SUBSTITUTE(SUBSTITUTE(SUBSTITUTE(SUBSTITUTE(SUBSTITUTE(SUBSTITUTE(SUBSTITUTE(SUBSTITUTE(LOWER(W14&amp;""),CHAR(160)," "),"."," "),","," "),"-"," "),"/"," "),"("," "),")"," "),":"," "),";"," "),"_"," "),"–"," "),"?"," "),"!"," "),"*"," "),"["," "),"]"," "),"'"," "),"#"," "),"+"," "),"&amp;"," "))&amp;" "</f>
        <v>  </v>
      </c>
      <c r="BF14" s="61" t="str">
        <f aca="false">" "&amp;TRIM(SUBSTITUTE(SUBSTITUTE(SUBSTITUTE(SUBSTITUTE(SUBSTITUTE(SUBSTITUTE(SUBSTITUTE(SUBSTITUTE(SUBSTITUTE(SUBSTITUTE(SUBSTITUTE(SUBSTITUTE(SUBSTITUTE(SUBSTITUTE(SUBSTITUTE(SUBSTITUTE(SUBSTITUTE(SUBSTITUTE(SUBSTITUTE(SUBSTITUTE(LOWER(AC14&amp;""),CHAR(160)," "),"."," "),","," "),"-"," "),"/"," "),"("," "),")"," "),":"," "),";"," "),"_"," "),"–"," "),"?"," "),"!"," "),"*"," "),"["," "),"]"," "),"'"," "),"#"," "),"+"," "),"&amp;"," "))&amp;" "</f>
        <v>  </v>
      </c>
    </row>
    <row r="15" customFormat="false" ht="39.75" hidden="false" customHeight="true" outlineLevel="0" collapsed="false">
      <c r="A15" s="57" t="s">
        <v>401</v>
      </c>
      <c r="B15" s="57" t="s">
        <v>180</v>
      </c>
      <c r="C15" s="57" t="str">
        <f aca="false">Flights!$F$5</f>
        <v>MH0001</v>
      </c>
      <c r="D15" s="58" t="n">
        <f aca="false">Flights!$D$5</f>
        <v>46303</v>
      </c>
      <c r="E15" s="57" t="str">
        <f aca="false">Flights!$G$5&amp;"-"&amp;Flights!$H$5</f>
        <v>LHR-KUL</v>
      </c>
      <c r="F15" s="57" t="str">
        <f aca="false">Flights!$K$5</f>
        <v>EY</v>
      </c>
      <c r="G15" s="57" t="s">
        <v>402</v>
      </c>
      <c r="H15" s="57" t="s">
        <v>360</v>
      </c>
      <c r="I15" s="57" t="s">
        <v>361</v>
      </c>
      <c r="J15" s="57" t="s">
        <v>403</v>
      </c>
      <c r="K15" s="67"/>
      <c r="L15" s="67" t="s">
        <v>404</v>
      </c>
      <c r="M15" s="67"/>
      <c r="N15" s="67" t="s">
        <v>365</v>
      </c>
      <c r="O15" s="67" t="s">
        <v>405</v>
      </c>
      <c r="P15" s="57" t="s">
        <v>183</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open",IF(AND(NOT(OR(LEN(AZ15)&lt;15,ISNUMBER(MATCH(AZ15,L_Placeholder,0)))),NOT(SUMPRODUCT(--ISNUMBER(SEARCH(" "&amp;L_EvidencePhrase&amp;" ",BF15)))&gt;0),NOT(OR(LEN(AU15)&lt;2,ISNUMBER(MATCH(AU15,L_Placeholder,0)))),NOT(OR(LEN(AX15)&lt;2,ISNUMBER(MATCH(AX15,L_Placeholder,0)))),TRIM(AE15)&lt;&gt;TRIM(T15)),"N/A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",BD15)))&gt;0),"INVALID – evidence missing, placeholder or not yet on file",IF(OR(LEN(AX15)&lt;2,ISNUMBER(MATCH(AX15,L_Placeholder,0))),"INVALID – verifier missing",IF(AX15=AU15,"INVALID – verifier must be someone other than the PIC",IF(SUMPRODUCT(--ISNUMBER(SEARCH(" "&amp;L_EvidencePhrase&amp;" ",BC15)))&gt;0,"INVALID – result not yet available (awaiting / TBC)",IF(AND(TRIM(U15)="Pass",SUMPRODUCT(--ISNUMBER(SEARCH(" "&amp;L_ResultBad&amp;" ",BC15)))&gt;0,NOT(SUMPRODUCT(--ISNUMBER(SEARCH(" "&amp;L_Negation&amp;" ",BC15)))&gt;0)),"INVALID – result describes a problem: use Fail, then Pass after CA",IF(AND(AQ15=1,OR(OR(LEN(AY15)&lt;3,ISNUMBER(MATCH(AY15,L_Placeholder,0))),SUMPRODUCT(--ISNUMBER(SEARCH(" "&amp;L_EvidencePhrase&amp;" ",BE15)))&gt;0)),"INVALID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SUBSTITUTE(SUBSTITUTE(SUBSTITUTE(SUBSTITUTE(SUBSTITUTE(SUBSTITUTE(SUBSTITUTE(SUBSTITUTE(SUBSTITUTE(SUBSTITUTE(SUBSTITUTE(SUBSTITUTE(SUBSTITUTE(LOWER(T15&amp;""),CHAR(160),"")," ",""),".",""),"-",""),"/",""),"?",""),"_",""),",",""),"[",""),"]",""),"(",""),")",""),"*","")</f>
        <v/>
      </c>
      <c r="AV15" s="61" t="str">
        <f aca="false">SUBSTITUTE(SUBSTITUTE(SUBSTITUTE(SUBSTITUTE(SUBSTITUTE(SUBSTITUTE(SUBSTITUTE(SUBSTITUTE(SUBSTITUTE(SUBSTITUTE(SUBSTITUTE(SUBSTITUTE(SUBSTITUTE(LOWER(V15&amp;""),CHAR(160),"")," ",""),".",""),"-",""),"/",""),"?",""),"_",""),",",""),"[",""),"]",""),"(",""),")",""),"*","")</f>
        <v/>
      </c>
      <c r="AW15" s="61" t="str">
        <f aca="false">SUBSTITUTE(SUBSTITUTE(SUBSTITUTE(SUBSTITUTE(SUBSTITUTE(SUBSTITUTE(SUBSTITUTE(SUBSTITUTE(SUBSTITUTE(SUBSTITUTE(SUBSTITUTE(SUBSTITUTE(SUBSTITUTE(LOWER(Z15&amp;""),CHAR(160),"")," ",""),".",""),"-",""),"/",""),"?",""),"_",""),",",""),"[",""),"]",""),"(",""),")",""),"*","")</f>
        <v/>
      </c>
      <c r="AX15" s="61" t="str">
        <f aca="false">SUBSTITUTE(SUBSTITUTE(SUBSTITUTE(SUBSTITUTE(SUBSTITUTE(SUBSTITUTE(SUBSTITUTE(SUBSTITUTE(SUBSTITUTE(SUBSTITUTE(SUBSTITUTE(SUBSTITUTE(SUBSTITUTE(LOWER(AE15&amp;""),CHAR(160),"")," ",""),".",""),"-",""),"/",""),"?",""),"_",""),",",""),"[",""),"]",""),"(",""),")",""),"*","")</f>
        <v/>
      </c>
      <c r="AY15" s="61" t="str">
        <f aca="false">SUBSTITUTE(SUBSTITUTE(SUBSTITUTE(SUBSTITUTE(SUBSTITUTE(SUBSTITUTE(SUBSTITUTE(SUBSTITUTE(SUBSTITUTE(SUBSTITUTE(SUBSTITUTE(SUBSTITUTE(SUBSTITUTE(LOWER(W15&amp;""),CHAR(160),"")," ",""),".",""),"-",""),"/",""),"?",""),"_",""),",",""),"[",""),"]",""),"(",""),")",""),"*","")</f>
        <v/>
      </c>
      <c r="AZ15" s="61" t="str">
        <f aca="false">SUBSTITUTE(SUBSTITUTE(SUBSTITUTE(SUBSTITUTE(SUBSTITUTE(SUBSTITUTE(SUBSTITUTE(SUBSTITUTE(SUBSTITUTE(SUBSTITUTE(SUBSTITUTE(SUBSTITUTE(SUBSTITUTE(LOWER(AC15&amp;""),CHAR(160),"")," ",""),".",""),"-",""),"/",""),"?",""),"_",""),",",""),"[",""),"]",""),"(",""),")",""),"*","")</f>
        <v/>
      </c>
      <c r="BA15" s="61" t="str">
        <f aca="false">SUBSTITUTE(SUBSTITUTE(SUBSTITUTE(SUBSTITUTE(SUBSTITUTE(SUBSTITUTE(SUBSTITUTE(SUBSTITUTE(SUBSTITUTE(SUBSTITUTE(SUBSTITUTE(SUBSTITUTE(SUBSTITUTE(LOWER(AA15&amp;""),CHAR(160),""),"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"&amp;TRIM(SUBSTITUTE(SUBSTITUTE(SUBSTITUTE(SUBSTITUTE(SUBSTITUTE(SUBSTITUTE(SUBSTITUTE(SUBSTITUTE(SUBSTITUTE(SUBSTITUTE(SUBSTITUTE(SUBSTITUTE(SUBSTITUTE(SUBSTITUTE(SUBSTITUTE(SUBSTITUTE(SUBSTITUTE(SUBSTITUTE(SUBSTITUTE(SUBSTITUTE(LOWER(V15&amp;""),CHAR(160)," "),"."," "),","," "),"-"," "),"/"," "),"("," "),")"," "),":"," "),";"," "),"_"," "),"–"," "),"?"," "),"!"," "),"*"," "),"["," "),"]"," "),"'"," "),"#"," "),"+"," "),"&amp;"," "))&amp;" "</f>
        <v>  </v>
      </c>
      <c r="BD15" s="61" t="str">
        <f aca="false">" "&amp;TRIM(SUBSTITUTE(SUBSTITUTE(SUBSTITUTE(SUBSTITUTE(SUBSTITUTE(SUBSTITUTE(SUBSTITUTE(SUBSTITUTE(SUBSTITUTE(SUBSTITUTE(SUBSTITUTE(SUBSTITUTE(SUBSTITUTE(SUBSTITUTE(SUBSTITUTE(SUBSTITUTE(SUBSTITUTE(SUBSTITUTE(SUBSTITUTE(SUBSTITUTE(LOWER(Z15&amp;""),CHAR(160)," "),"."," "),","," "),"-"," "),"/"," "),"("," "),")"," "),":"," "),";"," "),"_"," "),"–"," "),"?"," "),"!"," "),"*"," "),"["," "),"]"," "),"'"," "),"#"," "),"+"," "),"&amp;"," "))&amp;" "</f>
        <v>  </v>
      </c>
      <c r="BE15" s="61" t="str">
        <f aca="false">" "&amp;TRIM(SUBSTITUTE(SUBSTITUTE(SUBSTITUTE(SUBSTITUTE(SUBSTITUTE(SUBSTITUTE(SUBSTITUTE(SUBSTITUTE(SUBSTITUTE(SUBSTITUTE(SUBSTITUTE(SUBSTITUTE(SUBSTITUTE(SUBSTITUTE(SUBSTITUTE(SUBSTITUTE(SUBSTITUTE(SUBSTITUTE(SUBSTITUTE(SUBSTITUTE(LOWER(W15&amp;""),CHAR(160)," "),"."," "),","," "),"-"," "),"/"," "),"("," "),")"," "),":"," "),";"," "),"_"," "),"–"," "),"?"," "),"!"," "),"*"," "),"["," "),"]"," "),"'"," "),"#"," "),"+"," "),"&amp;"," "))&amp;" "</f>
        <v>  </v>
      </c>
      <c r="BF15" s="61" t="str">
        <f aca="false">" "&amp;TRIM(SUBSTITUTE(SUBSTITUTE(SUBSTITUTE(SUBSTITUTE(SUBSTITUTE(SUBSTITUTE(SUBSTITUTE(SUBSTITUTE(SUBSTITUTE(SUBSTITUTE(SUBSTITUTE(SUBSTITUTE(SUBSTITUTE(SUBSTITUTE(SUBSTITUTE(SUBSTITUTE(SUBSTITUTE(SUBSTITUTE(SUBSTITUTE(SUBSTITUTE(LOWER(AC15&amp;""),CHAR(160)," "),"."," "),","," "),"-"," "),"/"," "),"("," "),")"," "),":"," "),";"," "),"_"," "),"–"," "),"?"," "),"!"," "),"*"," "),"["," "),"]"," "),"'"," "),"#"," "),"+"," "),"&amp;"," "))&amp;" "</f>
        <v>  </v>
      </c>
    </row>
    <row r="16" customFormat="false" ht="39.75" hidden="false" customHeight="true" outlineLevel="0" collapsed="false">
      <c r="A16" s="57" t="s">
        <v>406</v>
      </c>
      <c r="B16" s="57" t="s">
        <v>180</v>
      </c>
      <c r="C16" s="57" t="str">
        <f aca="false">Flights!$F$5</f>
        <v>MH0001</v>
      </c>
      <c r="D16" s="58" t="n">
        <f aca="false">Flights!$D$5</f>
        <v>46303</v>
      </c>
      <c r="E16" s="57" t="str">
        <f aca="false">Flights!$G$5&amp;"-"&amp;Flights!$H$5</f>
        <v>LHR-KUL</v>
      </c>
      <c r="F16" s="57" t="str">
        <f aca="false">Flights!$K$5</f>
        <v>EY</v>
      </c>
      <c r="G16" s="57" t="s">
        <v>402</v>
      </c>
      <c r="H16" s="57" t="s">
        <v>360</v>
      </c>
      <c r="I16" s="57" t="s">
        <v>361</v>
      </c>
      <c r="J16" s="57" t="s">
        <v>407</v>
      </c>
      <c r="K16" s="67" t="s">
        <v>408</v>
      </c>
      <c r="L16" s="67" t="s">
        <v>404</v>
      </c>
      <c r="M16" s="67"/>
      <c r="N16" s="67" t="s">
        <v>365</v>
      </c>
      <c r="O16" s="67" t="s">
        <v>405</v>
      </c>
      <c r="P16" s="57" t="s">
        <v>183</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open",IF(AND(NOT(OR(LEN(AZ16)&lt;15,ISNUMBER(MATCH(AZ16,L_Placeholder,0)))),NOT(SUMPRODUCT(--ISNUMBER(SEARCH(" "&amp;L_EvidencePhrase&amp;" ",BF16)))&gt;0),NOT(OR(LEN(AU16)&lt;2,ISNUMBER(MATCH(AU16,L_Placeholder,0)))),NOT(OR(LEN(AX16)&lt;2,ISNUMBER(MATCH(AX16,L_Placeholder,0)))),TRIM(AE16)&lt;&gt;TRIM(T16)),"N/A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",BD16)))&gt;0),"INVALID – evidence missing, placeholder or not yet on file",IF(OR(LEN(AX16)&lt;2,ISNUMBER(MATCH(AX16,L_Placeholder,0))),"INVALID – verifier missing",IF(AX16=AU16,"INVALID – verifier must be someone other than the PIC",IF(SUMPRODUCT(--ISNUMBER(SEARCH(" "&amp;L_EvidencePhrase&amp;" ",BC16)))&gt;0,"INVALID – result not yet available (awaiting / TBC)",IF(AND(TRIM(U16)="Pass",SUMPRODUCT(--ISNUMBER(SEARCH(" "&amp;L_ResultBad&amp;" ",BC16)))&gt;0,NOT(SUMPRODUCT(--ISNUMBER(SEARCH(" "&amp;L_Negation&amp;" ",BC16)))&gt;0)),"INVALID – result describes a problem: use Fail, then Pass after CA",IF(AND(AQ16=1,OR(OR(LEN(AY16)&lt;3,ISNUMBER(MATCH(AY16,L_Placeholder,0))),SUMPRODUCT(--ISNUMBER(SEARCH(" "&amp;L_EvidencePhrase&amp;" ",BE16)))&gt;0)),"INVALID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SUBSTITUTE(SUBSTITUTE(SUBSTITUTE(SUBSTITUTE(SUBSTITUTE(SUBSTITUTE(SUBSTITUTE(SUBSTITUTE(SUBSTITUTE(SUBSTITUTE(SUBSTITUTE(SUBSTITUTE(SUBSTITUTE(LOWER(T16&amp;""),CHAR(160),"")," ",""),".",""),"-",""),"/",""),"?",""),"_",""),",",""),"[",""),"]",""),"(",""),")",""),"*","")</f>
        <v/>
      </c>
      <c r="AV16" s="61" t="str">
        <f aca="false">SUBSTITUTE(SUBSTITUTE(SUBSTITUTE(SUBSTITUTE(SUBSTITUTE(SUBSTITUTE(SUBSTITUTE(SUBSTITUTE(SUBSTITUTE(SUBSTITUTE(SUBSTITUTE(SUBSTITUTE(SUBSTITUTE(LOWER(V16&amp;""),CHAR(160),"")," ",""),".",""),"-",""),"/",""),"?",""),"_",""),",",""),"[",""),"]",""),"(",""),")",""),"*","")</f>
        <v/>
      </c>
      <c r="AW16" s="61" t="str">
        <f aca="false">SUBSTITUTE(SUBSTITUTE(SUBSTITUTE(SUBSTITUTE(SUBSTITUTE(SUBSTITUTE(SUBSTITUTE(SUBSTITUTE(SUBSTITUTE(SUBSTITUTE(SUBSTITUTE(SUBSTITUTE(SUBSTITUTE(LOWER(Z16&amp;""),CHAR(160),"")," ",""),".",""),"-",""),"/",""),"?",""),"_",""),",",""),"[",""),"]",""),"(",""),")",""),"*","")</f>
        <v/>
      </c>
      <c r="AX16" s="61" t="str">
        <f aca="false">SUBSTITUTE(SUBSTITUTE(SUBSTITUTE(SUBSTITUTE(SUBSTITUTE(SUBSTITUTE(SUBSTITUTE(SUBSTITUTE(SUBSTITUTE(SUBSTITUTE(SUBSTITUTE(SUBSTITUTE(SUBSTITUTE(LOWER(AE16&amp;""),CHAR(160),"")," ",""),".",""),"-",""),"/",""),"?",""),"_",""),",",""),"[",""),"]",""),"(",""),")",""),"*","")</f>
        <v/>
      </c>
      <c r="AY16" s="61" t="str">
        <f aca="false">SUBSTITUTE(SUBSTITUTE(SUBSTITUTE(SUBSTITUTE(SUBSTITUTE(SUBSTITUTE(SUBSTITUTE(SUBSTITUTE(SUBSTITUTE(SUBSTITUTE(SUBSTITUTE(SUBSTITUTE(SUBSTITUTE(LOWER(W16&amp;""),CHAR(160),"")," ",""),".",""),"-",""),"/",""),"?",""),"_",""),",",""),"[",""),"]",""),"(",""),")",""),"*","")</f>
        <v/>
      </c>
      <c r="AZ16" s="61" t="str">
        <f aca="false">SUBSTITUTE(SUBSTITUTE(SUBSTITUTE(SUBSTITUTE(SUBSTITUTE(SUBSTITUTE(SUBSTITUTE(SUBSTITUTE(SUBSTITUTE(SUBSTITUTE(SUBSTITUTE(SUBSTITUTE(SUBSTITUTE(LOWER(AC16&amp;""),CHAR(160),"")," ",""),".",""),"-",""),"/",""),"?",""),"_",""),",",""),"[",""),"]",""),"(",""),")",""),"*","")</f>
        <v/>
      </c>
      <c r="BA16" s="61" t="str">
        <f aca="false">SUBSTITUTE(SUBSTITUTE(SUBSTITUTE(SUBSTITUTE(SUBSTITUTE(SUBSTITUTE(SUBSTITUTE(SUBSTITUTE(SUBSTITUTE(SUBSTITUTE(SUBSTITUTE(SUBSTITUTE(SUBSTITUTE(LOWER(AA16&amp;""),CHAR(160),""),"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"&amp;TRIM(SUBSTITUTE(SUBSTITUTE(SUBSTITUTE(SUBSTITUTE(SUBSTITUTE(SUBSTITUTE(SUBSTITUTE(SUBSTITUTE(SUBSTITUTE(SUBSTITUTE(SUBSTITUTE(SUBSTITUTE(SUBSTITUTE(SUBSTITUTE(SUBSTITUTE(SUBSTITUTE(SUBSTITUTE(SUBSTITUTE(SUBSTITUTE(SUBSTITUTE(LOWER(V16&amp;""),CHAR(160)," "),"."," "),","," "),"-"," "),"/"," "),"("," "),")"," "),":"," "),";"," "),"_"," "),"–"," "),"?"," "),"!"," "),"*"," "),"["," "),"]"," "),"'"," "),"#"," "),"+"," "),"&amp;"," "))&amp;" "</f>
        <v>  </v>
      </c>
      <c r="BD16" s="61" t="str">
        <f aca="false">" "&amp;TRIM(SUBSTITUTE(SUBSTITUTE(SUBSTITUTE(SUBSTITUTE(SUBSTITUTE(SUBSTITUTE(SUBSTITUTE(SUBSTITUTE(SUBSTITUTE(SUBSTITUTE(SUBSTITUTE(SUBSTITUTE(SUBSTITUTE(SUBSTITUTE(SUBSTITUTE(SUBSTITUTE(SUBSTITUTE(SUBSTITUTE(SUBSTITUTE(SUBSTITUTE(LOWER(Z16&amp;""),CHAR(160)," "),"."," "),","," "),"-"," "),"/"," "),"("," "),")"," "),":"," "),";"," "),"_"," "),"–"," "),"?"," "),"!"," "),"*"," "),"["," "),"]"," "),"'"," "),"#"," "),"+"," "),"&amp;"," "))&amp;" "</f>
        <v>  </v>
      </c>
      <c r="BE16" s="61" t="str">
        <f aca="false">" "&amp;TRIM(SUBSTITUTE(SUBSTITUTE(SUBSTITUTE(SUBSTITUTE(SUBSTITUTE(SUBSTITUTE(SUBSTITUTE(SUBSTITUTE(SUBSTITUTE(SUBSTITUTE(SUBSTITUTE(SUBSTITUTE(SUBSTITUTE(SUBSTITUTE(SUBSTITUTE(SUBSTITUTE(SUBSTITUTE(SUBSTITUTE(SUBSTITUTE(SUBSTITUTE(LOWER(W16&amp;""),CHAR(160)," "),"."," "),","," "),"-"," "),"/"," "),"("," "),")"," "),":"," "),";"," "),"_"," "),"–"," "),"?"," "),"!"," "),"*"," "),"["," "),"]"," "),"'"," "),"#"," "),"+"," "),"&amp;"," "))&amp;" "</f>
        <v>  </v>
      </c>
      <c r="BF16" s="61" t="str">
        <f aca="false">" "&amp;TRIM(SUBSTITUTE(SUBSTITUTE(SUBSTITUTE(SUBSTITUTE(SUBSTITUTE(SUBSTITUTE(SUBSTITUTE(SUBSTITUTE(SUBSTITUTE(SUBSTITUTE(SUBSTITUTE(SUBSTITUTE(SUBSTITUTE(SUBSTITUTE(SUBSTITUTE(SUBSTITUTE(SUBSTITUTE(SUBSTITUTE(SUBSTITUTE(SUBSTITUTE(LOWER(AC16&amp;""),CHAR(160)," "),"."," "),","," "),"-"," "),"/"," "),"("," "),")"," "),":"," "),";"," "),"_"," "),"–"," "),"?"," "),"!"," "),"*"," "),"["," "),"]"," "),"'"," "),"#"," "),"+"," "),"&amp;"," "))&amp;" "</f>
        <v>  </v>
      </c>
    </row>
    <row r="17" customFormat="false" ht="39.75" hidden="false" customHeight="true" outlineLevel="0" collapsed="false">
      <c r="A17" s="57" t="s">
        <v>409</v>
      </c>
      <c r="B17" s="57" t="s">
        <v>180</v>
      </c>
      <c r="C17" s="57" t="str">
        <f aca="false">Flights!$F$5</f>
        <v>MH0001</v>
      </c>
      <c r="D17" s="58" t="n">
        <f aca="false">Flights!$D$5</f>
        <v>46303</v>
      </c>
      <c r="E17" s="57" t="str">
        <f aca="false">Flights!$G$5&amp;"-"&amp;Flights!$H$5</f>
        <v>LHR-KUL</v>
      </c>
      <c r="F17" s="57" t="str">
        <f aca="false">Flights!$K$5</f>
        <v>EY</v>
      </c>
      <c r="G17" s="57" t="s">
        <v>402</v>
      </c>
      <c r="H17" s="57" t="s">
        <v>360</v>
      </c>
      <c r="I17" s="57" t="s">
        <v>410</v>
      </c>
      <c r="J17" s="57" t="s">
        <v>411</v>
      </c>
      <c r="K17" s="67"/>
      <c r="L17" s="67" t="s">
        <v>404</v>
      </c>
      <c r="M17" s="67"/>
      <c r="N17" s="67" t="s">
        <v>365</v>
      </c>
      <c r="O17" s="67" t="s">
        <v>405</v>
      </c>
      <c r="P17" s="57" t="s">
        <v>183</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open",IF(AND(NOT(OR(LEN(AZ17)&lt;15,ISNUMBER(MATCH(AZ17,L_Placeholder,0)))),NOT(SUMPRODUCT(--ISNUMBER(SEARCH(" "&amp;L_EvidencePhrase&amp;" ",BF17)))&gt;0),NOT(OR(LEN(AU17)&lt;2,ISNUMBER(MATCH(AU17,L_Placeholder,0)))),NOT(OR(LEN(AX17)&lt;2,ISNUMBER(MATCH(AX17,L_Placeholder,0)))),TRIM(AE17)&lt;&gt;TRIM(T17)),"N/A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",BD17)))&gt;0),"INVALID – evidence missing, placeholder or not yet on file",IF(OR(LEN(AX17)&lt;2,ISNUMBER(MATCH(AX17,L_Placeholder,0))),"INVALID – verifier missing",IF(AX17=AU17,"INVALID – verifier must be someone other than the PIC",IF(SUMPRODUCT(--ISNUMBER(SEARCH(" "&amp;L_EvidencePhrase&amp;" ",BC17)))&gt;0,"INVALID – result not yet available (awaiting / TBC)",IF(AND(TRIM(U17)="Pass",SUMPRODUCT(--ISNUMBER(SEARCH(" "&amp;L_ResultBad&amp;" ",BC17)))&gt;0,NOT(SUMPRODUCT(--ISNUMBER(SEARCH(" "&amp;L_Negation&amp;" ",BC17)))&gt;0)),"INVALID – result describes a problem: use Fail, then Pass after CA",IF(AND(AQ17=1,OR(OR(LEN(AY17)&lt;3,ISNUMBER(MATCH(AY17,L_Placeholder,0))),SUMPRODUCT(--ISNUMBER(SEARCH(" "&amp;L_EvidencePhrase&amp;" ",BE17)))&gt;0)),"INVALID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SUBSTITUTE(SUBSTITUTE(SUBSTITUTE(SUBSTITUTE(SUBSTITUTE(SUBSTITUTE(SUBSTITUTE(SUBSTITUTE(SUBSTITUTE(SUBSTITUTE(SUBSTITUTE(SUBSTITUTE(SUBSTITUTE(LOWER(T17&amp;""),CHAR(160),"")," ",""),".",""),"-",""),"/",""),"?",""),"_",""),",",""),"[",""),"]",""),"(",""),")",""),"*","")</f>
        <v/>
      </c>
      <c r="AV17" s="61" t="str">
        <f aca="false">SUBSTITUTE(SUBSTITUTE(SUBSTITUTE(SUBSTITUTE(SUBSTITUTE(SUBSTITUTE(SUBSTITUTE(SUBSTITUTE(SUBSTITUTE(SUBSTITUTE(SUBSTITUTE(SUBSTITUTE(SUBSTITUTE(LOWER(V17&amp;""),CHAR(160),"")," ",""),".",""),"-",""),"/",""),"?",""),"_",""),",",""),"[",""),"]",""),"(",""),")",""),"*","")</f>
        <v/>
      </c>
      <c r="AW17" s="61" t="str">
        <f aca="false">SUBSTITUTE(SUBSTITUTE(SUBSTITUTE(SUBSTITUTE(SUBSTITUTE(SUBSTITUTE(SUBSTITUTE(SUBSTITUTE(SUBSTITUTE(SUBSTITUTE(SUBSTITUTE(SUBSTITUTE(SUBSTITUTE(LOWER(Z17&amp;""),CHAR(160),"")," ",""),".",""),"-",""),"/",""),"?",""),"_",""),",",""),"[",""),"]",""),"(",""),")",""),"*","")</f>
        <v/>
      </c>
      <c r="AX17" s="61" t="str">
        <f aca="false">SUBSTITUTE(SUBSTITUTE(SUBSTITUTE(SUBSTITUTE(SUBSTITUTE(SUBSTITUTE(SUBSTITUTE(SUBSTITUTE(SUBSTITUTE(SUBSTITUTE(SUBSTITUTE(SUBSTITUTE(SUBSTITUTE(LOWER(AE17&amp;""),CHAR(160),"")," ",""),".",""),"-",""),"/",""),"?",""),"_",""),",",""),"[",""),"]",""),"(",""),")",""),"*","")</f>
        <v/>
      </c>
      <c r="AY17" s="61" t="str">
        <f aca="false">SUBSTITUTE(SUBSTITUTE(SUBSTITUTE(SUBSTITUTE(SUBSTITUTE(SUBSTITUTE(SUBSTITUTE(SUBSTITUTE(SUBSTITUTE(SUBSTITUTE(SUBSTITUTE(SUBSTITUTE(SUBSTITUTE(LOWER(W17&amp;""),CHAR(160),"")," ",""),".",""),"-",""),"/",""),"?",""),"_",""),",",""),"[",""),"]",""),"(",""),")",""),"*","")</f>
        <v/>
      </c>
      <c r="AZ17" s="61" t="str">
        <f aca="false">SUBSTITUTE(SUBSTITUTE(SUBSTITUTE(SUBSTITUTE(SUBSTITUTE(SUBSTITUTE(SUBSTITUTE(SUBSTITUTE(SUBSTITUTE(SUBSTITUTE(SUBSTITUTE(SUBSTITUTE(SUBSTITUTE(LOWER(AC17&amp;""),CHAR(160),"")," ",""),".",""),"-",""),"/",""),"?",""),"_",""),",",""),"[",""),"]",""),"(",""),")",""),"*","")</f>
        <v/>
      </c>
      <c r="BA17" s="61" t="str">
        <f aca="false">SUBSTITUTE(SUBSTITUTE(SUBSTITUTE(SUBSTITUTE(SUBSTITUTE(SUBSTITUTE(SUBSTITUTE(SUBSTITUTE(SUBSTITUTE(SUBSTITUTE(SUBSTITUTE(SUBSTITUTE(SUBSTITUTE(LOWER(AA17&amp;""),CHAR(160),""),"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"&amp;TRIM(SUBSTITUTE(SUBSTITUTE(SUBSTITUTE(SUBSTITUTE(SUBSTITUTE(SUBSTITUTE(SUBSTITUTE(SUBSTITUTE(SUBSTITUTE(SUBSTITUTE(SUBSTITUTE(SUBSTITUTE(SUBSTITUTE(SUBSTITUTE(SUBSTITUTE(SUBSTITUTE(SUBSTITUTE(SUBSTITUTE(SUBSTITUTE(SUBSTITUTE(LOWER(V17&amp;""),CHAR(160)," "),"."," "),","," "),"-"," "),"/"," "),"("," "),")"," "),":"," "),";"," "),"_"," "),"–"," "),"?"," "),"!"," "),"*"," "),"["," "),"]"," "),"'"," "),"#"," "),"+"," "),"&amp;"," "))&amp;" "</f>
        <v>  </v>
      </c>
      <c r="BD17" s="61" t="str">
        <f aca="false">" "&amp;TRIM(SUBSTITUTE(SUBSTITUTE(SUBSTITUTE(SUBSTITUTE(SUBSTITUTE(SUBSTITUTE(SUBSTITUTE(SUBSTITUTE(SUBSTITUTE(SUBSTITUTE(SUBSTITUTE(SUBSTITUTE(SUBSTITUTE(SUBSTITUTE(SUBSTITUTE(SUBSTITUTE(SUBSTITUTE(SUBSTITUTE(SUBSTITUTE(SUBSTITUTE(LOWER(Z17&amp;""),CHAR(160)," "),"."," "),","," "),"-"," "),"/"," "),"("," "),")"," "),":"," "),";"," "),"_"," "),"–"," "),"?"," "),"!"," "),"*"," "),"["," "),"]"," "),"'"," "),"#"," "),"+"," "),"&amp;"," "))&amp;" "</f>
        <v>  </v>
      </c>
      <c r="BE17" s="61" t="str">
        <f aca="false">" "&amp;TRIM(SUBSTITUTE(SUBSTITUTE(SUBSTITUTE(SUBSTITUTE(SUBSTITUTE(SUBSTITUTE(SUBSTITUTE(SUBSTITUTE(SUBSTITUTE(SUBSTITUTE(SUBSTITUTE(SUBSTITUTE(SUBSTITUTE(SUBSTITUTE(SUBSTITUTE(SUBSTITUTE(SUBSTITUTE(SUBSTITUTE(SUBSTITUTE(SUBSTITUTE(LOWER(W17&amp;""),CHAR(160)," "),"."," "),","," "),"-"," "),"/"," "),"("," "),")"," "),":"," "),";"," "),"_"," "),"–"," "),"?"," "),"!"," "),"*"," "),"["," "),"]"," "),"'"," "),"#"," "),"+"," "),"&amp;"," "))&amp;" "</f>
        <v>  </v>
      </c>
      <c r="BF17" s="61" t="str">
        <f aca="false">" "&amp;TRIM(SUBSTITUTE(SUBSTITUTE(SUBSTITUTE(SUBSTITUTE(SUBSTITUTE(SUBSTITUTE(SUBSTITUTE(SUBSTITUTE(SUBSTITUTE(SUBSTITUTE(SUBSTITUTE(SUBSTITUTE(SUBSTITUTE(SUBSTITUTE(SUBSTITUTE(SUBSTITUTE(SUBSTITUTE(SUBSTITUTE(SUBSTITUTE(SUBSTITUTE(LOWER(AC17&amp;""),CHAR(160)," "),"."," "),","," "),"-"," "),"/"," "),"("," "),")"," "),":"," "),";"," "),"_"," "),"–"," "),"?"," "),"!"," "),"*"," "),"["," "),"]"," "),"'"," "),"#"," "),"+"," "),"&amp;"," "))&amp;" "</f>
        <v>  </v>
      </c>
    </row>
    <row r="18" customFormat="false" ht="39.75" hidden="false" customHeight="true" outlineLevel="0" collapsed="false">
      <c r="A18" s="57" t="s">
        <v>412</v>
      </c>
      <c r="B18" s="57" t="s">
        <v>180</v>
      </c>
      <c r="C18" s="57" t="str">
        <f aca="false">Flights!$F$5</f>
        <v>MH0001</v>
      </c>
      <c r="D18" s="58" t="n">
        <f aca="false">Flights!$D$5</f>
        <v>46303</v>
      </c>
      <c r="E18" s="57" t="str">
        <f aca="false">Flights!$G$5&amp;"-"&amp;Flights!$H$5</f>
        <v>LHR-KUL</v>
      </c>
      <c r="F18" s="57" t="str">
        <f aca="false">Flights!$K$5</f>
        <v>EY</v>
      </c>
      <c r="G18" s="57" t="s">
        <v>402</v>
      </c>
      <c r="H18" s="57" t="s">
        <v>360</v>
      </c>
      <c r="I18" s="57" t="s">
        <v>410</v>
      </c>
      <c r="J18" s="57" t="s">
        <v>413</v>
      </c>
      <c r="K18" s="67"/>
      <c r="L18" s="67" t="s">
        <v>404</v>
      </c>
      <c r="M18" s="67"/>
      <c r="N18" s="67" t="s">
        <v>365</v>
      </c>
      <c r="O18" s="67" t="s">
        <v>405</v>
      </c>
      <c r="P18" s="57" t="s">
        <v>183</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open",IF(AND(NOT(OR(LEN(AZ18)&lt;15,ISNUMBER(MATCH(AZ18,L_Placeholder,0)))),NOT(SUMPRODUCT(--ISNUMBER(SEARCH(" "&amp;L_EvidencePhrase&amp;" ",BF18)))&gt;0),NOT(OR(LEN(AU18)&lt;2,ISNUMBER(MATCH(AU18,L_Placeholder,0)))),NOT(OR(LEN(AX18)&lt;2,ISNUMBER(MATCH(AX18,L_Placeholder,0)))),TRIM(AE18)&lt;&gt;TRIM(T18)),"N/A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",BD18)))&gt;0),"INVALID – evidence missing, placeholder or not yet on file",IF(OR(LEN(AX18)&lt;2,ISNUMBER(MATCH(AX18,L_Placeholder,0))),"INVALID – verifier missing",IF(AX18=AU18,"INVALID – verifier must be someone other than the PIC",IF(SUMPRODUCT(--ISNUMBER(SEARCH(" "&amp;L_EvidencePhrase&amp;" ",BC18)))&gt;0,"INVALID – result not yet available (awaiting / TBC)",IF(AND(TRIM(U18)="Pass",SUMPRODUCT(--ISNUMBER(SEARCH(" "&amp;L_ResultBad&amp;" ",BC18)))&gt;0,NOT(SUMPRODUCT(--ISNUMBER(SEARCH(" "&amp;L_Negation&amp;" ",BC18)))&gt;0)),"INVALID – result describes a problem: use Fail, then Pass after CA",IF(AND(AQ18=1,OR(OR(LEN(AY18)&lt;3,ISNUMBER(MATCH(AY18,L_Placeholder,0))),SUMPRODUCT(--ISNUMBER(SEARCH(" "&amp;L_EvidencePhrase&amp;" ",BE18)))&gt;0)),"INVALID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SUBSTITUTE(SUBSTITUTE(SUBSTITUTE(SUBSTITUTE(SUBSTITUTE(SUBSTITUTE(SUBSTITUTE(SUBSTITUTE(SUBSTITUTE(SUBSTITUTE(SUBSTITUTE(SUBSTITUTE(SUBSTITUTE(LOWER(T18&amp;""),CHAR(160),"")," ",""),".",""),"-",""),"/",""),"?",""),"_",""),",",""),"[",""),"]",""),"(",""),")",""),"*","")</f>
        <v/>
      </c>
      <c r="AV18" s="61" t="str">
        <f aca="false">SUBSTITUTE(SUBSTITUTE(SUBSTITUTE(SUBSTITUTE(SUBSTITUTE(SUBSTITUTE(SUBSTITUTE(SUBSTITUTE(SUBSTITUTE(SUBSTITUTE(SUBSTITUTE(SUBSTITUTE(SUBSTITUTE(LOWER(V18&amp;""),CHAR(160),"")," ",""),".",""),"-",""),"/",""),"?",""),"_",""),",",""),"[",""),"]",""),"(",""),")",""),"*","")</f>
        <v/>
      </c>
      <c r="AW18" s="61" t="str">
        <f aca="false">SUBSTITUTE(SUBSTITUTE(SUBSTITUTE(SUBSTITUTE(SUBSTITUTE(SUBSTITUTE(SUBSTITUTE(SUBSTITUTE(SUBSTITUTE(SUBSTITUTE(SUBSTITUTE(SUBSTITUTE(SUBSTITUTE(LOWER(Z18&amp;""),CHAR(160),"")," ",""),".",""),"-",""),"/",""),"?",""),"_",""),",",""),"[",""),"]",""),"(",""),")",""),"*","")</f>
        <v/>
      </c>
      <c r="AX18" s="61" t="str">
        <f aca="false">SUBSTITUTE(SUBSTITUTE(SUBSTITUTE(SUBSTITUTE(SUBSTITUTE(SUBSTITUTE(SUBSTITUTE(SUBSTITUTE(SUBSTITUTE(SUBSTITUTE(SUBSTITUTE(SUBSTITUTE(SUBSTITUTE(LOWER(AE18&amp;""),CHAR(160),"")," ",""),".",""),"-",""),"/",""),"?",""),"_",""),",",""),"[",""),"]",""),"(",""),")",""),"*","")</f>
        <v/>
      </c>
      <c r="AY18" s="61" t="str">
        <f aca="false">SUBSTITUTE(SUBSTITUTE(SUBSTITUTE(SUBSTITUTE(SUBSTITUTE(SUBSTITUTE(SUBSTITUTE(SUBSTITUTE(SUBSTITUTE(SUBSTITUTE(SUBSTITUTE(SUBSTITUTE(SUBSTITUTE(LOWER(W18&amp;""),CHAR(160),"")," ",""),".",""),"-",""),"/",""),"?",""),"_",""),",",""),"[",""),"]",""),"(",""),")",""),"*","")</f>
        <v/>
      </c>
      <c r="AZ18" s="61" t="str">
        <f aca="false">SUBSTITUTE(SUBSTITUTE(SUBSTITUTE(SUBSTITUTE(SUBSTITUTE(SUBSTITUTE(SUBSTITUTE(SUBSTITUTE(SUBSTITUTE(SUBSTITUTE(SUBSTITUTE(SUBSTITUTE(SUBSTITUTE(LOWER(AC18&amp;""),CHAR(160),"")," ",""),".",""),"-",""),"/",""),"?",""),"_",""),",",""),"[",""),"]",""),"(",""),")",""),"*","")</f>
        <v/>
      </c>
      <c r="BA18" s="61" t="str">
        <f aca="false">SUBSTITUTE(SUBSTITUTE(SUBSTITUTE(SUBSTITUTE(SUBSTITUTE(SUBSTITUTE(SUBSTITUTE(SUBSTITUTE(SUBSTITUTE(SUBSTITUTE(SUBSTITUTE(SUBSTITUTE(SUBSTITUTE(LOWER(AA18&amp;""),CHAR(160),""),"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"&amp;TRIM(SUBSTITUTE(SUBSTITUTE(SUBSTITUTE(SUBSTITUTE(SUBSTITUTE(SUBSTITUTE(SUBSTITUTE(SUBSTITUTE(SUBSTITUTE(SUBSTITUTE(SUBSTITUTE(SUBSTITUTE(SUBSTITUTE(SUBSTITUTE(SUBSTITUTE(SUBSTITUTE(SUBSTITUTE(SUBSTITUTE(SUBSTITUTE(SUBSTITUTE(LOWER(V18&amp;""),CHAR(160)," "),"."," "),","," "),"-"," "),"/"," "),"("," "),")"," "),":"," "),";"," "),"_"," "),"–"," "),"?"," "),"!"," "),"*"," "),"["," "),"]"," "),"'"," "),"#"," "),"+"," "),"&amp;"," "))&amp;" "</f>
        <v>  </v>
      </c>
      <c r="BD18" s="61" t="str">
        <f aca="false">" "&amp;TRIM(SUBSTITUTE(SUBSTITUTE(SUBSTITUTE(SUBSTITUTE(SUBSTITUTE(SUBSTITUTE(SUBSTITUTE(SUBSTITUTE(SUBSTITUTE(SUBSTITUTE(SUBSTITUTE(SUBSTITUTE(SUBSTITUTE(SUBSTITUTE(SUBSTITUTE(SUBSTITUTE(SUBSTITUTE(SUBSTITUTE(SUBSTITUTE(SUBSTITUTE(LOWER(Z18&amp;""),CHAR(160)," "),"."," "),","," "),"-"," "),"/"," "),"("," "),")"," "),":"," "),";"," "),"_"," "),"–"," "),"?"," "),"!"," "),"*"," "),"["," "),"]"," "),"'"," "),"#"," "),"+"," "),"&amp;"," "))&amp;" "</f>
        <v>  </v>
      </c>
      <c r="BE18" s="61" t="str">
        <f aca="false">" "&amp;TRIM(SUBSTITUTE(SUBSTITUTE(SUBSTITUTE(SUBSTITUTE(SUBSTITUTE(SUBSTITUTE(SUBSTITUTE(SUBSTITUTE(SUBSTITUTE(SUBSTITUTE(SUBSTITUTE(SUBSTITUTE(SUBSTITUTE(SUBSTITUTE(SUBSTITUTE(SUBSTITUTE(SUBSTITUTE(SUBSTITUTE(SUBSTITUTE(SUBSTITUTE(LOWER(W18&amp;""),CHAR(160)," "),"."," "),","," "),"-"," "),"/"," "),"("," "),")"," "),":"," "),";"," "),"_"," "),"–"," "),"?"," "),"!"," "),"*"," "),"["," "),"]"," "),"'"," "),"#"," "),"+"," "),"&amp;"," "))&amp;" "</f>
        <v>  </v>
      </c>
      <c r="BF18" s="61" t="str">
        <f aca="false">" "&amp;TRIM(SUBSTITUTE(SUBSTITUTE(SUBSTITUTE(SUBSTITUTE(SUBSTITUTE(SUBSTITUTE(SUBSTITUTE(SUBSTITUTE(SUBSTITUTE(SUBSTITUTE(SUBSTITUTE(SUBSTITUTE(SUBSTITUTE(SUBSTITUTE(SUBSTITUTE(SUBSTITUTE(SUBSTITUTE(SUBSTITUTE(SUBSTITUTE(SUBSTITUTE(LOWER(AC18&amp;""),CHAR(160)," "),"."," "),","," "),"-"," "),"/"," "),"("," "),")"," "),":"," "),";"," "),"_"," "),"–"," "),"?"," "),"!"," "),"*"," "),"["," "),"]"," "),"'"," "),"#"," "),"+"," "),"&amp;"," "))&amp;" "</f>
        <v>  </v>
      </c>
    </row>
    <row r="19" customFormat="false" ht="39.75" hidden="false" customHeight="true" outlineLevel="0" collapsed="false">
      <c r="A19" s="57" t="s">
        <v>414</v>
      </c>
      <c r="B19" s="57" t="s">
        <v>180</v>
      </c>
      <c r="C19" s="57" t="str">
        <f aca="false">Flights!$F$5</f>
        <v>MH0001</v>
      </c>
      <c r="D19" s="58" t="n">
        <f aca="false">Flights!$D$5</f>
        <v>46303</v>
      </c>
      <c r="E19" s="57" t="str">
        <f aca="false">Flights!$G$5&amp;"-"&amp;Flights!$H$5</f>
        <v>LHR-KUL</v>
      </c>
      <c r="F19" s="57" t="str">
        <f aca="false">Flights!$K$5</f>
        <v>EY</v>
      </c>
      <c r="G19" s="57" t="s">
        <v>402</v>
      </c>
      <c r="H19" s="57" t="s">
        <v>360</v>
      </c>
      <c r="I19" s="57" t="s">
        <v>410</v>
      </c>
      <c r="J19" s="57" t="s">
        <v>415</v>
      </c>
      <c r="K19" s="67"/>
      <c r="L19" s="67" t="s">
        <v>404</v>
      </c>
      <c r="M19" s="67"/>
      <c r="N19" s="67" t="s">
        <v>365</v>
      </c>
      <c r="O19" s="67" t="s">
        <v>405</v>
      </c>
      <c r="P19" s="57" t="s">
        <v>183</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open",IF(AND(NOT(OR(LEN(AZ19)&lt;15,ISNUMBER(MATCH(AZ19,L_Placeholder,0)))),NOT(SUMPRODUCT(--ISNUMBER(SEARCH(" "&amp;L_EvidencePhrase&amp;" ",BF19)))&gt;0),NOT(OR(LEN(AU19)&lt;2,ISNUMBER(MATCH(AU19,L_Placeholder,0)))),NOT(OR(LEN(AX19)&lt;2,ISNUMBER(MATCH(AX19,L_Placeholder,0)))),TRIM(AE19)&lt;&gt;TRIM(T19)),"N/A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",BD19)))&gt;0),"INVALID – evidence missing, placeholder or not yet on file",IF(OR(LEN(AX19)&lt;2,ISNUMBER(MATCH(AX19,L_Placeholder,0))),"INVALID – verifier missing",IF(AX19=AU19,"INVALID – verifier must be someone other than the PIC",IF(SUMPRODUCT(--ISNUMBER(SEARCH(" "&amp;L_EvidencePhrase&amp;" ",BC19)))&gt;0,"INVALID – result not yet available (awaiting / TBC)",IF(AND(TRIM(U19)="Pass",SUMPRODUCT(--ISNUMBER(SEARCH(" "&amp;L_ResultBad&amp;" ",BC19)))&gt;0,NOT(SUMPRODUCT(--ISNUMBER(SEARCH(" "&amp;L_Negation&amp;" ",BC19)))&gt;0)),"INVALID – result describes a problem: use Fail, then Pass after CA",IF(AND(AQ19=1,OR(OR(LEN(AY19)&lt;3,ISNUMBER(MATCH(AY19,L_Placeholder,0))),SUMPRODUCT(--ISNUMBER(SEARCH(" "&amp;L_EvidencePhrase&amp;" ",BE19)))&gt;0)),"INVALID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SUBSTITUTE(SUBSTITUTE(SUBSTITUTE(SUBSTITUTE(SUBSTITUTE(SUBSTITUTE(SUBSTITUTE(SUBSTITUTE(SUBSTITUTE(SUBSTITUTE(SUBSTITUTE(SUBSTITUTE(SUBSTITUTE(LOWER(T19&amp;""),CHAR(160),"")," ",""),".",""),"-",""),"/",""),"?",""),"_",""),",",""),"[",""),"]",""),"(",""),")",""),"*","")</f>
        <v/>
      </c>
      <c r="AV19" s="61" t="str">
        <f aca="false">SUBSTITUTE(SUBSTITUTE(SUBSTITUTE(SUBSTITUTE(SUBSTITUTE(SUBSTITUTE(SUBSTITUTE(SUBSTITUTE(SUBSTITUTE(SUBSTITUTE(SUBSTITUTE(SUBSTITUTE(SUBSTITUTE(LOWER(V19&amp;""),CHAR(160),"")," ",""),".",""),"-",""),"/",""),"?",""),"_",""),",",""),"[",""),"]",""),"(",""),")",""),"*","")</f>
        <v/>
      </c>
      <c r="AW19" s="61" t="str">
        <f aca="false">SUBSTITUTE(SUBSTITUTE(SUBSTITUTE(SUBSTITUTE(SUBSTITUTE(SUBSTITUTE(SUBSTITUTE(SUBSTITUTE(SUBSTITUTE(SUBSTITUTE(SUBSTITUTE(SUBSTITUTE(SUBSTITUTE(LOWER(Z19&amp;""),CHAR(160),"")," ",""),".",""),"-",""),"/",""),"?",""),"_",""),",",""),"[",""),"]",""),"(",""),")",""),"*","")</f>
        <v/>
      </c>
      <c r="AX19" s="61" t="str">
        <f aca="false">SUBSTITUTE(SUBSTITUTE(SUBSTITUTE(SUBSTITUTE(SUBSTITUTE(SUBSTITUTE(SUBSTITUTE(SUBSTITUTE(SUBSTITUTE(SUBSTITUTE(SUBSTITUTE(SUBSTITUTE(SUBSTITUTE(LOWER(AE19&amp;""),CHAR(160),"")," ",""),".",""),"-",""),"/",""),"?",""),"_",""),",",""),"[",""),"]",""),"(",""),")",""),"*","")</f>
        <v/>
      </c>
      <c r="AY19" s="61" t="str">
        <f aca="false">SUBSTITUTE(SUBSTITUTE(SUBSTITUTE(SUBSTITUTE(SUBSTITUTE(SUBSTITUTE(SUBSTITUTE(SUBSTITUTE(SUBSTITUTE(SUBSTITUTE(SUBSTITUTE(SUBSTITUTE(SUBSTITUTE(LOWER(W19&amp;""),CHAR(160),"")," ",""),".",""),"-",""),"/",""),"?",""),"_",""),",",""),"[",""),"]",""),"(",""),")",""),"*","")</f>
        <v/>
      </c>
      <c r="AZ19" s="61" t="str">
        <f aca="false">SUBSTITUTE(SUBSTITUTE(SUBSTITUTE(SUBSTITUTE(SUBSTITUTE(SUBSTITUTE(SUBSTITUTE(SUBSTITUTE(SUBSTITUTE(SUBSTITUTE(SUBSTITUTE(SUBSTITUTE(SUBSTITUTE(LOWER(AC19&amp;""),CHAR(160),"")," ",""),".",""),"-",""),"/",""),"?",""),"_",""),",",""),"[",""),"]",""),"(",""),")",""),"*","")</f>
        <v/>
      </c>
      <c r="BA19" s="61" t="str">
        <f aca="false">SUBSTITUTE(SUBSTITUTE(SUBSTITUTE(SUBSTITUTE(SUBSTITUTE(SUBSTITUTE(SUBSTITUTE(SUBSTITUTE(SUBSTITUTE(SUBSTITUTE(SUBSTITUTE(SUBSTITUTE(SUBSTITUTE(LOWER(AA19&amp;""),CHAR(160),""),"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"&amp;TRIM(SUBSTITUTE(SUBSTITUTE(SUBSTITUTE(SUBSTITUTE(SUBSTITUTE(SUBSTITUTE(SUBSTITUTE(SUBSTITUTE(SUBSTITUTE(SUBSTITUTE(SUBSTITUTE(SUBSTITUTE(SUBSTITUTE(SUBSTITUTE(SUBSTITUTE(SUBSTITUTE(SUBSTITUTE(SUBSTITUTE(SUBSTITUTE(SUBSTITUTE(LOWER(V19&amp;""),CHAR(160)," "),"."," "),","," "),"-"," "),"/"," "),"("," "),")"," "),":"," "),";"," "),"_"," "),"–"," "),"?"," "),"!"," "),"*"," "),"["," "),"]"," "),"'"," "),"#"," "),"+"," "),"&amp;"," "))&amp;" "</f>
        <v>  </v>
      </c>
      <c r="BD19" s="61" t="str">
        <f aca="false">" "&amp;TRIM(SUBSTITUTE(SUBSTITUTE(SUBSTITUTE(SUBSTITUTE(SUBSTITUTE(SUBSTITUTE(SUBSTITUTE(SUBSTITUTE(SUBSTITUTE(SUBSTITUTE(SUBSTITUTE(SUBSTITUTE(SUBSTITUTE(SUBSTITUTE(SUBSTITUTE(SUBSTITUTE(SUBSTITUTE(SUBSTITUTE(SUBSTITUTE(SUBSTITUTE(LOWER(Z19&amp;""),CHAR(160)," "),"."," "),","," "),"-"," "),"/"," "),"("," "),")"," "),":"," "),";"," "),"_"," "),"–"," "),"?"," "),"!"," "),"*"," "),"["," "),"]"," "),"'"," "),"#"," "),"+"," "),"&amp;"," "))&amp;" "</f>
        <v>  </v>
      </c>
      <c r="BE19" s="61" t="str">
        <f aca="false">" "&amp;TRIM(SUBSTITUTE(SUBSTITUTE(SUBSTITUTE(SUBSTITUTE(SUBSTITUTE(SUBSTITUTE(SUBSTITUTE(SUBSTITUTE(SUBSTITUTE(SUBSTITUTE(SUBSTITUTE(SUBSTITUTE(SUBSTITUTE(SUBSTITUTE(SUBSTITUTE(SUBSTITUTE(SUBSTITUTE(SUBSTITUTE(SUBSTITUTE(SUBSTITUTE(LOWER(W19&amp;""),CHAR(160)," "),"."," "),","," "),"-"," "),"/"," "),"("," "),")"," "),":"," "),";"," "),"_"," "),"–"," "),"?"," "),"!"," "),"*"," "),"["," "),"]"," "),"'"," "),"#"," "),"+"," "),"&amp;"," "))&amp;" "</f>
        <v>  </v>
      </c>
      <c r="BF19" s="61" t="str">
        <f aca="false">" "&amp;TRIM(SUBSTITUTE(SUBSTITUTE(SUBSTITUTE(SUBSTITUTE(SUBSTITUTE(SUBSTITUTE(SUBSTITUTE(SUBSTITUTE(SUBSTITUTE(SUBSTITUTE(SUBSTITUTE(SUBSTITUTE(SUBSTITUTE(SUBSTITUTE(SUBSTITUTE(SUBSTITUTE(SUBSTITUTE(SUBSTITUTE(SUBSTITUTE(SUBSTITUTE(LOWER(AC19&amp;""),CHAR(160)," "),"."," "),","," "),"-"," "),"/"," "),"("," "),")"," "),":"," "),";"," "),"_"," "),"–"," "),"?"," "),"!"," "),"*"," "),"["," "),"]"," "),"'"," "),"#"," "),"+"," "),"&amp;"," "))&amp;" "</f>
        <v>  </v>
      </c>
    </row>
    <row r="20" customFormat="false" ht="141" hidden="false" customHeight="true" outlineLevel="0" collapsed="false">
      <c r="A20" s="57" t="s">
        <v>416</v>
      </c>
      <c r="B20" s="57" t="s">
        <v>180</v>
      </c>
      <c r="C20" s="57" t="str">
        <f aca="false">Flights!$F$5</f>
        <v>MH0001</v>
      </c>
      <c r="D20" s="58" t="n">
        <f aca="false">Flights!$D$5</f>
        <v>46303</v>
      </c>
      <c r="E20" s="57" t="str">
        <f aca="false">Flights!$G$5&amp;"-"&amp;Flights!$H$5</f>
        <v>LHR-KUL</v>
      </c>
      <c r="F20" s="57" t="str">
        <f aca="false">Flights!$K$5</f>
        <v>EY</v>
      </c>
      <c r="G20" s="57" t="s">
        <v>402</v>
      </c>
      <c r="H20" s="57" t="s">
        <v>360</v>
      </c>
      <c r="I20" s="57" t="s">
        <v>410</v>
      </c>
      <c r="J20" s="57" t="s">
        <v>417</v>
      </c>
      <c r="K20" s="67" t="s">
        <v>418</v>
      </c>
      <c r="L20" s="67" t="s">
        <v>404</v>
      </c>
      <c r="M20" s="67"/>
      <c r="N20" s="67" t="s">
        <v>365</v>
      </c>
      <c r="O20" s="67" t="s">
        <v>405</v>
      </c>
      <c r="P20" s="57" t="s">
        <v>183</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open",IF(AND(NOT(OR(LEN(AZ20)&lt;15,ISNUMBER(MATCH(AZ20,L_Placeholder,0)))),NOT(SUMPRODUCT(--ISNUMBER(SEARCH(" "&amp;L_EvidencePhrase&amp;" ",BF20)))&gt;0),NOT(OR(LEN(AU20)&lt;2,ISNUMBER(MATCH(AU20,L_Placeholder,0)))),NOT(OR(LEN(AX20)&lt;2,ISNUMBER(MATCH(AX20,L_Placeholder,0)))),TRIM(AE20)&lt;&gt;TRIM(T20)),"N/A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",BD20)))&gt;0),"INVALID – evidence missing, placeholder or not yet on file",IF(OR(LEN(AX20)&lt;2,ISNUMBER(MATCH(AX20,L_Placeholder,0))),"INVALID – verifier missing",IF(AX20=AU20,"INVALID – verifier must be someone other than the PIC",IF(SUMPRODUCT(--ISNUMBER(SEARCH(" "&amp;L_EvidencePhrase&amp;" ",BC20)))&gt;0,"INVALID – result not yet available (awaiting / TBC)",IF(AND(TRIM(U20)="Pass",SUMPRODUCT(--ISNUMBER(SEARCH(" "&amp;L_ResultBad&amp;" ",BC20)))&gt;0,NOT(SUMPRODUCT(--ISNUMBER(SEARCH(" "&amp;L_Negation&amp;" ",BC20)))&gt;0)),"INVALID – result describes a problem: use Fail, then Pass after CA",IF(AND(AQ20=1,OR(OR(LEN(AY20)&lt;3,ISNUMBER(MATCH(AY20,L_Placeholder,0))),SUMPRODUCT(--ISNUMBER(SEARCH(" "&amp;L_EvidencePhrase&amp;" ",BE20)))&gt;0)),"INVALID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SUBSTITUTE(SUBSTITUTE(SUBSTITUTE(SUBSTITUTE(SUBSTITUTE(SUBSTITUTE(SUBSTITUTE(SUBSTITUTE(SUBSTITUTE(SUBSTITUTE(SUBSTITUTE(SUBSTITUTE(SUBSTITUTE(LOWER(T20&amp;""),CHAR(160),"")," ",""),".",""),"-",""),"/",""),"?",""),"_",""),",",""),"[",""),"]",""),"(",""),")",""),"*","")</f>
        <v/>
      </c>
      <c r="AV20" s="61" t="str">
        <f aca="false">SUBSTITUTE(SUBSTITUTE(SUBSTITUTE(SUBSTITUTE(SUBSTITUTE(SUBSTITUTE(SUBSTITUTE(SUBSTITUTE(SUBSTITUTE(SUBSTITUTE(SUBSTITUTE(SUBSTITUTE(SUBSTITUTE(LOWER(V20&amp;""),CHAR(160),"")," ",""),".",""),"-",""),"/",""),"?",""),"_",""),",",""),"[",""),"]",""),"(",""),")",""),"*","")</f>
        <v/>
      </c>
      <c r="AW20" s="61" t="str">
        <f aca="false">SUBSTITUTE(SUBSTITUTE(SUBSTITUTE(SUBSTITUTE(SUBSTITUTE(SUBSTITUTE(SUBSTITUTE(SUBSTITUTE(SUBSTITUTE(SUBSTITUTE(SUBSTITUTE(SUBSTITUTE(SUBSTITUTE(LOWER(Z20&amp;""),CHAR(160),"")," ",""),".",""),"-",""),"/",""),"?",""),"_",""),",",""),"[",""),"]",""),"(",""),")",""),"*","")</f>
        <v/>
      </c>
      <c r="AX20" s="61" t="str">
        <f aca="false">SUBSTITUTE(SUBSTITUTE(SUBSTITUTE(SUBSTITUTE(SUBSTITUTE(SUBSTITUTE(SUBSTITUTE(SUBSTITUTE(SUBSTITUTE(SUBSTITUTE(SUBSTITUTE(SUBSTITUTE(SUBSTITUTE(LOWER(AE20&amp;""),CHAR(160),"")," ",""),".",""),"-",""),"/",""),"?",""),"_",""),",",""),"[",""),"]",""),"(",""),")",""),"*","")</f>
        <v/>
      </c>
      <c r="AY20" s="61" t="str">
        <f aca="false">SUBSTITUTE(SUBSTITUTE(SUBSTITUTE(SUBSTITUTE(SUBSTITUTE(SUBSTITUTE(SUBSTITUTE(SUBSTITUTE(SUBSTITUTE(SUBSTITUTE(SUBSTITUTE(SUBSTITUTE(SUBSTITUTE(LOWER(W20&amp;""),CHAR(160),"")," ",""),".",""),"-",""),"/",""),"?",""),"_",""),",",""),"[",""),"]",""),"(",""),")",""),"*","")</f>
        <v/>
      </c>
      <c r="AZ20" s="61" t="str">
        <f aca="false">SUBSTITUTE(SUBSTITUTE(SUBSTITUTE(SUBSTITUTE(SUBSTITUTE(SUBSTITUTE(SUBSTITUTE(SUBSTITUTE(SUBSTITUTE(SUBSTITUTE(SUBSTITUTE(SUBSTITUTE(SUBSTITUTE(LOWER(AC20&amp;""),CHAR(160),"")," ",""),".",""),"-",""),"/",""),"?",""),"_",""),",",""),"[",""),"]",""),"(",""),")",""),"*","")</f>
        <v/>
      </c>
      <c r="BA20" s="61" t="str">
        <f aca="false">SUBSTITUTE(SUBSTITUTE(SUBSTITUTE(SUBSTITUTE(SUBSTITUTE(SUBSTITUTE(SUBSTITUTE(SUBSTITUTE(SUBSTITUTE(SUBSTITUTE(SUBSTITUTE(SUBSTITUTE(SUBSTITUTE(LOWER(AA20&amp;""),CHAR(160),""),"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"&amp;TRIM(SUBSTITUTE(SUBSTITUTE(SUBSTITUTE(SUBSTITUTE(SUBSTITUTE(SUBSTITUTE(SUBSTITUTE(SUBSTITUTE(SUBSTITUTE(SUBSTITUTE(SUBSTITUTE(SUBSTITUTE(SUBSTITUTE(SUBSTITUTE(SUBSTITUTE(SUBSTITUTE(SUBSTITUTE(SUBSTITUTE(SUBSTITUTE(SUBSTITUTE(LOWER(V20&amp;""),CHAR(160)," "),"."," "),","," "),"-"," "),"/"," "),"("," "),")"," "),":"," "),";"," "),"_"," "),"–"," "),"?"," "),"!"," "),"*"," "),"["," "),"]"," "),"'"," "),"#"," "),"+"," "),"&amp;"," "))&amp;" "</f>
        <v>  </v>
      </c>
      <c r="BD20" s="61" t="str">
        <f aca="false">" "&amp;TRIM(SUBSTITUTE(SUBSTITUTE(SUBSTITUTE(SUBSTITUTE(SUBSTITUTE(SUBSTITUTE(SUBSTITUTE(SUBSTITUTE(SUBSTITUTE(SUBSTITUTE(SUBSTITUTE(SUBSTITUTE(SUBSTITUTE(SUBSTITUTE(SUBSTITUTE(SUBSTITUTE(SUBSTITUTE(SUBSTITUTE(SUBSTITUTE(SUBSTITUTE(LOWER(Z20&amp;""),CHAR(160)," "),"."," "),","," "),"-"," "),"/"," "),"("," "),")"," "),":"," "),";"," "),"_"," "),"–"," "),"?"," "),"!"," "),"*"," "),"["," "),"]"," "),"'"," "),"#"," "),"+"," "),"&amp;"," "))&amp;" "</f>
        <v>  </v>
      </c>
      <c r="BE20" s="61" t="str">
        <f aca="false">" "&amp;TRIM(SUBSTITUTE(SUBSTITUTE(SUBSTITUTE(SUBSTITUTE(SUBSTITUTE(SUBSTITUTE(SUBSTITUTE(SUBSTITUTE(SUBSTITUTE(SUBSTITUTE(SUBSTITUTE(SUBSTITUTE(SUBSTITUTE(SUBSTITUTE(SUBSTITUTE(SUBSTITUTE(SUBSTITUTE(SUBSTITUTE(SUBSTITUTE(SUBSTITUTE(LOWER(W20&amp;""),CHAR(160)," "),"."," "),","," "),"-"," "),"/"," "),"("," "),")"," "),":"," "),";"," "),"_"," "),"–"," "),"?"," "),"!"," "),"*"," "),"["," "),"]"," "),"'"," "),"#"," "),"+"," "),"&amp;"," "))&amp;" "</f>
        <v>  </v>
      </c>
      <c r="BF20" s="61" t="str">
        <f aca="false">" "&amp;TRIM(SUBSTITUTE(SUBSTITUTE(SUBSTITUTE(SUBSTITUTE(SUBSTITUTE(SUBSTITUTE(SUBSTITUTE(SUBSTITUTE(SUBSTITUTE(SUBSTITUTE(SUBSTITUTE(SUBSTITUTE(SUBSTITUTE(SUBSTITUTE(SUBSTITUTE(SUBSTITUTE(SUBSTITUTE(SUBSTITUTE(SUBSTITUTE(SUBSTITUTE(LOWER(AC20&amp;""),CHAR(160)," "),"."," "),","," "),"-"," "),"/"," "),"("," "),")"," "),":"," "),";"," "),"_"," "),"–"," "),"?"," "),"!"," "),"*"," "),"["," "),"]"," "),"'"," "),"#"," "),"+"," "),"&amp;"," "))&amp;" "</f>
        <v>  </v>
      </c>
    </row>
    <row r="21" customFormat="false" ht="39.75" hidden="false" customHeight="true" outlineLevel="0" collapsed="false">
      <c r="A21" s="57" t="s">
        <v>419</v>
      </c>
      <c r="B21" s="57" t="s">
        <v>180</v>
      </c>
      <c r="C21" s="57" t="str">
        <f aca="false">Flights!$F$5</f>
        <v>MH0001</v>
      </c>
      <c r="D21" s="58" t="n">
        <f aca="false">Flights!$D$5</f>
        <v>46303</v>
      </c>
      <c r="E21" s="57" t="str">
        <f aca="false">Flights!$G$5&amp;"-"&amp;Flights!$H$5</f>
        <v>LHR-KUL</v>
      </c>
      <c r="F21" s="57" t="str">
        <f aca="false">Flights!$K$5</f>
        <v>EY</v>
      </c>
      <c r="G21" s="57" t="s">
        <v>402</v>
      </c>
      <c r="H21" s="57" t="s">
        <v>360</v>
      </c>
      <c r="I21" s="57" t="s">
        <v>410</v>
      </c>
      <c r="J21" s="57" t="s">
        <v>420</v>
      </c>
      <c r="K21" s="67"/>
      <c r="L21" s="67" t="s">
        <v>404</v>
      </c>
      <c r="M21" s="67"/>
      <c r="N21" s="67" t="s">
        <v>365</v>
      </c>
      <c r="O21" s="67" t="s">
        <v>405</v>
      </c>
      <c r="P21" s="57" t="s">
        <v>183</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open",IF(AND(NOT(OR(LEN(AZ21)&lt;15,ISNUMBER(MATCH(AZ21,L_Placeholder,0)))),NOT(SUMPRODUCT(--ISNUMBER(SEARCH(" "&amp;L_EvidencePhrase&amp;" ",BF21)))&gt;0),NOT(OR(LEN(AU21)&lt;2,ISNUMBER(MATCH(AU21,L_Placeholder,0)))),NOT(OR(LEN(AX21)&lt;2,ISNUMBER(MATCH(AX21,L_Placeholder,0)))),TRIM(AE21)&lt;&gt;TRIM(T21)),"N/A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",BD21)))&gt;0),"INVALID – evidence missing, placeholder or not yet on file",IF(OR(LEN(AX21)&lt;2,ISNUMBER(MATCH(AX21,L_Placeholder,0))),"INVALID – verifier missing",IF(AX21=AU21,"INVALID – verifier must be someone other than the PIC",IF(SUMPRODUCT(--ISNUMBER(SEARCH(" "&amp;L_EvidencePhrase&amp;" ",BC21)))&gt;0,"INVALID – result not yet available (awaiting / TBC)",IF(AND(TRIM(U21)="Pass",SUMPRODUCT(--ISNUMBER(SEARCH(" "&amp;L_ResultBad&amp;" ",BC21)))&gt;0,NOT(SUMPRODUCT(--ISNUMBER(SEARCH(" "&amp;L_Negation&amp;" ",BC21)))&gt;0)),"INVALID – result describes a problem: use Fail, then Pass after CA",IF(AND(AQ21=1,OR(OR(LEN(AY21)&lt;3,ISNUMBER(MATCH(AY21,L_Placeholder,0))),SUMPRODUCT(--ISNUMBER(SEARCH(" "&amp;L_EvidencePhrase&amp;" ",BE21)))&gt;0)),"INVALID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SUBSTITUTE(SUBSTITUTE(SUBSTITUTE(SUBSTITUTE(SUBSTITUTE(SUBSTITUTE(SUBSTITUTE(SUBSTITUTE(SUBSTITUTE(SUBSTITUTE(SUBSTITUTE(SUBSTITUTE(SUBSTITUTE(LOWER(T21&amp;""),CHAR(160),"")," ",""),".",""),"-",""),"/",""),"?",""),"_",""),",",""),"[",""),"]",""),"(",""),")",""),"*","")</f>
        <v/>
      </c>
      <c r="AV21" s="61" t="str">
        <f aca="false">SUBSTITUTE(SUBSTITUTE(SUBSTITUTE(SUBSTITUTE(SUBSTITUTE(SUBSTITUTE(SUBSTITUTE(SUBSTITUTE(SUBSTITUTE(SUBSTITUTE(SUBSTITUTE(SUBSTITUTE(SUBSTITUTE(LOWER(V21&amp;""),CHAR(160),"")," ",""),".",""),"-",""),"/",""),"?",""),"_",""),",",""),"[",""),"]",""),"(",""),")",""),"*","")</f>
        <v/>
      </c>
      <c r="AW21" s="61" t="str">
        <f aca="false">SUBSTITUTE(SUBSTITUTE(SUBSTITUTE(SUBSTITUTE(SUBSTITUTE(SUBSTITUTE(SUBSTITUTE(SUBSTITUTE(SUBSTITUTE(SUBSTITUTE(SUBSTITUTE(SUBSTITUTE(SUBSTITUTE(LOWER(Z21&amp;""),CHAR(160),"")," ",""),".",""),"-",""),"/",""),"?",""),"_",""),",",""),"[",""),"]",""),"(",""),")",""),"*","")</f>
        <v/>
      </c>
      <c r="AX21" s="61" t="str">
        <f aca="false">SUBSTITUTE(SUBSTITUTE(SUBSTITUTE(SUBSTITUTE(SUBSTITUTE(SUBSTITUTE(SUBSTITUTE(SUBSTITUTE(SUBSTITUTE(SUBSTITUTE(SUBSTITUTE(SUBSTITUTE(SUBSTITUTE(LOWER(AE21&amp;""),CHAR(160),"")," ",""),".",""),"-",""),"/",""),"?",""),"_",""),",",""),"[",""),"]",""),"(",""),")",""),"*","")</f>
        <v/>
      </c>
      <c r="AY21" s="61" t="str">
        <f aca="false">SUBSTITUTE(SUBSTITUTE(SUBSTITUTE(SUBSTITUTE(SUBSTITUTE(SUBSTITUTE(SUBSTITUTE(SUBSTITUTE(SUBSTITUTE(SUBSTITUTE(SUBSTITUTE(SUBSTITUTE(SUBSTITUTE(LOWER(W21&amp;""),CHAR(160),"")," ",""),".",""),"-",""),"/",""),"?",""),"_",""),",",""),"[",""),"]",""),"(",""),")",""),"*","")</f>
        <v/>
      </c>
      <c r="AZ21" s="61" t="str">
        <f aca="false">SUBSTITUTE(SUBSTITUTE(SUBSTITUTE(SUBSTITUTE(SUBSTITUTE(SUBSTITUTE(SUBSTITUTE(SUBSTITUTE(SUBSTITUTE(SUBSTITUTE(SUBSTITUTE(SUBSTITUTE(SUBSTITUTE(LOWER(AC21&amp;""),CHAR(160),"")," ",""),".",""),"-",""),"/",""),"?",""),"_",""),",",""),"[",""),"]",""),"(",""),")",""),"*","")</f>
        <v/>
      </c>
      <c r="BA21" s="61" t="str">
        <f aca="false">SUBSTITUTE(SUBSTITUTE(SUBSTITUTE(SUBSTITUTE(SUBSTITUTE(SUBSTITUTE(SUBSTITUTE(SUBSTITUTE(SUBSTITUTE(SUBSTITUTE(SUBSTITUTE(SUBSTITUTE(SUBSTITUTE(LOWER(AA21&amp;""),CHAR(160),""),"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"&amp;TRIM(SUBSTITUTE(SUBSTITUTE(SUBSTITUTE(SUBSTITUTE(SUBSTITUTE(SUBSTITUTE(SUBSTITUTE(SUBSTITUTE(SUBSTITUTE(SUBSTITUTE(SUBSTITUTE(SUBSTITUTE(SUBSTITUTE(SUBSTITUTE(SUBSTITUTE(SUBSTITUTE(SUBSTITUTE(SUBSTITUTE(SUBSTITUTE(SUBSTITUTE(LOWER(V21&amp;""),CHAR(160)," "),"."," "),","," "),"-"," "),"/"," "),"("," "),")"," "),":"," "),";"," "),"_"," "),"–"," "),"?"," "),"!"," "),"*"," "),"["," "),"]"," "),"'"," "),"#"," "),"+"," "),"&amp;"," "))&amp;" "</f>
        <v>  </v>
      </c>
      <c r="BD21" s="61" t="str">
        <f aca="false">" "&amp;TRIM(SUBSTITUTE(SUBSTITUTE(SUBSTITUTE(SUBSTITUTE(SUBSTITUTE(SUBSTITUTE(SUBSTITUTE(SUBSTITUTE(SUBSTITUTE(SUBSTITUTE(SUBSTITUTE(SUBSTITUTE(SUBSTITUTE(SUBSTITUTE(SUBSTITUTE(SUBSTITUTE(SUBSTITUTE(SUBSTITUTE(SUBSTITUTE(SUBSTITUTE(LOWER(Z21&amp;""),CHAR(160)," "),"."," "),","," "),"-"," "),"/"," "),"("," "),")"," "),":"," "),";"," "),"_"," "),"–"," "),"?"," "),"!"," "),"*"," "),"["," "),"]"," "),"'"," "),"#"," "),"+"," "),"&amp;"," "))&amp;" "</f>
        <v>  </v>
      </c>
      <c r="BE21" s="61" t="str">
        <f aca="false">" "&amp;TRIM(SUBSTITUTE(SUBSTITUTE(SUBSTITUTE(SUBSTITUTE(SUBSTITUTE(SUBSTITUTE(SUBSTITUTE(SUBSTITUTE(SUBSTITUTE(SUBSTITUTE(SUBSTITUTE(SUBSTITUTE(SUBSTITUTE(SUBSTITUTE(SUBSTITUTE(SUBSTITUTE(SUBSTITUTE(SUBSTITUTE(SUBSTITUTE(SUBSTITUTE(LOWER(W21&amp;""),CHAR(160)," "),"."," "),","," "),"-"," "),"/"," "),"("," "),")"," "),":"," "),";"," "),"_"," "),"–"," "),"?"," "),"!"," "),"*"," "),"["," "),"]"," "),"'"," "),"#"," "),"+"," "),"&amp;"," "))&amp;" "</f>
        <v>  </v>
      </c>
      <c r="BF21" s="61" t="str">
        <f aca="false">" "&amp;TRIM(SUBSTITUTE(SUBSTITUTE(SUBSTITUTE(SUBSTITUTE(SUBSTITUTE(SUBSTITUTE(SUBSTITUTE(SUBSTITUTE(SUBSTITUTE(SUBSTITUTE(SUBSTITUTE(SUBSTITUTE(SUBSTITUTE(SUBSTITUTE(SUBSTITUTE(SUBSTITUTE(SUBSTITUTE(SUBSTITUTE(SUBSTITUTE(SUBSTITUTE(LOWER(AC21&amp;""),CHAR(160)," "),"."," "),","," "),"-"," "),"/"," "),"("," "),")"," "),":"," "),";"," "),"_"," "),"–"," "),"?"," "),"!"," "),"*"," "),"["," "),"]"," "),"'"," "),"#"," "),"+"," "),"&amp;"," "))&amp;" "</f>
        <v>  </v>
      </c>
    </row>
    <row r="22" customFormat="false" ht="54" hidden="false" customHeight="true" outlineLevel="0" collapsed="false">
      <c r="A22" s="57" t="s">
        <v>421</v>
      </c>
      <c r="B22" s="57" t="s">
        <v>180</v>
      </c>
      <c r="C22" s="57" t="str">
        <f aca="false">Flights!$F$5</f>
        <v>MH0001</v>
      </c>
      <c r="D22" s="58" t="n">
        <f aca="false">Flights!$D$5</f>
        <v>46303</v>
      </c>
      <c r="E22" s="57" t="str">
        <f aca="false">Flights!$G$5&amp;"-"&amp;Flights!$H$5</f>
        <v>LHR-KUL</v>
      </c>
      <c r="F22" s="57" t="str">
        <f aca="false">Flights!$K$5</f>
        <v>EY</v>
      </c>
      <c r="G22" s="57" t="s">
        <v>402</v>
      </c>
      <c r="H22" s="57" t="s">
        <v>360</v>
      </c>
      <c r="I22" s="57" t="s">
        <v>422</v>
      </c>
      <c r="J22" s="57" t="s">
        <v>423</v>
      </c>
      <c r="K22" s="67" t="s">
        <v>424</v>
      </c>
      <c r="L22" s="67" t="s">
        <v>425</v>
      </c>
      <c r="M22" s="67" t="s">
        <v>183</v>
      </c>
      <c r="N22" s="67" t="s">
        <v>426</v>
      </c>
      <c r="O22" s="67" t="s">
        <v>427</v>
      </c>
      <c r="P22" s="57" t="s">
        <v>183</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open",IF(AND(NOT(OR(LEN(AZ22)&lt;15,ISNUMBER(MATCH(AZ22,L_Placeholder,0)))),NOT(SUMPRODUCT(--ISNUMBER(SEARCH(" "&amp;L_EvidencePhrase&amp;" ",BF22)))&gt;0),NOT(OR(LEN(AU22)&lt;2,ISNUMBER(MATCH(AU22,L_Placeholder,0)))),NOT(OR(LEN(AX22)&lt;2,ISNUMBER(MATCH(AX22,L_Placeholder,0)))),TRIM(AE22)&lt;&gt;TRIM(T22)),"N/A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",BD22)))&gt;0),"INVALID – evidence missing, placeholder or not yet on file",IF(OR(LEN(AX22)&lt;2,ISNUMBER(MATCH(AX22,L_Placeholder,0))),"INVALID – verifier missing",IF(AX22=AU22,"INVALID – verifier must be someone other than the PIC",IF(SUMPRODUCT(--ISNUMBER(SEARCH(" "&amp;L_EvidencePhrase&amp;" ",BC22)))&gt;0,"INVALID – result not yet available (awaiting / TBC)",IF(AND(TRIM(U22)="Pass",SUMPRODUCT(--ISNUMBER(SEARCH(" "&amp;L_ResultBad&amp;" ",BC22)))&gt;0,NOT(SUMPRODUCT(--ISNUMBER(SEARCH(" "&amp;L_Negation&amp;" ",BC22)))&gt;0)),"INVALID – result describes a problem: use Fail, then Pass after CA",IF(AND(AQ22=1,OR(OR(LEN(AY22)&lt;3,ISNUMBER(MATCH(AY22,L_Placeholder,0))),SUMPRODUCT(--ISNUMBER(SEARCH(" "&amp;L_EvidencePhrase&amp;" ",BE22)))&gt;0)),"INVALID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SUBSTITUTE(SUBSTITUTE(SUBSTITUTE(SUBSTITUTE(SUBSTITUTE(SUBSTITUTE(SUBSTITUTE(SUBSTITUTE(SUBSTITUTE(SUBSTITUTE(SUBSTITUTE(SUBSTITUTE(SUBSTITUTE(LOWER(T22&amp;""),CHAR(160),"")," ",""),".",""),"-",""),"/",""),"?",""),"_",""),",",""),"[",""),"]",""),"(",""),")",""),"*","")</f>
        <v/>
      </c>
      <c r="AV22" s="61" t="str">
        <f aca="false">SUBSTITUTE(SUBSTITUTE(SUBSTITUTE(SUBSTITUTE(SUBSTITUTE(SUBSTITUTE(SUBSTITUTE(SUBSTITUTE(SUBSTITUTE(SUBSTITUTE(SUBSTITUTE(SUBSTITUTE(SUBSTITUTE(LOWER(V22&amp;""),CHAR(160),"")," ",""),".",""),"-",""),"/",""),"?",""),"_",""),",",""),"[",""),"]",""),"(",""),")",""),"*","")</f>
        <v/>
      </c>
      <c r="AW22" s="61" t="str">
        <f aca="false">SUBSTITUTE(SUBSTITUTE(SUBSTITUTE(SUBSTITUTE(SUBSTITUTE(SUBSTITUTE(SUBSTITUTE(SUBSTITUTE(SUBSTITUTE(SUBSTITUTE(SUBSTITUTE(SUBSTITUTE(SUBSTITUTE(LOWER(Z22&amp;""),CHAR(160),"")," ",""),".",""),"-",""),"/",""),"?",""),"_",""),",",""),"[",""),"]",""),"(",""),")",""),"*","")</f>
        <v/>
      </c>
      <c r="AX22" s="61" t="str">
        <f aca="false">SUBSTITUTE(SUBSTITUTE(SUBSTITUTE(SUBSTITUTE(SUBSTITUTE(SUBSTITUTE(SUBSTITUTE(SUBSTITUTE(SUBSTITUTE(SUBSTITUTE(SUBSTITUTE(SUBSTITUTE(SUBSTITUTE(LOWER(AE22&amp;""),CHAR(160),"")," ",""),".",""),"-",""),"/",""),"?",""),"_",""),",",""),"[",""),"]",""),"(",""),")",""),"*","")</f>
        <v/>
      </c>
      <c r="AY22" s="61" t="str">
        <f aca="false">SUBSTITUTE(SUBSTITUTE(SUBSTITUTE(SUBSTITUTE(SUBSTITUTE(SUBSTITUTE(SUBSTITUTE(SUBSTITUTE(SUBSTITUTE(SUBSTITUTE(SUBSTITUTE(SUBSTITUTE(SUBSTITUTE(LOWER(W22&amp;""),CHAR(160),"")," ",""),".",""),"-",""),"/",""),"?",""),"_",""),",",""),"[",""),"]",""),"(",""),")",""),"*","")</f>
        <v/>
      </c>
      <c r="AZ22" s="61" t="str">
        <f aca="false">SUBSTITUTE(SUBSTITUTE(SUBSTITUTE(SUBSTITUTE(SUBSTITUTE(SUBSTITUTE(SUBSTITUTE(SUBSTITUTE(SUBSTITUTE(SUBSTITUTE(SUBSTITUTE(SUBSTITUTE(SUBSTITUTE(LOWER(AC22&amp;""),CHAR(160),"")," ",""),".",""),"-",""),"/",""),"?",""),"_",""),",",""),"[",""),"]",""),"(",""),")",""),"*","")</f>
        <v/>
      </c>
      <c r="BA22" s="61" t="str">
        <f aca="false">SUBSTITUTE(SUBSTITUTE(SUBSTITUTE(SUBSTITUTE(SUBSTITUTE(SUBSTITUTE(SUBSTITUTE(SUBSTITUTE(SUBSTITUTE(SUBSTITUTE(SUBSTITUTE(SUBSTITUTE(SUBSTITUTE(LOWER(AA22&amp;""),CHAR(160),""),"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"&amp;TRIM(SUBSTITUTE(SUBSTITUTE(SUBSTITUTE(SUBSTITUTE(SUBSTITUTE(SUBSTITUTE(SUBSTITUTE(SUBSTITUTE(SUBSTITUTE(SUBSTITUTE(SUBSTITUTE(SUBSTITUTE(SUBSTITUTE(SUBSTITUTE(SUBSTITUTE(SUBSTITUTE(SUBSTITUTE(SUBSTITUTE(SUBSTITUTE(SUBSTITUTE(LOWER(V22&amp;""),CHAR(160)," "),"."," "),","," "),"-"," "),"/"," "),"("," "),")"," "),":"," "),";"," "),"_"," "),"–"," "),"?"," "),"!"," "),"*"," "),"["," "),"]"," "),"'"," "),"#"," "),"+"," "),"&amp;"," "))&amp;" "</f>
        <v>  </v>
      </c>
      <c r="BD22" s="61" t="str">
        <f aca="false">" "&amp;TRIM(SUBSTITUTE(SUBSTITUTE(SUBSTITUTE(SUBSTITUTE(SUBSTITUTE(SUBSTITUTE(SUBSTITUTE(SUBSTITUTE(SUBSTITUTE(SUBSTITUTE(SUBSTITUTE(SUBSTITUTE(SUBSTITUTE(SUBSTITUTE(SUBSTITUTE(SUBSTITUTE(SUBSTITUTE(SUBSTITUTE(SUBSTITUTE(SUBSTITUTE(LOWER(Z22&amp;""),CHAR(160)," "),"."," "),","," "),"-"," "),"/"," "),"("," "),")"," "),":"," "),";"," "),"_"," "),"–"," "),"?"," "),"!"," "),"*"," "),"["," "),"]"," "),"'"," "),"#"," "),"+"," "),"&amp;"," "))&amp;" "</f>
        <v>  </v>
      </c>
      <c r="BE22" s="61" t="str">
        <f aca="false">" "&amp;TRIM(SUBSTITUTE(SUBSTITUTE(SUBSTITUTE(SUBSTITUTE(SUBSTITUTE(SUBSTITUTE(SUBSTITUTE(SUBSTITUTE(SUBSTITUTE(SUBSTITUTE(SUBSTITUTE(SUBSTITUTE(SUBSTITUTE(SUBSTITUTE(SUBSTITUTE(SUBSTITUTE(SUBSTITUTE(SUBSTITUTE(SUBSTITUTE(SUBSTITUTE(LOWER(W22&amp;""),CHAR(160)," "),"."," "),","," "),"-"," "),"/"," "),"("," "),")"," "),":"," "),";"," "),"_"," "),"–"," "),"?"," "),"!"," "),"*"," "),"["," "),"]"," "),"'"," "),"#"," "),"+"," "),"&amp;"," "))&amp;" "</f>
        <v>  </v>
      </c>
      <c r="BF22" s="61" t="str">
        <f aca="false">" "&amp;TRIM(SUBSTITUTE(SUBSTITUTE(SUBSTITUTE(SUBSTITUTE(SUBSTITUTE(SUBSTITUTE(SUBSTITUTE(SUBSTITUTE(SUBSTITUTE(SUBSTITUTE(SUBSTITUTE(SUBSTITUTE(SUBSTITUTE(SUBSTITUTE(SUBSTITUTE(SUBSTITUTE(SUBSTITUTE(SUBSTITUTE(SUBSTITUTE(SUBSTITUTE(LOWER(AC22&amp;""),CHAR(160)," "),"."," "),","," "),"-"," "),"/"," "),"("," "),")"," "),":"," "),";"," "),"_"," "),"–"," "),"?"," "),"!"," "),"*"," "),"["," "),"]"," "),"'"," "),"#"," "),"+"," "),"&amp;"," "))&amp;" "</f>
        <v>  </v>
      </c>
    </row>
    <row r="23" customFormat="false" ht="41.25" hidden="false" customHeight="true" outlineLevel="0" collapsed="false">
      <c r="A23" s="57" t="s">
        <v>428</v>
      </c>
      <c r="B23" s="57" t="s">
        <v>180</v>
      </c>
      <c r="C23" s="57" t="str">
        <f aca="false">Flights!$F$5</f>
        <v>MH0001</v>
      </c>
      <c r="D23" s="58" t="n">
        <f aca="false">Flights!$D$5</f>
        <v>46303</v>
      </c>
      <c r="E23" s="57" t="str">
        <f aca="false">Flights!$G$5&amp;"-"&amp;Flights!$H$5</f>
        <v>LHR-KUL</v>
      </c>
      <c r="F23" s="57" t="str">
        <f aca="false">Flights!$K$5</f>
        <v>EY</v>
      </c>
      <c r="G23" s="57" t="s">
        <v>402</v>
      </c>
      <c r="H23" s="57" t="s">
        <v>360</v>
      </c>
      <c r="I23" s="57" t="s">
        <v>429</v>
      </c>
      <c r="J23" s="57" t="s">
        <v>430</v>
      </c>
      <c r="K23" s="67" t="s">
        <v>431</v>
      </c>
      <c r="L23" s="67" t="s">
        <v>432</v>
      </c>
      <c r="M23" s="67" t="s">
        <v>433</v>
      </c>
      <c r="N23" s="67" t="s">
        <v>365</v>
      </c>
      <c r="O23" s="67" t="s">
        <v>434</v>
      </c>
      <c r="P23" s="57" t="s">
        <v>183</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open",IF(AND(NOT(OR(LEN(AZ23)&lt;15,ISNUMBER(MATCH(AZ23,L_Placeholder,0)))),NOT(SUMPRODUCT(--ISNUMBER(SEARCH(" "&amp;L_EvidencePhrase&amp;" ",BF23)))&gt;0),NOT(OR(LEN(AU23)&lt;2,ISNUMBER(MATCH(AU23,L_Placeholder,0)))),NOT(OR(LEN(AX23)&lt;2,ISNUMBER(MATCH(AX23,L_Placeholder,0)))),TRIM(AE23)&lt;&gt;TRIM(T23)),"N/A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",BD23)))&gt;0),"INVALID – evidence missing, placeholder or not yet on file",IF(OR(LEN(AX23)&lt;2,ISNUMBER(MATCH(AX23,L_Placeholder,0))),"INVALID – verifier missing",IF(AX23=AU23,"INVALID – verifier must be someone other than the PIC",IF(SUMPRODUCT(--ISNUMBER(SEARCH(" "&amp;L_EvidencePhrase&amp;" ",BC23)))&gt;0,"INVALID – result not yet available (awaiting / TBC)",IF(AND(TRIM(U23)="Pass",SUMPRODUCT(--ISNUMBER(SEARCH(" "&amp;L_ResultBad&amp;" ",BC23)))&gt;0,NOT(SUMPRODUCT(--ISNUMBER(SEARCH(" "&amp;L_Negation&amp;" ",BC23)))&gt;0)),"INVALID – result describes a problem: use Fail, then Pass after CA",IF(AND(AQ23=1,OR(OR(LEN(AY23)&lt;3,ISNUMBER(MATCH(AY23,L_Placeholder,0))),SUMPRODUCT(--ISNUMBER(SEARCH(" "&amp;L_EvidencePhrase&amp;" ",BE23)))&gt;0)),"INVALID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SUBSTITUTE(SUBSTITUTE(SUBSTITUTE(SUBSTITUTE(SUBSTITUTE(SUBSTITUTE(SUBSTITUTE(SUBSTITUTE(SUBSTITUTE(SUBSTITUTE(SUBSTITUTE(SUBSTITUTE(SUBSTITUTE(LOWER(T23&amp;""),CHAR(160),"")," ",""),".",""),"-",""),"/",""),"?",""),"_",""),",",""),"[",""),"]",""),"(",""),")",""),"*","")</f>
        <v/>
      </c>
      <c r="AV23" s="61" t="str">
        <f aca="false">SUBSTITUTE(SUBSTITUTE(SUBSTITUTE(SUBSTITUTE(SUBSTITUTE(SUBSTITUTE(SUBSTITUTE(SUBSTITUTE(SUBSTITUTE(SUBSTITUTE(SUBSTITUTE(SUBSTITUTE(SUBSTITUTE(LOWER(V23&amp;""),CHAR(160),"")," ",""),".",""),"-",""),"/",""),"?",""),"_",""),",",""),"[",""),"]",""),"(",""),")",""),"*","")</f>
        <v/>
      </c>
      <c r="AW23" s="61" t="str">
        <f aca="false">SUBSTITUTE(SUBSTITUTE(SUBSTITUTE(SUBSTITUTE(SUBSTITUTE(SUBSTITUTE(SUBSTITUTE(SUBSTITUTE(SUBSTITUTE(SUBSTITUTE(SUBSTITUTE(SUBSTITUTE(SUBSTITUTE(LOWER(Z23&amp;""),CHAR(160),"")," ",""),".",""),"-",""),"/",""),"?",""),"_",""),",",""),"[",""),"]",""),"(",""),")",""),"*","")</f>
        <v/>
      </c>
      <c r="AX23" s="61" t="str">
        <f aca="false">SUBSTITUTE(SUBSTITUTE(SUBSTITUTE(SUBSTITUTE(SUBSTITUTE(SUBSTITUTE(SUBSTITUTE(SUBSTITUTE(SUBSTITUTE(SUBSTITUTE(SUBSTITUTE(SUBSTITUTE(SUBSTITUTE(LOWER(AE23&amp;""),CHAR(160),"")," ",""),".",""),"-",""),"/",""),"?",""),"_",""),",",""),"[",""),"]",""),"(",""),")",""),"*","")</f>
        <v/>
      </c>
      <c r="AY23" s="61" t="str">
        <f aca="false">SUBSTITUTE(SUBSTITUTE(SUBSTITUTE(SUBSTITUTE(SUBSTITUTE(SUBSTITUTE(SUBSTITUTE(SUBSTITUTE(SUBSTITUTE(SUBSTITUTE(SUBSTITUTE(SUBSTITUTE(SUBSTITUTE(LOWER(W23&amp;""),CHAR(160),"")," ",""),".",""),"-",""),"/",""),"?",""),"_",""),",",""),"[",""),"]",""),"(",""),")",""),"*","")</f>
        <v/>
      </c>
      <c r="AZ23" s="61" t="str">
        <f aca="false">SUBSTITUTE(SUBSTITUTE(SUBSTITUTE(SUBSTITUTE(SUBSTITUTE(SUBSTITUTE(SUBSTITUTE(SUBSTITUTE(SUBSTITUTE(SUBSTITUTE(SUBSTITUTE(SUBSTITUTE(SUBSTITUTE(LOWER(AC23&amp;""),CHAR(160),"")," ",""),".",""),"-",""),"/",""),"?",""),"_",""),",",""),"[",""),"]",""),"(",""),")",""),"*","")</f>
        <v/>
      </c>
      <c r="BA23" s="61" t="str">
        <f aca="false">SUBSTITUTE(SUBSTITUTE(SUBSTITUTE(SUBSTITUTE(SUBSTITUTE(SUBSTITUTE(SUBSTITUTE(SUBSTITUTE(SUBSTITUTE(SUBSTITUTE(SUBSTITUTE(SUBSTITUTE(SUBSTITUTE(LOWER(AA23&amp;""),CHAR(160),""),"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"&amp;TRIM(SUBSTITUTE(SUBSTITUTE(SUBSTITUTE(SUBSTITUTE(SUBSTITUTE(SUBSTITUTE(SUBSTITUTE(SUBSTITUTE(SUBSTITUTE(SUBSTITUTE(SUBSTITUTE(SUBSTITUTE(SUBSTITUTE(SUBSTITUTE(SUBSTITUTE(SUBSTITUTE(SUBSTITUTE(SUBSTITUTE(SUBSTITUTE(SUBSTITUTE(LOWER(V23&amp;""),CHAR(160)," "),"."," "),","," "),"-"," "),"/"," "),"("," "),")"," "),":"," "),";"," "),"_"," "),"–"," "),"?"," "),"!"," "),"*"," "),"["," "),"]"," "),"'"," "),"#"," "),"+"," "),"&amp;"," "))&amp;" "</f>
        <v>  </v>
      </c>
      <c r="BD23" s="61" t="str">
        <f aca="false">" "&amp;TRIM(SUBSTITUTE(SUBSTITUTE(SUBSTITUTE(SUBSTITUTE(SUBSTITUTE(SUBSTITUTE(SUBSTITUTE(SUBSTITUTE(SUBSTITUTE(SUBSTITUTE(SUBSTITUTE(SUBSTITUTE(SUBSTITUTE(SUBSTITUTE(SUBSTITUTE(SUBSTITUTE(SUBSTITUTE(SUBSTITUTE(SUBSTITUTE(SUBSTITUTE(LOWER(Z23&amp;""),CHAR(160)," "),"."," "),","," "),"-"," "),"/"," "),"("," "),")"," "),":"," "),";"," "),"_"," "),"–"," "),"?"," "),"!"," "),"*"," "),"["," "),"]"," "),"'"," "),"#"," "),"+"," "),"&amp;"," "))&amp;" "</f>
        <v>  </v>
      </c>
      <c r="BE23" s="61" t="str">
        <f aca="false">" "&amp;TRIM(SUBSTITUTE(SUBSTITUTE(SUBSTITUTE(SUBSTITUTE(SUBSTITUTE(SUBSTITUTE(SUBSTITUTE(SUBSTITUTE(SUBSTITUTE(SUBSTITUTE(SUBSTITUTE(SUBSTITUTE(SUBSTITUTE(SUBSTITUTE(SUBSTITUTE(SUBSTITUTE(SUBSTITUTE(SUBSTITUTE(SUBSTITUTE(SUBSTITUTE(LOWER(W23&amp;""),CHAR(160)," "),"."," "),","," "),"-"," "),"/"," "),"("," "),")"," "),":"," "),";"," "),"_"," "),"–"," "),"?"," "),"!"," "),"*"," "),"["," "),"]"," "),"'"," "),"#"," "),"+"," "),"&amp;"," "))&amp;" "</f>
        <v>  </v>
      </c>
      <c r="BF23" s="61" t="str">
        <f aca="false">" "&amp;TRIM(SUBSTITUTE(SUBSTITUTE(SUBSTITUTE(SUBSTITUTE(SUBSTITUTE(SUBSTITUTE(SUBSTITUTE(SUBSTITUTE(SUBSTITUTE(SUBSTITUTE(SUBSTITUTE(SUBSTITUTE(SUBSTITUTE(SUBSTITUTE(SUBSTITUTE(SUBSTITUTE(SUBSTITUTE(SUBSTITUTE(SUBSTITUTE(SUBSTITUTE(LOWER(AC23&amp;""),CHAR(160)," "),"."," "),","," "),"-"," "),"/"," "),"("," "),")"," "),":"," "),";"," "),"_"," "),"–"," "),"?"," "),"!"," "),"*"," "),"["," "),"]"," "),"'"," "),"#"," "),"+"," "),"&amp;"," "))&amp;" "</f>
        <v>  </v>
      </c>
    </row>
    <row r="24" customFormat="false" ht="91.5" hidden="false" customHeight="true" outlineLevel="0" collapsed="false">
      <c r="A24" s="57" t="s">
        <v>435</v>
      </c>
      <c r="B24" s="57" t="s">
        <v>180</v>
      </c>
      <c r="C24" s="57" t="str">
        <f aca="false">Flights!$F$5</f>
        <v>MH0001</v>
      </c>
      <c r="D24" s="58" t="n">
        <f aca="false">Flights!$D$5</f>
        <v>46303</v>
      </c>
      <c r="E24" s="57" t="str">
        <f aca="false">Flights!$G$5&amp;"-"&amp;Flights!$H$5</f>
        <v>LHR-KUL</v>
      </c>
      <c r="F24" s="57" t="str">
        <f aca="false">Flights!$K$5</f>
        <v>EY</v>
      </c>
      <c r="G24" s="57" t="s">
        <v>402</v>
      </c>
      <c r="H24" s="57" t="s">
        <v>360</v>
      </c>
      <c r="I24" s="57" t="s">
        <v>429</v>
      </c>
      <c r="J24" s="57" t="s">
        <v>436</v>
      </c>
      <c r="K24" s="67" t="s">
        <v>437</v>
      </c>
      <c r="L24" s="67" t="s">
        <v>438</v>
      </c>
      <c r="M24" s="67" t="s">
        <v>433</v>
      </c>
      <c r="N24" s="67" t="s">
        <v>365</v>
      </c>
      <c r="O24" s="67" t="s">
        <v>439</v>
      </c>
      <c r="P24" s="57" t="s">
        <v>183</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open",IF(AND(NOT(OR(LEN(AZ24)&lt;15,ISNUMBER(MATCH(AZ24,L_Placeholder,0)))),NOT(SUMPRODUCT(--ISNUMBER(SEARCH(" "&amp;L_EvidencePhrase&amp;" ",BF24)))&gt;0),NOT(OR(LEN(AU24)&lt;2,ISNUMBER(MATCH(AU24,L_Placeholder,0)))),NOT(OR(LEN(AX24)&lt;2,ISNUMBER(MATCH(AX24,L_Placeholder,0)))),TRIM(AE24)&lt;&gt;TRIM(T24)),"N/A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",BD24)))&gt;0),"INVALID – evidence missing, placeholder or not yet on file",IF(OR(LEN(AX24)&lt;2,ISNUMBER(MATCH(AX24,L_Placeholder,0))),"INVALID – verifier missing",IF(AX24=AU24,"INVALID – verifier must be someone other than the PIC",IF(SUMPRODUCT(--ISNUMBER(SEARCH(" "&amp;L_EvidencePhrase&amp;" ",BC24)))&gt;0,"INVALID – result not yet available (awaiting / TBC)",IF(AND(TRIM(U24)="Pass",SUMPRODUCT(--ISNUMBER(SEARCH(" "&amp;L_ResultBad&amp;" ",BC24)))&gt;0,NOT(SUMPRODUCT(--ISNUMBER(SEARCH(" "&amp;L_Negation&amp;" ",BC24)))&gt;0)),"INVALID – result describes a problem: use Fail, then Pass after CA",IF(AND(AQ24=1,OR(OR(LEN(AY24)&lt;3,ISNUMBER(MATCH(AY24,L_Placeholder,0))),SUMPRODUCT(--ISNUMBER(SEARCH(" "&amp;L_EvidencePhrase&amp;" ",BE24)))&gt;0)),"INVALID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SUBSTITUTE(SUBSTITUTE(SUBSTITUTE(SUBSTITUTE(SUBSTITUTE(SUBSTITUTE(SUBSTITUTE(SUBSTITUTE(SUBSTITUTE(SUBSTITUTE(SUBSTITUTE(SUBSTITUTE(SUBSTITUTE(LOWER(T24&amp;""),CHAR(160),"")," ",""),".",""),"-",""),"/",""),"?",""),"_",""),",",""),"[",""),"]",""),"(",""),")",""),"*","")</f>
        <v/>
      </c>
      <c r="AV24" s="61" t="str">
        <f aca="false">SUBSTITUTE(SUBSTITUTE(SUBSTITUTE(SUBSTITUTE(SUBSTITUTE(SUBSTITUTE(SUBSTITUTE(SUBSTITUTE(SUBSTITUTE(SUBSTITUTE(SUBSTITUTE(SUBSTITUTE(SUBSTITUTE(LOWER(V24&amp;""),CHAR(160),"")," ",""),".",""),"-",""),"/",""),"?",""),"_",""),",",""),"[",""),"]",""),"(",""),")",""),"*","")</f>
        <v/>
      </c>
      <c r="AW24" s="61" t="str">
        <f aca="false">SUBSTITUTE(SUBSTITUTE(SUBSTITUTE(SUBSTITUTE(SUBSTITUTE(SUBSTITUTE(SUBSTITUTE(SUBSTITUTE(SUBSTITUTE(SUBSTITUTE(SUBSTITUTE(SUBSTITUTE(SUBSTITUTE(LOWER(Z24&amp;""),CHAR(160),"")," ",""),".",""),"-",""),"/",""),"?",""),"_",""),",",""),"[",""),"]",""),"(",""),")",""),"*","")</f>
        <v/>
      </c>
      <c r="AX24" s="61" t="str">
        <f aca="false">SUBSTITUTE(SUBSTITUTE(SUBSTITUTE(SUBSTITUTE(SUBSTITUTE(SUBSTITUTE(SUBSTITUTE(SUBSTITUTE(SUBSTITUTE(SUBSTITUTE(SUBSTITUTE(SUBSTITUTE(SUBSTITUTE(LOWER(AE24&amp;""),CHAR(160),"")," ",""),".",""),"-",""),"/",""),"?",""),"_",""),",",""),"[",""),"]",""),"(",""),")",""),"*","")</f>
        <v/>
      </c>
      <c r="AY24" s="61" t="str">
        <f aca="false">SUBSTITUTE(SUBSTITUTE(SUBSTITUTE(SUBSTITUTE(SUBSTITUTE(SUBSTITUTE(SUBSTITUTE(SUBSTITUTE(SUBSTITUTE(SUBSTITUTE(SUBSTITUTE(SUBSTITUTE(SUBSTITUTE(LOWER(W24&amp;""),CHAR(160),"")," ",""),".",""),"-",""),"/",""),"?",""),"_",""),",",""),"[",""),"]",""),"(",""),")",""),"*","")</f>
        <v/>
      </c>
      <c r="AZ24" s="61" t="str">
        <f aca="false">SUBSTITUTE(SUBSTITUTE(SUBSTITUTE(SUBSTITUTE(SUBSTITUTE(SUBSTITUTE(SUBSTITUTE(SUBSTITUTE(SUBSTITUTE(SUBSTITUTE(SUBSTITUTE(SUBSTITUTE(SUBSTITUTE(LOWER(AC24&amp;""),CHAR(160),"")," ",""),".",""),"-",""),"/",""),"?",""),"_",""),",",""),"[",""),"]",""),"(",""),")",""),"*","")</f>
        <v/>
      </c>
      <c r="BA24" s="61" t="str">
        <f aca="false">SUBSTITUTE(SUBSTITUTE(SUBSTITUTE(SUBSTITUTE(SUBSTITUTE(SUBSTITUTE(SUBSTITUTE(SUBSTITUTE(SUBSTITUTE(SUBSTITUTE(SUBSTITUTE(SUBSTITUTE(SUBSTITUTE(LOWER(AA24&amp;""),CHAR(160),""),"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"&amp;TRIM(SUBSTITUTE(SUBSTITUTE(SUBSTITUTE(SUBSTITUTE(SUBSTITUTE(SUBSTITUTE(SUBSTITUTE(SUBSTITUTE(SUBSTITUTE(SUBSTITUTE(SUBSTITUTE(SUBSTITUTE(SUBSTITUTE(SUBSTITUTE(SUBSTITUTE(SUBSTITUTE(SUBSTITUTE(SUBSTITUTE(SUBSTITUTE(SUBSTITUTE(LOWER(V24&amp;""),CHAR(160)," "),"."," "),","," "),"-"," "),"/"," "),"("," "),")"," "),":"," "),";"," "),"_"," "),"–"," "),"?"," "),"!"," "),"*"," "),"["," "),"]"," "),"'"," "),"#"," "),"+"," "),"&amp;"," "))&amp;" "</f>
        <v>  </v>
      </c>
      <c r="BD24" s="61" t="str">
        <f aca="false">" "&amp;TRIM(SUBSTITUTE(SUBSTITUTE(SUBSTITUTE(SUBSTITUTE(SUBSTITUTE(SUBSTITUTE(SUBSTITUTE(SUBSTITUTE(SUBSTITUTE(SUBSTITUTE(SUBSTITUTE(SUBSTITUTE(SUBSTITUTE(SUBSTITUTE(SUBSTITUTE(SUBSTITUTE(SUBSTITUTE(SUBSTITUTE(SUBSTITUTE(SUBSTITUTE(LOWER(Z24&amp;""),CHAR(160)," "),"."," "),","," "),"-"," "),"/"," "),"("," "),")"," "),":"," "),";"," "),"_"," "),"–"," "),"?"," "),"!"," "),"*"," "),"["," "),"]"," "),"'"," "),"#"," "),"+"," "),"&amp;"," "))&amp;" "</f>
        <v>  </v>
      </c>
      <c r="BE24" s="61" t="str">
        <f aca="false">" "&amp;TRIM(SUBSTITUTE(SUBSTITUTE(SUBSTITUTE(SUBSTITUTE(SUBSTITUTE(SUBSTITUTE(SUBSTITUTE(SUBSTITUTE(SUBSTITUTE(SUBSTITUTE(SUBSTITUTE(SUBSTITUTE(SUBSTITUTE(SUBSTITUTE(SUBSTITUTE(SUBSTITUTE(SUBSTITUTE(SUBSTITUTE(SUBSTITUTE(SUBSTITUTE(LOWER(W24&amp;""),CHAR(160)," "),"."," "),","," "),"-"," "),"/"," "),"("," "),")"," "),":"," "),";"," "),"_"," "),"–"," "),"?"," "),"!"," "),"*"," "),"["," "),"]"," "),"'"," "),"#"," "),"+"," "),"&amp;"," "))&amp;" "</f>
        <v>  </v>
      </c>
      <c r="BF24" s="61" t="str">
        <f aca="false">" "&amp;TRIM(SUBSTITUTE(SUBSTITUTE(SUBSTITUTE(SUBSTITUTE(SUBSTITUTE(SUBSTITUTE(SUBSTITUTE(SUBSTITUTE(SUBSTITUTE(SUBSTITUTE(SUBSTITUTE(SUBSTITUTE(SUBSTITUTE(SUBSTITUTE(SUBSTITUTE(SUBSTITUTE(SUBSTITUTE(SUBSTITUTE(SUBSTITUTE(SUBSTITUTE(LOWER(AC24&amp;""),CHAR(160)," "),"."," "),","," "),"-"," "),"/"," "),"("," "),")"," "),":"," "),";"," "),"_"," "),"–"," "),"?"," "),"!"," "),"*"," "),"["," "),"]"," "),"'"," "),"#"," "),"+"," "),"&amp;"," "))&amp;" "</f>
        <v>  </v>
      </c>
    </row>
    <row r="25" customFormat="false" ht="39.75" hidden="false" customHeight="true" outlineLevel="0" collapsed="false">
      <c r="A25" s="57" t="s">
        <v>440</v>
      </c>
      <c r="B25" s="57" t="s">
        <v>180</v>
      </c>
      <c r="C25" s="57" t="str">
        <f aca="false">Flights!$F$5</f>
        <v>MH0001</v>
      </c>
      <c r="D25" s="58" t="n">
        <f aca="false">Flights!$D$5</f>
        <v>46303</v>
      </c>
      <c r="E25" s="57" t="str">
        <f aca="false">Flights!$G$5&amp;"-"&amp;Flights!$H$5</f>
        <v>LHR-KUL</v>
      </c>
      <c r="F25" s="57" t="str">
        <f aca="false">Flights!$K$5</f>
        <v>EY</v>
      </c>
      <c r="G25" s="57" t="s">
        <v>441</v>
      </c>
      <c r="H25" s="57" t="s">
        <v>442</v>
      </c>
      <c r="I25" s="57" t="s">
        <v>361</v>
      </c>
      <c r="J25" s="57" t="s">
        <v>443</v>
      </c>
      <c r="K25" s="67" t="s">
        <v>408</v>
      </c>
      <c r="L25" s="67" t="s">
        <v>444</v>
      </c>
      <c r="M25" s="67"/>
      <c r="N25" s="67" t="s">
        <v>365</v>
      </c>
      <c r="O25" s="67" t="s">
        <v>445</v>
      </c>
      <c r="P25" s="57" t="s">
        <v>183</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open",IF(AND(NOT(OR(LEN(AZ25)&lt;15,ISNUMBER(MATCH(AZ25,L_Placeholder,0)))),NOT(SUMPRODUCT(--ISNUMBER(SEARCH(" "&amp;L_EvidencePhrase&amp;" ",BF25)))&gt;0),NOT(OR(LEN(AU25)&lt;2,ISNUMBER(MATCH(AU25,L_Placeholder,0)))),NOT(OR(LEN(AX25)&lt;2,ISNUMBER(MATCH(AX25,L_Placeholder,0)))),TRIM(AE25)&lt;&gt;TRIM(T25)),"N/A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",BD25)))&gt;0),"INVALID – evidence missing, placeholder or not yet on file",IF(OR(LEN(AX25)&lt;2,ISNUMBER(MATCH(AX25,L_Placeholder,0))),"INVALID – verifier missing",IF(AX25=AU25,"INVALID – verifier must be someone other than the PIC",IF(SUMPRODUCT(--ISNUMBER(SEARCH(" "&amp;L_EvidencePhrase&amp;" ",BC25)))&gt;0,"INVALID – result not yet available (awaiting / TBC)",IF(AND(TRIM(U25)="Pass",SUMPRODUCT(--ISNUMBER(SEARCH(" "&amp;L_ResultBad&amp;" ",BC25)))&gt;0,NOT(SUMPRODUCT(--ISNUMBER(SEARCH(" "&amp;L_Negation&amp;" ",BC25)))&gt;0)),"INVALID – result describes a problem: use Fail, then Pass after CA",IF(AND(AQ25=1,OR(OR(LEN(AY25)&lt;3,ISNUMBER(MATCH(AY25,L_Placeholder,0))),SUMPRODUCT(--ISNUMBER(SEARCH(" "&amp;L_EvidencePhrase&amp;" ",BE25)))&gt;0)),"INVALID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SUBSTITUTE(SUBSTITUTE(SUBSTITUTE(SUBSTITUTE(SUBSTITUTE(SUBSTITUTE(SUBSTITUTE(SUBSTITUTE(SUBSTITUTE(SUBSTITUTE(SUBSTITUTE(SUBSTITUTE(SUBSTITUTE(LOWER(T25&amp;""),CHAR(160),"")," ",""),".",""),"-",""),"/",""),"?",""),"_",""),",",""),"[",""),"]",""),"(",""),")",""),"*","")</f>
        <v/>
      </c>
      <c r="AV25" s="61" t="str">
        <f aca="false">SUBSTITUTE(SUBSTITUTE(SUBSTITUTE(SUBSTITUTE(SUBSTITUTE(SUBSTITUTE(SUBSTITUTE(SUBSTITUTE(SUBSTITUTE(SUBSTITUTE(SUBSTITUTE(SUBSTITUTE(SUBSTITUTE(LOWER(V25&amp;""),CHAR(160),"")," ",""),".",""),"-",""),"/",""),"?",""),"_",""),",",""),"[",""),"]",""),"(",""),")",""),"*","")</f>
        <v/>
      </c>
      <c r="AW25" s="61" t="str">
        <f aca="false">SUBSTITUTE(SUBSTITUTE(SUBSTITUTE(SUBSTITUTE(SUBSTITUTE(SUBSTITUTE(SUBSTITUTE(SUBSTITUTE(SUBSTITUTE(SUBSTITUTE(SUBSTITUTE(SUBSTITUTE(SUBSTITUTE(LOWER(Z25&amp;""),CHAR(160),"")," ",""),".",""),"-",""),"/",""),"?",""),"_",""),",",""),"[",""),"]",""),"(",""),")",""),"*","")</f>
        <v/>
      </c>
      <c r="AX25" s="61" t="str">
        <f aca="false">SUBSTITUTE(SUBSTITUTE(SUBSTITUTE(SUBSTITUTE(SUBSTITUTE(SUBSTITUTE(SUBSTITUTE(SUBSTITUTE(SUBSTITUTE(SUBSTITUTE(SUBSTITUTE(SUBSTITUTE(SUBSTITUTE(LOWER(AE25&amp;""),CHAR(160),"")," ",""),".",""),"-",""),"/",""),"?",""),"_",""),",",""),"[",""),"]",""),"(",""),")",""),"*","")</f>
        <v/>
      </c>
      <c r="AY25" s="61" t="str">
        <f aca="false">SUBSTITUTE(SUBSTITUTE(SUBSTITUTE(SUBSTITUTE(SUBSTITUTE(SUBSTITUTE(SUBSTITUTE(SUBSTITUTE(SUBSTITUTE(SUBSTITUTE(SUBSTITUTE(SUBSTITUTE(SUBSTITUTE(LOWER(W25&amp;""),CHAR(160),"")," ",""),".",""),"-",""),"/",""),"?",""),"_",""),",",""),"[",""),"]",""),"(",""),")",""),"*","")</f>
        <v/>
      </c>
      <c r="AZ25" s="61" t="str">
        <f aca="false">SUBSTITUTE(SUBSTITUTE(SUBSTITUTE(SUBSTITUTE(SUBSTITUTE(SUBSTITUTE(SUBSTITUTE(SUBSTITUTE(SUBSTITUTE(SUBSTITUTE(SUBSTITUTE(SUBSTITUTE(SUBSTITUTE(LOWER(AC25&amp;""),CHAR(160),"")," ",""),".",""),"-",""),"/",""),"?",""),"_",""),",",""),"[",""),"]",""),"(",""),")",""),"*","")</f>
        <v/>
      </c>
      <c r="BA25" s="61" t="str">
        <f aca="false">SUBSTITUTE(SUBSTITUTE(SUBSTITUTE(SUBSTITUTE(SUBSTITUTE(SUBSTITUTE(SUBSTITUTE(SUBSTITUTE(SUBSTITUTE(SUBSTITUTE(SUBSTITUTE(SUBSTITUTE(SUBSTITUTE(LOWER(AA25&amp;""),CHAR(160),""),"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"&amp;TRIM(SUBSTITUTE(SUBSTITUTE(SUBSTITUTE(SUBSTITUTE(SUBSTITUTE(SUBSTITUTE(SUBSTITUTE(SUBSTITUTE(SUBSTITUTE(SUBSTITUTE(SUBSTITUTE(SUBSTITUTE(SUBSTITUTE(SUBSTITUTE(SUBSTITUTE(SUBSTITUTE(SUBSTITUTE(SUBSTITUTE(SUBSTITUTE(SUBSTITUTE(LOWER(V25&amp;""),CHAR(160)," "),"."," "),","," "),"-"," "),"/"," "),"("," "),")"," "),":"," "),";"," "),"_"," "),"–"," "),"?"," "),"!"," "),"*"," "),"["," "),"]"," "),"'"," "),"#"," "),"+"," "),"&amp;"," "))&amp;" "</f>
        <v>  </v>
      </c>
      <c r="BD25" s="61" t="str">
        <f aca="false">" "&amp;TRIM(SUBSTITUTE(SUBSTITUTE(SUBSTITUTE(SUBSTITUTE(SUBSTITUTE(SUBSTITUTE(SUBSTITUTE(SUBSTITUTE(SUBSTITUTE(SUBSTITUTE(SUBSTITUTE(SUBSTITUTE(SUBSTITUTE(SUBSTITUTE(SUBSTITUTE(SUBSTITUTE(SUBSTITUTE(SUBSTITUTE(SUBSTITUTE(SUBSTITUTE(LOWER(Z25&amp;""),CHAR(160)," "),"."," "),","," "),"-"," "),"/"," "),"("," "),")"," "),":"," "),";"," "),"_"," "),"–"," "),"?"," "),"!"," "),"*"," "),"["," "),"]"," "),"'"," "),"#"," "),"+"," "),"&amp;"," "))&amp;" "</f>
        <v>  </v>
      </c>
      <c r="BE25" s="61" t="str">
        <f aca="false">" "&amp;TRIM(SUBSTITUTE(SUBSTITUTE(SUBSTITUTE(SUBSTITUTE(SUBSTITUTE(SUBSTITUTE(SUBSTITUTE(SUBSTITUTE(SUBSTITUTE(SUBSTITUTE(SUBSTITUTE(SUBSTITUTE(SUBSTITUTE(SUBSTITUTE(SUBSTITUTE(SUBSTITUTE(SUBSTITUTE(SUBSTITUTE(SUBSTITUTE(SUBSTITUTE(LOWER(W25&amp;""),CHAR(160)," "),"."," "),","," "),"-"," "),"/"," "),"("," "),")"," "),":"," "),";"," "),"_"," "),"–"," "),"?"," "),"!"," "),"*"," "),"["," "),"]"," "),"'"," "),"#"," "),"+"," "),"&amp;"," "))&amp;" "</f>
        <v>  </v>
      </c>
      <c r="BF25" s="61" t="str">
        <f aca="false">" "&amp;TRIM(SUBSTITUTE(SUBSTITUTE(SUBSTITUTE(SUBSTITUTE(SUBSTITUTE(SUBSTITUTE(SUBSTITUTE(SUBSTITUTE(SUBSTITUTE(SUBSTITUTE(SUBSTITUTE(SUBSTITUTE(SUBSTITUTE(SUBSTITUTE(SUBSTITUTE(SUBSTITUTE(SUBSTITUTE(SUBSTITUTE(SUBSTITUTE(SUBSTITUTE(LOWER(AC25&amp;""),CHAR(160)," "),"."," "),","," "),"-"," "),"/"," "),"("," "),")"," "),":"," "),";"," "),"_"," "),"–"," "),"?"," "),"!"," "),"*"," "),"["," "),"]"," "),"'"," "),"#"," "),"+"," "),"&amp;"," "))&amp;" "</f>
        <v>  </v>
      </c>
    </row>
    <row r="26" customFormat="false" ht="39.75" hidden="false" customHeight="true" outlineLevel="0" collapsed="false">
      <c r="A26" s="57" t="s">
        <v>446</v>
      </c>
      <c r="B26" s="57" t="s">
        <v>180</v>
      </c>
      <c r="C26" s="57" t="str">
        <f aca="false">Flights!$F$5</f>
        <v>MH0001</v>
      </c>
      <c r="D26" s="58" t="n">
        <f aca="false">Flights!$D$5</f>
        <v>46303</v>
      </c>
      <c r="E26" s="57" t="str">
        <f aca="false">Flights!$G$5&amp;"-"&amp;Flights!$H$5</f>
        <v>LHR-KUL</v>
      </c>
      <c r="F26" s="57" t="str">
        <f aca="false">Flights!$K$5</f>
        <v>EY</v>
      </c>
      <c r="G26" s="57" t="s">
        <v>441</v>
      </c>
      <c r="H26" s="57" t="s">
        <v>442</v>
      </c>
      <c r="I26" s="57" t="s">
        <v>410</v>
      </c>
      <c r="J26" s="57" t="s">
        <v>447</v>
      </c>
      <c r="K26" s="67" t="s">
        <v>408</v>
      </c>
      <c r="L26" s="67" t="s">
        <v>444</v>
      </c>
      <c r="M26" s="67"/>
      <c r="N26" s="67" t="s">
        <v>365</v>
      </c>
      <c r="O26" s="67" t="s">
        <v>445</v>
      </c>
      <c r="P26" s="57" t="s">
        <v>183</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open",IF(AND(NOT(OR(LEN(AZ26)&lt;15,ISNUMBER(MATCH(AZ26,L_Placeholder,0)))),NOT(SUMPRODUCT(--ISNUMBER(SEARCH(" "&amp;L_EvidencePhrase&amp;" ",BF26)))&gt;0),NOT(OR(LEN(AU26)&lt;2,ISNUMBER(MATCH(AU26,L_Placeholder,0)))),NOT(OR(LEN(AX26)&lt;2,ISNUMBER(MATCH(AX26,L_Placeholder,0)))),TRIM(AE26)&lt;&gt;TRIM(T26)),"N/A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",BD26)))&gt;0),"INVALID – evidence missing, placeholder or not yet on file",IF(OR(LEN(AX26)&lt;2,ISNUMBER(MATCH(AX26,L_Placeholder,0))),"INVALID – verifier missing",IF(AX26=AU26,"INVALID – verifier must be someone other than the PIC",IF(SUMPRODUCT(--ISNUMBER(SEARCH(" "&amp;L_EvidencePhrase&amp;" ",BC26)))&gt;0,"INVALID – result not yet available (awaiting / TBC)",IF(AND(TRIM(U26)="Pass",SUMPRODUCT(--ISNUMBER(SEARCH(" "&amp;L_ResultBad&amp;" ",BC26)))&gt;0,NOT(SUMPRODUCT(--ISNUMBER(SEARCH(" "&amp;L_Negation&amp;" ",BC26)))&gt;0)),"INVALID – result describes a problem: use Fail, then Pass after CA",IF(AND(AQ26=1,OR(OR(LEN(AY26)&lt;3,ISNUMBER(MATCH(AY26,L_Placeholder,0))),SUMPRODUCT(--ISNUMBER(SEARCH(" "&amp;L_EvidencePhrase&amp;" ",BE26)))&gt;0)),"INVALID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SUBSTITUTE(SUBSTITUTE(SUBSTITUTE(SUBSTITUTE(SUBSTITUTE(SUBSTITUTE(SUBSTITUTE(SUBSTITUTE(SUBSTITUTE(SUBSTITUTE(SUBSTITUTE(SUBSTITUTE(SUBSTITUTE(LOWER(T26&amp;""),CHAR(160),"")," ",""),".",""),"-",""),"/",""),"?",""),"_",""),",",""),"[",""),"]",""),"(",""),")",""),"*","")</f>
        <v/>
      </c>
      <c r="AV26" s="61" t="str">
        <f aca="false">SUBSTITUTE(SUBSTITUTE(SUBSTITUTE(SUBSTITUTE(SUBSTITUTE(SUBSTITUTE(SUBSTITUTE(SUBSTITUTE(SUBSTITUTE(SUBSTITUTE(SUBSTITUTE(SUBSTITUTE(SUBSTITUTE(LOWER(V26&amp;""),CHAR(160),"")," ",""),".",""),"-",""),"/",""),"?",""),"_",""),",",""),"[",""),"]",""),"(",""),")",""),"*","")</f>
        <v/>
      </c>
      <c r="AW26" s="61" t="str">
        <f aca="false">SUBSTITUTE(SUBSTITUTE(SUBSTITUTE(SUBSTITUTE(SUBSTITUTE(SUBSTITUTE(SUBSTITUTE(SUBSTITUTE(SUBSTITUTE(SUBSTITUTE(SUBSTITUTE(SUBSTITUTE(SUBSTITUTE(LOWER(Z26&amp;""),CHAR(160),"")," ",""),".",""),"-",""),"/",""),"?",""),"_",""),",",""),"[",""),"]",""),"(",""),")",""),"*","")</f>
        <v/>
      </c>
      <c r="AX26" s="61" t="str">
        <f aca="false">SUBSTITUTE(SUBSTITUTE(SUBSTITUTE(SUBSTITUTE(SUBSTITUTE(SUBSTITUTE(SUBSTITUTE(SUBSTITUTE(SUBSTITUTE(SUBSTITUTE(SUBSTITUTE(SUBSTITUTE(SUBSTITUTE(LOWER(AE26&amp;""),CHAR(160),"")," ",""),".",""),"-",""),"/",""),"?",""),"_",""),",",""),"[",""),"]",""),"(",""),")",""),"*","")</f>
        <v/>
      </c>
      <c r="AY26" s="61" t="str">
        <f aca="false">SUBSTITUTE(SUBSTITUTE(SUBSTITUTE(SUBSTITUTE(SUBSTITUTE(SUBSTITUTE(SUBSTITUTE(SUBSTITUTE(SUBSTITUTE(SUBSTITUTE(SUBSTITUTE(SUBSTITUTE(SUBSTITUTE(LOWER(W26&amp;""),CHAR(160),"")," ",""),".",""),"-",""),"/",""),"?",""),"_",""),",",""),"[",""),"]",""),"(",""),")",""),"*","")</f>
        <v/>
      </c>
      <c r="AZ26" s="61" t="str">
        <f aca="false">SUBSTITUTE(SUBSTITUTE(SUBSTITUTE(SUBSTITUTE(SUBSTITUTE(SUBSTITUTE(SUBSTITUTE(SUBSTITUTE(SUBSTITUTE(SUBSTITUTE(SUBSTITUTE(SUBSTITUTE(SUBSTITUTE(LOWER(AC26&amp;""),CHAR(160),"")," ",""),".",""),"-",""),"/",""),"?",""),"_",""),",",""),"[",""),"]",""),"(",""),")",""),"*","")</f>
        <v/>
      </c>
      <c r="BA26" s="61" t="str">
        <f aca="false">SUBSTITUTE(SUBSTITUTE(SUBSTITUTE(SUBSTITUTE(SUBSTITUTE(SUBSTITUTE(SUBSTITUTE(SUBSTITUTE(SUBSTITUTE(SUBSTITUTE(SUBSTITUTE(SUBSTITUTE(SUBSTITUTE(LOWER(AA26&amp;""),CHAR(160),""),"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"&amp;TRIM(SUBSTITUTE(SUBSTITUTE(SUBSTITUTE(SUBSTITUTE(SUBSTITUTE(SUBSTITUTE(SUBSTITUTE(SUBSTITUTE(SUBSTITUTE(SUBSTITUTE(SUBSTITUTE(SUBSTITUTE(SUBSTITUTE(SUBSTITUTE(SUBSTITUTE(SUBSTITUTE(SUBSTITUTE(SUBSTITUTE(SUBSTITUTE(SUBSTITUTE(LOWER(V26&amp;""),CHAR(160)," "),"."," "),","," "),"-"," "),"/"," "),"("," "),")"," "),":"," "),";"," "),"_"," "),"–"," "),"?"," "),"!"," "),"*"," "),"["," "),"]"," "),"'"," "),"#"," "),"+"," "),"&amp;"," "))&amp;" "</f>
        <v>  </v>
      </c>
      <c r="BD26" s="61" t="str">
        <f aca="false">" "&amp;TRIM(SUBSTITUTE(SUBSTITUTE(SUBSTITUTE(SUBSTITUTE(SUBSTITUTE(SUBSTITUTE(SUBSTITUTE(SUBSTITUTE(SUBSTITUTE(SUBSTITUTE(SUBSTITUTE(SUBSTITUTE(SUBSTITUTE(SUBSTITUTE(SUBSTITUTE(SUBSTITUTE(SUBSTITUTE(SUBSTITUTE(SUBSTITUTE(SUBSTITUTE(LOWER(Z26&amp;""),CHAR(160)," "),"."," "),","," "),"-"," "),"/"," "),"("," "),")"," "),":"," "),";"," "),"_"," "),"–"," "),"?"," "),"!"," "),"*"," "),"["," "),"]"," "),"'"," "),"#"," "),"+"," "),"&amp;"," "))&amp;" "</f>
        <v>  </v>
      </c>
      <c r="BE26" s="61" t="str">
        <f aca="false">" "&amp;TRIM(SUBSTITUTE(SUBSTITUTE(SUBSTITUTE(SUBSTITUTE(SUBSTITUTE(SUBSTITUTE(SUBSTITUTE(SUBSTITUTE(SUBSTITUTE(SUBSTITUTE(SUBSTITUTE(SUBSTITUTE(SUBSTITUTE(SUBSTITUTE(SUBSTITUTE(SUBSTITUTE(SUBSTITUTE(SUBSTITUTE(SUBSTITUTE(SUBSTITUTE(LOWER(W26&amp;""),CHAR(160)," "),"."," "),","," "),"-"," "),"/"," "),"("," "),")"," "),":"," "),";"," "),"_"," "),"–"," "),"?"," "),"!"," "),"*"," "),"["," "),"]"," "),"'"," "),"#"," "),"+"," "),"&amp;"," "))&amp;" "</f>
        <v>  </v>
      </c>
      <c r="BF26" s="61" t="str">
        <f aca="false">" "&amp;TRIM(SUBSTITUTE(SUBSTITUTE(SUBSTITUTE(SUBSTITUTE(SUBSTITUTE(SUBSTITUTE(SUBSTITUTE(SUBSTITUTE(SUBSTITUTE(SUBSTITUTE(SUBSTITUTE(SUBSTITUTE(SUBSTITUTE(SUBSTITUTE(SUBSTITUTE(SUBSTITUTE(SUBSTITUTE(SUBSTITUTE(SUBSTITUTE(SUBSTITUTE(LOWER(AC26&amp;""),CHAR(160)," "),"."," "),","," "),"-"," "),"/"," "),"("," "),")"," "),":"," "),";"," "),"_"," "),"–"," "),"?"," "),"!"," "),"*"," "),"["," "),"]"," "),"'"," "),"#"," "),"+"," "),"&amp;"," "))&amp;" "</f>
        <v>  </v>
      </c>
    </row>
    <row r="27" customFormat="false" ht="54" hidden="false" customHeight="true" outlineLevel="0" collapsed="false">
      <c r="A27" s="57" t="s">
        <v>448</v>
      </c>
      <c r="B27" s="57" t="s">
        <v>180</v>
      </c>
      <c r="C27" s="57" t="str">
        <f aca="false">Flights!$F$5</f>
        <v>MH0001</v>
      </c>
      <c r="D27" s="58" t="n">
        <f aca="false">Flights!$D$5</f>
        <v>46303</v>
      </c>
      <c r="E27" s="57" t="str">
        <f aca="false">Flights!$G$5&amp;"-"&amp;Flights!$H$5</f>
        <v>LHR-KUL</v>
      </c>
      <c r="F27" s="57" t="str">
        <f aca="false">Flights!$K$5</f>
        <v>EY</v>
      </c>
      <c r="G27" s="57" t="s">
        <v>441</v>
      </c>
      <c r="H27" s="57" t="s">
        <v>442</v>
      </c>
      <c r="I27" s="57" t="s">
        <v>422</v>
      </c>
      <c r="J27" s="57" t="s">
        <v>449</v>
      </c>
      <c r="K27" s="67" t="s">
        <v>424</v>
      </c>
      <c r="L27" s="67" t="s">
        <v>425</v>
      </c>
      <c r="M27" s="67" t="s">
        <v>183</v>
      </c>
      <c r="N27" s="67" t="s">
        <v>426</v>
      </c>
      <c r="O27" s="67" t="s">
        <v>427</v>
      </c>
      <c r="P27" s="57" t="s">
        <v>183</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open",IF(AND(NOT(OR(LEN(AZ27)&lt;15,ISNUMBER(MATCH(AZ27,L_Placeholder,0)))),NOT(SUMPRODUCT(--ISNUMBER(SEARCH(" "&amp;L_EvidencePhrase&amp;" ",BF27)))&gt;0),NOT(OR(LEN(AU27)&lt;2,ISNUMBER(MATCH(AU27,L_Placeholder,0)))),NOT(OR(LEN(AX27)&lt;2,ISNUMBER(MATCH(AX27,L_Placeholder,0)))),TRIM(AE27)&lt;&gt;TRIM(T27)),"N/A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",BD27)))&gt;0),"INVALID – evidence missing, placeholder or not yet on file",IF(OR(LEN(AX27)&lt;2,ISNUMBER(MATCH(AX27,L_Placeholder,0))),"INVALID – verifier missing",IF(AX27=AU27,"INVALID – verifier must be someone other than the PIC",IF(SUMPRODUCT(--ISNUMBER(SEARCH(" "&amp;L_EvidencePhrase&amp;" ",BC27)))&gt;0,"INVALID – result not yet available (awaiting / TBC)",IF(AND(TRIM(U27)="Pass",SUMPRODUCT(--ISNUMBER(SEARCH(" "&amp;L_ResultBad&amp;" ",BC27)))&gt;0,NOT(SUMPRODUCT(--ISNUMBER(SEARCH(" "&amp;L_Negation&amp;" ",BC27)))&gt;0)),"INVALID – result describes a problem: use Fail, then Pass after CA",IF(AND(AQ27=1,OR(OR(LEN(AY27)&lt;3,ISNUMBER(MATCH(AY27,L_Placeholder,0))),SUMPRODUCT(--ISNUMBER(SEARCH(" "&amp;L_EvidencePhrase&amp;" ",BE27)))&gt;0)),"INVALID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SUBSTITUTE(SUBSTITUTE(SUBSTITUTE(SUBSTITUTE(SUBSTITUTE(SUBSTITUTE(SUBSTITUTE(SUBSTITUTE(SUBSTITUTE(SUBSTITUTE(SUBSTITUTE(SUBSTITUTE(SUBSTITUTE(LOWER(T27&amp;""),CHAR(160),"")," ",""),".",""),"-",""),"/",""),"?",""),"_",""),",",""),"[",""),"]",""),"(",""),")",""),"*","")</f>
        <v/>
      </c>
      <c r="AV27" s="61" t="str">
        <f aca="false">SUBSTITUTE(SUBSTITUTE(SUBSTITUTE(SUBSTITUTE(SUBSTITUTE(SUBSTITUTE(SUBSTITUTE(SUBSTITUTE(SUBSTITUTE(SUBSTITUTE(SUBSTITUTE(SUBSTITUTE(SUBSTITUTE(LOWER(V27&amp;""),CHAR(160),"")," ",""),".",""),"-",""),"/",""),"?",""),"_",""),",",""),"[",""),"]",""),"(",""),")",""),"*","")</f>
        <v/>
      </c>
      <c r="AW27" s="61" t="str">
        <f aca="false">SUBSTITUTE(SUBSTITUTE(SUBSTITUTE(SUBSTITUTE(SUBSTITUTE(SUBSTITUTE(SUBSTITUTE(SUBSTITUTE(SUBSTITUTE(SUBSTITUTE(SUBSTITUTE(SUBSTITUTE(SUBSTITUTE(LOWER(Z27&amp;""),CHAR(160),"")," ",""),".",""),"-",""),"/",""),"?",""),"_",""),",",""),"[",""),"]",""),"(",""),")",""),"*","")</f>
        <v/>
      </c>
      <c r="AX27" s="61" t="str">
        <f aca="false">SUBSTITUTE(SUBSTITUTE(SUBSTITUTE(SUBSTITUTE(SUBSTITUTE(SUBSTITUTE(SUBSTITUTE(SUBSTITUTE(SUBSTITUTE(SUBSTITUTE(SUBSTITUTE(SUBSTITUTE(SUBSTITUTE(LOWER(AE27&amp;""),CHAR(160),"")," ",""),".",""),"-",""),"/",""),"?",""),"_",""),",",""),"[",""),"]",""),"(",""),")",""),"*","")</f>
        <v/>
      </c>
      <c r="AY27" s="61" t="str">
        <f aca="false">SUBSTITUTE(SUBSTITUTE(SUBSTITUTE(SUBSTITUTE(SUBSTITUTE(SUBSTITUTE(SUBSTITUTE(SUBSTITUTE(SUBSTITUTE(SUBSTITUTE(SUBSTITUTE(SUBSTITUTE(SUBSTITUTE(LOWER(W27&amp;""),CHAR(160),"")," ",""),".",""),"-",""),"/",""),"?",""),"_",""),",",""),"[",""),"]",""),"(",""),")",""),"*","")</f>
        <v/>
      </c>
      <c r="AZ27" s="61" t="str">
        <f aca="false">SUBSTITUTE(SUBSTITUTE(SUBSTITUTE(SUBSTITUTE(SUBSTITUTE(SUBSTITUTE(SUBSTITUTE(SUBSTITUTE(SUBSTITUTE(SUBSTITUTE(SUBSTITUTE(SUBSTITUTE(SUBSTITUTE(LOWER(AC27&amp;""),CHAR(160),"")," ",""),".",""),"-",""),"/",""),"?",""),"_",""),",",""),"[",""),"]",""),"(",""),")",""),"*","")</f>
        <v/>
      </c>
      <c r="BA27" s="61" t="str">
        <f aca="false">SUBSTITUTE(SUBSTITUTE(SUBSTITUTE(SUBSTITUTE(SUBSTITUTE(SUBSTITUTE(SUBSTITUTE(SUBSTITUTE(SUBSTITUTE(SUBSTITUTE(SUBSTITUTE(SUBSTITUTE(SUBSTITUTE(LOWER(AA27&amp;""),CHAR(160),""),"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"&amp;TRIM(SUBSTITUTE(SUBSTITUTE(SUBSTITUTE(SUBSTITUTE(SUBSTITUTE(SUBSTITUTE(SUBSTITUTE(SUBSTITUTE(SUBSTITUTE(SUBSTITUTE(SUBSTITUTE(SUBSTITUTE(SUBSTITUTE(SUBSTITUTE(SUBSTITUTE(SUBSTITUTE(SUBSTITUTE(SUBSTITUTE(SUBSTITUTE(SUBSTITUTE(LOWER(V27&amp;""),CHAR(160)," "),"."," "),","," "),"-"," "),"/"," "),"("," "),")"," "),":"," "),";"," "),"_"," "),"–"," "),"?"," "),"!"," "),"*"," "),"["," "),"]"," "),"'"," "),"#"," "),"+"," "),"&amp;"," "))&amp;" "</f>
        <v>  </v>
      </c>
      <c r="BD27" s="61" t="str">
        <f aca="false">" "&amp;TRIM(SUBSTITUTE(SUBSTITUTE(SUBSTITUTE(SUBSTITUTE(SUBSTITUTE(SUBSTITUTE(SUBSTITUTE(SUBSTITUTE(SUBSTITUTE(SUBSTITUTE(SUBSTITUTE(SUBSTITUTE(SUBSTITUTE(SUBSTITUTE(SUBSTITUTE(SUBSTITUTE(SUBSTITUTE(SUBSTITUTE(SUBSTITUTE(SUBSTITUTE(LOWER(Z27&amp;""),CHAR(160)," "),"."," "),","," "),"-"," "),"/"," "),"("," "),")"," "),":"," "),";"," "),"_"," "),"–"," "),"?"," "),"!"," "),"*"," "),"["," "),"]"," "),"'"," "),"#"," "),"+"," "),"&amp;"," "))&amp;" "</f>
        <v>  </v>
      </c>
      <c r="BE27" s="61" t="str">
        <f aca="false">" "&amp;TRIM(SUBSTITUTE(SUBSTITUTE(SUBSTITUTE(SUBSTITUTE(SUBSTITUTE(SUBSTITUTE(SUBSTITUTE(SUBSTITUTE(SUBSTITUTE(SUBSTITUTE(SUBSTITUTE(SUBSTITUTE(SUBSTITUTE(SUBSTITUTE(SUBSTITUTE(SUBSTITUTE(SUBSTITUTE(SUBSTITUTE(SUBSTITUTE(SUBSTITUTE(LOWER(W27&amp;""),CHAR(160)," "),"."," "),","," "),"-"," "),"/"," "),"("," "),")"," "),":"," "),";"," "),"_"," "),"–"," "),"?"," "),"!"," "),"*"," "),"["," "),"]"," "),"'"," "),"#"," "),"+"," "),"&amp;"," "))&amp;" "</f>
        <v>  </v>
      </c>
      <c r="BF27" s="61" t="str">
        <f aca="false">" "&amp;TRIM(SUBSTITUTE(SUBSTITUTE(SUBSTITUTE(SUBSTITUTE(SUBSTITUTE(SUBSTITUTE(SUBSTITUTE(SUBSTITUTE(SUBSTITUTE(SUBSTITUTE(SUBSTITUTE(SUBSTITUTE(SUBSTITUTE(SUBSTITUTE(SUBSTITUTE(SUBSTITUTE(SUBSTITUTE(SUBSTITUTE(SUBSTITUTE(SUBSTITUTE(LOWER(AC27&amp;""),CHAR(160)," "),"."," "),","," "),"-"," "),"/"," "),"("," "),")"," "),":"," "),";"," "),"_"," "),"–"," "),"?"," "),"!"," "),"*"," "),"["," "),"]"," "),"'"," "),"#"," "),"+"," "),"&amp;"," "))&amp;" "</f>
        <v>  </v>
      </c>
    </row>
    <row r="28" customFormat="false" ht="39.75" hidden="false" customHeight="true" outlineLevel="0" collapsed="false">
      <c r="A28" s="57" t="s">
        <v>450</v>
      </c>
      <c r="B28" s="57" t="s">
        <v>180</v>
      </c>
      <c r="C28" s="57" t="str">
        <f aca="false">Flights!$F$5</f>
        <v>MH0001</v>
      </c>
      <c r="D28" s="58" t="n">
        <f aca="false">Flights!$D$5</f>
        <v>46303</v>
      </c>
      <c r="E28" s="57" t="str">
        <f aca="false">Flights!$G$5&amp;"-"&amp;Flights!$H$5</f>
        <v>LHR-KUL</v>
      </c>
      <c r="F28" s="57" t="str">
        <f aca="false">Flights!$K$5</f>
        <v>EY</v>
      </c>
      <c r="G28" s="57" t="s">
        <v>441</v>
      </c>
      <c r="H28" s="57" t="s">
        <v>442</v>
      </c>
      <c r="I28" s="57" t="s">
        <v>429</v>
      </c>
      <c r="J28" s="57" t="s">
        <v>451</v>
      </c>
      <c r="K28" s="67" t="s">
        <v>431</v>
      </c>
      <c r="L28" s="67" t="s">
        <v>432</v>
      </c>
      <c r="M28" s="67" t="s">
        <v>433</v>
      </c>
      <c r="N28" s="67" t="s">
        <v>365</v>
      </c>
      <c r="O28" s="67"/>
      <c r="P28" s="57" t="s">
        <v>183</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open",IF(AND(NOT(OR(LEN(AZ28)&lt;15,ISNUMBER(MATCH(AZ28,L_Placeholder,0)))),NOT(SUMPRODUCT(--ISNUMBER(SEARCH(" "&amp;L_EvidencePhrase&amp;" ",BF28)))&gt;0),NOT(OR(LEN(AU28)&lt;2,ISNUMBER(MATCH(AU28,L_Placeholder,0)))),NOT(OR(LEN(AX28)&lt;2,ISNUMBER(MATCH(AX28,L_Placeholder,0)))),TRIM(AE28)&lt;&gt;TRIM(T28)),"N/A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",BD28)))&gt;0),"INVALID – evidence missing, placeholder or not yet on file",IF(OR(LEN(AX28)&lt;2,ISNUMBER(MATCH(AX28,L_Placeholder,0))),"INVALID – verifier missing",IF(AX28=AU28,"INVALID – verifier must be someone other than the PIC",IF(SUMPRODUCT(--ISNUMBER(SEARCH(" "&amp;L_EvidencePhrase&amp;" ",BC28)))&gt;0,"INVALID – result not yet available (awaiting / TBC)",IF(AND(TRIM(U28)="Pass",SUMPRODUCT(--ISNUMBER(SEARCH(" "&amp;L_ResultBad&amp;" ",BC28)))&gt;0,NOT(SUMPRODUCT(--ISNUMBER(SEARCH(" "&amp;L_Negation&amp;" ",BC28)))&gt;0)),"INVALID – result describes a problem: use Fail, then Pass after CA",IF(AND(AQ28=1,OR(OR(LEN(AY28)&lt;3,ISNUMBER(MATCH(AY28,L_Placeholder,0))),SUMPRODUCT(--ISNUMBER(SEARCH(" "&amp;L_EvidencePhrase&amp;" ",BE28)))&gt;0)),"INVALID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SUBSTITUTE(SUBSTITUTE(SUBSTITUTE(SUBSTITUTE(SUBSTITUTE(SUBSTITUTE(SUBSTITUTE(SUBSTITUTE(SUBSTITUTE(SUBSTITUTE(SUBSTITUTE(SUBSTITUTE(SUBSTITUTE(LOWER(T28&amp;""),CHAR(160),"")," ",""),".",""),"-",""),"/",""),"?",""),"_",""),",",""),"[",""),"]",""),"(",""),")",""),"*","")</f>
        <v/>
      </c>
      <c r="AV28" s="61" t="str">
        <f aca="false">SUBSTITUTE(SUBSTITUTE(SUBSTITUTE(SUBSTITUTE(SUBSTITUTE(SUBSTITUTE(SUBSTITUTE(SUBSTITUTE(SUBSTITUTE(SUBSTITUTE(SUBSTITUTE(SUBSTITUTE(SUBSTITUTE(LOWER(V28&amp;""),CHAR(160),"")," ",""),".",""),"-",""),"/",""),"?",""),"_",""),",",""),"[",""),"]",""),"(",""),")",""),"*","")</f>
        <v/>
      </c>
      <c r="AW28" s="61" t="str">
        <f aca="false">SUBSTITUTE(SUBSTITUTE(SUBSTITUTE(SUBSTITUTE(SUBSTITUTE(SUBSTITUTE(SUBSTITUTE(SUBSTITUTE(SUBSTITUTE(SUBSTITUTE(SUBSTITUTE(SUBSTITUTE(SUBSTITUTE(LOWER(Z28&amp;""),CHAR(160),"")," ",""),".",""),"-",""),"/",""),"?",""),"_",""),",",""),"[",""),"]",""),"(",""),")",""),"*","")</f>
        <v/>
      </c>
      <c r="AX28" s="61" t="str">
        <f aca="false">SUBSTITUTE(SUBSTITUTE(SUBSTITUTE(SUBSTITUTE(SUBSTITUTE(SUBSTITUTE(SUBSTITUTE(SUBSTITUTE(SUBSTITUTE(SUBSTITUTE(SUBSTITUTE(SUBSTITUTE(SUBSTITUTE(LOWER(AE28&amp;""),CHAR(160),"")," ",""),".",""),"-",""),"/",""),"?",""),"_",""),",",""),"[",""),"]",""),"(",""),")",""),"*","")</f>
        <v/>
      </c>
      <c r="AY28" s="61" t="str">
        <f aca="false">SUBSTITUTE(SUBSTITUTE(SUBSTITUTE(SUBSTITUTE(SUBSTITUTE(SUBSTITUTE(SUBSTITUTE(SUBSTITUTE(SUBSTITUTE(SUBSTITUTE(SUBSTITUTE(SUBSTITUTE(SUBSTITUTE(LOWER(W28&amp;""),CHAR(160),"")," ",""),".",""),"-",""),"/",""),"?",""),"_",""),",",""),"[",""),"]",""),"(",""),")",""),"*","")</f>
        <v/>
      </c>
      <c r="AZ28" s="61" t="str">
        <f aca="false">SUBSTITUTE(SUBSTITUTE(SUBSTITUTE(SUBSTITUTE(SUBSTITUTE(SUBSTITUTE(SUBSTITUTE(SUBSTITUTE(SUBSTITUTE(SUBSTITUTE(SUBSTITUTE(SUBSTITUTE(SUBSTITUTE(LOWER(AC28&amp;""),CHAR(160),"")," ",""),".",""),"-",""),"/",""),"?",""),"_",""),",",""),"[",""),"]",""),"(",""),")",""),"*","")</f>
        <v/>
      </c>
      <c r="BA28" s="61" t="str">
        <f aca="false">SUBSTITUTE(SUBSTITUTE(SUBSTITUTE(SUBSTITUTE(SUBSTITUTE(SUBSTITUTE(SUBSTITUTE(SUBSTITUTE(SUBSTITUTE(SUBSTITUTE(SUBSTITUTE(SUBSTITUTE(SUBSTITUTE(LOWER(AA28&amp;""),CHAR(160),""),"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"&amp;TRIM(SUBSTITUTE(SUBSTITUTE(SUBSTITUTE(SUBSTITUTE(SUBSTITUTE(SUBSTITUTE(SUBSTITUTE(SUBSTITUTE(SUBSTITUTE(SUBSTITUTE(SUBSTITUTE(SUBSTITUTE(SUBSTITUTE(SUBSTITUTE(SUBSTITUTE(SUBSTITUTE(SUBSTITUTE(SUBSTITUTE(SUBSTITUTE(SUBSTITUTE(LOWER(V28&amp;""),CHAR(160)," "),"."," "),","," "),"-"," "),"/"," "),"("," "),")"," "),":"," "),";"," "),"_"," "),"–"," "),"?"," "),"!"," "),"*"," "),"["," "),"]"," "),"'"," "),"#"," "),"+"," "),"&amp;"," "))&amp;" "</f>
        <v>  </v>
      </c>
      <c r="BD28" s="61" t="str">
        <f aca="false">" "&amp;TRIM(SUBSTITUTE(SUBSTITUTE(SUBSTITUTE(SUBSTITUTE(SUBSTITUTE(SUBSTITUTE(SUBSTITUTE(SUBSTITUTE(SUBSTITUTE(SUBSTITUTE(SUBSTITUTE(SUBSTITUTE(SUBSTITUTE(SUBSTITUTE(SUBSTITUTE(SUBSTITUTE(SUBSTITUTE(SUBSTITUTE(SUBSTITUTE(SUBSTITUTE(LOWER(Z28&amp;""),CHAR(160)," "),"."," "),","," "),"-"," "),"/"," "),"("," "),")"," "),":"," "),";"," "),"_"," "),"–"," "),"?"," "),"!"," "),"*"," "),"["," "),"]"," "),"'"," "),"#"," "),"+"," "),"&amp;"," "))&amp;" "</f>
        <v>  </v>
      </c>
      <c r="BE28" s="61" t="str">
        <f aca="false">" "&amp;TRIM(SUBSTITUTE(SUBSTITUTE(SUBSTITUTE(SUBSTITUTE(SUBSTITUTE(SUBSTITUTE(SUBSTITUTE(SUBSTITUTE(SUBSTITUTE(SUBSTITUTE(SUBSTITUTE(SUBSTITUTE(SUBSTITUTE(SUBSTITUTE(SUBSTITUTE(SUBSTITUTE(SUBSTITUTE(SUBSTITUTE(SUBSTITUTE(SUBSTITUTE(LOWER(W28&amp;""),CHAR(160)," "),"."," "),","," "),"-"," "),"/"," "),"("," "),")"," "),":"," "),";"," "),"_"," "),"–"," "),"?"," "),"!"," "),"*"," "),"["," "),"]"," "),"'"," "),"#"," "),"+"," "),"&amp;"," "))&amp;" "</f>
        <v>  </v>
      </c>
      <c r="BF28" s="61" t="str">
        <f aca="false">" "&amp;TRIM(SUBSTITUTE(SUBSTITUTE(SUBSTITUTE(SUBSTITUTE(SUBSTITUTE(SUBSTITUTE(SUBSTITUTE(SUBSTITUTE(SUBSTITUTE(SUBSTITUTE(SUBSTITUTE(SUBSTITUTE(SUBSTITUTE(SUBSTITUTE(SUBSTITUTE(SUBSTITUTE(SUBSTITUTE(SUBSTITUTE(SUBSTITUTE(SUBSTITUTE(LOWER(AC28&amp;""),CHAR(160)," "),"."," "),","," "),"-"," "),"/"," "),"("," "),")"," "),":"," "),";"," "),"_"," "),"–"," "),"?"," "),"!"," "),"*"," "),"["," "),"]"," "),"'"," "),"#"," "),"+"," "),"&amp;"," "))&amp;" "</f>
        <v>  </v>
      </c>
    </row>
    <row r="29" customFormat="false" ht="54" hidden="false" customHeight="true" outlineLevel="0" collapsed="false">
      <c r="A29" s="57" t="s">
        <v>452</v>
      </c>
      <c r="B29" s="57" t="s">
        <v>180</v>
      </c>
      <c r="C29" s="57" t="str">
        <f aca="false">Flights!$F$5</f>
        <v>MH0001</v>
      </c>
      <c r="D29" s="58" t="n">
        <f aca="false">Flights!$D$5</f>
        <v>46303</v>
      </c>
      <c r="E29" s="57" t="str">
        <f aca="false">Flights!$G$5&amp;"-"&amp;Flights!$H$5</f>
        <v>LHR-KUL</v>
      </c>
      <c r="F29" s="57" t="str">
        <f aca="false">Flights!$K$5</f>
        <v>EY</v>
      </c>
      <c r="G29" s="57" t="s">
        <v>441</v>
      </c>
      <c r="H29" s="57" t="s">
        <v>442</v>
      </c>
      <c r="I29" s="57" t="s">
        <v>429</v>
      </c>
      <c r="J29" s="57" t="s">
        <v>453</v>
      </c>
      <c r="K29" s="67" t="s">
        <v>437</v>
      </c>
      <c r="L29" s="67" t="s">
        <v>438</v>
      </c>
      <c r="M29" s="67" t="s">
        <v>433</v>
      </c>
      <c r="N29" s="67" t="s">
        <v>365</v>
      </c>
      <c r="O29" s="67" t="s">
        <v>454</v>
      </c>
      <c r="P29" s="57" t="s">
        <v>183</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open",IF(AND(NOT(OR(LEN(AZ29)&lt;15,ISNUMBER(MATCH(AZ29,L_Placeholder,0)))),NOT(SUMPRODUCT(--ISNUMBER(SEARCH(" "&amp;L_EvidencePhrase&amp;" ",BF29)))&gt;0),NOT(OR(LEN(AU29)&lt;2,ISNUMBER(MATCH(AU29,L_Placeholder,0)))),NOT(OR(LEN(AX29)&lt;2,ISNUMBER(MATCH(AX29,L_Placeholder,0)))),TRIM(AE29)&lt;&gt;TRIM(T29)),"N/A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",BD29)))&gt;0),"INVALID – evidence missing, placeholder or not yet on file",IF(OR(LEN(AX29)&lt;2,ISNUMBER(MATCH(AX29,L_Placeholder,0))),"INVALID – verifier missing",IF(AX29=AU29,"INVALID – verifier must be someone other than the PIC",IF(SUMPRODUCT(--ISNUMBER(SEARCH(" "&amp;L_EvidencePhrase&amp;" ",BC29)))&gt;0,"INVALID – result not yet available (awaiting / TBC)",IF(AND(TRIM(U29)="Pass",SUMPRODUCT(--ISNUMBER(SEARCH(" "&amp;L_ResultBad&amp;" ",BC29)))&gt;0,NOT(SUMPRODUCT(--ISNUMBER(SEARCH(" "&amp;L_Negation&amp;" ",BC29)))&gt;0)),"INVALID – result describes a problem: use Fail, then Pass after CA",IF(AND(AQ29=1,OR(OR(LEN(AY29)&lt;3,ISNUMBER(MATCH(AY29,L_Placeholder,0))),SUMPRODUCT(--ISNUMBER(SEARCH(" "&amp;L_EvidencePhrase&amp;" ",BE29)))&gt;0)),"INVALID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SUBSTITUTE(SUBSTITUTE(SUBSTITUTE(SUBSTITUTE(SUBSTITUTE(SUBSTITUTE(SUBSTITUTE(SUBSTITUTE(SUBSTITUTE(SUBSTITUTE(SUBSTITUTE(SUBSTITUTE(SUBSTITUTE(LOWER(T29&amp;""),CHAR(160),"")," ",""),".",""),"-",""),"/",""),"?",""),"_",""),",",""),"[",""),"]",""),"(",""),")",""),"*","")</f>
        <v/>
      </c>
      <c r="AV29" s="61" t="str">
        <f aca="false">SUBSTITUTE(SUBSTITUTE(SUBSTITUTE(SUBSTITUTE(SUBSTITUTE(SUBSTITUTE(SUBSTITUTE(SUBSTITUTE(SUBSTITUTE(SUBSTITUTE(SUBSTITUTE(SUBSTITUTE(SUBSTITUTE(LOWER(V29&amp;""),CHAR(160),"")," ",""),".",""),"-",""),"/",""),"?",""),"_",""),",",""),"[",""),"]",""),"(",""),")",""),"*","")</f>
        <v/>
      </c>
      <c r="AW29" s="61" t="str">
        <f aca="false">SUBSTITUTE(SUBSTITUTE(SUBSTITUTE(SUBSTITUTE(SUBSTITUTE(SUBSTITUTE(SUBSTITUTE(SUBSTITUTE(SUBSTITUTE(SUBSTITUTE(SUBSTITUTE(SUBSTITUTE(SUBSTITUTE(LOWER(Z29&amp;""),CHAR(160),"")," ",""),".",""),"-",""),"/",""),"?",""),"_",""),",",""),"[",""),"]",""),"(",""),")",""),"*","")</f>
        <v/>
      </c>
      <c r="AX29" s="61" t="str">
        <f aca="false">SUBSTITUTE(SUBSTITUTE(SUBSTITUTE(SUBSTITUTE(SUBSTITUTE(SUBSTITUTE(SUBSTITUTE(SUBSTITUTE(SUBSTITUTE(SUBSTITUTE(SUBSTITUTE(SUBSTITUTE(SUBSTITUTE(LOWER(AE29&amp;""),CHAR(160),"")," ",""),".",""),"-",""),"/",""),"?",""),"_",""),",",""),"[",""),"]",""),"(",""),")",""),"*","")</f>
        <v/>
      </c>
      <c r="AY29" s="61" t="str">
        <f aca="false">SUBSTITUTE(SUBSTITUTE(SUBSTITUTE(SUBSTITUTE(SUBSTITUTE(SUBSTITUTE(SUBSTITUTE(SUBSTITUTE(SUBSTITUTE(SUBSTITUTE(SUBSTITUTE(SUBSTITUTE(SUBSTITUTE(LOWER(W29&amp;""),CHAR(160),"")," ",""),".",""),"-",""),"/",""),"?",""),"_",""),",",""),"[",""),"]",""),"(",""),")",""),"*","")</f>
        <v/>
      </c>
      <c r="AZ29" s="61" t="str">
        <f aca="false">SUBSTITUTE(SUBSTITUTE(SUBSTITUTE(SUBSTITUTE(SUBSTITUTE(SUBSTITUTE(SUBSTITUTE(SUBSTITUTE(SUBSTITUTE(SUBSTITUTE(SUBSTITUTE(SUBSTITUTE(SUBSTITUTE(LOWER(AC29&amp;""),CHAR(160),"")," ",""),".",""),"-",""),"/",""),"?",""),"_",""),",",""),"[",""),"]",""),"(",""),")",""),"*","")</f>
        <v/>
      </c>
      <c r="BA29" s="61" t="str">
        <f aca="false">SUBSTITUTE(SUBSTITUTE(SUBSTITUTE(SUBSTITUTE(SUBSTITUTE(SUBSTITUTE(SUBSTITUTE(SUBSTITUTE(SUBSTITUTE(SUBSTITUTE(SUBSTITUTE(SUBSTITUTE(SUBSTITUTE(LOWER(AA29&amp;""),CHAR(160),""),"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"&amp;TRIM(SUBSTITUTE(SUBSTITUTE(SUBSTITUTE(SUBSTITUTE(SUBSTITUTE(SUBSTITUTE(SUBSTITUTE(SUBSTITUTE(SUBSTITUTE(SUBSTITUTE(SUBSTITUTE(SUBSTITUTE(SUBSTITUTE(SUBSTITUTE(SUBSTITUTE(SUBSTITUTE(SUBSTITUTE(SUBSTITUTE(SUBSTITUTE(SUBSTITUTE(LOWER(V29&amp;""),CHAR(160)," "),"."," "),","," "),"-"," "),"/"," "),"("," "),")"," "),":"," "),";"," "),"_"," "),"–"," "),"?"," "),"!"," "),"*"," "),"["," "),"]"," "),"'"," "),"#"," "),"+"," "),"&amp;"," "))&amp;" "</f>
        <v>  </v>
      </c>
      <c r="BD29" s="61" t="str">
        <f aca="false">" "&amp;TRIM(SUBSTITUTE(SUBSTITUTE(SUBSTITUTE(SUBSTITUTE(SUBSTITUTE(SUBSTITUTE(SUBSTITUTE(SUBSTITUTE(SUBSTITUTE(SUBSTITUTE(SUBSTITUTE(SUBSTITUTE(SUBSTITUTE(SUBSTITUTE(SUBSTITUTE(SUBSTITUTE(SUBSTITUTE(SUBSTITUTE(SUBSTITUTE(SUBSTITUTE(LOWER(Z29&amp;""),CHAR(160)," "),"."," "),","," "),"-"," "),"/"," "),"("," "),")"," "),":"," "),";"," "),"_"," "),"–"," "),"?"," "),"!"," "),"*"," "),"["," "),"]"," "),"'"," "),"#"," "),"+"," "),"&amp;"," "))&amp;" "</f>
        <v>  </v>
      </c>
      <c r="BE29" s="61" t="str">
        <f aca="false">" "&amp;TRIM(SUBSTITUTE(SUBSTITUTE(SUBSTITUTE(SUBSTITUTE(SUBSTITUTE(SUBSTITUTE(SUBSTITUTE(SUBSTITUTE(SUBSTITUTE(SUBSTITUTE(SUBSTITUTE(SUBSTITUTE(SUBSTITUTE(SUBSTITUTE(SUBSTITUTE(SUBSTITUTE(SUBSTITUTE(SUBSTITUTE(SUBSTITUTE(SUBSTITUTE(LOWER(W29&amp;""),CHAR(160)," "),"."," "),","," "),"-"," "),"/"," "),"("," "),")"," "),":"," "),";"," "),"_"," "),"–"," "),"?"," "),"!"," "),"*"," "),"["," "),"]"," "),"'"," "),"#"," "),"+"," "),"&amp;"," "))&amp;" "</f>
        <v>  </v>
      </c>
      <c r="BF29" s="61" t="str">
        <f aca="false">" "&amp;TRIM(SUBSTITUTE(SUBSTITUTE(SUBSTITUTE(SUBSTITUTE(SUBSTITUTE(SUBSTITUTE(SUBSTITUTE(SUBSTITUTE(SUBSTITUTE(SUBSTITUTE(SUBSTITUTE(SUBSTITUTE(SUBSTITUTE(SUBSTITUTE(SUBSTITUTE(SUBSTITUTE(SUBSTITUTE(SUBSTITUTE(SUBSTITUTE(SUBSTITUTE(LOWER(AC29&amp;""),CHAR(160)," "),"."," "),","," "),"-"," "),"/"," "),"("," "),")"," "),":"," "),";"," "),"_"," "),"–"," "),"?"," "),"!"," "),"*"," "),"["," "),"]"," "),"'"," "),"#"," "),"+"," "),"&amp;"," "))&amp;" "</f>
        <v>  </v>
      </c>
    </row>
    <row r="30" customFormat="false" ht="39.75" hidden="false" customHeight="true" outlineLevel="0" collapsed="false">
      <c r="A30" s="57" t="s">
        <v>455</v>
      </c>
      <c r="B30" s="57" t="s">
        <v>195</v>
      </c>
      <c r="C30" s="57" t="str">
        <f aca="false">Flights!$F$6</f>
        <v>MH0727</v>
      </c>
      <c r="D30" s="58" t="n">
        <f aca="false">Flights!$D$6</f>
        <v>46304</v>
      </c>
      <c r="E30" s="57" t="str">
        <f aca="false">Flights!$G$6&amp;"-"&amp;Flights!$H$6</f>
        <v>KUL-CGK</v>
      </c>
      <c r="F30" s="57" t="str">
        <f aca="false">Flights!$K$6</f>
        <v>BC</v>
      </c>
      <c r="G30" s="57" t="s">
        <v>79</v>
      </c>
      <c r="H30" s="57" t="s">
        <v>360</v>
      </c>
      <c r="I30" s="57" t="s">
        <v>361</v>
      </c>
      <c r="J30" s="57" t="s">
        <v>362</v>
      </c>
      <c r="K30" s="67" t="s">
        <v>363</v>
      </c>
      <c r="L30" s="67" t="s">
        <v>364</v>
      </c>
      <c r="M30" s="67"/>
      <c r="N30" s="67" t="s">
        <v>365</v>
      </c>
      <c r="O30" s="67"/>
      <c r="P30" s="57" t="s">
        <v>184</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open",IF(AND(NOT(OR(LEN(AZ30)&lt;15,ISNUMBER(MATCH(AZ30,L_Placeholder,0)))),NOT(SUMPRODUCT(--ISNUMBER(SEARCH(" "&amp;L_EvidencePhrase&amp;" ",BF30)))&gt;0),NOT(OR(LEN(AU30)&lt;2,ISNUMBER(MATCH(AU30,L_Placeholder,0)))),NOT(OR(LEN(AX30)&lt;2,ISNUMBER(MATCH(AX30,L_Placeholder,0)))),TRIM(AE30)&lt;&gt;TRIM(T30)),"N/A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",BD30)))&gt;0),"INVALID – evidence missing, placeholder or not yet on file",IF(OR(LEN(AX30)&lt;2,ISNUMBER(MATCH(AX30,L_Placeholder,0))),"INVALID – verifier missing",IF(AX30=AU30,"INVALID – verifier must be someone other than the PIC",IF(SUMPRODUCT(--ISNUMBER(SEARCH(" "&amp;L_EvidencePhrase&amp;" ",BC30)))&gt;0,"INVALID – result not yet available (awaiting / TBC)",IF(AND(TRIM(U30)="Pass",SUMPRODUCT(--ISNUMBER(SEARCH(" "&amp;L_ResultBad&amp;" ",BC30)))&gt;0,NOT(SUMPRODUCT(--ISNUMBER(SEARCH(" "&amp;L_Negation&amp;" ",BC30)))&gt;0)),"INVALID – result describes a problem: use Fail, then Pass after CA",IF(AND(AQ30=1,OR(OR(LEN(AY30)&lt;3,ISNUMBER(MATCH(AY30,L_Placeholder,0))),SUMPRODUCT(--ISNUMBER(SEARCH(" "&amp;L_EvidencePhrase&amp;" ",BE30)))&gt;0)),"INVALID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SUBSTITUTE(SUBSTITUTE(SUBSTITUTE(SUBSTITUTE(SUBSTITUTE(SUBSTITUTE(SUBSTITUTE(SUBSTITUTE(SUBSTITUTE(SUBSTITUTE(SUBSTITUTE(SUBSTITUTE(SUBSTITUTE(LOWER(T30&amp;""),CHAR(160),"")," ",""),".",""),"-",""),"/",""),"?",""),"_",""),",",""),"[",""),"]",""),"(",""),")",""),"*","")</f>
        <v/>
      </c>
      <c r="AV30" s="61" t="str">
        <f aca="false">SUBSTITUTE(SUBSTITUTE(SUBSTITUTE(SUBSTITUTE(SUBSTITUTE(SUBSTITUTE(SUBSTITUTE(SUBSTITUTE(SUBSTITUTE(SUBSTITUTE(SUBSTITUTE(SUBSTITUTE(SUBSTITUTE(LOWER(V30&amp;""),CHAR(160),"")," ",""),".",""),"-",""),"/",""),"?",""),"_",""),",",""),"[",""),"]",""),"(",""),")",""),"*","")</f>
        <v/>
      </c>
      <c r="AW30" s="61" t="str">
        <f aca="false">SUBSTITUTE(SUBSTITUTE(SUBSTITUTE(SUBSTITUTE(SUBSTITUTE(SUBSTITUTE(SUBSTITUTE(SUBSTITUTE(SUBSTITUTE(SUBSTITUTE(SUBSTITUTE(SUBSTITUTE(SUBSTITUTE(LOWER(Z30&amp;""),CHAR(160),"")," ",""),".",""),"-",""),"/",""),"?",""),"_",""),",",""),"[",""),"]",""),"(",""),")",""),"*","")</f>
        <v/>
      </c>
      <c r="AX30" s="61" t="str">
        <f aca="false">SUBSTITUTE(SUBSTITUTE(SUBSTITUTE(SUBSTITUTE(SUBSTITUTE(SUBSTITUTE(SUBSTITUTE(SUBSTITUTE(SUBSTITUTE(SUBSTITUTE(SUBSTITUTE(SUBSTITUTE(SUBSTITUTE(LOWER(AE30&amp;""),CHAR(160),"")," ",""),".",""),"-",""),"/",""),"?",""),"_",""),",",""),"[",""),"]",""),"(",""),")",""),"*","")</f>
        <v/>
      </c>
      <c r="AY30" s="61" t="str">
        <f aca="false">SUBSTITUTE(SUBSTITUTE(SUBSTITUTE(SUBSTITUTE(SUBSTITUTE(SUBSTITUTE(SUBSTITUTE(SUBSTITUTE(SUBSTITUTE(SUBSTITUTE(SUBSTITUTE(SUBSTITUTE(SUBSTITUTE(LOWER(W30&amp;""),CHAR(160),"")," ",""),".",""),"-",""),"/",""),"?",""),"_",""),",",""),"[",""),"]",""),"(",""),")",""),"*","")</f>
        <v/>
      </c>
      <c r="AZ30" s="61" t="str">
        <f aca="false">SUBSTITUTE(SUBSTITUTE(SUBSTITUTE(SUBSTITUTE(SUBSTITUTE(SUBSTITUTE(SUBSTITUTE(SUBSTITUTE(SUBSTITUTE(SUBSTITUTE(SUBSTITUTE(SUBSTITUTE(SUBSTITUTE(LOWER(AC30&amp;""),CHAR(160),"")," ",""),".",""),"-",""),"/",""),"?",""),"_",""),",",""),"[",""),"]",""),"(",""),")",""),"*","")</f>
        <v/>
      </c>
      <c r="BA30" s="61" t="str">
        <f aca="false">SUBSTITUTE(SUBSTITUTE(SUBSTITUTE(SUBSTITUTE(SUBSTITUTE(SUBSTITUTE(SUBSTITUTE(SUBSTITUTE(SUBSTITUTE(SUBSTITUTE(SUBSTITUTE(SUBSTITUTE(SUBSTITUTE(LOWER(AA30&amp;""),CHAR(160),""),"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"&amp;TRIM(SUBSTITUTE(SUBSTITUTE(SUBSTITUTE(SUBSTITUTE(SUBSTITUTE(SUBSTITUTE(SUBSTITUTE(SUBSTITUTE(SUBSTITUTE(SUBSTITUTE(SUBSTITUTE(SUBSTITUTE(SUBSTITUTE(SUBSTITUTE(SUBSTITUTE(SUBSTITUTE(SUBSTITUTE(SUBSTITUTE(SUBSTITUTE(SUBSTITUTE(LOWER(V30&amp;""),CHAR(160)," "),"."," "),","," "),"-"," "),"/"," "),"("," "),")"," "),":"," "),";"," "),"_"," "),"–"," "),"?"," "),"!"," "),"*"," "),"["," "),"]"," "),"'"," "),"#"," "),"+"," "),"&amp;"," "))&amp;" "</f>
        <v>  </v>
      </c>
      <c r="BD30" s="61" t="str">
        <f aca="false">" "&amp;TRIM(SUBSTITUTE(SUBSTITUTE(SUBSTITUTE(SUBSTITUTE(SUBSTITUTE(SUBSTITUTE(SUBSTITUTE(SUBSTITUTE(SUBSTITUTE(SUBSTITUTE(SUBSTITUTE(SUBSTITUTE(SUBSTITUTE(SUBSTITUTE(SUBSTITUTE(SUBSTITUTE(SUBSTITUTE(SUBSTITUTE(SUBSTITUTE(SUBSTITUTE(LOWER(Z30&amp;""),CHAR(160)," "),"."," "),","," "),"-"," "),"/"," "),"("," "),")"," "),":"," "),";"," "),"_"," "),"–"," "),"?"," "),"!"," "),"*"," "),"["," "),"]"," "),"'"," "),"#"," "),"+"," "),"&amp;"," "))&amp;" "</f>
        <v>  </v>
      </c>
      <c r="BE30" s="61" t="str">
        <f aca="false">" "&amp;TRIM(SUBSTITUTE(SUBSTITUTE(SUBSTITUTE(SUBSTITUTE(SUBSTITUTE(SUBSTITUTE(SUBSTITUTE(SUBSTITUTE(SUBSTITUTE(SUBSTITUTE(SUBSTITUTE(SUBSTITUTE(SUBSTITUTE(SUBSTITUTE(SUBSTITUTE(SUBSTITUTE(SUBSTITUTE(SUBSTITUTE(SUBSTITUTE(SUBSTITUTE(LOWER(W30&amp;""),CHAR(160)," "),"."," "),","," "),"-"," "),"/"," "),"("," "),")"," "),":"," "),";"," "),"_"," "),"–"," "),"?"," "),"!"," "),"*"," "),"["," "),"]"," "),"'"," "),"#"," "),"+"," "),"&amp;"," "))&amp;" "</f>
        <v>  </v>
      </c>
      <c r="BF30" s="61" t="str">
        <f aca="false">" "&amp;TRIM(SUBSTITUTE(SUBSTITUTE(SUBSTITUTE(SUBSTITUTE(SUBSTITUTE(SUBSTITUTE(SUBSTITUTE(SUBSTITUTE(SUBSTITUTE(SUBSTITUTE(SUBSTITUTE(SUBSTITUTE(SUBSTITUTE(SUBSTITUTE(SUBSTITUTE(SUBSTITUTE(SUBSTITUTE(SUBSTITUTE(SUBSTITUTE(SUBSTITUTE(LOWER(AC30&amp;""),CHAR(160)," "),"."," "),","," "),"-"," "),"/"," "),"("," "),")"," "),":"," "),";"," "),"_"," "),"–"," "),"?"," "),"!"," "),"*"," "),"["," "),"]"," "),"'"," "),"#"," "),"+"," "),"&amp;"," "))&amp;" "</f>
        <v>  </v>
      </c>
    </row>
    <row r="31" customFormat="false" ht="39.75" hidden="false" customHeight="true" outlineLevel="0" collapsed="false">
      <c r="A31" s="57" t="s">
        <v>456</v>
      </c>
      <c r="B31" s="57" t="s">
        <v>195</v>
      </c>
      <c r="C31" s="57" t="str">
        <f aca="false">Flights!$F$6</f>
        <v>MH0727</v>
      </c>
      <c r="D31" s="58" t="n">
        <f aca="false">Flights!$D$6</f>
        <v>46304</v>
      </c>
      <c r="E31" s="57" t="str">
        <f aca="false">Flights!$G$6&amp;"-"&amp;Flights!$H$6</f>
        <v>KUL-CGK</v>
      </c>
      <c r="F31" s="57" t="str">
        <f aca="false">Flights!$K$6</f>
        <v>BC</v>
      </c>
      <c r="G31" s="57" t="s">
        <v>79</v>
      </c>
      <c r="H31" s="57" t="s">
        <v>360</v>
      </c>
      <c r="I31" s="57" t="s">
        <v>367</v>
      </c>
      <c r="J31" s="57" t="s">
        <v>368</v>
      </c>
      <c r="K31" s="67" t="s">
        <v>369</v>
      </c>
      <c r="L31" s="67" t="s">
        <v>364</v>
      </c>
      <c r="M31" s="67"/>
      <c r="N31" s="67" t="s">
        <v>365</v>
      </c>
      <c r="O31" s="67"/>
      <c r="P31" s="57" t="s">
        <v>184</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open",IF(AND(NOT(OR(LEN(AZ31)&lt;15,ISNUMBER(MATCH(AZ31,L_Placeholder,0)))),NOT(SUMPRODUCT(--ISNUMBER(SEARCH(" "&amp;L_EvidencePhrase&amp;" ",BF31)))&gt;0),NOT(OR(LEN(AU31)&lt;2,ISNUMBER(MATCH(AU31,L_Placeholder,0)))),NOT(OR(LEN(AX31)&lt;2,ISNUMBER(MATCH(AX31,L_Placeholder,0)))),TRIM(AE31)&lt;&gt;TRIM(T31)),"N/A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",BD31)))&gt;0),"INVALID – evidence missing, placeholder or not yet on file",IF(OR(LEN(AX31)&lt;2,ISNUMBER(MATCH(AX31,L_Placeholder,0))),"INVALID – verifier missing",IF(AX31=AU31,"INVALID – verifier must be someone other than the PIC",IF(SUMPRODUCT(--ISNUMBER(SEARCH(" "&amp;L_EvidencePhrase&amp;" ",BC31)))&gt;0,"INVALID – result not yet available (awaiting / TBC)",IF(AND(TRIM(U31)="Pass",SUMPRODUCT(--ISNUMBER(SEARCH(" "&amp;L_ResultBad&amp;" ",BC31)))&gt;0,NOT(SUMPRODUCT(--ISNUMBER(SEARCH(" "&amp;L_Negation&amp;" ",BC31)))&gt;0)),"INVALID – result describes a problem: use Fail, then Pass after CA",IF(AND(AQ31=1,OR(OR(LEN(AY31)&lt;3,ISNUMBER(MATCH(AY31,L_Placeholder,0))),SUMPRODUCT(--ISNUMBER(SEARCH(" "&amp;L_EvidencePhrase&amp;" ",BE31)))&gt;0)),"INVALID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SUBSTITUTE(SUBSTITUTE(SUBSTITUTE(SUBSTITUTE(SUBSTITUTE(SUBSTITUTE(SUBSTITUTE(SUBSTITUTE(SUBSTITUTE(SUBSTITUTE(SUBSTITUTE(SUBSTITUTE(SUBSTITUTE(LOWER(T31&amp;""),CHAR(160),"")," ",""),".",""),"-",""),"/",""),"?",""),"_",""),",",""),"[",""),"]",""),"(",""),")",""),"*","")</f>
        <v/>
      </c>
      <c r="AV31" s="61" t="str">
        <f aca="false">SUBSTITUTE(SUBSTITUTE(SUBSTITUTE(SUBSTITUTE(SUBSTITUTE(SUBSTITUTE(SUBSTITUTE(SUBSTITUTE(SUBSTITUTE(SUBSTITUTE(SUBSTITUTE(SUBSTITUTE(SUBSTITUTE(LOWER(V31&amp;""),CHAR(160),"")," ",""),".",""),"-",""),"/",""),"?",""),"_",""),",",""),"[",""),"]",""),"(",""),")",""),"*","")</f>
        <v/>
      </c>
      <c r="AW31" s="61" t="str">
        <f aca="false">SUBSTITUTE(SUBSTITUTE(SUBSTITUTE(SUBSTITUTE(SUBSTITUTE(SUBSTITUTE(SUBSTITUTE(SUBSTITUTE(SUBSTITUTE(SUBSTITUTE(SUBSTITUTE(SUBSTITUTE(SUBSTITUTE(LOWER(Z31&amp;""),CHAR(160),"")," ",""),".",""),"-",""),"/",""),"?",""),"_",""),",",""),"[",""),"]",""),"(",""),")",""),"*","")</f>
        <v/>
      </c>
      <c r="AX31" s="61" t="str">
        <f aca="false">SUBSTITUTE(SUBSTITUTE(SUBSTITUTE(SUBSTITUTE(SUBSTITUTE(SUBSTITUTE(SUBSTITUTE(SUBSTITUTE(SUBSTITUTE(SUBSTITUTE(SUBSTITUTE(SUBSTITUTE(SUBSTITUTE(LOWER(AE31&amp;""),CHAR(160),"")," ",""),".",""),"-",""),"/",""),"?",""),"_",""),",",""),"[",""),"]",""),"(",""),")",""),"*","")</f>
        <v/>
      </c>
      <c r="AY31" s="61" t="str">
        <f aca="false">SUBSTITUTE(SUBSTITUTE(SUBSTITUTE(SUBSTITUTE(SUBSTITUTE(SUBSTITUTE(SUBSTITUTE(SUBSTITUTE(SUBSTITUTE(SUBSTITUTE(SUBSTITUTE(SUBSTITUTE(SUBSTITUTE(LOWER(W31&amp;""),CHAR(160),"")," ",""),".",""),"-",""),"/",""),"?",""),"_",""),",",""),"[",""),"]",""),"(",""),")",""),"*","")</f>
        <v/>
      </c>
      <c r="AZ31" s="61" t="str">
        <f aca="false">SUBSTITUTE(SUBSTITUTE(SUBSTITUTE(SUBSTITUTE(SUBSTITUTE(SUBSTITUTE(SUBSTITUTE(SUBSTITUTE(SUBSTITUTE(SUBSTITUTE(SUBSTITUTE(SUBSTITUTE(SUBSTITUTE(LOWER(AC31&amp;""),CHAR(160),"")," ",""),".",""),"-",""),"/",""),"?",""),"_",""),",",""),"[",""),"]",""),"(",""),")",""),"*","")</f>
        <v/>
      </c>
      <c r="BA31" s="61" t="str">
        <f aca="false">SUBSTITUTE(SUBSTITUTE(SUBSTITUTE(SUBSTITUTE(SUBSTITUTE(SUBSTITUTE(SUBSTITUTE(SUBSTITUTE(SUBSTITUTE(SUBSTITUTE(SUBSTITUTE(SUBSTITUTE(SUBSTITUTE(LOWER(AA31&amp;""),CHAR(160),""),"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"&amp;TRIM(SUBSTITUTE(SUBSTITUTE(SUBSTITUTE(SUBSTITUTE(SUBSTITUTE(SUBSTITUTE(SUBSTITUTE(SUBSTITUTE(SUBSTITUTE(SUBSTITUTE(SUBSTITUTE(SUBSTITUTE(SUBSTITUTE(SUBSTITUTE(SUBSTITUTE(SUBSTITUTE(SUBSTITUTE(SUBSTITUTE(SUBSTITUTE(SUBSTITUTE(LOWER(V31&amp;""),CHAR(160)," "),"."," "),","," "),"-"," "),"/"," "),"("," "),")"," "),":"," "),";"," "),"_"," "),"–"," "),"?"," "),"!"," "),"*"," "),"["," "),"]"," "),"'"," "),"#"," "),"+"," "),"&amp;"," "))&amp;" "</f>
        <v>  </v>
      </c>
      <c r="BD31" s="61" t="str">
        <f aca="false">" "&amp;TRIM(SUBSTITUTE(SUBSTITUTE(SUBSTITUTE(SUBSTITUTE(SUBSTITUTE(SUBSTITUTE(SUBSTITUTE(SUBSTITUTE(SUBSTITUTE(SUBSTITUTE(SUBSTITUTE(SUBSTITUTE(SUBSTITUTE(SUBSTITUTE(SUBSTITUTE(SUBSTITUTE(SUBSTITUTE(SUBSTITUTE(SUBSTITUTE(SUBSTITUTE(LOWER(Z31&amp;""),CHAR(160)," "),"."," "),","," "),"-"," "),"/"," "),"("," "),")"," "),":"," "),";"," "),"_"," "),"–"," "),"?"," "),"!"," "),"*"," "),"["," "),"]"," "),"'"," "),"#"," "),"+"," "),"&amp;"," "))&amp;" "</f>
        <v>  </v>
      </c>
      <c r="BE31" s="61" t="str">
        <f aca="false">" "&amp;TRIM(SUBSTITUTE(SUBSTITUTE(SUBSTITUTE(SUBSTITUTE(SUBSTITUTE(SUBSTITUTE(SUBSTITUTE(SUBSTITUTE(SUBSTITUTE(SUBSTITUTE(SUBSTITUTE(SUBSTITUTE(SUBSTITUTE(SUBSTITUTE(SUBSTITUTE(SUBSTITUTE(SUBSTITUTE(SUBSTITUTE(SUBSTITUTE(SUBSTITUTE(LOWER(W31&amp;""),CHAR(160)," "),"."," "),","," "),"-"," "),"/"," "),"("," "),")"," "),":"," "),";"," "),"_"," "),"–"," "),"?"," "),"!"," "),"*"," "),"["," "),"]"," "),"'"," "),"#"," "),"+"," "),"&amp;"," "))&amp;" "</f>
        <v>  </v>
      </c>
      <c r="BF31" s="61" t="str">
        <f aca="false">" "&amp;TRIM(SUBSTITUTE(SUBSTITUTE(SUBSTITUTE(SUBSTITUTE(SUBSTITUTE(SUBSTITUTE(SUBSTITUTE(SUBSTITUTE(SUBSTITUTE(SUBSTITUTE(SUBSTITUTE(SUBSTITUTE(SUBSTITUTE(SUBSTITUTE(SUBSTITUTE(SUBSTITUTE(SUBSTITUTE(SUBSTITUTE(SUBSTITUTE(SUBSTITUTE(LOWER(AC31&amp;""),CHAR(160)," "),"."," "),","," "),"-"," "),"/"," "),"("," "),")"," "),":"," "),";"," "),"_"," "),"–"," "),"?"," "),"!"," "),"*"," "),"["," "),"]"," "),"'"," "),"#"," "),"+"," "),"&amp;"," "))&amp;" "</f>
        <v>  </v>
      </c>
    </row>
    <row r="32" customFormat="false" ht="41.25" hidden="false" customHeight="true" outlineLevel="0" collapsed="false">
      <c r="A32" s="57" t="s">
        <v>457</v>
      </c>
      <c r="B32" s="57" t="s">
        <v>195</v>
      </c>
      <c r="C32" s="57" t="str">
        <f aca="false">Flights!$F$6</f>
        <v>MH0727</v>
      </c>
      <c r="D32" s="58" t="n">
        <f aca="false">Flights!$D$6</f>
        <v>46304</v>
      </c>
      <c r="E32" s="57" t="str">
        <f aca="false">Flights!$G$6&amp;"-"&amp;Flights!$H$6</f>
        <v>KUL-CGK</v>
      </c>
      <c r="F32" s="57" t="str">
        <f aca="false">Flights!$K$6</f>
        <v>BC</v>
      </c>
      <c r="G32" s="57" t="s">
        <v>79</v>
      </c>
      <c r="H32" s="57" t="s">
        <v>360</v>
      </c>
      <c r="I32" s="57" t="s">
        <v>371</v>
      </c>
      <c r="J32" s="57" t="s">
        <v>372</v>
      </c>
      <c r="K32" s="67" t="s">
        <v>373</v>
      </c>
      <c r="L32" s="67" t="s">
        <v>364</v>
      </c>
      <c r="M32" s="67"/>
      <c r="N32" s="67" t="str">
        <f aca="false">IF(TRIM(Flights!$L$6)="A339","Required","N/A – rule")</f>
        <v>N/A – rule</v>
      </c>
      <c r="O32" s="67" t="s">
        <v>374</v>
      </c>
      <c r="P32" s="57" t="s">
        <v>184</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open",IF(AND(NOT(OR(LEN(AZ32)&lt;15,ISNUMBER(MATCH(AZ32,L_Placeholder,0)))),NOT(SUMPRODUCT(--ISNUMBER(SEARCH(" "&amp;L_EvidencePhrase&amp;" ",BF32)))&gt;0),NOT(OR(LEN(AU32)&lt;2,ISNUMBER(MATCH(AU32,L_Placeholder,0)))),NOT(OR(LEN(AX32)&lt;2,ISNUMBER(MATCH(AX32,L_Placeholder,0)))),TRIM(AE32)&lt;&gt;TRIM(T32)),"N/A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",BD32)))&gt;0),"INVALID – evidence missing, placeholder or not yet on file",IF(OR(LEN(AX32)&lt;2,ISNUMBER(MATCH(AX32,L_Placeholder,0))),"INVALID – verifier missing",IF(AX32=AU32,"INVALID – verifier must be someone other than the PIC",IF(SUMPRODUCT(--ISNUMBER(SEARCH(" "&amp;L_EvidencePhrase&amp;" ",BC32)))&gt;0,"INVALID – result not yet available (awaiting / TBC)",IF(AND(TRIM(U32)="Pass",SUMPRODUCT(--ISNUMBER(SEARCH(" "&amp;L_ResultBad&amp;" ",BC32)))&gt;0,NOT(SUMPRODUCT(--ISNUMBER(SEARCH(" "&amp;L_Negation&amp;" ",BC32)))&gt;0)),"INVALID – result describes a problem: use Fail, then Pass after CA",IF(AND(AQ32=1,OR(OR(LEN(AY32)&lt;3,ISNUMBER(MATCH(AY32,L_Placeholder,0))),SUMPRODUCT(--ISNUMBER(SEARCH(" "&amp;L_EvidencePhrase&amp;" ",BE32)))&gt;0)),"INVALID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SUBSTITUTE(SUBSTITUTE(SUBSTITUTE(SUBSTITUTE(SUBSTITUTE(SUBSTITUTE(SUBSTITUTE(SUBSTITUTE(SUBSTITUTE(SUBSTITUTE(SUBSTITUTE(SUBSTITUTE(SUBSTITUTE(LOWER(T32&amp;""),CHAR(160),"")," ",""),".",""),"-",""),"/",""),"?",""),"_",""),",",""),"[",""),"]",""),"(",""),")",""),"*","")</f>
        <v/>
      </c>
      <c r="AV32" s="61" t="str">
        <f aca="false">SUBSTITUTE(SUBSTITUTE(SUBSTITUTE(SUBSTITUTE(SUBSTITUTE(SUBSTITUTE(SUBSTITUTE(SUBSTITUTE(SUBSTITUTE(SUBSTITUTE(SUBSTITUTE(SUBSTITUTE(SUBSTITUTE(LOWER(V32&amp;""),CHAR(160),"")," ",""),".",""),"-",""),"/",""),"?",""),"_",""),",",""),"[",""),"]",""),"(",""),")",""),"*","")</f>
        <v/>
      </c>
      <c r="AW32" s="61" t="str">
        <f aca="false">SUBSTITUTE(SUBSTITUTE(SUBSTITUTE(SUBSTITUTE(SUBSTITUTE(SUBSTITUTE(SUBSTITUTE(SUBSTITUTE(SUBSTITUTE(SUBSTITUTE(SUBSTITUTE(SUBSTITUTE(SUBSTITUTE(LOWER(Z32&amp;""),CHAR(160),"")," ",""),".",""),"-",""),"/",""),"?",""),"_",""),",",""),"[",""),"]",""),"(",""),")",""),"*","")</f>
        <v/>
      </c>
      <c r="AX32" s="61" t="str">
        <f aca="false">SUBSTITUTE(SUBSTITUTE(SUBSTITUTE(SUBSTITUTE(SUBSTITUTE(SUBSTITUTE(SUBSTITUTE(SUBSTITUTE(SUBSTITUTE(SUBSTITUTE(SUBSTITUTE(SUBSTITUTE(SUBSTITUTE(LOWER(AE32&amp;""),CHAR(160),"")," ",""),".",""),"-",""),"/",""),"?",""),"_",""),",",""),"[",""),"]",""),"(",""),")",""),"*","")</f>
        <v/>
      </c>
      <c r="AY32" s="61" t="str">
        <f aca="false">SUBSTITUTE(SUBSTITUTE(SUBSTITUTE(SUBSTITUTE(SUBSTITUTE(SUBSTITUTE(SUBSTITUTE(SUBSTITUTE(SUBSTITUTE(SUBSTITUTE(SUBSTITUTE(SUBSTITUTE(SUBSTITUTE(LOWER(W32&amp;""),CHAR(160),"")," ",""),".",""),"-",""),"/",""),"?",""),"_",""),",",""),"[",""),"]",""),"(",""),")",""),"*","")</f>
        <v/>
      </c>
      <c r="AZ32" s="61" t="str">
        <f aca="false">SUBSTITUTE(SUBSTITUTE(SUBSTITUTE(SUBSTITUTE(SUBSTITUTE(SUBSTITUTE(SUBSTITUTE(SUBSTITUTE(SUBSTITUTE(SUBSTITUTE(SUBSTITUTE(SUBSTITUTE(SUBSTITUTE(LOWER(AC32&amp;""),CHAR(160),"")," ",""),".",""),"-",""),"/",""),"?",""),"_",""),",",""),"[",""),"]",""),"(",""),")",""),"*","")</f>
        <v/>
      </c>
      <c r="BA32" s="61" t="str">
        <f aca="false">SUBSTITUTE(SUBSTITUTE(SUBSTITUTE(SUBSTITUTE(SUBSTITUTE(SUBSTITUTE(SUBSTITUTE(SUBSTITUTE(SUBSTITUTE(SUBSTITUTE(SUBSTITUTE(SUBSTITUTE(SUBSTITUTE(LOWER(AA32&amp;""),CHAR(160),""),"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"&amp;TRIM(SUBSTITUTE(SUBSTITUTE(SUBSTITUTE(SUBSTITUTE(SUBSTITUTE(SUBSTITUTE(SUBSTITUTE(SUBSTITUTE(SUBSTITUTE(SUBSTITUTE(SUBSTITUTE(SUBSTITUTE(SUBSTITUTE(SUBSTITUTE(SUBSTITUTE(SUBSTITUTE(SUBSTITUTE(SUBSTITUTE(SUBSTITUTE(SUBSTITUTE(LOWER(V32&amp;""),CHAR(160)," "),"."," "),","," "),"-"," "),"/"," "),"("," "),")"," "),":"," "),";"," "),"_"," "),"–"," "),"?"," "),"!"," "),"*"," "),"["," "),"]"," "),"'"," "),"#"," "),"+"," "),"&amp;"," "))&amp;" "</f>
        <v>  </v>
      </c>
      <c r="BD32" s="61" t="str">
        <f aca="false">" "&amp;TRIM(SUBSTITUTE(SUBSTITUTE(SUBSTITUTE(SUBSTITUTE(SUBSTITUTE(SUBSTITUTE(SUBSTITUTE(SUBSTITUTE(SUBSTITUTE(SUBSTITUTE(SUBSTITUTE(SUBSTITUTE(SUBSTITUTE(SUBSTITUTE(SUBSTITUTE(SUBSTITUTE(SUBSTITUTE(SUBSTITUTE(SUBSTITUTE(SUBSTITUTE(LOWER(Z32&amp;""),CHAR(160)," "),"."," "),","," "),"-"," "),"/"," "),"("," "),")"," "),":"," "),";"," "),"_"," "),"–"," "),"?"," "),"!"," "),"*"," "),"["," "),"]"," "),"'"," "),"#"," "),"+"," "),"&amp;"," "))&amp;" "</f>
        <v>  </v>
      </c>
      <c r="BE32" s="61" t="str">
        <f aca="false">" "&amp;TRIM(SUBSTITUTE(SUBSTITUTE(SUBSTITUTE(SUBSTITUTE(SUBSTITUTE(SUBSTITUTE(SUBSTITUTE(SUBSTITUTE(SUBSTITUTE(SUBSTITUTE(SUBSTITUTE(SUBSTITUTE(SUBSTITUTE(SUBSTITUTE(SUBSTITUTE(SUBSTITUTE(SUBSTITUTE(SUBSTITUTE(SUBSTITUTE(SUBSTITUTE(LOWER(W32&amp;""),CHAR(160)," "),"."," "),","," "),"-"," "),"/"," "),"("," "),")"," "),":"," "),";"," "),"_"," "),"–"," "),"?"," "),"!"," "),"*"," "),"["," "),"]"," "),"'"," "),"#"," "),"+"," "),"&amp;"," "))&amp;" "</f>
        <v>  </v>
      </c>
      <c r="BF32" s="61" t="str">
        <f aca="false">" "&amp;TRIM(SUBSTITUTE(SUBSTITUTE(SUBSTITUTE(SUBSTITUTE(SUBSTITUTE(SUBSTITUTE(SUBSTITUTE(SUBSTITUTE(SUBSTITUTE(SUBSTITUTE(SUBSTITUTE(SUBSTITUTE(SUBSTITUTE(SUBSTITUTE(SUBSTITUTE(SUBSTITUTE(SUBSTITUTE(SUBSTITUTE(SUBSTITUTE(SUBSTITUTE(LOWER(AC32&amp;""),CHAR(160)," "),"."," "),","," "),"-"," "),"/"," "),"("," "),")"," "),":"," "),";"," "),"_"," "),"–"," "),"?"," "),"!"," "),"*"," "),"["," "),"]"," "),"'"," "),"#"," "),"+"," "),"&amp;"," "))&amp;" "</f>
        <v>  </v>
      </c>
    </row>
    <row r="33" customFormat="false" ht="39.75" hidden="false" customHeight="true" outlineLevel="0" collapsed="false">
      <c r="A33" s="57" t="s">
        <v>458</v>
      </c>
      <c r="B33" s="57" t="s">
        <v>195</v>
      </c>
      <c r="C33" s="57" t="str">
        <f aca="false">Flights!$F$6</f>
        <v>MH0727</v>
      </c>
      <c r="D33" s="58" t="n">
        <f aca="false">Flights!$D$6</f>
        <v>46304</v>
      </c>
      <c r="E33" s="57" t="str">
        <f aca="false">Flights!$G$6&amp;"-"&amp;Flights!$H$6</f>
        <v>KUL-CGK</v>
      </c>
      <c r="F33" s="57" t="str">
        <f aca="false">Flights!$K$6</f>
        <v>BC</v>
      </c>
      <c r="G33" s="57" t="s">
        <v>79</v>
      </c>
      <c r="H33" s="57" t="s">
        <v>360</v>
      </c>
      <c r="I33" s="57" t="s">
        <v>376</v>
      </c>
      <c r="J33" s="57" t="s">
        <v>377</v>
      </c>
      <c r="K33" s="67" t="s">
        <v>378</v>
      </c>
      <c r="L33" s="67" t="s">
        <v>364</v>
      </c>
      <c r="M33" s="67"/>
      <c r="N33" s="67" t="s">
        <v>365</v>
      </c>
      <c r="O33" s="67"/>
      <c r="P33" s="57" t="s">
        <v>184</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open",IF(AND(NOT(OR(LEN(AZ33)&lt;15,ISNUMBER(MATCH(AZ33,L_Placeholder,0)))),NOT(SUMPRODUCT(--ISNUMBER(SEARCH(" "&amp;L_EvidencePhrase&amp;" ",BF33)))&gt;0),NOT(OR(LEN(AU33)&lt;2,ISNUMBER(MATCH(AU33,L_Placeholder,0)))),NOT(OR(LEN(AX33)&lt;2,ISNUMBER(MATCH(AX33,L_Placeholder,0)))),TRIM(AE33)&lt;&gt;TRIM(T33)),"N/A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",BD33)))&gt;0),"INVALID – evidence missing, placeholder or not yet on file",IF(OR(LEN(AX33)&lt;2,ISNUMBER(MATCH(AX33,L_Placeholder,0))),"INVALID – verifier missing",IF(AX33=AU33,"INVALID – verifier must be someone other than the PIC",IF(SUMPRODUCT(--ISNUMBER(SEARCH(" "&amp;L_EvidencePhrase&amp;" ",BC33)))&gt;0,"INVALID – result not yet available (awaiting / TBC)",IF(AND(TRIM(U33)="Pass",SUMPRODUCT(--ISNUMBER(SEARCH(" "&amp;L_ResultBad&amp;" ",BC33)))&gt;0,NOT(SUMPRODUCT(--ISNUMBER(SEARCH(" "&amp;L_Negation&amp;" ",BC33)))&gt;0)),"INVALID – result describes a problem: use Fail, then Pass after CA",IF(AND(AQ33=1,OR(OR(LEN(AY33)&lt;3,ISNUMBER(MATCH(AY33,L_Placeholder,0))),SUMPRODUCT(--ISNUMBER(SEARCH(" "&amp;L_EvidencePhrase&amp;" ",BE33)))&gt;0)),"INVALID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SUBSTITUTE(SUBSTITUTE(SUBSTITUTE(SUBSTITUTE(SUBSTITUTE(SUBSTITUTE(SUBSTITUTE(SUBSTITUTE(SUBSTITUTE(SUBSTITUTE(SUBSTITUTE(SUBSTITUTE(SUBSTITUTE(LOWER(T33&amp;""),CHAR(160),"")," ",""),".",""),"-",""),"/",""),"?",""),"_",""),",",""),"[",""),"]",""),"(",""),")",""),"*","")</f>
        <v/>
      </c>
      <c r="AV33" s="61" t="str">
        <f aca="false">SUBSTITUTE(SUBSTITUTE(SUBSTITUTE(SUBSTITUTE(SUBSTITUTE(SUBSTITUTE(SUBSTITUTE(SUBSTITUTE(SUBSTITUTE(SUBSTITUTE(SUBSTITUTE(SUBSTITUTE(SUBSTITUTE(LOWER(V33&amp;""),CHAR(160),"")," ",""),".",""),"-",""),"/",""),"?",""),"_",""),",",""),"[",""),"]",""),"(",""),")",""),"*","")</f>
        <v/>
      </c>
      <c r="AW33" s="61" t="str">
        <f aca="false">SUBSTITUTE(SUBSTITUTE(SUBSTITUTE(SUBSTITUTE(SUBSTITUTE(SUBSTITUTE(SUBSTITUTE(SUBSTITUTE(SUBSTITUTE(SUBSTITUTE(SUBSTITUTE(SUBSTITUTE(SUBSTITUTE(LOWER(Z33&amp;""),CHAR(160),"")," ",""),".",""),"-",""),"/",""),"?",""),"_",""),",",""),"[",""),"]",""),"(",""),")",""),"*","")</f>
        <v/>
      </c>
      <c r="AX33" s="61" t="str">
        <f aca="false">SUBSTITUTE(SUBSTITUTE(SUBSTITUTE(SUBSTITUTE(SUBSTITUTE(SUBSTITUTE(SUBSTITUTE(SUBSTITUTE(SUBSTITUTE(SUBSTITUTE(SUBSTITUTE(SUBSTITUTE(SUBSTITUTE(LOWER(AE33&amp;""),CHAR(160),"")," ",""),".",""),"-",""),"/",""),"?",""),"_",""),",",""),"[",""),"]",""),"(",""),")",""),"*","")</f>
        <v/>
      </c>
      <c r="AY33" s="61" t="str">
        <f aca="false">SUBSTITUTE(SUBSTITUTE(SUBSTITUTE(SUBSTITUTE(SUBSTITUTE(SUBSTITUTE(SUBSTITUTE(SUBSTITUTE(SUBSTITUTE(SUBSTITUTE(SUBSTITUTE(SUBSTITUTE(SUBSTITUTE(LOWER(W33&amp;""),CHAR(160),"")," ",""),".",""),"-",""),"/",""),"?",""),"_",""),",",""),"[",""),"]",""),"(",""),")",""),"*","")</f>
        <v/>
      </c>
      <c r="AZ33" s="61" t="str">
        <f aca="false">SUBSTITUTE(SUBSTITUTE(SUBSTITUTE(SUBSTITUTE(SUBSTITUTE(SUBSTITUTE(SUBSTITUTE(SUBSTITUTE(SUBSTITUTE(SUBSTITUTE(SUBSTITUTE(SUBSTITUTE(SUBSTITUTE(LOWER(AC33&amp;""),CHAR(160),"")," ",""),".",""),"-",""),"/",""),"?",""),"_",""),",",""),"[",""),"]",""),"(",""),")",""),"*","")</f>
        <v/>
      </c>
      <c r="BA33" s="61" t="str">
        <f aca="false">SUBSTITUTE(SUBSTITUTE(SUBSTITUTE(SUBSTITUTE(SUBSTITUTE(SUBSTITUTE(SUBSTITUTE(SUBSTITUTE(SUBSTITUTE(SUBSTITUTE(SUBSTITUTE(SUBSTITUTE(SUBSTITUTE(LOWER(AA33&amp;""),CHAR(160),""),"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"&amp;TRIM(SUBSTITUTE(SUBSTITUTE(SUBSTITUTE(SUBSTITUTE(SUBSTITUTE(SUBSTITUTE(SUBSTITUTE(SUBSTITUTE(SUBSTITUTE(SUBSTITUTE(SUBSTITUTE(SUBSTITUTE(SUBSTITUTE(SUBSTITUTE(SUBSTITUTE(SUBSTITUTE(SUBSTITUTE(SUBSTITUTE(SUBSTITUTE(SUBSTITUTE(LOWER(V33&amp;""),CHAR(160)," "),"."," "),","," "),"-"," "),"/"," "),"("," "),")"," "),":"," "),";"," "),"_"," "),"–"," "),"?"," "),"!"," "),"*"," "),"["," "),"]"," "),"'"," "),"#"," "),"+"," "),"&amp;"," "))&amp;" "</f>
        <v>  </v>
      </c>
      <c r="BD33" s="61" t="str">
        <f aca="false">" "&amp;TRIM(SUBSTITUTE(SUBSTITUTE(SUBSTITUTE(SUBSTITUTE(SUBSTITUTE(SUBSTITUTE(SUBSTITUTE(SUBSTITUTE(SUBSTITUTE(SUBSTITUTE(SUBSTITUTE(SUBSTITUTE(SUBSTITUTE(SUBSTITUTE(SUBSTITUTE(SUBSTITUTE(SUBSTITUTE(SUBSTITUTE(SUBSTITUTE(SUBSTITUTE(LOWER(Z33&amp;""),CHAR(160)," "),"."," "),","," "),"-"," "),"/"," "),"("," "),")"," "),":"," "),";"," "),"_"," "),"–"," "),"?"," "),"!"," "),"*"," "),"["," "),"]"," "),"'"," "),"#"," "),"+"," "),"&amp;"," "))&amp;" "</f>
        <v>  </v>
      </c>
      <c r="BE33" s="61" t="str">
        <f aca="false">" "&amp;TRIM(SUBSTITUTE(SUBSTITUTE(SUBSTITUTE(SUBSTITUTE(SUBSTITUTE(SUBSTITUTE(SUBSTITUTE(SUBSTITUTE(SUBSTITUTE(SUBSTITUTE(SUBSTITUTE(SUBSTITUTE(SUBSTITUTE(SUBSTITUTE(SUBSTITUTE(SUBSTITUTE(SUBSTITUTE(SUBSTITUTE(SUBSTITUTE(SUBSTITUTE(LOWER(W33&amp;""),CHAR(160)," "),"."," "),","," "),"-"," "),"/"," "),"("," "),")"," "),":"," "),";"," "),"_"," "),"–"," "),"?"," "),"!"," "),"*"," "),"["," "),"]"," "),"'"," "),"#"," "),"+"," "),"&amp;"," "))&amp;" "</f>
        <v>  </v>
      </c>
      <c r="BF33" s="61" t="str">
        <f aca="false">" "&amp;TRIM(SUBSTITUTE(SUBSTITUTE(SUBSTITUTE(SUBSTITUTE(SUBSTITUTE(SUBSTITUTE(SUBSTITUTE(SUBSTITUTE(SUBSTITUTE(SUBSTITUTE(SUBSTITUTE(SUBSTITUTE(SUBSTITUTE(SUBSTITUTE(SUBSTITUTE(SUBSTITUTE(SUBSTITUTE(SUBSTITUTE(SUBSTITUTE(SUBSTITUTE(LOWER(AC33&amp;""),CHAR(160)," "),"."," "),","," "),"-"," "),"/"," "),"("," "),")"," "),":"," "),";"," "),"_"," "),"–"," "),"?"," "),"!"," "),"*"," "),"["," "),"]"," "),"'"," "),"#"," "),"+"," "),"&amp;"," "))&amp;" "</f>
        <v>  </v>
      </c>
    </row>
    <row r="34" customFormat="false" ht="39.75" hidden="false" customHeight="true" outlineLevel="0" collapsed="false">
      <c r="A34" s="57" t="s">
        <v>459</v>
      </c>
      <c r="B34" s="57" t="s">
        <v>195</v>
      </c>
      <c r="C34" s="57" t="str">
        <f aca="false">Flights!$F$6</f>
        <v>MH0727</v>
      </c>
      <c r="D34" s="58" t="n">
        <f aca="false">Flights!$D$6</f>
        <v>46304</v>
      </c>
      <c r="E34" s="57" t="str">
        <f aca="false">Flights!$G$6&amp;"-"&amp;Flights!$H$6</f>
        <v>KUL-CGK</v>
      </c>
      <c r="F34" s="57" t="str">
        <f aca="false">Flights!$K$6</f>
        <v>BC</v>
      </c>
      <c r="G34" s="57" t="s">
        <v>79</v>
      </c>
      <c r="H34" s="57" t="s">
        <v>360</v>
      </c>
      <c r="I34" s="57" t="s">
        <v>380</v>
      </c>
      <c r="J34" s="57" t="s">
        <v>381</v>
      </c>
      <c r="K34" s="67" t="s">
        <v>382</v>
      </c>
      <c r="L34" s="67" t="s">
        <v>364</v>
      </c>
      <c r="M34" s="67"/>
      <c r="N34" s="67" t="s">
        <v>365</v>
      </c>
      <c r="O34" s="67"/>
      <c r="P34" s="57" t="s">
        <v>184</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open",IF(AND(NOT(OR(LEN(AZ34)&lt;15,ISNUMBER(MATCH(AZ34,L_Placeholder,0)))),NOT(SUMPRODUCT(--ISNUMBER(SEARCH(" "&amp;L_EvidencePhrase&amp;" ",BF34)))&gt;0),NOT(OR(LEN(AU34)&lt;2,ISNUMBER(MATCH(AU34,L_Placeholder,0)))),NOT(OR(LEN(AX34)&lt;2,ISNUMBER(MATCH(AX34,L_Placeholder,0)))),TRIM(AE34)&lt;&gt;TRIM(T34)),"N/A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",BD34)))&gt;0),"INVALID – evidence missing, placeholder or not yet on file",IF(OR(LEN(AX34)&lt;2,ISNUMBER(MATCH(AX34,L_Placeholder,0))),"INVALID – verifier missing",IF(AX34=AU34,"INVALID – verifier must be someone other than the PIC",IF(SUMPRODUCT(--ISNUMBER(SEARCH(" "&amp;L_EvidencePhrase&amp;" ",BC34)))&gt;0,"INVALID – result not yet available (awaiting / TBC)",IF(AND(TRIM(U34)="Pass",SUMPRODUCT(--ISNUMBER(SEARCH(" "&amp;L_ResultBad&amp;" ",BC34)))&gt;0,NOT(SUMPRODUCT(--ISNUMBER(SEARCH(" "&amp;L_Negation&amp;" ",BC34)))&gt;0)),"INVALID – result describes a problem: use Fail, then Pass after CA",IF(AND(AQ34=1,OR(OR(LEN(AY34)&lt;3,ISNUMBER(MATCH(AY34,L_Placeholder,0))),SUMPRODUCT(--ISNUMBER(SEARCH(" "&amp;L_EvidencePhrase&amp;" ",BE34)))&gt;0)),"INVALID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SUBSTITUTE(SUBSTITUTE(SUBSTITUTE(SUBSTITUTE(SUBSTITUTE(SUBSTITUTE(SUBSTITUTE(SUBSTITUTE(SUBSTITUTE(SUBSTITUTE(SUBSTITUTE(SUBSTITUTE(SUBSTITUTE(LOWER(T34&amp;""),CHAR(160),"")," ",""),".",""),"-",""),"/",""),"?",""),"_",""),",",""),"[",""),"]",""),"(",""),")",""),"*","")</f>
        <v/>
      </c>
      <c r="AV34" s="61" t="str">
        <f aca="false">SUBSTITUTE(SUBSTITUTE(SUBSTITUTE(SUBSTITUTE(SUBSTITUTE(SUBSTITUTE(SUBSTITUTE(SUBSTITUTE(SUBSTITUTE(SUBSTITUTE(SUBSTITUTE(SUBSTITUTE(SUBSTITUTE(LOWER(V34&amp;""),CHAR(160),"")," ",""),".",""),"-",""),"/",""),"?",""),"_",""),",",""),"[",""),"]",""),"(",""),")",""),"*","")</f>
        <v/>
      </c>
      <c r="AW34" s="61" t="str">
        <f aca="false">SUBSTITUTE(SUBSTITUTE(SUBSTITUTE(SUBSTITUTE(SUBSTITUTE(SUBSTITUTE(SUBSTITUTE(SUBSTITUTE(SUBSTITUTE(SUBSTITUTE(SUBSTITUTE(SUBSTITUTE(SUBSTITUTE(LOWER(Z34&amp;""),CHAR(160),"")," ",""),".",""),"-",""),"/",""),"?",""),"_",""),",",""),"[",""),"]",""),"(",""),")",""),"*","")</f>
        <v/>
      </c>
      <c r="AX34" s="61" t="str">
        <f aca="false">SUBSTITUTE(SUBSTITUTE(SUBSTITUTE(SUBSTITUTE(SUBSTITUTE(SUBSTITUTE(SUBSTITUTE(SUBSTITUTE(SUBSTITUTE(SUBSTITUTE(SUBSTITUTE(SUBSTITUTE(SUBSTITUTE(LOWER(AE34&amp;""),CHAR(160),"")," ",""),".",""),"-",""),"/",""),"?",""),"_",""),",",""),"[",""),"]",""),"(",""),")",""),"*","")</f>
        <v/>
      </c>
      <c r="AY34" s="61" t="str">
        <f aca="false">SUBSTITUTE(SUBSTITUTE(SUBSTITUTE(SUBSTITUTE(SUBSTITUTE(SUBSTITUTE(SUBSTITUTE(SUBSTITUTE(SUBSTITUTE(SUBSTITUTE(SUBSTITUTE(SUBSTITUTE(SUBSTITUTE(LOWER(W34&amp;""),CHAR(160),"")," ",""),".",""),"-",""),"/",""),"?",""),"_",""),",",""),"[",""),"]",""),"(",""),")",""),"*","")</f>
        <v/>
      </c>
      <c r="AZ34" s="61" t="str">
        <f aca="false">SUBSTITUTE(SUBSTITUTE(SUBSTITUTE(SUBSTITUTE(SUBSTITUTE(SUBSTITUTE(SUBSTITUTE(SUBSTITUTE(SUBSTITUTE(SUBSTITUTE(SUBSTITUTE(SUBSTITUTE(SUBSTITUTE(LOWER(AC34&amp;""),CHAR(160),"")," ",""),".",""),"-",""),"/",""),"?",""),"_",""),",",""),"[",""),"]",""),"(",""),")",""),"*","")</f>
        <v/>
      </c>
      <c r="BA34" s="61" t="str">
        <f aca="false">SUBSTITUTE(SUBSTITUTE(SUBSTITUTE(SUBSTITUTE(SUBSTITUTE(SUBSTITUTE(SUBSTITUTE(SUBSTITUTE(SUBSTITUTE(SUBSTITUTE(SUBSTITUTE(SUBSTITUTE(SUBSTITUTE(LOWER(AA34&amp;""),CHAR(160),""),"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"&amp;TRIM(SUBSTITUTE(SUBSTITUTE(SUBSTITUTE(SUBSTITUTE(SUBSTITUTE(SUBSTITUTE(SUBSTITUTE(SUBSTITUTE(SUBSTITUTE(SUBSTITUTE(SUBSTITUTE(SUBSTITUTE(SUBSTITUTE(SUBSTITUTE(SUBSTITUTE(SUBSTITUTE(SUBSTITUTE(SUBSTITUTE(SUBSTITUTE(SUBSTITUTE(LOWER(V34&amp;""),CHAR(160)," "),"."," "),","," "),"-"," "),"/"," "),"("," "),")"," "),":"," "),";"," "),"_"," "),"–"," "),"?"," "),"!"," "),"*"," "),"["," "),"]"," "),"'"," "),"#"," "),"+"," "),"&amp;"," "))&amp;" "</f>
        <v>  </v>
      </c>
      <c r="BD34" s="61" t="str">
        <f aca="false">" "&amp;TRIM(SUBSTITUTE(SUBSTITUTE(SUBSTITUTE(SUBSTITUTE(SUBSTITUTE(SUBSTITUTE(SUBSTITUTE(SUBSTITUTE(SUBSTITUTE(SUBSTITUTE(SUBSTITUTE(SUBSTITUTE(SUBSTITUTE(SUBSTITUTE(SUBSTITUTE(SUBSTITUTE(SUBSTITUTE(SUBSTITUTE(SUBSTITUTE(SUBSTITUTE(LOWER(Z34&amp;""),CHAR(160)," "),"."," "),","," "),"-"," "),"/"," "),"("," "),")"," "),":"," "),";"," "),"_"," "),"–"," "),"?"," "),"!"," "),"*"," "),"["," "),"]"," "),"'"," "),"#"," "),"+"," "),"&amp;"," "))&amp;" "</f>
        <v>  </v>
      </c>
      <c r="BE34" s="61" t="str">
        <f aca="false">" "&amp;TRIM(SUBSTITUTE(SUBSTITUTE(SUBSTITUTE(SUBSTITUTE(SUBSTITUTE(SUBSTITUTE(SUBSTITUTE(SUBSTITUTE(SUBSTITUTE(SUBSTITUTE(SUBSTITUTE(SUBSTITUTE(SUBSTITUTE(SUBSTITUTE(SUBSTITUTE(SUBSTITUTE(SUBSTITUTE(SUBSTITUTE(SUBSTITUTE(SUBSTITUTE(LOWER(W34&amp;""),CHAR(160)," "),"."," "),","," "),"-"," "),"/"," "),"("," "),")"," "),":"," "),";"," "),"_"," "),"–"," "),"?"," "),"!"," "),"*"," "),"["," "),"]"," "),"'"," "),"#"," "),"+"," "),"&amp;"," "))&amp;" "</f>
        <v>  </v>
      </c>
      <c r="BF34" s="61" t="str">
        <f aca="false">" "&amp;TRIM(SUBSTITUTE(SUBSTITUTE(SUBSTITUTE(SUBSTITUTE(SUBSTITUTE(SUBSTITUTE(SUBSTITUTE(SUBSTITUTE(SUBSTITUTE(SUBSTITUTE(SUBSTITUTE(SUBSTITUTE(SUBSTITUTE(SUBSTITUTE(SUBSTITUTE(SUBSTITUTE(SUBSTITUTE(SUBSTITUTE(SUBSTITUTE(SUBSTITUTE(LOWER(AC34&amp;""),CHAR(160)," "),"."," "),","," "),"-"," "),"/"," "),"("," "),")"," "),":"," "),";"," "),"_"," "),"–"," "),"?"," "),"!"," "),"*"," "),"["," "),"]"," "),"'"," "),"#"," "),"+"," "),"&amp;"," "))&amp;" "</f>
        <v>  </v>
      </c>
    </row>
    <row r="35" customFormat="false" ht="39.75" hidden="false" customHeight="true" outlineLevel="0" collapsed="false">
      <c r="A35" s="57" t="s">
        <v>460</v>
      </c>
      <c r="B35" s="57" t="s">
        <v>195</v>
      </c>
      <c r="C35" s="57" t="str">
        <f aca="false">Flights!$F$6</f>
        <v>MH0727</v>
      </c>
      <c r="D35" s="58" t="n">
        <f aca="false">Flights!$D$6</f>
        <v>46304</v>
      </c>
      <c r="E35" s="57" t="str">
        <f aca="false">Flights!$G$6&amp;"-"&amp;Flights!$H$6</f>
        <v>KUL-CGK</v>
      </c>
      <c r="F35" s="57" t="str">
        <f aca="false">Flights!$K$6</f>
        <v>BC</v>
      </c>
      <c r="G35" s="57" t="s">
        <v>79</v>
      </c>
      <c r="H35" s="57" t="s">
        <v>360</v>
      </c>
      <c r="I35" s="57" t="s">
        <v>380</v>
      </c>
      <c r="J35" s="57" t="s">
        <v>384</v>
      </c>
      <c r="K35" s="67" t="s">
        <v>385</v>
      </c>
      <c r="L35" s="67" t="s">
        <v>364</v>
      </c>
      <c r="M35" s="67"/>
      <c r="N35" s="67" t="s">
        <v>365</v>
      </c>
      <c r="O35" s="67"/>
      <c r="P35" s="57" t="s">
        <v>184</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open",IF(AND(NOT(OR(LEN(AZ35)&lt;15,ISNUMBER(MATCH(AZ35,L_Placeholder,0)))),NOT(SUMPRODUCT(--ISNUMBER(SEARCH(" "&amp;L_EvidencePhrase&amp;" ",BF35)))&gt;0),NOT(OR(LEN(AU35)&lt;2,ISNUMBER(MATCH(AU35,L_Placeholder,0)))),NOT(OR(LEN(AX35)&lt;2,ISNUMBER(MATCH(AX35,L_Placeholder,0)))),TRIM(AE35)&lt;&gt;TRIM(T35)),"N/A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",BD35)))&gt;0),"INVALID – evidence missing, placeholder or not yet on file",IF(OR(LEN(AX35)&lt;2,ISNUMBER(MATCH(AX35,L_Placeholder,0))),"INVALID – verifier missing",IF(AX35=AU35,"INVALID – verifier must be someone other than the PIC",IF(SUMPRODUCT(--ISNUMBER(SEARCH(" "&amp;L_EvidencePhrase&amp;" ",BC35)))&gt;0,"INVALID – result not yet available (awaiting / TBC)",IF(AND(TRIM(U35)="Pass",SUMPRODUCT(--ISNUMBER(SEARCH(" "&amp;L_ResultBad&amp;" ",BC35)))&gt;0,NOT(SUMPRODUCT(--ISNUMBER(SEARCH(" "&amp;L_Negation&amp;" ",BC35)))&gt;0)),"INVALID – result describes a problem: use Fail, then Pass after CA",IF(AND(AQ35=1,OR(OR(LEN(AY35)&lt;3,ISNUMBER(MATCH(AY35,L_Placeholder,0))),SUMPRODUCT(--ISNUMBER(SEARCH(" "&amp;L_EvidencePhrase&amp;" ",BE35)))&gt;0)),"INVALID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SUBSTITUTE(SUBSTITUTE(SUBSTITUTE(SUBSTITUTE(SUBSTITUTE(SUBSTITUTE(SUBSTITUTE(SUBSTITUTE(SUBSTITUTE(SUBSTITUTE(SUBSTITUTE(SUBSTITUTE(SUBSTITUTE(LOWER(T35&amp;""),CHAR(160),"")," ",""),".",""),"-",""),"/",""),"?",""),"_",""),",",""),"[",""),"]",""),"(",""),")",""),"*","")</f>
        <v/>
      </c>
      <c r="AV35" s="61" t="str">
        <f aca="false">SUBSTITUTE(SUBSTITUTE(SUBSTITUTE(SUBSTITUTE(SUBSTITUTE(SUBSTITUTE(SUBSTITUTE(SUBSTITUTE(SUBSTITUTE(SUBSTITUTE(SUBSTITUTE(SUBSTITUTE(SUBSTITUTE(LOWER(V35&amp;""),CHAR(160),"")," ",""),".",""),"-",""),"/",""),"?",""),"_",""),",",""),"[",""),"]",""),"(",""),")",""),"*","")</f>
        <v/>
      </c>
      <c r="AW35" s="61" t="str">
        <f aca="false">SUBSTITUTE(SUBSTITUTE(SUBSTITUTE(SUBSTITUTE(SUBSTITUTE(SUBSTITUTE(SUBSTITUTE(SUBSTITUTE(SUBSTITUTE(SUBSTITUTE(SUBSTITUTE(SUBSTITUTE(SUBSTITUTE(LOWER(Z35&amp;""),CHAR(160),"")," ",""),".",""),"-",""),"/",""),"?",""),"_",""),",",""),"[",""),"]",""),"(",""),")",""),"*","")</f>
        <v/>
      </c>
      <c r="AX35" s="61" t="str">
        <f aca="false">SUBSTITUTE(SUBSTITUTE(SUBSTITUTE(SUBSTITUTE(SUBSTITUTE(SUBSTITUTE(SUBSTITUTE(SUBSTITUTE(SUBSTITUTE(SUBSTITUTE(SUBSTITUTE(SUBSTITUTE(SUBSTITUTE(LOWER(AE35&amp;""),CHAR(160),"")," ",""),".",""),"-",""),"/",""),"?",""),"_",""),",",""),"[",""),"]",""),"(",""),")",""),"*","")</f>
        <v/>
      </c>
      <c r="AY35" s="61" t="str">
        <f aca="false">SUBSTITUTE(SUBSTITUTE(SUBSTITUTE(SUBSTITUTE(SUBSTITUTE(SUBSTITUTE(SUBSTITUTE(SUBSTITUTE(SUBSTITUTE(SUBSTITUTE(SUBSTITUTE(SUBSTITUTE(SUBSTITUTE(LOWER(W35&amp;""),CHAR(160),"")," ",""),".",""),"-",""),"/",""),"?",""),"_",""),",",""),"[",""),"]",""),"(",""),")",""),"*","")</f>
        <v/>
      </c>
      <c r="AZ35" s="61" t="str">
        <f aca="false">SUBSTITUTE(SUBSTITUTE(SUBSTITUTE(SUBSTITUTE(SUBSTITUTE(SUBSTITUTE(SUBSTITUTE(SUBSTITUTE(SUBSTITUTE(SUBSTITUTE(SUBSTITUTE(SUBSTITUTE(SUBSTITUTE(LOWER(AC35&amp;""),CHAR(160),"")," ",""),".",""),"-",""),"/",""),"?",""),"_",""),",",""),"[",""),"]",""),"(",""),")",""),"*","")</f>
        <v/>
      </c>
      <c r="BA35" s="61" t="str">
        <f aca="false">SUBSTITUTE(SUBSTITUTE(SUBSTITUTE(SUBSTITUTE(SUBSTITUTE(SUBSTITUTE(SUBSTITUTE(SUBSTITUTE(SUBSTITUTE(SUBSTITUTE(SUBSTITUTE(SUBSTITUTE(SUBSTITUTE(LOWER(AA35&amp;""),CHAR(160),""),"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"&amp;TRIM(SUBSTITUTE(SUBSTITUTE(SUBSTITUTE(SUBSTITUTE(SUBSTITUTE(SUBSTITUTE(SUBSTITUTE(SUBSTITUTE(SUBSTITUTE(SUBSTITUTE(SUBSTITUTE(SUBSTITUTE(SUBSTITUTE(SUBSTITUTE(SUBSTITUTE(SUBSTITUTE(SUBSTITUTE(SUBSTITUTE(SUBSTITUTE(SUBSTITUTE(LOWER(V35&amp;""),CHAR(160)," "),"."," "),","," "),"-"," "),"/"," "),"("," "),")"," "),":"," "),";"," "),"_"," "),"–"," "),"?"," "),"!"," "),"*"," "),"["," "),"]"," "),"'"," "),"#"," "),"+"," "),"&amp;"," "))&amp;" "</f>
        <v>  </v>
      </c>
      <c r="BD35" s="61" t="str">
        <f aca="false">" "&amp;TRIM(SUBSTITUTE(SUBSTITUTE(SUBSTITUTE(SUBSTITUTE(SUBSTITUTE(SUBSTITUTE(SUBSTITUTE(SUBSTITUTE(SUBSTITUTE(SUBSTITUTE(SUBSTITUTE(SUBSTITUTE(SUBSTITUTE(SUBSTITUTE(SUBSTITUTE(SUBSTITUTE(SUBSTITUTE(SUBSTITUTE(SUBSTITUTE(SUBSTITUTE(LOWER(Z35&amp;""),CHAR(160)," "),"."," "),","," "),"-"," "),"/"," "),"("," "),")"," "),":"," "),";"," "),"_"," "),"–"," "),"?"," "),"!"," "),"*"," "),"["," "),"]"," "),"'"," "),"#"," "),"+"," "),"&amp;"," "))&amp;" "</f>
        <v>  </v>
      </c>
      <c r="BE35" s="61" t="str">
        <f aca="false">" "&amp;TRIM(SUBSTITUTE(SUBSTITUTE(SUBSTITUTE(SUBSTITUTE(SUBSTITUTE(SUBSTITUTE(SUBSTITUTE(SUBSTITUTE(SUBSTITUTE(SUBSTITUTE(SUBSTITUTE(SUBSTITUTE(SUBSTITUTE(SUBSTITUTE(SUBSTITUTE(SUBSTITUTE(SUBSTITUTE(SUBSTITUTE(SUBSTITUTE(SUBSTITUTE(LOWER(W35&amp;""),CHAR(160)," "),"."," "),","," "),"-"," "),"/"," "),"("," "),")"," "),":"," "),";"," "),"_"," "),"–"," "),"?"," "),"!"," "),"*"," "),"["," "),"]"," "),"'"," "),"#"," "),"+"," "),"&amp;"," "))&amp;" "</f>
        <v>  </v>
      </c>
      <c r="BF35" s="61" t="str">
        <f aca="false">" "&amp;TRIM(SUBSTITUTE(SUBSTITUTE(SUBSTITUTE(SUBSTITUTE(SUBSTITUTE(SUBSTITUTE(SUBSTITUTE(SUBSTITUTE(SUBSTITUTE(SUBSTITUTE(SUBSTITUTE(SUBSTITUTE(SUBSTITUTE(SUBSTITUTE(SUBSTITUTE(SUBSTITUTE(SUBSTITUTE(SUBSTITUTE(SUBSTITUTE(SUBSTITUTE(LOWER(AC35&amp;""),CHAR(160)," "),"."," "),","," "),"-"," "),"/"," "),"("," "),")"," "),":"," "),";"," "),"_"," "),"–"," "),"?"," "),"!"," "),"*"," "),"["," "),"]"," "),"'"," "),"#"," "),"+"," "),"&amp;"," "))&amp;" "</f>
        <v>  </v>
      </c>
    </row>
    <row r="36" customFormat="false" ht="39.75" hidden="false" customHeight="true" outlineLevel="0" collapsed="false">
      <c r="A36" s="57" t="s">
        <v>461</v>
      </c>
      <c r="B36" s="57" t="s">
        <v>195</v>
      </c>
      <c r="C36" s="57" t="str">
        <f aca="false">Flights!$F$6</f>
        <v>MH0727</v>
      </c>
      <c r="D36" s="58" t="n">
        <f aca="false">Flights!$D$6</f>
        <v>46304</v>
      </c>
      <c r="E36" s="57" t="str">
        <f aca="false">Flights!$G$6&amp;"-"&amp;Flights!$H$6</f>
        <v>KUL-CGK</v>
      </c>
      <c r="F36" s="57" t="str">
        <f aca="false">Flights!$K$6</f>
        <v>BC</v>
      </c>
      <c r="G36" s="57" t="s">
        <v>79</v>
      </c>
      <c r="H36" s="57" t="s">
        <v>360</v>
      </c>
      <c r="I36" s="57" t="s">
        <v>387</v>
      </c>
      <c r="J36" s="57" t="s">
        <v>388</v>
      </c>
      <c r="K36" s="67" t="s">
        <v>389</v>
      </c>
      <c r="L36" s="67" t="s">
        <v>364</v>
      </c>
      <c r="M36" s="67"/>
      <c r="N36" s="67" t="s">
        <v>365</v>
      </c>
      <c r="O36" s="67"/>
      <c r="P36" s="57" t="s">
        <v>184</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open",IF(AND(NOT(OR(LEN(AZ36)&lt;15,ISNUMBER(MATCH(AZ36,L_Placeholder,0)))),NOT(SUMPRODUCT(--ISNUMBER(SEARCH(" "&amp;L_EvidencePhrase&amp;" ",BF36)))&gt;0),NOT(OR(LEN(AU36)&lt;2,ISNUMBER(MATCH(AU36,L_Placeholder,0)))),NOT(OR(LEN(AX36)&lt;2,ISNUMBER(MATCH(AX36,L_Placeholder,0)))),TRIM(AE36)&lt;&gt;TRIM(T36)),"N/A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",BD36)))&gt;0),"INVALID – evidence missing, placeholder or not yet on file",IF(OR(LEN(AX36)&lt;2,ISNUMBER(MATCH(AX36,L_Placeholder,0))),"INVALID – verifier missing",IF(AX36=AU36,"INVALID – verifier must be someone other than the PIC",IF(SUMPRODUCT(--ISNUMBER(SEARCH(" "&amp;L_EvidencePhrase&amp;" ",BC36)))&gt;0,"INVALID – result not yet available (awaiting / TBC)",IF(AND(TRIM(U36)="Pass",SUMPRODUCT(--ISNUMBER(SEARCH(" "&amp;L_ResultBad&amp;" ",BC36)))&gt;0,NOT(SUMPRODUCT(--ISNUMBER(SEARCH(" "&amp;L_Negation&amp;" ",BC36)))&gt;0)),"INVALID – result describes a problem: use Fail, then Pass after CA",IF(AND(AQ36=1,OR(OR(LEN(AY36)&lt;3,ISNUMBER(MATCH(AY36,L_Placeholder,0))),SUMPRODUCT(--ISNUMBER(SEARCH(" "&amp;L_EvidencePhrase&amp;" ",BE36)))&gt;0)),"INVALID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SUBSTITUTE(SUBSTITUTE(SUBSTITUTE(SUBSTITUTE(SUBSTITUTE(SUBSTITUTE(SUBSTITUTE(SUBSTITUTE(SUBSTITUTE(SUBSTITUTE(SUBSTITUTE(SUBSTITUTE(SUBSTITUTE(LOWER(T36&amp;""),CHAR(160),"")," ",""),".",""),"-",""),"/",""),"?",""),"_",""),",",""),"[",""),"]",""),"(",""),")",""),"*","")</f>
        <v/>
      </c>
      <c r="AV36" s="61" t="str">
        <f aca="false">SUBSTITUTE(SUBSTITUTE(SUBSTITUTE(SUBSTITUTE(SUBSTITUTE(SUBSTITUTE(SUBSTITUTE(SUBSTITUTE(SUBSTITUTE(SUBSTITUTE(SUBSTITUTE(SUBSTITUTE(SUBSTITUTE(LOWER(V36&amp;""),CHAR(160),"")," ",""),".",""),"-",""),"/",""),"?",""),"_",""),",",""),"[",""),"]",""),"(",""),")",""),"*","")</f>
        <v/>
      </c>
      <c r="AW36" s="61" t="str">
        <f aca="false">SUBSTITUTE(SUBSTITUTE(SUBSTITUTE(SUBSTITUTE(SUBSTITUTE(SUBSTITUTE(SUBSTITUTE(SUBSTITUTE(SUBSTITUTE(SUBSTITUTE(SUBSTITUTE(SUBSTITUTE(SUBSTITUTE(LOWER(Z36&amp;""),CHAR(160),"")," ",""),".",""),"-",""),"/",""),"?",""),"_",""),",",""),"[",""),"]",""),"(",""),")",""),"*","")</f>
        <v/>
      </c>
      <c r="AX36" s="61" t="str">
        <f aca="false">SUBSTITUTE(SUBSTITUTE(SUBSTITUTE(SUBSTITUTE(SUBSTITUTE(SUBSTITUTE(SUBSTITUTE(SUBSTITUTE(SUBSTITUTE(SUBSTITUTE(SUBSTITUTE(SUBSTITUTE(SUBSTITUTE(LOWER(AE36&amp;""),CHAR(160),"")," ",""),".",""),"-",""),"/",""),"?",""),"_",""),",",""),"[",""),"]",""),"(",""),")",""),"*","")</f>
        <v/>
      </c>
      <c r="AY36" s="61" t="str">
        <f aca="false">SUBSTITUTE(SUBSTITUTE(SUBSTITUTE(SUBSTITUTE(SUBSTITUTE(SUBSTITUTE(SUBSTITUTE(SUBSTITUTE(SUBSTITUTE(SUBSTITUTE(SUBSTITUTE(SUBSTITUTE(SUBSTITUTE(LOWER(W36&amp;""),CHAR(160),"")," ",""),".",""),"-",""),"/",""),"?",""),"_",""),",",""),"[",""),"]",""),"(",""),")",""),"*","")</f>
        <v/>
      </c>
      <c r="AZ36" s="61" t="str">
        <f aca="false">SUBSTITUTE(SUBSTITUTE(SUBSTITUTE(SUBSTITUTE(SUBSTITUTE(SUBSTITUTE(SUBSTITUTE(SUBSTITUTE(SUBSTITUTE(SUBSTITUTE(SUBSTITUTE(SUBSTITUTE(SUBSTITUTE(LOWER(AC36&amp;""),CHAR(160),"")," ",""),".",""),"-",""),"/",""),"?",""),"_",""),",",""),"[",""),"]",""),"(",""),")",""),"*","")</f>
        <v/>
      </c>
      <c r="BA36" s="61" t="str">
        <f aca="false">SUBSTITUTE(SUBSTITUTE(SUBSTITUTE(SUBSTITUTE(SUBSTITUTE(SUBSTITUTE(SUBSTITUTE(SUBSTITUTE(SUBSTITUTE(SUBSTITUTE(SUBSTITUTE(SUBSTITUTE(SUBSTITUTE(LOWER(AA36&amp;""),CHAR(160),""),"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"&amp;TRIM(SUBSTITUTE(SUBSTITUTE(SUBSTITUTE(SUBSTITUTE(SUBSTITUTE(SUBSTITUTE(SUBSTITUTE(SUBSTITUTE(SUBSTITUTE(SUBSTITUTE(SUBSTITUTE(SUBSTITUTE(SUBSTITUTE(SUBSTITUTE(SUBSTITUTE(SUBSTITUTE(SUBSTITUTE(SUBSTITUTE(SUBSTITUTE(SUBSTITUTE(LOWER(V36&amp;""),CHAR(160)," "),"."," "),","," "),"-"," "),"/"," "),"("," "),")"," "),":"," "),";"," "),"_"," "),"–"," "),"?"," "),"!"," "),"*"," "),"["," "),"]"," "),"'"," "),"#"," "),"+"," "),"&amp;"," "))&amp;" "</f>
        <v>  </v>
      </c>
      <c r="BD36" s="61" t="str">
        <f aca="false">" "&amp;TRIM(SUBSTITUTE(SUBSTITUTE(SUBSTITUTE(SUBSTITUTE(SUBSTITUTE(SUBSTITUTE(SUBSTITUTE(SUBSTITUTE(SUBSTITUTE(SUBSTITUTE(SUBSTITUTE(SUBSTITUTE(SUBSTITUTE(SUBSTITUTE(SUBSTITUTE(SUBSTITUTE(SUBSTITUTE(SUBSTITUTE(SUBSTITUTE(SUBSTITUTE(LOWER(Z36&amp;""),CHAR(160)," "),"."," "),","," "),"-"," "),"/"," "),"("," "),")"," "),":"," "),";"," "),"_"," "),"–"," "),"?"," "),"!"," "),"*"," "),"["," "),"]"," "),"'"," "),"#"," "),"+"," "),"&amp;"," "))&amp;" "</f>
        <v>  </v>
      </c>
      <c r="BE36" s="61" t="str">
        <f aca="false">" "&amp;TRIM(SUBSTITUTE(SUBSTITUTE(SUBSTITUTE(SUBSTITUTE(SUBSTITUTE(SUBSTITUTE(SUBSTITUTE(SUBSTITUTE(SUBSTITUTE(SUBSTITUTE(SUBSTITUTE(SUBSTITUTE(SUBSTITUTE(SUBSTITUTE(SUBSTITUTE(SUBSTITUTE(SUBSTITUTE(SUBSTITUTE(SUBSTITUTE(SUBSTITUTE(LOWER(W36&amp;""),CHAR(160)," "),"."," "),","," "),"-"," "),"/"," "),"("," "),")"," "),":"," "),";"," "),"_"," "),"–"," "),"?"," "),"!"," "),"*"," "),"["," "),"]"," "),"'"," "),"#"," "),"+"," "),"&amp;"," "))&amp;" "</f>
        <v>  </v>
      </c>
      <c r="BF36" s="61" t="str">
        <f aca="false">" "&amp;TRIM(SUBSTITUTE(SUBSTITUTE(SUBSTITUTE(SUBSTITUTE(SUBSTITUTE(SUBSTITUTE(SUBSTITUTE(SUBSTITUTE(SUBSTITUTE(SUBSTITUTE(SUBSTITUTE(SUBSTITUTE(SUBSTITUTE(SUBSTITUTE(SUBSTITUTE(SUBSTITUTE(SUBSTITUTE(SUBSTITUTE(SUBSTITUTE(SUBSTITUTE(LOWER(AC36&amp;""),CHAR(160)," "),"."," "),","," "),"-"," "),"/"," "),"("," "),")"," "),":"," "),";"," "),"_"," "),"–"," "),"?"," "),"!"," "),"*"," "),"["," "),"]"," "),"'"," "),"#"," "),"+"," "),"&amp;"," "))&amp;" "</f>
        <v>  </v>
      </c>
    </row>
    <row r="37" customFormat="false" ht="39.75" hidden="false" customHeight="true" outlineLevel="0" collapsed="false">
      <c r="A37" s="57" t="s">
        <v>462</v>
      </c>
      <c r="B37" s="57" t="s">
        <v>195</v>
      </c>
      <c r="C37" s="57" t="str">
        <f aca="false">Flights!$F$6</f>
        <v>MH0727</v>
      </c>
      <c r="D37" s="58" t="n">
        <f aca="false">Flights!$D$6</f>
        <v>46304</v>
      </c>
      <c r="E37" s="57" t="str">
        <f aca="false">Flights!$G$6&amp;"-"&amp;Flights!$H$6</f>
        <v>KUL-CGK</v>
      </c>
      <c r="F37" s="57" t="str">
        <f aca="false">Flights!$K$6</f>
        <v>BC</v>
      </c>
      <c r="G37" s="57" t="s">
        <v>79</v>
      </c>
      <c r="H37" s="57" t="s">
        <v>360</v>
      </c>
      <c r="I37" s="57" t="s">
        <v>387</v>
      </c>
      <c r="J37" s="57" t="s">
        <v>391</v>
      </c>
      <c r="K37" s="67" t="s">
        <v>389</v>
      </c>
      <c r="L37" s="67" t="s">
        <v>364</v>
      </c>
      <c r="M37" s="67"/>
      <c r="N37" s="67" t="s">
        <v>365</v>
      </c>
      <c r="O37" s="67"/>
      <c r="P37" s="57" t="s">
        <v>184</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open",IF(AND(NOT(OR(LEN(AZ37)&lt;15,ISNUMBER(MATCH(AZ37,L_Placeholder,0)))),NOT(SUMPRODUCT(--ISNUMBER(SEARCH(" "&amp;L_EvidencePhrase&amp;" ",BF37)))&gt;0),NOT(OR(LEN(AU37)&lt;2,ISNUMBER(MATCH(AU37,L_Placeholder,0)))),NOT(OR(LEN(AX37)&lt;2,ISNUMBER(MATCH(AX37,L_Placeholder,0)))),TRIM(AE37)&lt;&gt;TRIM(T37)),"N/A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",BD37)))&gt;0),"INVALID – evidence missing, placeholder or not yet on file",IF(OR(LEN(AX37)&lt;2,ISNUMBER(MATCH(AX37,L_Placeholder,0))),"INVALID – verifier missing",IF(AX37=AU37,"INVALID – verifier must be someone other than the PIC",IF(SUMPRODUCT(--ISNUMBER(SEARCH(" "&amp;L_EvidencePhrase&amp;" ",BC37)))&gt;0,"INVALID – result not yet available (awaiting / TBC)",IF(AND(TRIM(U37)="Pass",SUMPRODUCT(--ISNUMBER(SEARCH(" "&amp;L_ResultBad&amp;" ",BC37)))&gt;0,NOT(SUMPRODUCT(--ISNUMBER(SEARCH(" "&amp;L_Negation&amp;" ",BC37)))&gt;0)),"INVALID – result describes a problem: use Fail, then Pass after CA",IF(AND(AQ37=1,OR(OR(LEN(AY37)&lt;3,ISNUMBER(MATCH(AY37,L_Placeholder,0))),SUMPRODUCT(--ISNUMBER(SEARCH(" "&amp;L_EvidencePhrase&amp;" ",BE37)))&gt;0)),"INVALID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SUBSTITUTE(SUBSTITUTE(SUBSTITUTE(SUBSTITUTE(SUBSTITUTE(SUBSTITUTE(SUBSTITUTE(SUBSTITUTE(SUBSTITUTE(SUBSTITUTE(SUBSTITUTE(SUBSTITUTE(SUBSTITUTE(LOWER(T37&amp;""),CHAR(160),"")," ",""),".",""),"-",""),"/",""),"?",""),"_",""),",",""),"[",""),"]",""),"(",""),")",""),"*","")</f>
        <v/>
      </c>
      <c r="AV37" s="61" t="str">
        <f aca="false">SUBSTITUTE(SUBSTITUTE(SUBSTITUTE(SUBSTITUTE(SUBSTITUTE(SUBSTITUTE(SUBSTITUTE(SUBSTITUTE(SUBSTITUTE(SUBSTITUTE(SUBSTITUTE(SUBSTITUTE(SUBSTITUTE(LOWER(V37&amp;""),CHAR(160),"")," ",""),".",""),"-",""),"/",""),"?",""),"_",""),",",""),"[",""),"]",""),"(",""),")",""),"*","")</f>
        <v/>
      </c>
      <c r="AW37" s="61" t="str">
        <f aca="false">SUBSTITUTE(SUBSTITUTE(SUBSTITUTE(SUBSTITUTE(SUBSTITUTE(SUBSTITUTE(SUBSTITUTE(SUBSTITUTE(SUBSTITUTE(SUBSTITUTE(SUBSTITUTE(SUBSTITUTE(SUBSTITUTE(LOWER(Z37&amp;""),CHAR(160),"")," ",""),".",""),"-",""),"/",""),"?",""),"_",""),",",""),"[",""),"]",""),"(",""),")",""),"*","")</f>
        <v/>
      </c>
      <c r="AX37" s="61" t="str">
        <f aca="false">SUBSTITUTE(SUBSTITUTE(SUBSTITUTE(SUBSTITUTE(SUBSTITUTE(SUBSTITUTE(SUBSTITUTE(SUBSTITUTE(SUBSTITUTE(SUBSTITUTE(SUBSTITUTE(SUBSTITUTE(SUBSTITUTE(LOWER(AE37&amp;""),CHAR(160),"")," ",""),".",""),"-",""),"/",""),"?",""),"_",""),",",""),"[",""),"]",""),"(",""),")",""),"*","")</f>
        <v/>
      </c>
      <c r="AY37" s="61" t="str">
        <f aca="false">SUBSTITUTE(SUBSTITUTE(SUBSTITUTE(SUBSTITUTE(SUBSTITUTE(SUBSTITUTE(SUBSTITUTE(SUBSTITUTE(SUBSTITUTE(SUBSTITUTE(SUBSTITUTE(SUBSTITUTE(SUBSTITUTE(LOWER(W37&amp;""),CHAR(160),"")," ",""),".",""),"-",""),"/",""),"?",""),"_",""),",",""),"[",""),"]",""),"(",""),")",""),"*","")</f>
        <v/>
      </c>
      <c r="AZ37" s="61" t="str">
        <f aca="false">SUBSTITUTE(SUBSTITUTE(SUBSTITUTE(SUBSTITUTE(SUBSTITUTE(SUBSTITUTE(SUBSTITUTE(SUBSTITUTE(SUBSTITUTE(SUBSTITUTE(SUBSTITUTE(SUBSTITUTE(SUBSTITUTE(LOWER(AC37&amp;""),CHAR(160),"")," ",""),".",""),"-",""),"/",""),"?",""),"_",""),",",""),"[",""),"]",""),"(",""),")",""),"*","")</f>
        <v/>
      </c>
      <c r="BA37" s="61" t="str">
        <f aca="false">SUBSTITUTE(SUBSTITUTE(SUBSTITUTE(SUBSTITUTE(SUBSTITUTE(SUBSTITUTE(SUBSTITUTE(SUBSTITUTE(SUBSTITUTE(SUBSTITUTE(SUBSTITUTE(SUBSTITUTE(SUBSTITUTE(LOWER(AA37&amp;""),CHAR(160),""),"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"&amp;TRIM(SUBSTITUTE(SUBSTITUTE(SUBSTITUTE(SUBSTITUTE(SUBSTITUTE(SUBSTITUTE(SUBSTITUTE(SUBSTITUTE(SUBSTITUTE(SUBSTITUTE(SUBSTITUTE(SUBSTITUTE(SUBSTITUTE(SUBSTITUTE(SUBSTITUTE(SUBSTITUTE(SUBSTITUTE(SUBSTITUTE(SUBSTITUTE(SUBSTITUTE(LOWER(V37&amp;""),CHAR(160)," "),"."," "),","," "),"-"," "),"/"," "),"("," "),")"," "),":"," "),";"," "),"_"," "),"–"," "),"?"," "),"!"," "),"*"," "),"["," "),"]"," "),"'"," "),"#"," "),"+"," "),"&amp;"," "))&amp;" "</f>
        <v>  </v>
      </c>
      <c r="BD37" s="61" t="str">
        <f aca="false">" "&amp;TRIM(SUBSTITUTE(SUBSTITUTE(SUBSTITUTE(SUBSTITUTE(SUBSTITUTE(SUBSTITUTE(SUBSTITUTE(SUBSTITUTE(SUBSTITUTE(SUBSTITUTE(SUBSTITUTE(SUBSTITUTE(SUBSTITUTE(SUBSTITUTE(SUBSTITUTE(SUBSTITUTE(SUBSTITUTE(SUBSTITUTE(SUBSTITUTE(SUBSTITUTE(LOWER(Z37&amp;""),CHAR(160)," "),"."," "),","," "),"-"," "),"/"," "),"("," "),")"," "),":"," "),";"," "),"_"," "),"–"," "),"?"," "),"!"," "),"*"," "),"["," "),"]"," "),"'"," "),"#"," "),"+"," "),"&amp;"," "))&amp;" "</f>
        <v>  </v>
      </c>
      <c r="BE37" s="61" t="str">
        <f aca="false">" "&amp;TRIM(SUBSTITUTE(SUBSTITUTE(SUBSTITUTE(SUBSTITUTE(SUBSTITUTE(SUBSTITUTE(SUBSTITUTE(SUBSTITUTE(SUBSTITUTE(SUBSTITUTE(SUBSTITUTE(SUBSTITUTE(SUBSTITUTE(SUBSTITUTE(SUBSTITUTE(SUBSTITUTE(SUBSTITUTE(SUBSTITUTE(SUBSTITUTE(SUBSTITUTE(LOWER(W37&amp;""),CHAR(160)," "),"."," "),","," "),"-"," "),"/"," "),"("," "),")"," "),":"," "),";"," "),"_"," "),"–"," "),"?"," "),"!"," "),"*"," "),"["," "),"]"," "),"'"," "),"#"," "),"+"," "),"&amp;"," "))&amp;" "</f>
        <v>  </v>
      </c>
      <c r="BF37" s="61" t="str">
        <f aca="false">" "&amp;TRIM(SUBSTITUTE(SUBSTITUTE(SUBSTITUTE(SUBSTITUTE(SUBSTITUTE(SUBSTITUTE(SUBSTITUTE(SUBSTITUTE(SUBSTITUTE(SUBSTITUTE(SUBSTITUTE(SUBSTITUTE(SUBSTITUTE(SUBSTITUTE(SUBSTITUTE(SUBSTITUTE(SUBSTITUTE(SUBSTITUTE(SUBSTITUTE(SUBSTITUTE(LOWER(AC37&amp;""),CHAR(160)," "),"."," "),","," "),"-"," "),"/"," "),"("," "),")"," "),":"," "),";"," "),"_"," "),"–"," "),"?"," "),"!"," "),"*"," "),"["," "),"]"," "),"'"," "),"#"," "),"+"," "),"&amp;"," "))&amp;" "</f>
        <v>  </v>
      </c>
    </row>
    <row r="38" customFormat="false" ht="39.75" hidden="false" customHeight="true" outlineLevel="0" collapsed="false">
      <c r="A38" s="57" t="s">
        <v>463</v>
      </c>
      <c r="B38" s="57" t="s">
        <v>195</v>
      </c>
      <c r="C38" s="57" t="str">
        <f aca="false">Flights!$F$6</f>
        <v>MH0727</v>
      </c>
      <c r="D38" s="58" t="n">
        <f aca="false">Flights!$D$6</f>
        <v>46304</v>
      </c>
      <c r="E38" s="57" t="str">
        <f aca="false">Flights!$G$6&amp;"-"&amp;Flights!$H$6</f>
        <v>KUL-CGK</v>
      </c>
      <c r="F38" s="57" t="str">
        <f aca="false">Flights!$K$6</f>
        <v>BC</v>
      </c>
      <c r="G38" s="57" t="s">
        <v>79</v>
      </c>
      <c r="H38" s="57" t="s">
        <v>360</v>
      </c>
      <c r="I38" s="57" t="s">
        <v>393</v>
      </c>
      <c r="J38" s="57" t="s">
        <v>394</v>
      </c>
      <c r="K38" s="67" t="s">
        <v>464</v>
      </c>
      <c r="L38" s="67" t="s">
        <v>465</v>
      </c>
      <c r="M38" s="67"/>
      <c r="N38" s="67" t="s">
        <v>365</v>
      </c>
      <c r="O38" s="67"/>
      <c r="P38" s="57" t="s">
        <v>184</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open",IF(AND(NOT(OR(LEN(AZ38)&lt;15,ISNUMBER(MATCH(AZ38,L_Placeholder,0)))),NOT(SUMPRODUCT(--ISNUMBER(SEARCH(" "&amp;L_EvidencePhrase&amp;" ",BF38)))&gt;0),NOT(OR(LEN(AU38)&lt;2,ISNUMBER(MATCH(AU38,L_Placeholder,0)))),NOT(OR(LEN(AX38)&lt;2,ISNUMBER(MATCH(AX38,L_Placeholder,0)))),TRIM(AE38)&lt;&gt;TRIM(T38)),"N/A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",BD38)))&gt;0),"INVALID – evidence missing, placeholder or not yet on file",IF(OR(LEN(AX38)&lt;2,ISNUMBER(MATCH(AX38,L_Placeholder,0))),"INVALID – verifier missing",IF(AX38=AU38,"INVALID – verifier must be someone other than the PIC",IF(SUMPRODUCT(--ISNUMBER(SEARCH(" "&amp;L_EvidencePhrase&amp;" ",BC38)))&gt;0,"INVALID – result not yet available (awaiting / TBC)",IF(AND(TRIM(U38)="Pass",SUMPRODUCT(--ISNUMBER(SEARCH(" "&amp;L_ResultBad&amp;" ",BC38)))&gt;0,NOT(SUMPRODUCT(--ISNUMBER(SEARCH(" "&amp;L_Negation&amp;" ",BC38)))&gt;0)),"INVALID – result describes a problem: use Fail, then Pass after CA",IF(AND(AQ38=1,OR(OR(LEN(AY38)&lt;3,ISNUMBER(MATCH(AY38,L_Placeholder,0))),SUMPRODUCT(--ISNUMBER(SEARCH(" "&amp;L_EvidencePhrase&amp;" ",BE38)))&gt;0)),"INVALID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SUBSTITUTE(SUBSTITUTE(SUBSTITUTE(SUBSTITUTE(SUBSTITUTE(SUBSTITUTE(SUBSTITUTE(SUBSTITUTE(SUBSTITUTE(SUBSTITUTE(SUBSTITUTE(SUBSTITUTE(SUBSTITUTE(LOWER(T38&amp;""),CHAR(160),"")," ",""),".",""),"-",""),"/",""),"?",""),"_",""),",",""),"[",""),"]",""),"(",""),")",""),"*","")</f>
        <v/>
      </c>
      <c r="AV38" s="61" t="str">
        <f aca="false">SUBSTITUTE(SUBSTITUTE(SUBSTITUTE(SUBSTITUTE(SUBSTITUTE(SUBSTITUTE(SUBSTITUTE(SUBSTITUTE(SUBSTITUTE(SUBSTITUTE(SUBSTITUTE(SUBSTITUTE(SUBSTITUTE(LOWER(V38&amp;""),CHAR(160),"")," ",""),".",""),"-",""),"/",""),"?",""),"_",""),",",""),"[",""),"]",""),"(",""),")",""),"*","")</f>
        <v/>
      </c>
      <c r="AW38" s="61" t="str">
        <f aca="false">SUBSTITUTE(SUBSTITUTE(SUBSTITUTE(SUBSTITUTE(SUBSTITUTE(SUBSTITUTE(SUBSTITUTE(SUBSTITUTE(SUBSTITUTE(SUBSTITUTE(SUBSTITUTE(SUBSTITUTE(SUBSTITUTE(LOWER(Z38&amp;""),CHAR(160),"")," ",""),".",""),"-",""),"/",""),"?",""),"_",""),",",""),"[",""),"]",""),"(",""),")",""),"*","")</f>
        <v/>
      </c>
      <c r="AX38" s="61" t="str">
        <f aca="false">SUBSTITUTE(SUBSTITUTE(SUBSTITUTE(SUBSTITUTE(SUBSTITUTE(SUBSTITUTE(SUBSTITUTE(SUBSTITUTE(SUBSTITUTE(SUBSTITUTE(SUBSTITUTE(SUBSTITUTE(SUBSTITUTE(LOWER(AE38&amp;""),CHAR(160),"")," ",""),".",""),"-",""),"/",""),"?",""),"_",""),",",""),"[",""),"]",""),"(",""),")",""),"*","")</f>
        <v/>
      </c>
      <c r="AY38" s="61" t="str">
        <f aca="false">SUBSTITUTE(SUBSTITUTE(SUBSTITUTE(SUBSTITUTE(SUBSTITUTE(SUBSTITUTE(SUBSTITUTE(SUBSTITUTE(SUBSTITUTE(SUBSTITUTE(SUBSTITUTE(SUBSTITUTE(SUBSTITUTE(LOWER(W38&amp;""),CHAR(160),"")," ",""),".",""),"-",""),"/",""),"?",""),"_",""),",",""),"[",""),"]",""),"(",""),")",""),"*","")</f>
        <v/>
      </c>
      <c r="AZ38" s="61" t="str">
        <f aca="false">SUBSTITUTE(SUBSTITUTE(SUBSTITUTE(SUBSTITUTE(SUBSTITUTE(SUBSTITUTE(SUBSTITUTE(SUBSTITUTE(SUBSTITUTE(SUBSTITUTE(SUBSTITUTE(SUBSTITUTE(SUBSTITUTE(LOWER(AC38&amp;""),CHAR(160),"")," ",""),".",""),"-",""),"/",""),"?",""),"_",""),",",""),"[",""),"]",""),"(",""),")",""),"*","")</f>
        <v/>
      </c>
      <c r="BA38" s="61" t="str">
        <f aca="false">SUBSTITUTE(SUBSTITUTE(SUBSTITUTE(SUBSTITUTE(SUBSTITUTE(SUBSTITUTE(SUBSTITUTE(SUBSTITUTE(SUBSTITUTE(SUBSTITUTE(SUBSTITUTE(SUBSTITUTE(SUBSTITUTE(LOWER(AA38&amp;""),CHAR(160),""),"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"&amp;TRIM(SUBSTITUTE(SUBSTITUTE(SUBSTITUTE(SUBSTITUTE(SUBSTITUTE(SUBSTITUTE(SUBSTITUTE(SUBSTITUTE(SUBSTITUTE(SUBSTITUTE(SUBSTITUTE(SUBSTITUTE(SUBSTITUTE(SUBSTITUTE(SUBSTITUTE(SUBSTITUTE(SUBSTITUTE(SUBSTITUTE(SUBSTITUTE(SUBSTITUTE(LOWER(V38&amp;""),CHAR(160)," "),"."," "),","," "),"-"," "),"/"," "),"("," "),")"," "),":"," "),";"," "),"_"," "),"–"," "),"?"," "),"!"," "),"*"," "),"["," "),"]"," "),"'"," "),"#"," "),"+"," "),"&amp;"," "))&amp;" "</f>
        <v>  </v>
      </c>
      <c r="BD38" s="61" t="str">
        <f aca="false">" "&amp;TRIM(SUBSTITUTE(SUBSTITUTE(SUBSTITUTE(SUBSTITUTE(SUBSTITUTE(SUBSTITUTE(SUBSTITUTE(SUBSTITUTE(SUBSTITUTE(SUBSTITUTE(SUBSTITUTE(SUBSTITUTE(SUBSTITUTE(SUBSTITUTE(SUBSTITUTE(SUBSTITUTE(SUBSTITUTE(SUBSTITUTE(SUBSTITUTE(SUBSTITUTE(LOWER(Z38&amp;""),CHAR(160)," "),"."," "),","," "),"-"," "),"/"," "),"("," "),")"," "),":"," "),";"," "),"_"," "),"–"," "),"?"," "),"!"," "),"*"," "),"["," "),"]"," "),"'"," "),"#"," "),"+"," "),"&amp;"," "))&amp;" "</f>
        <v>  </v>
      </c>
      <c r="BE38" s="61" t="str">
        <f aca="false">" "&amp;TRIM(SUBSTITUTE(SUBSTITUTE(SUBSTITUTE(SUBSTITUTE(SUBSTITUTE(SUBSTITUTE(SUBSTITUTE(SUBSTITUTE(SUBSTITUTE(SUBSTITUTE(SUBSTITUTE(SUBSTITUTE(SUBSTITUTE(SUBSTITUTE(SUBSTITUTE(SUBSTITUTE(SUBSTITUTE(SUBSTITUTE(SUBSTITUTE(SUBSTITUTE(LOWER(W38&amp;""),CHAR(160)," "),"."," "),","," "),"-"," "),"/"," "),"("," "),")"," "),":"," "),";"," "),"_"," "),"–"," "),"?"," "),"!"," "),"*"," "),"["," "),"]"," "),"'"," "),"#"," "),"+"," "),"&amp;"," "))&amp;" "</f>
        <v>  </v>
      </c>
      <c r="BF38" s="61" t="str">
        <f aca="false">" "&amp;TRIM(SUBSTITUTE(SUBSTITUTE(SUBSTITUTE(SUBSTITUTE(SUBSTITUTE(SUBSTITUTE(SUBSTITUTE(SUBSTITUTE(SUBSTITUTE(SUBSTITUTE(SUBSTITUTE(SUBSTITUTE(SUBSTITUTE(SUBSTITUTE(SUBSTITUTE(SUBSTITUTE(SUBSTITUTE(SUBSTITUTE(SUBSTITUTE(SUBSTITUTE(LOWER(AC38&amp;""),CHAR(160)," "),"."," "),","," "),"-"," "),"/"," "),"("," "),")"," "),":"," "),";"," "),"_"," "),"–"," "),"?"," "),"!"," "),"*"," "),"["," "),"]"," "),"'"," "),"#"," "),"+"," "),"&amp;"," "))&amp;" "</f>
        <v>  </v>
      </c>
    </row>
    <row r="39" customFormat="false" ht="39.75" hidden="false" customHeight="true" outlineLevel="0" collapsed="false">
      <c r="A39" s="57" t="s">
        <v>466</v>
      </c>
      <c r="B39" s="57" t="s">
        <v>195</v>
      </c>
      <c r="C39" s="57" t="str">
        <f aca="false">Flights!$F$6</f>
        <v>MH0727</v>
      </c>
      <c r="D39" s="58" t="n">
        <f aca="false">Flights!$D$6</f>
        <v>46304</v>
      </c>
      <c r="E39" s="57" t="str">
        <f aca="false">Flights!$G$6&amp;"-"&amp;Flights!$H$6</f>
        <v>KUL-CGK</v>
      </c>
      <c r="F39" s="57" t="str">
        <f aca="false">Flights!$K$6</f>
        <v>BC</v>
      </c>
      <c r="G39" s="57" t="s">
        <v>81</v>
      </c>
      <c r="H39" s="57" t="s">
        <v>360</v>
      </c>
      <c r="I39" s="57" t="s">
        <v>361</v>
      </c>
      <c r="J39" s="57" t="s">
        <v>398</v>
      </c>
      <c r="K39" s="67" t="s">
        <v>399</v>
      </c>
      <c r="L39" s="67" t="s">
        <v>400</v>
      </c>
      <c r="M39" s="67"/>
      <c r="N39" s="67" t="s">
        <v>365</v>
      </c>
      <c r="O39" s="67"/>
      <c r="P39" s="57" t="s">
        <v>184</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open",IF(AND(NOT(OR(LEN(AZ39)&lt;15,ISNUMBER(MATCH(AZ39,L_Placeholder,0)))),NOT(SUMPRODUCT(--ISNUMBER(SEARCH(" "&amp;L_EvidencePhrase&amp;" ",BF39)))&gt;0),NOT(OR(LEN(AU39)&lt;2,ISNUMBER(MATCH(AU39,L_Placeholder,0)))),NOT(OR(LEN(AX39)&lt;2,ISNUMBER(MATCH(AX39,L_Placeholder,0)))),TRIM(AE39)&lt;&gt;TRIM(T39)),"N/A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",BD39)))&gt;0),"INVALID – evidence missing, placeholder or not yet on file",IF(OR(LEN(AX39)&lt;2,ISNUMBER(MATCH(AX39,L_Placeholder,0))),"INVALID – verifier missing",IF(AX39=AU39,"INVALID – verifier must be someone other than the PIC",IF(SUMPRODUCT(--ISNUMBER(SEARCH(" "&amp;L_EvidencePhrase&amp;" ",BC39)))&gt;0,"INVALID – result not yet available (awaiting / TBC)",IF(AND(TRIM(U39)="Pass",SUMPRODUCT(--ISNUMBER(SEARCH(" "&amp;L_ResultBad&amp;" ",BC39)))&gt;0,NOT(SUMPRODUCT(--ISNUMBER(SEARCH(" "&amp;L_Negation&amp;" ",BC39)))&gt;0)),"INVALID – result describes a problem: use Fail, then Pass after CA",IF(AND(AQ39=1,OR(OR(LEN(AY39)&lt;3,ISNUMBER(MATCH(AY39,L_Placeholder,0))),SUMPRODUCT(--ISNUMBER(SEARCH(" "&amp;L_EvidencePhrase&amp;" ",BE39)))&gt;0)),"INVALID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SUBSTITUTE(SUBSTITUTE(SUBSTITUTE(SUBSTITUTE(SUBSTITUTE(SUBSTITUTE(SUBSTITUTE(SUBSTITUTE(SUBSTITUTE(SUBSTITUTE(SUBSTITUTE(SUBSTITUTE(SUBSTITUTE(LOWER(T39&amp;""),CHAR(160),"")," ",""),".",""),"-",""),"/",""),"?",""),"_",""),",",""),"[",""),"]",""),"(",""),")",""),"*","")</f>
        <v/>
      </c>
      <c r="AV39" s="61" t="str">
        <f aca="false">SUBSTITUTE(SUBSTITUTE(SUBSTITUTE(SUBSTITUTE(SUBSTITUTE(SUBSTITUTE(SUBSTITUTE(SUBSTITUTE(SUBSTITUTE(SUBSTITUTE(SUBSTITUTE(SUBSTITUTE(SUBSTITUTE(LOWER(V39&amp;""),CHAR(160),"")," ",""),".",""),"-",""),"/",""),"?",""),"_",""),",",""),"[",""),"]",""),"(",""),")",""),"*","")</f>
        <v/>
      </c>
      <c r="AW39" s="61" t="str">
        <f aca="false">SUBSTITUTE(SUBSTITUTE(SUBSTITUTE(SUBSTITUTE(SUBSTITUTE(SUBSTITUTE(SUBSTITUTE(SUBSTITUTE(SUBSTITUTE(SUBSTITUTE(SUBSTITUTE(SUBSTITUTE(SUBSTITUTE(LOWER(Z39&amp;""),CHAR(160),"")," ",""),".",""),"-",""),"/",""),"?",""),"_",""),",",""),"[",""),"]",""),"(",""),")",""),"*","")</f>
        <v/>
      </c>
      <c r="AX39" s="61" t="str">
        <f aca="false">SUBSTITUTE(SUBSTITUTE(SUBSTITUTE(SUBSTITUTE(SUBSTITUTE(SUBSTITUTE(SUBSTITUTE(SUBSTITUTE(SUBSTITUTE(SUBSTITUTE(SUBSTITUTE(SUBSTITUTE(SUBSTITUTE(LOWER(AE39&amp;""),CHAR(160),"")," ",""),".",""),"-",""),"/",""),"?",""),"_",""),",",""),"[",""),"]",""),"(",""),")",""),"*","")</f>
        <v/>
      </c>
      <c r="AY39" s="61" t="str">
        <f aca="false">SUBSTITUTE(SUBSTITUTE(SUBSTITUTE(SUBSTITUTE(SUBSTITUTE(SUBSTITUTE(SUBSTITUTE(SUBSTITUTE(SUBSTITUTE(SUBSTITUTE(SUBSTITUTE(SUBSTITUTE(SUBSTITUTE(LOWER(W39&amp;""),CHAR(160),"")," ",""),".",""),"-",""),"/",""),"?",""),"_",""),",",""),"[",""),"]",""),"(",""),")",""),"*","")</f>
        <v/>
      </c>
      <c r="AZ39" s="61" t="str">
        <f aca="false">SUBSTITUTE(SUBSTITUTE(SUBSTITUTE(SUBSTITUTE(SUBSTITUTE(SUBSTITUTE(SUBSTITUTE(SUBSTITUTE(SUBSTITUTE(SUBSTITUTE(SUBSTITUTE(SUBSTITUTE(SUBSTITUTE(LOWER(AC39&amp;""),CHAR(160),"")," ",""),".",""),"-",""),"/",""),"?",""),"_",""),",",""),"[",""),"]",""),"(",""),")",""),"*","")</f>
        <v/>
      </c>
      <c r="BA39" s="61" t="str">
        <f aca="false">SUBSTITUTE(SUBSTITUTE(SUBSTITUTE(SUBSTITUTE(SUBSTITUTE(SUBSTITUTE(SUBSTITUTE(SUBSTITUTE(SUBSTITUTE(SUBSTITUTE(SUBSTITUTE(SUBSTITUTE(SUBSTITUTE(LOWER(AA39&amp;""),CHAR(160),""),"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"&amp;TRIM(SUBSTITUTE(SUBSTITUTE(SUBSTITUTE(SUBSTITUTE(SUBSTITUTE(SUBSTITUTE(SUBSTITUTE(SUBSTITUTE(SUBSTITUTE(SUBSTITUTE(SUBSTITUTE(SUBSTITUTE(SUBSTITUTE(SUBSTITUTE(SUBSTITUTE(SUBSTITUTE(SUBSTITUTE(SUBSTITUTE(SUBSTITUTE(SUBSTITUTE(LOWER(V39&amp;""),CHAR(160)," "),"."," "),","," "),"-"," "),"/"," "),"("," "),")"," "),":"," "),";"," "),"_"," "),"–"," "),"?"," "),"!"," "),"*"," "),"["," "),"]"," "),"'"," "),"#"," "),"+"," "),"&amp;"," "))&amp;" "</f>
        <v>  </v>
      </c>
      <c r="BD39" s="61" t="str">
        <f aca="false">" "&amp;TRIM(SUBSTITUTE(SUBSTITUTE(SUBSTITUTE(SUBSTITUTE(SUBSTITUTE(SUBSTITUTE(SUBSTITUTE(SUBSTITUTE(SUBSTITUTE(SUBSTITUTE(SUBSTITUTE(SUBSTITUTE(SUBSTITUTE(SUBSTITUTE(SUBSTITUTE(SUBSTITUTE(SUBSTITUTE(SUBSTITUTE(SUBSTITUTE(SUBSTITUTE(LOWER(Z39&amp;""),CHAR(160)," "),"."," "),","," "),"-"," "),"/"," "),"("," "),")"," "),":"," "),";"," "),"_"," "),"–"," "),"?"," "),"!"," "),"*"," "),"["," "),"]"," "),"'"," "),"#"," "),"+"," "),"&amp;"," "))&amp;" "</f>
        <v>  </v>
      </c>
      <c r="BE39" s="61" t="str">
        <f aca="false">" "&amp;TRIM(SUBSTITUTE(SUBSTITUTE(SUBSTITUTE(SUBSTITUTE(SUBSTITUTE(SUBSTITUTE(SUBSTITUTE(SUBSTITUTE(SUBSTITUTE(SUBSTITUTE(SUBSTITUTE(SUBSTITUTE(SUBSTITUTE(SUBSTITUTE(SUBSTITUTE(SUBSTITUTE(SUBSTITUTE(SUBSTITUTE(SUBSTITUTE(SUBSTITUTE(LOWER(W39&amp;""),CHAR(160)," "),"."," "),","," "),"-"," "),"/"," "),"("," "),")"," "),":"," "),";"," "),"_"," "),"–"," "),"?"," "),"!"," "),"*"," "),"["," "),"]"," "),"'"," "),"#"," "),"+"," "),"&amp;"," "))&amp;" "</f>
        <v>  </v>
      </c>
      <c r="BF39" s="61" t="str">
        <f aca="false">" "&amp;TRIM(SUBSTITUTE(SUBSTITUTE(SUBSTITUTE(SUBSTITUTE(SUBSTITUTE(SUBSTITUTE(SUBSTITUTE(SUBSTITUTE(SUBSTITUTE(SUBSTITUTE(SUBSTITUTE(SUBSTITUTE(SUBSTITUTE(SUBSTITUTE(SUBSTITUTE(SUBSTITUTE(SUBSTITUTE(SUBSTITUTE(SUBSTITUTE(SUBSTITUTE(LOWER(AC39&amp;""),CHAR(160)," "),"."," "),","," "),"-"," "),"/"," "),"("," "),")"," "),":"," "),";"," "),"_"," "),"–"," "),"?"," "),"!"," "),"*"," "),"["," "),"]"," "),"'"," "),"#"," "),"+"," "),"&amp;"," "))&amp;" "</f>
        <v>  </v>
      </c>
    </row>
    <row r="40" customFormat="false" ht="39.75" hidden="false" customHeight="true" outlineLevel="0" collapsed="false">
      <c r="A40" s="57" t="s">
        <v>467</v>
      </c>
      <c r="B40" s="57" t="s">
        <v>195</v>
      </c>
      <c r="C40" s="57" t="str">
        <f aca="false">Flights!$F$6</f>
        <v>MH0727</v>
      </c>
      <c r="D40" s="58" t="n">
        <f aca="false">Flights!$D$6</f>
        <v>46304</v>
      </c>
      <c r="E40" s="57" t="str">
        <f aca="false">Flights!$G$6&amp;"-"&amp;Flights!$H$6</f>
        <v>KUL-CGK</v>
      </c>
      <c r="F40" s="57" t="str">
        <f aca="false">Flights!$K$6</f>
        <v>BC</v>
      </c>
      <c r="G40" s="57" t="s">
        <v>402</v>
      </c>
      <c r="H40" s="57" t="s">
        <v>360</v>
      </c>
      <c r="I40" s="57" t="s">
        <v>361</v>
      </c>
      <c r="J40" s="57" t="s">
        <v>403</v>
      </c>
      <c r="K40" s="67"/>
      <c r="L40" s="67" t="s">
        <v>404</v>
      </c>
      <c r="M40" s="67"/>
      <c r="N40" s="67" t="s">
        <v>365</v>
      </c>
      <c r="O40" s="67" t="s">
        <v>405</v>
      </c>
      <c r="P40" s="57" t="s">
        <v>184</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open",IF(AND(NOT(OR(LEN(AZ40)&lt;15,ISNUMBER(MATCH(AZ40,L_Placeholder,0)))),NOT(SUMPRODUCT(--ISNUMBER(SEARCH(" "&amp;L_EvidencePhrase&amp;" ",BF40)))&gt;0),NOT(OR(LEN(AU40)&lt;2,ISNUMBER(MATCH(AU40,L_Placeholder,0)))),NOT(OR(LEN(AX40)&lt;2,ISNUMBER(MATCH(AX40,L_Placeholder,0)))),TRIM(AE40)&lt;&gt;TRIM(T40)),"N/A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",BD40)))&gt;0),"INVALID – evidence missing, placeholder or not yet on file",IF(OR(LEN(AX40)&lt;2,ISNUMBER(MATCH(AX40,L_Placeholder,0))),"INVALID – verifier missing",IF(AX40=AU40,"INVALID – verifier must be someone other than the PIC",IF(SUMPRODUCT(--ISNUMBER(SEARCH(" "&amp;L_EvidencePhrase&amp;" ",BC40)))&gt;0,"INVALID – result not yet available (awaiting / TBC)",IF(AND(TRIM(U40)="Pass",SUMPRODUCT(--ISNUMBER(SEARCH(" "&amp;L_ResultBad&amp;" ",BC40)))&gt;0,NOT(SUMPRODUCT(--ISNUMBER(SEARCH(" "&amp;L_Negation&amp;" ",BC40)))&gt;0)),"INVALID – result describes a problem: use Fail, then Pass after CA",IF(AND(AQ40=1,OR(OR(LEN(AY40)&lt;3,ISNUMBER(MATCH(AY40,L_Placeholder,0))),SUMPRODUCT(--ISNUMBER(SEARCH(" "&amp;L_EvidencePhrase&amp;" ",BE40)))&gt;0)),"INVALID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SUBSTITUTE(SUBSTITUTE(SUBSTITUTE(SUBSTITUTE(SUBSTITUTE(SUBSTITUTE(SUBSTITUTE(SUBSTITUTE(SUBSTITUTE(SUBSTITUTE(SUBSTITUTE(SUBSTITUTE(SUBSTITUTE(LOWER(T40&amp;""),CHAR(160),"")," ",""),".",""),"-",""),"/",""),"?",""),"_",""),",",""),"[",""),"]",""),"(",""),")",""),"*","")</f>
        <v/>
      </c>
      <c r="AV40" s="61" t="str">
        <f aca="false">SUBSTITUTE(SUBSTITUTE(SUBSTITUTE(SUBSTITUTE(SUBSTITUTE(SUBSTITUTE(SUBSTITUTE(SUBSTITUTE(SUBSTITUTE(SUBSTITUTE(SUBSTITUTE(SUBSTITUTE(SUBSTITUTE(LOWER(V40&amp;""),CHAR(160),"")," ",""),".",""),"-",""),"/",""),"?",""),"_",""),",",""),"[",""),"]",""),"(",""),")",""),"*","")</f>
        <v/>
      </c>
      <c r="AW40" s="61" t="str">
        <f aca="false">SUBSTITUTE(SUBSTITUTE(SUBSTITUTE(SUBSTITUTE(SUBSTITUTE(SUBSTITUTE(SUBSTITUTE(SUBSTITUTE(SUBSTITUTE(SUBSTITUTE(SUBSTITUTE(SUBSTITUTE(SUBSTITUTE(LOWER(Z40&amp;""),CHAR(160),"")," ",""),".",""),"-",""),"/",""),"?",""),"_",""),",",""),"[",""),"]",""),"(",""),")",""),"*","")</f>
        <v/>
      </c>
      <c r="AX40" s="61" t="str">
        <f aca="false">SUBSTITUTE(SUBSTITUTE(SUBSTITUTE(SUBSTITUTE(SUBSTITUTE(SUBSTITUTE(SUBSTITUTE(SUBSTITUTE(SUBSTITUTE(SUBSTITUTE(SUBSTITUTE(SUBSTITUTE(SUBSTITUTE(LOWER(AE40&amp;""),CHAR(160),"")," ",""),".",""),"-",""),"/",""),"?",""),"_",""),",",""),"[",""),"]",""),"(",""),")",""),"*","")</f>
        <v/>
      </c>
      <c r="AY40" s="61" t="str">
        <f aca="false">SUBSTITUTE(SUBSTITUTE(SUBSTITUTE(SUBSTITUTE(SUBSTITUTE(SUBSTITUTE(SUBSTITUTE(SUBSTITUTE(SUBSTITUTE(SUBSTITUTE(SUBSTITUTE(SUBSTITUTE(SUBSTITUTE(LOWER(W40&amp;""),CHAR(160),"")," ",""),".",""),"-",""),"/",""),"?",""),"_",""),",",""),"[",""),"]",""),"(",""),")",""),"*","")</f>
        <v/>
      </c>
      <c r="AZ40" s="61" t="str">
        <f aca="false">SUBSTITUTE(SUBSTITUTE(SUBSTITUTE(SUBSTITUTE(SUBSTITUTE(SUBSTITUTE(SUBSTITUTE(SUBSTITUTE(SUBSTITUTE(SUBSTITUTE(SUBSTITUTE(SUBSTITUTE(SUBSTITUTE(LOWER(AC40&amp;""),CHAR(160),"")," ",""),".",""),"-",""),"/",""),"?",""),"_",""),",",""),"[",""),"]",""),"(",""),")",""),"*","")</f>
        <v/>
      </c>
      <c r="BA40" s="61" t="str">
        <f aca="false">SUBSTITUTE(SUBSTITUTE(SUBSTITUTE(SUBSTITUTE(SUBSTITUTE(SUBSTITUTE(SUBSTITUTE(SUBSTITUTE(SUBSTITUTE(SUBSTITUTE(SUBSTITUTE(SUBSTITUTE(SUBSTITUTE(LOWER(AA40&amp;""),CHAR(160),""),"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"&amp;TRIM(SUBSTITUTE(SUBSTITUTE(SUBSTITUTE(SUBSTITUTE(SUBSTITUTE(SUBSTITUTE(SUBSTITUTE(SUBSTITUTE(SUBSTITUTE(SUBSTITUTE(SUBSTITUTE(SUBSTITUTE(SUBSTITUTE(SUBSTITUTE(SUBSTITUTE(SUBSTITUTE(SUBSTITUTE(SUBSTITUTE(SUBSTITUTE(SUBSTITUTE(LOWER(V40&amp;""),CHAR(160)," "),"."," "),","," "),"-"," "),"/"," "),"("," "),")"," "),":"," "),";"," "),"_"," "),"–"," "),"?"," "),"!"," "),"*"," "),"["," "),"]"," "),"'"," "),"#"," "),"+"," "),"&amp;"," "))&amp;" "</f>
        <v>  </v>
      </c>
      <c r="BD40" s="61" t="str">
        <f aca="false">" "&amp;TRIM(SUBSTITUTE(SUBSTITUTE(SUBSTITUTE(SUBSTITUTE(SUBSTITUTE(SUBSTITUTE(SUBSTITUTE(SUBSTITUTE(SUBSTITUTE(SUBSTITUTE(SUBSTITUTE(SUBSTITUTE(SUBSTITUTE(SUBSTITUTE(SUBSTITUTE(SUBSTITUTE(SUBSTITUTE(SUBSTITUTE(SUBSTITUTE(SUBSTITUTE(LOWER(Z40&amp;""),CHAR(160)," "),"."," "),","," "),"-"," "),"/"," "),"("," "),")"," "),":"," "),";"," "),"_"," "),"–"," "),"?"," "),"!"," "),"*"," "),"["," "),"]"," "),"'"," "),"#"," "),"+"," "),"&amp;"," "))&amp;" "</f>
        <v>  </v>
      </c>
      <c r="BE40" s="61" t="str">
        <f aca="false">" "&amp;TRIM(SUBSTITUTE(SUBSTITUTE(SUBSTITUTE(SUBSTITUTE(SUBSTITUTE(SUBSTITUTE(SUBSTITUTE(SUBSTITUTE(SUBSTITUTE(SUBSTITUTE(SUBSTITUTE(SUBSTITUTE(SUBSTITUTE(SUBSTITUTE(SUBSTITUTE(SUBSTITUTE(SUBSTITUTE(SUBSTITUTE(SUBSTITUTE(SUBSTITUTE(LOWER(W40&amp;""),CHAR(160)," "),"."," "),","," "),"-"," "),"/"," "),"("," "),")"," "),":"," "),";"," "),"_"," "),"–"," "),"?"," "),"!"," "),"*"," "),"["," "),"]"," "),"'"," "),"#"," "),"+"," "),"&amp;"," "))&amp;" "</f>
        <v>  </v>
      </c>
      <c r="BF40" s="61" t="str">
        <f aca="false">" "&amp;TRIM(SUBSTITUTE(SUBSTITUTE(SUBSTITUTE(SUBSTITUTE(SUBSTITUTE(SUBSTITUTE(SUBSTITUTE(SUBSTITUTE(SUBSTITUTE(SUBSTITUTE(SUBSTITUTE(SUBSTITUTE(SUBSTITUTE(SUBSTITUTE(SUBSTITUTE(SUBSTITUTE(SUBSTITUTE(SUBSTITUTE(SUBSTITUTE(SUBSTITUTE(LOWER(AC40&amp;""),CHAR(160)," "),"."," "),","," "),"-"," "),"/"," "),"("," "),")"," "),":"," "),";"," "),"_"," "),"–"," "),"?"," "),"!"," "),"*"," "),"["," "),"]"," "),"'"," "),"#"," "),"+"," "),"&amp;"," "))&amp;" "</f>
        <v>  </v>
      </c>
    </row>
    <row r="41" customFormat="false" ht="39.75" hidden="false" customHeight="true" outlineLevel="0" collapsed="false">
      <c r="A41" s="57" t="s">
        <v>468</v>
      </c>
      <c r="B41" s="57" t="s">
        <v>195</v>
      </c>
      <c r="C41" s="57" t="str">
        <f aca="false">Flights!$F$6</f>
        <v>MH0727</v>
      </c>
      <c r="D41" s="58" t="n">
        <f aca="false">Flights!$D$6</f>
        <v>46304</v>
      </c>
      <c r="E41" s="57" t="str">
        <f aca="false">Flights!$G$6&amp;"-"&amp;Flights!$H$6</f>
        <v>KUL-CGK</v>
      </c>
      <c r="F41" s="57" t="str">
        <f aca="false">Flights!$K$6</f>
        <v>BC</v>
      </c>
      <c r="G41" s="57" t="s">
        <v>402</v>
      </c>
      <c r="H41" s="57" t="s">
        <v>360</v>
      </c>
      <c r="I41" s="57" t="s">
        <v>361</v>
      </c>
      <c r="J41" s="57" t="s">
        <v>407</v>
      </c>
      <c r="K41" s="67" t="s">
        <v>408</v>
      </c>
      <c r="L41" s="67" t="s">
        <v>404</v>
      </c>
      <c r="M41" s="67"/>
      <c r="N41" s="67" t="s">
        <v>365</v>
      </c>
      <c r="O41" s="67" t="s">
        <v>405</v>
      </c>
      <c r="P41" s="57" t="s">
        <v>184</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open",IF(AND(NOT(OR(LEN(AZ41)&lt;15,ISNUMBER(MATCH(AZ41,L_Placeholder,0)))),NOT(SUMPRODUCT(--ISNUMBER(SEARCH(" "&amp;L_EvidencePhrase&amp;" ",BF41)))&gt;0),NOT(OR(LEN(AU41)&lt;2,ISNUMBER(MATCH(AU41,L_Placeholder,0)))),NOT(OR(LEN(AX41)&lt;2,ISNUMBER(MATCH(AX41,L_Placeholder,0)))),TRIM(AE41)&lt;&gt;TRIM(T41)),"N/A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",BD41)))&gt;0),"INVALID – evidence missing, placeholder or not yet on file",IF(OR(LEN(AX41)&lt;2,ISNUMBER(MATCH(AX41,L_Placeholder,0))),"INVALID – verifier missing",IF(AX41=AU41,"INVALID – verifier must be someone other than the PIC",IF(SUMPRODUCT(--ISNUMBER(SEARCH(" "&amp;L_EvidencePhrase&amp;" ",BC41)))&gt;0,"INVALID – result not yet available (awaiting / TBC)",IF(AND(TRIM(U41)="Pass",SUMPRODUCT(--ISNUMBER(SEARCH(" "&amp;L_ResultBad&amp;" ",BC41)))&gt;0,NOT(SUMPRODUCT(--ISNUMBER(SEARCH(" "&amp;L_Negation&amp;" ",BC41)))&gt;0)),"INVALID – result describes a problem: use Fail, then Pass after CA",IF(AND(AQ41=1,OR(OR(LEN(AY41)&lt;3,ISNUMBER(MATCH(AY41,L_Placeholder,0))),SUMPRODUCT(--ISNUMBER(SEARCH(" "&amp;L_EvidencePhrase&amp;" ",BE41)))&gt;0)),"INVALID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SUBSTITUTE(SUBSTITUTE(SUBSTITUTE(SUBSTITUTE(SUBSTITUTE(SUBSTITUTE(SUBSTITUTE(SUBSTITUTE(SUBSTITUTE(SUBSTITUTE(SUBSTITUTE(SUBSTITUTE(SUBSTITUTE(LOWER(T41&amp;""),CHAR(160),"")," ",""),".",""),"-",""),"/",""),"?",""),"_",""),",",""),"[",""),"]",""),"(",""),")",""),"*","")</f>
        <v/>
      </c>
      <c r="AV41" s="61" t="str">
        <f aca="false">SUBSTITUTE(SUBSTITUTE(SUBSTITUTE(SUBSTITUTE(SUBSTITUTE(SUBSTITUTE(SUBSTITUTE(SUBSTITUTE(SUBSTITUTE(SUBSTITUTE(SUBSTITUTE(SUBSTITUTE(SUBSTITUTE(LOWER(V41&amp;""),CHAR(160),"")," ",""),".",""),"-",""),"/",""),"?",""),"_",""),",",""),"[",""),"]",""),"(",""),")",""),"*","")</f>
        <v/>
      </c>
      <c r="AW41" s="61" t="str">
        <f aca="false">SUBSTITUTE(SUBSTITUTE(SUBSTITUTE(SUBSTITUTE(SUBSTITUTE(SUBSTITUTE(SUBSTITUTE(SUBSTITUTE(SUBSTITUTE(SUBSTITUTE(SUBSTITUTE(SUBSTITUTE(SUBSTITUTE(LOWER(Z41&amp;""),CHAR(160),"")," ",""),".",""),"-",""),"/",""),"?",""),"_",""),",",""),"[",""),"]",""),"(",""),")",""),"*","")</f>
        <v/>
      </c>
      <c r="AX41" s="61" t="str">
        <f aca="false">SUBSTITUTE(SUBSTITUTE(SUBSTITUTE(SUBSTITUTE(SUBSTITUTE(SUBSTITUTE(SUBSTITUTE(SUBSTITUTE(SUBSTITUTE(SUBSTITUTE(SUBSTITUTE(SUBSTITUTE(SUBSTITUTE(LOWER(AE41&amp;""),CHAR(160),"")," ",""),".",""),"-",""),"/",""),"?",""),"_",""),",",""),"[",""),"]",""),"(",""),")",""),"*","")</f>
        <v/>
      </c>
      <c r="AY41" s="61" t="str">
        <f aca="false">SUBSTITUTE(SUBSTITUTE(SUBSTITUTE(SUBSTITUTE(SUBSTITUTE(SUBSTITUTE(SUBSTITUTE(SUBSTITUTE(SUBSTITUTE(SUBSTITUTE(SUBSTITUTE(SUBSTITUTE(SUBSTITUTE(LOWER(W41&amp;""),CHAR(160),"")," ",""),".",""),"-",""),"/",""),"?",""),"_",""),",",""),"[",""),"]",""),"(",""),")",""),"*","")</f>
        <v/>
      </c>
      <c r="AZ41" s="61" t="str">
        <f aca="false">SUBSTITUTE(SUBSTITUTE(SUBSTITUTE(SUBSTITUTE(SUBSTITUTE(SUBSTITUTE(SUBSTITUTE(SUBSTITUTE(SUBSTITUTE(SUBSTITUTE(SUBSTITUTE(SUBSTITUTE(SUBSTITUTE(LOWER(AC41&amp;""),CHAR(160),"")," ",""),".",""),"-",""),"/",""),"?",""),"_",""),",",""),"[",""),"]",""),"(",""),")",""),"*","")</f>
        <v/>
      </c>
      <c r="BA41" s="61" t="str">
        <f aca="false">SUBSTITUTE(SUBSTITUTE(SUBSTITUTE(SUBSTITUTE(SUBSTITUTE(SUBSTITUTE(SUBSTITUTE(SUBSTITUTE(SUBSTITUTE(SUBSTITUTE(SUBSTITUTE(SUBSTITUTE(SUBSTITUTE(LOWER(AA41&amp;""),CHAR(160),""),"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"&amp;TRIM(SUBSTITUTE(SUBSTITUTE(SUBSTITUTE(SUBSTITUTE(SUBSTITUTE(SUBSTITUTE(SUBSTITUTE(SUBSTITUTE(SUBSTITUTE(SUBSTITUTE(SUBSTITUTE(SUBSTITUTE(SUBSTITUTE(SUBSTITUTE(SUBSTITUTE(SUBSTITUTE(SUBSTITUTE(SUBSTITUTE(SUBSTITUTE(SUBSTITUTE(LOWER(V41&amp;""),CHAR(160)," "),"."," "),","," "),"-"," "),"/"," "),"("," "),")"," "),":"," "),";"," "),"_"," "),"–"," "),"?"," "),"!"," "),"*"," "),"["," "),"]"," "),"'"," "),"#"," "),"+"," "),"&amp;"," "))&amp;" "</f>
        <v>  </v>
      </c>
      <c r="BD41" s="61" t="str">
        <f aca="false">" "&amp;TRIM(SUBSTITUTE(SUBSTITUTE(SUBSTITUTE(SUBSTITUTE(SUBSTITUTE(SUBSTITUTE(SUBSTITUTE(SUBSTITUTE(SUBSTITUTE(SUBSTITUTE(SUBSTITUTE(SUBSTITUTE(SUBSTITUTE(SUBSTITUTE(SUBSTITUTE(SUBSTITUTE(SUBSTITUTE(SUBSTITUTE(SUBSTITUTE(SUBSTITUTE(LOWER(Z41&amp;""),CHAR(160)," "),"."," "),","," "),"-"," "),"/"," "),"("," "),")"," "),":"," "),";"," "),"_"," "),"–"," "),"?"," "),"!"," "),"*"," "),"["," "),"]"," "),"'"," "),"#"," "),"+"," "),"&amp;"," "))&amp;" "</f>
        <v>  </v>
      </c>
      <c r="BE41" s="61" t="str">
        <f aca="false">" "&amp;TRIM(SUBSTITUTE(SUBSTITUTE(SUBSTITUTE(SUBSTITUTE(SUBSTITUTE(SUBSTITUTE(SUBSTITUTE(SUBSTITUTE(SUBSTITUTE(SUBSTITUTE(SUBSTITUTE(SUBSTITUTE(SUBSTITUTE(SUBSTITUTE(SUBSTITUTE(SUBSTITUTE(SUBSTITUTE(SUBSTITUTE(SUBSTITUTE(SUBSTITUTE(LOWER(W41&amp;""),CHAR(160)," "),"."," "),","," "),"-"," "),"/"," "),"("," "),")"," "),":"," "),";"," "),"_"," "),"–"," "),"?"," "),"!"," "),"*"," "),"["," "),"]"," "),"'"," "),"#"," "),"+"," "),"&amp;"," "))&amp;" "</f>
        <v>  </v>
      </c>
      <c r="BF41" s="61" t="str">
        <f aca="false">" "&amp;TRIM(SUBSTITUTE(SUBSTITUTE(SUBSTITUTE(SUBSTITUTE(SUBSTITUTE(SUBSTITUTE(SUBSTITUTE(SUBSTITUTE(SUBSTITUTE(SUBSTITUTE(SUBSTITUTE(SUBSTITUTE(SUBSTITUTE(SUBSTITUTE(SUBSTITUTE(SUBSTITUTE(SUBSTITUTE(SUBSTITUTE(SUBSTITUTE(SUBSTITUTE(LOWER(AC41&amp;""),CHAR(160)," "),"."," "),","," "),"-"," "),"/"," "),"("," "),")"," "),":"," "),";"," "),"_"," "),"–"," "),"?"," "),"!"," "),"*"," "),"["," "),"]"," "),"'"," "),"#"," "),"+"," "),"&amp;"," "))&amp;" "</f>
        <v>  </v>
      </c>
    </row>
    <row r="42" customFormat="false" ht="39.75" hidden="false" customHeight="true" outlineLevel="0" collapsed="false">
      <c r="A42" s="57" t="s">
        <v>469</v>
      </c>
      <c r="B42" s="57" t="s">
        <v>195</v>
      </c>
      <c r="C42" s="57" t="str">
        <f aca="false">Flights!$F$6</f>
        <v>MH0727</v>
      </c>
      <c r="D42" s="58" t="n">
        <f aca="false">Flights!$D$6</f>
        <v>46304</v>
      </c>
      <c r="E42" s="57" t="str">
        <f aca="false">Flights!$G$6&amp;"-"&amp;Flights!$H$6</f>
        <v>KUL-CGK</v>
      </c>
      <c r="F42" s="57" t="str">
        <f aca="false">Flights!$K$6</f>
        <v>BC</v>
      </c>
      <c r="G42" s="57" t="s">
        <v>402</v>
      </c>
      <c r="H42" s="57" t="s">
        <v>360</v>
      </c>
      <c r="I42" s="57" t="s">
        <v>410</v>
      </c>
      <c r="J42" s="57" t="s">
        <v>411</v>
      </c>
      <c r="K42" s="67"/>
      <c r="L42" s="67" t="s">
        <v>404</v>
      </c>
      <c r="M42" s="67"/>
      <c r="N42" s="67" t="s">
        <v>365</v>
      </c>
      <c r="O42" s="67" t="s">
        <v>405</v>
      </c>
      <c r="P42" s="57" t="s">
        <v>184</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open",IF(AND(NOT(OR(LEN(AZ42)&lt;15,ISNUMBER(MATCH(AZ42,L_Placeholder,0)))),NOT(SUMPRODUCT(--ISNUMBER(SEARCH(" "&amp;L_EvidencePhrase&amp;" ",BF42)))&gt;0),NOT(OR(LEN(AU42)&lt;2,ISNUMBER(MATCH(AU42,L_Placeholder,0)))),NOT(OR(LEN(AX42)&lt;2,ISNUMBER(MATCH(AX42,L_Placeholder,0)))),TRIM(AE42)&lt;&gt;TRIM(T42)),"N/A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",BD42)))&gt;0),"INVALID – evidence missing, placeholder or not yet on file",IF(OR(LEN(AX42)&lt;2,ISNUMBER(MATCH(AX42,L_Placeholder,0))),"INVALID – verifier missing",IF(AX42=AU42,"INVALID – verifier must be someone other than the PIC",IF(SUMPRODUCT(--ISNUMBER(SEARCH(" "&amp;L_EvidencePhrase&amp;" ",BC42)))&gt;0,"INVALID – result not yet available (awaiting / TBC)",IF(AND(TRIM(U42)="Pass",SUMPRODUCT(--ISNUMBER(SEARCH(" "&amp;L_ResultBad&amp;" ",BC42)))&gt;0,NOT(SUMPRODUCT(--ISNUMBER(SEARCH(" "&amp;L_Negation&amp;" ",BC42)))&gt;0)),"INVALID – result describes a problem: use Fail, then Pass after CA",IF(AND(AQ42=1,OR(OR(LEN(AY42)&lt;3,ISNUMBER(MATCH(AY42,L_Placeholder,0))),SUMPRODUCT(--ISNUMBER(SEARCH(" "&amp;L_EvidencePhrase&amp;" ",BE42)))&gt;0)),"INVALID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SUBSTITUTE(SUBSTITUTE(SUBSTITUTE(SUBSTITUTE(SUBSTITUTE(SUBSTITUTE(SUBSTITUTE(SUBSTITUTE(SUBSTITUTE(SUBSTITUTE(SUBSTITUTE(SUBSTITUTE(SUBSTITUTE(LOWER(T42&amp;""),CHAR(160),"")," ",""),".",""),"-",""),"/",""),"?",""),"_",""),",",""),"[",""),"]",""),"(",""),")",""),"*","")</f>
        <v/>
      </c>
      <c r="AV42" s="61" t="str">
        <f aca="false">SUBSTITUTE(SUBSTITUTE(SUBSTITUTE(SUBSTITUTE(SUBSTITUTE(SUBSTITUTE(SUBSTITUTE(SUBSTITUTE(SUBSTITUTE(SUBSTITUTE(SUBSTITUTE(SUBSTITUTE(SUBSTITUTE(LOWER(V42&amp;""),CHAR(160),"")," ",""),".",""),"-",""),"/",""),"?",""),"_",""),",",""),"[",""),"]",""),"(",""),")",""),"*","")</f>
        <v/>
      </c>
      <c r="AW42" s="61" t="str">
        <f aca="false">SUBSTITUTE(SUBSTITUTE(SUBSTITUTE(SUBSTITUTE(SUBSTITUTE(SUBSTITUTE(SUBSTITUTE(SUBSTITUTE(SUBSTITUTE(SUBSTITUTE(SUBSTITUTE(SUBSTITUTE(SUBSTITUTE(LOWER(Z42&amp;""),CHAR(160),"")," ",""),".",""),"-",""),"/",""),"?",""),"_",""),",",""),"[",""),"]",""),"(",""),")",""),"*","")</f>
        <v/>
      </c>
      <c r="AX42" s="61" t="str">
        <f aca="false">SUBSTITUTE(SUBSTITUTE(SUBSTITUTE(SUBSTITUTE(SUBSTITUTE(SUBSTITUTE(SUBSTITUTE(SUBSTITUTE(SUBSTITUTE(SUBSTITUTE(SUBSTITUTE(SUBSTITUTE(SUBSTITUTE(LOWER(AE42&amp;""),CHAR(160),"")," ",""),".",""),"-",""),"/",""),"?",""),"_",""),",",""),"[",""),"]",""),"(",""),")",""),"*","")</f>
        <v/>
      </c>
      <c r="AY42" s="61" t="str">
        <f aca="false">SUBSTITUTE(SUBSTITUTE(SUBSTITUTE(SUBSTITUTE(SUBSTITUTE(SUBSTITUTE(SUBSTITUTE(SUBSTITUTE(SUBSTITUTE(SUBSTITUTE(SUBSTITUTE(SUBSTITUTE(SUBSTITUTE(LOWER(W42&amp;""),CHAR(160),"")," ",""),".",""),"-",""),"/",""),"?",""),"_",""),",",""),"[",""),"]",""),"(",""),")",""),"*","")</f>
        <v/>
      </c>
      <c r="AZ42" s="61" t="str">
        <f aca="false">SUBSTITUTE(SUBSTITUTE(SUBSTITUTE(SUBSTITUTE(SUBSTITUTE(SUBSTITUTE(SUBSTITUTE(SUBSTITUTE(SUBSTITUTE(SUBSTITUTE(SUBSTITUTE(SUBSTITUTE(SUBSTITUTE(LOWER(AC42&amp;""),CHAR(160),"")," ",""),".",""),"-",""),"/",""),"?",""),"_",""),",",""),"[",""),"]",""),"(",""),")",""),"*","")</f>
        <v/>
      </c>
      <c r="BA42" s="61" t="str">
        <f aca="false">SUBSTITUTE(SUBSTITUTE(SUBSTITUTE(SUBSTITUTE(SUBSTITUTE(SUBSTITUTE(SUBSTITUTE(SUBSTITUTE(SUBSTITUTE(SUBSTITUTE(SUBSTITUTE(SUBSTITUTE(SUBSTITUTE(LOWER(AA42&amp;""),CHAR(160),""),"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"&amp;TRIM(SUBSTITUTE(SUBSTITUTE(SUBSTITUTE(SUBSTITUTE(SUBSTITUTE(SUBSTITUTE(SUBSTITUTE(SUBSTITUTE(SUBSTITUTE(SUBSTITUTE(SUBSTITUTE(SUBSTITUTE(SUBSTITUTE(SUBSTITUTE(SUBSTITUTE(SUBSTITUTE(SUBSTITUTE(SUBSTITUTE(SUBSTITUTE(SUBSTITUTE(LOWER(V42&amp;""),CHAR(160)," "),"."," "),","," "),"-"," "),"/"," "),"("," "),")"," "),":"," "),";"," "),"_"," "),"–"," "),"?"," "),"!"," "),"*"," "),"["," "),"]"," "),"'"," "),"#"," "),"+"," "),"&amp;"," "))&amp;" "</f>
        <v>  </v>
      </c>
      <c r="BD42" s="61" t="str">
        <f aca="false">" "&amp;TRIM(SUBSTITUTE(SUBSTITUTE(SUBSTITUTE(SUBSTITUTE(SUBSTITUTE(SUBSTITUTE(SUBSTITUTE(SUBSTITUTE(SUBSTITUTE(SUBSTITUTE(SUBSTITUTE(SUBSTITUTE(SUBSTITUTE(SUBSTITUTE(SUBSTITUTE(SUBSTITUTE(SUBSTITUTE(SUBSTITUTE(SUBSTITUTE(SUBSTITUTE(LOWER(Z42&amp;""),CHAR(160)," "),"."," "),","," "),"-"," "),"/"," "),"("," "),")"," "),":"," "),";"," "),"_"," "),"–"," "),"?"," "),"!"," "),"*"," "),"["," "),"]"," "),"'"," "),"#"," "),"+"," "),"&amp;"," "))&amp;" "</f>
        <v>  </v>
      </c>
      <c r="BE42" s="61" t="str">
        <f aca="false">" "&amp;TRIM(SUBSTITUTE(SUBSTITUTE(SUBSTITUTE(SUBSTITUTE(SUBSTITUTE(SUBSTITUTE(SUBSTITUTE(SUBSTITUTE(SUBSTITUTE(SUBSTITUTE(SUBSTITUTE(SUBSTITUTE(SUBSTITUTE(SUBSTITUTE(SUBSTITUTE(SUBSTITUTE(SUBSTITUTE(SUBSTITUTE(SUBSTITUTE(SUBSTITUTE(LOWER(W42&amp;""),CHAR(160)," "),"."," "),","," "),"-"," "),"/"," "),"("," "),")"," "),":"," "),";"," "),"_"," "),"–"," "),"?"," "),"!"," "),"*"," "),"["," "),"]"," "),"'"," "),"#"," "),"+"," "),"&amp;"," "))&amp;" "</f>
        <v>  </v>
      </c>
      <c r="BF42" s="61" t="str">
        <f aca="false">" "&amp;TRIM(SUBSTITUTE(SUBSTITUTE(SUBSTITUTE(SUBSTITUTE(SUBSTITUTE(SUBSTITUTE(SUBSTITUTE(SUBSTITUTE(SUBSTITUTE(SUBSTITUTE(SUBSTITUTE(SUBSTITUTE(SUBSTITUTE(SUBSTITUTE(SUBSTITUTE(SUBSTITUTE(SUBSTITUTE(SUBSTITUTE(SUBSTITUTE(SUBSTITUTE(LOWER(AC42&amp;""),CHAR(160)," "),"."," "),","," "),"-"," "),"/"," "),"("," "),")"," "),":"," "),";"," "),"_"," "),"–"," "),"?"," "),"!"," "),"*"," "),"["," "),"]"," "),"'"," "),"#"," "),"+"," "),"&amp;"," "))&amp;" "</f>
        <v>  </v>
      </c>
    </row>
    <row r="43" customFormat="false" ht="39.75" hidden="false" customHeight="true" outlineLevel="0" collapsed="false">
      <c r="A43" s="57" t="s">
        <v>470</v>
      </c>
      <c r="B43" s="57" t="s">
        <v>195</v>
      </c>
      <c r="C43" s="57" t="str">
        <f aca="false">Flights!$F$6</f>
        <v>MH0727</v>
      </c>
      <c r="D43" s="58" t="n">
        <f aca="false">Flights!$D$6</f>
        <v>46304</v>
      </c>
      <c r="E43" s="57" t="str">
        <f aca="false">Flights!$G$6&amp;"-"&amp;Flights!$H$6</f>
        <v>KUL-CGK</v>
      </c>
      <c r="F43" s="57" t="str">
        <f aca="false">Flights!$K$6</f>
        <v>BC</v>
      </c>
      <c r="G43" s="57" t="s">
        <v>402</v>
      </c>
      <c r="H43" s="57" t="s">
        <v>360</v>
      </c>
      <c r="I43" s="57" t="s">
        <v>410</v>
      </c>
      <c r="J43" s="57" t="s">
        <v>413</v>
      </c>
      <c r="K43" s="67"/>
      <c r="L43" s="67" t="s">
        <v>404</v>
      </c>
      <c r="M43" s="67"/>
      <c r="N43" s="67" t="s">
        <v>365</v>
      </c>
      <c r="O43" s="67" t="s">
        <v>405</v>
      </c>
      <c r="P43" s="57" t="s">
        <v>184</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open",IF(AND(NOT(OR(LEN(AZ43)&lt;15,ISNUMBER(MATCH(AZ43,L_Placeholder,0)))),NOT(SUMPRODUCT(--ISNUMBER(SEARCH(" "&amp;L_EvidencePhrase&amp;" ",BF43)))&gt;0),NOT(OR(LEN(AU43)&lt;2,ISNUMBER(MATCH(AU43,L_Placeholder,0)))),NOT(OR(LEN(AX43)&lt;2,ISNUMBER(MATCH(AX43,L_Placeholder,0)))),TRIM(AE43)&lt;&gt;TRIM(T43)),"N/A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",BD43)))&gt;0),"INVALID – evidence missing, placeholder or not yet on file",IF(OR(LEN(AX43)&lt;2,ISNUMBER(MATCH(AX43,L_Placeholder,0))),"INVALID – verifier missing",IF(AX43=AU43,"INVALID – verifier must be someone other than the PIC",IF(SUMPRODUCT(--ISNUMBER(SEARCH(" "&amp;L_EvidencePhrase&amp;" ",BC43)))&gt;0,"INVALID – result not yet available (awaiting / TBC)",IF(AND(TRIM(U43)="Pass",SUMPRODUCT(--ISNUMBER(SEARCH(" "&amp;L_ResultBad&amp;" ",BC43)))&gt;0,NOT(SUMPRODUCT(--ISNUMBER(SEARCH(" "&amp;L_Negation&amp;" ",BC43)))&gt;0)),"INVALID – result describes a problem: use Fail, then Pass after CA",IF(AND(AQ43=1,OR(OR(LEN(AY43)&lt;3,ISNUMBER(MATCH(AY43,L_Placeholder,0))),SUMPRODUCT(--ISNUMBER(SEARCH(" "&amp;L_EvidencePhrase&amp;" ",BE43)))&gt;0)),"INVALID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SUBSTITUTE(SUBSTITUTE(SUBSTITUTE(SUBSTITUTE(SUBSTITUTE(SUBSTITUTE(SUBSTITUTE(SUBSTITUTE(SUBSTITUTE(SUBSTITUTE(SUBSTITUTE(SUBSTITUTE(SUBSTITUTE(LOWER(T43&amp;""),CHAR(160),"")," ",""),".",""),"-",""),"/",""),"?",""),"_",""),",",""),"[",""),"]",""),"(",""),")",""),"*","")</f>
        <v/>
      </c>
      <c r="AV43" s="61" t="str">
        <f aca="false">SUBSTITUTE(SUBSTITUTE(SUBSTITUTE(SUBSTITUTE(SUBSTITUTE(SUBSTITUTE(SUBSTITUTE(SUBSTITUTE(SUBSTITUTE(SUBSTITUTE(SUBSTITUTE(SUBSTITUTE(SUBSTITUTE(LOWER(V43&amp;""),CHAR(160),"")," ",""),".",""),"-",""),"/",""),"?",""),"_",""),",",""),"[",""),"]",""),"(",""),")",""),"*","")</f>
        <v/>
      </c>
      <c r="AW43" s="61" t="str">
        <f aca="false">SUBSTITUTE(SUBSTITUTE(SUBSTITUTE(SUBSTITUTE(SUBSTITUTE(SUBSTITUTE(SUBSTITUTE(SUBSTITUTE(SUBSTITUTE(SUBSTITUTE(SUBSTITUTE(SUBSTITUTE(SUBSTITUTE(LOWER(Z43&amp;""),CHAR(160),"")," ",""),".",""),"-",""),"/",""),"?",""),"_",""),",",""),"[",""),"]",""),"(",""),")",""),"*","")</f>
        <v/>
      </c>
      <c r="AX43" s="61" t="str">
        <f aca="false">SUBSTITUTE(SUBSTITUTE(SUBSTITUTE(SUBSTITUTE(SUBSTITUTE(SUBSTITUTE(SUBSTITUTE(SUBSTITUTE(SUBSTITUTE(SUBSTITUTE(SUBSTITUTE(SUBSTITUTE(SUBSTITUTE(LOWER(AE43&amp;""),CHAR(160),"")," ",""),".",""),"-",""),"/",""),"?",""),"_",""),",",""),"[",""),"]",""),"(",""),")",""),"*","")</f>
        <v/>
      </c>
      <c r="AY43" s="61" t="str">
        <f aca="false">SUBSTITUTE(SUBSTITUTE(SUBSTITUTE(SUBSTITUTE(SUBSTITUTE(SUBSTITUTE(SUBSTITUTE(SUBSTITUTE(SUBSTITUTE(SUBSTITUTE(SUBSTITUTE(SUBSTITUTE(SUBSTITUTE(LOWER(W43&amp;""),CHAR(160),"")," ",""),".",""),"-",""),"/",""),"?",""),"_",""),",",""),"[",""),"]",""),"(",""),")",""),"*","")</f>
        <v/>
      </c>
      <c r="AZ43" s="61" t="str">
        <f aca="false">SUBSTITUTE(SUBSTITUTE(SUBSTITUTE(SUBSTITUTE(SUBSTITUTE(SUBSTITUTE(SUBSTITUTE(SUBSTITUTE(SUBSTITUTE(SUBSTITUTE(SUBSTITUTE(SUBSTITUTE(SUBSTITUTE(LOWER(AC43&amp;""),CHAR(160),"")," ",""),".",""),"-",""),"/",""),"?",""),"_",""),",",""),"[",""),"]",""),"(",""),")",""),"*","")</f>
        <v/>
      </c>
      <c r="BA43" s="61" t="str">
        <f aca="false">SUBSTITUTE(SUBSTITUTE(SUBSTITUTE(SUBSTITUTE(SUBSTITUTE(SUBSTITUTE(SUBSTITUTE(SUBSTITUTE(SUBSTITUTE(SUBSTITUTE(SUBSTITUTE(SUBSTITUTE(SUBSTITUTE(LOWER(AA43&amp;""),CHAR(160),""),"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"&amp;TRIM(SUBSTITUTE(SUBSTITUTE(SUBSTITUTE(SUBSTITUTE(SUBSTITUTE(SUBSTITUTE(SUBSTITUTE(SUBSTITUTE(SUBSTITUTE(SUBSTITUTE(SUBSTITUTE(SUBSTITUTE(SUBSTITUTE(SUBSTITUTE(SUBSTITUTE(SUBSTITUTE(SUBSTITUTE(SUBSTITUTE(SUBSTITUTE(SUBSTITUTE(LOWER(V43&amp;""),CHAR(160)," "),"."," "),","," "),"-"," "),"/"," "),"("," "),")"," "),":"," "),";"," "),"_"," "),"–"," "),"?"," "),"!"," "),"*"," "),"["," "),"]"," "),"'"," "),"#"," "),"+"," "),"&amp;"," "))&amp;" "</f>
        <v>  </v>
      </c>
      <c r="BD43" s="61" t="str">
        <f aca="false">" "&amp;TRIM(SUBSTITUTE(SUBSTITUTE(SUBSTITUTE(SUBSTITUTE(SUBSTITUTE(SUBSTITUTE(SUBSTITUTE(SUBSTITUTE(SUBSTITUTE(SUBSTITUTE(SUBSTITUTE(SUBSTITUTE(SUBSTITUTE(SUBSTITUTE(SUBSTITUTE(SUBSTITUTE(SUBSTITUTE(SUBSTITUTE(SUBSTITUTE(SUBSTITUTE(LOWER(Z43&amp;""),CHAR(160)," "),"."," "),","," "),"-"," "),"/"," "),"("," "),")"," "),":"," "),";"," "),"_"," "),"–"," "),"?"," "),"!"," "),"*"," "),"["," "),"]"," "),"'"," "),"#"," "),"+"," "),"&amp;"," "))&amp;" "</f>
        <v>  </v>
      </c>
      <c r="BE43" s="61" t="str">
        <f aca="false">" "&amp;TRIM(SUBSTITUTE(SUBSTITUTE(SUBSTITUTE(SUBSTITUTE(SUBSTITUTE(SUBSTITUTE(SUBSTITUTE(SUBSTITUTE(SUBSTITUTE(SUBSTITUTE(SUBSTITUTE(SUBSTITUTE(SUBSTITUTE(SUBSTITUTE(SUBSTITUTE(SUBSTITUTE(SUBSTITUTE(SUBSTITUTE(SUBSTITUTE(SUBSTITUTE(LOWER(W43&amp;""),CHAR(160)," "),"."," "),","," "),"-"," "),"/"," "),"("," "),")"," "),":"," "),";"," "),"_"," "),"–"," "),"?"," "),"!"," "),"*"," "),"["," "),"]"," "),"'"," "),"#"," "),"+"," "),"&amp;"," "))&amp;" "</f>
        <v>  </v>
      </c>
      <c r="BF43" s="61" t="str">
        <f aca="false">" "&amp;TRIM(SUBSTITUTE(SUBSTITUTE(SUBSTITUTE(SUBSTITUTE(SUBSTITUTE(SUBSTITUTE(SUBSTITUTE(SUBSTITUTE(SUBSTITUTE(SUBSTITUTE(SUBSTITUTE(SUBSTITUTE(SUBSTITUTE(SUBSTITUTE(SUBSTITUTE(SUBSTITUTE(SUBSTITUTE(SUBSTITUTE(SUBSTITUTE(SUBSTITUTE(LOWER(AC43&amp;""),CHAR(160)," "),"."," "),","," "),"-"," "),"/"," "),"("," "),")"," "),":"," "),";"," "),"_"," "),"–"," "),"?"," "),"!"," "),"*"," "),"["," "),"]"," "),"'"," "),"#"," "),"+"," "),"&amp;"," "))&amp;" "</f>
        <v>  </v>
      </c>
    </row>
    <row r="44" customFormat="false" ht="39.75" hidden="false" customHeight="true" outlineLevel="0" collapsed="false">
      <c r="A44" s="57" t="s">
        <v>471</v>
      </c>
      <c r="B44" s="57" t="s">
        <v>195</v>
      </c>
      <c r="C44" s="57" t="str">
        <f aca="false">Flights!$F$6</f>
        <v>MH0727</v>
      </c>
      <c r="D44" s="58" t="n">
        <f aca="false">Flights!$D$6</f>
        <v>46304</v>
      </c>
      <c r="E44" s="57" t="str">
        <f aca="false">Flights!$G$6&amp;"-"&amp;Flights!$H$6</f>
        <v>KUL-CGK</v>
      </c>
      <c r="F44" s="57" t="str">
        <f aca="false">Flights!$K$6</f>
        <v>BC</v>
      </c>
      <c r="G44" s="57" t="s">
        <v>402</v>
      </c>
      <c r="H44" s="57" t="s">
        <v>360</v>
      </c>
      <c r="I44" s="57" t="s">
        <v>410</v>
      </c>
      <c r="J44" s="57" t="s">
        <v>415</v>
      </c>
      <c r="K44" s="67"/>
      <c r="L44" s="67" t="s">
        <v>404</v>
      </c>
      <c r="M44" s="67"/>
      <c r="N44" s="67" t="s">
        <v>365</v>
      </c>
      <c r="O44" s="67" t="s">
        <v>405</v>
      </c>
      <c r="P44" s="57" t="s">
        <v>184</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open",IF(AND(NOT(OR(LEN(AZ44)&lt;15,ISNUMBER(MATCH(AZ44,L_Placeholder,0)))),NOT(SUMPRODUCT(--ISNUMBER(SEARCH(" "&amp;L_EvidencePhrase&amp;" ",BF44)))&gt;0),NOT(OR(LEN(AU44)&lt;2,ISNUMBER(MATCH(AU44,L_Placeholder,0)))),NOT(OR(LEN(AX44)&lt;2,ISNUMBER(MATCH(AX44,L_Placeholder,0)))),TRIM(AE44)&lt;&gt;TRIM(T44)),"N/A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",BD44)))&gt;0),"INVALID – evidence missing, placeholder or not yet on file",IF(OR(LEN(AX44)&lt;2,ISNUMBER(MATCH(AX44,L_Placeholder,0))),"INVALID – verifier missing",IF(AX44=AU44,"INVALID – verifier must be someone other than the PIC",IF(SUMPRODUCT(--ISNUMBER(SEARCH(" "&amp;L_EvidencePhrase&amp;" ",BC44)))&gt;0,"INVALID – result not yet available (awaiting / TBC)",IF(AND(TRIM(U44)="Pass",SUMPRODUCT(--ISNUMBER(SEARCH(" "&amp;L_ResultBad&amp;" ",BC44)))&gt;0,NOT(SUMPRODUCT(--ISNUMBER(SEARCH(" "&amp;L_Negation&amp;" ",BC44)))&gt;0)),"INVALID – result describes a problem: use Fail, then Pass after CA",IF(AND(AQ44=1,OR(OR(LEN(AY44)&lt;3,ISNUMBER(MATCH(AY44,L_Placeholder,0))),SUMPRODUCT(--ISNUMBER(SEARCH(" "&amp;L_EvidencePhrase&amp;" ",BE44)))&gt;0)),"INVALID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SUBSTITUTE(SUBSTITUTE(SUBSTITUTE(SUBSTITUTE(SUBSTITUTE(SUBSTITUTE(SUBSTITUTE(SUBSTITUTE(SUBSTITUTE(SUBSTITUTE(SUBSTITUTE(SUBSTITUTE(SUBSTITUTE(LOWER(T44&amp;""),CHAR(160),"")," ",""),".",""),"-",""),"/",""),"?",""),"_",""),",",""),"[",""),"]",""),"(",""),")",""),"*","")</f>
        <v/>
      </c>
      <c r="AV44" s="61" t="str">
        <f aca="false">SUBSTITUTE(SUBSTITUTE(SUBSTITUTE(SUBSTITUTE(SUBSTITUTE(SUBSTITUTE(SUBSTITUTE(SUBSTITUTE(SUBSTITUTE(SUBSTITUTE(SUBSTITUTE(SUBSTITUTE(SUBSTITUTE(LOWER(V44&amp;""),CHAR(160),"")," ",""),".",""),"-",""),"/",""),"?",""),"_",""),",",""),"[",""),"]",""),"(",""),")",""),"*","")</f>
        <v/>
      </c>
      <c r="AW44" s="61" t="str">
        <f aca="false">SUBSTITUTE(SUBSTITUTE(SUBSTITUTE(SUBSTITUTE(SUBSTITUTE(SUBSTITUTE(SUBSTITUTE(SUBSTITUTE(SUBSTITUTE(SUBSTITUTE(SUBSTITUTE(SUBSTITUTE(SUBSTITUTE(LOWER(Z44&amp;""),CHAR(160),"")," ",""),".",""),"-",""),"/",""),"?",""),"_",""),",",""),"[",""),"]",""),"(",""),")",""),"*","")</f>
        <v/>
      </c>
      <c r="AX44" s="61" t="str">
        <f aca="false">SUBSTITUTE(SUBSTITUTE(SUBSTITUTE(SUBSTITUTE(SUBSTITUTE(SUBSTITUTE(SUBSTITUTE(SUBSTITUTE(SUBSTITUTE(SUBSTITUTE(SUBSTITUTE(SUBSTITUTE(SUBSTITUTE(LOWER(AE44&amp;""),CHAR(160),"")," ",""),".",""),"-",""),"/",""),"?",""),"_",""),",",""),"[",""),"]",""),"(",""),")",""),"*","")</f>
        <v/>
      </c>
      <c r="AY44" s="61" t="str">
        <f aca="false">SUBSTITUTE(SUBSTITUTE(SUBSTITUTE(SUBSTITUTE(SUBSTITUTE(SUBSTITUTE(SUBSTITUTE(SUBSTITUTE(SUBSTITUTE(SUBSTITUTE(SUBSTITUTE(SUBSTITUTE(SUBSTITUTE(LOWER(W44&amp;""),CHAR(160),"")," ",""),".",""),"-",""),"/",""),"?",""),"_",""),",",""),"[",""),"]",""),"(",""),")",""),"*","")</f>
        <v/>
      </c>
      <c r="AZ44" s="61" t="str">
        <f aca="false">SUBSTITUTE(SUBSTITUTE(SUBSTITUTE(SUBSTITUTE(SUBSTITUTE(SUBSTITUTE(SUBSTITUTE(SUBSTITUTE(SUBSTITUTE(SUBSTITUTE(SUBSTITUTE(SUBSTITUTE(SUBSTITUTE(LOWER(AC44&amp;""),CHAR(160),"")," ",""),".",""),"-",""),"/",""),"?",""),"_",""),",",""),"[",""),"]",""),"(",""),")",""),"*","")</f>
        <v/>
      </c>
      <c r="BA44" s="61" t="str">
        <f aca="false">SUBSTITUTE(SUBSTITUTE(SUBSTITUTE(SUBSTITUTE(SUBSTITUTE(SUBSTITUTE(SUBSTITUTE(SUBSTITUTE(SUBSTITUTE(SUBSTITUTE(SUBSTITUTE(SUBSTITUTE(SUBSTITUTE(LOWER(AA44&amp;""),CHAR(160),""),"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"&amp;TRIM(SUBSTITUTE(SUBSTITUTE(SUBSTITUTE(SUBSTITUTE(SUBSTITUTE(SUBSTITUTE(SUBSTITUTE(SUBSTITUTE(SUBSTITUTE(SUBSTITUTE(SUBSTITUTE(SUBSTITUTE(SUBSTITUTE(SUBSTITUTE(SUBSTITUTE(SUBSTITUTE(SUBSTITUTE(SUBSTITUTE(SUBSTITUTE(SUBSTITUTE(LOWER(V44&amp;""),CHAR(160)," "),"."," "),","," "),"-"," "),"/"," "),"("," "),")"," "),":"," "),";"," "),"_"," "),"–"," "),"?"," "),"!"," "),"*"," "),"["," "),"]"," "),"'"," "),"#"," "),"+"," "),"&amp;"," "))&amp;" "</f>
        <v>  </v>
      </c>
      <c r="BD44" s="61" t="str">
        <f aca="false">" "&amp;TRIM(SUBSTITUTE(SUBSTITUTE(SUBSTITUTE(SUBSTITUTE(SUBSTITUTE(SUBSTITUTE(SUBSTITUTE(SUBSTITUTE(SUBSTITUTE(SUBSTITUTE(SUBSTITUTE(SUBSTITUTE(SUBSTITUTE(SUBSTITUTE(SUBSTITUTE(SUBSTITUTE(SUBSTITUTE(SUBSTITUTE(SUBSTITUTE(SUBSTITUTE(LOWER(Z44&amp;""),CHAR(160)," "),"."," "),","," "),"-"," "),"/"," "),"("," "),")"," "),":"," "),";"," "),"_"," "),"–"," "),"?"," "),"!"," "),"*"," "),"["," "),"]"," "),"'"," "),"#"," "),"+"," "),"&amp;"," "))&amp;" "</f>
        <v>  </v>
      </c>
      <c r="BE44" s="61" t="str">
        <f aca="false">" "&amp;TRIM(SUBSTITUTE(SUBSTITUTE(SUBSTITUTE(SUBSTITUTE(SUBSTITUTE(SUBSTITUTE(SUBSTITUTE(SUBSTITUTE(SUBSTITUTE(SUBSTITUTE(SUBSTITUTE(SUBSTITUTE(SUBSTITUTE(SUBSTITUTE(SUBSTITUTE(SUBSTITUTE(SUBSTITUTE(SUBSTITUTE(SUBSTITUTE(SUBSTITUTE(LOWER(W44&amp;""),CHAR(160)," "),"."," "),","," "),"-"," "),"/"," "),"("," "),")"," "),":"," "),";"," "),"_"," "),"–"," "),"?"," "),"!"," "),"*"," "),"["," "),"]"," "),"'"," "),"#"," "),"+"," "),"&amp;"," "))&amp;" "</f>
        <v>  </v>
      </c>
      <c r="BF44" s="61" t="str">
        <f aca="false">" "&amp;TRIM(SUBSTITUTE(SUBSTITUTE(SUBSTITUTE(SUBSTITUTE(SUBSTITUTE(SUBSTITUTE(SUBSTITUTE(SUBSTITUTE(SUBSTITUTE(SUBSTITUTE(SUBSTITUTE(SUBSTITUTE(SUBSTITUTE(SUBSTITUTE(SUBSTITUTE(SUBSTITUTE(SUBSTITUTE(SUBSTITUTE(SUBSTITUTE(SUBSTITUTE(LOWER(AC44&amp;""),CHAR(160)," "),"."," "),","," "),"-"," "),"/"," "),"("," "),")"," "),":"," "),";"," "),"_"," "),"–"," "),"?"," "),"!"," "),"*"," "),"["," "),"]"," "),"'"," "),"#"," "),"+"," "),"&amp;"," "))&amp;" "</f>
        <v>  </v>
      </c>
    </row>
    <row r="45" customFormat="false" ht="78.75" hidden="false" customHeight="true" outlineLevel="0" collapsed="false">
      <c r="A45" s="57" t="s">
        <v>472</v>
      </c>
      <c r="B45" s="57" t="s">
        <v>195</v>
      </c>
      <c r="C45" s="57" t="str">
        <f aca="false">Flights!$F$6</f>
        <v>MH0727</v>
      </c>
      <c r="D45" s="58" t="n">
        <f aca="false">Flights!$D$6</f>
        <v>46304</v>
      </c>
      <c r="E45" s="57" t="str">
        <f aca="false">Flights!$G$6&amp;"-"&amp;Flights!$H$6</f>
        <v>KUL-CGK</v>
      </c>
      <c r="F45" s="57" t="str">
        <f aca="false">Flights!$K$6</f>
        <v>BC</v>
      </c>
      <c r="G45" s="57" t="s">
        <v>402</v>
      </c>
      <c r="H45" s="57" t="s">
        <v>360</v>
      </c>
      <c r="I45" s="57" t="s">
        <v>410</v>
      </c>
      <c r="J45" s="57" t="s">
        <v>417</v>
      </c>
      <c r="K45" s="67" t="s">
        <v>473</v>
      </c>
      <c r="L45" s="67" t="s">
        <v>404</v>
      </c>
      <c r="M45" s="67"/>
      <c r="N45" s="67" t="s">
        <v>365</v>
      </c>
      <c r="O45" s="67" t="s">
        <v>405</v>
      </c>
      <c r="P45" s="57" t="s">
        <v>184</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open",IF(AND(NOT(OR(LEN(AZ45)&lt;15,ISNUMBER(MATCH(AZ45,L_Placeholder,0)))),NOT(SUMPRODUCT(--ISNUMBER(SEARCH(" "&amp;L_EvidencePhrase&amp;" ",BF45)))&gt;0),NOT(OR(LEN(AU45)&lt;2,ISNUMBER(MATCH(AU45,L_Placeholder,0)))),NOT(OR(LEN(AX45)&lt;2,ISNUMBER(MATCH(AX45,L_Placeholder,0)))),TRIM(AE45)&lt;&gt;TRIM(T45)),"N/A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",BD45)))&gt;0),"INVALID – evidence missing, placeholder or not yet on file",IF(OR(LEN(AX45)&lt;2,ISNUMBER(MATCH(AX45,L_Placeholder,0))),"INVALID – verifier missing",IF(AX45=AU45,"INVALID – verifier must be someone other than the PIC",IF(SUMPRODUCT(--ISNUMBER(SEARCH(" "&amp;L_EvidencePhrase&amp;" ",BC45)))&gt;0,"INVALID – result not yet available (awaiting / TBC)",IF(AND(TRIM(U45)="Pass",SUMPRODUCT(--ISNUMBER(SEARCH(" "&amp;L_ResultBad&amp;" ",BC45)))&gt;0,NOT(SUMPRODUCT(--ISNUMBER(SEARCH(" "&amp;L_Negation&amp;" ",BC45)))&gt;0)),"INVALID – result describes a problem: use Fail, then Pass after CA",IF(AND(AQ45=1,OR(OR(LEN(AY45)&lt;3,ISNUMBER(MATCH(AY45,L_Placeholder,0))),SUMPRODUCT(--ISNUMBER(SEARCH(" "&amp;L_EvidencePhrase&amp;" ",BE45)))&gt;0)),"INVALID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SUBSTITUTE(SUBSTITUTE(SUBSTITUTE(SUBSTITUTE(SUBSTITUTE(SUBSTITUTE(SUBSTITUTE(SUBSTITUTE(SUBSTITUTE(SUBSTITUTE(SUBSTITUTE(SUBSTITUTE(SUBSTITUTE(LOWER(T45&amp;""),CHAR(160),"")," ",""),".",""),"-",""),"/",""),"?",""),"_",""),",",""),"[",""),"]",""),"(",""),")",""),"*","")</f>
        <v/>
      </c>
      <c r="AV45" s="61" t="str">
        <f aca="false">SUBSTITUTE(SUBSTITUTE(SUBSTITUTE(SUBSTITUTE(SUBSTITUTE(SUBSTITUTE(SUBSTITUTE(SUBSTITUTE(SUBSTITUTE(SUBSTITUTE(SUBSTITUTE(SUBSTITUTE(SUBSTITUTE(LOWER(V45&amp;""),CHAR(160),"")," ",""),".",""),"-",""),"/",""),"?",""),"_",""),",",""),"[",""),"]",""),"(",""),")",""),"*","")</f>
        <v/>
      </c>
      <c r="AW45" s="61" t="str">
        <f aca="false">SUBSTITUTE(SUBSTITUTE(SUBSTITUTE(SUBSTITUTE(SUBSTITUTE(SUBSTITUTE(SUBSTITUTE(SUBSTITUTE(SUBSTITUTE(SUBSTITUTE(SUBSTITUTE(SUBSTITUTE(SUBSTITUTE(LOWER(Z45&amp;""),CHAR(160),"")," ",""),".",""),"-",""),"/",""),"?",""),"_",""),",",""),"[",""),"]",""),"(",""),")",""),"*","")</f>
        <v/>
      </c>
      <c r="AX45" s="61" t="str">
        <f aca="false">SUBSTITUTE(SUBSTITUTE(SUBSTITUTE(SUBSTITUTE(SUBSTITUTE(SUBSTITUTE(SUBSTITUTE(SUBSTITUTE(SUBSTITUTE(SUBSTITUTE(SUBSTITUTE(SUBSTITUTE(SUBSTITUTE(LOWER(AE45&amp;""),CHAR(160),"")," ",""),".",""),"-",""),"/",""),"?",""),"_",""),",",""),"[",""),"]",""),"(",""),")",""),"*","")</f>
        <v/>
      </c>
      <c r="AY45" s="61" t="str">
        <f aca="false">SUBSTITUTE(SUBSTITUTE(SUBSTITUTE(SUBSTITUTE(SUBSTITUTE(SUBSTITUTE(SUBSTITUTE(SUBSTITUTE(SUBSTITUTE(SUBSTITUTE(SUBSTITUTE(SUBSTITUTE(SUBSTITUTE(LOWER(W45&amp;""),CHAR(160),"")," ",""),".",""),"-",""),"/",""),"?",""),"_",""),",",""),"[",""),"]",""),"(",""),")",""),"*","")</f>
        <v/>
      </c>
      <c r="AZ45" s="61" t="str">
        <f aca="false">SUBSTITUTE(SUBSTITUTE(SUBSTITUTE(SUBSTITUTE(SUBSTITUTE(SUBSTITUTE(SUBSTITUTE(SUBSTITUTE(SUBSTITUTE(SUBSTITUTE(SUBSTITUTE(SUBSTITUTE(SUBSTITUTE(LOWER(AC45&amp;""),CHAR(160),"")," ",""),".",""),"-",""),"/",""),"?",""),"_",""),",",""),"[",""),"]",""),"(",""),")",""),"*","")</f>
        <v/>
      </c>
      <c r="BA45" s="61" t="str">
        <f aca="false">SUBSTITUTE(SUBSTITUTE(SUBSTITUTE(SUBSTITUTE(SUBSTITUTE(SUBSTITUTE(SUBSTITUTE(SUBSTITUTE(SUBSTITUTE(SUBSTITUTE(SUBSTITUTE(SUBSTITUTE(SUBSTITUTE(LOWER(AA45&amp;""),CHAR(160),""),"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"&amp;TRIM(SUBSTITUTE(SUBSTITUTE(SUBSTITUTE(SUBSTITUTE(SUBSTITUTE(SUBSTITUTE(SUBSTITUTE(SUBSTITUTE(SUBSTITUTE(SUBSTITUTE(SUBSTITUTE(SUBSTITUTE(SUBSTITUTE(SUBSTITUTE(SUBSTITUTE(SUBSTITUTE(SUBSTITUTE(SUBSTITUTE(SUBSTITUTE(SUBSTITUTE(LOWER(V45&amp;""),CHAR(160)," "),"."," "),","," "),"-"," "),"/"," "),"("," "),")"," "),":"," "),";"," "),"_"," "),"–"," "),"?"," "),"!"," "),"*"," "),"["," "),"]"," "),"'"," "),"#"," "),"+"," "),"&amp;"," "))&amp;" "</f>
        <v>  </v>
      </c>
      <c r="BD45" s="61" t="str">
        <f aca="false">" "&amp;TRIM(SUBSTITUTE(SUBSTITUTE(SUBSTITUTE(SUBSTITUTE(SUBSTITUTE(SUBSTITUTE(SUBSTITUTE(SUBSTITUTE(SUBSTITUTE(SUBSTITUTE(SUBSTITUTE(SUBSTITUTE(SUBSTITUTE(SUBSTITUTE(SUBSTITUTE(SUBSTITUTE(SUBSTITUTE(SUBSTITUTE(SUBSTITUTE(SUBSTITUTE(LOWER(Z45&amp;""),CHAR(160)," "),"."," "),","," "),"-"," "),"/"," "),"("," "),")"," "),":"," "),";"," "),"_"," "),"–"," "),"?"," "),"!"," "),"*"," "),"["," "),"]"," "),"'"," "),"#"," "),"+"," "),"&amp;"," "))&amp;" "</f>
        <v>  </v>
      </c>
      <c r="BE45" s="61" t="str">
        <f aca="false">" "&amp;TRIM(SUBSTITUTE(SUBSTITUTE(SUBSTITUTE(SUBSTITUTE(SUBSTITUTE(SUBSTITUTE(SUBSTITUTE(SUBSTITUTE(SUBSTITUTE(SUBSTITUTE(SUBSTITUTE(SUBSTITUTE(SUBSTITUTE(SUBSTITUTE(SUBSTITUTE(SUBSTITUTE(SUBSTITUTE(SUBSTITUTE(SUBSTITUTE(SUBSTITUTE(LOWER(W45&amp;""),CHAR(160)," "),"."," "),","," "),"-"," "),"/"," "),"("," "),")"," "),":"," "),";"," "),"_"," "),"–"," "),"?"," "),"!"," "),"*"," "),"["," "),"]"," "),"'"," "),"#"," "),"+"," "),"&amp;"," "))&amp;" "</f>
        <v>  </v>
      </c>
      <c r="BF45" s="61" t="str">
        <f aca="false">" "&amp;TRIM(SUBSTITUTE(SUBSTITUTE(SUBSTITUTE(SUBSTITUTE(SUBSTITUTE(SUBSTITUTE(SUBSTITUTE(SUBSTITUTE(SUBSTITUTE(SUBSTITUTE(SUBSTITUTE(SUBSTITUTE(SUBSTITUTE(SUBSTITUTE(SUBSTITUTE(SUBSTITUTE(SUBSTITUTE(SUBSTITUTE(SUBSTITUTE(SUBSTITUTE(LOWER(AC45&amp;""),CHAR(160)," "),"."," "),","," "),"-"," "),"/"," "),"("," "),")"," "),":"," "),";"," "),"_"," "),"–"," "),"?"," "),"!"," "),"*"," "),"["," "),"]"," "),"'"," "),"#"," "),"+"," "),"&amp;"," "))&amp;" "</f>
        <v>  </v>
      </c>
    </row>
    <row r="46" customFormat="false" ht="39.75" hidden="false" customHeight="true" outlineLevel="0" collapsed="false">
      <c r="A46" s="57" t="s">
        <v>474</v>
      </c>
      <c r="B46" s="57" t="s">
        <v>195</v>
      </c>
      <c r="C46" s="57" t="str">
        <f aca="false">Flights!$F$6</f>
        <v>MH0727</v>
      </c>
      <c r="D46" s="58" t="n">
        <f aca="false">Flights!$D$6</f>
        <v>46304</v>
      </c>
      <c r="E46" s="57" t="str">
        <f aca="false">Flights!$G$6&amp;"-"&amp;Flights!$H$6</f>
        <v>KUL-CGK</v>
      </c>
      <c r="F46" s="57" t="str">
        <f aca="false">Flights!$K$6</f>
        <v>BC</v>
      </c>
      <c r="G46" s="57" t="s">
        <v>402</v>
      </c>
      <c r="H46" s="57" t="s">
        <v>360</v>
      </c>
      <c r="I46" s="57" t="s">
        <v>410</v>
      </c>
      <c r="J46" s="57" t="s">
        <v>420</v>
      </c>
      <c r="K46" s="67"/>
      <c r="L46" s="67" t="s">
        <v>404</v>
      </c>
      <c r="M46" s="67"/>
      <c r="N46" s="67" t="s">
        <v>365</v>
      </c>
      <c r="O46" s="67" t="s">
        <v>405</v>
      </c>
      <c r="P46" s="57" t="s">
        <v>184</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open",IF(AND(NOT(OR(LEN(AZ46)&lt;15,ISNUMBER(MATCH(AZ46,L_Placeholder,0)))),NOT(SUMPRODUCT(--ISNUMBER(SEARCH(" "&amp;L_EvidencePhrase&amp;" ",BF46)))&gt;0),NOT(OR(LEN(AU46)&lt;2,ISNUMBER(MATCH(AU46,L_Placeholder,0)))),NOT(OR(LEN(AX46)&lt;2,ISNUMBER(MATCH(AX46,L_Placeholder,0)))),TRIM(AE46)&lt;&gt;TRIM(T46)),"N/A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",BD46)))&gt;0),"INVALID – evidence missing, placeholder or not yet on file",IF(OR(LEN(AX46)&lt;2,ISNUMBER(MATCH(AX46,L_Placeholder,0))),"INVALID – verifier missing",IF(AX46=AU46,"INVALID – verifier must be someone other than the PIC",IF(SUMPRODUCT(--ISNUMBER(SEARCH(" "&amp;L_EvidencePhrase&amp;" ",BC46)))&gt;0,"INVALID – result not yet available (awaiting / TBC)",IF(AND(TRIM(U46)="Pass",SUMPRODUCT(--ISNUMBER(SEARCH(" "&amp;L_ResultBad&amp;" ",BC46)))&gt;0,NOT(SUMPRODUCT(--ISNUMBER(SEARCH(" "&amp;L_Negation&amp;" ",BC46)))&gt;0)),"INVALID – result describes a problem: use Fail, then Pass after CA",IF(AND(AQ46=1,OR(OR(LEN(AY46)&lt;3,ISNUMBER(MATCH(AY46,L_Placeholder,0))),SUMPRODUCT(--ISNUMBER(SEARCH(" "&amp;L_EvidencePhrase&amp;" ",BE46)))&gt;0)),"INVALID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SUBSTITUTE(SUBSTITUTE(SUBSTITUTE(SUBSTITUTE(SUBSTITUTE(SUBSTITUTE(SUBSTITUTE(SUBSTITUTE(SUBSTITUTE(SUBSTITUTE(SUBSTITUTE(SUBSTITUTE(SUBSTITUTE(LOWER(T46&amp;""),CHAR(160),"")," ",""),".",""),"-",""),"/",""),"?",""),"_",""),",",""),"[",""),"]",""),"(",""),")",""),"*","")</f>
        <v/>
      </c>
      <c r="AV46" s="61" t="str">
        <f aca="false">SUBSTITUTE(SUBSTITUTE(SUBSTITUTE(SUBSTITUTE(SUBSTITUTE(SUBSTITUTE(SUBSTITUTE(SUBSTITUTE(SUBSTITUTE(SUBSTITUTE(SUBSTITUTE(SUBSTITUTE(SUBSTITUTE(LOWER(V46&amp;""),CHAR(160),"")," ",""),".",""),"-",""),"/",""),"?",""),"_",""),",",""),"[",""),"]",""),"(",""),")",""),"*","")</f>
        <v/>
      </c>
      <c r="AW46" s="61" t="str">
        <f aca="false">SUBSTITUTE(SUBSTITUTE(SUBSTITUTE(SUBSTITUTE(SUBSTITUTE(SUBSTITUTE(SUBSTITUTE(SUBSTITUTE(SUBSTITUTE(SUBSTITUTE(SUBSTITUTE(SUBSTITUTE(SUBSTITUTE(LOWER(Z46&amp;""),CHAR(160),"")," ",""),".",""),"-",""),"/",""),"?",""),"_",""),",",""),"[",""),"]",""),"(",""),")",""),"*","")</f>
        <v/>
      </c>
      <c r="AX46" s="61" t="str">
        <f aca="false">SUBSTITUTE(SUBSTITUTE(SUBSTITUTE(SUBSTITUTE(SUBSTITUTE(SUBSTITUTE(SUBSTITUTE(SUBSTITUTE(SUBSTITUTE(SUBSTITUTE(SUBSTITUTE(SUBSTITUTE(SUBSTITUTE(LOWER(AE46&amp;""),CHAR(160),"")," ",""),".",""),"-",""),"/",""),"?",""),"_",""),",",""),"[",""),"]",""),"(",""),")",""),"*","")</f>
        <v/>
      </c>
      <c r="AY46" s="61" t="str">
        <f aca="false">SUBSTITUTE(SUBSTITUTE(SUBSTITUTE(SUBSTITUTE(SUBSTITUTE(SUBSTITUTE(SUBSTITUTE(SUBSTITUTE(SUBSTITUTE(SUBSTITUTE(SUBSTITUTE(SUBSTITUTE(SUBSTITUTE(LOWER(W46&amp;""),CHAR(160),"")," ",""),".",""),"-",""),"/",""),"?",""),"_",""),",",""),"[",""),"]",""),"(",""),")",""),"*","")</f>
        <v/>
      </c>
      <c r="AZ46" s="61" t="str">
        <f aca="false">SUBSTITUTE(SUBSTITUTE(SUBSTITUTE(SUBSTITUTE(SUBSTITUTE(SUBSTITUTE(SUBSTITUTE(SUBSTITUTE(SUBSTITUTE(SUBSTITUTE(SUBSTITUTE(SUBSTITUTE(SUBSTITUTE(LOWER(AC46&amp;""),CHAR(160),"")," ",""),".",""),"-",""),"/",""),"?",""),"_",""),",",""),"[",""),"]",""),"(",""),")",""),"*","")</f>
        <v/>
      </c>
      <c r="BA46" s="61" t="str">
        <f aca="false">SUBSTITUTE(SUBSTITUTE(SUBSTITUTE(SUBSTITUTE(SUBSTITUTE(SUBSTITUTE(SUBSTITUTE(SUBSTITUTE(SUBSTITUTE(SUBSTITUTE(SUBSTITUTE(SUBSTITUTE(SUBSTITUTE(LOWER(AA46&amp;""),CHAR(160),""),"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"&amp;TRIM(SUBSTITUTE(SUBSTITUTE(SUBSTITUTE(SUBSTITUTE(SUBSTITUTE(SUBSTITUTE(SUBSTITUTE(SUBSTITUTE(SUBSTITUTE(SUBSTITUTE(SUBSTITUTE(SUBSTITUTE(SUBSTITUTE(SUBSTITUTE(SUBSTITUTE(SUBSTITUTE(SUBSTITUTE(SUBSTITUTE(SUBSTITUTE(SUBSTITUTE(LOWER(V46&amp;""),CHAR(160)," "),"."," "),","," "),"-"," "),"/"," "),"("," "),")"," "),":"," "),";"," "),"_"," "),"–"," "),"?"," "),"!"," "),"*"," "),"["," "),"]"," "),"'"," "),"#"," "),"+"," "),"&amp;"," "))&amp;" "</f>
        <v>  </v>
      </c>
      <c r="BD46" s="61" t="str">
        <f aca="false">" "&amp;TRIM(SUBSTITUTE(SUBSTITUTE(SUBSTITUTE(SUBSTITUTE(SUBSTITUTE(SUBSTITUTE(SUBSTITUTE(SUBSTITUTE(SUBSTITUTE(SUBSTITUTE(SUBSTITUTE(SUBSTITUTE(SUBSTITUTE(SUBSTITUTE(SUBSTITUTE(SUBSTITUTE(SUBSTITUTE(SUBSTITUTE(SUBSTITUTE(SUBSTITUTE(LOWER(Z46&amp;""),CHAR(160)," "),"."," "),","," "),"-"," "),"/"," "),"("," "),")"," "),":"," "),";"," "),"_"," "),"–"," "),"?"," "),"!"," "),"*"," "),"["," "),"]"," "),"'"," "),"#"," "),"+"," "),"&amp;"," "))&amp;" "</f>
        <v>  </v>
      </c>
      <c r="BE46" s="61" t="str">
        <f aca="false">" "&amp;TRIM(SUBSTITUTE(SUBSTITUTE(SUBSTITUTE(SUBSTITUTE(SUBSTITUTE(SUBSTITUTE(SUBSTITUTE(SUBSTITUTE(SUBSTITUTE(SUBSTITUTE(SUBSTITUTE(SUBSTITUTE(SUBSTITUTE(SUBSTITUTE(SUBSTITUTE(SUBSTITUTE(SUBSTITUTE(SUBSTITUTE(SUBSTITUTE(SUBSTITUTE(LOWER(W46&amp;""),CHAR(160)," "),"."," "),","," "),"-"," "),"/"," "),"("," "),")"," "),":"," "),";"," "),"_"," "),"–"," "),"?"," "),"!"," "),"*"," "),"["," "),"]"," "),"'"," "),"#"," "),"+"," "),"&amp;"," "))&amp;" "</f>
        <v>  </v>
      </c>
      <c r="BF46" s="61" t="str">
        <f aca="false">" "&amp;TRIM(SUBSTITUTE(SUBSTITUTE(SUBSTITUTE(SUBSTITUTE(SUBSTITUTE(SUBSTITUTE(SUBSTITUTE(SUBSTITUTE(SUBSTITUTE(SUBSTITUTE(SUBSTITUTE(SUBSTITUTE(SUBSTITUTE(SUBSTITUTE(SUBSTITUTE(SUBSTITUTE(SUBSTITUTE(SUBSTITUTE(SUBSTITUTE(SUBSTITUTE(LOWER(AC46&amp;""),CHAR(160)," "),"."," "),","," "),"-"," "),"/"," "),"("," "),")"," "),":"," "),";"," "),"_"," "),"–"," "),"?"," "),"!"," "),"*"," "),"["," "),"]"," "),"'"," "),"#"," "),"+"," "),"&amp;"," "))&amp;" "</f>
        <v>  </v>
      </c>
    </row>
    <row r="47" customFormat="false" ht="66" hidden="false" customHeight="true" outlineLevel="0" collapsed="false">
      <c r="A47" s="57" t="s">
        <v>475</v>
      </c>
      <c r="B47" s="57" t="s">
        <v>195</v>
      </c>
      <c r="C47" s="57" t="str">
        <f aca="false">Flights!$F$6</f>
        <v>MH0727</v>
      </c>
      <c r="D47" s="58" t="n">
        <f aca="false">Flights!$D$6</f>
        <v>46304</v>
      </c>
      <c r="E47" s="57" t="str">
        <f aca="false">Flights!$G$6&amp;"-"&amp;Flights!$H$6</f>
        <v>KUL-CGK</v>
      </c>
      <c r="F47" s="57" t="str">
        <f aca="false">Flights!$K$6</f>
        <v>BC</v>
      </c>
      <c r="G47" s="57" t="s">
        <v>402</v>
      </c>
      <c r="H47" s="57" t="s">
        <v>360</v>
      </c>
      <c r="I47" s="57" t="s">
        <v>422</v>
      </c>
      <c r="J47" s="57" t="s">
        <v>476</v>
      </c>
      <c r="K47" s="67" t="s">
        <v>477</v>
      </c>
      <c r="L47" s="67" t="s">
        <v>478</v>
      </c>
      <c r="M47" s="67" t="s">
        <v>433</v>
      </c>
      <c r="N47" s="67" t="s">
        <v>365</v>
      </c>
      <c r="O47" s="67" t="s">
        <v>479</v>
      </c>
      <c r="P47" s="57" t="s">
        <v>184</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open",IF(AND(NOT(OR(LEN(AZ47)&lt;15,ISNUMBER(MATCH(AZ47,L_Placeholder,0)))),NOT(SUMPRODUCT(--ISNUMBER(SEARCH(" "&amp;L_EvidencePhrase&amp;" ",BF47)))&gt;0),NOT(OR(LEN(AU47)&lt;2,ISNUMBER(MATCH(AU47,L_Placeholder,0)))),NOT(OR(LEN(AX47)&lt;2,ISNUMBER(MATCH(AX47,L_Placeholder,0)))),TRIM(AE47)&lt;&gt;TRIM(T47)),"N/A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",BD47)))&gt;0),"INVALID – evidence missing, placeholder or not yet on file",IF(OR(LEN(AX47)&lt;2,ISNUMBER(MATCH(AX47,L_Placeholder,0))),"INVALID – verifier missing",IF(AX47=AU47,"INVALID – verifier must be someone other than the PIC",IF(SUMPRODUCT(--ISNUMBER(SEARCH(" "&amp;L_EvidencePhrase&amp;" ",BC47)))&gt;0,"INVALID – result not yet available (awaiting / TBC)",IF(AND(TRIM(U47)="Pass",SUMPRODUCT(--ISNUMBER(SEARCH(" "&amp;L_ResultBad&amp;" ",BC47)))&gt;0,NOT(SUMPRODUCT(--ISNUMBER(SEARCH(" "&amp;L_Negation&amp;" ",BC47)))&gt;0)),"INVALID – result describes a problem: use Fail, then Pass after CA",IF(AND(AQ47=1,OR(OR(LEN(AY47)&lt;3,ISNUMBER(MATCH(AY47,L_Placeholder,0))),SUMPRODUCT(--ISNUMBER(SEARCH(" "&amp;L_EvidencePhrase&amp;" ",BE47)))&gt;0)),"INVALID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SUBSTITUTE(SUBSTITUTE(SUBSTITUTE(SUBSTITUTE(SUBSTITUTE(SUBSTITUTE(SUBSTITUTE(SUBSTITUTE(SUBSTITUTE(SUBSTITUTE(SUBSTITUTE(SUBSTITUTE(SUBSTITUTE(LOWER(T47&amp;""),CHAR(160),"")," ",""),".",""),"-",""),"/",""),"?",""),"_",""),",",""),"[",""),"]",""),"(",""),")",""),"*","")</f>
        <v/>
      </c>
      <c r="AV47" s="61" t="str">
        <f aca="false">SUBSTITUTE(SUBSTITUTE(SUBSTITUTE(SUBSTITUTE(SUBSTITUTE(SUBSTITUTE(SUBSTITUTE(SUBSTITUTE(SUBSTITUTE(SUBSTITUTE(SUBSTITUTE(SUBSTITUTE(SUBSTITUTE(LOWER(V47&amp;""),CHAR(160),"")," ",""),".",""),"-",""),"/",""),"?",""),"_",""),",",""),"[",""),"]",""),"(",""),")",""),"*","")</f>
        <v/>
      </c>
      <c r="AW47" s="61" t="str">
        <f aca="false">SUBSTITUTE(SUBSTITUTE(SUBSTITUTE(SUBSTITUTE(SUBSTITUTE(SUBSTITUTE(SUBSTITUTE(SUBSTITUTE(SUBSTITUTE(SUBSTITUTE(SUBSTITUTE(SUBSTITUTE(SUBSTITUTE(LOWER(Z47&amp;""),CHAR(160),"")," ",""),".",""),"-",""),"/",""),"?",""),"_",""),",",""),"[",""),"]",""),"(",""),")",""),"*","")</f>
        <v/>
      </c>
      <c r="AX47" s="61" t="str">
        <f aca="false">SUBSTITUTE(SUBSTITUTE(SUBSTITUTE(SUBSTITUTE(SUBSTITUTE(SUBSTITUTE(SUBSTITUTE(SUBSTITUTE(SUBSTITUTE(SUBSTITUTE(SUBSTITUTE(SUBSTITUTE(SUBSTITUTE(LOWER(AE47&amp;""),CHAR(160),"")," ",""),".",""),"-",""),"/",""),"?",""),"_",""),",",""),"[",""),"]",""),"(",""),")",""),"*","")</f>
        <v/>
      </c>
      <c r="AY47" s="61" t="str">
        <f aca="false">SUBSTITUTE(SUBSTITUTE(SUBSTITUTE(SUBSTITUTE(SUBSTITUTE(SUBSTITUTE(SUBSTITUTE(SUBSTITUTE(SUBSTITUTE(SUBSTITUTE(SUBSTITUTE(SUBSTITUTE(SUBSTITUTE(LOWER(W47&amp;""),CHAR(160),"")," ",""),".",""),"-",""),"/",""),"?",""),"_",""),",",""),"[",""),"]",""),"(",""),")",""),"*","")</f>
        <v/>
      </c>
      <c r="AZ47" s="61" t="str">
        <f aca="false">SUBSTITUTE(SUBSTITUTE(SUBSTITUTE(SUBSTITUTE(SUBSTITUTE(SUBSTITUTE(SUBSTITUTE(SUBSTITUTE(SUBSTITUTE(SUBSTITUTE(SUBSTITUTE(SUBSTITUTE(SUBSTITUTE(LOWER(AC47&amp;""),CHAR(160),"")," ",""),".",""),"-",""),"/",""),"?",""),"_",""),",",""),"[",""),"]",""),"(",""),")",""),"*","")</f>
        <v/>
      </c>
      <c r="BA47" s="61" t="str">
        <f aca="false">SUBSTITUTE(SUBSTITUTE(SUBSTITUTE(SUBSTITUTE(SUBSTITUTE(SUBSTITUTE(SUBSTITUTE(SUBSTITUTE(SUBSTITUTE(SUBSTITUTE(SUBSTITUTE(SUBSTITUTE(SUBSTITUTE(LOWER(AA47&amp;""),CHAR(160),""),"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"&amp;TRIM(SUBSTITUTE(SUBSTITUTE(SUBSTITUTE(SUBSTITUTE(SUBSTITUTE(SUBSTITUTE(SUBSTITUTE(SUBSTITUTE(SUBSTITUTE(SUBSTITUTE(SUBSTITUTE(SUBSTITUTE(SUBSTITUTE(SUBSTITUTE(SUBSTITUTE(SUBSTITUTE(SUBSTITUTE(SUBSTITUTE(SUBSTITUTE(SUBSTITUTE(LOWER(V47&amp;""),CHAR(160)," "),"."," "),","," "),"-"," "),"/"," "),"("," "),")"," "),":"," "),";"," "),"_"," "),"–"," "),"?"," "),"!"," "),"*"," "),"["," "),"]"," "),"'"," "),"#"," "),"+"," "),"&amp;"," "))&amp;" "</f>
        <v>  </v>
      </c>
      <c r="BD47" s="61" t="str">
        <f aca="false">" "&amp;TRIM(SUBSTITUTE(SUBSTITUTE(SUBSTITUTE(SUBSTITUTE(SUBSTITUTE(SUBSTITUTE(SUBSTITUTE(SUBSTITUTE(SUBSTITUTE(SUBSTITUTE(SUBSTITUTE(SUBSTITUTE(SUBSTITUTE(SUBSTITUTE(SUBSTITUTE(SUBSTITUTE(SUBSTITUTE(SUBSTITUTE(SUBSTITUTE(SUBSTITUTE(LOWER(Z47&amp;""),CHAR(160)," "),"."," "),","," "),"-"," "),"/"," "),"("," "),")"," "),":"," "),";"," "),"_"," "),"–"," "),"?"," "),"!"," "),"*"," "),"["," "),"]"," "),"'"," "),"#"," "),"+"," "),"&amp;"," "))&amp;" "</f>
        <v>  </v>
      </c>
      <c r="BE47" s="61" t="str">
        <f aca="false">" "&amp;TRIM(SUBSTITUTE(SUBSTITUTE(SUBSTITUTE(SUBSTITUTE(SUBSTITUTE(SUBSTITUTE(SUBSTITUTE(SUBSTITUTE(SUBSTITUTE(SUBSTITUTE(SUBSTITUTE(SUBSTITUTE(SUBSTITUTE(SUBSTITUTE(SUBSTITUTE(SUBSTITUTE(SUBSTITUTE(SUBSTITUTE(SUBSTITUTE(SUBSTITUTE(LOWER(W47&amp;""),CHAR(160)," "),"."," "),","," "),"-"," "),"/"," "),"("," "),")"," "),":"," "),";"," "),"_"," "),"–"," "),"?"," "),"!"," "),"*"," "),"["," "),"]"," "),"'"," "),"#"," "),"+"," "),"&amp;"," "))&amp;" "</f>
        <v>  </v>
      </c>
      <c r="BF47" s="61" t="str">
        <f aca="false">" "&amp;TRIM(SUBSTITUTE(SUBSTITUTE(SUBSTITUTE(SUBSTITUTE(SUBSTITUTE(SUBSTITUTE(SUBSTITUTE(SUBSTITUTE(SUBSTITUTE(SUBSTITUTE(SUBSTITUTE(SUBSTITUTE(SUBSTITUTE(SUBSTITUTE(SUBSTITUTE(SUBSTITUTE(SUBSTITUTE(SUBSTITUTE(SUBSTITUTE(SUBSTITUTE(LOWER(AC47&amp;""),CHAR(160)," "),"."," "),","," "),"-"," "),"/"," "),"("," "),")"," "),":"," "),";"," "),"_"," "),"–"," "),"?"," "),"!"," "),"*"," "),"["," "),"]"," "),"'"," "),"#"," "),"+"," "),"&amp;"," "))&amp;" "</f>
        <v>  </v>
      </c>
    </row>
    <row r="48" customFormat="false" ht="41.25" hidden="false" customHeight="true" outlineLevel="0" collapsed="false">
      <c r="A48" s="57" t="s">
        <v>480</v>
      </c>
      <c r="B48" s="57" t="s">
        <v>195</v>
      </c>
      <c r="C48" s="57" t="str">
        <f aca="false">Flights!$F$6</f>
        <v>MH0727</v>
      </c>
      <c r="D48" s="58" t="n">
        <f aca="false">Flights!$D$6</f>
        <v>46304</v>
      </c>
      <c r="E48" s="57" t="str">
        <f aca="false">Flights!$G$6&amp;"-"&amp;Flights!$H$6</f>
        <v>KUL-CGK</v>
      </c>
      <c r="F48" s="57" t="str">
        <f aca="false">Flights!$K$6</f>
        <v>BC</v>
      </c>
      <c r="G48" s="57" t="s">
        <v>402</v>
      </c>
      <c r="H48" s="57" t="s">
        <v>360</v>
      </c>
      <c r="I48" s="57" t="s">
        <v>481</v>
      </c>
      <c r="J48" s="57" t="s">
        <v>482</v>
      </c>
      <c r="K48" s="67" t="s">
        <v>483</v>
      </c>
      <c r="L48" s="67" t="s">
        <v>484</v>
      </c>
      <c r="M48" s="67" t="s">
        <v>433</v>
      </c>
      <c r="N48" s="67" t="s">
        <v>365</v>
      </c>
      <c r="O48" s="67" t="s">
        <v>485</v>
      </c>
      <c r="P48" s="57" t="s">
        <v>184</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open",IF(AND(NOT(OR(LEN(AZ48)&lt;15,ISNUMBER(MATCH(AZ48,L_Placeholder,0)))),NOT(SUMPRODUCT(--ISNUMBER(SEARCH(" "&amp;L_EvidencePhrase&amp;" ",BF48)))&gt;0),NOT(OR(LEN(AU48)&lt;2,ISNUMBER(MATCH(AU48,L_Placeholder,0)))),NOT(OR(LEN(AX48)&lt;2,ISNUMBER(MATCH(AX48,L_Placeholder,0)))),TRIM(AE48)&lt;&gt;TRIM(T48)),"N/A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",BD48)))&gt;0),"INVALID – evidence missing, placeholder or not yet on file",IF(OR(LEN(AX48)&lt;2,ISNUMBER(MATCH(AX48,L_Placeholder,0))),"INVALID – verifier missing",IF(AX48=AU48,"INVALID – verifier must be someone other than the PIC",IF(SUMPRODUCT(--ISNUMBER(SEARCH(" "&amp;L_EvidencePhrase&amp;" ",BC48)))&gt;0,"INVALID – result not yet available (awaiting / TBC)",IF(AND(TRIM(U48)="Pass",SUMPRODUCT(--ISNUMBER(SEARCH(" "&amp;L_ResultBad&amp;" ",BC48)))&gt;0,NOT(SUMPRODUCT(--ISNUMBER(SEARCH(" "&amp;L_Negation&amp;" ",BC48)))&gt;0)),"INVALID – result describes a problem: use Fail, then Pass after CA",IF(AND(AQ48=1,OR(OR(LEN(AY48)&lt;3,ISNUMBER(MATCH(AY48,L_Placeholder,0))),SUMPRODUCT(--ISNUMBER(SEARCH(" "&amp;L_EvidencePhrase&amp;" ",BE48)))&gt;0)),"INVALID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SUBSTITUTE(SUBSTITUTE(SUBSTITUTE(SUBSTITUTE(SUBSTITUTE(SUBSTITUTE(SUBSTITUTE(SUBSTITUTE(SUBSTITUTE(SUBSTITUTE(SUBSTITUTE(SUBSTITUTE(SUBSTITUTE(LOWER(T48&amp;""),CHAR(160),"")," ",""),".",""),"-",""),"/",""),"?",""),"_",""),",",""),"[",""),"]",""),"(",""),")",""),"*","")</f>
        <v/>
      </c>
      <c r="AV48" s="61" t="str">
        <f aca="false">SUBSTITUTE(SUBSTITUTE(SUBSTITUTE(SUBSTITUTE(SUBSTITUTE(SUBSTITUTE(SUBSTITUTE(SUBSTITUTE(SUBSTITUTE(SUBSTITUTE(SUBSTITUTE(SUBSTITUTE(SUBSTITUTE(LOWER(V48&amp;""),CHAR(160),"")," ",""),".",""),"-",""),"/",""),"?",""),"_",""),",",""),"[",""),"]",""),"(",""),")",""),"*","")</f>
        <v/>
      </c>
      <c r="AW48" s="61" t="str">
        <f aca="false">SUBSTITUTE(SUBSTITUTE(SUBSTITUTE(SUBSTITUTE(SUBSTITUTE(SUBSTITUTE(SUBSTITUTE(SUBSTITUTE(SUBSTITUTE(SUBSTITUTE(SUBSTITUTE(SUBSTITUTE(SUBSTITUTE(LOWER(Z48&amp;""),CHAR(160),"")," ",""),".",""),"-",""),"/",""),"?",""),"_",""),",",""),"[",""),"]",""),"(",""),")",""),"*","")</f>
        <v/>
      </c>
      <c r="AX48" s="61" t="str">
        <f aca="false">SUBSTITUTE(SUBSTITUTE(SUBSTITUTE(SUBSTITUTE(SUBSTITUTE(SUBSTITUTE(SUBSTITUTE(SUBSTITUTE(SUBSTITUTE(SUBSTITUTE(SUBSTITUTE(SUBSTITUTE(SUBSTITUTE(LOWER(AE48&amp;""),CHAR(160),"")," ",""),".",""),"-",""),"/",""),"?",""),"_",""),",",""),"[",""),"]",""),"(",""),")",""),"*","")</f>
        <v/>
      </c>
      <c r="AY48" s="61" t="str">
        <f aca="false">SUBSTITUTE(SUBSTITUTE(SUBSTITUTE(SUBSTITUTE(SUBSTITUTE(SUBSTITUTE(SUBSTITUTE(SUBSTITUTE(SUBSTITUTE(SUBSTITUTE(SUBSTITUTE(SUBSTITUTE(SUBSTITUTE(LOWER(W48&amp;""),CHAR(160),"")," ",""),".",""),"-",""),"/",""),"?",""),"_",""),",",""),"[",""),"]",""),"(",""),")",""),"*","")</f>
        <v/>
      </c>
      <c r="AZ48" s="61" t="str">
        <f aca="false">SUBSTITUTE(SUBSTITUTE(SUBSTITUTE(SUBSTITUTE(SUBSTITUTE(SUBSTITUTE(SUBSTITUTE(SUBSTITUTE(SUBSTITUTE(SUBSTITUTE(SUBSTITUTE(SUBSTITUTE(SUBSTITUTE(LOWER(AC48&amp;""),CHAR(160),"")," ",""),".",""),"-",""),"/",""),"?",""),"_",""),",",""),"[",""),"]",""),"(",""),")",""),"*","")</f>
        <v/>
      </c>
      <c r="BA48" s="61" t="str">
        <f aca="false">SUBSTITUTE(SUBSTITUTE(SUBSTITUTE(SUBSTITUTE(SUBSTITUTE(SUBSTITUTE(SUBSTITUTE(SUBSTITUTE(SUBSTITUTE(SUBSTITUTE(SUBSTITUTE(SUBSTITUTE(SUBSTITUTE(LOWER(AA48&amp;""),CHAR(160),""),"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"&amp;TRIM(SUBSTITUTE(SUBSTITUTE(SUBSTITUTE(SUBSTITUTE(SUBSTITUTE(SUBSTITUTE(SUBSTITUTE(SUBSTITUTE(SUBSTITUTE(SUBSTITUTE(SUBSTITUTE(SUBSTITUTE(SUBSTITUTE(SUBSTITUTE(SUBSTITUTE(SUBSTITUTE(SUBSTITUTE(SUBSTITUTE(SUBSTITUTE(SUBSTITUTE(LOWER(V48&amp;""),CHAR(160)," "),"."," "),","," "),"-"," "),"/"," "),"("," "),")"," "),":"," "),";"," "),"_"," "),"–"," "),"?"," "),"!"," "),"*"," "),"["," "),"]"," "),"'"," "),"#"," "),"+"," "),"&amp;"," "))&amp;" "</f>
        <v>  </v>
      </c>
      <c r="BD48" s="61" t="str">
        <f aca="false">" "&amp;TRIM(SUBSTITUTE(SUBSTITUTE(SUBSTITUTE(SUBSTITUTE(SUBSTITUTE(SUBSTITUTE(SUBSTITUTE(SUBSTITUTE(SUBSTITUTE(SUBSTITUTE(SUBSTITUTE(SUBSTITUTE(SUBSTITUTE(SUBSTITUTE(SUBSTITUTE(SUBSTITUTE(SUBSTITUTE(SUBSTITUTE(SUBSTITUTE(SUBSTITUTE(LOWER(Z48&amp;""),CHAR(160)," "),"."," "),","," "),"-"," "),"/"," "),"("," "),")"," "),":"," "),";"," "),"_"," "),"–"," "),"?"," "),"!"," "),"*"," "),"["," "),"]"," "),"'"," "),"#"," "),"+"," "),"&amp;"," "))&amp;" "</f>
        <v>  </v>
      </c>
      <c r="BE48" s="61" t="str">
        <f aca="false">" "&amp;TRIM(SUBSTITUTE(SUBSTITUTE(SUBSTITUTE(SUBSTITUTE(SUBSTITUTE(SUBSTITUTE(SUBSTITUTE(SUBSTITUTE(SUBSTITUTE(SUBSTITUTE(SUBSTITUTE(SUBSTITUTE(SUBSTITUTE(SUBSTITUTE(SUBSTITUTE(SUBSTITUTE(SUBSTITUTE(SUBSTITUTE(SUBSTITUTE(SUBSTITUTE(LOWER(W48&amp;""),CHAR(160)," "),"."," "),","," "),"-"," "),"/"," "),"("," "),")"," "),":"," "),";"," "),"_"," "),"–"," "),"?"," "),"!"," "),"*"," "),"["," "),"]"," "),"'"," "),"#"," "),"+"," "),"&amp;"," "))&amp;" "</f>
        <v>  </v>
      </c>
      <c r="BF48" s="61" t="str">
        <f aca="false">" "&amp;TRIM(SUBSTITUTE(SUBSTITUTE(SUBSTITUTE(SUBSTITUTE(SUBSTITUTE(SUBSTITUTE(SUBSTITUTE(SUBSTITUTE(SUBSTITUTE(SUBSTITUTE(SUBSTITUTE(SUBSTITUTE(SUBSTITUTE(SUBSTITUTE(SUBSTITUTE(SUBSTITUTE(SUBSTITUTE(SUBSTITUTE(SUBSTITUTE(SUBSTITUTE(LOWER(AC48&amp;""),CHAR(160)," "),"."," "),","," "),"-"," "),"/"," "),"("," "),")"," "),":"," "),";"," "),"_"," "),"–"," "),"?"," "),"!"," "),"*"," "),"["," "),"]"," "),"'"," "),"#"," "),"+"," "),"&amp;"," "))&amp;" "</f>
        <v>  </v>
      </c>
    </row>
    <row r="49" customFormat="false" ht="41.25" hidden="false" customHeight="true" outlineLevel="0" collapsed="false">
      <c r="A49" s="57" t="s">
        <v>486</v>
      </c>
      <c r="B49" s="57" t="s">
        <v>195</v>
      </c>
      <c r="C49" s="57" t="str">
        <f aca="false">Flights!$F$6</f>
        <v>MH0727</v>
      </c>
      <c r="D49" s="58" t="n">
        <f aca="false">Flights!$D$6</f>
        <v>46304</v>
      </c>
      <c r="E49" s="57" t="str">
        <f aca="false">Flights!$G$6&amp;"-"&amp;Flights!$H$6</f>
        <v>KUL-CGK</v>
      </c>
      <c r="F49" s="57" t="str">
        <f aca="false">Flights!$K$6</f>
        <v>BC</v>
      </c>
      <c r="G49" s="57" t="s">
        <v>402</v>
      </c>
      <c r="H49" s="57" t="s">
        <v>360</v>
      </c>
      <c r="I49" s="57" t="s">
        <v>481</v>
      </c>
      <c r="J49" s="57" t="s">
        <v>487</v>
      </c>
      <c r="K49" s="67" t="s">
        <v>483</v>
      </c>
      <c r="L49" s="67" t="s">
        <v>488</v>
      </c>
      <c r="M49" s="67" t="s">
        <v>433</v>
      </c>
      <c r="N49" s="67" t="s">
        <v>365</v>
      </c>
      <c r="O49" s="67" t="s">
        <v>485</v>
      </c>
      <c r="P49" s="57" t="s">
        <v>184</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open",IF(AND(NOT(OR(LEN(AZ49)&lt;15,ISNUMBER(MATCH(AZ49,L_Placeholder,0)))),NOT(SUMPRODUCT(--ISNUMBER(SEARCH(" "&amp;L_EvidencePhrase&amp;" ",BF49)))&gt;0),NOT(OR(LEN(AU49)&lt;2,ISNUMBER(MATCH(AU49,L_Placeholder,0)))),NOT(OR(LEN(AX49)&lt;2,ISNUMBER(MATCH(AX49,L_Placeholder,0)))),TRIM(AE49)&lt;&gt;TRIM(T49)),"N/A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",BD49)))&gt;0),"INVALID – evidence missing, placeholder or not yet on file",IF(OR(LEN(AX49)&lt;2,ISNUMBER(MATCH(AX49,L_Placeholder,0))),"INVALID – verifier missing",IF(AX49=AU49,"INVALID – verifier must be someone other than the PIC",IF(SUMPRODUCT(--ISNUMBER(SEARCH(" "&amp;L_EvidencePhrase&amp;" ",BC49)))&gt;0,"INVALID – result not yet available (awaiting / TBC)",IF(AND(TRIM(U49)="Pass",SUMPRODUCT(--ISNUMBER(SEARCH(" "&amp;L_ResultBad&amp;" ",BC49)))&gt;0,NOT(SUMPRODUCT(--ISNUMBER(SEARCH(" "&amp;L_Negation&amp;" ",BC49)))&gt;0)),"INVALID – result describes a problem: use Fail, then Pass after CA",IF(AND(AQ49=1,OR(OR(LEN(AY49)&lt;3,ISNUMBER(MATCH(AY49,L_Placeholder,0))),SUMPRODUCT(--ISNUMBER(SEARCH(" "&amp;L_EvidencePhrase&amp;" ",BE49)))&gt;0)),"INVALID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SUBSTITUTE(SUBSTITUTE(SUBSTITUTE(SUBSTITUTE(SUBSTITUTE(SUBSTITUTE(SUBSTITUTE(SUBSTITUTE(SUBSTITUTE(SUBSTITUTE(SUBSTITUTE(SUBSTITUTE(SUBSTITUTE(LOWER(T49&amp;""),CHAR(160),"")," ",""),".",""),"-",""),"/",""),"?",""),"_",""),",",""),"[",""),"]",""),"(",""),")",""),"*","")</f>
        <v/>
      </c>
      <c r="AV49" s="61" t="str">
        <f aca="false">SUBSTITUTE(SUBSTITUTE(SUBSTITUTE(SUBSTITUTE(SUBSTITUTE(SUBSTITUTE(SUBSTITUTE(SUBSTITUTE(SUBSTITUTE(SUBSTITUTE(SUBSTITUTE(SUBSTITUTE(SUBSTITUTE(LOWER(V49&amp;""),CHAR(160),"")," ",""),".",""),"-",""),"/",""),"?",""),"_",""),",",""),"[",""),"]",""),"(",""),")",""),"*","")</f>
        <v/>
      </c>
      <c r="AW49" s="61" t="str">
        <f aca="false">SUBSTITUTE(SUBSTITUTE(SUBSTITUTE(SUBSTITUTE(SUBSTITUTE(SUBSTITUTE(SUBSTITUTE(SUBSTITUTE(SUBSTITUTE(SUBSTITUTE(SUBSTITUTE(SUBSTITUTE(SUBSTITUTE(LOWER(Z49&amp;""),CHAR(160),"")," ",""),".",""),"-",""),"/",""),"?",""),"_",""),",",""),"[",""),"]",""),"(",""),")",""),"*","")</f>
        <v/>
      </c>
      <c r="AX49" s="61" t="str">
        <f aca="false">SUBSTITUTE(SUBSTITUTE(SUBSTITUTE(SUBSTITUTE(SUBSTITUTE(SUBSTITUTE(SUBSTITUTE(SUBSTITUTE(SUBSTITUTE(SUBSTITUTE(SUBSTITUTE(SUBSTITUTE(SUBSTITUTE(LOWER(AE49&amp;""),CHAR(160),"")," ",""),".",""),"-",""),"/",""),"?",""),"_",""),",",""),"[",""),"]",""),"(",""),")",""),"*","")</f>
        <v/>
      </c>
      <c r="AY49" s="61" t="str">
        <f aca="false">SUBSTITUTE(SUBSTITUTE(SUBSTITUTE(SUBSTITUTE(SUBSTITUTE(SUBSTITUTE(SUBSTITUTE(SUBSTITUTE(SUBSTITUTE(SUBSTITUTE(SUBSTITUTE(SUBSTITUTE(SUBSTITUTE(LOWER(W49&amp;""),CHAR(160),"")," ",""),".",""),"-",""),"/",""),"?",""),"_",""),",",""),"[",""),"]",""),"(",""),")",""),"*","")</f>
        <v/>
      </c>
      <c r="AZ49" s="61" t="str">
        <f aca="false">SUBSTITUTE(SUBSTITUTE(SUBSTITUTE(SUBSTITUTE(SUBSTITUTE(SUBSTITUTE(SUBSTITUTE(SUBSTITUTE(SUBSTITUTE(SUBSTITUTE(SUBSTITUTE(SUBSTITUTE(SUBSTITUTE(LOWER(AC49&amp;""),CHAR(160),"")," ",""),".",""),"-",""),"/",""),"?",""),"_",""),",",""),"[",""),"]",""),"(",""),")",""),"*","")</f>
        <v/>
      </c>
      <c r="BA49" s="61" t="str">
        <f aca="false">SUBSTITUTE(SUBSTITUTE(SUBSTITUTE(SUBSTITUTE(SUBSTITUTE(SUBSTITUTE(SUBSTITUTE(SUBSTITUTE(SUBSTITUTE(SUBSTITUTE(SUBSTITUTE(SUBSTITUTE(SUBSTITUTE(LOWER(AA49&amp;""),CHAR(160),""),"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"&amp;TRIM(SUBSTITUTE(SUBSTITUTE(SUBSTITUTE(SUBSTITUTE(SUBSTITUTE(SUBSTITUTE(SUBSTITUTE(SUBSTITUTE(SUBSTITUTE(SUBSTITUTE(SUBSTITUTE(SUBSTITUTE(SUBSTITUTE(SUBSTITUTE(SUBSTITUTE(SUBSTITUTE(SUBSTITUTE(SUBSTITUTE(SUBSTITUTE(SUBSTITUTE(LOWER(V49&amp;""),CHAR(160)," "),"."," "),","," "),"-"," "),"/"," "),"("," "),")"," "),":"," "),";"," "),"_"," "),"–"," "),"?"," "),"!"," "),"*"," "),"["," "),"]"," "),"'"," "),"#"," "),"+"," "),"&amp;"," "))&amp;" "</f>
        <v>  </v>
      </c>
      <c r="BD49" s="61" t="str">
        <f aca="false">" "&amp;TRIM(SUBSTITUTE(SUBSTITUTE(SUBSTITUTE(SUBSTITUTE(SUBSTITUTE(SUBSTITUTE(SUBSTITUTE(SUBSTITUTE(SUBSTITUTE(SUBSTITUTE(SUBSTITUTE(SUBSTITUTE(SUBSTITUTE(SUBSTITUTE(SUBSTITUTE(SUBSTITUTE(SUBSTITUTE(SUBSTITUTE(SUBSTITUTE(SUBSTITUTE(LOWER(Z49&amp;""),CHAR(160)," "),"."," "),","," "),"-"," "),"/"," "),"("," "),")"," "),":"," "),";"," "),"_"," "),"–"," "),"?"," "),"!"," "),"*"," "),"["," "),"]"," "),"'"," "),"#"," "),"+"," "),"&amp;"," "))&amp;" "</f>
        <v>  </v>
      </c>
      <c r="BE49" s="61" t="str">
        <f aca="false">" "&amp;TRIM(SUBSTITUTE(SUBSTITUTE(SUBSTITUTE(SUBSTITUTE(SUBSTITUTE(SUBSTITUTE(SUBSTITUTE(SUBSTITUTE(SUBSTITUTE(SUBSTITUTE(SUBSTITUTE(SUBSTITUTE(SUBSTITUTE(SUBSTITUTE(SUBSTITUTE(SUBSTITUTE(SUBSTITUTE(SUBSTITUTE(SUBSTITUTE(SUBSTITUTE(LOWER(W49&amp;""),CHAR(160)," "),"."," "),","," "),"-"," "),"/"," "),"("," "),")"," "),":"," "),";"," "),"_"," "),"–"," "),"?"," "),"!"," "),"*"," "),"["," "),"]"," "),"'"," "),"#"," "),"+"," "),"&amp;"," "))&amp;" "</f>
        <v>  </v>
      </c>
      <c r="BF49" s="61" t="str">
        <f aca="false">" "&amp;TRIM(SUBSTITUTE(SUBSTITUTE(SUBSTITUTE(SUBSTITUTE(SUBSTITUTE(SUBSTITUTE(SUBSTITUTE(SUBSTITUTE(SUBSTITUTE(SUBSTITUTE(SUBSTITUTE(SUBSTITUTE(SUBSTITUTE(SUBSTITUTE(SUBSTITUTE(SUBSTITUTE(SUBSTITUTE(SUBSTITUTE(SUBSTITUTE(SUBSTITUTE(LOWER(AC49&amp;""),CHAR(160)," "),"."," "),","," "),"-"," "),"/"," "),"("," "),")"," "),":"," "),";"," "),"_"," "),"–"," "),"?"," "),"!"," "),"*"," "),"["," "),"]"," "),"'"," "),"#"," "),"+"," "),"&amp;"," "))&amp;" "</f>
        <v>  </v>
      </c>
    </row>
    <row r="50" customFormat="false" ht="41.25" hidden="false" customHeight="true" outlineLevel="0" collapsed="false">
      <c r="A50" s="57" t="s">
        <v>489</v>
      </c>
      <c r="B50" s="57" t="s">
        <v>195</v>
      </c>
      <c r="C50" s="57" t="str">
        <f aca="false">Flights!$F$6</f>
        <v>MH0727</v>
      </c>
      <c r="D50" s="58" t="n">
        <f aca="false">Flights!$D$6</f>
        <v>46304</v>
      </c>
      <c r="E50" s="57" t="str">
        <f aca="false">Flights!$G$6&amp;"-"&amp;Flights!$H$6</f>
        <v>KUL-CGK</v>
      </c>
      <c r="F50" s="57" t="str">
        <f aca="false">Flights!$K$6</f>
        <v>BC</v>
      </c>
      <c r="G50" s="57" t="s">
        <v>402</v>
      </c>
      <c r="H50" s="57" t="s">
        <v>360</v>
      </c>
      <c r="I50" s="57" t="s">
        <v>481</v>
      </c>
      <c r="J50" s="57" t="s">
        <v>490</v>
      </c>
      <c r="K50" s="67" t="s">
        <v>483</v>
      </c>
      <c r="L50" s="67" t="s">
        <v>491</v>
      </c>
      <c r="M50" s="67" t="s">
        <v>433</v>
      </c>
      <c r="N50" s="67" t="s">
        <v>365</v>
      </c>
      <c r="O50" s="67" t="s">
        <v>485</v>
      </c>
      <c r="P50" s="57" t="s">
        <v>184</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open",IF(AND(NOT(OR(LEN(AZ50)&lt;15,ISNUMBER(MATCH(AZ50,L_Placeholder,0)))),NOT(SUMPRODUCT(--ISNUMBER(SEARCH(" "&amp;L_EvidencePhrase&amp;" ",BF50)))&gt;0),NOT(OR(LEN(AU50)&lt;2,ISNUMBER(MATCH(AU50,L_Placeholder,0)))),NOT(OR(LEN(AX50)&lt;2,ISNUMBER(MATCH(AX50,L_Placeholder,0)))),TRIM(AE50)&lt;&gt;TRIM(T50)),"N/A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",BD50)))&gt;0),"INVALID – evidence missing, placeholder or not yet on file",IF(OR(LEN(AX50)&lt;2,ISNUMBER(MATCH(AX50,L_Placeholder,0))),"INVALID – verifier missing",IF(AX50=AU50,"INVALID – verifier must be someone other than the PIC",IF(SUMPRODUCT(--ISNUMBER(SEARCH(" "&amp;L_EvidencePhrase&amp;" ",BC50)))&gt;0,"INVALID – result not yet available (awaiting / TBC)",IF(AND(TRIM(U50)="Pass",SUMPRODUCT(--ISNUMBER(SEARCH(" "&amp;L_ResultBad&amp;" ",BC50)))&gt;0,NOT(SUMPRODUCT(--ISNUMBER(SEARCH(" "&amp;L_Negation&amp;" ",BC50)))&gt;0)),"INVALID – result describes a problem: use Fail, then Pass after CA",IF(AND(AQ50=1,OR(OR(LEN(AY50)&lt;3,ISNUMBER(MATCH(AY50,L_Placeholder,0))),SUMPRODUCT(--ISNUMBER(SEARCH(" "&amp;L_EvidencePhrase&amp;" ",BE50)))&gt;0)),"INVALID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SUBSTITUTE(SUBSTITUTE(SUBSTITUTE(SUBSTITUTE(SUBSTITUTE(SUBSTITUTE(SUBSTITUTE(SUBSTITUTE(SUBSTITUTE(SUBSTITUTE(SUBSTITUTE(SUBSTITUTE(SUBSTITUTE(LOWER(T50&amp;""),CHAR(160),"")," ",""),".",""),"-",""),"/",""),"?",""),"_",""),",",""),"[",""),"]",""),"(",""),")",""),"*","")</f>
        <v/>
      </c>
      <c r="AV50" s="61" t="str">
        <f aca="false">SUBSTITUTE(SUBSTITUTE(SUBSTITUTE(SUBSTITUTE(SUBSTITUTE(SUBSTITUTE(SUBSTITUTE(SUBSTITUTE(SUBSTITUTE(SUBSTITUTE(SUBSTITUTE(SUBSTITUTE(SUBSTITUTE(LOWER(V50&amp;""),CHAR(160),"")," ",""),".",""),"-",""),"/",""),"?",""),"_",""),",",""),"[",""),"]",""),"(",""),")",""),"*","")</f>
        <v/>
      </c>
      <c r="AW50" s="61" t="str">
        <f aca="false">SUBSTITUTE(SUBSTITUTE(SUBSTITUTE(SUBSTITUTE(SUBSTITUTE(SUBSTITUTE(SUBSTITUTE(SUBSTITUTE(SUBSTITUTE(SUBSTITUTE(SUBSTITUTE(SUBSTITUTE(SUBSTITUTE(LOWER(Z50&amp;""),CHAR(160),"")," ",""),".",""),"-",""),"/",""),"?",""),"_",""),",",""),"[",""),"]",""),"(",""),")",""),"*","")</f>
        <v/>
      </c>
      <c r="AX50" s="61" t="str">
        <f aca="false">SUBSTITUTE(SUBSTITUTE(SUBSTITUTE(SUBSTITUTE(SUBSTITUTE(SUBSTITUTE(SUBSTITUTE(SUBSTITUTE(SUBSTITUTE(SUBSTITUTE(SUBSTITUTE(SUBSTITUTE(SUBSTITUTE(LOWER(AE50&amp;""),CHAR(160),"")," ",""),".",""),"-",""),"/",""),"?",""),"_",""),",",""),"[",""),"]",""),"(",""),")",""),"*","")</f>
        <v/>
      </c>
      <c r="AY50" s="61" t="str">
        <f aca="false">SUBSTITUTE(SUBSTITUTE(SUBSTITUTE(SUBSTITUTE(SUBSTITUTE(SUBSTITUTE(SUBSTITUTE(SUBSTITUTE(SUBSTITUTE(SUBSTITUTE(SUBSTITUTE(SUBSTITUTE(SUBSTITUTE(LOWER(W50&amp;""),CHAR(160),"")," ",""),".",""),"-",""),"/",""),"?",""),"_",""),",",""),"[",""),"]",""),"(",""),")",""),"*","")</f>
        <v/>
      </c>
      <c r="AZ50" s="61" t="str">
        <f aca="false">SUBSTITUTE(SUBSTITUTE(SUBSTITUTE(SUBSTITUTE(SUBSTITUTE(SUBSTITUTE(SUBSTITUTE(SUBSTITUTE(SUBSTITUTE(SUBSTITUTE(SUBSTITUTE(SUBSTITUTE(SUBSTITUTE(LOWER(AC50&amp;""),CHAR(160),"")," ",""),".",""),"-",""),"/",""),"?",""),"_",""),",",""),"[",""),"]",""),"(",""),")",""),"*","")</f>
        <v/>
      </c>
      <c r="BA50" s="61" t="str">
        <f aca="false">SUBSTITUTE(SUBSTITUTE(SUBSTITUTE(SUBSTITUTE(SUBSTITUTE(SUBSTITUTE(SUBSTITUTE(SUBSTITUTE(SUBSTITUTE(SUBSTITUTE(SUBSTITUTE(SUBSTITUTE(SUBSTITUTE(LOWER(AA50&amp;""),CHAR(160),""),"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"&amp;TRIM(SUBSTITUTE(SUBSTITUTE(SUBSTITUTE(SUBSTITUTE(SUBSTITUTE(SUBSTITUTE(SUBSTITUTE(SUBSTITUTE(SUBSTITUTE(SUBSTITUTE(SUBSTITUTE(SUBSTITUTE(SUBSTITUTE(SUBSTITUTE(SUBSTITUTE(SUBSTITUTE(SUBSTITUTE(SUBSTITUTE(SUBSTITUTE(SUBSTITUTE(LOWER(V50&amp;""),CHAR(160)," "),"."," "),","," "),"-"," "),"/"," "),"("," "),")"," "),":"," "),";"," "),"_"," "),"–"," "),"?"," "),"!"," "),"*"," "),"["," "),"]"," "),"'"," "),"#"," "),"+"," "),"&amp;"," "))&amp;" "</f>
        <v>  </v>
      </c>
      <c r="BD50" s="61" t="str">
        <f aca="false">" "&amp;TRIM(SUBSTITUTE(SUBSTITUTE(SUBSTITUTE(SUBSTITUTE(SUBSTITUTE(SUBSTITUTE(SUBSTITUTE(SUBSTITUTE(SUBSTITUTE(SUBSTITUTE(SUBSTITUTE(SUBSTITUTE(SUBSTITUTE(SUBSTITUTE(SUBSTITUTE(SUBSTITUTE(SUBSTITUTE(SUBSTITUTE(SUBSTITUTE(SUBSTITUTE(LOWER(Z50&amp;""),CHAR(160)," "),"."," "),","," "),"-"," "),"/"," "),"("," "),")"," "),":"," "),";"," "),"_"," "),"–"," "),"?"," "),"!"," "),"*"," "),"["," "),"]"," "),"'"," "),"#"," "),"+"," "),"&amp;"," "))&amp;" "</f>
        <v>  </v>
      </c>
      <c r="BE50" s="61" t="str">
        <f aca="false">" "&amp;TRIM(SUBSTITUTE(SUBSTITUTE(SUBSTITUTE(SUBSTITUTE(SUBSTITUTE(SUBSTITUTE(SUBSTITUTE(SUBSTITUTE(SUBSTITUTE(SUBSTITUTE(SUBSTITUTE(SUBSTITUTE(SUBSTITUTE(SUBSTITUTE(SUBSTITUTE(SUBSTITUTE(SUBSTITUTE(SUBSTITUTE(SUBSTITUTE(SUBSTITUTE(LOWER(W50&amp;""),CHAR(160)," "),"."," "),","," "),"-"," "),"/"," "),"("," "),")"," "),":"," "),";"," "),"_"," "),"–"," "),"?"," "),"!"," "),"*"," "),"["," "),"]"," "),"'"," "),"#"," "),"+"," "),"&amp;"," "))&amp;" "</f>
        <v>  </v>
      </c>
      <c r="BF50" s="61" t="str">
        <f aca="false">" "&amp;TRIM(SUBSTITUTE(SUBSTITUTE(SUBSTITUTE(SUBSTITUTE(SUBSTITUTE(SUBSTITUTE(SUBSTITUTE(SUBSTITUTE(SUBSTITUTE(SUBSTITUTE(SUBSTITUTE(SUBSTITUTE(SUBSTITUTE(SUBSTITUTE(SUBSTITUTE(SUBSTITUTE(SUBSTITUTE(SUBSTITUTE(SUBSTITUTE(SUBSTITUTE(LOWER(AC50&amp;""),CHAR(160)," "),"."," "),","," "),"-"," "),"/"," "),"("," "),")"," "),":"," "),";"," "),"_"," "),"–"," "),"?"," "),"!"," "),"*"," "),"["," "),"]"," "),"'"," "),"#"," "),"+"," "),"&amp;"," "))&amp;" "</f>
        <v>  </v>
      </c>
    </row>
    <row r="51" customFormat="false" ht="116.25" hidden="false" customHeight="true" outlineLevel="0" collapsed="false">
      <c r="A51" s="57" t="s">
        <v>492</v>
      </c>
      <c r="B51" s="57" t="s">
        <v>195</v>
      </c>
      <c r="C51" s="57" t="str">
        <f aca="false">Flights!$F$6</f>
        <v>MH0727</v>
      </c>
      <c r="D51" s="58" t="n">
        <f aca="false">Flights!$D$6</f>
        <v>46304</v>
      </c>
      <c r="E51" s="57" t="str">
        <f aca="false">Flights!$G$6&amp;"-"&amp;Flights!$H$6</f>
        <v>KUL-CGK</v>
      </c>
      <c r="F51" s="57" t="str">
        <f aca="false">Flights!$K$6</f>
        <v>BC</v>
      </c>
      <c r="G51" s="57" t="s">
        <v>402</v>
      </c>
      <c r="H51" s="57" t="s">
        <v>360</v>
      </c>
      <c r="I51" s="57" t="s">
        <v>481</v>
      </c>
      <c r="J51" s="57" t="s">
        <v>493</v>
      </c>
      <c r="K51" s="67" t="s">
        <v>483</v>
      </c>
      <c r="L51" s="67" t="s">
        <v>494</v>
      </c>
      <c r="M51" s="67" t="s">
        <v>433</v>
      </c>
      <c r="N51" s="67" t="s">
        <v>426</v>
      </c>
      <c r="O51" s="67" t="s">
        <v>495</v>
      </c>
      <c r="P51" s="57" t="s">
        <v>184</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open",IF(AND(NOT(OR(LEN(AZ51)&lt;15,ISNUMBER(MATCH(AZ51,L_Placeholder,0)))),NOT(SUMPRODUCT(--ISNUMBER(SEARCH(" "&amp;L_EvidencePhrase&amp;" ",BF51)))&gt;0),NOT(OR(LEN(AU51)&lt;2,ISNUMBER(MATCH(AU51,L_Placeholder,0)))),NOT(OR(LEN(AX51)&lt;2,ISNUMBER(MATCH(AX51,L_Placeholder,0)))),TRIM(AE51)&lt;&gt;TRIM(T51)),"N/A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",BD51)))&gt;0),"INVALID – evidence missing, placeholder or not yet on file",IF(OR(LEN(AX51)&lt;2,ISNUMBER(MATCH(AX51,L_Placeholder,0))),"INVALID – verifier missing",IF(AX51=AU51,"INVALID – verifier must be someone other than the PIC",IF(SUMPRODUCT(--ISNUMBER(SEARCH(" "&amp;L_EvidencePhrase&amp;" ",BC51)))&gt;0,"INVALID – result not yet available (awaiting / TBC)",IF(AND(TRIM(U51)="Pass",SUMPRODUCT(--ISNUMBER(SEARCH(" "&amp;L_ResultBad&amp;" ",BC51)))&gt;0,NOT(SUMPRODUCT(--ISNUMBER(SEARCH(" "&amp;L_Negation&amp;" ",BC51)))&gt;0)),"INVALID – result describes a problem: use Fail, then Pass after CA",IF(AND(AQ51=1,OR(OR(LEN(AY51)&lt;3,ISNUMBER(MATCH(AY51,L_Placeholder,0))),SUMPRODUCT(--ISNUMBER(SEARCH(" "&amp;L_EvidencePhrase&amp;" ",BE51)))&gt;0)),"INVALID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SUBSTITUTE(SUBSTITUTE(SUBSTITUTE(SUBSTITUTE(SUBSTITUTE(SUBSTITUTE(SUBSTITUTE(SUBSTITUTE(SUBSTITUTE(SUBSTITUTE(SUBSTITUTE(SUBSTITUTE(SUBSTITUTE(LOWER(T51&amp;""),CHAR(160),"")," ",""),".",""),"-",""),"/",""),"?",""),"_",""),",",""),"[",""),"]",""),"(",""),")",""),"*","")</f>
        <v/>
      </c>
      <c r="AV51" s="61" t="str">
        <f aca="false">SUBSTITUTE(SUBSTITUTE(SUBSTITUTE(SUBSTITUTE(SUBSTITUTE(SUBSTITUTE(SUBSTITUTE(SUBSTITUTE(SUBSTITUTE(SUBSTITUTE(SUBSTITUTE(SUBSTITUTE(SUBSTITUTE(LOWER(V51&amp;""),CHAR(160),"")," ",""),".",""),"-",""),"/",""),"?",""),"_",""),",",""),"[",""),"]",""),"(",""),")",""),"*","")</f>
        <v/>
      </c>
      <c r="AW51" s="61" t="str">
        <f aca="false">SUBSTITUTE(SUBSTITUTE(SUBSTITUTE(SUBSTITUTE(SUBSTITUTE(SUBSTITUTE(SUBSTITUTE(SUBSTITUTE(SUBSTITUTE(SUBSTITUTE(SUBSTITUTE(SUBSTITUTE(SUBSTITUTE(LOWER(Z51&amp;""),CHAR(160),"")," ",""),".",""),"-",""),"/",""),"?",""),"_",""),",",""),"[",""),"]",""),"(",""),")",""),"*","")</f>
        <v/>
      </c>
      <c r="AX51" s="61" t="str">
        <f aca="false">SUBSTITUTE(SUBSTITUTE(SUBSTITUTE(SUBSTITUTE(SUBSTITUTE(SUBSTITUTE(SUBSTITUTE(SUBSTITUTE(SUBSTITUTE(SUBSTITUTE(SUBSTITUTE(SUBSTITUTE(SUBSTITUTE(LOWER(AE51&amp;""),CHAR(160),"")," ",""),".",""),"-",""),"/",""),"?",""),"_",""),",",""),"[",""),"]",""),"(",""),")",""),"*","")</f>
        <v/>
      </c>
      <c r="AY51" s="61" t="str">
        <f aca="false">SUBSTITUTE(SUBSTITUTE(SUBSTITUTE(SUBSTITUTE(SUBSTITUTE(SUBSTITUTE(SUBSTITUTE(SUBSTITUTE(SUBSTITUTE(SUBSTITUTE(SUBSTITUTE(SUBSTITUTE(SUBSTITUTE(LOWER(W51&amp;""),CHAR(160),"")," ",""),".",""),"-",""),"/",""),"?",""),"_",""),",",""),"[",""),"]",""),"(",""),")",""),"*","")</f>
        <v/>
      </c>
      <c r="AZ51" s="61" t="str">
        <f aca="false">SUBSTITUTE(SUBSTITUTE(SUBSTITUTE(SUBSTITUTE(SUBSTITUTE(SUBSTITUTE(SUBSTITUTE(SUBSTITUTE(SUBSTITUTE(SUBSTITUTE(SUBSTITUTE(SUBSTITUTE(SUBSTITUTE(LOWER(AC51&amp;""),CHAR(160),"")," ",""),".",""),"-",""),"/",""),"?",""),"_",""),",",""),"[",""),"]",""),"(",""),")",""),"*","")</f>
        <v/>
      </c>
      <c r="BA51" s="61" t="str">
        <f aca="false">SUBSTITUTE(SUBSTITUTE(SUBSTITUTE(SUBSTITUTE(SUBSTITUTE(SUBSTITUTE(SUBSTITUTE(SUBSTITUTE(SUBSTITUTE(SUBSTITUTE(SUBSTITUTE(SUBSTITUTE(SUBSTITUTE(LOWER(AA51&amp;""),CHAR(160),""),"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"&amp;TRIM(SUBSTITUTE(SUBSTITUTE(SUBSTITUTE(SUBSTITUTE(SUBSTITUTE(SUBSTITUTE(SUBSTITUTE(SUBSTITUTE(SUBSTITUTE(SUBSTITUTE(SUBSTITUTE(SUBSTITUTE(SUBSTITUTE(SUBSTITUTE(SUBSTITUTE(SUBSTITUTE(SUBSTITUTE(SUBSTITUTE(SUBSTITUTE(SUBSTITUTE(LOWER(V51&amp;""),CHAR(160)," "),"."," "),","," "),"-"," "),"/"," "),"("," "),")"," "),":"," "),";"," "),"_"," "),"–"," "),"?"," "),"!"," "),"*"," "),"["," "),"]"," "),"'"," "),"#"," "),"+"," "),"&amp;"," "))&amp;" "</f>
        <v>  </v>
      </c>
      <c r="BD51" s="61" t="str">
        <f aca="false">" "&amp;TRIM(SUBSTITUTE(SUBSTITUTE(SUBSTITUTE(SUBSTITUTE(SUBSTITUTE(SUBSTITUTE(SUBSTITUTE(SUBSTITUTE(SUBSTITUTE(SUBSTITUTE(SUBSTITUTE(SUBSTITUTE(SUBSTITUTE(SUBSTITUTE(SUBSTITUTE(SUBSTITUTE(SUBSTITUTE(SUBSTITUTE(SUBSTITUTE(SUBSTITUTE(LOWER(Z51&amp;""),CHAR(160)," "),"."," "),","," "),"-"," "),"/"," "),"("," "),")"," "),":"," "),";"," "),"_"," "),"–"," "),"?"," "),"!"," "),"*"," "),"["," "),"]"," "),"'"," "),"#"," "),"+"," "),"&amp;"," "))&amp;" "</f>
        <v>  </v>
      </c>
      <c r="BE51" s="61" t="str">
        <f aca="false">" "&amp;TRIM(SUBSTITUTE(SUBSTITUTE(SUBSTITUTE(SUBSTITUTE(SUBSTITUTE(SUBSTITUTE(SUBSTITUTE(SUBSTITUTE(SUBSTITUTE(SUBSTITUTE(SUBSTITUTE(SUBSTITUTE(SUBSTITUTE(SUBSTITUTE(SUBSTITUTE(SUBSTITUTE(SUBSTITUTE(SUBSTITUTE(SUBSTITUTE(SUBSTITUTE(LOWER(W51&amp;""),CHAR(160)," "),"."," "),","," "),"-"," "),"/"," "),"("," "),")"," "),":"," "),";"," "),"_"," "),"–"," "),"?"," "),"!"," "),"*"," "),"["," "),"]"," "),"'"," "),"#"," "),"+"," "),"&amp;"," "))&amp;" "</f>
        <v>  </v>
      </c>
      <c r="BF51" s="61" t="str">
        <f aca="false">" "&amp;TRIM(SUBSTITUTE(SUBSTITUTE(SUBSTITUTE(SUBSTITUTE(SUBSTITUTE(SUBSTITUTE(SUBSTITUTE(SUBSTITUTE(SUBSTITUTE(SUBSTITUTE(SUBSTITUTE(SUBSTITUTE(SUBSTITUTE(SUBSTITUTE(SUBSTITUTE(SUBSTITUTE(SUBSTITUTE(SUBSTITUTE(SUBSTITUTE(SUBSTITUTE(LOWER(AC51&amp;""),CHAR(160)," "),"."," "),","," "),"-"," "),"/"," "),"("," "),")"," "),":"," "),";"," "),"_"," "),"–"," "),"?"," "),"!"," "),"*"," "),"["," "),"]"," "),"'"," "),"#"," "),"+"," "),"&amp;"," "))&amp;" "</f>
        <v>  </v>
      </c>
    </row>
    <row r="52" customFormat="false" ht="116.25" hidden="false" customHeight="true" outlineLevel="0" collapsed="false">
      <c r="A52" s="57" t="s">
        <v>496</v>
      </c>
      <c r="B52" s="57" t="s">
        <v>195</v>
      </c>
      <c r="C52" s="57" t="str">
        <f aca="false">Flights!$F$6</f>
        <v>MH0727</v>
      </c>
      <c r="D52" s="58" t="n">
        <f aca="false">Flights!$D$6</f>
        <v>46304</v>
      </c>
      <c r="E52" s="57" t="str">
        <f aca="false">Flights!$G$6&amp;"-"&amp;Flights!$H$6</f>
        <v>KUL-CGK</v>
      </c>
      <c r="F52" s="57" t="str">
        <f aca="false">Flights!$K$6</f>
        <v>BC</v>
      </c>
      <c r="G52" s="57" t="s">
        <v>402</v>
      </c>
      <c r="H52" s="57" t="s">
        <v>360</v>
      </c>
      <c r="I52" s="57" t="s">
        <v>481</v>
      </c>
      <c r="J52" s="57" t="s">
        <v>497</v>
      </c>
      <c r="K52" s="67" t="s">
        <v>483</v>
      </c>
      <c r="L52" s="67" t="s">
        <v>498</v>
      </c>
      <c r="M52" s="67" t="s">
        <v>433</v>
      </c>
      <c r="N52" s="67" t="s">
        <v>426</v>
      </c>
      <c r="O52" s="67" t="s">
        <v>495</v>
      </c>
      <c r="P52" s="57" t="s">
        <v>184</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open",IF(AND(NOT(OR(LEN(AZ52)&lt;15,ISNUMBER(MATCH(AZ52,L_Placeholder,0)))),NOT(SUMPRODUCT(--ISNUMBER(SEARCH(" "&amp;L_EvidencePhrase&amp;" ",BF52)))&gt;0),NOT(OR(LEN(AU52)&lt;2,ISNUMBER(MATCH(AU52,L_Placeholder,0)))),NOT(OR(LEN(AX52)&lt;2,ISNUMBER(MATCH(AX52,L_Placeholder,0)))),TRIM(AE52)&lt;&gt;TRIM(T52)),"N/A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",BD52)))&gt;0),"INVALID – evidence missing, placeholder or not yet on file",IF(OR(LEN(AX52)&lt;2,ISNUMBER(MATCH(AX52,L_Placeholder,0))),"INVALID – verifier missing",IF(AX52=AU52,"INVALID – verifier must be someone other than the PIC",IF(SUMPRODUCT(--ISNUMBER(SEARCH(" "&amp;L_EvidencePhrase&amp;" ",BC52)))&gt;0,"INVALID – result not yet available (awaiting / TBC)",IF(AND(TRIM(U52)="Pass",SUMPRODUCT(--ISNUMBER(SEARCH(" "&amp;L_ResultBad&amp;" ",BC52)))&gt;0,NOT(SUMPRODUCT(--ISNUMBER(SEARCH(" "&amp;L_Negation&amp;" ",BC52)))&gt;0)),"INVALID – result describes a problem: use Fail, then Pass after CA",IF(AND(AQ52=1,OR(OR(LEN(AY52)&lt;3,ISNUMBER(MATCH(AY52,L_Placeholder,0))),SUMPRODUCT(--ISNUMBER(SEARCH(" "&amp;L_EvidencePhrase&amp;" ",BE52)))&gt;0)),"INVALID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SUBSTITUTE(SUBSTITUTE(SUBSTITUTE(SUBSTITUTE(SUBSTITUTE(SUBSTITUTE(SUBSTITUTE(SUBSTITUTE(SUBSTITUTE(SUBSTITUTE(SUBSTITUTE(SUBSTITUTE(SUBSTITUTE(LOWER(T52&amp;""),CHAR(160),"")," ",""),".",""),"-",""),"/",""),"?",""),"_",""),",",""),"[",""),"]",""),"(",""),")",""),"*","")</f>
        <v/>
      </c>
      <c r="AV52" s="61" t="str">
        <f aca="false">SUBSTITUTE(SUBSTITUTE(SUBSTITUTE(SUBSTITUTE(SUBSTITUTE(SUBSTITUTE(SUBSTITUTE(SUBSTITUTE(SUBSTITUTE(SUBSTITUTE(SUBSTITUTE(SUBSTITUTE(SUBSTITUTE(LOWER(V52&amp;""),CHAR(160),"")," ",""),".",""),"-",""),"/",""),"?",""),"_",""),",",""),"[",""),"]",""),"(",""),")",""),"*","")</f>
        <v/>
      </c>
      <c r="AW52" s="61" t="str">
        <f aca="false">SUBSTITUTE(SUBSTITUTE(SUBSTITUTE(SUBSTITUTE(SUBSTITUTE(SUBSTITUTE(SUBSTITUTE(SUBSTITUTE(SUBSTITUTE(SUBSTITUTE(SUBSTITUTE(SUBSTITUTE(SUBSTITUTE(LOWER(Z52&amp;""),CHAR(160),"")," ",""),".",""),"-",""),"/",""),"?",""),"_",""),",",""),"[",""),"]",""),"(",""),")",""),"*","")</f>
        <v/>
      </c>
      <c r="AX52" s="61" t="str">
        <f aca="false">SUBSTITUTE(SUBSTITUTE(SUBSTITUTE(SUBSTITUTE(SUBSTITUTE(SUBSTITUTE(SUBSTITUTE(SUBSTITUTE(SUBSTITUTE(SUBSTITUTE(SUBSTITUTE(SUBSTITUTE(SUBSTITUTE(LOWER(AE52&amp;""),CHAR(160),"")," ",""),".",""),"-",""),"/",""),"?",""),"_",""),",",""),"[",""),"]",""),"(",""),")",""),"*","")</f>
        <v/>
      </c>
      <c r="AY52" s="61" t="str">
        <f aca="false">SUBSTITUTE(SUBSTITUTE(SUBSTITUTE(SUBSTITUTE(SUBSTITUTE(SUBSTITUTE(SUBSTITUTE(SUBSTITUTE(SUBSTITUTE(SUBSTITUTE(SUBSTITUTE(SUBSTITUTE(SUBSTITUTE(LOWER(W52&amp;""),CHAR(160),"")," ",""),".",""),"-",""),"/",""),"?",""),"_",""),",",""),"[",""),"]",""),"(",""),")",""),"*","")</f>
        <v/>
      </c>
      <c r="AZ52" s="61" t="str">
        <f aca="false">SUBSTITUTE(SUBSTITUTE(SUBSTITUTE(SUBSTITUTE(SUBSTITUTE(SUBSTITUTE(SUBSTITUTE(SUBSTITUTE(SUBSTITUTE(SUBSTITUTE(SUBSTITUTE(SUBSTITUTE(SUBSTITUTE(LOWER(AC52&amp;""),CHAR(160),"")," ",""),".",""),"-",""),"/",""),"?",""),"_",""),",",""),"[",""),"]",""),"(",""),")",""),"*","")</f>
        <v/>
      </c>
      <c r="BA52" s="61" t="str">
        <f aca="false">SUBSTITUTE(SUBSTITUTE(SUBSTITUTE(SUBSTITUTE(SUBSTITUTE(SUBSTITUTE(SUBSTITUTE(SUBSTITUTE(SUBSTITUTE(SUBSTITUTE(SUBSTITUTE(SUBSTITUTE(SUBSTITUTE(LOWER(AA52&amp;""),CHAR(160),""),"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"&amp;TRIM(SUBSTITUTE(SUBSTITUTE(SUBSTITUTE(SUBSTITUTE(SUBSTITUTE(SUBSTITUTE(SUBSTITUTE(SUBSTITUTE(SUBSTITUTE(SUBSTITUTE(SUBSTITUTE(SUBSTITUTE(SUBSTITUTE(SUBSTITUTE(SUBSTITUTE(SUBSTITUTE(SUBSTITUTE(SUBSTITUTE(SUBSTITUTE(SUBSTITUTE(LOWER(V52&amp;""),CHAR(160)," "),"."," "),","," "),"-"," "),"/"," "),"("," "),")"," "),":"," "),";"," "),"_"," "),"–"," "),"?"," "),"!"," "),"*"," "),"["," "),"]"," "),"'"," "),"#"," "),"+"," "),"&amp;"," "))&amp;" "</f>
        <v>  </v>
      </c>
      <c r="BD52" s="61" t="str">
        <f aca="false">" "&amp;TRIM(SUBSTITUTE(SUBSTITUTE(SUBSTITUTE(SUBSTITUTE(SUBSTITUTE(SUBSTITUTE(SUBSTITUTE(SUBSTITUTE(SUBSTITUTE(SUBSTITUTE(SUBSTITUTE(SUBSTITUTE(SUBSTITUTE(SUBSTITUTE(SUBSTITUTE(SUBSTITUTE(SUBSTITUTE(SUBSTITUTE(SUBSTITUTE(SUBSTITUTE(LOWER(Z52&amp;""),CHAR(160)," "),"."," "),","," "),"-"," "),"/"," "),"("," "),")"," "),":"," "),";"," "),"_"," "),"–"," "),"?"," "),"!"," "),"*"," "),"["," "),"]"," "),"'"," "),"#"," "),"+"," "),"&amp;"," "))&amp;" "</f>
        <v>  </v>
      </c>
      <c r="BE52" s="61" t="str">
        <f aca="false">" "&amp;TRIM(SUBSTITUTE(SUBSTITUTE(SUBSTITUTE(SUBSTITUTE(SUBSTITUTE(SUBSTITUTE(SUBSTITUTE(SUBSTITUTE(SUBSTITUTE(SUBSTITUTE(SUBSTITUTE(SUBSTITUTE(SUBSTITUTE(SUBSTITUTE(SUBSTITUTE(SUBSTITUTE(SUBSTITUTE(SUBSTITUTE(SUBSTITUTE(SUBSTITUTE(LOWER(W52&amp;""),CHAR(160)," "),"."," "),","," "),"-"," "),"/"," "),"("," "),")"," "),":"," "),";"," "),"_"," "),"–"," "),"?"," "),"!"," "),"*"," "),"["," "),"]"," "),"'"," "),"#"," "),"+"," "),"&amp;"," "))&amp;" "</f>
        <v>  </v>
      </c>
      <c r="BF52" s="61" t="str">
        <f aca="false">" "&amp;TRIM(SUBSTITUTE(SUBSTITUTE(SUBSTITUTE(SUBSTITUTE(SUBSTITUTE(SUBSTITUTE(SUBSTITUTE(SUBSTITUTE(SUBSTITUTE(SUBSTITUTE(SUBSTITUTE(SUBSTITUTE(SUBSTITUTE(SUBSTITUTE(SUBSTITUTE(SUBSTITUTE(SUBSTITUTE(SUBSTITUTE(SUBSTITUTE(SUBSTITUTE(LOWER(AC52&amp;""),CHAR(160)," "),"."," "),","," "),"-"," "),"/"," "),"("," "),")"," "),":"," "),";"," "),"_"," "),"–"," "),"?"," "),"!"," "),"*"," "),"["," "),"]"," "),"'"," "),"#"," "),"+"," "),"&amp;"," "))&amp;" "</f>
        <v>  </v>
      </c>
    </row>
    <row r="53" customFormat="false" ht="54" hidden="false" customHeight="true" outlineLevel="0" collapsed="false">
      <c r="A53" s="57" t="s">
        <v>499</v>
      </c>
      <c r="B53" s="57" t="s">
        <v>195</v>
      </c>
      <c r="C53" s="57" t="str">
        <f aca="false">Flights!$F$6</f>
        <v>MH0727</v>
      </c>
      <c r="D53" s="58" t="n">
        <f aca="false">Flights!$D$6</f>
        <v>46304</v>
      </c>
      <c r="E53" s="57" t="str">
        <f aca="false">Flights!$G$6&amp;"-"&amp;Flights!$H$6</f>
        <v>KUL-CGK</v>
      </c>
      <c r="F53" s="57" t="str">
        <f aca="false">Flights!$K$6</f>
        <v>BC</v>
      </c>
      <c r="G53" s="57" t="s">
        <v>402</v>
      </c>
      <c r="H53" s="57" t="s">
        <v>360</v>
      </c>
      <c r="I53" s="57" t="s">
        <v>481</v>
      </c>
      <c r="J53" s="57" t="s">
        <v>500</v>
      </c>
      <c r="K53" s="67" t="s">
        <v>501</v>
      </c>
      <c r="L53" s="67" t="s">
        <v>502</v>
      </c>
      <c r="M53" s="67" t="s">
        <v>433</v>
      </c>
      <c r="N53" s="67" t="s">
        <v>365</v>
      </c>
      <c r="O53" s="67" t="s">
        <v>503</v>
      </c>
      <c r="P53" s="57" t="s">
        <v>184</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open",IF(AND(NOT(OR(LEN(AZ53)&lt;15,ISNUMBER(MATCH(AZ53,L_Placeholder,0)))),NOT(SUMPRODUCT(--ISNUMBER(SEARCH(" "&amp;L_EvidencePhrase&amp;" ",BF53)))&gt;0),NOT(OR(LEN(AU53)&lt;2,ISNUMBER(MATCH(AU53,L_Placeholder,0)))),NOT(OR(LEN(AX53)&lt;2,ISNUMBER(MATCH(AX53,L_Placeholder,0)))),TRIM(AE53)&lt;&gt;TRIM(T53)),"N/A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",BD53)))&gt;0),"INVALID – evidence missing, placeholder or not yet on file",IF(OR(LEN(AX53)&lt;2,ISNUMBER(MATCH(AX53,L_Placeholder,0))),"INVALID – verifier missing",IF(AX53=AU53,"INVALID – verifier must be someone other than the PIC",IF(SUMPRODUCT(--ISNUMBER(SEARCH(" "&amp;L_EvidencePhrase&amp;" ",BC53)))&gt;0,"INVALID – result not yet available (awaiting / TBC)",IF(AND(TRIM(U53)="Pass",SUMPRODUCT(--ISNUMBER(SEARCH(" "&amp;L_ResultBad&amp;" ",BC53)))&gt;0,NOT(SUMPRODUCT(--ISNUMBER(SEARCH(" "&amp;L_Negation&amp;" ",BC53)))&gt;0)),"INVALID – result describes a problem: use Fail, then Pass after CA",IF(AND(AQ53=1,OR(OR(LEN(AY53)&lt;3,ISNUMBER(MATCH(AY53,L_Placeholder,0))),SUMPRODUCT(--ISNUMBER(SEARCH(" "&amp;L_EvidencePhrase&amp;" ",BE53)))&gt;0)),"INVALID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SUBSTITUTE(SUBSTITUTE(SUBSTITUTE(SUBSTITUTE(SUBSTITUTE(SUBSTITUTE(SUBSTITUTE(SUBSTITUTE(SUBSTITUTE(SUBSTITUTE(SUBSTITUTE(SUBSTITUTE(SUBSTITUTE(LOWER(T53&amp;""),CHAR(160),"")," ",""),".",""),"-",""),"/",""),"?",""),"_",""),",",""),"[",""),"]",""),"(",""),")",""),"*","")</f>
        <v/>
      </c>
      <c r="AV53" s="61" t="str">
        <f aca="false">SUBSTITUTE(SUBSTITUTE(SUBSTITUTE(SUBSTITUTE(SUBSTITUTE(SUBSTITUTE(SUBSTITUTE(SUBSTITUTE(SUBSTITUTE(SUBSTITUTE(SUBSTITUTE(SUBSTITUTE(SUBSTITUTE(LOWER(V53&amp;""),CHAR(160),"")," ",""),".",""),"-",""),"/",""),"?",""),"_",""),",",""),"[",""),"]",""),"(",""),")",""),"*","")</f>
        <v/>
      </c>
      <c r="AW53" s="61" t="str">
        <f aca="false">SUBSTITUTE(SUBSTITUTE(SUBSTITUTE(SUBSTITUTE(SUBSTITUTE(SUBSTITUTE(SUBSTITUTE(SUBSTITUTE(SUBSTITUTE(SUBSTITUTE(SUBSTITUTE(SUBSTITUTE(SUBSTITUTE(LOWER(Z53&amp;""),CHAR(160),"")," ",""),".",""),"-",""),"/",""),"?",""),"_",""),",",""),"[",""),"]",""),"(",""),")",""),"*","")</f>
        <v/>
      </c>
      <c r="AX53" s="61" t="str">
        <f aca="false">SUBSTITUTE(SUBSTITUTE(SUBSTITUTE(SUBSTITUTE(SUBSTITUTE(SUBSTITUTE(SUBSTITUTE(SUBSTITUTE(SUBSTITUTE(SUBSTITUTE(SUBSTITUTE(SUBSTITUTE(SUBSTITUTE(LOWER(AE53&amp;""),CHAR(160),"")," ",""),".",""),"-",""),"/",""),"?",""),"_",""),",",""),"[",""),"]",""),"(",""),")",""),"*","")</f>
        <v/>
      </c>
      <c r="AY53" s="61" t="str">
        <f aca="false">SUBSTITUTE(SUBSTITUTE(SUBSTITUTE(SUBSTITUTE(SUBSTITUTE(SUBSTITUTE(SUBSTITUTE(SUBSTITUTE(SUBSTITUTE(SUBSTITUTE(SUBSTITUTE(SUBSTITUTE(SUBSTITUTE(LOWER(W53&amp;""),CHAR(160),"")," ",""),".",""),"-",""),"/",""),"?",""),"_",""),",",""),"[",""),"]",""),"(",""),")",""),"*","")</f>
        <v/>
      </c>
      <c r="AZ53" s="61" t="str">
        <f aca="false">SUBSTITUTE(SUBSTITUTE(SUBSTITUTE(SUBSTITUTE(SUBSTITUTE(SUBSTITUTE(SUBSTITUTE(SUBSTITUTE(SUBSTITUTE(SUBSTITUTE(SUBSTITUTE(SUBSTITUTE(SUBSTITUTE(LOWER(AC53&amp;""),CHAR(160),"")," ",""),".",""),"-",""),"/",""),"?",""),"_",""),",",""),"[",""),"]",""),"(",""),")",""),"*","")</f>
        <v/>
      </c>
      <c r="BA53" s="61" t="str">
        <f aca="false">SUBSTITUTE(SUBSTITUTE(SUBSTITUTE(SUBSTITUTE(SUBSTITUTE(SUBSTITUTE(SUBSTITUTE(SUBSTITUTE(SUBSTITUTE(SUBSTITUTE(SUBSTITUTE(SUBSTITUTE(SUBSTITUTE(LOWER(AA53&amp;""),CHAR(160),""),"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"&amp;TRIM(SUBSTITUTE(SUBSTITUTE(SUBSTITUTE(SUBSTITUTE(SUBSTITUTE(SUBSTITUTE(SUBSTITUTE(SUBSTITUTE(SUBSTITUTE(SUBSTITUTE(SUBSTITUTE(SUBSTITUTE(SUBSTITUTE(SUBSTITUTE(SUBSTITUTE(SUBSTITUTE(SUBSTITUTE(SUBSTITUTE(SUBSTITUTE(SUBSTITUTE(LOWER(V53&amp;""),CHAR(160)," "),"."," "),","," "),"-"," "),"/"," "),"("," "),")"," "),":"," "),";"," "),"_"," "),"–"," "),"?"," "),"!"," "),"*"," "),"["," "),"]"," "),"'"," "),"#"," "),"+"," "),"&amp;"," "))&amp;" "</f>
        <v>  </v>
      </c>
      <c r="BD53" s="61" t="str">
        <f aca="false">" "&amp;TRIM(SUBSTITUTE(SUBSTITUTE(SUBSTITUTE(SUBSTITUTE(SUBSTITUTE(SUBSTITUTE(SUBSTITUTE(SUBSTITUTE(SUBSTITUTE(SUBSTITUTE(SUBSTITUTE(SUBSTITUTE(SUBSTITUTE(SUBSTITUTE(SUBSTITUTE(SUBSTITUTE(SUBSTITUTE(SUBSTITUTE(SUBSTITUTE(SUBSTITUTE(LOWER(Z53&amp;""),CHAR(160)," "),"."," "),","," "),"-"," "),"/"," "),"("," "),")"," "),":"," "),";"," "),"_"," "),"–"," "),"?"," "),"!"," "),"*"," "),"["," "),"]"," "),"'"," "),"#"," "),"+"," "),"&amp;"," "))&amp;" "</f>
        <v>  </v>
      </c>
      <c r="BE53" s="61" t="str">
        <f aca="false">" "&amp;TRIM(SUBSTITUTE(SUBSTITUTE(SUBSTITUTE(SUBSTITUTE(SUBSTITUTE(SUBSTITUTE(SUBSTITUTE(SUBSTITUTE(SUBSTITUTE(SUBSTITUTE(SUBSTITUTE(SUBSTITUTE(SUBSTITUTE(SUBSTITUTE(SUBSTITUTE(SUBSTITUTE(SUBSTITUTE(SUBSTITUTE(SUBSTITUTE(SUBSTITUTE(LOWER(W53&amp;""),CHAR(160)," "),"."," "),","," "),"-"," "),"/"," "),"("," "),")"," "),":"," "),";"," "),"_"," "),"–"," "),"?"," "),"!"," "),"*"," "),"["," "),"]"," "),"'"," "),"#"," "),"+"," "),"&amp;"," "))&amp;" "</f>
        <v>  </v>
      </c>
      <c r="BF53" s="61" t="str">
        <f aca="false">" "&amp;TRIM(SUBSTITUTE(SUBSTITUTE(SUBSTITUTE(SUBSTITUTE(SUBSTITUTE(SUBSTITUTE(SUBSTITUTE(SUBSTITUTE(SUBSTITUTE(SUBSTITUTE(SUBSTITUTE(SUBSTITUTE(SUBSTITUTE(SUBSTITUTE(SUBSTITUTE(SUBSTITUTE(SUBSTITUTE(SUBSTITUTE(SUBSTITUTE(SUBSTITUTE(LOWER(AC53&amp;""),CHAR(160)," "),"."," "),","," "),"-"," "),"/"," "),"("," "),")"," "),":"," "),";"," "),"_"," "),"–"," "),"?"," "),"!"," "),"*"," "),"["," "),"]"," "),"'"," "),"#"," "),"+"," "),"&amp;"," "))&amp;" "</f>
        <v>  </v>
      </c>
    </row>
    <row r="54" customFormat="false" ht="41.25" hidden="false" customHeight="true" outlineLevel="0" collapsed="false">
      <c r="A54" s="57" t="s">
        <v>504</v>
      </c>
      <c r="B54" s="57" t="s">
        <v>195</v>
      </c>
      <c r="C54" s="57" t="str">
        <f aca="false">Flights!$F$6</f>
        <v>MH0727</v>
      </c>
      <c r="D54" s="58" t="n">
        <f aca="false">Flights!$D$6</f>
        <v>46304</v>
      </c>
      <c r="E54" s="57" t="str">
        <f aca="false">Flights!$G$6&amp;"-"&amp;Flights!$H$6</f>
        <v>KUL-CGK</v>
      </c>
      <c r="F54" s="57" t="str">
        <f aca="false">Flights!$K$6</f>
        <v>BC</v>
      </c>
      <c r="G54" s="57" t="s">
        <v>402</v>
      </c>
      <c r="H54" s="57" t="s">
        <v>360</v>
      </c>
      <c r="I54" s="57" t="s">
        <v>481</v>
      </c>
      <c r="J54" s="57" t="s">
        <v>505</v>
      </c>
      <c r="K54" s="67" t="s">
        <v>483</v>
      </c>
      <c r="L54" s="67" t="s">
        <v>506</v>
      </c>
      <c r="M54" s="67" t="s">
        <v>433</v>
      </c>
      <c r="N54" s="67" t="s">
        <v>365</v>
      </c>
      <c r="O54" s="67" t="s">
        <v>485</v>
      </c>
      <c r="P54" s="57" t="s">
        <v>184</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open",IF(AND(NOT(OR(LEN(AZ54)&lt;15,ISNUMBER(MATCH(AZ54,L_Placeholder,0)))),NOT(SUMPRODUCT(--ISNUMBER(SEARCH(" "&amp;L_EvidencePhrase&amp;" ",BF54)))&gt;0),NOT(OR(LEN(AU54)&lt;2,ISNUMBER(MATCH(AU54,L_Placeholder,0)))),NOT(OR(LEN(AX54)&lt;2,ISNUMBER(MATCH(AX54,L_Placeholder,0)))),TRIM(AE54)&lt;&gt;TRIM(T54)),"N/A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",BD54)))&gt;0),"INVALID – evidence missing, placeholder or not yet on file",IF(OR(LEN(AX54)&lt;2,ISNUMBER(MATCH(AX54,L_Placeholder,0))),"INVALID – verifier missing",IF(AX54=AU54,"INVALID – verifier must be someone other than the PIC",IF(SUMPRODUCT(--ISNUMBER(SEARCH(" "&amp;L_EvidencePhrase&amp;" ",BC54)))&gt;0,"INVALID – result not yet available (awaiting / TBC)",IF(AND(TRIM(U54)="Pass",SUMPRODUCT(--ISNUMBER(SEARCH(" "&amp;L_ResultBad&amp;" ",BC54)))&gt;0,NOT(SUMPRODUCT(--ISNUMBER(SEARCH(" "&amp;L_Negation&amp;" ",BC54)))&gt;0)),"INVALID – result describes a problem: use Fail, then Pass after CA",IF(AND(AQ54=1,OR(OR(LEN(AY54)&lt;3,ISNUMBER(MATCH(AY54,L_Placeholder,0))),SUMPRODUCT(--ISNUMBER(SEARCH(" "&amp;L_EvidencePhrase&amp;" ",BE54)))&gt;0)),"INVALID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SUBSTITUTE(SUBSTITUTE(SUBSTITUTE(SUBSTITUTE(SUBSTITUTE(SUBSTITUTE(SUBSTITUTE(SUBSTITUTE(SUBSTITUTE(SUBSTITUTE(SUBSTITUTE(SUBSTITUTE(SUBSTITUTE(LOWER(T54&amp;""),CHAR(160),"")," ",""),".",""),"-",""),"/",""),"?",""),"_",""),",",""),"[",""),"]",""),"(",""),")",""),"*","")</f>
        <v/>
      </c>
      <c r="AV54" s="61" t="str">
        <f aca="false">SUBSTITUTE(SUBSTITUTE(SUBSTITUTE(SUBSTITUTE(SUBSTITUTE(SUBSTITUTE(SUBSTITUTE(SUBSTITUTE(SUBSTITUTE(SUBSTITUTE(SUBSTITUTE(SUBSTITUTE(SUBSTITUTE(LOWER(V54&amp;""),CHAR(160),"")," ",""),".",""),"-",""),"/",""),"?",""),"_",""),",",""),"[",""),"]",""),"(",""),")",""),"*","")</f>
        <v/>
      </c>
      <c r="AW54" s="61" t="str">
        <f aca="false">SUBSTITUTE(SUBSTITUTE(SUBSTITUTE(SUBSTITUTE(SUBSTITUTE(SUBSTITUTE(SUBSTITUTE(SUBSTITUTE(SUBSTITUTE(SUBSTITUTE(SUBSTITUTE(SUBSTITUTE(SUBSTITUTE(LOWER(Z54&amp;""),CHAR(160),"")," ",""),".",""),"-",""),"/",""),"?",""),"_",""),",",""),"[",""),"]",""),"(",""),")",""),"*","")</f>
        <v/>
      </c>
      <c r="AX54" s="61" t="str">
        <f aca="false">SUBSTITUTE(SUBSTITUTE(SUBSTITUTE(SUBSTITUTE(SUBSTITUTE(SUBSTITUTE(SUBSTITUTE(SUBSTITUTE(SUBSTITUTE(SUBSTITUTE(SUBSTITUTE(SUBSTITUTE(SUBSTITUTE(LOWER(AE54&amp;""),CHAR(160),"")," ",""),".",""),"-",""),"/",""),"?",""),"_",""),",",""),"[",""),"]",""),"(",""),")",""),"*","")</f>
        <v/>
      </c>
      <c r="AY54" s="61" t="str">
        <f aca="false">SUBSTITUTE(SUBSTITUTE(SUBSTITUTE(SUBSTITUTE(SUBSTITUTE(SUBSTITUTE(SUBSTITUTE(SUBSTITUTE(SUBSTITUTE(SUBSTITUTE(SUBSTITUTE(SUBSTITUTE(SUBSTITUTE(LOWER(W54&amp;""),CHAR(160),"")," ",""),".",""),"-",""),"/",""),"?",""),"_",""),",",""),"[",""),"]",""),"(",""),")",""),"*","")</f>
        <v/>
      </c>
      <c r="AZ54" s="61" t="str">
        <f aca="false">SUBSTITUTE(SUBSTITUTE(SUBSTITUTE(SUBSTITUTE(SUBSTITUTE(SUBSTITUTE(SUBSTITUTE(SUBSTITUTE(SUBSTITUTE(SUBSTITUTE(SUBSTITUTE(SUBSTITUTE(SUBSTITUTE(LOWER(AC54&amp;""),CHAR(160),"")," ",""),".",""),"-",""),"/",""),"?",""),"_",""),",",""),"[",""),"]",""),"(",""),")",""),"*","")</f>
        <v/>
      </c>
      <c r="BA54" s="61" t="str">
        <f aca="false">SUBSTITUTE(SUBSTITUTE(SUBSTITUTE(SUBSTITUTE(SUBSTITUTE(SUBSTITUTE(SUBSTITUTE(SUBSTITUTE(SUBSTITUTE(SUBSTITUTE(SUBSTITUTE(SUBSTITUTE(SUBSTITUTE(LOWER(AA54&amp;""),CHAR(160),""),"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"&amp;TRIM(SUBSTITUTE(SUBSTITUTE(SUBSTITUTE(SUBSTITUTE(SUBSTITUTE(SUBSTITUTE(SUBSTITUTE(SUBSTITUTE(SUBSTITUTE(SUBSTITUTE(SUBSTITUTE(SUBSTITUTE(SUBSTITUTE(SUBSTITUTE(SUBSTITUTE(SUBSTITUTE(SUBSTITUTE(SUBSTITUTE(SUBSTITUTE(SUBSTITUTE(LOWER(V54&amp;""),CHAR(160)," "),"."," "),","," "),"-"," "),"/"," "),"("," "),")"," "),":"," "),";"," "),"_"," "),"–"," "),"?"," "),"!"," "),"*"," "),"["," "),"]"," "),"'"," "),"#"," "),"+"," "),"&amp;"," "))&amp;" "</f>
        <v>  </v>
      </c>
      <c r="BD54" s="61" t="str">
        <f aca="false">" "&amp;TRIM(SUBSTITUTE(SUBSTITUTE(SUBSTITUTE(SUBSTITUTE(SUBSTITUTE(SUBSTITUTE(SUBSTITUTE(SUBSTITUTE(SUBSTITUTE(SUBSTITUTE(SUBSTITUTE(SUBSTITUTE(SUBSTITUTE(SUBSTITUTE(SUBSTITUTE(SUBSTITUTE(SUBSTITUTE(SUBSTITUTE(SUBSTITUTE(SUBSTITUTE(LOWER(Z54&amp;""),CHAR(160)," "),"."," "),","," "),"-"," "),"/"," "),"("," "),")"," "),":"," "),";"," "),"_"," "),"–"," "),"?"," "),"!"," "),"*"," "),"["," "),"]"," "),"'"," "),"#"," "),"+"," "),"&amp;"," "))&amp;" "</f>
        <v>  </v>
      </c>
      <c r="BE54" s="61" t="str">
        <f aca="false">" "&amp;TRIM(SUBSTITUTE(SUBSTITUTE(SUBSTITUTE(SUBSTITUTE(SUBSTITUTE(SUBSTITUTE(SUBSTITUTE(SUBSTITUTE(SUBSTITUTE(SUBSTITUTE(SUBSTITUTE(SUBSTITUTE(SUBSTITUTE(SUBSTITUTE(SUBSTITUTE(SUBSTITUTE(SUBSTITUTE(SUBSTITUTE(SUBSTITUTE(SUBSTITUTE(LOWER(W54&amp;""),CHAR(160)," "),"."," "),","," "),"-"," "),"/"," "),"("," "),")"," "),":"," "),";"," "),"_"," "),"–"," "),"?"," "),"!"," "),"*"," "),"["," "),"]"," "),"'"," "),"#"," "),"+"," "),"&amp;"," "))&amp;" "</f>
        <v>  </v>
      </c>
      <c r="BF54" s="61" t="str">
        <f aca="false">" "&amp;TRIM(SUBSTITUTE(SUBSTITUTE(SUBSTITUTE(SUBSTITUTE(SUBSTITUTE(SUBSTITUTE(SUBSTITUTE(SUBSTITUTE(SUBSTITUTE(SUBSTITUTE(SUBSTITUTE(SUBSTITUTE(SUBSTITUTE(SUBSTITUTE(SUBSTITUTE(SUBSTITUTE(SUBSTITUTE(SUBSTITUTE(SUBSTITUTE(SUBSTITUTE(LOWER(AC54&amp;""),CHAR(160)," "),"."," "),","," "),"-"," "),"/"," "),"("," "),")"," "),":"," "),";"," "),"_"," "),"–"," "),"?"," "),"!"," "),"*"," "),"["," "),"]"," "),"'"," "),"#"," "),"+"," "),"&amp;"," "))&amp;" "</f>
        <v>  </v>
      </c>
    </row>
    <row r="55" customFormat="false" ht="41.25" hidden="false" customHeight="true" outlineLevel="0" collapsed="false">
      <c r="A55" s="57" t="s">
        <v>507</v>
      </c>
      <c r="B55" s="57" t="s">
        <v>195</v>
      </c>
      <c r="C55" s="57" t="str">
        <f aca="false">Flights!$F$6</f>
        <v>MH0727</v>
      </c>
      <c r="D55" s="58" t="n">
        <f aca="false">Flights!$D$6</f>
        <v>46304</v>
      </c>
      <c r="E55" s="57" t="str">
        <f aca="false">Flights!$G$6&amp;"-"&amp;Flights!$H$6</f>
        <v>KUL-CGK</v>
      </c>
      <c r="F55" s="57" t="str">
        <f aca="false">Flights!$K$6</f>
        <v>BC</v>
      </c>
      <c r="G55" s="57" t="s">
        <v>402</v>
      </c>
      <c r="H55" s="57" t="s">
        <v>360</v>
      </c>
      <c r="I55" s="57" t="s">
        <v>429</v>
      </c>
      <c r="J55" s="57" t="s">
        <v>508</v>
      </c>
      <c r="K55" s="67" t="s">
        <v>431</v>
      </c>
      <c r="L55" s="67" t="s">
        <v>509</v>
      </c>
      <c r="M55" s="67" t="s">
        <v>433</v>
      </c>
      <c r="N55" s="67" t="s">
        <v>365</v>
      </c>
      <c r="O55" s="67" t="s">
        <v>485</v>
      </c>
      <c r="P55" s="57" t="s">
        <v>184</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open",IF(AND(NOT(OR(LEN(AZ55)&lt;15,ISNUMBER(MATCH(AZ55,L_Placeholder,0)))),NOT(SUMPRODUCT(--ISNUMBER(SEARCH(" "&amp;L_EvidencePhrase&amp;" ",BF55)))&gt;0),NOT(OR(LEN(AU55)&lt;2,ISNUMBER(MATCH(AU55,L_Placeholder,0)))),NOT(OR(LEN(AX55)&lt;2,ISNUMBER(MATCH(AX55,L_Placeholder,0)))),TRIM(AE55)&lt;&gt;TRIM(T55)),"N/A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",BD55)))&gt;0),"INVALID – evidence missing, placeholder or not yet on file",IF(OR(LEN(AX55)&lt;2,ISNUMBER(MATCH(AX55,L_Placeholder,0))),"INVALID – verifier missing",IF(AX55=AU55,"INVALID – verifier must be someone other than the PIC",IF(SUMPRODUCT(--ISNUMBER(SEARCH(" "&amp;L_EvidencePhrase&amp;" ",BC55)))&gt;0,"INVALID – result not yet available (awaiting / TBC)",IF(AND(TRIM(U55)="Pass",SUMPRODUCT(--ISNUMBER(SEARCH(" "&amp;L_ResultBad&amp;" ",BC55)))&gt;0,NOT(SUMPRODUCT(--ISNUMBER(SEARCH(" "&amp;L_Negation&amp;" ",BC55)))&gt;0)),"INVALID – result describes a problem: use Fail, then Pass after CA",IF(AND(AQ55=1,OR(OR(LEN(AY55)&lt;3,ISNUMBER(MATCH(AY55,L_Placeholder,0))),SUMPRODUCT(--ISNUMBER(SEARCH(" "&amp;L_EvidencePhrase&amp;" ",BE55)))&gt;0)),"INVALID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SUBSTITUTE(SUBSTITUTE(SUBSTITUTE(SUBSTITUTE(SUBSTITUTE(SUBSTITUTE(SUBSTITUTE(SUBSTITUTE(SUBSTITUTE(SUBSTITUTE(SUBSTITUTE(SUBSTITUTE(SUBSTITUTE(LOWER(T55&amp;""),CHAR(160),"")," ",""),".",""),"-",""),"/",""),"?",""),"_",""),",",""),"[",""),"]",""),"(",""),")",""),"*","")</f>
        <v/>
      </c>
      <c r="AV55" s="61" t="str">
        <f aca="false">SUBSTITUTE(SUBSTITUTE(SUBSTITUTE(SUBSTITUTE(SUBSTITUTE(SUBSTITUTE(SUBSTITUTE(SUBSTITUTE(SUBSTITUTE(SUBSTITUTE(SUBSTITUTE(SUBSTITUTE(SUBSTITUTE(LOWER(V55&amp;""),CHAR(160),"")," ",""),".",""),"-",""),"/",""),"?",""),"_",""),",",""),"[",""),"]",""),"(",""),")",""),"*","")</f>
        <v/>
      </c>
      <c r="AW55" s="61" t="str">
        <f aca="false">SUBSTITUTE(SUBSTITUTE(SUBSTITUTE(SUBSTITUTE(SUBSTITUTE(SUBSTITUTE(SUBSTITUTE(SUBSTITUTE(SUBSTITUTE(SUBSTITUTE(SUBSTITUTE(SUBSTITUTE(SUBSTITUTE(LOWER(Z55&amp;""),CHAR(160),"")," ",""),".",""),"-",""),"/",""),"?",""),"_",""),",",""),"[",""),"]",""),"(",""),")",""),"*","")</f>
        <v/>
      </c>
      <c r="AX55" s="61" t="str">
        <f aca="false">SUBSTITUTE(SUBSTITUTE(SUBSTITUTE(SUBSTITUTE(SUBSTITUTE(SUBSTITUTE(SUBSTITUTE(SUBSTITUTE(SUBSTITUTE(SUBSTITUTE(SUBSTITUTE(SUBSTITUTE(SUBSTITUTE(LOWER(AE55&amp;""),CHAR(160),"")," ",""),".",""),"-",""),"/",""),"?",""),"_",""),",",""),"[",""),"]",""),"(",""),")",""),"*","")</f>
        <v/>
      </c>
      <c r="AY55" s="61" t="str">
        <f aca="false">SUBSTITUTE(SUBSTITUTE(SUBSTITUTE(SUBSTITUTE(SUBSTITUTE(SUBSTITUTE(SUBSTITUTE(SUBSTITUTE(SUBSTITUTE(SUBSTITUTE(SUBSTITUTE(SUBSTITUTE(SUBSTITUTE(LOWER(W55&amp;""),CHAR(160),"")," ",""),".",""),"-",""),"/",""),"?",""),"_",""),",",""),"[",""),"]",""),"(",""),")",""),"*","")</f>
        <v/>
      </c>
      <c r="AZ55" s="61" t="str">
        <f aca="false">SUBSTITUTE(SUBSTITUTE(SUBSTITUTE(SUBSTITUTE(SUBSTITUTE(SUBSTITUTE(SUBSTITUTE(SUBSTITUTE(SUBSTITUTE(SUBSTITUTE(SUBSTITUTE(SUBSTITUTE(SUBSTITUTE(LOWER(AC55&amp;""),CHAR(160),"")," ",""),".",""),"-",""),"/",""),"?",""),"_",""),",",""),"[",""),"]",""),"(",""),")",""),"*","")</f>
        <v/>
      </c>
      <c r="BA55" s="61" t="str">
        <f aca="false">SUBSTITUTE(SUBSTITUTE(SUBSTITUTE(SUBSTITUTE(SUBSTITUTE(SUBSTITUTE(SUBSTITUTE(SUBSTITUTE(SUBSTITUTE(SUBSTITUTE(SUBSTITUTE(SUBSTITUTE(SUBSTITUTE(LOWER(AA55&amp;""),CHAR(160),""),"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"&amp;TRIM(SUBSTITUTE(SUBSTITUTE(SUBSTITUTE(SUBSTITUTE(SUBSTITUTE(SUBSTITUTE(SUBSTITUTE(SUBSTITUTE(SUBSTITUTE(SUBSTITUTE(SUBSTITUTE(SUBSTITUTE(SUBSTITUTE(SUBSTITUTE(SUBSTITUTE(SUBSTITUTE(SUBSTITUTE(SUBSTITUTE(SUBSTITUTE(SUBSTITUTE(LOWER(V55&amp;""),CHAR(160)," "),"."," "),","," "),"-"," "),"/"," "),"("," "),")"," "),":"," "),";"," "),"_"," "),"–"," "),"?"," "),"!"," "),"*"," "),"["," "),"]"," "),"'"," "),"#"," "),"+"," "),"&amp;"," "))&amp;" "</f>
        <v>  </v>
      </c>
      <c r="BD55" s="61" t="str">
        <f aca="false">" "&amp;TRIM(SUBSTITUTE(SUBSTITUTE(SUBSTITUTE(SUBSTITUTE(SUBSTITUTE(SUBSTITUTE(SUBSTITUTE(SUBSTITUTE(SUBSTITUTE(SUBSTITUTE(SUBSTITUTE(SUBSTITUTE(SUBSTITUTE(SUBSTITUTE(SUBSTITUTE(SUBSTITUTE(SUBSTITUTE(SUBSTITUTE(SUBSTITUTE(SUBSTITUTE(LOWER(Z55&amp;""),CHAR(160)," "),"."," "),","," "),"-"," "),"/"," "),"("," "),")"," "),":"," "),";"," "),"_"," "),"–"," "),"?"," "),"!"," "),"*"," "),"["," "),"]"," "),"'"," "),"#"," "),"+"," "),"&amp;"," "))&amp;" "</f>
        <v>  </v>
      </c>
      <c r="BE55" s="61" t="str">
        <f aca="false">" "&amp;TRIM(SUBSTITUTE(SUBSTITUTE(SUBSTITUTE(SUBSTITUTE(SUBSTITUTE(SUBSTITUTE(SUBSTITUTE(SUBSTITUTE(SUBSTITUTE(SUBSTITUTE(SUBSTITUTE(SUBSTITUTE(SUBSTITUTE(SUBSTITUTE(SUBSTITUTE(SUBSTITUTE(SUBSTITUTE(SUBSTITUTE(SUBSTITUTE(SUBSTITUTE(LOWER(W55&amp;""),CHAR(160)," "),"."," "),","," "),"-"," "),"/"," "),"("," "),")"," "),":"," "),";"," "),"_"," "),"–"," "),"?"," "),"!"," "),"*"," "),"["," "),"]"," "),"'"," "),"#"," "),"+"," "),"&amp;"," "))&amp;" "</f>
        <v>  </v>
      </c>
      <c r="BF55" s="61" t="str">
        <f aca="false">" "&amp;TRIM(SUBSTITUTE(SUBSTITUTE(SUBSTITUTE(SUBSTITUTE(SUBSTITUTE(SUBSTITUTE(SUBSTITUTE(SUBSTITUTE(SUBSTITUTE(SUBSTITUTE(SUBSTITUTE(SUBSTITUTE(SUBSTITUTE(SUBSTITUTE(SUBSTITUTE(SUBSTITUTE(SUBSTITUTE(SUBSTITUTE(SUBSTITUTE(SUBSTITUTE(LOWER(AC55&amp;""),CHAR(160)," "),"."," "),","," "),"-"," "),"/"," "),"("," "),")"," "),":"," "),";"," "),"_"," "),"–"," "),"?"," "),"!"," "),"*"," "),"["," "),"]"," "),"'"," "),"#"," "),"+"," "),"&amp;"," "))&amp;" "</f>
        <v>  </v>
      </c>
    </row>
    <row r="56" customFormat="false" ht="41.25" hidden="false" customHeight="true" outlineLevel="0" collapsed="false">
      <c r="A56" s="57" t="s">
        <v>510</v>
      </c>
      <c r="B56" s="57" t="s">
        <v>195</v>
      </c>
      <c r="C56" s="57" t="str">
        <f aca="false">Flights!$F$6</f>
        <v>MH0727</v>
      </c>
      <c r="D56" s="58" t="n">
        <f aca="false">Flights!$D$6</f>
        <v>46304</v>
      </c>
      <c r="E56" s="57" t="str">
        <f aca="false">Flights!$G$6&amp;"-"&amp;Flights!$H$6</f>
        <v>KUL-CGK</v>
      </c>
      <c r="F56" s="57" t="str">
        <f aca="false">Flights!$K$6</f>
        <v>BC</v>
      </c>
      <c r="G56" s="57" t="s">
        <v>402</v>
      </c>
      <c r="H56" s="57" t="s">
        <v>360</v>
      </c>
      <c r="I56" s="57" t="s">
        <v>429</v>
      </c>
      <c r="J56" s="57" t="s">
        <v>511</v>
      </c>
      <c r="K56" s="67" t="s">
        <v>431</v>
      </c>
      <c r="L56" s="67" t="s">
        <v>512</v>
      </c>
      <c r="M56" s="67" t="s">
        <v>433</v>
      </c>
      <c r="N56" s="67" t="s">
        <v>365</v>
      </c>
      <c r="O56" s="67" t="s">
        <v>485</v>
      </c>
      <c r="P56" s="57" t="s">
        <v>184</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open",IF(AND(NOT(OR(LEN(AZ56)&lt;15,ISNUMBER(MATCH(AZ56,L_Placeholder,0)))),NOT(SUMPRODUCT(--ISNUMBER(SEARCH(" "&amp;L_EvidencePhrase&amp;" ",BF56)))&gt;0),NOT(OR(LEN(AU56)&lt;2,ISNUMBER(MATCH(AU56,L_Placeholder,0)))),NOT(OR(LEN(AX56)&lt;2,ISNUMBER(MATCH(AX56,L_Placeholder,0)))),TRIM(AE56)&lt;&gt;TRIM(T56)),"N/A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",BD56)))&gt;0),"INVALID – evidence missing, placeholder or not yet on file",IF(OR(LEN(AX56)&lt;2,ISNUMBER(MATCH(AX56,L_Placeholder,0))),"INVALID – verifier missing",IF(AX56=AU56,"INVALID – verifier must be someone other than the PIC",IF(SUMPRODUCT(--ISNUMBER(SEARCH(" "&amp;L_EvidencePhrase&amp;" ",BC56)))&gt;0,"INVALID – result not yet available (awaiting / TBC)",IF(AND(TRIM(U56)="Pass",SUMPRODUCT(--ISNUMBER(SEARCH(" "&amp;L_ResultBad&amp;" ",BC56)))&gt;0,NOT(SUMPRODUCT(--ISNUMBER(SEARCH(" "&amp;L_Negation&amp;" ",BC56)))&gt;0)),"INVALID – result describes a problem: use Fail, then Pass after CA",IF(AND(AQ56=1,OR(OR(LEN(AY56)&lt;3,ISNUMBER(MATCH(AY56,L_Placeholder,0))),SUMPRODUCT(--ISNUMBER(SEARCH(" "&amp;L_EvidencePhrase&amp;" ",BE56)))&gt;0)),"INVALID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SUBSTITUTE(SUBSTITUTE(SUBSTITUTE(SUBSTITUTE(SUBSTITUTE(SUBSTITUTE(SUBSTITUTE(SUBSTITUTE(SUBSTITUTE(SUBSTITUTE(SUBSTITUTE(SUBSTITUTE(SUBSTITUTE(LOWER(T56&amp;""),CHAR(160),"")," ",""),".",""),"-",""),"/",""),"?",""),"_",""),",",""),"[",""),"]",""),"(",""),")",""),"*","")</f>
        <v/>
      </c>
      <c r="AV56" s="61" t="str">
        <f aca="false">SUBSTITUTE(SUBSTITUTE(SUBSTITUTE(SUBSTITUTE(SUBSTITUTE(SUBSTITUTE(SUBSTITUTE(SUBSTITUTE(SUBSTITUTE(SUBSTITUTE(SUBSTITUTE(SUBSTITUTE(SUBSTITUTE(LOWER(V56&amp;""),CHAR(160),"")," ",""),".",""),"-",""),"/",""),"?",""),"_",""),",",""),"[",""),"]",""),"(",""),")",""),"*","")</f>
        <v/>
      </c>
      <c r="AW56" s="61" t="str">
        <f aca="false">SUBSTITUTE(SUBSTITUTE(SUBSTITUTE(SUBSTITUTE(SUBSTITUTE(SUBSTITUTE(SUBSTITUTE(SUBSTITUTE(SUBSTITUTE(SUBSTITUTE(SUBSTITUTE(SUBSTITUTE(SUBSTITUTE(LOWER(Z56&amp;""),CHAR(160),"")," ",""),".",""),"-",""),"/",""),"?",""),"_",""),",",""),"[",""),"]",""),"(",""),")",""),"*","")</f>
        <v/>
      </c>
      <c r="AX56" s="61" t="str">
        <f aca="false">SUBSTITUTE(SUBSTITUTE(SUBSTITUTE(SUBSTITUTE(SUBSTITUTE(SUBSTITUTE(SUBSTITUTE(SUBSTITUTE(SUBSTITUTE(SUBSTITUTE(SUBSTITUTE(SUBSTITUTE(SUBSTITUTE(LOWER(AE56&amp;""),CHAR(160),"")," ",""),".",""),"-",""),"/",""),"?",""),"_",""),",",""),"[",""),"]",""),"(",""),")",""),"*","")</f>
        <v/>
      </c>
      <c r="AY56" s="61" t="str">
        <f aca="false">SUBSTITUTE(SUBSTITUTE(SUBSTITUTE(SUBSTITUTE(SUBSTITUTE(SUBSTITUTE(SUBSTITUTE(SUBSTITUTE(SUBSTITUTE(SUBSTITUTE(SUBSTITUTE(SUBSTITUTE(SUBSTITUTE(LOWER(W56&amp;""),CHAR(160),"")," ",""),".",""),"-",""),"/",""),"?",""),"_",""),",",""),"[",""),"]",""),"(",""),")",""),"*","")</f>
        <v/>
      </c>
      <c r="AZ56" s="61" t="str">
        <f aca="false">SUBSTITUTE(SUBSTITUTE(SUBSTITUTE(SUBSTITUTE(SUBSTITUTE(SUBSTITUTE(SUBSTITUTE(SUBSTITUTE(SUBSTITUTE(SUBSTITUTE(SUBSTITUTE(SUBSTITUTE(SUBSTITUTE(LOWER(AC56&amp;""),CHAR(160),"")," ",""),".",""),"-",""),"/",""),"?",""),"_",""),",",""),"[",""),"]",""),"(",""),")",""),"*","")</f>
        <v/>
      </c>
      <c r="BA56" s="61" t="str">
        <f aca="false">SUBSTITUTE(SUBSTITUTE(SUBSTITUTE(SUBSTITUTE(SUBSTITUTE(SUBSTITUTE(SUBSTITUTE(SUBSTITUTE(SUBSTITUTE(SUBSTITUTE(SUBSTITUTE(SUBSTITUTE(SUBSTITUTE(LOWER(AA56&amp;""),CHAR(160),""),"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"&amp;TRIM(SUBSTITUTE(SUBSTITUTE(SUBSTITUTE(SUBSTITUTE(SUBSTITUTE(SUBSTITUTE(SUBSTITUTE(SUBSTITUTE(SUBSTITUTE(SUBSTITUTE(SUBSTITUTE(SUBSTITUTE(SUBSTITUTE(SUBSTITUTE(SUBSTITUTE(SUBSTITUTE(SUBSTITUTE(SUBSTITUTE(SUBSTITUTE(SUBSTITUTE(LOWER(V56&amp;""),CHAR(160)," "),"."," "),","," "),"-"," "),"/"," "),"("," "),")"," "),":"," "),";"," "),"_"," "),"–"," "),"?"," "),"!"," "),"*"," "),"["," "),"]"," "),"'"," "),"#"," "),"+"," "),"&amp;"," "))&amp;" "</f>
        <v>  </v>
      </c>
      <c r="BD56" s="61" t="str">
        <f aca="false">" "&amp;TRIM(SUBSTITUTE(SUBSTITUTE(SUBSTITUTE(SUBSTITUTE(SUBSTITUTE(SUBSTITUTE(SUBSTITUTE(SUBSTITUTE(SUBSTITUTE(SUBSTITUTE(SUBSTITUTE(SUBSTITUTE(SUBSTITUTE(SUBSTITUTE(SUBSTITUTE(SUBSTITUTE(SUBSTITUTE(SUBSTITUTE(SUBSTITUTE(SUBSTITUTE(LOWER(Z56&amp;""),CHAR(160)," "),"."," "),","," "),"-"," "),"/"," "),"("," "),")"," "),":"," "),";"," "),"_"," "),"–"," "),"?"," "),"!"," "),"*"," "),"["," "),"]"," "),"'"," "),"#"," "),"+"," "),"&amp;"," "))&amp;" "</f>
        <v>  </v>
      </c>
      <c r="BE56" s="61" t="str">
        <f aca="false">" "&amp;TRIM(SUBSTITUTE(SUBSTITUTE(SUBSTITUTE(SUBSTITUTE(SUBSTITUTE(SUBSTITUTE(SUBSTITUTE(SUBSTITUTE(SUBSTITUTE(SUBSTITUTE(SUBSTITUTE(SUBSTITUTE(SUBSTITUTE(SUBSTITUTE(SUBSTITUTE(SUBSTITUTE(SUBSTITUTE(SUBSTITUTE(SUBSTITUTE(SUBSTITUTE(LOWER(W56&amp;""),CHAR(160)," "),"."," "),","," "),"-"," "),"/"," "),"("," "),")"," "),":"," "),";"," "),"_"," "),"–"," "),"?"," "),"!"," "),"*"," "),"["," "),"]"," "),"'"," "),"#"," "),"+"," "),"&amp;"," "))&amp;" "</f>
        <v>  </v>
      </c>
      <c r="BF56" s="61" t="str">
        <f aca="false">" "&amp;TRIM(SUBSTITUTE(SUBSTITUTE(SUBSTITUTE(SUBSTITUTE(SUBSTITUTE(SUBSTITUTE(SUBSTITUTE(SUBSTITUTE(SUBSTITUTE(SUBSTITUTE(SUBSTITUTE(SUBSTITUTE(SUBSTITUTE(SUBSTITUTE(SUBSTITUTE(SUBSTITUTE(SUBSTITUTE(SUBSTITUTE(SUBSTITUTE(SUBSTITUTE(LOWER(AC56&amp;""),CHAR(160)," "),"."," "),","," "),"-"," "),"/"," "),"("," "),")"," "),":"," "),";"," "),"_"," "),"–"," "),"?"," "),"!"," "),"*"," "),"["," "),"]"," "),"'"," "),"#"," "),"+"," "),"&amp;"," "))&amp;" "</f>
        <v>  </v>
      </c>
    </row>
    <row r="57" customFormat="false" ht="39.75" hidden="false" customHeight="true" outlineLevel="0" collapsed="false">
      <c r="A57" s="57" t="s">
        <v>513</v>
      </c>
      <c r="B57" s="57" t="s">
        <v>195</v>
      </c>
      <c r="C57" s="57" t="str">
        <f aca="false">Flights!$F$6</f>
        <v>MH0727</v>
      </c>
      <c r="D57" s="58" t="n">
        <f aca="false">Flights!$D$6</f>
        <v>46304</v>
      </c>
      <c r="E57" s="57" t="str">
        <f aca="false">Flights!$G$6&amp;"-"&amp;Flights!$H$6</f>
        <v>KUL-CGK</v>
      </c>
      <c r="F57" s="57" t="str">
        <f aca="false">Flights!$K$6</f>
        <v>BC</v>
      </c>
      <c r="G57" s="57" t="s">
        <v>441</v>
      </c>
      <c r="H57" s="57" t="s">
        <v>442</v>
      </c>
      <c r="I57" s="57" t="s">
        <v>361</v>
      </c>
      <c r="J57" s="57" t="s">
        <v>443</v>
      </c>
      <c r="K57" s="67" t="s">
        <v>408</v>
      </c>
      <c r="L57" s="67" t="s">
        <v>444</v>
      </c>
      <c r="M57" s="67"/>
      <c r="N57" s="67" t="s">
        <v>365</v>
      </c>
      <c r="O57" s="67" t="s">
        <v>445</v>
      </c>
      <c r="P57" s="57" t="s">
        <v>184</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open",IF(AND(NOT(OR(LEN(AZ57)&lt;15,ISNUMBER(MATCH(AZ57,L_Placeholder,0)))),NOT(SUMPRODUCT(--ISNUMBER(SEARCH(" "&amp;L_EvidencePhrase&amp;" ",BF57)))&gt;0),NOT(OR(LEN(AU57)&lt;2,ISNUMBER(MATCH(AU57,L_Placeholder,0)))),NOT(OR(LEN(AX57)&lt;2,ISNUMBER(MATCH(AX57,L_Placeholder,0)))),TRIM(AE57)&lt;&gt;TRIM(T57)),"N/A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",BD57)))&gt;0),"INVALID – evidence missing, placeholder or not yet on file",IF(OR(LEN(AX57)&lt;2,ISNUMBER(MATCH(AX57,L_Placeholder,0))),"INVALID – verifier missing",IF(AX57=AU57,"INVALID – verifier must be someone other than the PIC",IF(SUMPRODUCT(--ISNUMBER(SEARCH(" "&amp;L_EvidencePhrase&amp;" ",BC57)))&gt;0,"INVALID – result not yet available (awaiting / TBC)",IF(AND(TRIM(U57)="Pass",SUMPRODUCT(--ISNUMBER(SEARCH(" "&amp;L_ResultBad&amp;" ",BC57)))&gt;0,NOT(SUMPRODUCT(--ISNUMBER(SEARCH(" "&amp;L_Negation&amp;" ",BC57)))&gt;0)),"INVALID – result describes a problem: use Fail, then Pass after CA",IF(AND(AQ57=1,OR(OR(LEN(AY57)&lt;3,ISNUMBER(MATCH(AY57,L_Placeholder,0))),SUMPRODUCT(--ISNUMBER(SEARCH(" "&amp;L_EvidencePhrase&amp;" ",BE57)))&gt;0)),"INVALID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SUBSTITUTE(SUBSTITUTE(SUBSTITUTE(SUBSTITUTE(SUBSTITUTE(SUBSTITUTE(SUBSTITUTE(SUBSTITUTE(SUBSTITUTE(SUBSTITUTE(SUBSTITUTE(SUBSTITUTE(SUBSTITUTE(LOWER(T57&amp;""),CHAR(160),"")," ",""),".",""),"-",""),"/",""),"?",""),"_",""),",",""),"[",""),"]",""),"(",""),")",""),"*","")</f>
        <v/>
      </c>
      <c r="AV57" s="61" t="str">
        <f aca="false">SUBSTITUTE(SUBSTITUTE(SUBSTITUTE(SUBSTITUTE(SUBSTITUTE(SUBSTITUTE(SUBSTITUTE(SUBSTITUTE(SUBSTITUTE(SUBSTITUTE(SUBSTITUTE(SUBSTITUTE(SUBSTITUTE(LOWER(V57&amp;""),CHAR(160),"")," ",""),".",""),"-",""),"/",""),"?",""),"_",""),",",""),"[",""),"]",""),"(",""),")",""),"*","")</f>
        <v/>
      </c>
      <c r="AW57" s="61" t="str">
        <f aca="false">SUBSTITUTE(SUBSTITUTE(SUBSTITUTE(SUBSTITUTE(SUBSTITUTE(SUBSTITUTE(SUBSTITUTE(SUBSTITUTE(SUBSTITUTE(SUBSTITUTE(SUBSTITUTE(SUBSTITUTE(SUBSTITUTE(LOWER(Z57&amp;""),CHAR(160),"")," ",""),".",""),"-",""),"/",""),"?",""),"_",""),",",""),"[",""),"]",""),"(",""),")",""),"*","")</f>
        <v/>
      </c>
      <c r="AX57" s="61" t="str">
        <f aca="false">SUBSTITUTE(SUBSTITUTE(SUBSTITUTE(SUBSTITUTE(SUBSTITUTE(SUBSTITUTE(SUBSTITUTE(SUBSTITUTE(SUBSTITUTE(SUBSTITUTE(SUBSTITUTE(SUBSTITUTE(SUBSTITUTE(LOWER(AE57&amp;""),CHAR(160),"")," ",""),".",""),"-",""),"/",""),"?",""),"_",""),",",""),"[",""),"]",""),"(",""),")",""),"*","")</f>
        <v/>
      </c>
      <c r="AY57" s="61" t="str">
        <f aca="false">SUBSTITUTE(SUBSTITUTE(SUBSTITUTE(SUBSTITUTE(SUBSTITUTE(SUBSTITUTE(SUBSTITUTE(SUBSTITUTE(SUBSTITUTE(SUBSTITUTE(SUBSTITUTE(SUBSTITUTE(SUBSTITUTE(LOWER(W57&amp;""),CHAR(160),"")," ",""),".",""),"-",""),"/",""),"?",""),"_",""),",",""),"[",""),"]",""),"(",""),")",""),"*","")</f>
        <v/>
      </c>
      <c r="AZ57" s="61" t="str">
        <f aca="false">SUBSTITUTE(SUBSTITUTE(SUBSTITUTE(SUBSTITUTE(SUBSTITUTE(SUBSTITUTE(SUBSTITUTE(SUBSTITUTE(SUBSTITUTE(SUBSTITUTE(SUBSTITUTE(SUBSTITUTE(SUBSTITUTE(LOWER(AC57&amp;""),CHAR(160),"")," ",""),".",""),"-",""),"/",""),"?",""),"_",""),",",""),"[",""),"]",""),"(",""),")",""),"*","")</f>
        <v/>
      </c>
      <c r="BA57" s="61" t="str">
        <f aca="false">SUBSTITUTE(SUBSTITUTE(SUBSTITUTE(SUBSTITUTE(SUBSTITUTE(SUBSTITUTE(SUBSTITUTE(SUBSTITUTE(SUBSTITUTE(SUBSTITUTE(SUBSTITUTE(SUBSTITUTE(SUBSTITUTE(LOWER(AA57&amp;""),CHAR(160),""),"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"&amp;TRIM(SUBSTITUTE(SUBSTITUTE(SUBSTITUTE(SUBSTITUTE(SUBSTITUTE(SUBSTITUTE(SUBSTITUTE(SUBSTITUTE(SUBSTITUTE(SUBSTITUTE(SUBSTITUTE(SUBSTITUTE(SUBSTITUTE(SUBSTITUTE(SUBSTITUTE(SUBSTITUTE(SUBSTITUTE(SUBSTITUTE(SUBSTITUTE(SUBSTITUTE(LOWER(V57&amp;""),CHAR(160)," "),"."," "),","," "),"-"," "),"/"," "),"("," "),")"," "),":"," "),";"," "),"_"," "),"–"," "),"?"," "),"!"," "),"*"," "),"["," "),"]"," "),"'"," "),"#"," "),"+"," "),"&amp;"," "))&amp;" "</f>
        <v>  </v>
      </c>
      <c r="BD57" s="61" t="str">
        <f aca="false">" "&amp;TRIM(SUBSTITUTE(SUBSTITUTE(SUBSTITUTE(SUBSTITUTE(SUBSTITUTE(SUBSTITUTE(SUBSTITUTE(SUBSTITUTE(SUBSTITUTE(SUBSTITUTE(SUBSTITUTE(SUBSTITUTE(SUBSTITUTE(SUBSTITUTE(SUBSTITUTE(SUBSTITUTE(SUBSTITUTE(SUBSTITUTE(SUBSTITUTE(SUBSTITUTE(LOWER(Z57&amp;""),CHAR(160)," "),"."," "),","," "),"-"," "),"/"," "),"("," "),")"," "),":"," "),";"," "),"_"," "),"–"," "),"?"," "),"!"," "),"*"," "),"["," "),"]"," "),"'"," "),"#"," "),"+"," "),"&amp;"," "))&amp;" "</f>
        <v>  </v>
      </c>
      <c r="BE57" s="61" t="str">
        <f aca="false">" "&amp;TRIM(SUBSTITUTE(SUBSTITUTE(SUBSTITUTE(SUBSTITUTE(SUBSTITUTE(SUBSTITUTE(SUBSTITUTE(SUBSTITUTE(SUBSTITUTE(SUBSTITUTE(SUBSTITUTE(SUBSTITUTE(SUBSTITUTE(SUBSTITUTE(SUBSTITUTE(SUBSTITUTE(SUBSTITUTE(SUBSTITUTE(SUBSTITUTE(SUBSTITUTE(LOWER(W57&amp;""),CHAR(160)," "),"."," "),","," "),"-"," "),"/"," "),"("," "),")"," "),":"," "),";"," "),"_"," "),"–"," "),"?"," "),"!"," "),"*"," "),"["," "),"]"," "),"'"," "),"#"," "),"+"," "),"&amp;"," "))&amp;" "</f>
        <v>  </v>
      </c>
      <c r="BF57" s="61" t="str">
        <f aca="false">" "&amp;TRIM(SUBSTITUTE(SUBSTITUTE(SUBSTITUTE(SUBSTITUTE(SUBSTITUTE(SUBSTITUTE(SUBSTITUTE(SUBSTITUTE(SUBSTITUTE(SUBSTITUTE(SUBSTITUTE(SUBSTITUTE(SUBSTITUTE(SUBSTITUTE(SUBSTITUTE(SUBSTITUTE(SUBSTITUTE(SUBSTITUTE(SUBSTITUTE(SUBSTITUTE(LOWER(AC57&amp;""),CHAR(160)," "),"."," "),","," "),"-"," "),"/"," "),"("," "),")"," "),":"," "),";"," "),"_"," "),"–"," "),"?"," "),"!"," "),"*"," "),"["," "),"]"," "),"'"," "),"#"," "),"+"," "),"&amp;"," "))&amp;" "</f>
        <v>  </v>
      </c>
    </row>
    <row r="58" customFormat="false" ht="39.75" hidden="false" customHeight="true" outlineLevel="0" collapsed="false">
      <c r="A58" s="57" t="s">
        <v>514</v>
      </c>
      <c r="B58" s="57" t="s">
        <v>195</v>
      </c>
      <c r="C58" s="57" t="str">
        <f aca="false">Flights!$F$6</f>
        <v>MH0727</v>
      </c>
      <c r="D58" s="58" t="n">
        <f aca="false">Flights!$D$6</f>
        <v>46304</v>
      </c>
      <c r="E58" s="57" t="str">
        <f aca="false">Flights!$G$6&amp;"-"&amp;Flights!$H$6</f>
        <v>KUL-CGK</v>
      </c>
      <c r="F58" s="57" t="str">
        <f aca="false">Flights!$K$6</f>
        <v>BC</v>
      </c>
      <c r="G58" s="57" t="s">
        <v>441</v>
      </c>
      <c r="H58" s="57" t="s">
        <v>442</v>
      </c>
      <c r="I58" s="57" t="s">
        <v>410</v>
      </c>
      <c r="J58" s="57" t="s">
        <v>447</v>
      </c>
      <c r="K58" s="67" t="s">
        <v>408</v>
      </c>
      <c r="L58" s="67" t="s">
        <v>444</v>
      </c>
      <c r="M58" s="67"/>
      <c r="N58" s="67" t="s">
        <v>365</v>
      </c>
      <c r="O58" s="67" t="s">
        <v>445</v>
      </c>
      <c r="P58" s="57" t="s">
        <v>184</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open",IF(AND(NOT(OR(LEN(AZ58)&lt;15,ISNUMBER(MATCH(AZ58,L_Placeholder,0)))),NOT(SUMPRODUCT(--ISNUMBER(SEARCH(" "&amp;L_EvidencePhrase&amp;" ",BF58)))&gt;0),NOT(OR(LEN(AU58)&lt;2,ISNUMBER(MATCH(AU58,L_Placeholder,0)))),NOT(OR(LEN(AX58)&lt;2,ISNUMBER(MATCH(AX58,L_Placeholder,0)))),TRIM(AE58)&lt;&gt;TRIM(T58)),"N/A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",BD58)))&gt;0),"INVALID – evidence missing, placeholder or not yet on file",IF(OR(LEN(AX58)&lt;2,ISNUMBER(MATCH(AX58,L_Placeholder,0))),"INVALID – verifier missing",IF(AX58=AU58,"INVALID – verifier must be someone other than the PIC",IF(SUMPRODUCT(--ISNUMBER(SEARCH(" "&amp;L_EvidencePhrase&amp;" ",BC58)))&gt;0,"INVALID – result not yet available (awaiting / TBC)",IF(AND(TRIM(U58)="Pass",SUMPRODUCT(--ISNUMBER(SEARCH(" "&amp;L_ResultBad&amp;" ",BC58)))&gt;0,NOT(SUMPRODUCT(--ISNUMBER(SEARCH(" "&amp;L_Negation&amp;" ",BC58)))&gt;0)),"INVALID – result describes a problem: use Fail, then Pass after CA",IF(AND(AQ58=1,OR(OR(LEN(AY58)&lt;3,ISNUMBER(MATCH(AY58,L_Placeholder,0))),SUMPRODUCT(--ISNUMBER(SEARCH(" "&amp;L_EvidencePhrase&amp;" ",BE58)))&gt;0)),"INVALID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SUBSTITUTE(SUBSTITUTE(SUBSTITUTE(SUBSTITUTE(SUBSTITUTE(SUBSTITUTE(SUBSTITUTE(SUBSTITUTE(SUBSTITUTE(SUBSTITUTE(SUBSTITUTE(SUBSTITUTE(SUBSTITUTE(LOWER(T58&amp;""),CHAR(160),"")," ",""),".",""),"-",""),"/",""),"?",""),"_",""),",",""),"[",""),"]",""),"(",""),")",""),"*","")</f>
        <v/>
      </c>
      <c r="AV58" s="61" t="str">
        <f aca="false">SUBSTITUTE(SUBSTITUTE(SUBSTITUTE(SUBSTITUTE(SUBSTITUTE(SUBSTITUTE(SUBSTITUTE(SUBSTITUTE(SUBSTITUTE(SUBSTITUTE(SUBSTITUTE(SUBSTITUTE(SUBSTITUTE(LOWER(V58&amp;""),CHAR(160),"")," ",""),".",""),"-",""),"/",""),"?",""),"_",""),",",""),"[",""),"]",""),"(",""),")",""),"*","")</f>
        <v/>
      </c>
      <c r="AW58" s="61" t="str">
        <f aca="false">SUBSTITUTE(SUBSTITUTE(SUBSTITUTE(SUBSTITUTE(SUBSTITUTE(SUBSTITUTE(SUBSTITUTE(SUBSTITUTE(SUBSTITUTE(SUBSTITUTE(SUBSTITUTE(SUBSTITUTE(SUBSTITUTE(LOWER(Z58&amp;""),CHAR(160),"")," ",""),".",""),"-",""),"/",""),"?",""),"_",""),",",""),"[",""),"]",""),"(",""),")",""),"*","")</f>
        <v/>
      </c>
      <c r="AX58" s="61" t="str">
        <f aca="false">SUBSTITUTE(SUBSTITUTE(SUBSTITUTE(SUBSTITUTE(SUBSTITUTE(SUBSTITUTE(SUBSTITUTE(SUBSTITUTE(SUBSTITUTE(SUBSTITUTE(SUBSTITUTE(SUBSTITUTE(SUBSTITUTE(LOWER(AE58&amp;""),CHAR(160),"")," ",""),".",""),"-",""),"/",""),"?",""),"_",""),",",""),"[",""),"]",""),"(",""),")",""),"*","")</f>
        <v/>
      </c>
      <c r="AY58" s="61" t="str">
        <f aca="false">SUBSTITUTE(SUBSTITUTE(SUBSTITUTE(SUBSTITUTE(SUBSTITUTE(SUBSTITUTE(SUBSTITUTE(SUBSTITUTE(SUBSTITUTE(SUBSTITUTE(SUBSTITUTE(SUBSTITUTE(SUBSTITUTE(LOWER(W58&amp;""),CHAR(160),"")," ",""),".",""),"-",""),"/",""),"?",""),"_",""),",",""),"[",""),"]",""),"(",""),")",""),"*","")</f>
        <v/>
      </c>
      <c r="AZ58" s="61" t="str">
        <f aca="false">SUBSTITUTE(SUBSTITUTE(SUBSTITUTE(SUBSTITUTE(SUBSTITUTE(SUBSTITUTE(SUBSTITUTE(SUBSTITUTE(SUBSTITUTE(SUBSTITUTE(SUBSTITUTE(SUBSTITUTE(SUBSTITUTE(LOWER(AC58&amp;""),CHAR(160),"")," ",""),".",""),"-",""),"/",""),"?",""),"_",""),",",""),"[",""),"]",""),"(",""),")",""),"*","")</f>
        <v/>
      </c>
      <c r="BA58" s="61" t="str">
        <f aca="false">SUBSTITUTE(SUBSTITUTE(SUBSTITUTE(SUBSTITUTE(SUBSTITUTE(SUBSTITUTE(SUBSTITUTE(SUBSTITUTE(SUBSTITUTE(SUBSTITUTE(SUBSTITUTE(SUBSTITUTE(SUBSTITUTE(LOWER(AA58&amp;""),CHAR(160),""),"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"&amp;TRIM(SUBSTITUTE(SUBSTITUTE(SUBSTITUTE(SUBSTITUTE(SUBSTITUTE(SUBSTITUTE(SUBSTITUTE(SUBSTITUTE(SUBSTITUTE(SUBSTITUTE(SUBSTITUTE(SUBSTITUTE(SUBSTITUTE(SUBSTITUTE(SUBSTITUTE(SUBSTITUTE(SUBSTITUTE(SUBSTITUTE(SUBSTITUTE(SUBSTITUTE(LOWER(V58&amp;""),CHAR(160)," "),"."," "),","," "),"-"," "),"/"," "),"("," "),")"," "),":"," "),";"," "),"_"," "),"–"," "),"?"," "),"!"," "),"*"," "),"["," "),"]"," "),"'"," "),"#"," "),"+"," "),"&amp;"," "))&amp;" "</f>
        <v>  </v>
      </c>
      <c r="BD58" s="61" t="str">
        <f aca="false">" "&amp;TRIM(SUBSTITUTE(SUBSTITUTE(SUBSTITUTE(SUBSTITUTE(SUBSTITUTE(SUBSTITUTE(SUBSTITUTE(SUBSTITUTE(SUBSTITUTE(SUBSTITUTE(SUBSTITUTE(SUBSTITUTE(SUBSTITUTE(SUBSTITUTE(SUBSTITUTE(SUBSTITUTE(SUBSTITUTE(SUBSTITUTE(SUBSTITUTE(SUBSTITUTE(LOWER(Z58&amp;""),CHAR(160)," "),"."," "),","," "),"-"," "),"/"," "),"("," "),")"," "),":"," "),";"," "),"_"," "),"–"," "),"?"," "),"!"," "),"*"," "),"["," "),"]"," "),"'"," "),"#"," "),"+"," "),"&amp;"," "))&amp;" "</f>
        <v>  </v>
      </c>
      <c r="BE58" s="61" t="str">
        <f aca="false">" "&amp;TRIM(SUBSTITUTE(SUBSTITUTE(SUBSTITUTE(SUBSTITUTE(SUBSTITUTE(SUBSTITUTE(SUBSTITUTE(SUBSTITUTE(SUBSTITUTE(SUBSTITUTE(SUBSTITUTE(SUBSTITUTE(SUBSTITUTE(SUBSTITUTE(SUBSTITUTE(SUBSTITUTE(SUBSTITUTE(SUBSTITUTE(SUBSTITUTE(SUBSTITUTE(LOWER(W58&amp;""),CHAR(160)," "),"."," "),","," "),"-"," "),"/"," "),"("," "),")"," "),":"," "),";"," "),"_"," "),"–"," "),"?"," "),"!"," "),"*"," "),"["," "),"]"," "),"'"," "),"#"," "),"+"," "),"&amp;"," "))&amp;" "</f>
        <v>  </v>
      </c>
      <c r="BF58" s="61" t="str">
        <f aca="false">" "&amp;TRIM(SUBSTITUTE(SUBSTITUTE(SUBSTITUTE(SUBSTITUTE(SUBSTITUTE(SUBSTITUTE(SUBSTITUTE(SUBSTITUTE(SUBSTITUTE(SUBSTITUTE(SUBSTITUTE(SUBSTITUTE(SUBSTITUTE(SUBSTITUTE(SUBSTITUTE(SUBSTITUTE(SUBSTITUTE(SUBSTITUTE(SUBSTITUTE(SUBSTITUTE(LOWER(AC58&amp;""),CHAR(160)," "),"."," "),","," "),"-"," "),"/"," "),"("," "),")"," "),":"," "),";"," "),"_"," "),"–"," "),"?"," "),"!"," "),"*"," "),"["," "),"]"," "),"'"," "),"#"," "),"+"," "),"&amp;"," "))&amp;" "</f>
        <v>  </v>
      </c>
    </row>
    <row r="59" customFormat="false" ht="41.25" hidden="false" customHeight="true" outlineLevel="0" collapsed="false">
      <c r="A59" s="57" t="s">
        <v>515</v>
      </c>
      <c r="B59" s="57" t="s">
        <v>195</v>
      </c>
      <c r="C59" s="57" t="str">
        <f aca="false">Flights!$F$6</f>
        <v>MH0727</v>
      </c>
      <c r="D59" s="58" t="n">
        <f aca="false">Flights!$D$6</f>
        <v>46304</v>
      </c>
      <c r="E59" s="57" t="str">
        <f aca="false">Flights!$G$6&amp;"-"&amp;Flights!$H$6</f>
        <v>KUL-CGK</v>
      </c>
      <c r="F59" s="57" t="str">
        <f aca="false">Flights!$K$6</f>
        <v>BC</v>
      </c>
      <c r="G59" s="57" t="s">
        <v>441</v>
      </c>
      <c r="H59" s="57" t="s">
        <v>442</v>
      </c>
      <c r="I59" s="57" t="s">
        <v>422</v>
      </c>
      <c r="J59" s="57" t="s">
        <v>516</v>
      </c>
      <c r="K59" s="67" t="s">
        <v>477</v>
      </c>
      <c r="L59" s="67" t="s">
        <v>478</v>
      </c>
      <c r="M59" s="67" t="s">
        <v>433</v>
      </c>
      <c r="N59" s="67" t="s">
        <v>365</v>
      </c>
      <c r="O59" s="67" t="s">
        <v>517</v>
      </c>
      <c r="P59" s="57" t="s">
        <v>184</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open",IF(AND(NOT(OR(LEN(AZ59)&lt;15,ISNUMBER(MATCH(AZ59,L_Placeholder,0)))),NOT(SUMPRODUCT(--ISNUMBER(SEARCH(" "&amp;L_EvidencePhrase&amp;" ",BF59)))&gt;0),NOT(OR(LEN(AU59)&lt;2,ISNUMBER(MATCH(AU59,L_Placeholder,0)))),NOT(OR(LEN(AX59)&lt;2,ISNUMBER(MATCH(AX59,L_Placeholder,0)))),TRIM(AE59)&lt;&gt;TRIM(T59)),"N/A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",BD59)))&gt;0),"INVALID – evidence missing, placeholder or not yet on file",IF(OR(LEN(AX59)&lt;2,ISNUMBER(MATCH(AX59,L_Placeholder,0))),"INVALID – verifier missing",IF(AX59=AU59,"INVALID – verifier must be someone other than the PIC",IF(SUMPRODUCT(--ISNUMBER(SEARCH(" "&amp;L_EvidencePhrase&amp;" ",BC59)))&gt;0,"INVALID – result not yet available (awaiting / TBC)",IF(AND(TRIM(U59)="Pass",SUMPRODUCT(--ISNUMBER(SEARCH(" "&amp;L_ResultBad&amp;" ",BC59)))&gt;0,NOT(SUMPRODUCT(--ISNUMBER(SEARCH(" "&amp;L_Negation&amp;" ",BC59)))&gt;0)),"INVALID – result describes a problem: use Fail, then Pass after CA",IF(AND(AQ59=1,OR(OR(LEN(AY59)&lt;3,ISNUMBER(MATCH(AY59,L_Placeholder,0))),SUMPRODUCT(--ISNUMBER(SEARCH(" "&amp;L_EvidencePhrase&amp;" ",BE59)))&gt;0)),"INVALID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SUBSTITUTE(SUBSTITUTE(SUBSTITUTE(SUBSTITUTE(SUBSTITUTE(SUBSTITUTE(SUBSTITUTE(SUBSTITUTE(SUBSTITUTE(SUBSTITUTE(SUBSTITUTE(SUBSTITUTE(SUBSTITUTE(LOWER(T59&amp;""),CHAR(160),"")," ",""),".",""),"-",""),"/",""),"?",""),"_",""),",",""),"[",""),"]",""),"(",""),")",""),"*","")</f>
        <v/>
      </c>
      <c r="AV59" s="61" t="str">
        <f aca="false">SUBSTITUTE(SUBSTITUTE(SUBSTITUTE(SUBSTITUTE(SUBSTITUTE(SUBSTITUTE(SUBSTITUTE(SUBSTITUTE(SUBSTITUTE(SUBSTITUTE(SUBSTITUTE(SUBSTITUTE(SUBSTITUTE(LOWER(V59&amp;""),CHAR(160),"")," ",""),".",""),"-",""),"/",""),"?",""),"_",""),",",""),"[",""),"]",""),"(",""),")",""),"*","")</f>
        <v/>
      </c>
      <c r="AW59" s="61" t="str">
        <f aca="false">SUBSTITUTE(SUBSTITUTE(SUBSTITUTE(SUBSTITUTE(SUBSTITUTE(SUBSTITUTE(SUBSTITUTE(SUBSTITUTE(SUBSTITUTE(SUBSTITUTE(SUBSTITUTE(SUBSTITUTE(SUBSTITUTE(LOWER(Z59&amp;""),CHAR(160),"")," ",""),".",""),"-",""),"/",""),"?",""),"_",""),",",""),"[",""),"]",""),"(",""),")",""),"*","")</f>
        <v/>
      </c>
      <c r="AX59" s="61" t="str">
        <f aca="false">SUBSTITUTE(SUBSTITUTE(SUBSTITUTE(SUBSTITUTE(SUBSTITUTE(SUBSTITUTE(SUBSTITUTE(SUBSTITUTE(SUBSTITUTE(SUBSTITUTE(SUBSTITUTE(SUBSTITUTE(SUBSTITUTE(LOWER(AE59&amp;""),CHAR(160),"")," ",""),".",""),"-",""),"/",""),"?",""),"_",""),",",""),"[",""),"]",""),"(",""),")",""),"*","")</f>
        <v/>
      </c>
      <c r="AY59" s="61" t="str">
        <f aca="false">SUBSTITUTE(SUBSTITUTE(SUBSTITUTE(SUBSTITUTE(SUBSTITUTE(SUBSTITUTE(SUBSTITUTE(SUBSTITUTE(SUBSTITUTE(SUBSTITUTE(SUBSTITUTE(SUBSTITUTE(SUBSTITUTE(LOWER(W59&amp;""),CHAR(160),"")," ",""),".",""),"-",""),"/",""),"?",""),"_",""),",",""),"[",""),"]",""),"(",""),")",""),"*","")</f>
        <v/>
      </c>
      <c r="AZ59" s="61" t="str">
        <f aca="false">SUBSTITUTE(SUBSTITUTE(SUBSTITUTE(SUBSTITUTE(SUBSTITUTE(SUBSTITUTE(SUBSTITUTE(SUBSTITUTE(SUBSTITUTE(SUBSTITUTE(SUBSTITUTE(SUBSTITUTE(SUBSTITUTE(LOWER(AC59&amp;""),CHAR(160),"")," ",""),".",""),"-",""),"/",""),"?",""),"_",""),",",""),"[",""),"]",""),"(",""),")",""),"*","")</f>
        <v/>
      </c>
      <c r="BA59" s="61" t="str">
        <f aca="false">SUBSTITUTE(SUBSTITUTE(SUBSTITUTE(SUBSTITUTE(SUBSTITUTE(SUBSTITUTE(SUBSTITUTE(SUBSTITUTE(SUBSTITUTE(SUBSTITUTE(SUBSTITUTE(SUBSTITUTE(SUBSTITUTE(LOWER(AA59&amp;""),CHAR(160),""),"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"&amp;TRIM(SUBSTITUTE(SUBSTITUTE(SUBSTITUTE(SUBSTITUTE(SUBSTITUTE(SUBSTITUTE(SUBSTITUTE(SUBSTITUTE(SUBSTITUTE(SUBSTITUTE(SUBSTITUTE(SUBSTITUTE(SUBSTITUTE(SUBSTITUTE(SUBSTITUTE(SUBSTITUTE(SUBSTITUTE(SUBSTITUTE(SUBSTITUTE(SUBSTITUTE(LOWER(V59&amp;""),CHAR(160)," "),"."," "),","," "),"-"," "),"/"," "),"("," "),")"," "),":"," "),";"," "),"_"," "),"–"," "),"?"," "),"!"," "),"*"," "),"["," "),"]"," "),"'"," "),"#"," "),"+"," "),"&amp;"," "))&amp;" "</f>
        <v>  </v>
      </c>
      <c r="BD59" s="61" t="str">
        <f aca="false">" "&amp;TRIM(SUBSTITUTE(SUBSTITUTE(SUBSTITUTE(SUBSTITUTE(SUBSTITUTE(SUBSTITUTE(SUBSTITUTE(SUBSTITUTE(SUBSTITUTE(SUBSTITUTE(SUBSTITUTE(SUBSTITUTE(SUBSTITUTE(SUBSTITUTE(SUBSTITUTE(SUBSTITUTE(SUBSTITUTE(SUBSTITUTE(SUBSTITUTE(SUBSTITUTE(LOWER(Z59&amp;""),CHAR(160)," "),"."," "),","," "),"-"," "),"/"," "),"("," "),")"," "),":"," "),";"," "),"_"," "),"–"," "),"?"," "),"!"," "),"*"," "),"["," "),"]"," "),"'"," "),"#"," "),"+"," "),"&amp;"," "))&amp;" "</f>
        <v>  </v>
      </c>
      <c r="BE59" s="61" t="str">
        <f aca="false">" "&amp;TRIM(SUBSTITUTE(SUBSTITUTE(SUBSTITUTE(SUBSTITUTE(SUBSTITUTE(SUBSTITUTE(SUBSTITUTE(SUBSTITUTE(SUBSTITUTE(SUBSTITUTE(SUBSTITUTE(SUBSTITUTE(SUBSTITUTE(SUBSTITUTE(SUBSTITUTE(SUBSTITUTE(SUBSTITUTE(SUBSTITUTE(SUBSTITUTE(SUBSTITUTE(LOWER(W59&amp;""),CHAR(160)," "),"."," "),","," "),"-"," "),"/"," "),"("," "),")"," "),":"," "),";"," "),"_"," "),"–"," "),"?"," "),"!"," "),"*"," "),"["," "),"]"," "),"'"," "),"#"," "),"+"," "),"&amp;"," "))&amp;" "</f>
        <v>  </v>
      </c>
      <c r="BF59" s="61" t="str">
        <f aca="false">" "&amp;TRIM(SUBSTITUTE(SUBSTITUTE(SUBSTITUTE(SUBSTITUTE(SUBSTITUTE(SUBSTITUTE(SUBSTITUTE(SUBSTITUTE(SUBSTITUTE(SUBSTITUTE(SUBSTITUTE(SUBSTITUTE(SUBSTITUTE(SUBSTITUTE(SUBSTITUTE(SUBSTITUTE(SUBSTITUTE(SUBSTITUTE(SUBSTITUTE(SUBSTITUTE(LOWER(AC59&amp;""),CHAR(160)," "),"."," "),","," "),"-"," "),"/"," "),"("," "),")"," "),":"," "),";"," "),"_"," "),"–"," "),"?"," "),"!"," "),"*"," "),"["," "),"]"," "),"'"," "),"#"," "),"+"," "),"&amp;"," "))&amp;" "</f>
        <v>  </v>
      </c>
    </row>
    <row r="60" customFormat="false" ht="39.75" hidden="false" customHeight="true" outlineLevel="0" collapsed="false">
      <c r="A60" s="57" t="s">
        <v>518</v>
      </c>
      <c r="B60" s="57" t="s">
        <v>195</v>
      </c>
      <c r="C60" s="57" t="str">
        <f aca="false">Flights!$F$6</f>
        <v>MH0727</v>
      </c>
      <c r="D60" s="58" t="n">
        <f aca="false">Flights!$D$6</f>
        <v>46304</v>
      </c>
      <c r="E60" s="57" t="str">
        <f aca="false">Flights!$G$6&amp;"-"&amp;Flights!$H$6</f>
        <v>KUL-CGK</v>
      </c>
      <c r="F60" s="57" t="str">
        <f aca="false">Flights!$K$6</f>
        <v>BC</v>
      </c>
      <c r="G60" s="57" t="s">
        <v>441</v>
      </c>
      <c r="H60" s="57" t="s">
        <v>442</v>
      </c>
      <c r="I60" s="57" t="s">
        <v>481</v>
      </c>
      <c r="J60" s="57" t="s">
        <v>519</v>
      </c>
      <c r="K60" s="67" t="s">
        <v>483</v>
      </c>
      <c r="L60" s="67" t="s">
        <v>484</v>
      </c>
      <c r="M60" s="67" t="s">
        <v>433</v>
      </c>
      <c r="N60" s="67" t="s">
        <v>365</v>
      </c>
      <c r="O60" s="67"/>
      <c r="P60" s="57" t="s">
        <v>184</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open",IF(AND(NOT(OR(LEN(AZ60)&lt;15,ISNUMBER(MATCH(AZ60,L_Placeholder,0)))),NOT(SUMPRODUCT(--ISNUMBER(SEARCH(" "&amp;L_EvidencePhrase&amp;" ",BF60)))&gt;0),NOT(OR(LEN(AU60)&lt;2,ISNUMBER(MATCH(AU60,L_Placeholder,0)))),NOT(OR(LEN(AX60)&lt;2,ISNUMBER(MATCH(AX60,L_Placeholder,0)))),TRIM(AE60)&lt;&gt;TRIM(T60)),"N/A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",BD60)))&gt;0),"INVALID – evidence missing, placeholder or not yet on file",IF(OR(LEN(AX60)&lt;2,ISNUMBER(MATCH(AX60,L_Placeholder,0))),"INVALID – verifier missing",IF(AX60=AU60,"INVALID – verifier must be someone other than the PIC",IF(SUMPRODUCT(--ISNUMBER(SEARCH(" "&amp;L_EvidencePhrase&amp;" ",BC60)))&gt;0,"INVALID – result not yet available (awaiting / TBC)",IF(AND(TRIM(U60)="Pass",SUMPRODUCT(--ISNUMBER(SEARCH(" "&amp;L_ResultBad&amp;" ",BC60)))&gt;0,NOT(SUMPRODUCT(--ISNUMBER(SEARCH(" "&amp;L_Negation&amp;" ",BC60)))&gt;0)),"INVALID – result describes a problem: use Fail, then Pass after CA",IF(AND(AQ60=1,OR(OR(LEN(AY60)&lt;3,ISNUMBER(MATCH(AY60,L_Placeholder,0))),SUMPRODUCT(--ISNUMBER(SEARCH(" "&amp;L_EvidencePhrase&amp;" ",BE60)))&gt;0)),"INVALID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SUBSTITUTE(SUBSTITUTE(SUBSTITUTE(SUBSTITUTE(SUBSTITUTE(SUBSTITUTE(SUBSTITUTE(SUBSTITUTE(SUBSTITUTE(SUBSTITUTE(SUBSTITUTE(SUBSTITUTE(SUBSTITUTE(LOWER(T60&amp;""),CHAR(160),"")," ",""),".",""),"-",""),"/",""),"?",""),"_",""),",",""),"[",""),"]",""),"(",""),")",""),"*","")</f>
        <v/>
      </c>
      <c r="AV60" s="61" t="str">
        <f aca="false">SUBSTITUTE(SUBSTITUTE(SUBSTITUTE(SUBSTITUTE(SUBSTITUTE(SUBSTITUTE(SUBSTITUTE(SUBSTITUTE(SUBSTITUTE(SUBSTITUTE(SUBSTITUTE(SUBSTITUTE(SUBSTITUTE(LOWER(V60&amp;""),CHAR(160),"")," ",""),".",""),"-",""),"/",""),"?",""),"_",""),",",""),"[",""),"]",""),"(",""),")",""),"*","")</f>
        <v/>
      </c>
      <c r="AW60" s="61" t="str">
        <f aca="false">SUBSTITUTE(SUBSTITUTE(SUBSTITUTE(SUBSTITUTE(SUBSTITUTE(SUBSTITUTE(SUBSTITUTE(SUBSTITUTE(SUBSTITUTE(SUBSTITUTE(SUBSTITUTE(SUBSTITUTE(SUBSTITUTE(LOWER(Z60&amp;""),CHAR(160),"")," ",""),".",""),"-",""),"/",""),"?",""),"_",""),",",""),"[",""),"]",""),"(",""),")",""),"*","")</f>
        <v/>
      </c>
      <c r="AX60" s="61" t="str">
        <f aca="false">SUBSTITUTE(SUBSTITUTE(SUBSTITUTE(SUBSTITUTE(SUBSTITUTE(SUBSTITUTE(SUBSTITUTE(SUBSTITUTE(SUBSTITUTE(SUBSTITUTE(SUBSTITUTE(SUBSTITUTE(SUBSTITUTE(LOWER(AE60&amp;""),CHAR(160),"")," ",""),".",""),"-",""),"/",""),"?",""),"_",""),",",""),"[",""),"]",""),"(",""),")",""),"*","")</f>
        <v/>
      </c>
      <c r="AY60" s="61" t="str">
        <f aca="false">SUBSTITUTE(SUBSTITUTE(SUBSTITUTE(SUBSTITUTE(SUBSTITUTE(SUBSTITUTE(SUBSTITUTE(SUBSTITUTE(SUBSTITUTE(SUBSTITUTE(SUBSTITUTE(SUBSTITUTE(SUBSTITUTE(LOWER(W60&amp;""),CHAR(160),"")," ",""),".",""),"-",""),"/",""),"?",""),"_",""),",",""),"[",""),"]",""),"(",""),")",""),"*","")</f>
        <v/>
      </c>
      <c r="AZ60" s="61" t="str">
        <f aca="false">SUBSTITUTE(SUBSTITUTE(SUBSTITUTE(SUBSTITUTE(SUBSTITUTE(SUBSTITUTE(SUBSTITUTE(SUBSTITUTE(SUBSTITUTE(SUBSTITUTE(SUBSTITUTE(SUBSTITUTE(SUBSTITUTE(LOWER(AC60&amp;""),CHAR(160),"")," ",""),".",""),"-",""),"/",""),"?",""),"_",""),",",""),"[",""),"]",""),"(",""),")",""),"*","")</f>
        <v/>
      </c>
      <c r="BA60" s="61" t="str">
        <f aca="false">SUBSTITUTE(SUBSTITUTE(SUBSTITUTE(SUBSTITUTE(SUBSTITUTE(SUBSTITUTE(SUBSTITUTE(SUBSTITUTE(SUBSTITUTE(SUBSTITUTE(SUBSTITUTE(SUBSTITUTE(SUBSTITUTE(LOWER(AA60&amp;""),CHAR(160),""),"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"&amp;TRIM(SUBSTITUTE(SUBSTITUTE(SUBSTITUTE(SUBSTITUTE(SUBSTITUTE(SUBSTITUTE(SUBSTITUTE(SUBSTITUTE(SUBSTITUTE(SUBSTITUTE(SUBSTITUTE(SUBSTITUTE(SUBSTITUTE(SUBSTITUTE(SUBSTITUTE(SUBSTITUTE(SUBSTITUTE(SUBSTITUTE(SUBSTITUTE(SUBSTITUTE(LOWER(V60&amp;""),CHAR(160)," "),"."," "),","," "),"-"," "),"/"," "),"("," "),")"," "),":"," "),";"," "),"_"," "),"–"," "),"?"," "),"!"," "),"*"," "),"["," "),"]"," "),"'"," "),"#"," "),"+"," "),"&amp;"," "))&amp;" "</f>
        <v>  </v>
      </c>
      <c r="BD60" s="61" t="str">
        <f aca="false">" "&amp;TRIM(SUBSTITUTE(SUBSTITUTE(SUBSTITUTE(SUBSTITUTE(SUBSTITUTE(SUBSTITUTE(SUBSTITUTE(SUBSTITUTE(SUBSTITUTE(SUBSTITUTE(SUBSTITUTE(SUBSTITUTE(SUBSTITUTE(SUBSTITUTE(SUBSTITUTE(SUBSTITUTE(SUBSTITUTE(SUBSTITUTE(SUBSTITUTE(SUBSTITUTE(LOWER(Z60&amp;""),CHAR(160)," "),"."," "),","," "),"-"," "),"/"," "),"("," "),")"," "),":"," "),";"," "),"_"," "),"–"," "),"?"," "),"!"," "),"*"," "),"["," "),"]"," "),"'"," "),"#"," "),"+"," "),"&amp;"," "))&amp;" "</f>
        <v>  </v>
      </c>
      <c r="BE60" s="61" t="str">
        <f aca="false">" "&amp;TRIM(SUBSTITUTE(SUBSTITUTE(SUBSTITUTE(SUBSTITUTE(SUBSTITUTE(SUBSTITUTE(SUBSTITUTE(SUBSTITUTE(SUBSTITUTE(SUBSTITUTE(SUBSTITUTE(SUBSTITUTE(SUBSTITUTE(SUBSTITUTE(SUBSTITUTE(SUBSTITUTE(SUBSTITUTE(SUBSTITUTE(SUBSTITUTE(SUBSTITUTE(LOWER(W60&amp;""),CHAR(160)," "),"."," "),","," "),"-"," "),"/"," "),"("," "),")"," "),":"," "),";"," "),"_"," "),"–"," "),"?"," "),"!"," "),"*"," "),"["," "),"]"," "),"'"," "),"#"," "),"+"," "),"&amp;"," "))&amp;" "</f>
        <v>  </v>
      </c>
      <c r="BF60" s="61" t="str">
        <f aca="false">" "&amp;TRIM(SUBSTITUTE(SUBSTITUTE(SUBSTITUTE(SUBSTITUTE(SUBSTITUTE(SUBSTITUTE(SUBSTITUTE(SUBSTITUTE(SUBSTITUTE(SUBSTITUTE(SUBSTITUTE(SUBSTITUTE(SUBSTITUTE(SUBSTITUTE(SUBSTITUTE(SUBSTITUTE(SUBSTITUTE(SUBSTITUTE(SUBSTITUTE(SUBSTITUTE(LOWER(AC60&amp;""),CHAR(160)," "),"."," "),","," "),"-"," "),"/"," "),"("," "),")"," "),":"," "),";"," "),"_"," "),"–"," "),"?"," "),"!"," "),"*"," "),"["," "),"]"," "),"'"," "),"#"," "),"+"," "),"&amp;"," "))&amp;" "</f>
        <v>  </v>
      </c>
    </row>
    <row r="61" customFormat="false" ht="39.75" hidden="false" customHeight="true" outlineLevel="0" collapsed="false">
      <c r="A61" s="57" t="s">
        <v>520</v>
      </c>
      <c r="B61" s="57" t="s">
        <v>195</v>
      </c>
      <c r="C61" s="57" t="str">
        <f aca="false">Flights!$F$6</f>
        <v>MH0727</v>
      </c>
      <c r="D61" s="58" t="n">
        <f aca="false">Flights!$D$6</f>
        <v>46304</v>
      </c>
      <c r="E61" s="57" t="str">
        <f aca="false">Flights!$G$6&amp;"-"&amp;Flights!$H$6</f>
        <v>KUL-CGK</v>
      </c>
      <c r="F61" s="57" t="str">
        <f aca="false">Flights!$K$6</f>
        <v>BC</v>
      </c>
      <c r="G61" s="57" t="s">
        <v>441</v>
      </c>
      <c r="H61" s="57" t="s">
        <v>442</v>
      </c>
      <c r="I61" s="57" t="s">
        <v>481</v>
      </c>
      <c r="J61" s="57" t="s">
        <v>521</v>
      </c>
      <c r="K61" s="67" t="s">
        <v>483</v>
      </c>
      <c r="L61" s="67" t="s">
        <v>488</v>
      </c>
      <c r="M61" s="67" t="s">
        <v>433</v>
      </c>
      <c r="N61" s="67" t="s">
        <v>365</v>
      </c>
      <c r="O61" s="67"/>
      <c r="P61" s="57" t="s">
        <v>184</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open",IF(AND(NOT(OR(LEN(AZ61)&lt;15,ISNUMBER(MATCH(AZ61,L_Placeholder,0)))),NOT(SUMPRODUCT(--ISNUMBER(SEARCH(" "&amp;L_EvidencePhrase&amp;" ",BF61)))&gt;0),NOT(OR(LEN(AU61)&lt;2,ISNUMBER(MATCH(AU61,L_Placeholder,0)))),NOT(OR(LEN(AX61)&lt;2,ISNUMBER(MATCH(AX61,L_Placeholder,0)))),TRIM(AE61)&lt;&gt;TRIM(T61)),"N/A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",BD61)))&gt;0),"INVALID – evidence missing, placeholder or not yet on file",IF(OR(LEN(AX61)&lt;2,ISNUMBER(MATCH(AX61,L_Placeholder,0))),"INVALID – verifier missing",IF(AX61=AU61,"INVALID – verifier must be someone other than the PIC",IF(SUMPRODUCT(--ISNUMBER(SEARCH(" "&amp;L_EvidencePhrase&amp;" ",BC61)))&gt;0,"INVALID – result not yet available (awaiting / TBC)",IF(AND(TRIM(U61)="Pass",SUMPRODUCT(--ISNUMBER(SEARCH(" "&amp;L_ResultBad&amp;" ",BC61)))&gt;0,NOT(SUMPRODUCT(--ISNUMBER(SEARCH(" "&amp;L_Negation&amp;" ",BC61)))&gt;0)),"INVALID – result describes a problem: use Fail, then Pass after CA",IF(AND(AQ61=1,OR(OR(LEN(AY61)&lt;3,ISNUMBER(MATCH(AY61,L_Placeholder,0))),SUMPRODUCT(--ISNUMBER(SEARCH(" "&amp;L_EvidencePhrase&amp;" ",BE61)))&gt;0)),"INVALID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SUBSTITUTE(SUBSTITUTE(SUBSTITUTE(SUBSTITUTE(SUBSTITUTE(SUBSTITUTE(SUBSTITUTE(SUBSTITUTE(SUBSTITUTE(SUBSTITUTE(SUBSTITUTE(SUBSTITUTE(SUBSTITUTE(LOWER(T61&amp;""),CHAR(160),"")," ",""),".",""),"-",""),"/",""),"?",""),"_",""),",",""),"[",""),"]",""),"(",""),")",""),"*","")</f>
        <v/>
      </c>
      <c r="AV61" s="61" t="str">
        <f aca="false">SUBSTITUTE(SUBSTITUTE(SUBSTITUTE(SUBSTITUTE(SUBSTITUTE(SUBSTITUTE(SUBSTITUTE(SUBSTITUTE(SUBSTITUTE(SUBSTITUTE(SUBSTITUTE(SUBSTITUTE(SUBSTITUTE(LOWER(V61&amp;""),CHAR(160),"")," ",""),".",""),"-",""),"/",""),"?",""),"_",""),",",""),"[",""),"]",""),"(",""),")",""),"*","")</f>
        <v/>
      </c>
      <c r="AW61" s="61" t="str">
        <f aca="false">SUBSTITUTE(SUBSTITUTE(SUBSTITUTE(SUBSTITUTE(SUBSTITUTE(SUBSTITUTE(SUBSTITUTE(SUBSTITUTE(SUBSTITUTE(SUBSTITUTE(SUBSTITUTE(SUBSTITUTE(SUBSTITUTE(LOWER(Z61&amp;""),CHAR(160),"")," ",""),".",""),"-",""),"/",""),"?",""),"_",""),",",""),"[",""),"]",""),"(",""),")",""),"*","")</f>
        <v/>
      </c>
      <c r="AX61" s="61" t="str">
        <f aca="false">SUBSTITUTE(SUBSTITUTE(SUBSTITUTE(SUBSTITUTE(SUBSTITUTE(SUBSTITUTE(SUBSTITUTE(SUBSTITUTE(SUBSTITUTE(SUBSTITUTE(SUBSTITUTE(SUBSTITUTE(SUBSTITUTE(LOWER(AE61&amp;""),CHAR(160),"")," ",""),".",""),"-",""),"/",""),"?",""),"_",""),",",""),"[",""),"]",""),"(",""),")",""),"*","")</f>
        <v/>
      </c>
      <c r="AY61" s="61" t="str">
        <f aca="false">SUBSTITUTE(SUBSTITUTE(SUBSTITUTE(SUBSTITUTE(SUBSTITUTE(SUBSTITUTE(SUBSTITUTE(SUBSTITUTE(SUBSTITUTE(SUBSTITUTE(SUBSTITUTE(SUBSTITUTE(SUBSTITUTE(LOWER(W61&amp;""),CHAR(160),"")," ",""),".",""),"-",""),"/",""),"?",""),"_",""),",",""),"[",""),"]",""),"(",""),")",""),"*","")</f>
        <v/>
      </c>
      <c r="AZ61" s="61" t="str">
        <f aca="false">SUBSTITUTE(SUBSTITUTE(SUBSTITUTE(SUBSTITUTE(SUBSTITUTE(SUBSTITUTE(SUBSTITUTE(SUBSTITUTE(SUBSTITUTE(SUBSTITUTE(SUBSTITUTE(SUBSTITUTE(SUBSTITUTE(LOWER(AC61&amp;""),CHAR(160),"")," ",""),".",""),"-",""),"/",""),"?",""),"_",""),",",""),"[",""),"]",""),"(",""),")",""),"*","")</f>
        <v/>
      </c>
      <c r="BA61" s="61" t="str">
        <f aca="false">SUBSTITUTE(SUBSTITUTE(SUBSTITUTE(SUBSTITUTE(SUBSTITUTE(SUBSTITUTE(SUBSTITUTE(SUBSTITUTE(SUBSTITUTE(SUBSTITUTE(SUBSTITUTE(SUBSTITUTE(SUBSTITUTE(LOWER(AA61&amp;""),CHAR(160),""),"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"&amp;TRIM(SUBSTITUTE(SUBSTITUTE(SUBSTITUTE(SUBSTITUTE(SUBSTITUTE(SUBSTITUTE(SUBSTITUTE(SUBSTITUTE(SUBSTITUTE(SUBSTITUTE(SUBSTITUTE(SUBSTITUTE(SUBSTITUTE(SUBSTITUTE(SUBSTITUTE(SUBSTITUTE(SUBSTITUTE(SUBSTITUTE(SUBSTITUTE(SUBSTITUTE(LOWER(V61&amp;""),CHAR(160)," "),"."," "),","," "),"-"," "),"/"," "),"("," "),")"," "),":"," "),";"," "),"_"," "),"–"," "),"?"," "),"!"," "),"*"," "),"["," "),"]"," "),"'"," "),"#"," "),"+"," "),"&amp;"," "))&amp;" "</f>
        <v>  </v>
      </c>
      <c r="BD61" s="61" t="str">
        <f aca="false">" "&amp;TRIM(SUBSTITUTE(SUBSTITUTE(SUBSTITUTE(SUBSTITUTE(SUBSTITUTE(SUBSTITUTE(SUBSTITUTE(SUBSTITUTE(SUBSTITUTE(SUBSTITUTE(SUBSTITUTE(SUBSTITUTE(SUBSTITUTE(SUBSTITUTE(SUBSTITUTE(SUBSTITUTE(SUBSTITUTE(SUBSTITUTE(SUBSTITUTE(SUBSTITUTE(LOWER(Z61&amp;""),CHAR(160)," "),"."," "),","," "),"-"," "),"/"," "),"("," "),")"," "),":"," "),";"," "),"_"," "),"–"," "),"?"," "),"!"," "),"*"," "),"["," "),"]"," "),"'"," "),"#"," "),"+"," "),"&amp;"," "))&amp;" "</f>
        <v>  </v>
      </c>
      <c r="BE61" s="61" t="str">
        <f aca="false">" "&amp;TRIM(SUBSTITUTE(SUBSTITUTE(SUBSTITUTE(SUBSTITUTE(SUBSTITUTE(SUBSTITUTE(SUBSTITUTE(SUBSTITUTE(SUBSTITUTE(SUBSTITUTE(SUBSTITUTE(SUBSTITUTE(SUBSTITUTE(SUBSTITUTE(SUBSTITUTE(SUBSTITUTE(SUBSTITUTE(SUBSTITUTE(SUBSTITUTE(SUBSTITUTE(LOWER(W61&amp;""),CHAR(160)," "),"."," "),","," "),"-"," "),"/"," "),"("," "),")"," "),":"," "),";"," "),"_"," "),"–"," "),"?"," "),"!"," "),"*"," "),"["," "),"]"," "),"'"," "),"#"," "),"+"," "),"&amp;"," "))&amp;" "</f>
        <v>  </v>
      </c>
      <c r="BF61" s="61" t="str">
        <f aca="false">" "&amp;TRIM(SUBSTITUTE(SUBSTITUTE(SUBSTITUTE(SUBSTITUTE(SUBSTITUTE(SUBSTITUTE(SUBSTITUTE(SUBSTITUTE(SUBSTITUTE(SUBSTITUTE(SUBSTITUTE(SUBSTITUTE(SUBSTITUTE(SUBSTITUTE(SUBSTITUTE(SUBSTITUTE(SUBSTITUTE(SUBSTITUTE(SUBSTITUTE(SUBSTITUTE(LOWER(AC61&amp;""),CHAR(160)," "),"."," "),","," "),"-"," "),"/"," "),"("," "),")"," "),":"," "),";"," "),"_"," "),"–"," "),"?"," "),"!"," "),"*"," "),"["," "),"]"," "),"'"," "),"#"," "),"+"," "),"&amp;"," "))&amp;" "</f>
        <v>  </v>
      </c>
    </row>
    <row r="62" customFormat="false" ht="39.75" hidden="false" customHeight="true" outlineLevel="0" collapsed="false">
      <c r="A62" s="57" t="s">
        <v>522</v>
      </c>
      <c r="B62" s="57" t="s">
        <v>195</v>
      </c>
      <c r="C62" s="57" t="str">
        <f aca="false">Flights!$F$6</f>
        <v>MH0727</v>
      </c>
      <c r="D62" s="58" t="n">
        <f aca="false">Flights!$D$6</f>
        <v>46304</v>
      </c>
      <c r="E62" s="57" t="str">
        <f aca="false">Flights!$G$6&amp;"-"&amp;Flights!$H$6</f>
        <v>KUL-CGK</v>
      </c>
      <c r="F62" s="57" t="str">
        <f aca="false">Flights!$K$6</f>
        <v>BC</v>
      </c>
      <c r="G62" s="57" t="s">
        <v>441</v>
      </c>
      <c r="H62" s="57" t="s">
        <v>442</v>
      </c>
      <c r="I62" s="57" t="s">
        <v>481</v>
      </c>
      <c r="J62" s="57" t="s">
        <v>523</v>
      </c>
      <c r="K62" s="67" t="s">
        <v>483</v>
      </c>
      <c r="L62" s="67" t="s">
        <v>491</v>
      </c>
      <c r="M62" s="67" t="s">
        <v>433</v>
      </c>
      <c r="N62" s="67" t="s">
        <v>365</v>
      </c>
      <c r="O62" s="67"/>
      <c r="P62" s="57" t="s">
        <v>184</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open",IF(AND(NOT(OR(LEN(AZ62)&lt;15,ISNUMBER(MATCH(AZ62,L_Placeholder,0)))),NOT(SUMPRODUCT(--ISNUMBER(SEARCH(" "&amp;L_EvidencePhrase&amp;" ",BF62)))&gt;0),NOT(OR(LEN(AU62)&lt;2,ISNUMBER(MATCH(AU62,L_Placeholder,0)))),NOT(OR(LEN(AX62)&lt;2,ISNUMBER(MATCH(AX62,L_Placeholder,0)))),TRIM(AE62)&lt;&gt;TRIM(T62)),"N/A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",BD62)))&gt;0),"INVALID – evidence missing, placeholder or not yet on file",IF(OR(LEN(AX62)&lt;2,ISNUMBER(MATCH(AX62,L_Placeholder,0))),"INVALID – verifier missing",IF(AX62=AU62,"INVALID – verifier must be someone other than the PIC",IF(SUMPRODUCT(--ISNUMBER(SEARCH(" "&amp;L_EvidencePhrase&amp;" ",BC62)))&gt;0,"INVALID – result not yet available (awaiting / TBC)",IF(AND(TRIM(U62)="Pass",SUMPRODUCT(--ISNUMBER(SEARCH(" "&amp;L_ResultBad&amp;" ",BC62)))&gt;0,NOT(SUMPRODUCT(--ISNUMBER(SEARCH(" "&amp;L_Negation&amp;" ",BC62)))&gt;0)),"INVALID – result describes a problem: use Fail, then Pass after CA",IF(AND(AQ62=1,OR(OR(LEN(AY62)&lt;3,ISNUMBER(MATCH(AY62,L_Placeholder,0))),SUMPRODUCT(--ISNUMBER(SEARCH(" "&amp;L_EvidencePhrase&amp;" ",BE62)))&gt;0)),"INVALID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SUBSTITUTE(SUBSTITUTE(SUBSTITUTE(SUBSTITUTE(SUBSTITUTE(SUBSTITUTE(SUBSTITUTE(SUBSTITUTE(SUBSTITUTE(SUBSTITUTE(SUBSTITUTE(SUBSTITUTE(SUBSTITUTE(LOWER(T62&amp;""),CHAR(160),"")," ",""),".",""),"-",""),"/",""),"?",""),"_",""),",",""),"[",""),"]",""),"(",""),")",""),"*","")</f>
        <v/>
      </c>
      <c r="AV62" s="61" t="str">
        <f aca="false">SUBSTITUTE(SUBSTITUTE(SUBSTITUTE(SUBSTITUTE(SUBSTITUTE(SUBSTITUTE(SUBSTITUTE(SUBSTITUTE(SUBSTITUTE(SUBSTITUTE(SUBSTITUTE(SUBSTITUTE(SUBSTITUTE(LOWER(V62&amp;""),CHAR(160),"")," ",""),".",""),"-",""),"/",""),"?",""),"_",""),",",""),"[",""),"]",""),"(",""),")",""),"*","")</f>
        <v/>
      </c>
      <c r="AW62" s="61" t="str">
        <f aca="false">SUBSTITUTE(SUBSTITUTE(SUBSTITUTE(SUBSTITUTE(SUBSTITUTE(SUBSTITUTE(SUBSTITUTE(SUBSTITUTE(SUBSTITUTE(SUBSTITUTE(SUBSTITUTE(SUBSTITUTE(SUBSTITUTE(LOWER(Z62&amp;""),CHAR(160),"")," ",""),".",""),"-",""),"/",""),"?",""),"_",""),",",""),"[",""),"]",""),"(",""),")",""),"*","")</f>
        <v/>
      </c>
      <c r="AX62" s="61" t="str">
        <f aca="false">SUBSTITUTE(SUBSTITUTE(SUBSTITUTE(SUBSTITUTE(SUBSTITUTE(SUBSTITUTE(SUBSTITUTE(SUBSTITUTE(SUBSTITUTE(SUBSTITUTE(SUBSTITUTE(SUBSTITUTE(SUBSTITUTE(LOWER(AE62&amp;""),CHAR(160),"")," ",""),".",""),"-",""),"/",""),"?",""),"_",""),",",""),"[",""),"]",""),"(",""),")",""),"*","")</f>
        <v/>
      </c>
      <c r="AY62" s="61" t="str">
        <f aca="false">SUBSTITUTE(SUBSTITUTE(SUBSTITUTE(SUBSTITUTE(SUBSTITUTE(SUBSTITUTE(SUBSTITUTE(SUBSTITUTE(SUBSTITUTE(SUBSTITUTE(SUBSTITUTE(SUBSTITUTE(SUBSTITUTE(LOWER(W62&amp;""),CHAR(160),"")," ",""),".",""),"-",""),"/",""),"?",""),"_",""),",",""),"[",""),"]",""),"(",""),")",""),"*","")</f>
        <v/>
      </c>
      <c r="AZ62" s="61" t="str">
        <f aca="false">SUBSTITUTE(SUBSTITUTE(SUBSTITUTE(SUBSTITUTE(SUBSTITUTE(SUBSTITUTE(SUBSTITUTE(SUBSTITUTE(SUBSTITUTE(SUBSTITUTE(SUBSTITUTE(SUBSTITUTE(SUBSTITUTE(LOWER(AC62&amp;""),CHAR(160),"")," ",""),".",""),"-",""),"/",""),"?",""),"_",""),",",""),"[",""),"]",""),"(",""),")",""),"*","")</f>
        <v/>
      </c>
      <c r="BA62" s="61" t="str">
        <f aca="false">SUBSTITUTE(SUBSTITUTE(SUBSTITUTE(SUBSTITUTE(SUBSTITUTE(SUBSTITUTE(SUBSTITUTE(SUBSTITUTE(SUBSTITUTE(SUBSTITUTE(SUBSTITUTE(SUBSTITUTE(SUBSTITUTE(LOWER(AA62&amp;""),CHAR(160),""),"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"&amp;TRIM(SUBSTITUTE(SUBSTITUTE(SUBSTITUTE(SUBSTITUTE(SUBSTITUTE(SUBSTITUTE(SUBSTITUTE(SUBSTITUTE(SUBSTITUTE(SUBSTITUTE(SUBSTITUTE(SUBSTITUTE(SUBSTITUTE(SUBSTITUTE(SUBSTITUTE(SUBSTITUTE(SUBSTITUTE(SUBSTITUTE(SUBSTITUTE(SUBSTITUTE(LOWER(V62&amp;""),CHAR(160)," "),"."," "),","," "),"-"," "),"/"," "),"("," "),")"," "),":"," "),";"," "),"_"," "),"–"," "),"?"," "),"!"," "),"*"," "),"["," "),"]"," "),"'"," "),"#"," "),"+"," "),"&amp;"," "))&amp;" "</f>
        <v>  </v>
      </c>
      <c r="BD62" s="61" t="str">
        <f aca="false">" "&amp;TRIM(SUBSTITUTE(SUBSTITUTE(SUBSTITUTE(SUBSTITUTE(SUBSTITUTE(SUBSTITUTE(SUBSTITUTE(SUBSTITUTE(SUBSTITUTE(SUBSTITUTE(SUBSTITUTE(SUBSTITUTE(SUBSTITUTE(SUBSTITUTE(SUBSTITUTE(SUBSTITUTE(SUBSTITUTE(SUBSTITUTE(SUBSTITUTE(SUBSTITUTE(LOWER(Z62&amp;""),CHAR(160)," "),"."," "),","," "),"-"," "),"/"," "),"("," "),")"," "),":"," "),";"," "),"_"," "),"–"," "),"?"," "),"!"," "),"*"," "),"["," "),"]"," "),"'"," "),"#"," "),"+"," "),"&amp;"," "))&amp;" "</f>
        <v>  </v>
      </c>
      <c r="BE62" s="61" t="str">
        <f aca="false">" "&amp;TRIM(SUBSTITUTE(SUBSTITUTE(SUBSTITUTE(SUBSTITUTE(SUBSTITUTE(SUBSTITUTE(SUBSTITUTE(SUBSTITUTE(SUBSTITUTE(SUBSTITUTE(SUBSTITUTE(SUBSTITUTE(SUBSTITUTE(SUBSTITUTE(SUBSTITUTE(SUBSTITUTE(SUBSTITUTE(SUBSTITUTE(SUBSTITUTE(SUBSTITUTE(LOWER(W62&amp;""),CHAR(160)," "),"."," "),","," "),"-"," "),"/"," "),"("," "),")"," "),":"," "),";"," "),"_"," "),"–"," "),"?"," "),"!"," "),"*"," "),"["," "),"]"," "),"'"," "),"#"," "),"+"," "),"&amp;"," "))&amp;" "</f>
        <v>  </v>
      </c>
      <c r="BF62" s="61" t="str">
        <f aca="false">" "&amp;TRIM(SUBSTITUTE(SUBSTITUTE(SUBSTITUTE(SUBSTITUTE(SUBSTITUTE(SUBSTITUTE(SUBSTITUTE(SUBSTITUTE(SUBSTITUTE(SUBSTITUTE(SUBSTITUTE(SUBSTITUTE(SUBSTITUTE(SUBSTITUTE(SUBSTITUTE(SUBSTITUTE(SUBSTITUTE(SUBSTITUTE(SUBSTITUTE(SUBSTITUTE(LOWER(AC62&amp;""),CHAR(160)," "),"."," "),","," "),"-"," "),"/"," "),"("," "),")"," "),":"," "),";"," "),"_"," "),"–"," "),"?"," "),"!"," "),"*"," "),"["," "),"]"," "),"'"," "),"#"," "),"+"," "),"&amp;"," "))&amp;" "</f>
        <v>  </v>
      </c>
    </row>
    <row r="63" customFormat="false" ht="78.75" hidden="false" customHeight="true" outlineLevel="0" collapsed="false">
      <c r="A63" s="57" t="s">
        <v>524</v>
      </c>
      <c r="B63" s="57" t="s">
        <v>195</v>
      </c>
      <c r="C63" s="57" t="str">
        <f aca="false">Flights!$F$6</f>
        <v>MH0727</v>
      </c>
      <c r="D63" s="58" t="n">
        <f aca="false">Flights!$D$6</f>
        <v>46304</v>
      </c>
      <c r="E63" s="57" t="str">
        <f aca="false">Flights!$G$6&amp;"-"&amp;Flights!$H$6</f>
        <v>KUL-CGK</v>
      </c>
      <c r="F63" s="57" t="str">
        <f aca="false">Flights!$K$6</f>
        <v>BC</v>
      </c>
      <c r="G63" s="57" t="s">
        <v>441</v>
      </c>
      <c r="H63" s="57" t="s">
        <v>442</v>
      </c>
      <c r="I63" s="57" t="s">
        <v>481</v>
      </c>
      <c r="J63" s="57" t="s">
        <v>525</v>
      </c>
      <c r="K63" s="67" t="s">
        <v>483</v>
      </c>
      <c r="L63" s="67" t="s">
        <v>494</v>
      </c>
      <c r="M63" s="67" t="s">
        <v>433</v>
      </c>
      <c r="N63" s="67" t="s">
        <v>426</v>
      </c>
      <c r="O63" s="67" t="s">
        <v>526</v>
      </c>
      <c r="P63" s="57" t="s">
        <v>184</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open",IF(AND(NOT(OR(LEN(AZ63)&lt;15,ISNUMBER(MATCH(AZ63,L_Placeholder,0)))),NOT(SUMPRODUCT(--ISNUMBER(SEARCH(" "&amp;L_EvidencePhrase&amp;" ",BF63)))&gt;0),NOT(OR(LEN(AU63)&lt;2,ISNUMBER(MATCH(AU63,L_Placeholder,0)))),NOT(OR(LEN(AX63)&lt;2,ISNUMBER(MATCH(AX63,L_Placeholder,0)))),TRIM(AE63)&lt;&gt;TRIM(T63)),"N/A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",BD63)))&gt;0),"INVALID – evidence missing, placeholder or not yet on file",IF(OR(LEN(AX63)&lt;2,ISNUMBER(MATCH(AX63,L_Placeholder,0))),"INVALID – verifier missing",IF(AX63=AU63,"INVALID – verifier must be someone other than the PIC",IF(SUMPRODUCT(--ISNUMBER(SEARCH(" "&amp;L_EvidencePhrase&amp;" ",BC63)))&gt;0,"INVALID – result not yet available (awaiting / TBC)",IF(AND(TRIM(U63)="Pass",SUMPRODUCT(--ISNUMBER(SEARCH(" "&amp;L_ResultBad&amp;" ",BC63)))&gt;0,NOT(SUMPRODUCT(--ISNUMBER(SEARCH(" "&amp;L_Negation&amp;" ",BC63)))&gt;0)),"INVALID – result describes a problem: use Fail, then Pass after CA",IF(AND(AQ63=1,OR(OR(LEN(AY63)&lt;3,ISNUMBER(MATCH(AY63,L_Placeholder,0))),SUMPRODUCT(--ISNUMBER(SEARCH(" "&amp;L_EvidencePhrase&amp;" ",BE63)))&gt;0)),"INVALID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SUBSTITUTE(SUBSTITUTE(SUBSTITUTE(SUBSTITUTE(SUBSTITUTE(SUBSTITUTE(SUBSTITUTE(SUBSTITUTE(SUBSTITUTE(SUBSTITUTE(SUBSTITUTE(SUBSTITUTE(SUBSTITUTE(LOWER(T63&amp;""),CHAR(160),"")," ",""),".",""),"-",""),"/",""),"?",""),"_",""),",",""),"[",""),"]",""),"(",""),")",""),"*","")</f>
        <v/>
      </c>
      <c r="AV63" s="61" t="str">
        <f aca="false">SUBSTITUTE(SUBSTITUTE(SUBSTITUTE(SUBSTITUTE(SUBSTITUTE(SUBSTITUTE(SUBSTITUTE(SUBSTITUTE(SUBSTITUTE(SUBSTITUTE(SUBSTITUTE(SUBSTITUTE(SUBSTITUTE(LOWER(V63&amp;""),CHAR(160),"")," ",""),".",""),"-",""),"/",""),"?",""),"_",""),",",""),"[",""),"]",""),"(",""),")",""),"*","")</f>
        <v/>
      </c>
      <c r="AW63" s="61" t="str">
        <f aca="false">SUBSTITUTE(SUBSTITUTE(SUBSTITUTE(SUBSTITUTE(SUBSTITUTE(SUBSTITUTE(SUBSTITUTE(SUBSTITUTE(SUBSTITUTE(SUBSTITUTE(SUBSTITUTE(SUBSTITUTE(SUBSTITUTE(LOWER(Z63&amp;""),CHAR(160),"")," ",""),".",""),"-",""),"/",""),"?",""),"_",""),",",""),"[",""),"]",""),"(",""),")",""),"*","")</f>
        <v/>
      </c>
      <c r="AX63" s="61" t="str">
        <f aca="false">SUBSTITUTE(SUBSTITUTE(SUBSTITUTE(SUBSTITUTE(SUBSTITUTE(SUBSTITUTE(SUBSTITUTE(SUBSTITUTE(SUBSTITUTE(SUBSTITUTE(SUBSTITUTE(SUBSTITUTE(SUBSTITUTE(LOWER(AE63&amp;""),CHAR(160),"")," ",""),".",""),"-",""),"/",""),"?",""),"_",""),",",""),"[",""),"]",""),"(",""),")",""),"*","")</f>
        <v/>
      </c>
      <c r="AY63" s="61" t="str">
        <f aca="false">SUBSTITUTE(SUBSTITUTE(SUBSTITUTE(SUBSTITUTE(SUBSTITUTE(SUBSTITUTE(SUBSTITUTE(SUBSTITUTE(SUBSTITUTE(SUBSTITUTE(SUBSTITUTE(SUBSTITUTE(SUBSTITUTE(LOWER(W63&amp;""),CHAR(160),"")," ",""),".",""),"-",""),"/",""),"?",""),"_",""),",",""),"[",""),"]",""),"(",""),")",""),"*","")</f>
        <v/>
      </c>
      <c r="AZ63" s="61" t="str">
        <f aca="false">SUBSTITUTE(SUBSTITUTE(SUBSTITUTE(SUBSTITUTE(SUBSTITUTE(SUBSTITUTE(SUBSTITUTE(SUBSTITUTE(SUBSTITUTE(SUBSTITUTE(SUBSTITUTE(SUBSTITUTE(SUBSTITUTE(LOWER(AC63&amp;""),CHAR(160),"")," ",""),".",""),"-",""),"/",""),"?",""),"_",""),",",""),"[",""),"]",""),"(",""),")",""),"*","")</f>
        <v/>
      </c>
      <c r="BA63" s="61" t="str">
        <f aca="false">SUBSTITUTE(SUBSTITUTE(SUBSTITUTE(SUBSTITUTE(SUBSTITUTE(SUBSTITUTE(SUBSTITUTE(SUBSTITUTE(SUBSTITUTE(SUBSTITUTE(SUBSTITUTE(SUBSTITUTE(SUBSTITUTE(LOWER(AA63&amp;""),CHAR(160),""),"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"&amp;TRIM(SUBSTITUTE(SUBSTITUTE(SUBSTITUTE(SUBSTITUTE(SUBSTITUTE(SUBSTITUTE(SUBSTITUTE(SUBSTITUTE(SUBSTITUTE(SUBSTITUTE(SUBSTITUTE(SUBSTITUTE(SUBSTITUTE(SUBSTITUTE(SUBSTITUTE(SUBSTITUTE(SUBSTITUTE(SUBSTITUTE(SUBSTITUTE(SUBSTITUTE(LOWER(V63&amp;""),CHAR(160)," "),"."," "),","," "),"-"," "),"/"," "),"("," "),")"," "),":"," "),";"," "),"_"," "),"–"," "),"?"," "),"!"," "),"*"," "),"["," "),"]"," "),"'"," "),"#"," "),"+"," "),"&amp;"," "))&amp;" "</f>
        <v>  </v>
      </c>
      <c r="BD63" s="61" t="str">
        <f aca="false">" "&amp;TRIM(SUBSTITUTE(SUBSTITUTE(SUBSTITUTE(SUBSTITUTE(SUBSTITUTE(SUBSTITUTE(SUBSTITUTE(SUBSTITUTE(SUBSTITUTE(SUBSTITUTE(SUBSTITUTE(SUBSTITUTE(SUBSTITUTE(SUBSTITUTE(SUBSTITUTE(SUBSTITUTE(SUBSTITUTE(SUBSTITUTE(SUBSTITUTE(SUBSTITUTE(LOWER(Z63&amp;""),CHAR(160)," "),"."," "),","," "),"-"," "),"/"," "),"("," "),")"," "),":"," "),";"," "),"_"," "),"–"," "),"?"," "),"!"," "),"*"," "),"["," "),"]"," "),"'"," "),"#"," "),"+"," "),"&amp;"," "))&amp;" "</f>
        <v>  </v>
      </c>
      <c r="BE63" s="61" t="str">
        <f aca="false">" "&amp;TRIM(SUBSTITUTE(SUBSTITUTE(SUBSTITUTE(SUBSTITUTE(SUBSTITUTE(SUBSTITUTE(SUBSTITUTE(SUBSTITUTE(SUBSTITUTE(SUBSTITUTE(SUBSTITUTE(SUBSTITUTE(SUBSTITUTE(SUBSTITUTE(SUBSTITUTE(SUBSTITUTE(SUBSTITUTE(SUBSTITUTE(SUBSTITUTE(SUBSTITUTE(LOWER(W63&amp;""),CHAR(160)," "),"."," "),","," "),"-"," "),"/"," "),"("," "),")"," "),":"," "),";"," "),"_"," "),"–"," "),"?"," "),"!"," "),"*"," "),"["," "),"]"," "),"'"," "),"#"," "),"+"," "),"&amp;"," "))&amp;" "</f>
        <v>  </v>
      </c>
      <c r="BF63" s="61" t="str">
        <f aca="false">" "&amp;TRIM(SUBSTITUTE(SUBSTITUTE(SUBSTITUTE(SUBSTITUTE(SUBSTITUTE(SUBSTITUTE(SUBSTITUTE(SUBSTITUTE(SUBSTITUTE(SUBSTITUTE(SUBSTITUTE(SUBSTITUTE(SUBSTITUTE(SUBSTITUTE(SUBSTITUTE(SUBSTITUTE(SUBSTITUTE(SUBSTITUTE(SUBSTITUTE(SUBSTITUTE(LOWER(AC63&amp;""),CHAR(160)," "),"."," "),","," "),"-"," "),"/"," "),"("," "),")"," "),":"," "),";"," "),"_"," "),"–"," "),"?"," "),"!"," "),"*"," "),"["," "),"]"," "),"'"," "),"#"," "),"+"," "),"&amp;"," "))&amp;" "</f>
        <v>  </v>
      </c>
    </row>
    <row r="64" customFormat="false" ht="78.75" hidden="false" customHeight="true" outlineLevel="0" collapsed="false">
      <c r="A64" s="57" t="s">
        <v>527</v>
      </c>
      <c r="B64" s="57" t="s">
        <v>195</v>
      </c>
      <c r="C64" s="57" t="str">
        <f aca="false">Flights!$F$6</f>
        <v>MH0727</v>
      </c>
      <c r="D64" s="58" t="n">
        <f aca="false">Flights!$D$6</f>
        <v>46304</v>
      </c>
      <c r="E64" s="57" t="str">
        <f aca="false">Flights!$G$6&amp;"-"&amp;Flights!$H$6</f>
        <v>KUL-CGK</v>
      </c>
      <c r="F64" s="57" t="str">
        <f aca="false">Flights!$K$6</f>
        <v>BC</v>
      </c>
      <c r="G64" s="57" t="s">
        <v>441</v>
      </c>
      <c r="H64" s="57" t="s">
        <v>442</v>
      </c>
      <c r="I64" s="57" t="s">
        <v>481</v>
      </c>
      <c r="J64" s="57" t="s">
        <v>528</v>
      </c>
      <c r="K64" s="67" t="s">
        <v>483</v>
      </c>
      <c r="L64" s="67" t="s">
        <v>498</v>
      </c>
      <c r="M64" s="67" t="s">
        <v>433</v>
      </c>
      <c r="N64" s="67" t="s">
        <v>426</v>
      </c>
      <c r="O64" s="67" t="s">
        <v>526</v>
      </c>
      <c r="P64" s="57" t="s">
        <v>184</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open",IF(AND(NOT(OR(LEN(AZ64)&lt;15,ISNUMBER(MATCH(AZ64,L_Placeholder,0)))),NOT(SUMPRODUCT(--ISNUMBER(SEARCH(" "&amp;L_EvidencePhrase&amp;" ",BF64)))&gt;0),NOT(OR(LEN(AU64)&lt;2,ISNUMBER(MATCH(AU64,L_Placeholder,0)))),NOT(OR(LEN(AX64)&lt;2,ISNUMBER(MATCH(AX64,L_Placeholder,0)))),TRIM(AE64)&lt;&gt;TRIM(T64)),"N/A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",BD64)))&gt;0),"INVALID – evidence missing, placeholder or not yet on file",IF(OR(LEN(AX64)&lt;2,ISNUMBER(MATCH(AX64,L_Placeholder,0))),"INVALID – verifier missing",IF(AX64=AU64,"INVALID – verifier must be someone other than the PIC",IF(SUMPRODUCT(--ISNUMBER(SEARCH(" "&amp;L_EvidencePhrase&amp;" ",BC64)))&gt;0,"INVALID – result not yet available (awaiting / TBC)",IF(AND(TRIM(U64)="Pass",SUMPRODUCT(--ISNUMBER(SEARCH(" "&amp;L_ResultBad&amp;" ",BC64)))&gt;0,NOT(SUMPRODUCT(--ISNUMBER(SEARCH(" "&amp;L_Negation&amp;" ",BC64)))&gt;0)),"INVALID – result describes a problem: use Fail, then Pass after CA",IF(AND(AQ64=1,OR(OR(LEN(AY64)&lt;3,ISNUMBER(MATCH(AY64,L_Placeholder,0))),SUMPRODUCT(--ISNUMBER(SEARCH(" "&amp;L_EvidencePhrase&amp;" ",BE64)))&gt;0)),"INVALID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SUBSTITUTE(SUBSTITUTE(SUBSTITUTE(SUBSTITUTE(SUBSTITUTE(SUBSTITUTE(SUBSTITUTE(SUBSTITUTE(SUBSTITUTE(SUBSTITUTE(SUBSTITUTE(SUBSTITUTE(SUBSTITUTE(LOWER(T64&amp;""),CHAR(160),"")," ",""),".",""),"-",""),"/",""),"?",""),"_",""),",",""),"[",""),"]",""),"(",""),")",""),"*","")</f>
        <v/>
      </c>
      <c r="AV64" s="61" t="str">
        <f aca="false">SUBSTITUTE(SUBSTITUTE(SUBSTITUTE(SUBSTITUTE(SUBSTITUTE(SUBSTITUTE(SUBSTITUTE(SUBSTITUTE(SUBSTITUTE(SUBSTITUTE(SUBSTITUTE(SUBSTITUTE(SUBSTITUTE(LOWER(V64&amp;""),CHAR(160),"")," ",""),".",""),"-",""),"/",""),"?",""),"_",""),",",""),"[",""),"]",""),"(",""),")",""),"*","")</f>
        <v/>
      </c>
      <c r="AW64" s="61" t="str">
        <f aca="false">SUBSTITUTE(SUBSTITUTE(SUBSTITUTE(SUBSTITUTE(SUBSTITUTE(SUBSTITUTE(SUBSTITUTE(SUBSTITUTE(SUBSTITUTE(SUBSTITUTE(SUBSTITUTE(SUBSTITUTE(SUBSTITUTE(LOWER(Z64&amp;""),CHAR(160),"")," ",""),".",""),"-",""),"/",""),"?",""),"_",""),",",""),"[",""),"]",""),"(",""),")",""),"*","")</f>
        <v/>
      </c>
      <c r="AX64" s="61" t="str">
        <f aca="false">SUBSTITUTE(SUBSTITUTE(SUBSTITUTE(SUBSTITUTE(SUBSTITUTE(SUBSTITUTE(SUBSTITUTE(SUBSTITUTE(SUBSTITUTE(SUBSTITUTE(SUBSTITUTE(SUBSTITUTE(SUBSTITUTE(LOWER(AE64&amp;""),CHAR(160),"")," ",""),".",""),"-",""),"/",""),"?",""),"_",""),",",""),"[",""),"]",""),"(",""),")",""),"*","")</f>
        <v/>
      </c>
      <c r="AY64" s="61" t="str">
        <f aca="false">SUBSTITUTE(SUBSTITUTE(SUBSTITUTE(SUBSTITUTE(SUBSTITUTE(SUBSTITUTE(SUBSTITUTE(SUBSTITUTE(SUBSTITUTE(SUBSTITUTE(SUBSTITUTE(SUBSTITUTE(SUBSTITUTE(LOWER(W64&amp;""),CHAR(160),"")," ",""),".",""),"-",""),"/",""),"?",""),"_",""),",",""),"[",""),"]",""),"(",""),")",""),"*","")</f>
        <v/>
      </c>
      <c r="AZ64" s="61" t="str">
        <f aca="false">SUBSTITUTE(SUBSTITUTE(SUBSTITUTE(SUBSTITUTE(SUBSTITUTE(SUBSTITUTE(SUBSTITUTE(SUBSTITUTE(SUBSTITUTE(SUBSTITUTE(SUBSTITUTE(SUBSTITUTE(SUBSTITUTE(LOWER(AC64&amp;""),CHAR(160),"")," ",""),".",""),"-",""),"/",""),"?",""),"_",""),",",""),"[",""),"]",""),"(",""),")",""),"*","")</f>
        <v/>
      </c>
      <c r="BA64" s="61" t="str">
        <f aca="false">SUBSTITUTE(SUBSTITUTE(SUBSTITUTE(SUBSTITUTE(SUBSTITUTE(SUBSTITUTE(SUBSTITUTE(SUBSTITUTE(SUBSTITUTE(SUBSTITUTE(SUBSTITUTE(SUBSTITUTE(SUBSTITUTE(LOWER(AA64&amp;""),CHAR(160),""),"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"&amp;TRIM(SUBSTITUTE(SUBSTITUTE(SUBSTITUTE(SUBSTITUTE(SUBSTITUTE(SUBSTITUTE(SUBSTITUTE(SUBSTITUTE(SUBSTITUTE(SUBSTITUTE(SUBSTITUTE(SUBSTITUTE(SUBSTITUTE(SUBSTITUTE(SUBSTITUTE(SUBSTITUTE(SUBSTITUTE(SUBSTITUTE(SUBSTITUTE(SUBSTITUTE(LOWER(V64&amp;""),CHAR(160)," "),"."," "),","," "),"-"," "),"/"," "),"("," "),")"," "),":"," "),";"," "),"_"," "),"–"," "),"?"," "),"!"," "),"*"," "),"["," "),"]"," "),"'"," "),"#"," "),"+"," "),"&amp;"," "))&amp;" "</f>
        <v>  </v>
      </c>
      <c r="BD64" s="61" t="str">
        <f aca="false">" "&amp;TRIM(SUBSTITUTE(SUBSTITUTE(SUBSTITUTE(SUBSTITUTE(SUBSTITUTE(SUBSTITUTE(SUBSTITUTE(SUBSTITUTE(SUBSTITUTE(SUBSTITUTE(SUBSTITUTE(SUBSTITUTE(SUBSTITUTE(SUBSTITUTE(SUBSTITUTE(SUBSTITUTE(SUBSTITUTE(SUBSTITUTE(SUBSTITUTE(SUBSTITUTE(LOWER(Z64&amp;""),CHAR(160)," "),"."," "),","," "),"-"," "),"/"," "),"("," "),")"," "),":"," "),";"," "),"_"," "),"–"," "),"?"," "),"!"," "),"*"," "),"["," "),"]"," "),"'"," "),"#"," "),"+"," "),"&amp;"," "))&amp;" "</f>
        <v>  </v>
      </c>
      <c r="BE64" s="61" t="str">
        <f aca="false">" "&amp;TRIM(SUBSTITUTE(SUBSTITUTE(SUBSTITUTE(SUBSTITUTE(SUBSTITUTE(SUBSTITUTE(SUBSTITUTE(SUBSTITUTE(SUBSTITUTE(SUBSTITUTE(SUBSTITUTE(SUBSTITUTE(SUBSTITUTE(SUBSTITUTE(SUBSTITUTE(SUBSTITUTE(SUBSTITUTE(SUBSTITUTE(SUBSTITUTE(SUBSTITUTE(LOWER(W64&amp;""),CHAR(160)," "),"."," "),","," "),"-"," "),"/"," "),"("," "),")"," "),":"," "),";"," "),"_"," "),"–"," "),"?"," "),"!"," "),"*"," "),"["," "),"]"," "),"'"," "),"#"," "),"+"," "),"&amp;"," "))&amp;" "</f>
        <v>  </v>
      </c>
      <c r="BF64" s="61" t="str">
        <f aca="false">" "&amp;TRIM(SUBSTITUTE(SUBSTITUTE(SUBSTITUTE(SUBSTITUTE(SUBSTITUTE(SUBSTITUTE(SUBSTITUTE(SUBSTITUTE(SUBSTITUTE(SUBSTITUTE(SUBSTITUTE(SUBSTITUTE(SUBSTITUTE(SUBSTITUTE(SUBSTITUTE(SUBSTITUTE(SUBSTITUTE(SUBSTITUTE(SUBSTITUTE(SUBSTITUTE(LOWER(AC64&amp;""),CHAR(160)," "),"."," "),","," "),"-"," "),"/"," "),"("," "),")"," "),":"," "),";"," "),"_"," "),"–"," "),"?"," "),"!"," "),"*"," "),"["," "),"]"," "),"'"," "),"#"," "),"+"," "),"&amp;"," "))&amp;" "</f>
        <v>  </v>
      </c>
    </row>
    <row r="65" customFormat="false" ht="39.75" hidden="false" customHeight="true" outlineLevel="0" collapsed="false">
      <c r="A65" s="57" t="s">
        <v>529</v>
      </c>
      <c r="B65" s="57" t="s">
        <v>195</v>
      </c>
      <c r="C65" s="57" t="str">
        <f aca="false">Flights!$F$6</f>
        <v>MH0727</v>
      </c>
      <c r="D65" s="58" t="n">
        <f aca="false">Flights!$D$6</f>
        <v>46304</v>
      </c>
      <c r="E65" s="57" t="str">
        <f aca="false">Flights!$G$6&amp;"-"&amp;Flights!$H$6</f>
        <v>KUL-CGK</v>
      </c>
      <c r="F65" s="57" t="str">
        <f aca="false">Flights!$K$6</f>
        <v>BC</v>
      </c>
      <c r="G65" s="57" t="s">
        <v>441</v>
      </c>
      <c r="H65" s="57" t="s">
        <v>442</v>
      </c>
      <c r="I65" s="57" t="s">
        <v>481</v>
      </c>
      <c r="J65" s="57" t="s">
        <v>530</v>
      </c>
      <c r="K65" s="67" t="s">
        <v>501</v>
      </c>
      <c r="L65" s="67" t="s">
        <v>502</v>
      </c>
      <c r="M65" s="67" t="s">
        <v>433</v>
      </c>
      <c r="N65" s="67" t="s">
        <v>365</v>
      </c>
      <c r="O65" s="67" t="s">
        <v>531</v>
      </c>
      <c r="P65" s="57" t="s">
        <v>184</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open",IF(AND(NOT(OR(LEN(AZ65)&lt;15,ISNUMBER(MATCH(AZ65,L_Placeholder,0)))),NOT(SUMPRODUCT(--ISNUMBER(SEARCH(" "&amp;L_EvidencePhrase&amp;" ",BF65)))&gt;0),NOT(OR(LEN(AU65)&lt;2,ISNUMBER(MATCH(AU65,L_Placeholder,0)))),NOT(OR(LEN(AX65)&lt;2,ISNUMBER(MATCH(AX65,L_Placeholder,0)))),TRIM(AE65)&lt;&gt;TRIM(T65)),"N/A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",BD65)))&gt;0),"INVALID – evidence missing, placeholder or not yet on file",IF(OR(LEN(AX65)&lt;2,ISNUMBER(MATCH(AX65,L_Placeholder,0))),"INVALID – verifier missing",IF(AX65=AU65,"INVALID – verifier must be someone other than the PIC",IF(SUMPRODUCT(--ISNUMBER(SEARCH(" "&amp;L_EvidencePhrase&amp;" ",BC65)))&gt;0,"INVALID – result not yet available (awaiting / TBC)",IF(AND(TRIM(U65)="Pass",SUMPRODUCT(--ISNUMBER(SEARCH(" "&amp;L_ResultBad&amp;" ",BC65)))&gt;0,NOT(SUMPRODUCT(--ISNUMBER(SEARCH(" "&amp;L_Negation&amp;" ",BC65)))&gt;0)),"INVALID – result describes a problem: use Fail, then Pass after CA",IF(AND(AQ65=1,OR(OR(LEN(AY65)&lt;3,ISNUMBER(MATCH(AY65,L_Placeholder,0))),SUMPRODUCT(--ISNUMBER(SEARCH(" "&amp;L_EvidencePhrase&amp;" ",BE65)))&gt;0)),"INVALID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SUBSTITUTE(SUBSTITUTE(SUBSTITUTE(SUBSTITUTE(SUBSTITUTE(SUBSTITUTE(SUBSTITUTE(SUBSTITUTE(SUBSTITUTE(SUBSTITUTE(SUBSTITUTE(SUBSTITUTE(SUBSTITUTE(LOWER(T65&amp;""),CHAR(160),"")," ",""),".",""),"-",""),"/",""),"?",""),"_",""),",",""),"[",""),"]",""),"(",""),")",""),"*","")</f>
        <v/>
      </c>
      <c r="AV65" s="61" t="str">
        <f aca="false">SUBSTITUTE(SUBSTITUTE(SUBSTITUTE(SUBSTITUTE(SUBSTITUTE(SUBSTITUTE(SUBSTITUTE(SUBSTITUTE(SUBSTITUTE(SUBSTITUTE(SUBSTITUTE(SUBSTITUTE(SUBSTITUTE(LOWER(V65&amp;""),CHAR(160),"")," ",""),".",""),"-",""),"/",""),"?",""),"_",""),",",""),"[",""),"]",""),"(",""),")",""),"*","")</f>
        <v/>
      </c>
      <c r="AW65" s="61" t="str">
        <f aca="false">SUBSTITUTE(SUBSTITUTE(SUBSTITUTE(SUBSTITUTE(SUBSTITUTE(SUBSTITUTE(SUBSTITUTE(SUBSTITUTE(SUBSTITUTE(SUBSTITUTE(SUBSTITUTE(SUBSTITUTE(SUBSTITUTE(LOWER(Z65&amp;""),CHAR(160),"")," ",""),".",""),"-",""),"/",""),"?",""),"_",""),",",""),"[",""),"]",""),"(",""),")",""),"*","")</f>
        <v/>
      </c>
      <c r="AX65" s="61" t="str">
        <f aca="false">SUBSTITUTE(SUBSTITUTE(SUBSTITUTE(SUBSTITUTE(SUBSTITUTE(SUBSTITUTE(SUBSTITUTE(SUBSTITUTE(SUBSTITUTE(SUBSTITUTE(SUBSTITUTE(SUBSTITUTE(SUBSTITUTE(LOWER(AE65&amp;""),CHAR(160),"")," ",""),".",""),"-",""),"/",""),"?",""),"_",""),",",""),"[",""),"]",""),"(",""),")",""),"*","")</f>
        <v/>
      </c>
      <c r="AY65" s="61" t="str">
        <f aca="false">SUBSTITUTE(SUBSTITUTE(SUBSTITUTE(SUBSTITUTE(SUBSTITUTE(SUBSTITUTE(SUBSTITUTE(SUBSTITUTE(SUBSTITUTE(SUBSTITUTE(SUBSTITUTE(SUBSTITUTE(SUBSTITUTE(LOWER(W65&amp;""),CHAR(160),"")," ",""),".",""),"-",""),"/",""),"?",""),"_",""),",",""),"[",""),"]",""),"(",""),")",""),"*","")</f>
        <v/>
      </c>
      <c r="AZ65" s="61" t="str">
        <f aca="false">SUBSTITUTE(SUBSTITUTE(SUBSTITUTE(SUBSTITUTE(SUBSTITUTE(SUBSTITUTE(SUBSTITUTE(SUBSTITUTE(SUBSTITUTE(SUBSTITUTE(SUBSTITUTE(SUBSTITUTE(SUBSTITUTE(LOWER(AC65&amp;""),CHAR(160),"")," ",""),".",""),"-",""),"/",""),"?",""),"_",""),",",""),"[",""),"]",""),"(",""),")",""),"*","")</f>
        <v/>
      </c>
      <c r="BA65" s="61" t="str">
        <f aca="false">SUBSTITUTE(SUBSTITUTE(SUBSTITUTE(SUBSTITUTE(SUBSTITUTE(SUBSTITUTE(SUBSTITUTE(SUBSTITUTE(SUBSTITUTE(SUBSTITUTE(SUBSTITUTE(SUBSTITUTE(SUBSTITUTE(LOWER(AA65&amp;""),CHAR(160),""),"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"&amp;TRIM(SUBSTITUTE(SUBSTITUTE(SUBSTITUTE(SUBSTITUTE(SUBSTITUTE(SUBSTITUTE(SUBSTITUTE(SUBSTITUTE(SUBSTITUTE(SUBSTITUTE(SUBSTITUTE(SUBSTITUTE(SUBSTITUTE(SUBSTITUTE(SUBSTITUTE(SUBSTITUTE(SUBSTITUTE(SUBSTITUTE(SUBSTITUTE(SUBSTITUTE(LOWER(V65&amp;""),CHAR(160)," "),"."," "),","," "),"-"," "),"/"," "),"("," "),")"," "),":"," "),";"," "),"_"," "),"–"," "),"?"," "),"!"," "),"*"," "),"["," "),"]"," "),"'"," "),"#"," "),"+"," "),"&amp;"," "))&amp;" "</f>
        <v>  </v>
      </c>
      <c r="BD65" s="61" t="str">
        <f aca="false">" "&amp;TRIM(SUBSTITUTE(SUBSTITUTE(SUBSTITUTE(SUBSTITUTE(SUBSTITUTE(SUBSTITUTE(SUBSTITUTE(SUBSTITUTE(SUBSTITUTE(SUBSTITUTE(SUBSTITUTE(SUBSTITUTE(SUBSTITUTE(SUBSTITUTE(SUBSTITUTE(SUBSTITUTE(SUBSTITUTE(SUBSTITUTE(SUBSTITUTE(SUBSTITUTE(LOWER(Z65&amp;""),CHAR(160)," "),"."," "),","," "),"-"," "),"/"," "),"("," "),")"," "),":"," "),";"," "),"_"," "),"–"," "),"?"," "),"!"," "),"*"," "),"["," "),"]"," "),"'"," "),"#"," "),"+"," "),"&amp;"," "))&amp;" "</f>
        <v>  </v>
      </c>
      <c r="BE65" s="61" t="str">
        <f aca="false">" "&amp;TRIM(SUBSTITUTE(SUBSTITUTE(SUBSTITUTE(SUBSTITUTE(SUBSTITUTE(SUBSTITUTE(SUBSTITUTE(SUBSTITUTE(SUBSTITUTE(SUBSTITUTE(SUBSTITUTE(SUBSTITUTE(SUBSTITUTE(SUBSTITUTE(SUBSTITUTE(SUBSTITUTE(SUBSTITUTE(SUBSTITUTE(SUBSTITUTE(SUBSTITUTE(LOWER(W65&amp;""),CHAR(160)," "),"."," "),","," "),"-"," "),"/"," "),"("," "),")"," "),":"," "),";"," "),"_"," "),"–"," "),"?"," "),"!"," "),"*"," "),"["," "),"]"," "),"'"," "),"#"," "),"+"," "),"&amp;"," "))&amp;" "</f>
        <v>  </v>
      </c>
      <c r="BF65" s="61" t="str">
        <f aca="false">" "&amp;TRIM(SUBSTITUTE(SUBSTITUTE(SUBSTITUTE(SUBSTITUTE(SUBSTITUTE(SUBSTITUTE(SUBSTITUTE(SUBSTITUTE(SUBSTITUTE(SUBSTITUTE(SUBSTITUTE(SUBSTITUTE(SUBSTITUTE(SUBSTITUTE(SUBSTITUTE(SUBSTITUTE(SUBSTITUTE(SUBSTITUTE(SUBSTITUTE(SUBSTITUTE(LOWER(AC65&amp;""),CHAR(160)," "),"."," "),","," "),"-"," "),"/"," "),"("," "),")"," "),":"," "),";"," "),"_"," "),"–"," "),"?"," "),"!"," "),"*"," "),"["," "),"]"," "),"'"," "),"#"," "),"+"," "),"&amp;"," "))&amp;" "</f>
        <v>  </v>
      </c>
    </row>
    <row r="66" customFormat="false" ht="39.75" hidden="false" customHeight="true" outlineLevel="0" collapsed="false">
      <c r="A66" s="57" t="s">
        <v>532</v>
      </c>
      <c r="B66" s="57" t="s">
        <v>195</v>
      </c>
      <c r="C66" s="57" t="str">
        <f aca="false">Flights!$F$6</f>
        <v>MH0727</v>
      </c>
      <c r="D66" s="58" t="n">
        <f aca="false">Flights!$D$6</f>
        <v>46304</v>
      </c>
      <c r="E66" s="57" t="str">
        <f aca="false">Flights!$G$6&amp;"-"&amp;Flights!$H$6</f>
        <v>KUL-CGK</v>
      </c>
      <c r="F66" s="57" t="str">
        <f aca="false">Flights!$K$6</f>
        <v>BC</v>
      </c>
      <c r="G66" s="57" t="s">
        <v>441</v>
      </c>
      <c r="H66" s="57" t="s">
        <v>442</v>
      </c>
      <c r="I66" s="57" t="s">
        <v>481</v>
      </c>
      <c r="J66" s="57" t="s">
        <v>533</v>
      </c>
      <c r="K66" s="67" t="s">
        <v>483</v>
      </c>
      <c r="L66" s="67" t="s">
        <v>506</v>
      </c>
      <c r="M66" s="67" t="s">
        <v>433</v>
      </c>
      <c r="N66" s="67" t="s">
        <v>365</v>
      </c>
      <c r="O66" s="67"/>
      <c r="P66" s="57" t="s">
        <v>184</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open",IF(AND(NOT(OR(LEN(AZ66)&lt;15,ISNUMBER(MATCH(AZ66,L_Placeholder,0)))),NOT(SUMPRODUCT(--ISNUMBER(SEARCH(" "&amp;L_EvidencePhrase&amp;" ",BF66)))&gt;0),NOT(OR(LEN(AU66)&lt;2,ISNUMBER(MATCH(AU66,L_Placeholder,0)))),NOT(OR(LEN(AX66)&lt;2,ISNUMBER(MATCH(AX66,L_Placeholder,0)))),TRIM(AE66)&lt;&gt;TRIM(T66)),"N/A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",BD66)))&gt;0),"INVALID – evidence missing, placeholder or not yet on file",IF(OR(LEN(AX66)&lt;2,ISNUMBER(MATCH(AX66,L_Placeholder,0))),"INVALID – verifier missing",IF(AX66=AU66,"INVALID – verifier must be someone other than the PIC",IF(SUMPRODUCT(--ISNUMBER(SEARCH(" "&amp;L_EvidencePhrase&amp;" ",BC66)))&gt;0,"INVALID – result not yet available (awaiting / TBC)",IF(AND(TRIM(U66)="Pass",SUMPRODUCT(--ISNUMBER(SEARCH(" "&amp;L_ResultBad&amp;" ",BC66)))&gt;0,NOT(SUMPRODUCT(--ISNUMBER(SEARCH(" "&amp;L_Negation&amp;" ",BC66)))&gt;0)),"INVALID – result describes a problem: use Fail, then Pass after CA",IF(AND(AQ66=1,OR(OR(LEN(AY66)&lt;3,ISNUMBER(MATCH(AY66,L_Placeholder,0))),SUMPRODUCT(--ISNUMBER(SEARCH(" "&amp;L_EvidencePhrase&amp;" ",BE66)))&gt;0)),"INVALID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SUBSTITUTE(SUBSTITUTE(SUBSTITUTE(SUBSTITUTE(SUBSTITUTE(SUBSTITUTE(SUBSTITUTE(SUBSTITUTE(SUBSTITUTE(SUBSTITUTE(SUBSTITUTE(SUBSTITUTE(SUBSTITUTE(LOWER(T66&amp;""),CHAR(160),"")," ",""),".",""),"-",""),"/",""),"?",""),"_",""),",",""),"[",""),"]",""),"(",""),")",""),"*","")</f>
        <v/>
      </c>
      <c r="AV66" s="61" t="str">
        <f aca="false">SUBSTITUTE(SUBSTITUTE(SUBSTITUTE(SUBSTITUTE(SUBSTITUTE(SUBSTITUTE(SUBSTITUTE(SUBSTITUTE(SUBSTITUTE(SUBSTITUTE(SUBSTITUTE(SUBSTITUTE(SUBSTITUTE(LOWER(V66&amp;""),CHAR(160),"")," ",""),".",""),"-",""),"/",""),"?",""),"_",""),",",""),"[",""),"]",""),"(",""),")",""),"*","")</f>
        <v/>
      </c>
      <c r="AW66" s="61" t="str">
        <f aca="false">SUBSTITUTE(SUBSTITUTE(SUBSTITUTE(SUBSTITUTE(SUBSTITUTE(SUBSTITUTE(SUBSTITUTE(SUBSTITUTE(SUBSTITUTE(SUBSTITUTE(SUBSTITUTE(SUBSTITUTE(SUBSTITUTE(LOWER(Z66&amp;""),CHAR(160),"")," ",""),".",""),"-",""),"/",""),"?",""),"_",""),",",""),"[",""),"]",""),"(",""),")",""),"*","")</f>
        <v/>
      </c>
      <c r="AX66" s="61" t="str">
        <f aca="false">SUBSTITUTE(SUBSTITUTE(SUBSTITUTE(SUBSTITUTE(SUBSTITUTE(SUBSTITUTE(SUBSTITUTE(SUBSTITUTE(SUBSTITUTE(SUBSTITUTE(SUBSTITUTE(SUBSTITUTE(SUBSTITUTE(LOWER(AE66&amp;""),CHAR(160),"")," ",""),".",""),"-",""),"/",""),"?",""),"_",""),",",""),"[",""),"]",""),"(",""),")",""),"*","")</f>
        <v/>
      </c>
      <c r="AY66" s="61" t="str">
        <f aca="false">SUBSTITUTE(SUBSTITUTE(SUBSTITUTE(SUBSTITUTE(SUBSTITUTE(SUBSTITUTE(SUBSTITUTE(SUBSTITUTE(SUBSTITUTE(SUBSTITUTE(SUBSTITUTE(SUBSTITUTE(SUBSTITUTE(LOWER(W66&amp;""),CHAR(160),"")," ",""),".",""),"-",""),"/",""),"?",""),"_",""),",",""),"[",""),"]",""),"(",""),")",""),"*","")</f>
        <v/>
      </c>
      <c r="AZ66" s="61" t="str">
        <f aca="false">SUBSTITUTE(SUBSTITUTE(SUBSTITUTE(SUBSTITUTE(SUBSTITUTE(SUBSTITUTE(SUBSTITUTE(SUBSTITUTE(SUBSTITUTE(SUBSTITUTE(SUBSTITUTE(SUBSTITUTE(SUBSTITUTE(LOWER(AC66&amp;""),CHAR(160),"")," ",""),".",""),"-",""),"/",""),"?",""),"_",""),",",""),"[",""),"]",""),"(",""),")",""),"*","")</f>
        <v/>
      </c>
      <c r="BA66" s="61" t="str">
        <f aca="false">SUBSTITUTE(SUBSTITUTE(SUBSTITUTE(SUBSTITUTE(SUBSTITUTE(SUBSTITUTE(SUBSTITUTE(SUBSTITUTE(SUBSTITUTE(SUBSTITUTE(SUBSTITUTE(SUBSTITUTE(SUBSTITUTE(LOWER(AA66&amp;""),CHAR(160),""),"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"&amp;TRIM(SUBSTITUTE(SUBSTITUTE(SUBSTITUTE(SUBSTITUTE(SUBSTITUTE(SUBSTITUTE(SUBSTITUTE(SUBSTITUTE(SUBSTITUTE(SUBSTITUTE(SUBSTITUTE(SUBSTITUTE(SUBSTITUTE(SUBSTITUTE(SUBSTITUTE(SUBSTITUTE(SUBSTITUTE(SUBSTITUTE(SUBSTITUTE(SUBSTITUTE(LOWER(V66&amp;""),CHAR(160)," "),"."," "),","," "),"-"," "),"/"," "),"("," "),")"," "),":"," "),";"," "),"_"," "),"–"," "),"?"," "),"!"," "),"*"," "),"["," "),"]"," "),"'"," "),"#"," "),"+"," "),"&amp;"," "))&amp;" "</f>
        <v>  </v>
      </c>
      <c r="BD66" s="61" t="str">
        <f aca="false">" "&amp;TRIM(SUBSTITUTE(SUBSTITUTE(SUBSTITUTE(SUBSTITUTE(SUBSTITUTE(SUBSTITUTE(SUBSTITUTE(SUBSTITUTE(SUBSTITUTE(SUBSTITUTE(SUBSTITUTE(SUBSTITUTE(SUBSTITUTE(SUBSTITUTE(SUBSTITUTE(SUBSTITUTE(SUBSTITUTE(SUBSTITUTE(SUBSTITUTE(SUBSTITUTE(LOWER(Z66&amp;""),CHAR(160)," "),"."," "),","," "),"-"," "),"/"," "),"("," "),")"," "),":"," "),";"," "),"_"," "),"–"," "),"?"," "),"!"," "),"*"," "),"["," "),"]"," "),"'"," "),"#"," "),"+"," "),"&amp;"," "))&amp;" "</f>
        <v>  </v>
      </c>
      <c r="BE66" s="61" t="str">
        <f aca="false">" "&amp;TRIM(SUBSTITUTE(SUBSTITUTE(SUBSTITUTE(SUBSTITUTE(SUBSTITUTE(SUBSTITUTE(SUBSTITUTE(SUBSTITUTE(SUBSTITUTE(SUBSTITUTE(SUBSTITUTE(SUBSTITUTE(SUBSTITUTE(SUBSTITUTE(SUBSTITUTE(SUBSTITUTE(SUBSTITUTE(SUBSTITUTE(SUBSTITUTE(SUBSTITUTE(LOWER(W66&amp;""),CHAR(160)," "),"."," "),","," "),"-"," "),"/"," "),"("," "),")"," "),":"," "),";"," "),"_"," "),"–"," "),"?"," "),"!"," "),"*"," "),"["," "),"]"," "),"'"," "),"#"," "),"+"," "),"&amp;"," "))&amp;" "</f>
        <v>  </v>
      </c>
      <c r="BF66" s="61" t="str">
        <f aca="false">" "&amp;TRIM(SUBSTITUTE(SUBSTITUTE(SUBSTITUTE(SUBSTITUTE(SUBSTITUTE(SUBSTITUTE(SUBSTITUTE(SUBSTITUTE(SUBSTITUTE(SUBSTITUTE(SUBSTITUTE(SUBSTITUTE(SUBSTITUTE(SUBSTITUTE(SUBSTITUTE(SUBSTITUTE(SUBSTITUTE(SUBSTITUTE(SUBSTITUTE(SUBSTITUTE(LOWER(AC66&amp;""),CHAR(160)," "),"."," "),","," "),"-"," "),"/"," "),"("," "),")"," "),":"," "),";"," "),"_"," "),"–"," "),"?"," "),"!"," "),"*"," "),"["," "),"]"," "),"'"," "),"#"," "),"+"," "),"&amp;"," "))&amp;" "</f>
        <v>  </v>
      </c>
    </row>
    <row r="67" customFormat="false" ht="39.75" hidden="false" customHeight="true" outlineLevel="0" collapsed="false">
      <c r="A67" s="57" t="s">
        <v>534</v>
      </c>
      <c r="B67" s="57" t="s">
        <v>195</v>
      </c>
      <c r="C67" s="57" t="str">
        <f aca="false">Flights!$F$6</f>
        <v>MH0727</v>
      </c>
      <c r="D67" s="58" t="n">
        <f aca="false">Flights!$D$6</f>
        <v>46304</v>
      </c>
      <c r="E67" s="57" t="str">
        <f aca="false">Flights!$G$6&amp;"-"&amp;Flights!$H$6</f>
        <v>KUL-CGK</v>
      </c>
      <c r="F67" s="57" t="str">
        <f aca="false">Flights!$K$6</f>
        <v>BC</v>
      </c>
      <c r="G67" s="57" t="s">
        <v>441</v>
      </c>
      <c r="H67" s="57" t="s">
        <v>442</v>
      </c>
      <c r="I67" s="57" t="s">
        <v>429</v>
      </c>
      <c r="J67" s="57" t="s">
        <v>535</v>
      </c>
      <c r="K67" s="67" t="s">
        <v>431</v>
      </c>
      <c r="L67" s="67" t="s">
        <v>509</v>
      </c>
      <c r="M67" s="67" t="s">
        <v>433</v>
      </c>
      <c r="N67" s="67" t="s">
        <v>365</v>
      </c>
      <c r="O67" s="67"/>
      <c r="P67" s="57" t="s">
        <v>184</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open",IF(AND(NOT(OR(LEN(AZ67)&lt;15,ISNUMBER(MATCH(AZ67,L_Placeholder,0)))),NOT(SUMPRODUCT(--ISNUMBER(SEARCH(" "&amp;L_EvidencePhrase&amp;" ",BF67)))&gt;0),NOT(OR(LEN(AU67)&lt;2,ISNUMBER(MATCH(AU67,L_Placeholder,0)))),NOT(OR(LEN(AX67)&lt;2,ISNUMBER(MATCH(AX67,L_Placeholder,0)))),TRIM(AE67)&lt;&gt;TRIM(T67)),"N/A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",BD67)))&gt;0),"INVALID – evidence missing, placeholder or not yet on file",IF(OR(LEN(AX67)&lt;2,ISNUMBER(MATCH(AX67,L_Placeholder,0))),"INVALID – verifier missing",IF(AX67=AU67,"INVALID – verifier must be someone other than the PIC",IF(SUMPRODUCT(--ISNUMBER(SEARCH(" "&amp;L_EvidencePhrase&amp;" ",BC67)))&gt;0,"INVALID – result not yet available (awaiting / TBC)",IF(AND(TRIM(U67)="Pass",SUMPRODUCT(--ISNUMBER(SEARCH(" "&amp;L_ResultBad&amp;" ",BC67)))&gt;0,NOT(SUMPRODUCT(--ISNUMBER(SEARCH(" "&amp;L_Negation&amp;" ",BC67)))&gt;0)),"INVALID – result describes a problem: use Fail, then Pass after CA",IF(AND(AQ67=1,OR(OR(LEN(AY67)&lt;3,ISNUMBER(MATCH(AY67,L_Placeholder,0))),SUMPRODUCT(--ISNUMBER(SEARCH(" "&amp;L_EvidencePhrase&amp;" ",BE67)))&gt;0)),"INVALID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SUBSTITUTE(SUBSTITUTE(SUBSTITUTE(SUBSTITUTE(SUBSTITUTE(SUBSTITUTE(SUBSTITUTE(SUBSTITUTE(SUBSTITUTE(SUBSTITUTE(SUBSTITUTE(SUBSTITUTE(SUBSTITUTE(LOWER(T67&amp;""),CHAR(160),"")," ",""),".",""),"-",""),"/",""),"?",""),"_",""),",",""),"[",""),"]",""),"(",""),")",""),"*","")</f>
        <v/>
      </c>
      <c r="AV67" s="61" t="str">
        <f aca="false">SUBSTITUTE(SUBSTITUTE(SUBSTITUTE(SUBSTITUTE(SUBSTITUTE(SUBSTITUTE(SUBSTITUTE(SUBSTITUTE(SUBSTITUTE(SUBSTITUTE(SUBSTITUTE(SUBSTITUTE(SUBSTITUTE(LOWER(V67&amp;""),CHAR(160),"")," ",""),".",""),"-",""),"/",""),"?",""),"_",""),",",""),"[",""),"]",""),"(",""),")",""),"*","")</f>
        <v/>
      </c>
      <c r="AW67" s="61" t="str">
        <f aca="false">SUBSTITUTE(SUBSTITUTE(SUBSTITUTE(SUBSTITUTE(SUBSTITUTE(SUBSTITUTE(SUBSTITUTE(SUBSTITUTE(SUBSTITUTE(SUBSTITUTE(SUBSTITUTE(SUBSTITUTE(SUBSTITUTE(LOWER(Z67&amp;""),CHAR(160),"")," ",""),".",""),"-",""),"/",""),"?",""),"_",""),",",""),"[",""),"]",""),"(",""),")",""),"*","")</f>
        <v/>
      </c>
      <c r="AX67" s="61" t="str">
        <f aca="false">SUBSTITUTE(SUBSTITUTE(SUBSTITUTE(SUBSTITUTE(SUBSTITUTE(SUBSTITUTE(SUBSTITUTE(SUBSTITUTE(SUBSTITUTE(SUBSTITUTE(SUBSTITUTE(SUBSTITUTE(SUBSTITUTE(LOWER(AE67&amp;""),CHAR(160),"")," ",""),".",""),"-",""),"/",""),"?",""),"_",""),",",""),"[",""),"]",""),"(",""),")",""),"*","")</f>
        <v/>
      </c>
      <c r="AY67" s="61" t="str">
        <f aca="false">SUBSTITUTE(SUBSTITUTE(SUBSTITUTE(SUBSTITUTE(SUBSTITUTE(SUBSTITUTE(SUBSTITUTE(SUBSTITUTE(SUBSTITUTE(SUBSTITUTE(SUBSTITUTE(SUBSTITUTE(SUBSTITUTE(LOWER(W67&amp;""),CHAR(160),"")," ",""),".",""),"-",""),"/",""),"?",""),"_",""),",",""),"[",""),"]",""),"(",""),")",""),"*","")</f>
        <v/>
      </c>
      <c r="AZ67" s="61" t="str">
        <f aca="false">SUBSTITUTE(SUBSTITUTE(SUBSTITUTE(SUBSTITUTE(SUBSTITUTE(SUBSTITUTE(SUBSTITUTE(SUBSTITUTE(SUBSTITUTE(SUBSTITUTE(SUBSTITUTE(SUBSTITUTE(SUBSTITUTE(LOWER(AC67&amp;""),CHAR(160),"")," ",""),".",""),"-",""),"/",""),"?",""),"_",""),",",""),"[",""),"]",""),"(",""),")",""),"*","")</f>
        <v/>
      </c>
      <c r="BA67" s="61" t="str">
        <f aca="false">SUBSTITUTE(SUBSTITUTE(SUBSTITUTE(SUBSTITUTE(SUBSTITUTE(SUBSTITUTE(SUBSTITUTE(SUBSTITUTE(SUBSTITUTE(SUBSTITUTE(SUBSTITUTE(SUBSTITUTE(SUBSTITUTE(LOWER(AA67&amp;""),CHAR(160),""),"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"&amp;TRIM(SUBSTITUTE(SUBSTITUTE(SUBSTITUTE(SUBSTITUTE(SUBSTITUTE(SUBSTITUTE(SUBSTITUTE(SUBSTITUTE(SUBSTITUTE(SUBSTITUTE(SUBSTITUTE(SUBSTITUTE(SUBSTITUTE(SUBSTITUTE(SUBSTITUTE(SUBSTITUTE(SUBSTITUTE(SUBSTITUTE(SUBSTITUTE(SUBSTITUTE(LOWER(V67&amp;""),CHAR(160)," "),"."," "),","," "),"-"," "),"/"," "),"("," "),")"," "),":"," "),";"," "),"_"," "),"–"," "),"?"," "),"!"," "),"*"," "),"["," "),"]"," "),"'"," "),"#"," "),"+"," "),"&amp;"," "))&amp;" "</f>
        <v>  </v>
      </c>
      <c r="BD67" s="61" t="str">
        <f aca="false">" "&amp;TRIM(SUBSTITUTE(SUBSTITUTE(SUBSTITUTE(SUBSTITUTE(SUBSTITUTE(SUBSTITUTE(SUBSTITUTE(SUBSTITUTE(SUBSTITUTE(SUBSTITUTE(SUBSTITUTE(SUBSTITUTE(SUBSTITUTE(SUBSTITUTE(SUBSTITUTE(SUBSTITUTE(SUBSTITUTE(SUBSTITUTE(SUBSTITUTE(SUBSTITUTE(LOWER(Z67&amp;""),CHAR(160)," "),"."," "),","," "),"-"," "),"/"," "),"("," "),")"," "),":"," "),";"," "),"_"," "),"–"," "),"?"," "),"!"," "),"*"," "),"["," "),"]"," "),"'"," "),"#"," "),"+"," "),"&amp;"," "))&amp;" "</f>
        <v>  </v>
      </c>
      <c r="BE67" s="61" t="str">
        <f aca="false">" "&amp;TRIM(SUBSTITUTE(SUBSTITUTE(SUBSTITUTE(SUBSTITUTE(SUBSTITUTE(SUBSTITUTE(SUBSTITUTE(SUBSTITUTE(SUBSTITUTE(SUBSTITUTE(SUBSTITUTE(SUBSTITUTE(SUBSTITUTE(SUBSTITUTE(SUBSTITUTE(SUBSTITUTE(SUBSTITUTE(SUBSTITUTE(SUBSTITUTE(SUBSTITUTE(LOWER(W67&amp;""),CHAR(160)," "),"."," "),","," "),"-"," "),"/"," "),"("," "),")"," "),":"," "),";"," "),"_"," "),"–"," "),"?"," "),"!"," "),"*"," "),"["," "),"]"," "),"'"," "),"#"," "),"+"," "),"&amp;"," "))&amp;" "</f>
        <v>  </v>
      </c>
      <c r="BF67" s="61" t="str">
        <f aca="false">" "&amp;TRIM(SUBSTITUTE(SUBSTITUTE(SUBSTITUTE(SUBSTITUTE(SUBSTITUTE(SUBSTITUTE(SUBSTITUTE(SUBSTITUTE(SUBSTITUTE(SUBSTITUTE(SUBSTITUTE(SUBSTITUTE(SUBSTITUTE(SUBSTITUTE(SUBSTITUTE(SUBSTITUTE(SUBSTITUTE(SUBSTITUTE(SUBSTITUTE(SUBSTITUTE(LOWER(AC67&amp;""),CHAR(160)," "),"."," "),","," "),"-"," "),"/"," "),"("," "),")"," "),":"," "),";"," "),"_"," "),"–"," "),"?"," "),"!"," "),"*"," "),"["," "),"]"," "),"'"," "),"#"," "),"+"," "),"&amp;"," "))&amp;" "</f>
        <v>  </v>
      </c>
    </row>
    <row r="68" customFormat="false" ht="39.75" hidden="false" customHeight="true" outlineLevel="0" collapsed="false">
      <c r="A68" s="57" t="s">
        <v>536</v>
      </c>
      <c r="B68" s="57" t="s">
        <v>195</v>
      </c>
      <c r="C68" s="57" t="str">
        <f aca="false">Flights!$F$6</f>
        <v>MH0727</v>
      </c>
      <c r="D68" s="58" t="n">
        <f aca="false">Flights!$D$6</f>
        <v>46304</v>
      </c>
      <c r="E68" s="57" t="str">
        <f aca="false">Flights!$G$6&amp;"-"&amp;Flights!$H$6</f>
        <v>KUL-CGK</v>
      </c>
      <c r="F68" s="57" t="str">
        <f aca="false">Flights!$K$6</f>
        <v>BC</v>
      </c>
      <c r="G68" s="57" t="s">
        <v>441</v>
      </c>
      <c r="H68" s="57" t="s">
        <v>442</v>
      </c>
      <c r="I68" s="57" t="s">
        <v>429</v>
      </c>
      <c r="J68" s="57" t="s">
        <v>537</v>
      </c>
      <c r="K68" s="67" t="s">
        <v>431</v>
      </c>
      <c r="L68" s="67" t="s">
        <v>512</v>
      </c>
      <c r="M68" s="67" t="s">
        <v>433</v>
      </c>
      <c r="N68" s="67" t="s">
        <v>365</v>
      </c>
      <c r="O68" s="67"/>
      <c r="P68" s="57" t="s">
        <v>184</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open",IF(AND(NOT(OR(LEN(AZ68)&lt;15,ISNUMBER(MATCH(AZ68,L_Placeholder,0)))),NOT(SUMPRODUCT(--ISNUMBER(SEARCH(" "&amp;L_EvidencePhrase&amp;" ",BF68)))&gt;0),NOT(OR(LEN(AU68)&lt;2,ISNUMBER(MATCH(AU68,L_Placeholder,0)))),NOT(OR(LEN(AX68)&lt;2,ISNUMBER(MATCH(AX68,L_Placeholder,0)))),TRIM(AE68)&lt;&gt;TRIM(T68)),"N/A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",BD68)))&gt;0),"INVALID – evidence missing, placeholder or not yet on file",IF(OR(LEN(AX68)&lt;2,ISNUMBER(MATCH(AX68,L_Placeholder,0))),"INVALID – verifier missing",IF(AX68=AU68,"INVALID – verifier must be someone other than the PIC",IF(SUMPRODUCT(--ISNUMBER(SEARCH(" "&amp;L_EvidencePhrase&amp;" ",BC68)))&gt;0,"INVALID – result not yet available (awaiting / TBC)",IF(AND(TRIM(U68)="Pass",SUMPRODUCT(--ISNUMBER(SEARCH(" "&amp;L_ResultBad&amp;" ",BC68)))&gt;0,NOT(SUMPRODUCT(--ISNUMBER(SEARCH(" "&amp;L_Negation&amp;" ",BC68)))&gt;0)),"INVALID – result describes a problem: use Fail, then Pass after CA",IF(AND(AQ68=1,OR(OR(LEN(AY68)&lt;3,ISNUMBER(MATCH(AY68,L_Placeholder,0))),SUMPRODUCT(--ISNUMBER(SEARCH(" "&amp;L_EvidencePhrase&amp;" ",BE68)))&gt;0)),"INVALID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SUBSTITUTE(SUBSTITUTE(SUBSTITUTE(SUBSTITUTE(SUBSTITUTE(SUBSTITUTE(SUBSTITUTE(SUBSTITUTE(SUBSTITUTE(SUBSTITUTE(SUBSTITUTE(SUBSTITUTE(SUBSTITUTE(LOWER(T68&amp;""),CHAR(160),"")," ",""),".",""),"-",""),"/",""),"?",""),"_",""),",",""),"[",""),"]",""),"(",""),")",""),"*","")</f>
        <v/>
      </c>
      <c r="AV68" s="61" t="str">
        <f aca="false">SUBSTITUTE(SUBSTITUTE(SUBSTITUTE(SUBSTITUTE(SUBSTITUTE(SUBSTITUTE(SUBSTITUTE(SUBSTITUTE(SUBSTITUTE(SUBSTITUTE(SUBSTITUTE(SUBSTITUTE(SUBSTITUTE(LOWER(V68&amp;""),CHAR(160),"")," ",""),".",""),"-",""),"/",""),"?",""),"_",""),",",""),"[",""),"]",""),"(",""),")",""),"*","")</f>
        <v/>
      </c>
      <c r="AW68" s="61" t="str">
        <f aca="false">SUBSTITUTE(SUBSTITUTE(SUBSTITUTE(SUBSTITUTE(SUBSTITUTE(SUBSTITUTE(SUBSTITUTE(SUBSTITUTE(SUBSTITUTE(SUBSTITUTE(SUBSTITUTE(SUBSTITUTE(SUBSTITUTE(LOWER(Z68&amp;""),CHAR(160),"")," ",""),".",""),"-",""),"/",""),"?",""),"_",""),",",""),"[",""),"]",""),"(",""),")",""),"*","")</f>
        <v/>
      </c>
      <c r="AX68" s="61" t="str">
        <f aca="false">SUBSTITUTE(SUBSTITUTE(SUBSTITUTE(SUBSTITUTE(SUBSTITUTE(SUBSTITUTE(SUBSTITUTE(SUBSTITUTE(SUBSTITUTE(SUBSTITUTE(SUBSTITUTE(SUBSTITUTE(SUBSTITUTE(LOWER(AE68&amp;""),CHAR(160),"")," ",""),".",""),"-",""),"/",""),"?",""),"_",""),",",""),"[",""),"]",""),"(",""),")",""),"*","")</f>
        <v/>
      </c>
      <c r="AY68" s="61" t="str">
        <f aca="false">SUBSTITUTE(SUBSTITUTE(SUBSTITUTE(SUBSTITUTE(SUBSTITUTE(SUBSTITUTE(SUBSTITUTE(SUBSTITUTE(SUBSTITUTE(SUBSTITUTE(SUBSTITUTE(SUBSTITUTE(SUBSTITUTE(LOWER(W68&amp;""),CHAR(160),"")," ",""),".",""),"-",""),"/",""),"?",""),"_",""),",",""),"[",""),"]",""),"(",""),")",""),"*","")</f>
        <v/>
      </c>
      <c r="AZ68" s="61" t="str">
        <f aca="false">SUBSTITUTE(SUBSTITUTE(SUBSTITUTE(SUBSTITUTE(SUBSTITUTE(SUBSTITUTE(SUBSTITUTE(SUBSTITUTE(SUBSTITUTE(SUBSTITUTE(SUBSTITUTE(SUBSTITUTE(SUBSTITUTE(LOWER(AC68&amp;""),CHAR(160),"")," ",""),".",""),"-",""),"/",""),"?",""),"_",""),",",""),"[",""),"]",""),"(",""),")",""),"*","")</f>
        <v/>
      </c>
      <c r="BA68" s="61" t="str">
        <f aca="false">SUBSTITUTE(SUBSTITUTE(SUBSTITUTE(SUBSTITUTE(SUBSTITUTE(SUBSTITUTE(SUBSTITUTE(SUBSTITUTE(SUBSTITUTE(SUBSTITUTE(SUBSTITUTE(SUBSTITUTE(SUBSTITUTE(LOWER(AA68&amp;""),CHAR(160),""),"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"&amp;TRIM(SUBSTITUTE(SUBSTITUTE(SUBSTITUTE(SUBSTITUTE(SUBSTITUTE(SUBSTITUTE(SUBSTITUTE(SUBSTITUTE(SUBSTITUTE(SUBSTITUTE(SUBSTITUTE(SUBSTITUTE(SUBSTITUTE(SUBSTITUTE(SUBSTITUTE(SUBSTITUTE(SUBSTITUTE(SUBSTITUTE(SUBSTITUTE(SUBSTITUTE(LOWER(V68&amp;""),CHAR(160)," "),"."," "),","," "),"-"," "),"/"," "),"("," "),")"," "),":"," "),";"," "),"_"," "),"–"," "),"?"," "),"!"," "),"*"," "),"["," "),"]"," "),"'"," "),"#"," "),"+"," "),"&amp;"," "))&amp;" "</f>
        <v>  </v>
      </c>
      <c r="BD68" s="61" t="str">
        <f aca="false">" "&amp;TRIM(SUBSTITUTE(SUBSTITUTE(SUBSTITUTE(SUBSTITUTE(SUBSTITUTE(SUBSTITUTE(SUBSTITUTE(SUBSTITUTE(SUBSTITUTE(SUBSTITUTE(SUBSTITUTE(SUBSTITUTE(SUBSTITUTE(SUBSTITUTE(SUBSTITUTE(SUBSTITUTE(SUBSTITUTE(SUBSTITUTE(SUBSTITUTE(SUBSTITUTE(LOWER(Z68&amp;""),CHAR(160)," "),"."," "),","," "),"-"," "),"/"," "),"("," "),")"," "),":"," "),";"," "),"_"," "),"–"," "),"?"," "),"!"," "),"*"," "),"["," "),"]"," "),"'"," "),"#"," "),"+"," "),"&amp;"," "))&amp;" "</f>
        <v>  </v>
      </c>
      <c r="BE68" s="61" t="str">
        <f aca="false">" "&amp;TRIM(SUBSTITUTE(SUBSTITUTE(SUBSTITUTE(SUBSTITUTE(SUBSTITUTE(SUBSTITUTE(SUBSTITUTE(SUBSTITUTE(SUBSTITUTE(SUBSTITUTE(SUBSTITUTE(SUBSTITUTE(SUBSTITUTE(SUBSTITUTE(SUBSTITUTE(SUBSTITUTE(SUBSTITUTE(SUBSTITUTE(SUBSTITUTE(SUBSTITUTE(LOWER(W68&amp;""),CHAR(160)," "),"."," "),","," "),"-"," "),"/"," "),"("," "),")"," "),":"," "),";"," "),"_"," "),"–"," "),"?"," "),"!"," "),"*"," "),"["," "),"]"," "),"'"," "),"#"," "),"+"," "),"&amp;"," "))&amp;" "</f>
        <v>  </v>
      </c>
      <c r="BF68" s="61" t="str">
        <f aca="false">" "&amp;TRIM(SUBSTITUTE(SUBSTITUTE(SUBSTITUTE(SUBSTITUTE(SUBSTITUTE(SUBSTITUTE(SUBSTITUTE(SUBSTITUTE(SUBSTITUTE(SUBSTITUTE(SUBSTITUTE(SUBSTITUTE(SUBSTITUTE(SUBSTITUTE(SUBSTITUTE(SUBSTITUTE(SUBSTITUTE(SUBSTITUTE(SUBSTITUTE(SUBSTITUTE(LOWER(AC68&amp;""),CHAR(160)," "),"."," "),","," "),"-"," "),"/"," "),"("," "),")"," "),":"," "),";"," "),"_"," "),"–"," "),"?"," "),"!"," "),"*"," "),"["," "),"]"," "),"'"," "),"#"," "),"+"," "),"&amp;"," "))&amp;" "</f>
        <v>  </v>
      </c>
    </row>
    <row r="69" customFormat="false" ht="39.75" hidden="false" customHeight="true" outlineLevel="0" collapsed="false">
      <c r="A69" s="57" t="s">
        <v>538</v>
      </c>
      <c r="B69" s="57" t="s">
        <v>209</v>
      </c>
      <c r="C69" s="57" t="str">
        <f aca="false">Flights!$F$7</f>
        <v>MH0720</v>
      </c>
      <c r="D69" s="58" t="n">
        <f aca="false">Flights!$D$7</f>
        <v>46305</v>
      </c>
      <c r="E69" s="57" t="str">
        <f aca="false">Flights!$G$7&amp;"-"&amp;Flights!$H$7</f>
        <v>CGK-KUL</v>
      </c>
      <c r="F69" s="57" t="str">
        <f aca="false">Flights!$K$7</f>
        <v>EY</v>
      </c>
      <c r="G69" s="57" t="s">
        <v>79</v>
      </c>
      <c r="H69" s="57" t="s">
        <v>360</v>
      </c>
      <c r="I69" s="57" t="s">
        <v>361</v>
      </c>
      <c r="J69" s="57" t="s">
        <v>362</v>
      </c>
      <c r="K69" s="67" t="s">
        <v>363</v>
      </c>
      <c r="L69" s="67" t="s">
        <v>364</v>
      </c>
      <c r="M69" s="67"/>
      <c r="N69" s="67" t="s">
        <v>365</v>
      </c>
      <c r="O69" s="67"/>
      <c r="P69" s="57" t="s">
        <v>198</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open",IF(AND(NOT(OR(LEN(AZ69)&lt;15,ISNUMBER(MATCH(AZ69,L_Placeholder,0)))),NOT(SUMPRODUCT(--ISNUMBER(SEARCH(" "&amp;L_EvidencePhrase&amp;" ",BF69)))&gt;0),NOT(OR(LEN(AU69)&lt;2,ISNUMBER(MATCH(AU69,L_Placeholder,0)))),NOT(OR(LEN(AX69)&lt;2,ISNUMBER(MATCH(AX69,L_Placeholder,0)))),TRIM(AE69)&lt;&gt;TRIM(T69)),"N/A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",BD69)))&gt;0),"INVALID – evidence missing, placeholder or not yet on file",IF(OR(LEN(AX69)&lt;2,ISNUMBER(MATCH(AX69,L_Placeholder,0))),"INVALID – verifier missing",IF(AX69=AU69,"INVALID – verifier must be someone other than the PIC",IF(SUMPRODUCT(--ISNUMBER(SEARCH(" "&amp;L_EvidencePhrase&amp;" ",BC69)))&gt;0,"INVALID – result not yet available (awaiting / TBC)",IF(AND(TRIM(U69)="Pass",SUMPRODUCT(--ISNUMBER(SEARCH(" "&amp;L_ResultBad&amp;" ",BC69)))&gt;0,NOT(SUMPRODUCT(--ISNUMBER(SEARCH(" "&amp;L_Negation&amp;" ",BC69)))&gt;0)),"INVALID – result describes a problem: use Fail, then Pass after CA",IF(AND(AQ69=1,OR(OR(LEN(AY69)&lt;3,ISNUMBER(MATCH(AY69,L_Placeholder,0))),SUMPRODUCT(--ISNUMBER(SEARCH(" "&amp;L_EvidencePhrase&amp;" ",BE69)))&gt;0)),"INVALID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SUBSTITUTE(SUBSTITUTE(SUBSTITUTE(SUBSTITUTE(SUBSTITUTE(SUBSTITUTE(SUBSTITUTE(SUBSTITUTE(SUBSTITUTE(SUBSTITUTE(SUBSTITUTE(SUBSTITUTE(SUBSTITUTE(LOWER(T69&amp;""),CHAR(160),"")," ",""),".",""),"-",""),"/",""),"?",""),"_",""),",",""),"[",""),"]",""),"(",""),")",""),"*","")</f>
        <v/>
      </c>
      <c r="AV69" s="61" t="str">
        <f aca="false">SUBSTITUTE(SUBSTITUTE(SUBSTITUTE(SUBSTITUTE(SUBSTITUTE(SUBSTITUTE(SUBSTITUTE(SUBSTITUTE(SUBSTITUTE(SUBSTITUTE(SUBSTITUTE(SUBSTITUTE(SUBSTITUTE(LOWER(V69&amp;""),CHAR(160),"")," ",""),".",""),"-",""),"/",""),"?",""),"_",""),",",""),"[",""),"]",""),"(",""),")",""),"*","")</f>
        <v/>
      </c>
      <c r="AW69" s="61" t="str">
        <f aca="false">SUBSTITUTE(SUBSTITUTE(SUBSTITUTE(SUBSTITUTE(SUBSTITUTE(SUBSTITUTE(SUBSTITUTE(SUBSTITUTE(SUBSTITUTE(SUBSTITUTE(SUBSTITUTE(SUBSTITUTE(SUBSTITUTE(LOWER(Z69&amp;""),CHAR(160),"")," ",""),".",""),"-",""),"/",""),"?",""),"_",""),",",""),"[",""),"]",""),"(",""),")",""),"*","")</f>
        <v/>
      </c>
      <c r="AX69" s="61" t="str">
        <f aca="false">SUBSTITUTE(SUBSTITUTE(SUBSTITUTE(SUBSTITUTE(SUBSTITUTE(SUBSTITUTE(SUBSTITUTE(SUBSTITUTE(SUBSTITUTE(SUBSTITUTE(SUBSTITUTE(SUBSTITUTE(SUBSTITUTE(LOWER(AE69&amp;""),CHAR(160),"")," ",""),".",""),"-",""),"/",""),"?",""),"_",""),",",""),"[",""),"]",""),"(",""),")",""),"*","")</f>
        <v/>
      </c>
      <c r="AY69" s="61" t="str">
        <f aca="false">SUBSTITUTE(SUBSTITUTE(SUBSTITUTE(SUBSTITUTE(SUBSTITUTE(SUBSTITUTE(SUBSTITUTE(SUBSTITUTE(SUBSTITUTE(SUBSTITUTE(SUBSTITUTE(SUBSTITUTE(SUBSTITUTE(LOWER(W69&amp;""),CHAR(160),"")," ",""),".",""),"-",""),"/",""),"?",""),"_",""),",",""),"[",""),"]",""),"(",""),")",""),"*","")</f>
        <v/>
      </c>
      <c r="AZ69" s="61" t="str">
        <f aca="false">SUBSTITUTE(SUBSTITUTE(SUBSTITUTE(SUBSTITUTE(SUBSTITUTE(SUBSTITUTE(SUBSTITUTE(SUBSTITUTE(SUBSTITUTE(SUBSTITUTE(SUBSTITUTE(SUBSTITUTE(SUBSTITUTE(LOWER(AC69&amp;""),CHAR(160),"")," ",""),".",""),"-",""),"/",""),"?",""),"_",""),",",""),"[",""),"]",""),"(",""),")",""),"*","")</f>
        <v/>
      </c>
      <c r="BA69" s="61" t="str">
        <f aca="false">SUBSTITUTE(SUBSTITUTE(SUBSTITUTE(SUBSTITUTE(SUBSTITUTE(SUBSTITUTE(SUBSTITUTE(SUBSTITUTE(SUBSTITUTE(SUBSTITUTE(SUBSTITUTE(SUBSTITUTE(SUBSTITUTE(LOWER(AA69&amp;""),CHAR(160),""),"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"&amp;TRIM(SUBSTITUTE(SUBSTITUTE(SUBSTITUTE(SUBSTITUTE(SUBSTITUTE(SUBSTITUTE(SUBSTITUTE(SUBSTITUTE(SUBSTITUTE(SUBSTITUTE(SUBSTITUTE(SUBSTITUTE(SUBSTITUTE(SUBSTITUTE(SUBSTITUTE(SUBSTITUTE(SUBSTITUTE(SUBSTITUTE(SUBSTITUTE(SUBSTITUTE(LOWER(V69&amp;""),CHAR(160)," "),"."," "),","," "),"-"," "),"/"," "),"("," "),")"," "),":"," "),";"," "),"_"," "),"–"," "),"?"," "),"!"," "),"*"," "),"["," "),"]"," "),"'"," "),"#"," "),"+"," "),"&amp;"," "))&amp;" "</f>
        <v>  </v>
      </c>
      <c r="BD69" s="61" t="str">
        <f aca="false">" "&amp;TRIM(SUBSTITUTE(SUBSTITUTE(SUBSTITUTE(SUBSTITUTE(SUBSTITUTE(SUBSTITUTE(SUBSTITUTE(SUBSTITUTE(SUBSTITUTE(SUBSTITUTE(SUBSTITUTE(SUBSTITUTE(SUBSTITUTE(SUBSTITUTE(SUBSTITUTE(SUBSTITUTE(SUBSTITUTE(SUBSTITUTE(SUBSTITUTE(SUBSTITUTE(LOWER(Z69&amp;""),CHAR(160)," "),"."," "),","," "),"-"," "),"/"," "),"("," "),")"," "),":"," "),";"," "),"_"," "),"–"," "),"?"," "),"!"," "),"*"," "),"["," "),"]"," "),"'"," "),"#"," "),"+"," "),"&amp;"," "))&amp;" "</f>
        <v>  </v>
      </c>
      <c r="BE69" s="61" t="str">
        <f aca="false">" "&amp;TRIM(SUBSTITUTE(SUBSTITUTE(SUBSTITUTE(SUBSTITUTE(SUBSTITUTE(SUBSTITUTE(SUBSTITUTE(SUBSTITUTE(SUBSTITUTE(SUBSTITUTE(SUBSTITUTE(SUBSTITUTE(SUBSTITUTE(SUBSTITUTE(SUBSTITUTE(SUBSTITUTE(SUBSTITUTE(SUBSTITUTE(SUBSTITUTE(SUBSTITUTE(LOWER(W69&amp;""),CHAR(160)," "),"."," "),","," "),"-"," "),"/"," "),"("," "),")"," "),":"," "),";"," "),"_"," "),"–"," "),"?"," "),"!"," "),"*"," "),"["," "),"]"," "),"'"," "),"#"," "),"+"," "),"&amp;"," "))&amp;" "</f>
        <v>  </v>
      </c>
      <c r="BF69" s="61" t="str">
        <f aca="false">" "&amp;TRIM(SUBSTITUTE(SUBSTITUTE(SUBSTITUTE(SUBSTITUTE(SUBSTITUTE(SUBSTITUTE(SUBSTITUTE(SUBSTITUTE(SUBSTITUTE(SUBSTITUTE(SUBSTITUTE(SUBSTITUTE(SUBSTITUTE(SUBSTITUTE(SUBSTITUTE(SUBSTITUTE(SUBSTITUTE(SUBSTITUTE(SUBSTITUTE(SUBSTITUTE(LOWER(AC69&amp;""),CHAR(160)," "),"."," "),","," "),"-"," "),"/"," "),"("," "),")"," "),":"," "),";"," "),"_"," "),"–"," "),"?"," "),"!"," "),"*"," "),"["," "),"]"," "),"'"," "),"#"," "),"+"," "),"&amp;"," "))&amp;" "</f>
        <v>  </v>
      </c>
    </row>
    <row r="70" customFormat="false" ht="39.75" hidden="false" customHeight="true" outlineLevel="0" collapsed="false">
      <c r="A70" s="57" t="s">
        <v>539</v>
      </c>
      <c r="B70" s="57" t="s">
        <v>209</v>
      </c>
      <c r="C70" s="57" t="str">
        <f aca="false">Flights!$F$7</f>
        <v>MH0720</v>
      </c>
      <c r="D70" s="58" t="n">
        <f aca="false">Flights!$D$7</f>
        <v>46305</v>
      </c>
      <c r="E70" s="57" t="str">
        <f aca="false">Flights!$G$7&amp;"-"&amp;Flights!$H$7</f>
        <v>CGK-KUL</v>
      </c>
      <c r="F70" s="57" t="str">
        <f aca="false">Flights!$K$7</f>
        <v>EY</v>
      </c>
      <c r="G70" s="57" t="s">
        <v>79</v>
      </c>
      <c r="H70" s="57" t="s">
        <v>360</v>
      </c>
      <c r="I70" s="57" t="s">
        <v>367</v>
      </c>
      <c r="J70" s="57" t="s">
        <v>368</v>
      </c>
      <c r="K70" s="67" t="s">
        <v>369</v>
      </c>
      <c r="L70" s="67" t="s">
        <v>364</v>
      </c>
      <c r="M70" s="67"/>
      <c r="N70" s="67" t="s">
        <v>365</v>
      </c>
      <c r="O70" s="67"/>
      <c r="P70" s="57" t="s">
        <v>198</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open",IF(AND(NOT(OR(LEN(AZ70)&lt;15,ISNUMBER(MATCH(AZ70,L_Placeholder,0)))),NOT(SUMPRODUCT(--ISNUMBER(SEARCH(" "&amp;L_EvidencePhrase&amp;" ",BF70)))&gt;0),NOT(OR(LEN(AU70)&lt;2,ISNUMBER(MATCH(AU70,L_Placeholder,0)))),NOT(OR(LEN(AX70)&lt;2,ISNUMBER(MATCH(AX70,L_Placeholder,0)))),TRIM(AE70)&lt;&gt;TRIM(T70)),"N/A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",BD70)))&gt;0),"INVALID – evidence missing, placeholder or not yet on file",IF(OR(LEN(AX70)&lt;2,ISNUMBER(MATCH(AX70,L_Placeholder,0))),"INVALID – verifier missing",IF(AX70=AU70,"INVALID – verifier must be someone other than the PIC",IF(SUMPRODUCT(--ISNUMBER(SEARCH(" "&amp;L_EvidencePhrase&amp;" ",BC70)))&gt;0,"INVALID – result not yet available (awaiting / TBC)",IF(AND(TRIM(U70)="Pass",SUMPRODUCT(--ISNUMBER(SEARCH(" "&amp;L_ResultBad&amp;" ",BC70)))&gt;0,NOT(SUMPRODUCT(--ISNUMBER(SEARCH(" "&amp;L_Negation&amp;" ",BC70)))&gt;0)),"INVALID – result describes a problem: use Fail, then Pass after CA",IF(AND(AQ70=1,OR(OR(LEN(AY70)&lt;3,ISNUMBER(MATCH(AY70,L_Placeholder,0))),SUMPRODUCT(--ISNUMBER(SEARCH(" "&amp;L_EvidencePhrase&amp;" ",BE70)))&gt;0)),"INVALID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SUBSTITUTE(SUBSTITUTE(SUBSTITUTE(SUBSTITUTE(SUBSTITUTE(SUBSTITUTE(SUBSTITUTE(SUBSTITUTE(SUBSTITUTE(SUBSTITUTE(SUBSTITUTE(SUBSTITUTE(SUBSTITUTE(LOWER(T70&amp;""),CHAR(160),"")," ",""),".",""),"-",""),"/",""),"?",""),"_",""),",",""),"[",""),"]",""),"(",""),")",""),"*","")</f>
        <v/>
      </c>
      <c r="AV70" s="61" t="str">
        <f aca="false">SUBSTITUTE(SUBSTITUTE(SUBSTITUTE(SUBSTITUTE(SUBSTITUTE(SUBSTITUTE(SUBSTITUTE(SUBSTITUTE(SUBSTITUTE(SUBSTITUTE(SUBSTITUTE(SUBSTITUTE(SUBSTITUTE(LOWER(V70&amp;""),CHAR(160),"")," ",""),".",""),"-",""),"/",""),"?",""),"_",""),",",""),"[",""),"]",""),"(",""),")",""),"*","")</f>
        <v/>
      </c>
      <c r="AW70" s="61" t="str">
        <f aca="false">SUBSTITUTE(SUBSTITUTE(SUBSTITUTE(SUBSTITUTE(SUBSTITUTE(SUBSTITUTE(SUBSTITUTE(SUBSTITUTE(SUBSTITUTE(SUBSTITUTE(SUBSTITUTE(SUBSTITUTE(SUBSTITUTE(LOWER(Z70&amp;""),CHAR(160),"")," ",""),".",""),"-",""),"/",""),"?",""),"_",""),",",""),"[",""),"]",""),"(",""),")",""),"*","")</f>
        <v/>
      </c>
      <c r="AX70" s="61" t="str">
        <f aca="false">SUBSTITUTE(SUBSTITUTE(SUBSTITUTE(SUBSTITUTE(SUBSTITUTE(SUBSTITUTE(SUBSTITUTE(SUBSTITUTE(SUBSTITUTE(SUBSTITUTE(SUBSTITUTE(SUBSTITUTE(SUBSTITUTE(LOWER(AE70&amp;""),CHAR(160),"")," ",""),".",""),"-",""),"/",""),"?",""),"_",""),",",""),"[",""),"]",""),"(",""),")",""),"*","")</f>
        <v/>
      </c>
      <c r="AY70" s="61" t="str">
        <f aca="false">SUBSTITUTE(SUBSTITUTE(SUBSTITUTE(SUBSTITUTE(SUBSTITUTE(SUBSTITUTE(SUBSTITUTE(SUBSTITUTE(SUBSTITUTE(SUBSTITUTE(SUBSTITUTE(SUBSTITUTE(SUBSTITUTE(LOWER(W70&amp;""),CHAR(160),"")," ",""),".",""),"-",""),"/",""),"?",""),"_",""),",",""),"[",""),"]",""),"(",""),")",""),"*","")</f>
        <v/>
      </c>
      <c r="AZ70" s="61" t="str">
        <f aca="false">SUBSTITUTE(SUBSTITUTE(SUBSTITUTE(SUBSTITUTE(SUBSTITUTE(SUBSTITUTE(SUBSTITUTE(SUBSTITUTE(SUBSTITUTE(SUBSTITUTE(SUBSTITUTE(SUBSTITUTE(SUBSTITUTE(LOWER(AC70&amp;""),CHAR(160),"")," ",""),".",""),"-",""),"/",""),"?",""),"_",""),",",""),"[",""),"]",""),"(",""),")",""),"*","")</f>
        <v/>
      </c>
      <c r="BA70" s="61" t="str">
        <f aca="false">SUBSTITUTE(SUBSTITUTE(SUBSTITUTE(SUBSTITUTE(SUBSTITUTE(SUBSTITUTE(SUBSTITUTE(SUBSTITUTE(SUBSTITUTE(SUBSTITUTE(SUBSTITUTE(SUBSTITUTE(SUBSTITUTE(LOWER(AA70&amp;""),CHAR(160),""),"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"&amp;TRIM(SUBSTITUTE(SUBSTITUTE(SUBSTITUTE(SUBSTITUTE(SUBSTITUTE(SUBSTITUTE(SUBSTITUTE(SUBSTITUTE(SUBSTITUTE(SUBSTITUTE(SUBSTITUTE(SUBSTITUTE(SUBSTITUTE(SUBSTITUTE(SUBSTITUTE(SUBSTITUTE(SUBSTITUTE(SUBSTITUTE(SUBSTITUTE(SUBSTITUTE(LOWER(V70&amp;""),CHAR(160)," "),"."," "),","," "),"-"," "),"/"," "),"("," "),")"," "),":"," "),";"," "),"_"," "),"–"," "),"?"," "),"!"," "),"*"," "),"["," "),"]"," "),"'"," "),"#"," "),"+"," "),"&amp;"," "))&amp;" "</f>
        <v>  </v>
      </c>
      <c r="BD70" s="61" t="str">
        <f aca="false">" "&amp;TRIM(SUBSTITUTE(SUBSTITUTE(SUBSTITUTE(SUBSTITUTE(SUBSTITUTE(SUBSTITUTE(SUBSTITUTE(SUBSTITUTE(SUBSTITUTE(SUBSTITUTE(SUBSTITUTE(SUBSTITUTE(SUBSTITUTE(SUBSTITUTE(SUBSTITUTE(SUBSTITUTE(SUBSTITUTE(SUBSTITUTE(SUBSTITUTE(SUBSTITUTE(LOWER(Z70&amp;""),CHAR(160)," "),"."," "),","," "),"-"," "),"/"," "),"("," "),")"," "),":"," "),";"," "),"_"," "),"–"," "),"?"," "),"!"," "),"*"," "),"["," "),"]"," "),"'"," "),"#"," "),"+"," "),"&amp;"," "))&amp;" "</f>
        <v>  </v>
      </c>
      <c r="BE70" s="61" t="str">
        <f aca="false">" "&amp;TRIM(SUBSTITUTE(SUBSTITUTE(SUBSTITUTE(SUBSTITUTE(SUBSTITUTE(SUBSTITUTE(SUBSTITUTE(SUBSTITUTE(SUBSTITUTE(SUBSTITUTE(SUBSTITUTE(SUBSTITUTE(SUBSTITUTE(SUBSTITUTE(SUBSTITUTE(SUBSTITUTE(SUBSTITUTE(SUBSTITUTE(SUBSTITUTE(SUBSTITUTE(LOWER(W70&amp;""),CHAR(160)," "),"."," "),","," "),"-"," "),"/"," "),"("," "),")"," "),":"," "),";"," "),"_"," "),"–"," "),"?"," "),"!"," "),"*"," "),"["," "),"]"," "),"'"," "),"#"," "),"+"," "),"&amp;"," "))&amp;" "</f>
        <v>  </v>
      </c>
      <c r="BF70" s="61" t="str">
        <f aca="false">" "&amp;TRIM(SUBSTITUTE(SUBSTITUTE(SUBSTITUTE(SUBSTITUTE(SUBSTITUTE(SUBSTITUTE(SUBSTITUTE(SUBSTITUTE(SUBSTITUTE(SUBSTITUTE(SUBSTITUTE(SUBSTITUTE(SUBSTITUTE(SUBSTITUTE(SUBSTITUTE(SUBSTITUTE(SUBSTITUTE(SUBSTITUTE(SUBSTITUTE(SUBSTITUTE(LOWER(AC70&amp;""),CHAR(160)," "),"."," "),","," "),"-"," "),"/"," "),"("," "),")"," "),":"," "),";"," "),"_"," "),"–"," "),"?"," "),"!"," "),"*"," "),"["," "),"]"," "),"'"," "),"#"," "),"+"," "),"&amp;"," "))&amp;" "</f>
        <v>  </v>
      </c>
    </row>
    <row r="71" customFormat="false" ht="41.25" hidden="false" customHeight="true" outlineLevel="0" collapsed="false">
      <c r="A71" s="57" t="s">
        <v>540</v>
      </c>
      <c r="B71" s="57" t="s">
        <v>209</v>
      </c>
      <c r="C71" s="57" t="str">
        <f aca="false">Flights!$F$7</f>
        <v>MH0720</v>
      </c>
      <c r="D71" s="58" t="n">
        <f aca="false">Flights!$D$7</f>
        <v>46305</v>
      </c>
      <c r="E71" s="57" t="str">
        <f aca="false">Flights!$G$7&amp;"-"&amp;Flights!$H$7</f>
        <v>CGK-KUL</v>
      </c>
      <c r="F71" s="57" t="str">
        <f aca="false">Flights!$K$7</f>
        <v>EY</v>
      </c>
      <c r="G71" s="57" t="s">
        <v>79</v>
      </c>
      <c r="H71" s="57" t="s">
        <v>360</v>
      </c>
      <c r="I71" s="57" t="s">
        <v>371</v>
      </c>
      <c r="J71" s="57" t="s">
        <v>372</v>
      </c>
      <c r="K71" s="67" t="s">
        <v>373</v>
      </c>
      <c r="L71" s="67" t="s">
        <v>364</v>
      </c>
      <c r="M71" s="67"/>
      <c r="N71" s="67" t="str">
        <f aca="false">IF(TRIM(Flights!$L$7)="A339","Required","N/A – rule")</f>
        <v>N/A – rule</v>
      </c>
      <c r="O71" s="67" t="s">
        <v>374</v>
      </c>
      <c r="P71" s="57" t="s">
        <v>198</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open",IF(AND(NOT(OR(LEN(AZ71)&lt;15,ISNUMBER(MATCH(AZ71,L_Placeholder,0)))),NOT(SUMPRODUCT(--ISNUMBER(SEARCH(" "&amp;L_EvidencePhrase&amp;" ",BF71)))&gt;0),NOT(OR(LEN(AU71)&lt;2,ISNUMBER(MATCH(AU71,L_Placeholder,0)))),NOT(OR(LEN(AX71)&lt;2,ISNUMBER(MATCH(AX71,L_Placeholder,0)))),TRIM(AE71)&lt;&gt;TRIM(T71)),"N/A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",BD71)))&gt;0),"INVALID – evidence missing, placeholder or not yet on file",IF(OR(LEN(AX71)&lt;2,ISNUMBER(MATCH(AX71,L_Placeholder,0))),"INVALID – verifier missing",IF(AX71=AU71,"INVALID – verifier must be someone other than the PIC",IF(SUMPRODUCT(--ISNUMBER(SEARCH(" "&amp;L_EvidencePhrase&amp;" ",BC71)))&gt;0,"INVALID – result not yet available (awaiting / TBC)",IF(AND(TRIM(U71)="Pass",SUMPRODUCT(--ISNUMBER(SEARCH(" "&amp;L_ResultBad&amp;" ",BC71)))&gt;0,NOT(SUMPRODUCT(--ISNUMBER(SEARCH(" "&amp;L_Negation&amp;" ",BC71)))&gt;0)),"INVALID – result describes a problem: use Fail, then Pass after CA",IF(AND(AQ71=1,OR(OR(LEN(AY71)&lt;3,ISNUMBER(MATCH(AY71,L_Placeholder,0))),SUMPRODUCT(--ISNUMBER(SEARCH(" "&amp;L_EvidencePhrase&amp;" ",BE71)))&gt;0)),"INVALID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SUBSTITUTE(SUBSTITUTE(SUBSTITUTE(SUBSTITUTE(SUBSTITUTE(SUBSTITUTE(SUBSTITUTE(SUBSTITUTE(SUBSTITUTE(SUBSTITUTE(SUBSTITUTE(SUBSTITUTE(SUBSTITUTE(LOWER(T71&amp;""),CHAR(160),"")," ",""),".",""),"-",""),"/",""),"?",""),"_",""),",",""),"[",""),"]",""),"(",""),")",""),"*","")</f>
        <v/>
      </c>
      <c r="AV71" s="61" t="str">
        <f aca="false">SUBSTITUTE(SUBSTITUTE(SUBSTITUTE(SUBSTITUTE(SUBSTITUTE(SUBSTITUTE(SUBSTITUTE(SUBSTITUTE(SUBSTITUTE(SUBSTITUTE(SUBSTITUTE(SUBSTITUTE(SUBSTITUTE(LOWER(V71&amp;""),CHAR(160),"")," ",""),".",""),"-",""),"/",""),"?",""),"_",""),",",""),"[",""),"]",""),"(",""),")",""),"*","")</f>
        <v/>
      </c>
      <c r="AW71" s="61" t="str">
        <f aca="false">SUBSTITUTE(SUBSTITUTE(SUBSTITUTE(SUBSTITUTE(SUBSTITUTE(SUBSTITUTE(SUBSTITUTE(SUBSTITUTE(SUBSTITUTE(SUBSTITUTE(SUBSTITUTE(SUBSTITUTE(SUBSTITUTE(LOWER(Z71&amp;""),CHAR(160),"")," ",""),".",""),"-",""),"/",""),"?",""),"_",""),",",""),"[",""),"]",""),"(",""),")",""),"*","")</f>
        <v/>
      </c>
      <c r="AX71" s="61" t="str">
        <f aca="false">SUBSTITUTE(SUBSTITUTE(SUBSTITUTE(SUBSTITUTE(SUBSTITUTE(SUBSTITUTE(SUBSTITUTE(SUBSTITUTE(SUBSTITUTE(SUBSTITUTE(SUBSTITUTE(SUBSTITUTE(SUBSTITUTE(LOWER(AE71&amp;""),CHAR(160),"")," ",""),".",""),"-",""),"/",""),"?",""),"_",""),",",""),"[",""),"]",""),"(",""),")",""),"*","")</f>
        <v/>
      </c>
      <c r="AY71" s="61" t="str">
        <f aca="false">SUBSTITUTE(SUBSTITUTE(SUBSTITUTE(SUBSTITUTE(SUBSTITUTE(SUBSTITUTE(SUBSTITUTE(SUBSTITUTE(SUBSTITUTE(SUBSTITUTE(SUBSTITUTE(SUBSTITUTE(SUBSTITUTE(LOWER(W71&amp;""),CHAR(160),"")," ",""),".",""),"-",""),"/",""),"?",""),"_",""),",",""),"[",""),"]",""),"(",""),")",""),"*","")</f>
        <v/>
      </c>
      <c r="AZ71" s="61" t="str">
        <f aca="false">SUBSTITUTE(SUBSTITUTE(SUBSTITUTE(SUBSTITUTE(SUBSTITUTE(SUBSTITUTE(SUBSTITUTE(SUBSTITUTE(SUBSTITUTE(SUBSTITUTE(SUBSTITUTE(SUBSTITUTE(SUBSTITUTE(LOWER(AC71&amp;""),CHAR(160),"")," ",""),".",""),"-",""),"/",""),"?",""),"_",""),",",""),"[",""),"]",""),"(",""),")",""),"*","")</f>
        <v/>
      </c>
      <c r="BA71" s="61" t="str">
        <f aca="false">SUBSTITUTE(SUBSTITUTE(SUBSTITUTE(SUBSTITUTE(SUBSTITUTE(SUBSTITUTE(SUBSTITUTE(SUBSTITUTE(SUBSTITUTE(SUBSTITUTE(SUBSTITUTE(SUBSTITUTE(SUBSTITUTE(LOWER(AA71&amp;""),CHAR(160),""),"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"&amp;TRIM(SUBSTITUTE(SUBSTITUTE(SUBSTITUTE(SUBSTITUTE(SUBSTITUTE(SUBSTITUTE(SUBSTITUTE(SUBSTITUTE(SUBSTITUTE(SUBSTITUTE(SUBSTITUTE(SUBSTITUTE(SUBSTITUTE(SUBSTITUTE(SUBSTITUTE(SUBSTITUTE(SUBSTITUTE(SUBSTITUTE(SUBSTITUTE(SUBSTITUTE(LOWER(V71&amp;""),CHAR(160)," "),"."," "),","," "),"-"," "),"/"," "),"("," "),")"," "),":"," "),";"," "),"_"," "),"–"," "),"?"," "),"!"," "),"*"," "),"["," "),"]"," "),"'"," "),"#"," "),"+"," "),"&amp;"," "))&amp;" "</f>
        <v>  </v>
      </c>
      <c r="BD71" s="61" t="str">
        <f aca="false">" "&amp;TRIM(SUBSTITUTE(SUBSTITUTE(SUBSTITUTE(SUBSTITUTE(SUBSTITUTE(SUBSTITUTE(SUBSTITUTE(SUBSTITUTE(SUBSTITUTE(SUBSTITUTE(SUBSTITUTE(SUBSTITUTE(SUBSTITUTE(SUBSTITUTE(SUBSTITUTE(SUBSTITUTE(SUBSTITUTE(SUBSTITUTE(SUBSTITUTE(SUBSTITUTE(LOWER(Z71&amp;""),CHAR(160)," "),"."," "),","," "),"-"," "),"/"," "),"("," "),")"," "),":"," "),";"," "),"_"," "),"–"," "),"?"," "),"!"," "),"*"," "),"["," "),"]"," "),"'"," "),"#"," "),"+"," "),"&amp;"," "))&amp;" "</f>
        <v>  </v>
      </c>
      <c r="BE71" s="61" t="str">
        <f aca="false">" "&amp;TRIM(SUBSTITUTE(SUBSTITUTE(SUBSTITUTE(SUBSTITUTE(SUBSTITUTE(SUBSTITUTE(SUBSTITUTE(SUBSTITUTE(SUBSTITUTE(SUBSTITUTE(SUBSTITUTE(SUBSTITUTE(SUBSTITUTE(SUBSTITUTE(SUBSTITUTE(SUBSTITUTE(SUBSTITUTE(SUBSTITUTE(SUBSTITUTE(SUBSTITUTE(LOWER(W71&amp;""),CHAR(160)," "),"."," "),","," "),"-"," "),"/"," "),"("," "),")"," "),":"," "),";"," "),"_"," "),"–"," "),"?"," "),"!"," "),"*"," "),"["," "),"]"," "),"'"," "),"#"," "),"+"," "),"&amp;"," "))&amp;" "</f>
        <v>  </v>
      </c>
      <c r="BF71" s="61" t="str">
        <f aca="false">" "&amp;TRIM(SUBSTITUTE(SUBSTITUTE(SUBSTITUTE(SUBSTITUTE(SUBSTITUTE(SUBSTITUTE(SUBSTITUTE(SUBSTITUTE(SUBSTITUTE(SUBSTITUTE(SUBSTITUTE(SUBSTITUTE(SUBSTITUTE(SUBSTITUTE(SUBSTITUTE(SUBSTITUTE(SUBSTITUTE(SUBSTITUTE(SUBSTITUTE(SUBSTITUTE(LOWER(AC71&amp;""),CHAR(160)," "),"."," "),","," "),"-"," "),"/"," "),"("," "),")"," "),":"," "),";"," "),"_"," "),"–"," "),"?"," "),"!"," "),"*"," "),"["," "),"]"," "),"'"," "),"#"," "),"+"," "),"&amp;"," "))&amp;" "</f>
        <v>  </v>
      </c>
    </row>
    <row r="72" customFormat="false" ht="39.75" hidden="false" customHeight="true" outlineLevel="0" collapsed="false">
      <c r="A72" s="57" t="s">
        <v>541</v>
      </c>
      <c r="B72" s="57" t="s">
        <v>209</v>
      </c>
      <c r="C72" s="57" t="str">
        <f aca="false">Flights!$F$7</f>
        <v>MH0720</v>
      </c>
      <c r="D72" s="58" t="n">
        <f aca="false">Flights!$D$7</f>
        <v>46305</v>
      </c>
      <c r="E72" s="57" t="str">
        <f aca="false">Flights!$G$7&amp;"-"&amp;Flights!$H$7</f>
        <v>CGK-KUL</v>
      </c>
      <c r="F72" s="57" t="str">
        <f aca="false">Flights!$K$7</f>
        <v>EY</v>
      </c>
      <c r="G72" s="57" t="s">
        <v>79</v>
      </c>
      <c r="H72" s="57" t="s">
        <v>360</v>
      </c>
      <c r="I72" s="57" t="s">
        <v>376</v>
      </c>
      <c r="J72" s="57" t="s">
        <v>377</v>
      </c>
      <c r="K72" s="67" t="s">
        <v>378</v>
      </c>
      <c r="L72" s="67" t="s">
        <v>364</v>
      </c>
      <c r="M72" s="67"/>
      <c r="N72" s="67" t="s">
        <v>365</v>
      </c>
      <c r="O72" s="67"/>
      <c r="P72" s="57" t="s">
        <v>198</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open",IF(AND(NOT(OR(LEN(AZ72)&lt;15,ISNUMBER(MATCH(AZ72,L_Placeholder,0)))),NOT(SUMPRODUCT(--ISNUMBER(SEARCH(" "&amp;L_EvidencePhrase&amp;" ",BF72)))&gt;0),NOT(OR(LEN(AU72)&lt;2,ISNUMBER(MATCH(AU72,L_Placeholder,0)))),NOT(OR(LEN(AX72)&lt;2,ISNUMBER(MATCH(AX72,L_Placeholder,0)))),TRIM(AE72)&lt;&gt;TRIM(T72)),"N/A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",BD72)))&gt;0),"INVALID – evidence missing, placeholder or not yet on file",IF(OR(LEN(AX72)&lt;2,ISNUMBER(MATCH(AX72,L_Placeholder,0))),"INVALID – verifier missing",IF(AX72=AU72,"INVALID – verifier must be someone other than the PIC",IF(SUMPRODUCT(--ISNUMBER(SEARCH(" "&amp;L_EvidencePhrase&amp;" ",BC72)))&gt;0,"INVALID – result not yet available (awaiting / TBC)",IF(AND(TRIM(U72)="Pass",SUMPRODUCT(--ISNUMBER(SEARCH(" "&amp;L_ResultBad&amp;" ",BC72)))&gt;0,NOT(SUMPRODUCT(--ISNUMBER(SEARCH(" "&amp;L_Negation&amp;" ",BC72)))&gt;0)),"INVALID – result describes a problem: use Fail, then Pass after CA",IF(AND(AQ72=1,OR(OR(LEN(AY72)&lt;3,ISNUMBER(MATCH(AY72,L_Placeholder,0))),SUMPRODUCT(--ISNUMBER(SEARCH(" "&amp;L_EvidencePhrase&amp;" ",BE72)))&gt;0)),"INVALID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SUBSTITUTE(SUBSTITUTE(SUBSTITUTE(SUBSTITUTE(SUBSTITUTE(SUBSTITUTE(SUBSTITUTE(SUBSTITUTE(SUBSTITUTE(SUBSTITUTE(SUBSTITUTE(SUBSTITUTE(SUBSTITUTE(LOWER(T72&amp;""),CHAR(160),"")," ",""),".",""),"-",""),"/",""),"?",""),"_",""),",",""),"[",""),"]",""),"(",""),")",""),"*","")</f>
        <v/>
      </c>
      <c r="AV72" s="61" t="str">
        <f aca="false">SUBSTITUTE(SUBSTITUTE(SUBSTITUTE(SUBSTITUTE(SUBSTITUTE(SUBSTITUTE(SUBSTITUTE(SUBSTITUTE(SUBSTITUTE(SUBSTITUTE(SUBSTITUTE(SUBSTITUTE(SUBSTITUTE(LOWER(V72&amp;""),CHAR(160),"")," ",""),".",""),"-",""),"/",""),"?",""),"_",""),",",""),"[",""),"]",""),"(",""),")",""),"*","")</f>
        <v/>
      </c>
      <c r="AW72" s="61" t="str">
        <f aca="false">SUBSTITUTE(SUBSTITUTE(SUBSTITUTE(SUBSTITUTE(SUBSTITUTE(SUBSTITUTE(SUBSTITUTE(SUBSTITUTE(SUBSTITUTE(SUBSTITUTE(SUBSTITUTE(SUBSTITUTE(SUBSTITUTE(LOWER(Z72&amp;""),CHAR(160),"")," ",""),".",""),"-",""),"/",""),"?",""),"_",""),",",""),"[",""),"]",""),"(",""),")",""),"*","")</f>
        <v/>
      </c>
      <c r="AX72" s="61" t="str">
        <f aca="false">SUBSTITUTE(SUBSTITUTE(SUBSTITUTE(SUBSTITUTE(SUBSTITUTE(SUBSTITUTE(SUBSTITUTE(SUBSTITUTE(SUBSTITUTE(SUBSTITUTE(SUBSTITUTE(SUBSTITUTE(SUBSTITUTE(LOWER(AE72&amp;""),CHAR(160),"")," ",""),".",""),"-",""),"/",""),"?",""),"_",""),",",""),"[",""),"]",""),"(",""),")",""),"*","")</f>
        <v/>
      </c>
      <c r="AY72" s="61" t="str">
        <f aca="false">SUBSTITUTE(SUBSTITUTE(SUBSTITUTE(SUBSTITUTE(SUBSTITUTE(SUBSTITUTE(SUBSTITUTE(SUBSTITUTE(SUBSTITUTE(SUBSTITUTE(SUBSTITUTE(SUBSTITUTE(SUBSTITUTE(LOWER(W72&amp;""),CHAR(160),"")," ",""),".",""),"-",""),"/",""),"?",""),"_",""),",",""),"[",""),"]",""),"(",""),")",""),"*","")</f>
        <v/>
      </c>
      <c r="AZ72" s="61" t="str">
        <f aca="false">SUBSTITUTE(SUBSTITUTE(SUBSTITUTE(SUBSTITUTE(SUBSTITUTE(SUBSTITUTE(SUBSTITUTE(SUBSTITUTE(SUBSTITUTE(SUBSTITUTE(SUBSTITUTE(SUBSTITUTE(SUBSTITUTE(LOWER(AC72&amp;""),CHAR(160),"")," ",""),".",""),"-",""),"/",""),"?",""),"_",""),",",""),"[",""),"]",""),"(",""),")",""),"*","")</f>
        <v/>
      </c>
      <c r="BA72" s="61" t="str">
        <f aca="false">SUBSTITUTE(SUBSTITUTE(SUBSTITUTE(SUBSTITUTE(SUBSTITUTE(SUBSTITUTE(SUBSTITUTE(SUBSTITUTE(SUBSTITUTE(SUBSTITUTE(SUBSTITUTE(SUBSTITUTE(SUBSTITUTE(LOWER(AA72&amp;""),CHAR(160),""),"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"&amp;TRIM(SUBSTITUTE(SUBSTITUTE(SUBSTITUTE(SUBSTITUTE(SUBSTITUTE(SUBSTITUTE(SUBSTITUTE(SUBSTITUTE(SUBSTITUTE(SUBSTITUTE(SUBSTITUTE(SUBSTITUTE(SUBSTITUTE(SUBSTITUTE(SUBSTITUTE(SUBSTITUTE(SUBSTITUTE(SUBSTITUTE(SUBSTITUTE(SUBSTITUTE(LOWER(V72&amp;""),CHAR(160)," "),"."," "),","," "),"-"," "),"/"," "),"("," "),")"," "),":"," "),";"," "),"_"," "),"–"," "),"?"," "),"!"," "),"*"," "),"["," "),"]"," "),"'"," "),"#"," "),"+"," "),"&amp;"," "))&amp;" "</f>
        <v>  </v>
      </c>
      <c r="BD72" s="61" t="str">
        <f aca="false">" "&amp;TRIM(SUBSTITUTE(SUBSTITUTE(SUBSTITUTE(SUBSTITUTE(SUBSTITUTE(SUBSTITUTE(SUBSTITUTE(SUBSTITUTE(SUBSTITUTE(SUBSTITUTE(SUBSTITUTE(SUBSTITUTE(SUBSTITUTE(SUBSTITUTE(SUBSTITUTE(SUBSTITUTE(SUBSTITUTE(SUBSTITUTE(SUBSTITUTE(SUBSTITUTE(LOWER(Z72&amp;""),CHAR(160)," "),"."," "),","," "),"-"," "),"/"," "),"("," "),")"," "),":"," "),";"," "),"_"," "),"–"," "),"?"," "),"!"," "),"*"," "),"["," "),"]"," "),"'"," "),"#"," "),"+"," "),"&amp;"," "))&amp;" "</f>
        <v>  </v>
      </c>
      <c r="BE72" s="61" t="str">
        <f aca="false">" "&amp;TRIM(SUBSTITUTE(SUBSTITUTE(SUBSTITUTE(SUBSTITUTE(SUBSTITUTE(SUBSTITUTE(SUBSTITUTE(SUBSTITUTE(SUBSTITUTE(SUBSTITUTE(SUBSTITUTE(SUBSTITUTE(SUBSTITUTE(SUBSTITUTE(SUBSTITUTE(SUBSTITUTE(SUBSTITUTE(SUBSTITUTE(SUBSTITUTE(SUBSTITUTE(LOWER(W72&amp;""),CHAR(160)," "),"."," "),","," "),"-"," "),"/"," "),"("," "),")"," "),":"," "),";"," "),"_"," "),"–"," "),"?"," "),"!"," "),"*"," "),"["," "),"]"," "),"'"," "),"#"," "),"+"," "),"&amp;"," "))&amp;" "</f>
        <v>  </v>
      </c>
      <c r="BF72" s="61" t="str">
        <f aca="false">" "&amp;TRIM(SUBSTITUTE(SUBSTITUTE(SUBSTITUTE(SUBSTITUTE(SUBSTITUTE(SUBSTITUTE(SUBSTITUTE(SUBSTITUTE(SUBSTITUTE(SUBSTITUTE(SUBSTITUTE(SUBSTITUTE(SUBSTITUTE(SUBSTITUTE(SUBSTITUTE(SUBSTITUTE(SUBSTITUTE(SUBSTITUTE(SUBSTITUTE(SUBSTITUTE(LOWER(AC72&amp;""),CHAR(160)," "),"."," "),","," "),"-"," "),"/"," "),"("," "),")"," "),":"," "),";"," "),"_"," "),"–"," "),"?"," "),"!"," "),"*"," "),"["," "),"]"," "),"'"," "),"#"," "),"+"," "),"&amp;"," "))&amp;" "</f>
        <v>  </v>
      </c>
    </row>
    <row r="73" customFormat="false" ht="39.75" hidden="false" customHeight="true" outlineLevel="0" collapsed="false">
      <c r="A73" s="57" t="s">
        <v>542</v>
      </c>
      <c r="B73" s="57" t="s">
        <v>209</v>
      </c>
      <c r="C73" s="57" t="str">
        <f aca="false">Flights!$F$7</f>
        <v>MH0720</v>
      </c>
      <c r="D73" s="58" t="n">
        <f aca="false">Flights!$D$7</f>
        <v>46305</v>
      </c>
      <c r="E73" s="57" t="str">
        <f aca="false">Flights!$G$7&amp;"-"&amp;Flights!$H$7</f>
        <v>CGK-KUL</v>
      </c>
      <c r="F73" s="57" t="str">
        <f aca="false">Flights!$K$7</f>
        <v>EY</v>
      </c>
      <c r="G73" s="57" t="s">
        <v>79</v>
      </c>
      <c r="H73" s="57" t="s">
        <v>360</v>
      </c>
      <c r="I73" s="57" t="s">
        <v>380</v>
      </c>
      <c r="J73" s="57" t="s">
        <v>381</v>
      </c>
      <c r="K73" s="67" t="s">
        <v>382</v>
      </c>
      <c r="L73" s="67" t="s">
        <v>364</v>
      </c>
      <c r="M73" s="67"/>
      <c r="N73" s="67" t="s">
        <v>365</v>
      </c>
      <c r="O73" s="67"/>
      <c r="P73" s="57" t="s">
        <v>198</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open",IF(AND(NOT(OR(LEN(AZ73)&lt;15,ISNUMBER(MATCH(AZ73,L_Placeholder,0)))),NOT(SUMPRODUCT(--ISNUMBER(SEARCH(" "&amp;L_EvidencePhrase&amp;" ",BF73)))&gt;0),NOT(OR(LEN(AU73)&lt;2,ISNUMBER(MATCH(AU73,L_Placeholder,0)))),NOT(OR(LEN(AX73)&lt;2,ISNUMBER(MATCH(AX73,L_Placeholder,0)))),TRIM(AE73)&lt;&gt;TRIM(T73)),"N/A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",BD73)))&gt;0),"INVALID – evidence missing, placeholder or not yet on file",IF(OR(LEN(AX73)&lt;2,ISNUMBER(MATCH(AX73,L_Placeholder,0))),"INVALID – verifier missing",IF(AX73=AU73,"INVALID – verifier must be someone other than the PIC",IF(SUMPRODUCT(--ISNUMBER(SEARCH(" "&amp;L_EvidencePhrase&amp;" ",BC73)))&gt;0,"INVALID – result not yet available (awaiting / TBC)",IF(AND(TRIM(U73)="Pass",SUMPRODUCT(--ISNUMBER(SEARCH(" "&amp;L_ResultBad&amp;" ",BC73)))&gt;0,NOT(SUMPRODUCT(--ISNUMBER(SEARCH(" "&amp;L_Negation&amp;" ",BC73)))&gt;0)),"INVALID – result describes a problem: use Fail, then Pass after CA",IF(AND(AQ73=1,OR(OR(LEN(AY73)&lt;3,ISNUMBER(MATCH(AY73,L_Placeholder,0))),SUMPRODUCT(--ISNUMBER(SEARCH(" "&amp;L_EvidencePhrase&amp;" ",BE73)))&gt;0)),"INVALID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SUBSTITUTE(SUBSTITUTE(SUBSTITUTE(SUBSTITUTE(SUBSTITUTE(SUBSTITUTE(SUBSTITUTE(SUBSTITUTE(SUBSTITUTE(SUBSTITUTE(SUBSTITUTE(SUBSTITUTE(SUBSTITUTE(LOWER(T73&amp;""),CHAR(160),"")," ",""),".",""),"-",""),"/",""),"?",""),"_",""),",",""),"[",""),"]",""),"(",""),")",""),"*","")</f>
        <v/>
      </c>
      <c r="AV73" s="61" t="str">
        <f aca="false">SUBSTITUTE(SUBSTITUTE(SUBSTITUTE(SUBSTITUTE(SUBSTITUTE(SUBSTITUTE(SUBSTITUTE(SUBSTITUTE(SUBSTITUTE(SUBSTITUTE(SUBSTITUTE(SUBSTITUTE(SUBSTITUTE(LOWER(V73&amp;""),CHAR(160),"")," ",""),".",""),"-",""),"/",""),"?",""),"_",""),",",""),"[",""),"]",""),"(",""),")",""),"*","")</f>
        <v/>
      </c>
      <c r="AW73" s="61" t="str">
        <f aca="false">SUBSTITUTE(SUBSTITUTE(SUBSTITUTE(SUBSTITUTE(SUBSTITUTE(SUBSTITUTE(SUBSTITUTE(SUBSTITUTE(SUBSTITUTE(SUBSTITUTE(SUBSTITUTE(SUBSTITUTE(SUBSTITUTE(LOWER(Z73&amp;""),CHAR(160),"")," ",""),".",""),"-",""),"/",""),"?",""),"_",""),",",""),"[",""),"]",""),"(",""),")",""),"*","")</f>
        <v/>
      </c>
      <c r="AX73" s="61" t="str">
        <f aca="false">SUBSTITUTE(SUBSTITUTE(SUBSTITUTE(SUBSTITUTE(SUBSTITUTE(SUBSTITUTE(SUBSTITUTE(SUBSTITUTE(SUBSTITUTE(SUBSTITUTE(SUBSTITUTE(SUBSTITUTE(SUBSTITUTE(LOWER(AE73&amp;""),CHAR(160),"")," ",""),".",""),"-",""),"/",""),"?",""),"_",""),",",""),"[",""),"]",""),"(",""),")",""),"*","")</f>
        <v/>
      </c>
      <c r="AY73" s="61" t="str">
        <f aca="false">SUBSTITUTE(SUBSTITUTE(SUBSTITUTE(SUBSTITUTE(SUBSTITUTE(SUBSTITUTE(SUBSTITUTE(SUBSTITUTE(SUBSTITUTE(SUBSTITUTE(SUBSTITUTE(SUBSTITUTE(SUBSTITUTE(LOWER(W73&amp;""),CHAR(160),"")," ",""),".",""),"-",""),"/",""),"?",""),"_",""),",",""),"[",""),"]",""),"(",""),")",""),"*","")</f>
        <v/>
      </c>
      <c r="AZ73" s="61" t="str">
        <f aca="false">SUBSTITUTE(SUBSTITUTE(SUBSTITUTE(SUBSTITUTE(SUBSTITUTE(SUBSTITUTE(SUBSTITUTE(SUBSTITUTE(SUBSTITUTE(SUBSTITUTE(SUBSTITUTE(SUBSTITUTE(SUBSTITUTE(LOWER(AC73&amp;""),CHAR(160),"")," ",""),".",""),"-",""),"/",""),"?",""),"_",""),",",""),"[",""),"]",""),"(",""),")",""),"*","")</f>
        <v/>
      </c>
      <c r="BA73" s="61" t="str">
        <f aca="false">SUBSTITUTE(SUBSTITUTE(SUBSTITUTE(SUBSTITUTE(SUBSTITUTE(SUBSTITUTE(SUBSTITUTE(SUBSTITUTE(SUBSTITUTE(SUBSTITUTE(SUBSTITUTE(SUBSTITUTE(SUBSTITUTE(LOWER(AA73&amp;""),CHAR(160),""),"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"&amp;TRIM(SUBSTITUTE(SUBSTITUTE(SUBSTITUTE(SUBSTITUTE(SUBSTITUTE(SUBSTITUTE(SUBSTITUTE(SUBSTITUTE(SUBSTITUTE(SUBSTITUTE(SUBSTITUTE(SUBSTITUTE(SUBSTITUTE(SUBSTITUTE(SUBSTITUTE(SUBSTITUTE(SUBSTITUTE(SUBSTITUTE(SUBSTITUTE(SUBSTITUTE(LOWER(V73&amp;""),CHAR(160)," "),"."," "),","," "),"-"," "),"/"," "),"("," "),")"," "),":"," "),";"," "),"_"," "),"–"," "),"?"," "),"!"," "),"*"," "),"["," "),"]"," "),"'"," "),"#"," "),"+"," "),"&amp;"," "))&amp;" "</f>
        <v>  </v>
      </c>
      <c r="BD73" s="61" t="str">
        <f aca="false">" "&amp;TRIM(SUBSTITUTE(SUBSTITUTE(SUBSTITUTE(SUBSTITUTE(SUBSTITUTE(SUBSTITUTE(SUBSTITUTE(SUBSTITUTE(SUBSTITUTE(SUBSTITUTE(SUBSTITUTE(SUBSTITUTE(SUBSTITUTE(SUBSTITUTE(SUBSTITUTE(SUBSTITUTE(SUBSTITUTE(SUBSTITUTE(SUBSTITUTE(SUBSTITUTE(LOWER(Z73&amp;""),CHAR(160)," "),"."," "),","," "),"-"," "),"/"," "),"("," "),")"," "),":"," "),";"," "),"_"," "),"–"," "),"?"," "),"!"," "),"*"," "),"["," "),"]"," "),"'"," "),"#"," "),"+"," "),"&amp;"," "))&amp;" "</f>
        <v>  </v>
      </c>
      <c r="BE73" s="61" t="str">
        <f aca="false">" "&amp;TRIM(SUBSTITUTE(SUBSTITUTE(SUBSTITUTE(SUBSTITUTE(SUBSTITUTE(SUBSTITUTE(SUBSTITUTE(SUBSTITUTE(SUBSTITUTE(SUBSTITUTE(SUBSTITUTE(SUBSTITUTE(SUBSTITUTE(SUBSTITUTE(SUBSTITUTE(SUBSTITUTE(SUBSTITUTE(SUBSTITUTE(SUBSTITUTE(SUBSTITUTE(LOWER(W73&amp;""),CHAR(160)," "),"."," "),","," "),"-"," "),"/"," "),"("," "),")"," "),":"," "),";"," "),"_"," "),"–"," "),"?"," "),"!"," "),"*"," "),"["," "),"]"," "),"'"," "),"#"," "),"+"," "),"&amp;"," "))&amp;" "</f>
        <v>  </v>
      </c>
      <c r="BF73" s="61" t="str">
        <f aca="false">" "&amp;TRIM(SUBSTITUTE(SUBSTITUTE(SUBSTITUTE(SUBSTITUTE(SUBSTITUTE(SUBSTITUTE(SUBSTITUTE(SUBSTITUTE(SUBSTITUTE(SUBSTITUTE(SUBSTITUTE(SUBSTITUTE(SUBSTITUTE(SUBSTITUTE(SUBSTITUTE(SUBSTITUTE(SUBSTITUTE(SUBSTITUTE(SUBSTITUTE(SUBSTITUTE(LOWER(AC73&amp;""),CHAR(160)," "),"."," "),","," "),"-"," "),"/"," "),"("," "),")"," "),":"," "),";"," "),"_"," "),"–"," "),"?"," "),"!"," "),"*"," "),"["," "),"]"," "),"'"," "),"#"," "),"+"," "),"&amp;"," "))&amp;" "</f>
        <v>  </v>
      </c>
    </row>
    <row r="74" customFormat="false" ht="39.75" hidden="false" customHeight="true" outlineLevel="0" collapsed="false">
      <c r="A74" s="57" t="s">
        <v>543</v>
      </c>
      <c r="B74" s="57" t="s">
        <v>209</v>
      </c>
      <c r="C74" s="57" t="str">
        <f aca="false">Flights!$F$7</f>
        <v>MH0720</v>
      </c>
      <c r="D74" s="58" t="n">
        <f aca="false">Flights!$D$7</f>
        <v>46305</v>
      </c>
      <c r="E74" s="57" t="str">
        <f aca="false">Flights!$G$7&amp;"-"&amp;Flights!$H$7</f>
        <v>CGK-KUL</v>
      </c>
      <c r="F74" s="57" t="str">
        <f aca="false">Flights!$K$7</f>
        <v>EY</v>
      </c>
      <c r="G74" s="57" t="s">
        <v>79</v>
      </c>
      <c r="H74" s="57" t="s">
        <v>360</v>
      </c>
      <c r="I74" s="57" t="s">
        <v>380</v>
      </c>
      <c r="J74" s="57" t="s">
        <v>384</v>
      </c>
      <c r="K74" s="67" t="s">
        <v>385</v>
      </c>
      <c r="L74" s="67" t="s">
        <v>364</v>
      </c>
      <c r="M74" s="67"/>
      <c r="N74" s="67" t="s">
        <v>365</v>
      </c>
      <c r="O74" s="67"/>
      <c r="P74" s="57" t="s">
        <v>198</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open",IF(AND(NOT(OR(LEN(AZ74)&lt;15,ISNUMBER(MATCH(AZ74,L_Placeholder,0)))),NOT(SUMPRODUCT(--ISNUMBER(SEARCH(" "&amp;L_EvidencePhrase&amp;" ",BF74)))&gt;0),NOT(OR(LEN(AU74)&lt;2,ISNUMBER(MATCH(AU74,L_Placeholder,0)))),NOT(OR(LEN(AX74)&lt;2,ISNUMBER(MATCH(AX74,L_Placeholder,0)))),TRIM(AE74)&lt;&gt;TRIM(T74)),"N/A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",BD74)))&gt;0),"INVALID – evidence missing, placeholder or not yet on file",IF(OR(LEN(AX74)&lt;2,ISNUMBER(MATCH(AX74,L_Placeholder,0))),"INVALID – verifier missing",IF(AX74=AU74,"INVALID – verifier must be someone other than the PIC",IF(SUMPRODUCT(--ISNUMBER(SEARCH(" "&amp;L_EvidencePhrase&amp;" ",BC74)))&gt;0,"INVALID – result not yet available (awaiting / TBC)",IF(AND(TRIM(U74)="Pass",SUMPRODUCT(--ISNUMBER(SEARCH(" "&amp;L_ResultBad&amp;" ",BC74)))&gt;0,NOT(SUMPRODUCT(--ISNUMBER(SEARCH(" "&amp;L_Negation&amp;" ",BC74)))&gt;0)),"INVALID – result describes a problem: use Fail, then Pass after CA",IF(AND(AQ74=1,OR(OR(LEN(AY74)&lt;3,ISNUMBER(MATCH(AY74,L_Placeholder,0))),SUMPRODUCT(--ISNUMBER(SEARCH(" "&amp;L_EvidencePhrase&amp;" ",BE74)))&gt;0)),"INVALID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SUBSTITUTE(SUBSTITUTE(SUBSTITUTE(SUBSTITUTE(SUBSTITUTE(SUBSTITUTE(SUBSTITUTE(SUBSTITUTE(SUBSTITUTE(SUBSTITUTE(SUBSTITUTE(SUBSTITUTE(SUBSTITUTE(LOWER(T74&amp;""),CHAR(160),"")," ",""),".",""),"-",""),"/",""),"?",""),"_",""),",",""),"[",""),"]",""),"(",""),")",""),"*","")</f>
        <v/>
      </c>
      <c r="AV74" s="61" t="str">
        <f aca="false">SUBSTITUTE(SUBSTITUTE(SUBSTITUTE(SUBSTITUTE(SUBSTITUTE(SUBSTITUTE(SUBSTITUTE(SUBSTITUTE(SUBSTITUTE(SUBSTITUTE(SUBSTITUTE(SUBSTITUTE(SUBSTITUTE(LOWER(V74&amp;""),CHAR(160),"")," ",""),".",""),"-",""),"/",""),"?",""),"_",""),",",""),"[",""),"]",""),"(",""),")",""),"*","")</f>
        <v/>
      </c>
      <c r="AW74" s="61" t="str">
        <f aca="false">SUBSTITUTE(SUBSTITUTE(SUBSTITUTE(SUBSTITUTE(SUBSTITUTE(SUBSTITUTE(SUBSTITUTE(SUBSTITUTE(SUBSTITUTE(SUBSTITUTE(SUBSTITUTE(SUBSTITUTE(SUBSTITUTE(LOWER(Z74&amp;""),CHAR(160),"")," ",""),".",""),"-",""),"/",""),"?",""),"_",""),",",""),"[",""),"]",""),"(",""),")",""),"*","")</f>
        <v/>
      </c>
      <c r="AX74" s="61" t="str">
        <f aca="false">SUBSTITUTE(SUBSTITUTE(SUBSTITUTE(SUBSTITUTE(SUBSTITUTE(SUBSTITUTE(SUBSTITUTE(SUBSTITUTE(SUBSTITUTE(SUBSTITUTE(SUBSTITUTE(SUBSTITUTE(SUBSTITUTE(LOWER(AE74&amp;""),CHAR(160),"")," ",""),".",""),"-",""),"/",""),"?",""),"_",""),",",""),"[",""),"]",""),"(",""),")",""),"*","")</f>
        <v/>
      </c>
      <c r="AY74" s="61" t="str">
        <f aca="false">SUBSTITUTE(SUBSTITUTE(SUBSTITUTE(SUBSTITUTE(SUBSTITUTE(SUBSTITUTE(SUBSTITUTE(SUBSTITUTE(SUBSTITUTE(SUBSTITUTE(SUBSTITUTE(SUBSTITUTE(SUBSTITUTE(LOWER(W74&amp;""),CHAR(160),"")," ",""),".",""),"-",""),"/",""),"?",""),"_",""),",",""),"[",""),"]",""),"(",""),")",""),"*","")</f>
        <v/>
      </c>
      <c r="AZ74" s="61" t="str">
        <f aca="false">SUBSTITUTE(SUBSTITUTE(SUBSTITUTE(SUBSTITUTE(SUBSTITUTE(SUBSTITUTE(SUBSTITUTE(SUBSTITUTE(SUBSTITUTE(SUBSTITUTE(SUBSTITUTE(SUBSTITUTE(SUBSTITUTE(LOWER(AC74&amp;""),CHAR(160),"")," ",""),".",""),"-",""),"/",""),"?",""),"_",""),",",""),"[",""),"]",""),"(",""),")",""),"*","")</f>
        <v/>
      </c>
      <c r="BA74" s="61" t="str">
        <f aca="false">SUBSTITUTE(SUBSTITUTE(SUBSTITUTE(SUBSTITUTE(SUBSTITUTE(SUBSTITUTE(SUBSTITUTE(SUBSTITUTE(SUBSTITUTE(SUBSTITUTE(SUBSTITUTE(SUBSTITUTE(SUBSTITUTE(LOWER(AA74&amp;""),CHAR(160),""),"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"&amp;TRIM(SUBSTITUTE(SUBSTITUTE(SUBSTITUTE(SUBSTITUTE(SUBSTITUTE(SUBSTITUTE(SUBSTITUTE(SUBSTITUTE(SUBSTITUTE(SUBSTITUTE(SUBSTITUTE(SUBSTITUTE(SUBSTITUTE(SUBSTITUTE(SUBSTITUTE(SUBSTITUTE(SUBSTITUTE(SUBSTITUTE(SUBSTITUTE(SUBSTITUTE(LOWER(V74&amp;""),CHAR(160)," "),"."," "),","," "),"-"," "),"/"," "),"("," "),")"," "),":"," "),";"," "),"_"," "),"–"," "),"?"," "),"!"," "),"*"," "),"["," "),"]"," "),"'"," "),"#"," "),"+"," "),"&amp;"," "))&amp;" "</f>
        <v>  </v>
      </c>
      <c r="BD74" s="61" t="str">
        <f aca="false">" "&amp;TRIM(SUBSTITUTE(SUBSTITUTE(SUBSTITUTE(SUBSTITUTE(SUBSTITUTE(SUBSTITUTE(SUBSTITUTE(SUBSTITUTE(SUBSTITUTE(SUBSTITUTE(SUBSTITUTE(SUBSTITUTE(SUBSTITUTE(SUBSTITUTE(SUBSTITUTE(SUBSTITUTE(SUBSTITUTE(SUBSTITUTE(SUBSTITUTE(SUBSTITUTE(LOWER(Z74&amp;""),CHAR(160)," "),"."," "),","," "),"-"," "),"/"," "),"("," "),")"," "),":"," "),";"," "),"_"," "),"–"," "),"?"," "),"!"," "),"*"," "),"["," "),"]"," "),"'"," "),"#"," "),"+"," "),"&amp;"," "))&amp;" "</f>
        <v>  </v>
      </c>
      <c r="BE74" s="61" t="str">
        <f aca="false">" "&amp;TRIM(SUBSTITUTE(SUBSTITUTE(SUBSTITUTE(SUBSTITUTE(SUBSTITUTE(SUBSTITUTE(SUBSTITUTE(SUBSTITUTE(SUBSTITUTE(SUBSTITUTE(SUBSTITUTE(SUBSTITUTE(SUBSTITUTE(SUBSTITUTE(SUBSTITUTE(SUBSTITUTE(SUBSTITUTE(SUBSTITUTE(SUBSTITUTE(SUBSTITUTE(LOWER(W74&amp;""),CHAR(160)," "),"."," "),","," "),"-"," "),"/"," "),"("," "),")"," "),":"," "),";"," "),"_"," "),"–"," "),"?"," "),"!"," "),"*"," "),"["," "),"]"," "),"'"," "),"#"," "),"+"," "),"&amp;"," "))&amp;" "</f>
        <v>  </v>
      </c>
      <c r="BF74" s="61" t="str">
        <f aca="false">" "&amp;TRIM(SUBSTITUTE(SUBSTITUTE(SUBSTITUTE(SUBSTITUTE(SUBSTITUTE(SUBSTITUTE(SUBSTITUTE(SUBSTITUTE(SUBSTITUTE(SUBSTITUTE(SUBSTITUTE(SUBSTITUTE(SUBSTITUTE(SUBSTITUTE(SUBSTITUTE(SUBSTITUTE(SUBSTITUTE(SUBSTITUTE(SUBSTITUTE(SUBSTITUTE(LOWER(AC74&amp;""),CHAR(160)," "),"."," "),","," "),"-"," "),"/"," "),"("," "),")"," "),":"," "),";"," "),"_"," "),"–"," "),"?"," "),"!"," "),"*"," "),"["," "),"]"," "),"'"," "),"#"," "),"+"," "),"&amp;"," "))&amp;" "</f>
        <v>  </v>
      </c>
    </row>
    <row r="75" customFormat="false" ht="39.75" hidden="false" customHeight="true" outlineLevel="0" collapsed="false">
      <c r="A75" s="57" t="s">
        <v>544</v>
      </c>
      <c r="B75" s="57" t="s">
        <v>209</v>
      </c>
      <c r="C75" s="57" t="str">
        <f aca="false">Flights!$F$7</f>
        <v>MH0720</v>
      </c>
      <c r="D75" s="58" t="n">
        <f aca="false">Flights!$D$7</f>
        <v>46305</v>
      </c>
      <c r="E75" s="57" t="str">
        <f aca="false">Flights!$G$7&amp;"-"&amp;Flights!$H$7</f>
        <v>CGK-KUL</v>
      </c>
      <c r="F75" s="57" t="str">
        <f aca="false">Flights!$K$7</f>
        <v>EY</v>
      </c>
      <c r="G75" s="57" t="s">
        <v>79</v>
      </c>
      <c r="H75" s="57" t="s">
        <v>360</v>
      </c>
      <c r="I75" s="57" t="s">
        <v>387</v>
      </c>
      <c r="J75" s="57" t="s">
        <v>388</v>
      </c>
      <c r="K75" s="67" t="s">
        <v>389</v>
      </c>
      <c r="L75" s="67" t="s">
        <v>364</v>
      </c>
      <c r="M75" s="67"/>
      <c r="N75" s="67" t="s">
        <v>365</v>
      </c>
      <c r="O75" s="67"/>
      <c r="P75" s="57" t="s">
        <v>198</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open",IF(AND(NOT(OR(LEN(AZ75)&lt;15,ISNUMBER(MATCH(AZ75,L_Placeholder,0)))),NOT(SUMPRODUCT(--ISNUMBER(SEARCH(" "&amp;L_EvidencePhrase&amp;" ",BF75)))&gt;0),NOT(OR(LEN(AU75)&lt;2,ISNUMBER(MATCH(AU75,L_Placeholder,0)))),NOT(OR(LEN(AX75)&lt;2,ISNUMBER(MATCH(AX75,L_Placeholder,0)))),TRIM(AE75)&lt;&gt;TRIM(T75)),"N/A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",BD75)))&gt;0),"INVALID – evidence missing, placeholder or not yet on file",IF(OR(LEN(AX75)&lt;2,ISNUMBER(MATCH(AX75,L_Placeholder,0))),"INVALID – verifier missing",IF(AX75=AU75,"INVALID – verifier must be someone other than the PIC",IF(SUMPRODUCT(--ISNUMBER(SEARCH(" "&amp;L_EvidencePhrase&amp;" ",BC75)))&gt;0,"INVALID – result not yet available (awaiting / TBC)",IF(AND(TRIM(U75)="Pass",SUMPRODUCT(--ISNUMBER(SEARCH(" "&amp;L_ResultBad&amp;" ",BC75)))&gt;0,NOT(SUMPRODUCT(--ISNUMBER(SEARCH(" "&amp;L_Negation&amp;" ",BC75)))&gt;0)),"INVALID – result describes a problem: use Fail, then Pass after CA",IF(AND(AQ75=1,OR(OR(LEN(AY75)&lt;3,ISNUMBER(MATCH(AY75,L_Placeholder,0))),SUMPRODUCT(--ISNUMBER(SEARCH(" "&amp;L_EvidencePhrase&amp;" ",BE75)))&gt;0)),"INVALID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SUBSTITUTE(SUBSTITUTE(SUBSTITUTE(SUBSTITUTE(SUBSTITUTE(SUBSTITUTE(SUBSTITUTE(SUBSTITUTE(SUBSTITUTE(SUBSTITUTE(SUBSTITUTE(SUBSTITUTE(SUBSTITUTE(LOWER(T75&amp;""),CHAR(160),"")," ",""),".",""),"-",""),"/",""),"?",""),"_",""),",",""),"[",""),"]",""),"(",""),")",""),"*","")</f>
        <v/>
      </c>
      <c r="AV75" s="61" t="str">
        <f aca="false">SUBSTITUTE(SUBSTITUTE(SUBSTITUTE(SUBSTITUTE(SUBSTITUTE(SUBSTITUTE(SUBSTITUTE(SUBSTITUTE(SUBSTITUTE(SUBSTITUTE(SUBSTITUTE(SUBSTITUTE(SUBSTITUTE(LOWER(V75&amp;""),CHAR(160),"")," ",""),".",""),"-",""),"/",""),"?",""),"_",""),",",""),"[",""),"]",""),"(",""),")",""),"*","")</f>
        <v/>
      </c>
      <c r="AW75" s="61" t="str">
        <f aca="false">SUBSTITUTE(SUBSTITUTE(SUBSTITUTE(SUBSTITUTE(SUBSTITUTE(SUBSTITUTE(SUBSTITUTE(SUBSTITUTE(SUBSTITUTE(SUBSTITUTE(SUBSTITUTE(SUBSTITUTE(SUBSTITUTE(LOWER(Z75&amp;""),CHAR(160),"")," ",""),".",""),"-",""),"/",""),"?",""),"_",""),",",""),"[",""),"]",""),"(",""),")",""),"*","")</f>
        <v/>
      </c>
      <c r="AX75" s="61" t="str">
        <f aca="false">SUBSTITUTE(SUBSTITUTE(SUBSTITUTE(SUBSTITUTE(SUBSTITUTE(SUBSTITUTE(SUBSTITUTE(SUBSTITUTE(SUBSTITUTE(SUBSTITUTE(SUBSTITUTE(SUBSTITUTE(SUBSTITUTE(LOWER(AE75&amp;""),CHAR(160),"")," ",""),".",""),"-",""),"/",""),"?",""),"_",""),",",""),"[",""),"]",""),"(",""),")",""),"*","")</f>
        <v/>
      </c>
      <c r="AY75" s="61" t="str">
        <f aca="false">SUBSTITUTE(SUBSTITUTE(SUBSTITUTE(SUBSTITUTE(SUBSTITUTE(SUBSTITUTE(SUBSTITUTE(SUBSTITUTE(SUBSTITUTE(SUBSTITUTE(SUBSTITUTE(SUBSTITUTE(SUBSTITUTE(LOWER(W75&amp;""),CHAR(160),"")," ",""),".",""),"-",""),"/",""),"?",""),"_",""),",",""),"[",""),"]",""),"(",""),")",""),"*","")</f>
        <v/>
      </c>
      <c r="AZ75" s="61" t="str">
        <f aca="false">SUBSTITUTE(SUBSTITUTE(SUBSTITUTE(SUBSTITUTE(SUBSTITUTE(SUBSTITUTE(SUBSTITUTE(SUBSTITUTE(SUBSTITUTE(SUBSTITUTE(SUBSTITUTE(SUBSTITUTE(SUBSTITUTE(LOWER(AC75&amp;""),CHAR(160),"")," ",""),".",""),"-",""),"/",""),"?",""),"_",""),",",""),"[",""),"]",""),"(",""),")",""),"*","")</f>
        <v/>
      </c>
      <c r="BA75" s="61" t="str">
        <f aca="false">SUBSTITUTE(SUBSTITUTE(SUBSTITUTE(SUBSTITUTE(SUBSTITUTE(SUBSTITUTE(SUBSTITUTE(SUBSTITUTE(SUBSTITUTE(SUBSTITUTE(SUBSTITUTE(SUBSTITUTE(SUBSTITUTE(LOWER(AA75&amp;""),CHAR(160),""),"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"&amp;TRIM(SUBSTITUTE(SUBSTITUTE(SUBSTITUTE(SUBSTITUTE(SUBSTITUTE(SUBSTITUTE(SUBSTITUTE(SUBSTITUTE(SUBSTITUTE(SUBSTITUTE(SUBSTITUTE(SUBSTITUTE(SUBSTITUTE(SUBSTITUTE(SUBSTITUTE(SUBSTITUTE(SUBSTITUTE(SUBSTITUTE(SUBSTITUTE(SUBSTITUTE(LOWER(V75&amp;""),CHAR(160)," "),"."," "),","," "),"-"," "),"/"," "),"("," "),")"," "),":"," "),";"," "),"_"," "),"–"," "),"?"," "),"!"," "),"*"," "),"["," "),"]"," "),"'"," "),"#"," "),"+"," "),"&amp;"," "))&amp;" "</f>
        <v>  </v>
      </c>
      <c r="BD75" s="61" t="str">
        <f aca="false">" "&amp;TRIM(SUBSTITUTE(SUBSTITUTE(SUBSTITUTE(SUBSTITUTE(SUBSTITUTE(SUBSTITUTE(SUBSTITUTE(SUBSTITUTE(SUBSTITUTE(SUBSTITUTE(SUBSTITUTE(SUBSTITUTE(SUBSTITUTE(SUBSTITUTE(SUBSTITUTE(SUBSTITUTE(SUBSTITUTE(SUBSTITUTE(SUBSTITUTE(SUBSTITUTE(LOWER(Z75&amp;""),CHAR(160)," "),"."," "),","," "),"-"," "),"/"," "),"("," "),")"," "),":"," "),";"," "),"_"," "),"–"," "),"?"," "),"!"," "),"*"," "),"["," "),"]"," "),"'"," "),"#"," "),"+"," "),"&amp;"," "))&amp;" "</f>
        <v>  </v>
      </c>
      <c r="BE75" s="61" t="str">
        <f aca="false">" "&amp;TRIM(SUBSTITUTE(SUBSTITUTE(SUBSTITUTE(SUBSTITUTE(SUBSTITUTE(SUBSTITUTE(SUBSTITUTE(SUBSTITUTE(SUBSTITUTE(SUBSTITUTE(SUBSTITUTE(SUBSTITUTE(SUBSTITUTE(SUBSTITUTE(SUBSTITUTE(SUBSTITUTE(SUBSTITUTE(SUBSTITUTE(SUBSTITUTE(SUBSTITUTE(LOWER(W75&amp;""),CHAR(160)," "),"."," "),","," "),"-"," "),"/"," "),"("," "),")"," "),":"," "),";"," "),"_"," "),"–"," "),"?"," "),"!"," "),"*"," "),"["," "),"]"," "),"'"," "),"#"," "),"+"," "),"&amp;"," "))&amp;" "</f>
        <v>  </v>
      </c>
      <c r="BF75" s="61" t="str">
        <f aca="false">" "&amp;TRIM(SUBSTITUTE(SUBSTITUTE(SUBSTITUTE(SUBSTITUTE(SUBSTITUTE(SUBSTITUTE(SUBSTITUTE(SUBSTITUTE(SUBSTITUTE(SUBSTITUTE(SUBSTITUTE(SUBSTITUTE(SUBSTITUTE(SUBSTITUTE(SUBSTITUTE(SUBSTITUTE(SUBSTITUTE(SUBSTITUTE(SUBSTITUTE(SUBSTITUTE(LOWER(AC75&amp;""),CHAR(160)," "),"."," "),","," "),"-"," "),"/"," "),"("," "),")"," "),":"," "),";"," "),"_"," "),"–"," "),"?"," "),"!"," "),"*"," "),"["," "),"]"," "),"'"," "),"#"," "),"+"," "),"&amp;"," "))&amp;" "</f>
        <v>  </v>
      </c>
    </row>
    <row r="76" customFormat="false" ht="39.75" hidden="false" customHeight="true" outlineLevel="0" collapsed="false">
      <c r="A76" s="57" t="s">
        <v>545</v>
      </c>
      <c r="B76" s="57" t="s">
        <v>209</v>
      </c>
      <c r="C76" s="57" t="str">
        <f aca="false">Flights!$F$7</f>
        <v>MH0720</v>
      </c>
      <c r="D76" s="58" t="n">
        <f aca="false">Flights!$D$7</f>
        <v>46305</v>
      </c>
      <c r="E76" s="57" t="str">
        <f aca="false">Flights!$G$7&amp;"-"&amp;Flights!$H$7</f>
        <v>CGK-KUL</v>
      </c>
      <c r="F76" s="57" t="str">
        <f aca="false">Flights!$K$7</f>
        <v>EY</v>
      </c>
      <c r="G76" s="57" t="s">
        <v>79</v>
      </c>
      <c r="H76" s="57" t="s">
        <v>360</v>
      </c>
      <c r="I76" s="57" t="s">
        <v>387</v>
      </c>
      <c r="J76" s="57" t="s">
        <v>391</v>
      </c>
      <c r="K76" s="67" t="s">
        <v>389</v>
      </c>
      <c r="L76" s="67" t="s">
        <v>364</v>
      </c>
      <c r="M76" s="67"/>
      <c r="N76" s="67" t="s">
        <v>365</v>
      </c>
      <c r="O76" s="67"/>
      <c r="P76" s="57" t="s">
        <v>198</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open",IF(AND(NOT(OR(LEN(AZ76)&lt;15,ISNUMBER(MATCH(AZ76,L_Placeholder,0)))),NOT(SUMPRODUCT(--ISNUMBER(SEARCH(" "&amp;L_EvidencePhrase&amp;" ",BF76)))&gt;0),NOT(OR(LEN(AU76)&lt;2,ISNUMBER(MATCH(AU76,L_Placeholder,0)))),NOT(OR(LEN(AX76)&lt;2,ISNUMBER(MATCH(AX76,L_Placeholder,0)))),TRIM(AE76)&lt;&gt;TRIM(T76)),"N/A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",BD76)))&gt;0),"INVALID – evidence missing, placeholder or not yet on file",IF(OR(LEN(AX76)&lt;2,ISNUMBER(MATCH(AX76,L_Placeholder,0))),"INVALID – verifier missing",IF(AX76=AU76,"INVALID – verifier must be someone other than the PIC",IF(SUMPRODUCT(--ISNUMBER(SEARCH(" "&amp;L_EvidencePhrase&amp;" ",BC76)))&gt;0,"INVALID – result not yet available (awaiting / TBC)",IF(AND(TRIM(U76)="Pass",SUMPRODUCT(--ISNUMBER(SEARCH(" "&amp;L_ResultBad&amp;" ",BC76)))&gt;0,NOT(SUMPRODUCT(--ISNUMBER(SEARCH(" "&amp;L_Negation&amp;" ",BC76)))&gt;0)),"INVALID – result describes a problem: use Fail, then Pass after CA",IF(AND(AQ76=1,OR(OR(LEN(AY76)&lt;3,ISNUMBER(MATCH(AY76,L_Placeholder,0))),SUMPRODUCT(--ISNUMBER(SEARCH(" "&amp;L_EvidencePhrase&amp;" ",BE76)))&gt;0)),"INVALID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SUBSTITUTE(SUBSTITUTE(SUBSTITUTE(SUBSTITUTE(SUBSTITUTE(SUBSTITUTE(SUBSTITUTE(SUBSTITUTE(SUBSTITUTE(SUBSTITUTE(SUBSTITUTE(SUBSTITUTE(SUBSTITUTE(LOWER(T76&amp;""),CHAR(160),"")," ",""),".",""),"-",""),"/",""),"?",""),"_",""),",",""),"[",""),"]",""),"(",""),")",""),"*","")</f>
        <v/>
      </c>
      <c r="AV76" s="61" t="str">
        <f aca="false">SUBSTITUTE(SUBSTITUTE(SUBSTITUTE(SUBSTITUTE(SUBSTITUTE(SUBSTITUTE(SUBSTITUTE(SUBSTITUTE(SUBSTITUTE(SUBSTITUTE(SUBSTITUTE(SUBSTITUTE(SUBSTITUTE(LOWER(V76&amp;""),CHAR(160),"")," ",""),".",""),"-",""),"/",""),"?",""),"_",""),",",""),"[",""),"]",""),"(",""),")",""),"*","")</f>
        <v/>
      </c>
      <c r="AW76" s="61" t="str">
        <f aca="false">SUBSTITUTE(SUBSTITUTE(SUBSTITUTE(SUBSTITUTE(SUBSTITUTE(SUBSTITUTE(SUBSTITUTE(SUBSTITUTE(SUBSTITUTE(SUBSTITUTE(SUBSTITUTE(SUBSTITUTE(SUBSTITUTE(LOWER(Z76&amp;""),CHAR(160),"")," ",""),".",""),"-",""),"/",""),"?",""),"_",""),",",""),"[",""),"]",""),"(",""),")",""),"*","")</f>
        <v/>
      </c>
      <c r="AX76" s="61" t="str">
        <f aca="false">SUBSTITUTE(SUBSTITUTE(SUBSTITUTE(SUBSTITUTE(SUBSTITUTE(SUBSTITUTE(SUBSTITUTE(SUBSTITUTE(SUBSTITUTE(SUBSTITUTE(SUBSTITUTE(SUBSTITUTE(SUBSTITUTE(LOWER(AE76&amp;""),CHAR(160),"")," ",""),".",""),"-",""),"/",""),"?",""),"_",""),",",""),"[",""),"]",""),"(",""),")",""),"*","")</f>
        <v/>
      </c>
      <c r="AY76" s="61" t="str">
        <f aca="false">SUBSTITUTE(SUBSTITUTE(SUBSTITUTE(SUBSTITUTE(SUBSTITUTE(SUBSTITUTE(SUBSTITUTE(SUBSTITUTE(SUBSTITUTE(SUBSTITUTE(SUBSTITUTE(SUBSTITUTE(SUBSTITUTE(LOWER(W76&amp;""),CHAR(160),"")," ",""),".",""),"-",""),"/",""),"?",""),"_",""),",",""),"[",""),"]",""),"(",""),")",""),"*","")</f>
        <v/>
      </c>
      <c r="AZ76" s="61" t="str">
        <f aca="false">SUBSTITUTE(SUBSTITUTE(SUBSTITUTE(SUBSTITUTE(SUBSTITUTE(SUBSTITUTE(SUBSTITUTE(SUBSTITUTE(SUBSTITUTE(SUBSTITUTE(SUBSTITUTE(SUBSTITUTE(SUBSTITUTE(LOWER(AC76&amp;""),CHAR(160),"")," ",""),".",""),"-",""),"/",""),"?",""),"_",""),",",""),"[",""),"]",""),"(",""),")",""),"*","")</f>
        <v/>
      </c>
      <c r="BA76" s="61" t="str">
        <f aca="false">SUBSTITUTE(SUBSTITUTE(SUBSTITUTE(SUBSTITUTE(SUBSTITUTE(SUBSTITUTE(SUBSTITUTE(SUBSTITUTE(SUBSTITUTE(SUBSTITUTE(SUBSTITUTE(SUBSTITUTE(SUBSTITUTE(LOWER(AA76&amp;""),CHAR(160),""),"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"&amp;TRIM(SUBSTITUTE(SUBSTITUTE(SUBSTITUTE(SUBSTITUTE(SUBSTITUTE(SUBSTITUTE(SUBSTITUTE(SUBSTITUTE(SUBSTITUTE(SUBSTITUTE(SUBSTITUTE(SUBSTITUTE(SUBSTITUTE(SUBSTITUTE(SUBSTITUTE(SUBSTITUTE(SUBSTITUTE(SUBSTITUTE(SUBSTITUTE(SUBSTITUTE(LOWER(V76&amp;""),CHAR(160)," "),"."," "),","," "),"-"," "),"/"," "),"("," "),")"," "),":"," "),";"," "),"_"," "),"–"," "),"?"," "),"!"," "),"*"," "),"["," "),"]"," "),"'"," "),"#"," "),"+"," "),"&amp;"," "))&amp;" "</f>
        <v>  </v>
      </c>
      <c r="BD76" s="61" t="str">
        <f aca="false">" "&amp;TRIM(SUBSTITUTE(SUBSTITUTE(SUBSTITUTE(SUBSTITUTE(SUBSTITUTE(SUBSTITUTE(SUBSTITUTE(SUBSTITUTE(SUBSTITUTE(SUBSTITUTE(SUBSTITUTE(SUBSTITUTE(SUBSTITUTE(SUBSTITUTE(SUBSTITUTE(SUBSTITUTE(SUBSTITUTE(SUBSTITUTE(SUBSTITUTE(SUBSTITUTE(LOWER(Z76&amp;""),CHAR(160)," "),"."," "),","," "),"-"," "),"/"," "),"("," "),")"," "),":"," "),";"," "),"_"," "),"–"," "),"?"," "),"!"," "),"*"," "),"["," "),"]"," "),"'"," "),"#"," "),"+"," "),"&amp;"," "))&amp;" "</f>
        <v>  </v>
      </c>
      <c r="BE76" s="61" t="str">
        <f aca="false">" "&amp;TRIM(SUBSTITUTE(SUBSTITUTE(SUBSTITUTE(SUBSTITUTE(SUBSTITUTE(SUBSTITUTE(SUBSTITUTE(SUBSTITUTE(SUBSTITUTE(SUBSTITUTE(SUBSTITUTE(SUBSTITUTE(SUBSTITUTE(SUBSTITUTE(SUBSTITUTE(SUBSTITUTE(SUBSTITUTE(SUBSTITUTE(SUBSTITUTE(SUBSTITUTE(LOWER(W76&amp;""),CHAR(160)," "),"."," "),","," "),"-"," "),"/"," "),"("," "),")"," "),":"," "),";"," "),"_"," "),"–"," "),"?"," "),"!"," "),"*"," "),"["," "),"]"," "),"'"," "),"#"," "),"+"," "),"&amp;"," "))&amp;" "</f>
        <v>  </v>
      </c>
      <c r="BF76" s="61" t="str">
        <f aca="false">" "&amp;TRIM(SUBSTITUTE(SUBSTITUTE(SUBSTITUTE(SUBSTITUTE(SUBSTITUTE(SUBSTITUTE(SUBSTITUTE(SUBSTITUTE(SUBSTITUTE(SUBSTITUTE(SUBSTITUTE(SUBSTITUTE(SUBSTITUTE(SUBSTITUTE(SUBSTITUTE(SUBSTITUTE(SUBSTITUTE(SUBSTITUTE(SUBSTITUTE(SUBSTITUTE(LOWER(AC76&amp;""),CHAR(160)," "),"."," "),","," "),"-"," "),"/"," "),"("," "),")"," "),":"," "),";"," "),"_"," "),"–"," "),"?"," "),"!"," "),"*"," "),"["," "),"]"," "),"'"," "),"#"," "),"+"," "),"&amp;"," "))&amp;" "</f>
        <v>  </v>
      </c>
    </row>
    <row r="77" customFormat="false" ht="39.75" hidden="false" customHeight="true" outlineLevel="0" collapsed="false">
      <c r="A77" s="57" t="s">
        <v>546</v>
      </c>
      <c r="B77" s="57" t="s">
        <v>209</v>
      </c>
      <c r="C77" s="57" t="str">
        <f aca="false">Flights!$F$7</f>
        <v>MH0720</v>
      </c>
      <c r="D77" s="58" t="n">
        <f aca="false">Flights!$D$7</f>
        <v>46305</v>
      </c>
      <c r="E77" s="57" t="str">
        <f aca="false">Flights!$G$7&amp;"-"&amp;Flights!$H$7</f>
        <v>CGK-KUL</v>
      </c>
      <c r="F77" s="57" t="str">
        <f aca="false">Flights!$K$7</f>
        <v>EY</v>
      </c>
      <c r="G77" s="57" t="s">
        <v>79</v>
      </c>
      <c r="H77" s="57" t="s">
        <v>360</v>
      </c>
      <c r="I77" s="57" t="s">
        <v>393</v>
      </c>
      <c r="J77" s="57" t="s">
        <v>394</v>
      </c>
      <c r="K77" s="67" t="s">
        <v>547</v>
      </c>
      <c r="L77" s="67" t="s">
        <v>465</v>
      </c>
      <c r="M77" s="67"/>
      <c r="N77" s="67" t="s">
        <v>365</v>
      </c>
      <c r="O77" s="67"/>
      <c r="P77" s="57" t="s">
        <v>198</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open",IF(AND(NOT(OR(LEN(AZ77)&lt;15,ISNUMBER(MATCH(AZ77,L_Placeholder,0)))),NOT(SUMPRODUCT(--ISNUMBER(SEARCH(" "&amp;L_EvidencePhrase&amp;" ",BF77)))&gt;0),NOT(OR(LEN(AU77)&lt;2,ISNUMBER(MATCH(AU77,L_Placeholder,0)))),NOT(OR(LEN(AX77)&lt;2,ISNUMBER(MATCH(AX77,L_Placeholder,0)))),TRIM(AE77)&lt;&gt;TRIM(T77)),"N/A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",BD77)))&gt;0),"INVALID – evidence missing, placeholder or not yet on file",IF(OR(LEN(AX77)&lt;2,ISNUMBER(MATCH(AX77,L_Placeholder,0))),"INVALID – verifier missing",IF(AX77=AU77,"INVALID – verifier must be someone other than the PIC",IF(SUMPRODUCT(--ISNUMBER(SEARCH(" "&amp;L_EvidencePhrase&amp;" ",BC77)))&gt;0,"INVALID – result not yet available (awaiting / TBC)",IF(AND(TRIM(U77)="Pass",SUMPRODUCT(--ISNUMBER(SEARCH(" "&amp;L_ResultBad&amp;" ",BC77)))&gt;0,NOT(SUMPRODUCT(--ISNUMBER(SEARCH(" "&amp;L_Negation&amp;" ",BC77)))&gt;0)),"INVALID – result describes a problem: use Fail, then Pass after CA",IF(AND(AQ77=1,OR(OR(LEN(AY77)&lt;3,ISNUMBER(MATCH(AY77,L_Placeholder,0))),SUMPRODUCT(--ISNUMBER(SEARCH(" "&amp;L_EvidencePhrase&amp;" ",BE77)))&gt;0)),"INVALID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SUBSTITUTE(SUBSTITUTE(SUBSTITUTE(SUBSTITUTE(SUBSTITUTE(SUBSTITUTE(SUBSTITUTE(SUBSTITUTE(SUBSTITUTE(SUBSTITUTE(SUBSTITUTE(SUBSTITUTE(SUBSTITUTE(LOWER(T77&amp;""),CHAR(160),"")," ",""),".",""),"-",""),"/",""),"?",""),"_",""),",",""),"[",""),"]",""),"(",""),")",""),"*","")</f>
        <v/>
      </c>
      <c r="AV77" s="61" t="str">
        <f aca="false">SUBSTITUTE(SUBSTITUTE(SUBSTITUTE(SUBSTITUTE(SUBSTITUTE(SUBSTITUTE(SUBSTITUTE(SUBSTITUTE(SUBSTITUTE(SUBSTITUTE(SUBSTITUTE(SUBSTITUTE(SUBSTITUTE(LOWER(V77&amp;""),CHAR(160),"")," ",""),".",""),"-",""),"/",""),"?",""),"_",""),",",""),"[",""),"]",""),"(",""),")",""),"*","")</f>
        <v/>
      </c>
      <c r="AW77" s="61" t="str">
        <f aca="false">SUBSTITUTE(SUBSTITUTE(SUBSTITUTE(SUBSTITUTE(SUBSTITUTE(SUBSTITUTE(SUBSTITUTE(SUBSTITUTE(SUBSTITUTE(SUBSTITUTE(SUBSTITUTE(SUBSTITUTE(SUBSTITUTE(LOWER(Z77&amp;""),CHAR(160),"")," ",""),".",""),"-",""),"/",""),"?",""),"_",""),",",""),"[",""),"]",""),"(",""),")",""),"*","")</f>
        <v/>
      </c>
      <c r="AX77" s="61" t="str">
        <f aca="false">SUBSTITUTE(SUBSTITUTE(SUBSTITUTE(SUBSTITUTE(SUBSTITUTE(SUBSTITUTE(SUBSTITUTE(SUBSTITUTE(SUBSTITUTE(SUBSTITUTE(SUBSTITUTE(SUBSTITUTE(SUBSTITUTE(LOWER(AE77&amp;""),CHAR(160),"")," ",""),".",""),"-",""),"/",""),"?",""),"_",""),",",""),"[",""),"]",""),"(",""),")",""),"*","")</f>
        <v/>
      </c>
      <c r="AY77" s="61" t="str">
        <f aca="false">SUBSTITUTE(SUBSTITUTE(SUBSTITUTE(SUBSTITUTE(SUBSTITUTE(SUBSTITUTE(SUBSTITUTE(SUBSTITUTE(SUBSTITUTE(SUBSTITUTE(SUBSTITUTE(SUBSTITUTE(SUBSTITUTE(LOWER(W77&amp;""),CHAR(160),"")," ",""),".",""),"-",""),"/",""),"?",""),"_",""),",",""),"[",""),"]",""),"(",""),")",""),"*","")</f>
        <v/>
      </c>
      <c r="AZ77" s="61" t="str">
        <f aca="false">SUBSTITUTE(SUBSTITUTE(SUBSTITUTE(SUBSTITUTE(SUBSTITUTE(SUBSTITUTE(SUBSTITUTE(SUBSTITUTE(SUBSTITUTE(SUBSTITUTE(SUBSTITUTE(SUBSTITUTE(SUBSTITUTE(LOWER(AC77&amp;""),CHAR(160),"")," ",""),".",""),"-",""),"/",""),"?",""),"_",""),",",""),"[",""),"]",""),"(",""),")",""),"*","")</f>
        <v/>
      </c>
      <c r="BA77" s="61" t="str">
        <f aca="false">SUBSTITUTE(SUBSTITUTE(SUBSTITUTE(SUBSTITUTE(SUBSTITUTE(SUBSTITUTE(SUBSTITUTE(SUBSTITUTE(SUBSTITUTE(SUBSTITUTE(SUBSTITUTE(SUBSTITUTE(SUBSTITUTE(LOWER(AA77&amp;""),CHAR(160),""),"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"&amp;TRIM(SUBSTITUTE(SUBSTITUTE(SUBSTITUTE(SUBSTITUTE(SUBSTITUTE(SUBSTITUTE(SUBSTITUTE(SUBSTITUTE(SUBSTITUTE(SUBSTITUTE(SUBSTITUTE(SUBSTITUTE(SUBSTITUTE(SUBSTITUTE(SUBSTITUTE(SUBSTITUTE(SUBSTITUTE(SUBSTITUTE(SUBSTITUTE(SUBSTITUTE(LOWER(V77&amp;""),CHAR(160)," "),"."," "),","," "),"-"," "),"/"," "),"("," "),")"," "),":"," "),";"," "),"_"," "),"–"," "),"?"," "),"!"," "),"*"," "),"["," "),"]"," "),"'"," "),"#"," "),"+"," "),"&amp;"," "))&amp;" "</f>
        <v>  </v>
      </c>
      <c r="BD77" s="61" t="str">
        <f aca="false">" "&amp;TRIM(SUBSTITUTE(SUBSTITUTE(SUBSTITUTE(SUBSTITUTE(SUBSTITUTE(SUBSTITUTE(SUBSTITUTE(SUBSTITUTE(SUBSTITUTE(SUBSTITUTE(SUBSTITUTE(SUBSTITUTE(SUBSTITUTE(SUBSTITUTE(SUBSTITUTE(SUBSTITUTE(SUBSTITUTE(SUBSTITUTE(SUBSTITUTE(SUBSTITUTE(LOWER(Z77&amp;""),CHAR(160)," "),"."," "),","," "),"-"," "),"/"," "),"("," "),")"," "),":"," "),";"," "),"_"," "),"–"," "),"?"," "),"!"," "),"*"," "),"["," "),"]"," "),"'"," "),"#"," "),"+"," "),"&amp;"," "))&amp;" "</f>
        <v>  </v>
      </c>
      <c r="BE77" s="61" t="str">
        <f aca="false">" "&amp;TRIM(SUBSTITUTE(SUBSTITUTE(SUBSTITUTE(SUBSTITUTE(SUBSTITUTE(SUBSTITUTE(SUBSTITUTE(SUBSTITUTE(SUBSTITUTE(SUBSTITUTE(SUBSTITUTE(SUBSTITUTE(SUBSTITUTE(SUBSTITUTE(SUBSTITUTE(SUBSTITUTE(SUBSTITUTE(SUBSTITUTE(SUBSTITUTE(SUBSTITUTE(LOWER(W77&amp;""),CHAR(160)," "),"."," "),","," "),"-"," "),"/"," "),"("," "),")"," "),":"," "),";"," "),"_"," "),"–"," "),"?"," "),"!"," "),"*"," "),"["," "),"]"," "),"'"," "),"#"," "),"+"," "),"&amp;"," "))&amp;" "</f>
        <v>  </v>
      </c>
      <c r="BF77" s="61" t="str">
        <f aca="false">" "&amp;TRIM(SUBSTITUTE(SUBSTITUTE(SUBSTITUTE(SUBSTITUTE(SUBSTITUTE(SUBSTITUTE(SUBSTITUTE(SUBSTITUTE(SUBSTITUTE(SUBSTITUTE(SUBSTITUTE(SUBSTITUTE(SUBSTITUTE(SUBSTITUTE(SUBSTITUTE(SUBSTITUTE(SUBSTITUTE(SUBSTITUTE(SUBSTITUTE(SUBSTITUTE(LOWER(AC77&amp;""),CHAR(160)," "),"."," "),","," "),"-"," "),"/"," "),"("," "),")"," "),":"," "),";"," "),"_"," "),"–"," "),"?"," "),"!"," "),"*"," "),"["," "),"]"," "),"'"," "),"#"," "),"+"," "),"&amp;"," "))&amp;" "</f>
        <v>  </v>
      </c>
    </row>
    <row r="78" customFormat="false" ht="39.75" hidden="false" customHeight="true" outlineLevel="0" collapsed="false">
      <c r="A78" s="57" t="s">
        <v>548</v>
      </c>
      <c r="B78" s="57" t="s">
        <v>209</v>
      </c>
      <c r="C78" s="57" t="str">
        <f aca="false">Flights!$F$7</f>
        <v>MH0720</v>
      </c>
      <c r="D78" s="58" t="n">
        <f aca="false">Flights!$D$7</f>
        <v>46305</v>
      </c>
      <c r="E78" s="57" t="str">
        <f aca="false">Flights!$G$7&amp;"-"&amp;Flights!$H$7</f>
        <v>CGK-KUL</v>
      </c>
      <c r="F78" s="57" t="str">
        <f aca="false">Flights!$K$7</f>
        <v>EY</v>
      </c>
      <c r="G78" s="57" t="s">
        <v>81</v>
      </c>
      <c r="H78" s="57" t="s">
        <v>360</v>
      </c>
      <c r="I78" s="57" t="s">
        <v>361</v>
      </c>
      <c r="J78" s="57" t="s">
        <v>398</v>
      </c>
      <c r="K78" s="67" t="s">
        <v>399</v>
      </c>
      <c r="L78" s="67" t="s">
        <v>400</v>
      </c>
      <c r="M78" s="67"/>
      <c r="N78" s="67" t="s">
        <v>365</v>
      </c>
      <c r="O78" s="67"/>
      <c r="P78" s="57" t="s">
        <v>198</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open",IF(AND(NOT(OR(LEN(AZ78)&lt;15,ISNUMBER(MATCH(AZ78,L_Placeholder,0)))),NOT(SUMPRODUCT(--ISNUMBER(SEARCH(" "&amp;L_EvidencePhrase&amp;" ",BF78)))&gt;0),NOT(OR(LEN(AU78)&lt;2,ISNUMBER(MATCH(AU78,L_Placeholder,0)))),NOT(OR(LEN(AX78)&lt;2,ISNUMBER(MATCH(AX78,L_Placeholder,0)))),TRIM(AE78)&lt;&gt;TRIM(T78)),"N/A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",BD78)))&gt;0),"INVALID – evidence missing, placeholder or not yet on file",IF(OR(LEN(AX78)&lt;2,ISNUMBER(MATCH(AX78,L_Placeholder,0))),"INVALID – verifier missing",IF(AX78=AU78,"INVALID – verifier must be someone other than the PIC",IF(SUMPRODUCT(--ISNUMBER(SEARCH(" "&amp;L_EvidencePhrase&amp;" ",BC78)))&gt;0,"INVALID – result not yet available (awaiting / TBC)",IF(AND(TRIM(U78)="Pass",SUMPRODUCT(--ISNUMBER(SEARCH(" "&amp;L_ResultBad&amp;" ",BC78)))&gt;0,NOT(SUMPRODUCT(--ISNUMBER(SEARCH(" "&amp;L_Negation&amp;" ",BC78)))&gt;0)),"INVALID – result describes a problem: use Fail, then Pass after CA",IF(AND(AQ78=1,OR(OR(LEN(AY78)&lt;3,ISNUMBER(MATCH(AY78,L_Placeholder,0))),SUMPRODUCT(--ISNUMBER(SEARCH(" "&amp;L_EvidencePhrase&amp;" ",BE78)))&gt;0)),"INVALID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SUBSTITUTE(SUBSTITUTE(SUBSTITUTE(SUBSTITUTE(SUBSTITUTE(SUBSTITUTE(SUBSTITUTE(SUBSTITUTE(SUBSTITUTE(SUBSTITUTE(SUBSTITUTE(SUBSTITUTE(SUBSTITUTE(LOWER(T78&amp;""),CHAR(160),"")," ",""),".",""),"-",""),"/",""),"?",""),"_",""),",",""),"[",""),"]",""),"(",""),")",""),"*","")</f>
        <v/>
      </c>
      <c r="AV78" s="61" t="str">
        <f aca="false">SUBSTITUTE(SUBSTITUTE(SUBSTITUTE(SUBSTITUTE(SUBSTITUTE(SUBSTITUTE(SUBSTITUTE(SUBSTITUTE(SUBSTITUTE(SUBSTITUTE(SUBSTITUTE(SUBSTITUTE(SUBSTITUTE(LOWER(V78&amp;""),CHAR(160),"")," ",""),".",""),"-",""),"/",""),"?",""),"_",""),",",""),"[",""),"]",""),"(",""),")",""),"*","")</f>
        <v/>
      </c>
      <c r="AW78" s="61" t="str">
        <f aca="false">SUBSTITUTE(SUBSTITUTE(SUBSTITUTE(SUBSTITUTE(SUBSTITUTE(SUBSTITUTE(SUBSTITUTE(SUBSTITUTE(SUBSTITUTE(SUBSTITUTE(SUBSTITUTE(SUBSTITUTE(SUBSTITUTE(LOWER(Z78&amp;""),CHAR(160),"")," ",""),".",""),"-",""),"/",""),"?",""),"_",""),",",""),"[",""),"]",""),"(",""),")",""),"*","")</f>
        <v/>
      </c>
      <c r="AX78" s="61" t="str">
        <f aca="false">SUBSTITUTE(SUBSTITUTE(SUBSTITUTE(SUBSTITUTE(SUBSTITUTE(SUBSTITUTE(SUBSTITUTE(SUBSTITUTE(SUBSTITUTE(SUBSTITUTE(SUBSTITUTE(SUBSTITUTE(SUBSTITUTE(LOWER(AE78&amp;""),CHAR(160),"")," ",""),".",""),"-",""),"/",""),"?",""),"_",""),",",""),"[",""),"]",""),"(",""),")",""),"*","")</f>
        <v/>
      </c>
      <c r="AY78" s="61" t="str">
        <f aca="false">SUBSTITUTE(SUBSTITUTE(SUBSTITUTE(SUBSTITUTE(SUBSTITUTE(SUBSTITUTE(SUBSTITUTE(SUBSTITUTE(SUBSTITUTE(SUBSTITUTE(SUBSTITUTE(SUBSTITUTE(SUBSTITUTE(LOWER(W78&amp;""),CHAR(160),"")," ",""),".",""),"-",""),"/",""),"?",""),"_",""),",",""),"[",""),"]",""),"(",""),")",""),"*","")</f>
        <v/>
      </c>
      <c r="AZ78" s="61" t="str">
        <f aca="false">SUBSTITUTE(SUBSTITUTE(SUBSTITUTE(SUBSTITUTE(SUBSTITUTE(SUBSTITUTE(SUBSTITUTE(SUBSTITUTE(SUBSTITUTE(SUBSTITUTE(SUBSTITUTE(SUBSTITUTE(SUBSTITUTE(LOWER(AC78&amp;""),CHAR(160),"")," ",""),".",""),"-",""),"/",""),"?",""),"_",""),",",""),"[",""),"]",""),"(",""),")",""),"*","")</f>
        <v/>
      </c>
      <c r="BA78" s="61" t="str">
        <f aca="false">SUBSTITUTE(SUBSTITUTE(SUBSTITUTE(SUBSTITUTE(SUBSTITUTE(SUBSTITUTE(SUBSTITUTE(SUBSTITUTE(SUBSTITUTE(SUBSTITUTE(SUBSTITUTE(SUBSTITUTE(SUBSTITUTE(LOWER(AA78&amp;""),CHAR(160),""),"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"&amp;TRIM(SUBSTITUTE(SUBSTITUTE(SUBSTITUTE(SUBSTITUTE(SUBSTITUTE(SUBSTITUTE(SUBSTITUTE(SUBSTITUTE(SUBSTITUTE(SUBSTITUTE(SUBSTITUTE(SUBSTITUTE(SUBSTITUTE(SUBSTITUTE(SUBSTITUTE(SUBSTITUTE(SUBSTITUTE(SUBSTITUTE(SUBSTITUTE(SUBSTITUTE(LOWER(V78&amp;""),CHAR(160)," "),"."," "),","," "),"-"," "),"/"," "),"("," "),")"," "),":"," "),";"," "),"_"," "),"–"," "),"?"," "),"!"," "),"*"," "),"["," "),"]"," "),"'"," "),"#"," "),"+"," "),"&amp;"," "))&amp;" "</f>
        <v>  </v>
      </c>
      <c r="BD78" s="61" t="str">
        <f aca="false">" "&amp;TRIM(SUBSTITUTE(SUBSTITUTE(SUBSTITUTE(SUBSTITUTE(SUBSTITUTE(SUBSTITUTE(SUBSTITUTE(SUBSTITUTE(SUBSTITUTE(SUBSTITUTE(SUBSTITUTE(SUBSTITUTE(SUBSTITUTE(SUBSTITUTE(SUBSTITUTE(SUBSTITUTE(SUBSTITUTE(SUBSTITUTE(SUBSTITUTE(SUBSTITUTE(LOWER(Z78&amp;""),CHAR(160)," "),"."," "),","," "),"-"," "),"/"," "),"("," "),")"," "),":"," "),";"," "),"_"," "),"–"," "),"?"," "),"!"," "),"*"," "),"["," "),"]"," "),"'"," "),"#"," "),"+"," "),"&amp;"," "))&amp;" "</f>
        <v>  </v>
      </c>
      <c r="BE78" s="61" t="str">
        <f aca="false">" "&amp;TRIM(SUBSTITUTE(SUBSTITUTE(SUBSTITUTE(SUBSTITUTE(SUBSTITUTE(SUBSTITUTE(SUBSTITUTE(SUBSTITUTE(SUBSTITUTE(SUBSTITUTE(SUBSTITUTE(SUBSTITUTE(SUBSTITUTE(SUBSTITUTE(SUBSTITUTE(SUBSTITUTE(SUBSTITUTE(SUBSTITUTE(SUBSTITUTE(SUBSTITUTE(LOWER(W78&amp;""),CHAR(160)," "),"."," "),","," "),"-"," "),"/"," "),"("," "),")"," "),":"," "),";"," "),"_"," "),"–"," "),"?"," "),"!"," "),"*"," "),"["," "),"]"," "),"'"," "),"#"," "),"+"," "),"&amp;"," "))&amp;" "</f>
        <v>  </v>
      </c>
      <c r="BF78" s="61" t="str">
        <f aca="false">" "&amp;TRIM(SUBSTITUTE(SUBSTITUTE(SUBSTITUTE(SUBSTITUTE(SUBSTITUTE(SUBSTITUTE(SUBSTITUTE(SUBSTITUTE(SUBSTITUTE(SUBSTITUTE(SUBSTITUTE(SUBSTITUTE(SUBSTITUTE(SUBSTITUTE(SUBSTITUTE(SUBSTITUTE(SUBSTITUTE(SUBSTITUTE(SUBSTITUTE(SUBSTITUTE(LOWER(AC78&amp;""),CHAR(160)," "),"."," "),","," "),"-"," "),"/"," "),"("," "),")"," "),":"," "),";"," "),"_"," "),"–"," "),"?"," "),"!"," "),"*"," "),"["," "),"]"," "),"'"," "),"#"," "),"+"," "),"&amp;"," "))&amp;" "</f>
        <v>  </v>
      </c>
    </row>
    <row r="79" customFormat="false" ht="39.75" hidden="false" customHeight="true" outlineLevel="0" collapsed="false">
      <c r="A79" s="57" t="s">
        <v>549</v>
      </c>
      <c r="B79" s="57" t="s">
        <v>209</v>
      </c>
      <c r="C79" s="57" t="str">
        <f aca="false">Flights!$F$7</f>
        <v>MH0720</v>
      </c>
      <c r="D79" s="58" t="n">
        <f aca="false">Flights!$D$7</f>
        <v>46305</v>
      </c>
      <c r="E79" s="57" t="str">
        <f aca="false">Flights!$G$7&amp;"-"&amp;Flights!$H$7</f>
        <v>CGK-KUL</v>
      </c>
      <c r="F79" s="57" t="str">
        <f aca="false">Flights!$K$7</f>
        <v>EY</v>
      </c>
      <c r="G79" s="57" t="s">
        <v>402</v>
      </c>
      <c r="H79" s="57" t="s">
        <v>360</v>
      </c>
      <c r="I79" s="57" t="s">
        <v>361</v>
      </c>
      <c r="J79" s="57" t="s">
        <v>403</v>
      </c>
      <c r="K79" s="67"/>
      <c r="L79" s="67" t="s">
        <v>404</v>
      </c>
      <c r="M79" s="67"/>
      <c r="N79" s="67" t="s">
        <v>365</v>
      </c>
      <c r="O79" s="67" t="s">
        <v>405</v>
      </c>
      <c r="P79" s="57" t="s">
        <v>198</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open",IF(AND(NOT(OR(LEN(AZ79)&lt;15,ISNUMBER(MATCH(AZ79,L_Placeholder,0)))),NOT(SUMPRODUCT(--ISNUMBER(SEARCH(" "&amp;L_EvidencePhrase&amp;" ",BF79)))&gt;0),NOT(OR(LEN(AU79)&lt;2,ISNUMBER(MATCH(AU79,L_Placeholder,0)))),NOT(OR(LEN(AX79)&lt;2,ISNUMBER(MATCH(AX79,L_Placeholder,0)))),TRIM(AE79)&lt;&gt;TRIM(T79)),"N/A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",BD79)))&gt;0),"INVALID – evidence missing, placeholder or not yet on file",IF(OR(LEN(AX79)&lt;2,ISNUMBER(MATCH(AX79,L_Placeholder,0))),"INVALID – verifier missing",IF(AX79=AU79,"INVALID – verifier must be someone other than the PIC",IF(SUMPRODUCT(--ISNUMBER(SEARCH(" "&amp;L_EvidencePhrase&amp;" ",BC79)))&gt;0,"INVALID – result not yet available (awaiting / TBC)",IF(AND(TRIM(U79)="Pass",SUMPRODUCT(--ISNUMBER(SEARCH(" "&amp;L_ResultBad&amp;" ",BC79)))&gt;0,NOT(SUMPRODUCT(--ISNUMBER(SEARCH(" "&amp;L_Negation&amp;" ",BC79)))&gt;0)),"INVALID – result describes a problem: use Fail, then Pass after CA",IF(AND(AQ79=1,OR(OR(LEN(AY79)&lt;3,ISNUMBER(MATCH(AY79,L_Placeholder,0))),SUMPRODUCT(--ISNUMBER(SEARCH(" "&amp;L_EvidencePhrase&amp;" ",BE79)))&gt;0)),"INVALID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SUBSTITUTE(SUBSTITUTE(SUBSTITUTE(SUBSTITUTE(SUBSTITUTE(SUBSTITUTE(SUBSTITUTE(SUBSTITUTE(SUBSTITUTE(SUBSTITUTE(SUBSTITUTE(SUBSTITUTE(SUBSTITUTE(LOWER(T79&amp;""),CHAR(160),"")," ",""),".",""),"-",""),"/",""),"?",""),"_",""),",",""),"[",""),"]",""),"(",""),")",""),"*","")</f>
        <v/>
      </c>
      <c r="AV79" s="61" t="str">
        <f aca="false">SUBSTITUTE(SUBSTITUTE(SUBSTITUTE(SUBSTITUTE(SUBSTITUTE(SUBSTITUTE(SUBSTITUTE(SUBSTITUTE(SUBSTITUTE(SUBSTITUTE(SUBSTITUTE(SUBSTITUTE(SUBSTITUTE(LOWER(V79&amp;""),CHAR(160),"")," ",""),".",""),"-",""),"/",""),"?",""),"_",""),",",""),"[",""),"]",""),"(",""),")",""),"*","")</f>
        <v/>
      </c>
      <c r="AW79" s="61" t="str">
        <f aca="false">SUBSTITUTE(SUBSTITUTE(SUBSTITUTE(SUBSTITUTE(SUBSTITUTE(SUBSTITUTE(SUBSTITUTE(SUBSTITUTE(SUBSTITUTE(SUBSTITUTE(SUBSTITUTE(SUBSTITUTE(SUBSTITUTE(LOWER(Z79&amp;""),CHAR(160),"")," ",""),".",""),"-",""),"/",""),"?",""),"_",""),",",""),"[",""),"]",""),"(",""),")",""),"*","")</f>
        <v/>
      </c>
      <c r="AX79" s="61" t="str">
        <f aca="false">SUBSTITUTE(SUBSTITUTE(SUBSTITUTE(SUBSTITUTE(SUBSTITUTE(SUBSTITUTE(SUBSTITUTE(SUBSTITUTE(SUBSTITUTE(SUBSTITUTE(SUBSTITUTE(SUBSTITUTE(SUBSTITUTE(LOWER(AE79&amp;""),CHAR(160),"")," ",""),".",""),"-",""),"/",""),"?",""),"_",""),",",""),"[",""),"]",""),"(",""),")",""),"*","")</f>
        <v/>
      </c>
      <c r="AY79" s="61" t="str">
        <f aca="false">SUBSTITUTE(SUBSTITUTE(SUBSTITUTE(SUBSTITUTE(SUBSTITUTE(SUBSTITUTE(SUBSTITUTE(SUBSTITUTE(SUBSTITUTE(SUBSTITUTE(SUBSTITUTE(SUBSTITUTE(SUBSTITUTE(LOWER(W79&amp;""),CHAR(160),"")," ",""),".",""),"-",""),"/",""),"?",""),"_",""),",",""),"[",""),"]",""),"(",""),")",""),"*","")</f>
        <v/>
      </c>
      <c r="AZ79" s="61" t="str">
        <f aca="false">SUBSTITUTE(SUBSTITUTE(SUBSTITUTE(SUBSTITUTE(SUBSTITUTE(SUBSTITUTE(SUBSTITUTE(SUBSTITUTE(SUBSTITUTE(SUBSTITUTE(SUBSTITUTE(SUBSTITUTE(SUBSTITUTE(LOWER(AC79&amp;""),CHAR(160),"")," ",""),".",""),"-",""),"/",""),"?",""),"_",""),",",""),"[",""),"]",""),"(",""),")",""),"*","")</f>
        <v/>
      </c>
      <c r="BA79" s="61" t="str">
        <f aca="false">SUBSTITUTE(SUBSTITUTE(SUBSTITUTE(SUBSTITUTE(SUBSTITUTE(SUBSTITUTE(SUBSTITUTE(SUBSTITUTE(SUBSTITUTE(SUBSTITUTE(SUBSTITUTE(SUBSTITUTE(SUBSTITUTE(LOWER(AA79&amp;""),CHAR(160),""),"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"&amp;TRIM(SUBSTITUTE(SUBSTITUTE(SUBSTITUTE(SUBSTITUTE(SUBSTITUTE(SUBSTITUTE(SUBSTITUTE(SUBSTITUTE(SUBSTITUTE(SUBSTITUTE(SUBSTITUTE(SUBSTITUTE(SUBSTITUTE(SUBSTITUTE(SUBSTITUTE(SUBSTITUTE(SUBSTITUTE(SUBSTITUTE(SUBSTITUTE(SUBSTITUTE(LOWER(V79&amp;""),CHAR(160)," "),"."," "),","," "),"-"," "),"/"," "),"("," "),")"," "),":"," "),";"," "),"_"," "),"–"," "),"?"," "),"!"," "),"*"," "),"["," "),"]"," "),"'"," "),"#"," "),"+"," "),"&amp;"," "))&amp;" "</f>
        <v>  </v>
      </c>
      <c r="BD79" s="61" t="str">
        <f aca="false">" "&amp;TRIM(SUBSTITUTE(SUBSTITUTE(SUBSTITUTE(SUBSTITUTE(SUBSTITUTE(SUBSTITUTE(SUBSTITUTE(SUBSTITUTE(SUBSTITUTE(SUBSTITUTE(SUBSTITUTE(SUBSTITUTE(SUBSTITUTE(SUBSTITUTE(SUBSTITUTE(SUBSTITUTE(SUBSTITUTE(SUBSTITUTE(SUBSTITUTE(SUBSTITUTE(LOWER(Z79&amp;""),CHAR(160)," "),"."," "),","," "),"-"," "),"/"," "),"("," "),")"," "),":"," "),";"," "),"_"," "),"–"," "),"?"," "),"!"," "),"*"," "),"["," "),"]"," "),"'"," "),"#"," "),"+"," "),"&amp;"," "))&amp;" "</f>
        <v>  </v>
      </c>
      <c r="BE79" s="61" t="str">
        <f aca="false">" "&amp;TRIM(SUBSTITUTE(SUBSTITUTE(SUBSTITUTE(SUBSTITUTE(SUBSTITUTE(SUBSTITUTE(SUBSTITUTE(SUBSTITUTE(SUBSTITUTE(SUBSTITUTE(SUBSTITUTE(SUBSTITUTE(SUBSTITUTE(SUBSTITUTE(SUBSTITUTE(SUBSTITUTE(SUBSTITUTE(SUBSTITUTE(SUBSTITUTE(SUBSTITUTE(LOWER(W79&amp;""),CHAR(160)," "),"."," "),","," "),"-"," "),"/"," "),"("," "),")"," "),":"," "),";"," "),"_"," "),"–"," "),"?"," "),"!"," "),"*"," "),"["," "),"]"," "),"'"," "),"#"," "),"+"," "),"&amp;"," "))&amp;" "</f>
        <v>  </v>
      </c>
      <c r="BF79" s="61" t="str">
        <f aca="false">" "&amp;TRIM(SUBSTITUTE(SUBSTITUTE(SUBSTITUTE(SUBSTITUTE(SUBSTITUTE(SUBSTITUTE(SUBSTITUTE(SUBSTITUTE(SUBSTITUTE(SUBSTITUTE(SUBSTITUTE(SUBSTITUTE(SUBSTITUTE(SUBSTITUTE(SUBSTITUTE(SUBSTITUTE(SUBSTITUTE(SUBSTITUTE(SUBSTITUTE(SUBSTITUTE(LOWER(AC79&amp;""),CHAR(160)," "),"."," "),","," "),"-"," "),"/"," "),"("," "),")"," "),":"," "),";"," "),"_"," "),"–"," "),"?"," "),"!"," "),"*"," "),"["," "),"]"," "),"'"," "),"#"," "),"+"," "),"&amp;"," "))&amp;" "</f>
        <v>  </v>
      </c>
    </row>
    <row r="80" customFormat="false" ht="39.75" hidden="false" customHeight="true" outlineLevel="0" collapsed="false">
      <c r="A80" s="57" t="s">
        <v>550</v>
      </c>
      <c r="B80" s="57" t="s">
        <v>209</v>
      </c>
      <c r="C80" s="57" t="str">
        <f aca="false">Flights!$F$7</f>
        <v>MH0720</v>
      </c>
      <c r="D80" s="58" t="n">
        <f aca="false">Flights!$D$7</f>
        <v>46305</v>
      </c>
      <c r="E80" s="57" t="str">
        <f aca="false">Flights!$G$7&amp;"-"&amp;Flights!$H$7</f>
        <v>CGK-KUL</v>
      </c>
      <c r="F80" s="57" t="str">
        <f aca="false">Flights!$K$7</f>
        <v>EY</v>
      </c>
      <c r="G80" s="57" t="s">
        <v>402</v>
      </c>
      <c r="H80" s="57" t="s">
        <v>360</v>
      </c>
      <c r="I80" s="57" t="s">
        <v>361</v>
      </c>
      <c r="J80" s="57" t="s">
        <v>407</v>
      </c>
      <c r="K80" s="67" t="s">
        <v>408</v>
      </c>
      <c r="L80" s="67" t="s">
        <v>404</v>
      </c>
      <c r="M80" s="67"/>
      <c r="N80" s="67" t="s">
        <v>365</v>
      </c>
      <c r="O80" s="67" t="s">
        <v>405</v>
      </c>
      <c r="P80" s="57" t="s">
        <v>198</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open",IF(AND(NOT(OR(LEN(AZ80)&lt;15,ISNUMBER(MATCH(AZ80,L_Placeholder,0)))),NOT(SUMPRODUCT(--ISNUMBER(SEARCH(" "&amp;L_EvidencePhrase&amp;" ",BF80)))&gt;0),NOT(OR(LEN(AU80)&lt;2,ISNUMBER(MATCH(AU80,L_Placeholder,0)))),NOT(OR(LEN(AX80)&lt;2,ISNUMBER(MATCH(AX80,L_Placeholder,0)))),TRIM(AE80)&lt;&gt;TRIM(T80)),"N/A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",BD80)))&gt;0),"INVALID – evidence missing, placeholder or not yet on file",IF(OR(LEN(AX80)&lt;2,ISNUMBER(MATCH(AX80,L_Placeholder,0))),"INVALID – verifier missing",IF(AX80=AU80,"INVALID – verifier must be someone other than the PIC",IF(SUMPRODUCT(--ISNUMBER(SEARCH(" "&amp;L_EvidencePhrase&amp;" ",BC80)))&gt;0,"INVALID – result not yet available (awaiting / TBC)",IF(AND(TRIM(U80)="Pass",SUMPRODUCT(--ISNUMBER(SEARCH(" "&amp;L_ResultBad&amp;" ",BC80)))&gt;0,NOT(SUMPRODUCT(--ISNUMBER(SEARCH(" "&amp;L_Negation&amp;" ",BC80)))&gt;0)),"INVALID – result describes a problem: use Fail, then Pass after CA",IF(AND(AQ80=1,OR(OR(LEN(AY80)&lt;3,ISNUMBER(MATCH(AY80,L_Placeholder,0))),SUMPRODUCT(--ISNUMBER(SEARCH(" "&amp;L_EvidencePhrase&amp;" ",BE80)))&gt;0)),"INVALID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SUBSTITUTE(SUBSTITUTE(SUBSTITUTE(SUBSTITUTE(SUBSTITUTE(SUBSTITUTE(SUBSTITUTE(SUBSTITUTE(SUBSTITUTE(SUBSTITUTE(SUBSTITUTE(SUBSTITUTE(SUBSTITUTE(LOWER(T80&amp;""),CHAR(160),"")," ",""),".",""),"-",""),"/",""),"?",""),"_",""),",",""),"[",""),"]",""),"(",""),")",""),"*","")</f>
        <v/>
      </c>
      <c r="AV80" s="61" t="str">
        <f aca="false">SUBSTITUTE(SUBSTITUTE(SUBSTITUTE(SUBSTITUTE(SUBSTITUTE(SUBSTITUTE(SUBSTITUTE(SUBSTITUTE(SUBSTITUTE(SUBSTITUTE(SUBSTITUTE(SUBSTITUTE(SUBSTITUTE(LOWER(V80&amp;""),CHAR(160),"")," ",""),".",""),"-",""),"/",""),"?",""),"_",""),",",""),"[",""),"]",""),"(",""),")",""),"*","")</f>
        <v/>
      </c>
      <c r="AW80" s="61" t="str">
        <f aca="false">SUBSTITUTE(SUBSTITUTE(SUBSTITUTE(SUBSTITUTE(SUBSTITUTE(SUBSTITUTE(SUBSTITUTE(SUBSTITUTE(SUBSTITUTE(SUBSTITUTE(SUBSTITUTE(SUBSTITUTE(SUBSTITUTE(LOWER(Z80&amp;""),CHAR(160),"")," ",""),".",""),"-",""),"/",""),"?",""),"_",""),",",""),"[",""),"]",""),"(",""),")",""),"*","")</f>
        <v/>
      </c>
      <c r="AX80" s="61" t="str">
        <f aca="false">SUBSTITUTE(SUBSTITUTE(SUBSTITUTE(SUBSTITUTE(SUBSTITUTE(SUBSTITUTE(SUBSTITUTE(SUBSTITUTE(SUBSTITUTE(SUBSTITUTE(SUBSTITUTE(SUBSTITUTE(SUBSTITUTE(LOWER(AE80&amp;""),CHAR(160),"")," ",""),".",""),"-",""),"/",""),"?",""),"_",""),",",""),"[",""),"]",""),"(",""),")",""),"*","")</f>
        <v/>
      </c>
      <c r="AY80" s="61" t="str">
        <f aca="false">SUBSTITUTE(SUBSTITUTE(SUBSTITUTE(SUBSTITUTE(SUBSTITUTE(SUBSTITUTE(SUBSTITUTE(SUBSTITUTE(SUBSTITUTE(SUBSTITUTE(SUBSTITUTE(SUBSTITUTE(SUBSTITUTE(LOWER(W80&amp;""),CHAR(160),"")," ",""),".",""),"-",""),"/",""),"?",""),"_",""),",",""),"[",""),"]",""),"(",""),")",""),"*","")</f>
        <v/>
      </c>
      <c r="AZ80" s="61" t="str">
        <f aca="false">SUBSTITUTE(SUBSTITUTE(SUBSTITUTE(SUBSTITUTE(SUBSTITUTE(SUBSTITUTE(SUBSTITUTE(SUBSTITUTE(SUBSTITUTE(SUBSTITUTE(SUBSTITUTE(SUBSTITUTE(SUBSTITUTE(LOWER(AC80&amp;""),CHAR(160),"")," ",""),".",""),"-",""),"/",""),"?",""),"_",""),",",""),"[",""),"]",""),"(",""),")",""),"*","")</f>
        <v/>
      </c>
      <c r="BA80" s="61" t="str">
        <f aca="false">SUBSTITUTE(SUBSTITUTE(SUBSTITUTE(SUBSTITUTE(SUBSTITUTE(SUBSTITUTE(SUBSTITUTE(SUBSTITUTE(SUBSTITUTE(SUBSTITUTE(SUBSTITUTE(SUBSTITUTE(SUBSTITUTE(LOWER(AA80&amp;""),CHAR(160),""),"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"&amp;TRIM(SUBSTITUTE(SUBSTITUTE(SUBSTITUTE(SUBSTITUTE(SUBSTITUTE(SUBSTITUTE(SUBSTITUTE(SUBSTITUTE(SUBSTITUTE(SUBSTITUTE(SUBSTITUTE(SUBSTITUTE(SUBSTITUTE(SUBSTITUTE(SUBSTITUTE(SUBSTITUTE(SUBSTITUTE(SUBSTITUTE(SUBSTITUTE(SUBSTITUTE(LOWER(V80&amp;""),CHAR(160)," "),"."," "),","," "),"-"," "),"/"," "),"("," "),")"," "),":"," "),";"," "),"_"," "),"–"," "),"?"," "),"!"," "),"*"," "),"["," "),"]"," "),"'"," "),"#"," "),"+"," "),"&amp;"," "))&amp;" "</f>
        <v>  </v>
      </c>
      <c r="BD80" s="61" t="str">
        <f aca="false">" "&amp;TRIM(SUBSTITUTE(SUBSTITUTE(SUBSTITUTE(SUBSTITUTE(SUBSTITUTE(SUBSTITUTE(SUBSTITUTE(SUBSTITUTE(SUBSTITUTE(SUBSTITUTE(SUBSTITUTE(SUBSTITUTE(SUBSTITUTE(SUBSTITUTE(SUBSTITUTE(SUBSTITUTE(SUBSTITUTE(SUBSTITUTE(SUBSTITUTE(SUBSTITUTE(LOWER(Z80&amp;""),CHAR(160)," "),"."," "),","," "),"-"," "),"/"," "),"("," "),")"," "),":"," "),";"," "),"_"," "),"–"," "),"?"," "),"!"," "),"*"," "),"["," "),"]"," "),"'"," "),"#"," "),"+"," "),"&amp;"," "))&amp;" "</f>
        <v>  </v>
      </c>
      <c r="BE80" s="61" t="str">
        <f aca="false">" "&amp;TRIM(SUBSTITUTE(SUBSTITUTE(SUBSTITUTE(SUBSTITUTE(SUBSTITUTE(SUBSTITUTE(SUBSTITUTE(SUBSTITUTE(SUBSTITUTE(SUBSTITUTE(SUBSTITUTE(SUBSTITUTE(SUBSTITUTE(SUBSTITUTE(SUBSTITUTE(SUBSTITUTE(SUBSTITUTE(SUBSTITUTE(SUBSTITUTE(SUBSTITUTE(LOWER(W80&amp;""),CHAR(160)," "),"."," "),","," "),"-"," "),"/"," "),"("," "),")"," "),":"," "),";"," "),"_"," "),"–"," "),"?"," "),"!"," "),"*"," "),"["," "),"]"," "),"'"," "),"#"," "),"+"," "),"&amp;"," "))&amp;" "</f>
        <v>  </v>
      </c>
      <c r="BF80" s="61" t="str">
        <f aca="false">" "&amp;TRIM(SUBSTITUTE(SUBSTITUTE(SUBSTITUTE(SUBSTITUTE(SUBSTITUTE(SUBSTITUTE(SUBSTITUTE(SUBSTITUTE(SUBSTITUTE(SUBSTITUTE(SUBSTITUTE(SUBSTITUTE(SUBSTITUTE(SUBSTITUTE(SUBSTITUTE(SUBSTITUTE(SUBSTITUTE(SUBSTITUTE(SUBSTITUTE(SUBSTITUTE(LOWER(AC80&amp;""),CHAR(160)," "),"."," "),","," "),"-"," "),"/"," "),"("," "),")"," "),":"," "),";"," "),"_"," "),"–"," "),"?"," "),"!"," "),"*"," "),"["," "),"]"," "),"'"," "),"#"," "),"+"," "),"&amp;"," "))&amp;" "</f>
        <v>  </v>
      </c>
    </row>
    <row r="81" customFormat="false" ht="39.75" hidden="false" customHeight="true" outlineLevel="0" collapsed="false">
      <c r="A81" s="57" t="s">
        <v>551</v>
      </c>
      <c r="B81" s="57" t="s">
        <v>209</v>
      </c>
      <c r="C81" s="57" t="str">
        <f aca="false">Flights!$F$7</f>
        <v>MH0720</v>
      </c>
      <c r="D81" s="58" t="n">
        <f aca="false">Flights!$D$7</f>
        <v>46305</v>
      </c>
      <c r="E81" s="57" t="str">
        <f aca="false">Flights!$G$7&amp;"-"&amp;Flights!$H$7</f>
        <v>CGK-KUL</v>
      </c>
      <c r="F81" s="57" t="str">
        <f aca="false">Flights!$K$7</f>
        <v>EY</v>
      </c>
      <c r="G81" s="57" t="s">
        <v>402</v>
      </c>
      <c r="H81" s="57" t="s">
        <v>360</v>
      </c>
      <c r="I81" s="57" t="s">
        <v>410</v>
      </c>
      <c r="J81" s="57" t="s">
        <v>411</v>
      </c>
      <c r="K81" s="67"/>
      <c r="L81" s="67" t="s">
        <v>404</v>
      </c>
      <c r="M81" s="67"/>
      <c r="N81" s="67" t="s">
        <v>365</v>
      </c>
      <c r="O81" s="67" t="s">
        <v>405</v>
      </c>
      <c r="P81" s="57" t="s">
        <v>198</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open",IF(AND(NOT(OR(LEN(AZ81)&lt;15,ISNUMBER(MATCH(AZ81,L_Placeholder,0)))),NOT(SUMPRODUCT(--ISNUMBER(SEARCH(" "&amp;L_EvidencePhrase&amp;" ",BF81)))&gt;0),NOT(OR(LEN(AU81)&lt;2,ISNUMBER(MATCH(AU81,L_Placeholder,0)))),NOT(OR(LEN(AX81)&lt;2,ISNUMBER(MATCH(AX81,L_Placeholder,0)))),TRIM(AE81)&lt;&gt;TRIM(T81)),"N/A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",BD81)))&gt;0),"INVALID – evidence missing, placeholder or not yet on file",IF(OR(LEN(AX81)&lt;2,ISNUMBER(MATCH(AX81,L_Placeholder,0))),"INVALID – verifier missing",IF(AX81=AU81,"INVALID – verifier must be someone other than the PIC",IF(SUMPRODUCT(--ISNUMBER(SEARCH(" "&amp;L_EvidencePhrase&amp;" ",BC81)))&gt;0,"INVALID – result not yet available (awaiting / TBC)",IF(AND(TRIM(U81)="Pass",SUMPRODUCT(--ISNUMBER(SEARCH(" "&amp;L_ResultBad&amp;" ",BC81)))&gt;0,NOT(SUMPRODUCT(--ISNUMBER(SEARCH(" "&amp;L_Negation&amp;" ",BC81)))&gt;0)),"INVALID – result describes a problem: use Fail, then Pass after CA",IF(AND(AQ81=1,OR(OR(LEN(AY81)&lt;3,ISNUMBER(MATCH(AY81,L_Placeholder,0))),SUMPRODUCT(--ISNUMBER(SEARCH(" "&amp;L_EvidencePhrase&amp;" ",BE81)))&gt;0)),"INVALID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SUBSTITUTE(SUBSTITUTE(SUBSTITUTE(SUBSTITUTE(SUBSTITUTE(SUBSTITUTE(SUBSTITUTE(SUBSTITUTE(SUBSTITUTE(SUBSTITUTE(SUBSTITUTE(SUBSTITUTE(SUBSTITUTE(LOWER(T81&amp;""),CHAR(160),"")," ",""),".",""),"-",""),"/",""),"?",""),"_",""),",",""),"[",""),"]",""),"(",""),")",""),"*","")</f>
        <v/>
      </c>
      <c r="AV81" s="61" t="str">
        <f aca="false">SUBSTITUTE(SUBSTITUTE(SUBSTITUTE(SUBSTITUTE(SUBSTITUTE(SUBSTITUTE(SUBSTITUTE(SUBSTITUTE(SUBSTITUTE(SUBSTITUTE(SUBSTITUTE(SUBSTITUTE(SUBSTITUTE(LOWER(V81&amp;""),CHAR(160),"")," ",""),".",""),"-",""),"/",""),"?",""),"_",""),",",""),"[",""),"]",""),"(",""),")",""),"*","")</f>
        <v/>
      </c>
      <c r="AW81" s="61" t="str">
        <f aca="false">SUBSTITUTE(SUBSTITUTE(SUBSTITUTE(SUBSTITUTE(SUBSTITUTE(SUBSTITUTE(SUBSTITUTE(SUBSTITUTE(SUBSTITUTE(SUBSTITUTE(SUBSTITUTE(SUBSTITUTE(SUBSTITUTE(LOWER(Z81&amp;""),CHAR(160),"")," ",""),".",""),"-",""),"/",""),"?",""),"_",""),",",""),"[",""),"]",""),"(",""),")",""),"*","")</f>
        <v/>
      </c>
      <c r="AX81" s="61" t="str">
        <f aca="false">SUBSTITUTE(SUBSTITUTE(SUBSTITUTE(SUBSTITUTE(SUBSTITUTE(SUBSTITUTE(SUBSTITUTE(SUBSTITUTE(SUBSTITUTE(SUBSTITUTE(SUBSTITUTE(SUBSTITUTE(SUBSTITUTE(LOWER(AE81&amp;""),CHAR(160),"")," ",""),".",""),"-",""),"/",""),"?",""),"_",""),",",""),"[",""),"]",""),"(",""),")",""),"*","")</f>
        <v/>
      </c>
      <c r="AY81" s="61" t="str">
        <f aca="false">SUBSTITUTE(SUBSTITUTE(SUBSTITUTE(SUBSTITUTE(SUBSTITUTE(SUBSTITUTE(SUBSTITUTE(SUBSTITUTE(SUBSTITUTE(SUBSTITUTE(SUBSTITUTE(SUBSTITUTE(SUBSTITUTE(LOWER(W81&amp;""),CHAR(160),"")," ",""),".",""),"-",""),"/",""),"?",""),"_",""),",",""),"[",""),"]",""),"(",""),")",""),"*","")</f>
        <v/>
      </c>
      <c r="AZ81" s="61" t="str">
        <f aca="false">SUBSTITUTE(SUBSTITUTE(SUBSTITUTE(SUBSTITUTE(SUBSTITUTE(SUBSTITUTE(SUBSTITUTE(SUBSTITUTE(SUBSTITUTE(SUBSTITUTE(SUBSTITUTE(SUBSTITUTE(SUBSTITUTE(LOWER(AC81&amp;""),CHAR(160),"")," ",""),".",""),"-",""),"/",""),"?",""),"_",""),",",""),"[",""),"]",""),"(",""),")",""),"*","")</f>
        <v/>
      </c>
      <c r="BA81" s="61" t="str">
        <f aca="false">SUBSTITUTE(SUBSTITUTE(SUBSTITUTE(SUBSTITUTE(SUBSTITUTE(SUBSTITUTE(SUBSTITUTE(SUBSTITUTE(SUBSTITUTE(SUBSTITUTE(SUBSTITUTE(SUBSTITUTE(SUBSTITUTE(LOWER(AA81&amp;""),CHAR(160),""),"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"&amp;TRIM(SUBSTITUTE(SUBSTITUTE(SUBSTITUTE(SUBSTITUTE(SUBSTITUTE(SUBSTITUTE(SUBSTITUTE(SUBSTITUTE(SUBSTITUTE(SUBSTITUTE(SUBSTITUTE(SUBSTITUTE(SUBSTITUTE(SUBSTITUTE(SUBSTITUTE(SUBSTITUTE(SUBSTITUTE(SUBSTITUTE(SUBSTITUTE(SUBSTITUTE(LOWER(V81&amp;""),CHAR(160)," "),"."," "),","," "),"-"," "),"/"," "),"("," "),")"," "),":"," "),";"," "),"_"," "),"–"," "),"?"," "),"!"," "),"*"," "),"["," "),"]"," "),"'"," "),"#"," "),"+"," "),"&amp;"," "))&amp;" "</f>
        <v>  </v>
      </c>
      <c r="BD81" s="61" t="str">
        <f aca="false">" "&amp;TRIM(SUBSTITUTE(SUBSTITUTE(SUBSTITUTE(SUBSTITUTE(SUBSTITUTE(SUBSTITUTE(SUBSTITUTE(SUBSTITUTE(SUBSTITUTE(SUBSTITUTE(SUBSTITUTE(SUBSTITUTE(SUBSTITUTE(SUBSTITUTE(SUBSTITUTE(SUBSTITUTE(SUBSTITUTE(SUBSTITUTE(SUBSTITUTE(SUBSTITUTE(LOWER(Z81&amp;""),CHAR(160)," "),"."," "),","," "),"-"," "),"/"," "),"("," "),")"," "),":"," "),";"," "),"_"," "),"–"," "),"?"," "),"!"," "),"*"," "),"["," "),"]"," "),"'"," "),"#"," "),"+"," "),"&amp;"," "))&amp;" "</f>
        <v>  </v>
      </c>
      <c r="BE81" s="61" t="str">
        <f aca="false">" "&amp;TRIM(SUBSTITUTE(SUBSTITUTE(SUBSTITUTE(SUBSTITUTE(SUBSTITUTE(SUBSTITUTE(SUBSTITUTE(SUBSTITUTE(SUBSTITUTE(SUBSTITUTE(SUBSTITUTE(SUBSTITUTE(SUBSTITUTE(SUBSTITUTE(SUBSTITUTE(SUBSTITUTE(SUBSTITUTE(SUBSTITUTE(SUBSTITUTE(SUBSTITUTE(LOWER(W81&amp;""),CHAR(160)," "),"."," "),","," "),"-"," "),"/"," "),"("," "),")"," "),":"," "),";"," "),"_"," "),"–"," "),"?"," "),"!"," "),"*"," "),"["," "),"]"," "),"'"," "),"#"," "),"+"," "),"&amp;"," "))&amp;" "</f>
        <v>  </v>
      </c>
      <c r="BF81" s="61" t="str">
        <f aca="false">" "&amp;TRIM(SUBSTITUTE(SUBSTITUTE(SUBSTITUTE(SUBSTITUTE(SUBSTITUTE(SUBSTITUTE(SUBSTITUTE(SUBSTITUTE(SUBSTITUTE(SUBSTITUTE(SUBSTITUTE(SUBSTITUTE(SUBSTITUTE(SUBSTITUTE(SUBSTITUTE(SUBSTITUTE(SUBSTITUTE(SUBSTITUTE(SUBSTITUTE(SUBSTITUTE(LOWER(AC81&amp;""),CHAR(160)," "),"."," "),","," "),"-"," "),"/"," "),"("," "),")"," "),":"," "),";"," "),"_"," "),"–"," "),"?"," "),"!"," "),"*"," "),"["," "),"]"," "),"'"," "),"#"," "),"+"," "),"&amp;"," "))&amp;" "</f>
        <v>  </v>
      </c>
    </row>
    <row r="82" customFormat="false" ht="39.75" hidden="false" customHeight="true" outlineLevel="0" collapsed="false">
      <c r="A82" s="57" t="s">
        <v>552</v>
      </c>
      <c r="B82" s="57" t="s">
        <v>209</v>
      </c>
      <c r="C82" s="57" t="str">
        <f aca="false">Flights!$F$7</f>
        <v>MH0720</v>
      </c>
      <c r="D82" s="58" t="n">
        <f aca="false">Flights!$D$7</f>
        <v>46305</v>
      </c>
      <c r="E82" s="57" t="str">
        <f aca="false">Flights!$G$7&amp;"-"&amp;Flights!$H$7</f>
        <v>CGK-KUL</v>
      </c>
      <c r="F82" s="57" t="str">
        <f aca="false">Flights!$K$7</f>
        <v>EY</v>
      </c>
      <c r="G82" s="57" t="s">
        <v>402</v>
      </c>
      <c r="H82" s="57" t="s">
        <v>360</v>
      </c>
      <c r="I82" s="57" t="s">
        <v>410</v>
      </c>
      <c r="J82" s="57" t="s">
        <v>413</v>
      </c>
      <c r="K82" s="67"/>
      <c r="L82" s="67" t="s">
        <v>404</v>
      </c>
      <c r="M82" s="67"/>
      <c r="N82" s="67" t="s">
        <v>365</v>
      </c>
      <c r="O82" s="67" t="s">
        <v>405</v>
      </c>
      <c r="P82" s="57" t="s">
        <v>198</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open",IF(AND(NOT(OR(LEN(AZ82)&lt;15,ISNUMBER(MATCH(AZ82,L_Placeholder,0)))),NOT(SUMPRODUCT(--ISNUMBER(SEARCH(" "&amp;L_EvidencePhrase&amp;" ",BF82)))&gt;0),NOT(OR(LEN(AU82)&lt;2,ISNUMBER(MATCH(AU82,L_Placeholder,0)))),NOT(OR(LEN(AX82)&lt;2,ISNUMBER(MATCH(AX82,L_Placeholder,0)))),TRIM(AE82)&lt;&gt;TRIM(T82)),"N/A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",BD82)))&gt;0),"INVALID – evidence missing, placeholder or not yet on file",IF(OR(LEN(AX82)&lt;2,ISNUMBER(MATCH(AX82,L_Placeholder,0))),"INVALID – verifier missing",IF(AX82=AU82,"INVALID – verifier must be someone other than the PIC",IF(SUMPRODUCT(--ISNUMBER(SEARCH(" "&amp;L_EvidencePhrase&amp;" ",BC82)))&gt;0,"INVALID – result not yet available (awaiting / TBC)",IF(AND(TRIM(U82)="Pass",SUMPRODUCT(--ISNUMBER(SEARCH(" "&amp;L_ResultBad&amp;" ",BC82)))&gt;0,NOT(SUMPRODUCT(--ISNUMBER(SEARCH(" "&amp;L_Negation&amp;" ",BC82)))&gt;0)),"INVALID – result describes a problem: use Fail, then Pass after CA",IF(AND(AQ82=1,OR(OR(LEN(AY82)&lt;3,ISNUMBER(MATCH(AY82,L_Placeholder,0))),SUMPRODUCT(--ISNUMBER(SEARCH(" "&amp;L_EvidencePhrase&amp;" ",BE82)))&gt;0)),"INVALID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SUBSTITUTE(SUBSTITUTE(SUBSTITUTE(SUBSTITUTE(SUBSTITUTE(SUBSTITUTE(SUBSTITUTE(SUBSTITUTE(SUBSTITUTE(SUBSTITUTE(SUBSTITUTE(SUBSTITUTE(SUBSTITUTE(LOWER(T82&amp;""),CHAR(160),"")," ",""),".",""),"-",""),"/",""),"?",""),"_",""),",",""),"[",""),"]",""),"(",""),")",""),"*","")</f>
        <v/>
      </c>
      <c r="AV82" s="61" t="str">
        <f aca="false">SUBSTITUTE(SUBSTITUTE(SUBSTITUTE(SUBSTITUTE(SUBSTITUTE(SUBSTITUTE(SUBSTITUTE(SUBSTITUTE(SUBSTITUTE(SUBSTITUTE(SUBSTITUTE(SUBSTITUTE(SUBSTITUTE(LOWER(V82&amp;""),CHAR(160),"")," ",""),".",""),"-",""),"/",""),"?",""),"_",""),",",""),"[",""),"]",""),"(",""),")",""),"*","")</f>
        <v/>
      </c>
      <c r="AW82" s="61" t="str">
        <f aca="false">SUBSTITUTE(SUBSTITUTE(SUBSTITUTE(SUBSTITUTE(SUBSTITUTE(SUBSTITUTE(SUBSTITUTE(SUBSTITUTE(SUBSTITUTE(SUBSTITUTE(SUBSTITUTE(SUBSTITUTE(SUBSTITUTE(LOWER(Z82&amp;""),CHAR(160),"")," ",""),".",""),"-",""),"/",""),"?",""),"_",""),",",""),"[",""),"]",""),"(",""),")",""),"*","")</f>
        <v/>
      </c>
      <c r="AX82" s="61" t="str">
        <f aca="false">SUBSTITUTE(SUBSTITUTE(SUBSTITUTE(SUBSTITUTE(SUBSTITUTE(SUBSTITUTE(SUBSTITUTE(SUBSTITUTE(SUBSTITUTE(SUBSTITUTE(SUBSTITUTE(SUBSTITUTE(SUBSTITUTE(LOWER(AE82&amp;""),CHAR(160),"")," ",""),".",""),"-",""),"/",""),"?",""),"_",""),",",""),"[",""),"]",""),"(",""),")",""),"*","")</f>
        <v/>
      </c>
      <c r="AY82" s="61" t="str">
        <f aca="false">SUBSTITUTE(SUBSTITUTE(SUBSTITUTE(SUBSTITUTE(SUBSTITUTE(SUBSTITUTE(SUBSTITUTE(SUBSTITUTE(SUBSTITUTE(SUBSTITUTE(SUBSTITUTE(SUBSTITUTE(SUBSTITUTE(LOWER(W82&amp;""),CHAR(160),"")," ",""),".",""),"-",""),"/",""),"?",""),"_",""),",",""),"[",""),"]",""),"(",""),")",""),"*","")</f>
        <v/>
      </c>
      <c r="AZ82" s="61" t="str">
        <f aca="false">SUBSTITUTE(SUBSTITUTE(SUBSTITUTE(SUBSTITUTE(SUBSTITUTE(SUBSTITUTE(SUBSTITUTE(SUBSTITUTE(SUBSTITUTE(SUBSTITUTE(SUBSTITUTE(SUBSTITUTE(SUBSTITUTE(LOWER(AC82&amp;""),CHAR(160),"")," ",""),".",""),"-",""),"/",""),"?",""),"_",""),",",""),"[",""),"]",""),"(",""),")",""),"*","")</f>
        <v/>
      </c>
      <c r="BA82" s="61" t="str">
        <f aca="false">SUBSTITUTE(SUBSTITUTE(SUBSTITUTE(SUBSTITUTE(SUBSTITUTE(SUBSTITUTE(SUBSTITUTE(SUBSTITUTE(SUBSTITUTE(SUBSTITUTE(SUBSTITUTE(SUBSTITUTE(SUBSTITUTE(LOWER(AA82&amp;""),CHAR(160),""),"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"&amp;TRIM(SUBSTITUTE(SUBSTITUTE(SUBSTITUTE(SUBSTITUTE(SUBSTITUTE(SUBSTITUTE(SUBSTITUTE(SUBSTITUTE(SUBSTITUTE(SUBSTITUTE(SUBSTITUTE(SUBSTITUTE(SUBSTITUTE(SUBSTITUTE(SUBSTITUTE(SUBSTITUTE(SUBSTITUTE(SUBSTITUTE(SUBSTITUTE(SUBSTITUTE(LOWER(V82&amp;""),CHAR(160)," "),"."," "),","," "),"-"," "),"/"," "),"("," "),")"," "),":"," "),";"," "),"_"," "),"–"," "),"?"," "),"!"," "),"*"," "),"["," "),"]"," "),"'"," "),"#"," "),"+"," "),"&amp;"," "))&amp;" "</f>
        <v>  </v>
      </c>
      <c r="BD82" s="61" t="str">
        <f aca="false">" "&amp;TRIM(SUBSTITUTE(SUBSTITUTE(SUBSTITUTE(SUBSTITUTE(SUBSTITUTE(SUBSTITUTE(SUBSTITUTE(SUBSTITUTE(SUBSTITUTE(SUBSTITUTE(SUBSTITUTE(SUBSTITUTE(SUBSTITUTE(SUBSTITUTE(SUBSTITUTE(SUBSTITUTE(SUBSTITUTE(SUBSTITUTE(SUBSTITUTE(SUBSTITUTE(LOWER(Z82&amp;""),CHAR(160)," "),"."," "),","," "),"-"," "),"/"," "),"("," "),")"," "),":"," "),";"," "),"_"," "),"–"," "),"?"," "),"!"," "),"*"," "),"["," "),"]"," "),"'"," "),"#"," "),"+"," "),"&amp;"," "))&amp;" "</f>
        <v>  </v>
      </c>
      <c r="BE82" s="61" t="str">
        <f aca="false">" "&amp;TRIM(SUBSTITUTE(SUBSTITUTE(SUBSTITUTE(SUBSTITUTE(SUBSTITUTE(SUBSTITUTE(SUBSTITUTE(SUBSTITUTE(SUBSTITUTE(SUBSTITUTE(SUBSTITUTE(SUBSTITUTE(SUBSTITUTE(SUBSTITUTE(SUBSTITUTE(SUBSTITUTE(SUBSTITUTE(SUBSTITUTE(SUBSTITUTE(SUBSTITUTE(LOWER(W82&amp;""),CHAR(160)," "),"."," "),","," "),"-"," "),"/"," "),"("," "),")"," "),":"," "),";"," "),"_"," "),"–"," "),"?"," "),"!"," "),"*"," "),"["," "),"]"," "),"'"," "),"#"," "),"+"," "),"&amp;"," "))&amp;" "</f>
        <v>  </v>
      </c>
      <c r="BF82" s="61" t="str">
        <f aca="false">" "&amp;TRIM(SUBSTITUTE(SUBSTITUTE(SUBSTITUTE(SUBSTITUTE(SUBSTITUTE(SUBSTITUTE(SUBSTITUTE(SUBSTITUTE(SUBSTITUTE(SUBSTITUTE(SUBSTITUTE(SUBSTITUTE(SUBSTITUTE(SUBSTITUTE(SUBSTITUTE(SUBSTITUTE(SUBSTITUTE(SUBSTITUTE(SUBSTITUTE(SUBSTITUTE(LOWER(AC82&amp;""),CHAR(160)," "),"."," "),","," "),"-"," "),"/"," "),"("," "),")"," "),":"," "),";"," "),"_"," "),"–"," "),"?"," "),"!"," "),"*"," "),"["," "),"]"," "),"'"," "),"#"," "),"+"," "),"&amp;"," "))&amp;" "</f>
        <v>  </v>
      </c>
    </row>
    <row r="83" customFormat="false" ht="39.75" hidden="false" customHeight="true" outlineLevel="0" collapsed="false">
      <c r="A83" s="57" t="s">
        <v>553</v>
      </c>
      <c r="B83" s="57" t="s">
        <v>209</v>
      </c>
      <c r="C83" s="57" t="str">
        <f aca="false">Flights!$F$7</f>
        <v>MH0720</v>
      </c>
      <c r="D83" s="58" t="n">
        <f aca="false">Flights!$D$7</f>
        <v>46305</v>
      </c>
      <c r="E83" s="57" t="str">
        <f aca="false">Flights!$G$7&amp;"-"&amp;Flights!$H$7</f>
        <v>CGK-KUL</v>
      </c>
      <c r="F83" s="57" t="str">
        <f aca="false">Flights!$K$7</f>
        <v>EY</v>
      </c>
      <c r="G83" s="57" t="s">
        <v>402</v>
      </c>
      <c r="H83" s="57" t="s">
        <v>360</v>
      </c>
      <c r="I83" s="57" t="s">
        <v>410</v>
      </c>
      <c r="J83" s="57" t="s">
        <v>415</v>
      </c>
      <c r="K83" s="67"/>
      <c r="L83" s="67" t="s">
        <v>404</v>
      </c>
      <c r="M83" s="67"/>
      <c r="N83" s="67" t="s">
        <v>365</v>
      </c>
      <c r="O83" s="67" t="s">
        <v>405</v>
      </c>
      <c r="P83" s="57" t="s">
        <v>198</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open",IF(AND(NOT(OR(LEN(AZ83)&lt;15,ISNUMBER(MATCH(AZ83,L_Placeholder,0)))),NOT(SUMPRODUCT(--ISNUMBER(SEARCH(" "&amp;L_EvidencePhrase&amp;" ",BF83)))&gt;0),NOT(OR(LEN(AU83)&lt;2,ISNUMBER(MATCH(AU83,L_Placeholder,0)))),NOT(OR(LEN(AX83)&lt;2,ISNUMBER(MATCH(AX83,L_Placeholder,0)))),TRIM(AE83)&lt;&gt;TRIM(T83)),"N/A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",BD83)))&gt;0),"INVALID – evidence missing, placeholder or not yet on file",IF(OR(LEN(AX83)&lt;2,ISNUMBER(MATCH(AX83,L_Placeholder,0))),"INVALID – verifier missing",IF(AX83=AU83,"INVALID – verifier must be someone other than the PIC",IF(SUMPRODUCT(--ISNUMBER(SEARCH(" "&amp;L_EvidencePhrase&amp;" ",BC83)))&gt;0,"INVALID – result not yet available (awaiting / TBC)",IF(AND(TRIM(U83)="Pass",SUMPRODUCT(--ISNUMBER(SEARCH(" "&amp;L_ResultBad&amp;" ",BC83)))&gt;0,NOT(SUMPRODUCT(--ISNUMBER(SEARCH(" "&amp;L_Negation&amp;" ",BC83)))&gt;0)),"INVALID – result describes a problem: use Fail, then Pass after CA",IF(AND(AQ83=1,OR(OR(LEN(AY83)&lt;3,ISNUMBER(MATCH(AY83,L_Placeholder,0))),SUMPRODUCT(--ISNUMBER(SEARCH(" "&amp;L_EvidencePhrase&amp;" ",BE83)))&gt;0)),"INVALID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SUBSTITUTE(SUBSTITUTE(SUBSTITUTE(SUBSTITUTE(SUBSTITUTE(SUBSTITUTE(SUBSTITUTE(SUBSTITUTE(SUBSTITUTE(SUBSTITUTE(SUBSTITUTE(SUBSTITUTE(SUBSTITUTE(LOWER(T83&amp;""),CHAR(160),"")," ",""),".",""),"-",""),"/",""),"?",""),"_",""),",",""),"[",""),"]",""),"(",""),")",""),"*","")</f>
        <v/>
      </c>
      <c r="AV83" s="61" t="str">
        <f aca="false">SUBSTITUTE(SUBSTITUTE(SUBSTITUTE(SUBSTITUTE(SUBSTITUTE(SUBSTITUTE(SUBSTITUTE(SUBSTITUTE(SUBSTITUTE(SUBSTITUTE(SUBSTITUTE(SUBSTITUTE(SUBSTITUTE(LOWER(V83&amp;""),CHAR(160),"")," ",""),".",""),"-",""),"/",""),"?",""),"_",""),",",""),"[",""),"]",""),"(",""),")",""),"*","")</f>
        <v/>
      </c>
      <c r="AW83" s="61" t="str">
        <f aca="false">SUBSTITUTE(SUBSTITUTE(SUBSTITUTE(SUBSTITUTE(SUBSTITUTE(SUBSTITUTE(SUBSTITUTE(SUBSTITUTE(SUBSTITUTE(SUBSTITUTE(SUBSTITUTE(SUBSTITUTE(SUBSTITUTE(LOWER(Z83&amp;""),CHAR(160),"")," ",""),".",""),"-",""),"/",""),"?",""),"_",""),",",""),"[",""),"]",""),"(",""),")",""),"*","")</f>
        <v/>
      </c>
      <c r="AX83" s="61" t="str">
        <f aca="false">SUBSTITUTE(SUBSTITUTE(SUBSTITUTE(SUBSTITUTE(SUBSTITUTE(SUBSTITUTE(SUBSTITUTE(SUBSTITUTE(SUBSTITUTE(SUBSTITUTE(SUBSTITUTE(SUBSTITUTE(SUBSTITUTE(LOWER(AE83&amp;""),CHAR(160),"")," ",""),".",""),"-",""),"/",""),"?",""),"_",""),",",""),"[",""),"]",""),"(",""),")",""),"*","")</f>
        <v/>
      </c>
      <c r="AY83" s="61" t="str">
        <f aca="false">SUBSTITUTE(SUBSTITUTE(SUBSTITUTE(SUBSTITUTE(SUBSTITUTE(SUBSTITUTE(SUBSTITUTE(SUBSTITUTE(SUBSTITUTE(SUBSTITUTE(SUBSTITUTE(SUBSTITUTE(SUBSTITUTE(LOWER(W83&amp;""),CHAR(160),"")," ",""),".",""),"-",""),"/",""),"?",""),"_",""),",",""),"[",""),"]",""),"(",""),")",""),"*","")</f>
        <v/>
      </c>
      <c r="AZ83" s="61" t="str">
        <f aca="false">SUBSTITUTE(SUBSTITUTE(SUBSTITUTE(SUBSTITUTE(SUBSTITUTE(SUBSTITUTE(SUBSTITUTE(SUBSTITUTE(SUBSTITUTE(SUBSTITUTE(SUBSTITUTE(SUBSTITUTE(SUBSTITUTE(LOWER(AC83&amp;""),CHAR(160),"")," ",""),".",""),"-",""),"/",""),"?",""),"_",""),",",""),"[",""),"]",""),"(",""),")",""),"*","")</f>
        <v/>
      </c>
      <c r="BA83" s="61" t="str">
        <f aca="false">SUBSTITUTE(SUBSTITUTE(SUBSTITUTE(SUBSTITUTE(SUBSTITUTE(SUBSTITUTE(SUBSTITUTE(SUBSTITUTE(SUBSTITUTE(SUBSTITUTE(SUBSTITUTE(SUBSTITUTE(SUBSTITUTE(LOWER(AA83&amp;""),CHAR(160),""),"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"&amp;TRIM(SUBSTITUTE(SUBSTITUTE(SUBSTITUTE(SUBSTITUTE(SUBSTITUTE(SUBSTITUTE(SUBSTITUTE(SUBSTITUTE(SUBSTITUTE(SUBSTITUTE(SUBSTITUTE(SUBSTITUTE(SUBSTITUTE(SUBSTITUTE(SUBSTITUTE(SUBSTITUTE(SUBSTITUTE(SUBSTITUTE(SUBSTITUTE(SUBSTITUTE(LOWER(V83&amp;""),CHAR(160)," "),"."," "),","," "),"-"," "),"/"," "),"("," "),")"," "),":"," "),";"," "),"_"," "),"–"," "),"?"," "),"!"," "),"*"," "),"["," "),"]"," "),"'"," "),"#"," "),"+"," "),"&amp;"," "))&amp;" "</f>
        <v>  </v>
      </c>
      <c r="BD83" s="61" t="str">
        <f aca="false">" "&amp;TRIM(SUBSTITUTE(SUBSTITUTE(SUBSTITUTE(SUBSTITUTE(SUBSTITUTE(SUBSTITUTE(SUBSTITUTE(SUBSTITUTE(SUBSTITUTE(SUBSTITUTE(SUBSTITUTE(SUBSTITUTE(SUBSTITUTE(SUBSTITUTE(SUBSTITUTE(SUBSTITUTE(SUBSTITUTE(SUBSTITUTE(SUBSTITUTE(SUBSTITUTE(LOWER(Z83&amp;""),CHAR(160)," "),"."," "),","," "),"-"," "),"/"," "),"("," "),")"," "),":"," "),";"," "),"_"," "),"–"," "),"?"," "),"!"," "),"*"," "),"["," "),"]"," "),"'"," "),"#"," "),"+"," "),"&amp;"," "))&amp;" "</f>
        <v>  </v>
      </c>
      <c r="BE83" s="61" t="str">
        <f aca="false">" "&amp;TRIM(SUBSTITUTE(SUBSTITUTE(SUBSTITUTE(SUBSTITUTE(SUBSTITUTE(SUBSTITUTE(SUBSTITUTE(SUBSTITUTE(SUBSTITUTE(SUBSTITUTE(SUBSTITUTE(SUBSTITUTE(SUBSTITUTE(SUBSTITUTE(SUBSTITUTE(SUBSTITUTE(SUBSTITUTE(SUBSTITUTE(SUBSTITUTE(SUBSTITUTE(LOWER(W83&amp;""),CHAR(160)," "),"."," "),","," "),"-"," "),"/"," "),"("," "),")"," "),":"," "),";"," "),"_"," "),"–"," "),"?"," "),"!"," "),"*"," "),"["," "),"]"," "),"'"," "),"#"," "),"+"," "),"&amp;"," "))&amp;" "</f>
        <v>  </v>
      </c>
      <c r="BF83" s="61" t="str">
        <f aca="false">" "&amp;TRIM(SUBSTITUTE(SUBSTITUTE(SUBSTITUTE(SUBSTITUTE(SUBSTITUTE(SUBSTITUTE(SUBSTITUTE(SUBSTITUTE(SUBSTITUTE(SUBSTITUTE(SUBSTITUTE(SUBSTITUTE(SUBSTITUTE(SUBSTITUTE(SUBSTITUTE(SUBSTITUTE(SUBSTITUTE(SUBSTITUTE(SUBSTITUTE(SUBSTITUTE(LOWER(AC83&amp;""),CHAR(160)," "),"."," "),","," "),"-"," "),"/"," "),"("," "),")"," "),":"," "),";"," "),"_"," "),"–"," "),"?"," "),"!"," "),"*"," "),"["," "),"]"," "),"'"," "),"#"," "),"+"," "),"&amp;"," "))&amp;" "</f>
        <v>  </v>
      </c>
    </row>
    <row r="84" customFormat="false" ht="78.75" hidden="false" customHeight="true" outlineLevel="0" collapsed="false">
      <c r="A84" s="57" t="s">
        <v>554</v>
      </c>
      <c r="B84" s="57" t="s">
        <v>209</v>
      </c>
      <c r="C84" s="57" t="str">
        <f aca="false">Flights!$F$7</f>
        <v>MH0720</v>
      </c>
      <c r="D84" s="58" t="n">
        <f aca="false">Flights!$D$7</f>
        <v>46305</v>
      </c>
      <c r="E84" s="57" t="str">
        <f aca="false">Flights!$G$7&amp;"-"&amp;Flights!$H$7</f>
        <v>CGK-KUL</v>
      </c>
      <c r="F84" s="57" t="str">
        <f aca="false">Flights!$K$7</f>
        <v>EY</v>
      </c>
      <c r="G84" s="57" t="s">
        <v>402</v>
      </c>
      <c r="H84" s="57" t="s">
        <v>360</v>
      </c>
      <c r="I84" s="57" t="s">
        <v>410</v>
      </c>
      <c r="J84" s="57" t="s">
        <v>417</v>
      </c>
      <c r="K84" s="67" t="s">
        <v>555</v>
      </c>
      <c r="L84" s="67" t="s">
        <v>404</v>
      </c>
      <c r="M84" s="67"/>
      <c r="N84" s="67" t="s">
        <v>365</v>
      </c>
      <c r="O84" s="67" t="s">
        <v>405</v>
      </c>
      <c r="P84" s="57" t="s">
        <v>198</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open",IF(AND(NOT(OR(LEN(AZ84)&lt;15,ISNUMBER(MATCH(AZ84,L_Placeholder,0)))),NOT(SUMPRODUCT(--ISNUMBER(SEARCH(" "&amp;L_EvidencePhrase&amp;" ",BF84)))&gt;0),NOT(OR(LEN(AU84)&lt;2,ISNUMBER(MATCH(AU84,L_Placeholder,0)))),NOT(OR(LEN(AX84)&lt;2,ISNUMBER(MATCH(AX84,L_Placeholder,0)))),TRIM(AE84)&lt;&gt;TRIM(T84)),"N/A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",BD84)))&gt;0),"INVALID – evidence missing, placeholder or not yet on file",IF(OR(LEN(AX84)&lt;2,ISNUMBER(MATCH(AX84,L_Placeholder,0))),"INVALID – verifier missing",IF(AX84=AU84,"INVALID – verifier must be someone other than the PIC",IF(SUMPRODUCT(--ISNUMBER(SEARCH(" "&amp;L_EvidencePhrase&amp;" ",BC84)))&gt;0,"INVALID – result not yet available (awaiting / TBC)",IF(AND(TRIM(U84)="Pass",SUMPRODUCT(--ISNUMBER(SEARCH(" "&amp;L_ResultBad&amp;" ",BC84)))&gt;0,NOT(SUMPRODUCT(--ISNUMBER(SEARCH(" "&amp;L_Negation&amp;" ",BC84)))&gt;0)),"INVALID – result describes a problem: use Fail, then Pass after CA",IF(AND(AQ84=1,OR(OR(LEN(AY84)&lt;3,ISNUMBER(MATCH(AY84,L_Placeholder,0))),SUMPRODUCT(--ISNUMBER(SEARCH(" "&amp;L_EvidencePhrase&amp;" ",BE84)))&gt;0)),"INVALID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SUBSTITUTE(SUBSTITUTE(SUBSTITUTE(SUBSTITUTE(SUBSTITUTE(SUBSTITUTE(SUBSTITUTE(SUBSTITUTE(SUBSTITUTE(SUBSTITUTE(SUBSTITUTE(SUBSTITUTE(SUBSTITUTE(LOWER(T84&amp;""),CHAR(160),"")," ",""),".",""),"-",""),"/",""),"?",""),"_",""),",",""),"[",""),"]",""),"(",""),")",""),"*","")</f>
        <v/>
      </c>
      <c r="AV84" s="61" t="str">
        <f aca="false">SUBSTITUTE(SUBSTITUTE(SUBSTITUTE(SUBSTITUTE(SUBSTITUTE(SUBSTITUTE(SUBSTITUTE(SUBSTITUTE(SUBSTITUTE(SUBSTITUTE(SUBSTITUTE(SUBSTITUTE(SUBSTITUTE(LOWER(V84&amp;""),CHAR(160),"")," ",""),".",""),"-",""),"/",""),"?",""),"_",""),",",""),"[",""),"]",""),"(",""),")",""),"*","")</f>
        <v/>
      </c>
      <c r="AW84" s="61" t="str">
        <f aca="false">SUBSTITUTE(SUBSTITUTE(SUBSTITUTE(SUBSTITUTE(SUBSTITUTE(SUBSTITUTE(SUBSTITUTE(SUBSTITUTE(SUBSTITUTE(SUBSTITUTE(SUBSTITUTE(SUBSTITUTE(SUBSTITUTE(LOWER(Z84&amp;""),CHAR(160),"")," ",""),".",""),"-",""),"/",""),"?",""),"_",""),",",""),"[",""),"]",""),"(",""),")",""),"*","")</f>
        <v/>
      </c>
      <c r="AX84" s="61" t="str">
        <f aca="false">SUBSTITUTE(SUBSTITUTE(SUBSTITUTE(SUBSTITUTE(SUBSTITUTE(SUBSTITUTE(SUBSTITUTE(SUBSTITUTE(SUBSTITUTE(SUBSTITUTE(SUBSTITUTE(SUBSTITUTE(SUBSTITUTE(LOWER(AE84&amp;""),CHAR(160),"")," ",""),".",""),"-",""),"/",""),"?",""),"_",""),",",""),"[",""),"]",""),"(",""),")",""),"*","")</f>
        <v/>
      </c>
      <c r="AY84" s="61" t="str">
        <f aca="false">SUBSTITUTE(SUBSTITUTE(SUBSTITUTE(SUBSTITUTE(SUBSTITUTE(SUBSTITUTE(SUBSTITUTE(SUBSTITUTE(SUBSTITUTE(SUBSTITUTE(SUBSTITUTE(SUBSTITUTE(SUBSTITUTE(LOWER(W84&amp;""),CHAR(160),"")," ",""),".",""),"-",""),"/",""),"?",""),"_",""),",",""),"[",""),"]",""),"(",""),")",""),"*","")</f>
        <v/>
      </c>
      <c r="AZ84" s="61" t="str">
        <f aca="false">SUBSTITUTE(SUBSTITUTE(SUBSTITUTE(SUBSTITUTE(SUBSTITUTE(SUBSTITUTE(SUBSTITUTE(SUBSTITUTE(SUBSTITUTE(SUBSTITUTE(SUBSTITUTE(SUBSTITUTE(SUBSTITUTE(LOWER(AC84&amp;""),CHAR(160),"")," ",""),".",""),"-",""),"/",""),"?",""),"_",""),",",""),"[",""),"]",""),"(",""),")",""),"*","")</f>
        <v/>
      </c>
      <c r="BA84" s="61" t="str">
        <f aca="false">SUBSTITUTE(SUBSTITUTE(SUBSTITUTE(SUBSTITUTE(SUBSTITUTE(SUBSTITUTE(SUBSTITUTE(SUBSTITUTE(SUBSTITUTE(SUBSTITUTE(SUBSTITUTE(SUBSTITUTE(SUBSTITUTE(LOWER(AA84&amp;""),CHAR(160),""),"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"&amp;TRIM(SUBSTITUTE(SUBSTITUTE(SUBSTITUTE(SUBSTITUTE(SUBSTITUTE(SUBSTITUTE(SUBSTITUTE(SUBSTITUTE(SUBSTITUTE(SUBSTITUTE(SUBSTITUTE(SUBSTITUTE(SUBSTITUTE(SUBSTITUTE(SUBSTITUTE(SUBSTITUTE(SUBSTITUTE(SUBSTITUTE(SUBSTITUTE(SUBSTITUTE(LOWER(V84&amp;""),CHAR(160)," "),"."," "),","," "),"-"," "),"/"," "),"("," "),")"," "),":"," "),";"," "),"_"," "),"–"," "),"?"," "),"!"," "),"*"," "),"["," "),"]"," "),"'"," "),"#"," "),"+"," "),"&amp;"," "))&amp;" "</f>
        <v>  </v>
      </c>
      <c r="BD84" s="61" t="str">
        <f aca="false">" "&amp;TRIM(SUBSTITUTE(SUBSTITUTE(SUBSTITUTE(SUBSTITUTE(SUBSTITUTE(SUBSTITUTE(SUBSTITUTE(SUBSTITUTE(SUBSTITUTE(SUBSTITUTE(SUBSTITUTE(SUBSTITUTE(SUBSTITUTE(SUBSTITUTE(SUBSTITUTE(SUBSTITUTE(SUBSTITUTE(SUBSTITUTE(SUBSTITUTE(SUBSTITUTE(LOWER(Z84&amp;""),CHAR(160)," "),"."," "),","," "),"-"," "),"/"," "),"("," "),")"," "),":"," "),";"," "),"_"," "),"–"," "),"?"," "),"!"," "),"*"," "),"["," "),"]"," "),"'"," "),"#"," "),"+"," "),"&amp;"," "))&amp;" "</f>
        <v>  </v>
      </c>
      <c r="BE84" s="61" t="str">
        <f aca="false">" "&amp;TRIM(SUBSTITUTE(SUBSTITUTE(SUBSTITUTE(SUBSTITUTE(SUBSTITUTE(SUBSTITUTE(SUBSTITUTE(SUBSTITUTE(SUBSTITUTE(SUBSTITUTE(SUBSTITUTE(SUBSTITUTE(SUBSTITUTE(SUBSTITUTE(SUBSTITUTE(SUBSTITUTE(SUBSTITUTE(SUBSTITUTE(SUBSTITUTE(SUBSTITUTE(LOWER(W84&amp;""),CHAR(160)," "),"."," "),","," "),"-"," "),"/"," "),"("," "),")"," "),":"," "),";"," "),"_"," "),"–"," "),"?"," "),"!"," "),"*"," "),"["," "),"]"," "),"'"," "),"#"," "),"+"," "),"&amp;"," "))&amp;" "</f>
        <v>  </v>
      </c>
      <c r="BF84" s="61" t="str">
        <f aca="false">" "&amp;TRIM(SUBSTITUTE(SUBSTITUTE(SUBSTITUTE(SUBSTITUTE(SUBSTITUTE(SUBSTITUTE(SUBSTITUTE(SUBSTITUTE(SUBSTITUTE(SUBSTITUTE(SUBSTITUTE(SUBSTITUTE(SUBSTITUTE(SUBSTITUTE(SUBSTITUTE(SUBSTITUTE(SUBSTITUTE(SUBSTITUTE(SUBSTITUTE(SUBSTITUTE(LOWER(AC84&amp;""),CHAR(160)," "),"."," "),","," "),"-"," "),"/"," "),"("," "),")"," "),":"," "),";"," "),"_"," "),"–"," "),"?"," "),"!"," "),"*"," "),"["," "),"]"," "),"'"," "),"#"," "),"+"," "),"&amp;"," "))&amp;" "</f>
        <v>  </v>
      </c>
    </row>
    <row r="85" customFormat="false" ht="39.75" hidden="false" customHeight="true" outlineLevel="0" collapsed="false">
      <c r="A85" s="57" t="s">
        <v>556</v>
      </c>
      <c r="B85" s="57" t="s">
        <v>209</v>
      </c>
      <c r="C85" s="57" t="str">
        <f aca="false">Flights!$F$7</f>
        <v>MH0720</v>
      </c>
      <c r="D85" s="58" t="n">
        <f aca="false">Flights!$D$7</f>
        <v>46305</v>
      </c>
      <c r="E85" s="57" t="str">
        <f aca="false">Flights!$G$7&amp;"-"&amp;Flights!$H$7</f>
        <v>CGK-KUL</v>
      </c>
      <c r="F85" s="57" t="str">
        <f aca="false">Flights!$K$7</f>
        <v>EY</v>
      </c>
      <c r="G85" s="57" t="s">
        <v>402</v>
      </c>
      <c r="H85" s="57" t="s">
        <v>360</v>
      </c>
      <c r="I85" s="57" t="s">
        <v>410</v>
      </c>
      <c r="J85" s="57" t="s">
        <v>420</v>
      </c>
      <c r="K85" s="67"/>
      <c r="L85" s="67" t="s">
        <v>404</v>
      </c>
      <c r="M85" s="67"/>
      <c r="N85" s="67" t="s">
        <v>365</v>
      </c>
      <c r="O85" s="67" t="s">
        <v>405</v>
      </c>
      <c r="P85" s="57" t="s">
        <v>198</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open",IF(AND(NOT(OR(LEN(AZ85)&lt;15,ISNUMBER(MATCH(AZ85,L_Placeholder,0)))),NOT(SUMPRODUCT(--ISNUMBER(SEARCH(" "&amp;L_EvidencePhrase&amp;" ",BF85)))&gt;0),NOT(OR(LEN(AU85)&lt;2,ISNUMBER(MATCH(AU85,L_Placeholder,0)))),NOT(OR(LEN(AX85)&lt;2,ISNUMBER(MATCH(AX85,L_Placeholder,0)))),TRIM(AE85)&lt;&gt;TRIM(T85)),"N/A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",BD85)))&gt;0),"INVALID – evidence missing, placeholder or not yet on file",IF(OR(LEN(AX85)&lt;2,ISNUMBER(MATCH(AX85,L_Placeholder,0))),"INVALID – verifier missing",IF(AX85=AU85,"INVALID – verifier must be someone other than the PIC",IF(SUMPRODUCT(--ISNUMBER(SEARCH(" "&amp;L_EvidencePhrase&amp;" ",BC85)))&gt;0,"INVALID – result not yet available (awaiting / TBC)",IF(AND(TRIM(U85)="Pass",SUMPRODUCT(--ISNUMBER(SEARCH(" "&amp;L_ResultBad&amp;" ",BC85)))&gt;0,NOT(SUMPRODUCT(--ISNUMBER(SEARCH(" "&amp;L_Negation&amp;" ",BC85)))&gt;0)),"INVALID – result describes a problem: use Fail, then Pass after CA",IF(AND(AQ85=1,OR(OR(LEN(AY85)&lt;3,ISNUMBER(MATCH(AY85,L_Placeholder,0))),SUMPRODUCT(--ISNUMBER(SEARCH(" "&amp;L_EvidencePhrase&amp;" ",BE85)))&gt;0)),"INVALID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SUBSTITUTE(SUBSTITUTE(SUBSTITUTE(SUBSTITUTE(SUBSTITUTE(SUBSTITUTE(SUBSTITUTE(SUBSTITUTE(SUBSTITUTE(SUBSTITUTE(SUBSTITUTE(SUBSTITUTE(SUBSTITUTE(LOWER(T85&amp;""),CHAR(160),"")," ",""),".",""),"-",""),"/",""),"?",""),"_",""),",",""),"[",""),"]",""),"(",""),")",""),"*","")</f>
        <v/>
      </c>
      <c r="AV85" s="61" t="str">
        <f aca="false">SUBSTITUTE(SUBSTITUTE(SUBSTITUTE(SUBSTITUTE(SUBSTITUTE(SUBSTITUTE(SUBSTITUTE(SUBSTITUTE(SUBSTITUTE(SUBSTITUTE(SUBSTITUTE(SUBSTITUTE(SUBSTITUTE(LOWER(V85&amp;""),CHAR(160),"")," ",""),".",""),"-",""),"/",""),"?",""),"_",""),",",""),"[",""),"]",""),"(",""),")",""),"*","")</f>
        <v/>
      </c>
      <c r="AW85" s="61" t="str">
        <f aca="false">SUBSTITUTE(SUBSTITUTE(SUBSTITUTE(SUBSTITUTE(SUBSTITUTE(SUBSTITUTE(SUBSTITUTE(SUBSTITUTE(SUBSTITUTE(SUBSTITUTE(SUBSTITUTE(SUBSTITUTE(SUBSTITUTE(LOWER(Z85&amp;""),CHAR(160),"")," ",""),".",""),"-",""),"/",""),"?",""),"_",""),",",""),"[",""),"]",""),"(",""),")",""),"*","")</f>
        <v/>
      </c>
      <c r="AX85" s="61" t="str">
        <f aca="false">SUBSTITUTE(SUBSTITUTE(SUBSTITUTE(SUBSTITUTE(SUBSTITUTE(SUBSTITUTE(SUBSTITUTE(SUBSTITUTE(SUBSTITUTE(SUBSTITUTE(SUBSTITUTE(SUBSTITUTE(SUBSTITUTE(LOWER(AE85&amp;""),CHAR(160),"")," ",""),".",""),"-",""),"/",""),"?",""),"_",""),",",""),"[",""),"]",""),"(",""),")",""),"*","")</f>
        <v/>
      </c>
      <c r="AY85" s="61" t="str">
        <f aca="false">SUBSTITUTE(SUBSTITUTE(SUBSTITUTE(SUBSTITUTE(SUBSTITUTE(SUBSTITUTE(SUBSTITUTE(SUBSTITUTE(SUBSTITUTE(SUBSTITUTE(SUBSTITUTE(SUBSTITUTE(SUBSTITUTE(LOWER(W85&amp;""),CHAR(160),"")," ",""),".",""),"-",""),"/",""),"?",""),"_",""),",",""),"[",""),"]",""),"(",""),")",""),"*","")</f>
        <v/>
      </c>
      <c r="AZ85" s="61" t="str">
        <f aca="false">SUBSTITUTE(SUBSTITUTE(SUBSTITUTE(SUBSTITUTE(SUBSTITUTE(SUBSTITUTE(SUBSTITUTE(SUBSTITUTE(SUBSTITUTE(SUBSTITUTE(SUBSTITUTE(SUBSTITUTE(SUBSTITUTE(LOWER(AC85&amp;""),CHAR(160),"")," ",""),".",""),"-",""),"/",""),"?",""),"_",""),",",""),"[",""),"]",""),"(",""),")",""),"*","")</f>
        <v/>
      </c>
      <c r="BA85" s="61" t="str">
        <f aca="false">SUBSTITUTE(SUBSTITUTE(SUBSTITUTE(SUBSTITUTE(SUBSTITUTE(SUBSTITUTE(SUBSTITUTE(SUBSTITUTE(SUBSTITUTE(SUBSTITUTE(SUBSTITUTE(SUBSTITUTE(SUBSTITUTE(LOWER(AA85&amp;""),CHAR(160),""),"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"&amp;TRIM(SUBSTITUTE(SUBSTITUTE(SUBSTITUTE(SUBSTITUTE(SUBSTITUTE(SUBSTITUTE(SUBSTITUTE(SUBSTITUTE(SUBSTITUTE(SUBSTITUTE(SUBSTITUTE(SUBSTITUTE(SUBSTITUTE(SUBSTITUTE(SUBSTITUTE(SUBSTITUTE(SUBSTITUTE(SUBSTITUTE(SUBSTITUTE(SUBSTITUTE(LOWER(V85&amp;""),CHAR(160)," "),"."," "),","," "),"-"," "),"/"," "),"("," "),")"," "),":"," "),";"," "),"_"," "),"–"," "),"?"," "),"!"," "),"*"," "),"["," "),"]"," "),"'"," "),"#"," "),"+"," "),"&amp;"," "))&amp;" "</f>
        <v>  </v>
      </c>
      <c r="BD85" s="61" t="str">
        <f aca="false">" "&amp;TRIM(SUBSTITUTE(SUBSTITUTE(SUBSTITUTE(SUBSTITUTE(SUBSTITUTE(SUBSTITUTE(SUBSTITUTE(SUBSTITUTE(SUBSTITUTE(SUBSTITUTE(SUBSTITUTE(SUBSTITUTE(SUBSTITUTE(SUBSTITUTE(SUBSTITUTE(SUBSTITUTE(SUBSTITUTE(SUBSTITUTE(SUBSTITUTE(SUBSTITUTE(LOWER(Z85&amp;""),CHAR(160)," "),"."," "),","," "),"-"," "),"/"," "),"("," "),")"," "),":"," "),";"," "),"_"," "),"–"," "),"?"," "),"!"," "),"*"," "),"["," "),"]"," "),"'"," "),"#"," "),"+"," "),"&amp;"," "))&amp;" "</f>
        <v>  </v>
      </c>
      <c r="BE85" s="61" t="str">
        <f aca="false">" "&amp;TRIM(SUBSTITUTE(SUBSTITUTE(SUBSTITUTE(SUBSTITUTE(SUBSTITUTE(SUBSTITUTE(SUBSTITUTE(SUBSTITUTE(SUBSTITUTE(SUBSTITUTE(SUBSTITUTE(SUBSTITUTE(SUBSTITUTE(SUBSTITUTE(SUBSTITUTE(SUBSTITUTE(SUBSTITUTE(SUBSTITUTE(SUBSTITUTE(SUBSTITUTE(LOWER(W85&amp;""),CHAR(160)," "),"."," "),","," "),"-"," "),"/"," "),"("," "),")"," "),":"," "),";"," "),"_"," "),"–"," "),"?"," "),"!"," "),"*"," "),"["," "),"]"," "),"'"," "),"#"," "),"+"," "),"&amp;"," "))&amp;" "</f>
        <v>  </v>
      </c>
      <c r="BF85" s="61" t="str">
        <f aca="false">" "&amp;TRIM(SUBSTITUTE(SUBSTITUTE(SUBSTITUTE(SUBSTITUTE(SUBSTITUTE(SUBSTITUTE(SUBSTITUTE(SUBSTITUTE(SUBSTITUTE(SUBSTITUTE(SUBSTITUTE(SUBSTITUTE(SUBSTITUTE(SUBSTITUTE(SUBSTITUTE(SUBSTITUTE(SUBSTITUTE(SUBSTITUTE(SUBSTITUTE(SUBSTITUTE(LOWER(AC85&amp;""),CHAR(160)," "),"."," "),","," "),"-"," "),"/"," "),"("," "),")"," "),":"," "),";"," "),"_"," "),"–"," "),"?"," "),"!"," "),"*"," "),"["," "),"]"," "),"'"," "),"#"," "),"+"," "),"&amp;"," "))&amp;" "</f>
        <v>  </v>
      </c>
    </row>
    <row r="86" customFormat="false" ht="41.25" hidden="false" customHeight="true" outlineLevel="0" collapsed="false">
      <c r="A86" s="57" t="s">
        <v>557</v>
      </c>
      <c r="B86" s="57" t="s">
        <v>209</v>
      </c>
      <c r="C86" s="57" t="str">
        <f aca="false">Flights!$F$7</f>
        <v>MH0720</v>
      </c>
      <c r="D86" s="58" t="n">
        <f aca="false">Flights!$D$7</f>
        <v>46305</v>
      </c>
      <c r="E86" s="57" t="str">
        <f aca="false">Flights!$G$7&amp;"-"&amp;Flights!$H$7</f>
        <v>CGK-KUL</v>
      </c>
      <c r="F86" s="57" t="str">
        <f aca="false">Flights!$K$7</f>
        <v>EY</v>
      </c>
      <c r="G86" s="57" t="s">
        <v>402</v>
      </c>
      <c r="H86" s="57" t="s">
        <v>360</v>
      </c>
      <c r="I86" s="57" t="s">
        <v>429</v>
      </c>
      <c r="J86" s="57" t="s">
        <v>430</v>
      </c>
      <c r="K86" s="67" t="s">
        <v>431</v>
      </c>
      <c r="L86" s="67" t="s">
        <v>558</v>
      </c>
      <c r="M86" s="67" t="s">
        <v>433</v>
      </c>
      <c r="N86" s="67" t="s">
        <v>365</v>
      </c>
      <c r="O86" s="67" t="s">
        <v>559</v>
      </c>
      <c r="P86" s="57" t="s">
        <v>198</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open",IF(AND(NOT(OR(LEN(AZ86)&lt;15,ISNUMBER(MATCH(AZ86,L_Placeholder,0)))),NOT(SUMPRODUCT(--ISNUMBER(SEARCH(" "&amp;L_EvidencePhrase&amp;" ",BF86)))&gt;0),NOT(OR(LEN(AU86)&lt;2,ISNUMBER(MATCH(AU86,L_Placeholder,0)))),NOT(OR(LEN(AX86)&lt;2,ISNUMBER(MATCH(AX86,L_Placeholder,0)))),TRIM(AE86)&lt;&gt;TRIM(T86)),"N/A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",BD86)))&gt;0),"INVALID – evidence missing, placeholder or not yet on file",IF(OR(LEN(AX86)&lt;2,ISNUMBER(MATCH(AX86,L_Placeholder,0))),"INVALID – verifier missing",IF(AX86=AU86,"INVALID – verifier must be someone other than the PIC",IF(SUMPRODUCT(--ISNUMBER(SEARCH(" "&amp;L_EvidencePhrase&amp;" ",BC86)))&gt;0,"INVALID – result not yet available (awaiting / TBC)",IF(AND(TRIM(U86)="Pass",SUMPRODUCT(--ISNUMBER(SEARCH(" "&amp;L_ResultBad&amp;" ",BC86)))&gt;0,NOT(SUMPRODUCT(--ISNUMBER(SEARCH(" "&amp;L_Negation&amp;" ",BC86)))&gt;0)),"INVALID – result describes a problem: use Fail, then Pass after CA",IF(AND(AQ86=1,OR(OR(LEN(AY86)&lt;3,ISNUMBER(MATCH(AY86,L_Placeholder,0))),SUMPRODUCT(--ISNUMBER(SEARCH(" "&amp;L_EvidencePhrase&amp;" ",BE86)))&gt;0)),"INVALID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SUBSTITUTE(SUBSTITUTE(SUBSTITUTE(SUBSTITUTE(SUBSTITUTE(SUBSTITUTE(SUBSTITUTE(SUBSTITUTE(SUBSTITUTE(SUBSTITUTE(SUBSTITUTE(SUBSTITUTE(SUBSTITUTE(LOWER(T86&amp;""),CHAR(160),"")," ",""),".",""),"-",""),"/",""),"?",""),"_",""),",",""),"[",""),"]",""),"(",""),")",""),"*","")</f>
        <v/>
      </c>
      <c r="AV86" s="61" t="str">
        <f aca="false">SUBSTITUTE(SUBSTITUTE(SUBSTITUTE(SUBSTITUTE(SUBSTITUTE(SUBSTITUTE(SUBSTITUTE(SUBSTITUTE(SUBSTITUTE(SUBSTITUTE(SUBSTITUTE(SUBSTITUTE(SUBSTITUTE(LOWER(V86&amp;""),CHAR(160),"")," ",""),".",""),"-",""),"/",""),"?",""),"_",""),",",""),"[",""),"]",""),"(",""),")",""),"*","")</f>
        <v/>
      </c>
      <c r="AW86" s="61" t="str">
        <f aca="false">SUBSTITUTE(SUBSTITUTE(SUBSTITUTE(SUBSTITUTE(SUBSTITUTE(SUBSTITUTE(SUBSTITUTE(SUBSTITUTE(SUBSTITUTE(SUBSTITUTE(SUBSTITUTE(SUBSTITUTE(SUBSTITUTE(LOWER(Z86&amp;""),CHAR(160),"")," ",""),".",""),"-",""),"/",""),"?",""),"_",""),",",""),"[",""),"]",""),"(",""),")",""),"*","")</f>
        <v/>
      </c>
      <c r="AX86" s="61" t="str">
        <f aca="false">SUBSTITUTE(SUBSTITUTE(SUBSTITUTE(SUBSTITUTE(SUBSTITUTE(SUBSTITUTE(SUBSTITUTE(SUBSTITUTE(SUBSTITUTE(SUBSTITUTE(SUBSTITUTE(SUBSTITUTE(SUBSTITUTE(LOWER(AE86&amp;""),CHAR(160),"")," ",""),".",""),"-",""),"/",""),"?",""),"_",""),",",""),"[",""),"]",""),"(",""),")",""),"*","")</f>
        <v/>
      </c>
      <c r="AY86" s="61" t="str">
        <f aca="false">SUBSTITUTE(SUBSTITUTE(SUBSTITUTE(SUBSTITUTE(SUBSTITUTE(SUBSTITUTE(SUBSTITUTE(SUBSTITUTE(SUBSTITUTE(SUBSTITUTE(SUBSTITUTE(SUBSTITUTE(SUBSTITUTE(LOWER(W86&amp;""),CHAR(160),"")," ",""),".",""),"-",""),"/",""),"?",""),"_",""),",",""),"[",""),"]",""),"(",""),")",""),"*","")</f>
        <v/>
      </c>
      <c r="AZ86" s="61" t="str">
        <f aca="false">SUBSTITUTE(SUBSTITUTE(SUBSTITUTE(SUBSTITUTE(SUBSTITUTE(SUBSTITUTE(SUBSTITUTE(SUBSTITUTE(SUBSTITUTE(SUBSTITUTE(SUBSTITUTE(SUBSTITUTE(SUBSTITUTE(LOWER(AC86&amp;""),CHAR(160),"")," ",""),".",""),"-",""),"/",""),"?",""),"_",""),",",""),"[",""),"]",""),"(",""),")",""),"*","")</f>
        <v/>
      </c>
      <c r="BA86" s="61" t="str">
        <f aca="false">SUBSTITUTE(SUBSTITUTE(SUBSTITUTE(SUBSTITUTE(SUBSTITUTE(SUBSTITUTE(SUBSTITUTE(SUBSTITUTE(SUBSTITUTE(SUBSTITUTE(SUBSTITUTE(SUBSTITUTE(SUBSTITUTE(LOWER(AA86&amp;""),CHAR(160),""),"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"&amp;TRIM(SUBSTITUTE(SUBSTITUTE(SUBSTITUTE(SUBSTITUTE(SUBSTITUTE(SUBSTITUTE(SUBSTITUTE(SUBSTITUTE(SUBSTITUTE(SUBSTITUTE(SUBSTITUTE(SUBSTITUTE(SUBSTITUTE(SUBSTITUTE(SUBSTITUTE(SUBSTITUTE(SUBSTITUTE(SUBSTITUTE(SUBSTITUTE(SUBSTITUTE(LOWER(V86&amp;""),CHAR(160)," "),"."," "),","," "),"-"," "),"/"," "),"("," "),")"," "),":"," "),";"," "),"_"," "),"–"," "),"?"," "),"!"," "),"*"," "),"["," "),"]"," "),"'"," "),"#"," "),"+"," "),"&amp;"," "))&amp;" "</f>
        <v>  </v>
      </c>
      <c r="BD86" s="61" t="str">
        <f aca="false">" "&amp;TRIM(SUBSTITUTE(SUBSTITUTE(SUBSTITUTE(SUBSTITUTE(SUBSTITUTE(SUBSTITUTE(SUBSTITUTE(SUBSTITUTE(SUBSTITUTE(SUBSTITUTE(SUBSTITUTE(SUBSTITUTE(SUBSTITUTE(SUBSTITUTE(SUBSTITUTE(SUBSTITUTE(SUBSTITUTE(SUBSTITUTE(SUBSTITUTE(SUBSTITUTE(LOWER(Z86&amp;""),CHAR(160)," "),"."," "),","," "),"-"," "),"/"," "),"("," "),")"," "),":"," "),";"," "),"_"," "),"–"," "),"?"," "),"!"," "),"*"," "),"["," "),"]"," "),"'"," "),"#"," "),"+"," "),"&amp;"," "))&amp;" "</f>
        <v>  </v>
      </c>
      <c r="BE86" s="61" t="str">
        <f aca="false">" "&amp;TRIM(SUBSTITUTE(SUBSTITUTE(SUBSTITUTE(SUBSTITUTE(SUBSTITUTE(SUBSTITUTE(SUBSTITUTE(SUBSTITUTE(SUBSTITUTE(SUBSTITUTE(SUBSTITUTE(SUBSTITUTE(SUBSTITUTE(SUBSTITUTE(SUBSTITUTE(SUBSTITUTE(SUBSTITUTE(SUBSTITUTE(SUBSTITUTE(SUBSTITUTE(LOWER(W86&amp;""),CHAR(160)," "),"."," "),","," "),"-"," "),"/"," "),"("," "),")"," "),":"," "),";"," "),"_"," "),"–"," "),"?"," "),"!"," "),"*"," "),"["," "),"]"," "),"'"," "),"#"," "),"+"," "),"&amp;"," "))&amp;" "</f>
        <v>  </v>
      </c>
      <c r="BF86" s="61" t="str">
        <f aca="false">" "&amp;TRIM(SUBSTITUTE(SUBSTITUTE(SUBSTITUTE(SUBSTITUTE(SUBSTITUTE(SUBSTITUTE(SUBSTITUTE(SUBSTITUTE(SUBSTITUTE(SUBSTITUTE(SUBSTITUTE(SUBSTITUTE(SUBSTITUTE(SUBSTITUTE(SUBSTITUTE(SUBSTITUTE(SUBSTITUTE(SUBSTITUTE(SUBSTITUTE(SUBSTITUTE(LOWER(AC86&amp;""),CHAR(160)," "),"."," "),","," "),"-"," "),"/"," "),"("," "),")"," "),":"," "),";"," "),"_"," "),"–"," "),"?"," "),"!"," "),"*"," "),"["," "),"]"," "),"'"," "),"#"," "),"+"," "),"&amp;"," "))&amp;" "</f>
        <v>  </v>
      </c>
    </row>
    <row r="87" customFormat="false" ht="39.75" hidden="false" customHeight="true" outlineLevel="0" collapsed="false">
      <c r="A87" s="57" t="s">
        <v>560</v>
      </c>
      <c r="B87" s="57" t="s">
        <v>209</v>
      </c>
      <c r="C87" s="57" t="str">
        <f aca="false">Flights!$F$7</f>
        <v>MH0720</v>
      </c>
      <c r="D87" s="58" t="n">
        <f aca="false">Flights!$D$7</f>
        <v>46305</v>
      </c>
      <c r="E87" s="57" t="str">
        <f aca="false">Flights!$G$7&amp;"-"&amp;Flights!$H$7</f>
        <v>CGK-KUL</v>
      </c>
      <c r="F87" s="57" t="str">
        <f aca="false">Flights!$K$7</f>
        <v>EY</v>
      </c>
      <c r="G87" s="57" t="s">
        <v>441</v>
      </c>
      <c r="H87" s="57" t="s">
        <v>442</v>
      </c>
      <c r="I87" s="57" t="s">
        <v>361</v>
      </c>
      <c r="J87" s="57" t="s">
        <v>443</v>
      </c>
      <c r="K87" s="67" t="s">
        <v>408</v>
      </c>
      <c r="L87" s="67" t="s">
        <v>444</v>
      </c>
      <c r="M87" s="67"/>
      <c r="N87" s="67" t="s">
        <v>365</v>
      </c>
      <c r="O87" s="67" t="s">
        <v>445</v>
      </c>
      <c r="P87" s="57" t="s">
        <v>198</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open",IF(AND(NOT(OR(LEN(AZ87)&lt;15,ISNUMBER(MATCH(AZ87,L_Placeholder,0)))),NOT(SUMPRODUCT(--ISNUMBER(SEARCH(" "&amp;L_EvidencePhrase&amp;" ",BF87)))&gt;0),NOT(OR(LEN(AU87)&lt;2,ISNUMBER(MATCH(AU87,L_Placeholder,0)))),NOT(OR(LEN(AX87)&lt;2,ISNUMBER(MATCH(AX87,L_Placeholder,0)))),TRIM(AE87)&lt;&gt;TRIM(T87)),"N/A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",BD87)))&gt;0),"INVALID – evidence missing, placeholder or not yet on file",IF(OR(LEN(AX87)&lt;2,ISNUMBER(MATCH(AX87,L_Placeholder,0))),"INVALID – verifier missing",IF(AX87=AU87,"INVALID – verifier must be someone other than the PIC",IF(SUMPRODUCT(--ISNUMBER(SEARCH(" "&amp;L_EvidencePhrase&amp;" ",BC87)))&gt;0,"INVALID – result not yet available (awaiting / TBC)",IF(AND(TRIM(U87)="Pass",SUMPRODUCT(--ISNUMBER(SEARCH(" "&amp;L_ResultBad&amp;" ",BC87)))&gt;0,NOT(SUMPRODUCT(--ISNUMBER(SEARCH(" "&amp;L_Negation&amp;" ",BC87)))&gt;0)),"INVALID – result describes a problem: use Fail, then Pass after CA",IF(AND(AQ87=1,OR(OR(LEN(AY87)&lt;3,ISNUMBER(MATCH(AY87,L_Placeholder,0))),SUMPRODUCT(--ISNUMBER(SEARCH(" "&amp;L_EvidencePhrase&amp;" ",BE87)))&gt;0)),"INVALID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SUBSTITUTE(SUBSTITUTE(SUBSTITUTE(SUBSTITUTE(SUBSTITUTE(SUBSTITUTE(SUBSTITUTE(SUBSTITUTE(SUBSTITUTE(SUBSTITUTE(SUBSTITUTE(SUBSTITUTE(SUBSTITUTE(LOWER(T87&amp;""),CHAR(160),"")," ",""),".",""),"-",""),"/",""),"?",""),"_",""),",",""),"[",""),"]",""),"(",""),")",""),"*","")</f>
        <v/>
      </c>
      <c r="AV87" s="61" t="str">
        <f aca="false">SUBSTITUTE(SUBSTITUTE(SUBSTITUTE(SUBSTITUTE(SUBSTITUTE(SUBSTITUTE(SUBSTITUTE(SUBSTITUTE(SUBSTITUTE(SUBSTITUTE(SUBSTITUTE(SUBSTITUTE(SUBSTITUTE(LOWER(V87&amp;""),CHAR(160),"")," ",""),".",""),"-",""),"/",""),"?",""),"_",""),",",""),"[",""),"]",""),"(",""),")",""),"*","")</f>
        <v/>
      </c>
      <c r="AW87" s="61" t="str">
        <f aca="false">SUBSTITUTE(SUBSTITUTE(SUBSTITUTE(SUBSTITUTE(SUBSTITUTE(SUBSTITUTE(SUBSTITUTE(SUBSTITUTE(SUBSTITUTE(SUBSTITUTE(SUBSTITUTE(SUBSTITUTE(SUBSTITUTE(LOWER(Z87&amp;""),CHAR(160),"")," ",""),".",""),"-",""),"/",""),"?",""),"_",""),",",""),"[",""),"]",""),"(",""),")",""),"*","")</f>
        <v/>
      </c>
      <c r="AX87" s="61" t="str">
        <f aca="false">SUBSTITUTE(SUBSTITUTE(SUBSTITUTE(SUBSTITUTE(SUBSTITUTE(SUBSTITUTE(SUBSTITUTE(SUBSTITUTE(SUBSTITUTE(SUBSTITUTE(SUBSTITUTE(SUBSTITUTE(SUBSTITUTE(LOWER(AE87&amp;""),CHAR(160),"")," ",""),".",""),"-",""),"/",""),"?",""),"_",""),",",""),"[",""),"]",""),"(",""),")",""),"*","")</f>
        <v/>
      </c>
      <c r="AY87" s="61" t="str">
        <f aca="false">SUBSTITUTE(SUBSTITUTE(SUBSTITUTE(SUBSTITUTE(SUBSTITUTE(SUBSTITUTE(SUBSTITUTE(SUBSTITUTE(SUBSTITUTE(SUBSTITUTE(SUBSTITUTE(SUBSTITUTE(SUBSTITUTE(LOWER(W87&amp;""),CHAR(160),"")," ",""),".",""),"-",""),"/",""),"?",""),"_",""),",",""),"[",""),"]",""),"(",""),")",""),"*","")</f>
        <v/>
      </c>
      <c r="AZ87" s="61" t="str">
        <f aca="false">SUBSTITUTE(SUBSTITUTE(SUBSTITUTE(SUBSTITUTE(SUBSTITUTE(SUBSTITUTE(SUBSTITUTE(SUBSTITUTE(SUBSTITUTE(SUBSTITUTE(SUBSTITUTE(SUBSTITUTE(SUBSTITUTE(LOWER(AC87&amp;""),CHAR(160),"")," ",""),".",""),"-",""),"/",""),"?",""),"_",""),",",""),"[",""),"]",""),"(",""),")",""),"*","")</f>
        <v/>
      </c>
      <c r="BA87" s="61" t="str">
        <f aca="false">SUBSTITUTE(SUBSTITUTE(SUBSTITUTE(SUBSTITUTE(SUBSTITUTE(SUBSTITUTE(SUBSTITUTE(SUBSTITUTE(SUBSTITUTE(SUBSTITUTE(SUBSTITUTE(SUBSTITUTE(SUBSTITUTE(LOWER(AA87&amp;""),CHAR(160),""),"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"&amp;TRIM(SUBSTITUTE(SUBSTITUTE(SUBSTITUTE(SUBSTITUTE(SUBSTITUTE(SUBSTITUTE(SUBSTITUTE(SUBSTITUTE(SUBSTITUTE(SUBSTITUTE(SUBSTITUTE(SUBSTITUTE(SUBSTITUTE(SUBSTITUTE(SUBSTITUTE(SUBSTITUTE(SUBSTITUTE(SUBSTITUTE(SUBSTITUTE(SUBSTITUTE(LOWER(V87&amp;""),CHAR(160)," "),"."," "),","," "),"-"," "),"/"," "),"("," "),")"," "),":"," "),";"," "),"_"," "),"–"," "),"?"," "),"!"," "),"*"," "),"["," "),"]"," "),"'"," "),"#"," "),"+"," "),"&amp;"," "))&amp;" "</f>
        <v>  </v>
      </c>
      <c r="BD87" s="61" t="str">
        <f aca="false">" "&amp;TRIM(SUBSTITUTE(SUBSTITUTE(SUBSTITUTE(SUBSTITUTE(SUBSTITUTE(SUBSTITUTE(SUBSTITUTE(SUBSTITUTE(SUBSTITUTE(SUBSTITUTE(SUBSTITUTE(SUBSTITUTE(SUBSTITUTE(SUBSTITUTE(SUBSTITUTE(SUBSTITUTE(SUBSTITUTE(SUBSTITUTE(SUBSTITUTE(SUBSTITUTE(LOWER(Z87&amp;""),CHAR(160)," "),"."," "),","," "),"-"," "),"/"," "),"("," "),")"," "),":"," "),";"," "),"_"," "),"–"," "),"?"," "),"!"," "),"*"," "),"["," "),"]"," "),"'"," "),"#"," "),"+"," "),"&amp;"," "))&amp;" "</f>
        <v>  </v>
      </c>
      <c r="BE87" s="61" t="str">
        <f aca="false">" "&amp;TRIM(SUBSTITUTE(SUBSTITUTE(SUBSTITUTE(SUBSTITUTE(SUBSTITUTE(SUBSTITUTE(SUBSTITUTE(SUBSTITUTE(SUBSTITUTE(SUBSTITUTE(SUBSTITUTE(SUBSTITUTE(SUBSTITUTE(SUBSTITUTE(SUBSTITUTE(SUBSTITUTE(SUBSTITUTE(SUBSTITUTE(SUBSTITUTE(SUBSTITUTE(LOWER(W87&amp;""),CHAR(160)," "),"."," "),","," "),"-"," "),"/"," "),"("," "),")"," "),":"," "),";"," "),"_"," "),"–"," "),"?"," "),"!"," "),"*"," "),"["," "),"]"," "),"'"," "),"#"," "),"+"," "),"&amp;"," "))&amp;" "</f>
        <v>  </v>
      </c>
      <c r="BF87" s="61" t="str">
        <f aca="false">" "&amp;TRIM(SUBSTITUTE(SUBSTITUTE(SUBSTITUTE(SUBSTITUTE(SUBSTITUTE(SUBSTITUTE(SUBSTITUTE(SUBSTITUTE(SUBSTITUTE(SUBSTITUTE(SUBSTITUTE(SUBSTITUTE(SUBSTITUTE(SUBSTITUTE(SUBSTITUTE(SUBSTITUTE(SUBSTITUTE(SUBSTITUTE(SUBSTITUTE(SUBSTITUTE(LOWER(AC87&amp;""),CHAR(160)," "),"."," "),","," "),"-"," "),"/"," "),"("," "),")"," "),":"," "),";"," "),"_"," "),"–"," "),"?"," "),"!"," "),"*"," "),"["," "),"]"," "),"'"," "),"#"," "),"+"," "),"&amp;"," "))&amp;" "</f>
        <v>  </v>
      </c>
    </row>
    <row r="88" customFormat="false" ht="39.75" hidden="false" customHeight="true" outlineLevel="0" collapsed="false">
      <c r="A88" s="57" t="s">
        <v>561</v>
      </c>
      <c r="B88" s="57" t="s">
        <v>209</v>
      </c>
      <c r="C88" s="57" t="str">
        <f aca="false">Flights!$F$7</f>
        <v>MH0720</v>
      </c>
      <c r="D88" s="58" t="n">
        <f aca="false">Flights!$D$7</f>
        <v>46305</v>
      </c>
      <c r="E88" s="57" t="str">
        <f aca="false">Flights!$G$7&amp;"-"&amp;Flights!$H$7</f>
        <v>CGK-KUL</v>
      </c>
      <c r="F88" s="57" t="str">
        <f aca="false">Flights!$K$7</f>
        <v>EY</v>
      </c>
      <c r="G88" s="57" t="s">
        <v>441</v>
      </c>
      <c r="H88" s="57" t="s">
        <v>442</v>
      </c>
      <c r="I88" s="57" t="s">
        <v>410</v>
      </c>
      <c r="J88" s="57" t="s">
        <v>447</v>
      </c>
      <c r="K88" s="67" t="s">
        <v>408</v>
      </c>
      <c r="L88" s="67" t="s">
        <v>444</v>
      </c>
      <c r="M88" s="67"/>
      <c r="N88" s="67" t="s">
        <v>365</v>
      </c>
      <c r="O88" s="67" t="s">
        <v>445</v>
      </c>
      <c r="P88" s="57" t="s">
        <v>198</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open",IF(AND(NOT(OR(LEN(AZ88)&lt;15,ISNUMBER(MATCH(AZ88,L_Placeholder,0)))),NOT(SUMPRODUCT(--ISNUMBER(SEARCH(" "&amp;L_EvidencePhrase&amp;" ",BF88)))&gt;0),NOT(OR(LEN(AU88)&lt;2,ISNUMBER(MATCH(AU88,L_Placeholder,0)))),NOT(OR(LEN(AX88)&lt;2,ISNUMBER(MATCH(AX88,L_Placeholder,0)))),TRIM(AE88)&lt;&gt;TRIM(T88)),"N/A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",BD88)))&gt;0),"INVALID – evidence missing, placeholder or not yet on file",IF(OR(LEN(AX88)&lt;2,ISNUMBER(MATCH(AX88,L_Placeholder,0))),"INVALID – verifier missing",IF(AX88=AU88,"INVALID – verifier must be someone other than the PIC",IF(SUMPRODUCT(--ISNUMBER(SEARCH(" "&amp;L_EvidencePhrase&amp;" ",BC88)))&gt;0,"INVALID – result not yet available (awaiting / TBC)",IF(AND(TRIM(U88)="Pass",SUMPRODUCT(--ISNUMBER(SEARCH(" "&amp;L_ResultBad&amp;" ",BC88)))&gt;0,NOT(SUMPRODUCT(--ISNUMBER(SEARCH(" "&amp;L_Negation&amp;" ",BC88)))&gt;0)),"INVALID – result describes a problem: use Fail, then Pass after CA",IF(AND(AQ88=1,OR(OR(LEN(AY88)&lt;3,ISNUMBER(MATCH(AY88,L_Placeholder,0))),SUMPRODUCT(--ISNUMBER(SEARCH(" "&amp;L_EvidencePhrase&amp;" ",BE88)))&gt;0)),"INVALID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SUBSTITUTE(SUBSTITUTE(SUBSTITUTE(SUBSTITUTE(SUBSTITUTE(SUBSTITUTE(SUBSTITUTE(SUBSTITUTE(SUBSTITUTE(SUBSTITUTE(SUBSTITUTE(SUBSTITUTE(SUBSTITUTE(LOWER(T88&amp;""),CHAR(160),"")," ",""),".",""),"-",""),"/",""),"?",""),"_",""),",",""),"[",""),"]",""),"(",""),")",""),"*","")</f>
        <v/>
      </c>
      <c r="AV88" s="61" t="str">
        <f aca="false">SUBSTITUTE(SUBSTITUTE(SUBSTITUTE(SUBSTITUTE(SUBSTITUTE(SUBSTITUTE(SUBSTITUTE(SUBSTITUTE(SUBSTITUTE(SUBSTITUTE(SUBSTITUTE(SUBSTITUTE(SUBSTITUTE(LOWER(V88&amp;""),CHAR(160),"")," ",""),".",""),"-",""),"/",""),"?",""),"_",""),",",""),"[",""),"]",""),"(",""),")",""),"*","")</f>
        <v/>
      </c>
      <c r="AW88" s="61" t="str">
        <f aca="false">SUBSTITUTE(SUBSTITUTE(SUBSTITUTE(SUBSTITUTE(SUBSTITUTE(SUBSTITUTE(SUBSTITUTE(SUBSTITUTE(SUBSTITUTE(SUBSTITUTE(SUBSTITUTE(SUBSTITUTE(SUBSTITUTE(LOWER(Z88&amp;""),CHAR(160),"")," ",""),".",""),"-",""),"/",""),"?",""),"_",""),",",""),"[",""),"]",""),"(",""),")",""),"*","")</f>
        <v/>
      </c>
      <c r="AX88" s="61" t="str">
        <f aca="false">SUBSTITUTE(SUBSTITUTE(SUBSTITUTE(SUBSTITUTE(SUBSTITUTE(SUBSTITUTE(SUBSTITUTE(SUBSTITUTE(SUBSTITUTE(SUBSTITUTE(SUBSTITUTE(SUBSTITUTE(SUBSTITUTE(LOWER(AE88&amp;""),CHAR(160),"")," ",""),".",""),"-",""),"/",""),"?",""),"_",""),",",""),"[",""),"]",""),"(",""),")",""),"*","")</f>
        <v/>
      </c>
      <c r="AY88" s="61" t="str">
        <f aca="false">SUBSTITUTE(SUBSTITUTE(SUBSTITUTE(SUBSTITUTE(SUBSTITUTE(SUBSTITUTE(SUBSTITUTE(SUBSTITUTE(SUBSTITUTE(SUBSTITUTE(SUBSTITUTE(SUBSTITUTE(SUBSTITUTE(LOWER(W88&amp;""),CHAR(160),"")," ",""),".",""),"-",""),"/",""),"?",""),"_",""),",",""),"[",""),"]",""),"(",""),")",""),"*","")</f>
        <v/>
      </c>
      <c r="AZ88" s="61" t="str">
        <f aca="false">SUBSTITUTE(SUBSTITUTE(SUBSTITUTE(SUBSTITUTE(SUBSTITUTE(SUBSTITUTE(SUBSTITUTE(SUBSTITUTE(SUBSTITUTE(SUBSTITUTE(SUBSTITUTE(SUBSTITUTE(SUBSTITUTE(LOWER(AC88&amp;""),CHAR(160),"")," ",""),".",""),"-",""),"/",""),"?",""),"_",""),",",""),"[",""),"]",""),"(",""),")",""),"*","")</f>
        <v/>
      </c>
      <c r="BA88" s="61" t="str">
        <f aca="false">SUBSTITUTE(SUBSTITUTE(SUBSTITUTE(SUBSTITUTE(SUBSTITUTE(SUBSTITUTE(SUBSTITUTE(SUBSTITUTE(SUBSTITUTE(SUBSTITUTE(SUBSTITUTE(SUBSTITUTE(SUBSTITUTE(LOWER(AA88&amp;""),CHAR(160),""),"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"&amp;TRIM(SUBSTITUTE(SUBSTITUTE(SUBSTITUTE(SUBSTITUTE(SUBSTITUTE(SUBSTITUTE(SUBSTITUTE(SUBSTITUTE(SUBSTITUTE(SUBSTITUTE(SUBSTITUTE(SUBSTITUTE(SUBSTITUTE(SUBSTITUTE(SUBSTITUTE(SUBSTITUTE(SUBSTITUTE(SUBSTITUTE(SUBSTITUTE(SUBSTITUTE(LOWER(V88&amp;""),CHAR(160)," "),"."," "),","," "),"-"," "),"/"," "),"("," "),")"," "),":"," "),";"," "),"_"," "),"–"," "),"?"," "),"!"," "),"*"," "),"["," "),"]"," "),"'"," "),"#"," "),"+"," "),"&amp;"," "))&amp;" "</f>
        <v>  </v>
      </c>
      <c r="BD88" s="61" t="str">
        <f aca="false">" "&amp;TRIM(SUBSTITUTE(SUBSTITUTE(SUBSTITUTE(SUBSTITUTE(SUBSTITUTE(SUBSTITUTE(SUBSTITUTE(SUBSTITUTE(SUBSTITUTE(SUBSTITUTE(SUBSTITUTE(SUBSTITUTE(SUBSTITUTE(SUBSTITUTE(SUBSTITUTE(SUBSTITUTE(SUBSTITUTE(SUBSTITUTE(SUBSTITUTE(SUBSTITUTE(LOWER(Z88&amp;""),CHAR(160)," "),"."," "),","," "),"-"," "),"/"," "),"("," "),")"," "),":"," "),";"," "),"_"," "),"–"," "),"?"," "),"!"," "),"*"," "),"["," "),"]"," "),"'"," "),"#"," "),"+"," "),"&amp;"," "))&amp;" "</f>
        <v>  </v>
      </c>
      <c r="BE88" s="61" t="str">
        <f aca="false">" "&amp;TRIM(SUBSTITUTE(SUBSTITUTE(SUBSTITUTE(SUBSTITUTE(SUBSTITUTE(SUBSTITUTE(SUBSTITUTE(SUBSTITUTE(SUBSTITUTE(SUBSTITUTE(SUBSTITUTE(SUBSTITUTE(SUBSTITUTE(SUBSTITUTE(SUBSTITUTE(SUBSTITUTE(SUBSTITUTE(SUBSTITUTE(SUBSTITUTE(SUBSTITUTE(LOWER(W88&amp;""),CHAR(160)," "),"."," "),","," "),"-"," "),"/"," "),"("," "),")"," "),":"," "),";"," "),"_"," "),"–"," "),"?"," "),"!"," "),"*"," "),"["," "),"]"," "),"'"," "),"#"," "),"+"," "),"&amp;"," "))&amp;" "</f>
        <v>  </v>
      </c>
      <c r="BF88" s="61" t="str">
        <f aca="false">" "&amp;TRIM(SUBSTITUTE(SUBSTITUTE(SUBSTITUTE(SUBSTITUTE(SUBSTITUTE(SUBSTITUTE(SUBSTITUTE(SUBSTITUTE(SUBSTITUTE(SUBSTITUTE(SUBSTITUTE(SUBSTITUTE(SUBSTITUTE(SUBSTITUTE(SUBSTITUTE(SUBSTITUTE(SUBSTITUTE(SUBSTITUTE(SUBSTITUTE(SUBSTITUTE(LOWER(AC88&amp;""),CHAR(160)," "),"."," "),","," "),"-"," "),"/"," "),"("," "),")"," "),":"," "),";"," "),"_"," "),"–"," "),"?"," "),"!"," "),"*"," "),"["," "),"]"," "),"'"," "),"#"," "),"+"," "),"&amp;"," "))&amp;" "</f>
        <v>  </v>
      </c>
    </row>
    <row r="89" customFormat="false" ht="39.75" hidden="false" customHeight="true" outlineLevel="0" collapsed="false">
      <c r="A89" s="57" t="s">
        <v>562</v>
      </c>
      <c r="B89" s="57" t="s">
        <v>209</v>
      </c>
      <c r="C89" s="57" t="str">
        <f aca="false">Flights!$F$7</f>
        <v>MH0720</v>
      </c>
      <c r="D89" s="58" t="n">
        <f aca="false">Flights!$D$7</f>
        <v>46305</v>
      </c>
      <c r="E89" s="57" t="str">
        <f aca="false">Flights!$G$7&amp;"-"&amp;Flights!$H$7</f>
        <v>CGK-KUL</v>
      </c>
      <c r="F89" s="57" t="str">
        <f aca="false">Flights!$K$7</f>
        <v>EY</v>
      </c>
      <c r="G89" s="57" t="s">
        <v>441</v>
      </c>
      <c r="H89" s="57" t="s">
        <v>442</v>
      </c>
      <c r="I89" s="57" t="s">
        <v>429</v>
      </c>
      <c r="J89" s="57" t="s">
        <v>451</v>
      </c>
      <c r="K89" s="67" t="s">
        <v>431</v>
      </c>
      <c r="L89" s="67" t="s">
        <v>558</v>
      </c>
      <c r="M89" s="67" t="s">
        <v>433</v>
      </c>
      <c r="N89" s="67" t="s">
        <v>365</v>
      </c>
      <c r="O89" s="67"/>
      <c r="P89" s="57" t="s">
        <v>198</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open",IF(AND(NOT(OR(LEN(AZ89)&lt;15,ISNUMBER(MATCH(AZ89,L_Placeholder,0)))),NOT(SUMPRODUCT(--ISNUMBER(SEARCH(" "&amp;L_EvidencePhrase&amp;" ",BF89)))&gt;0),NOT(OR(LEN(AU89)&lt;2,ISNUMBER(MATCH(AU89,L_Placeholder,0)))),NOT(OR(LEN(AX89)&lt;2,ISNUMBER(MATCH(AX89,L_Placeholder,0)))),TRIM(AE89)&lt;&gt;TRIM(T89)),"N/A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",BD89)))&gt;0),"INVALID – evidence missing, placeholder or not yet on file",IF(OR(LEN(AX89)&lt;2,ISNUMBER(MATCH(AX89,L_Placeholder,0))),"INVALID – verifier missing",IF(AX89=AU89,"INVALID – verifier must be someone other than the PIC",IF(SUMPRODUCT(--ISNUMBER(SEARCH(" "&amp;L_EvidencePhrase&amp;" ",BC89)))&gt;0,"INVALID – result not yet available (awaiting / TBC)",IF(AND(TRIM(U89)="Pass",SUMPRODUCT(--ISNUMBER(SEARCH(" "&amp;L_ResultBad&amp;" ",BC89)))&gt;0,NOT(SUMPRODUCT(--ISNUMBER(SEARCH(" "&amp;L_Negation&amp;" ",BC89)))&gt;0)),"INVALID – result describes a problem: use Fail, then Pass after CA",IF(AND(AQ89=1,OR(OR(LEN(AY89)&lt;3,ISNUMBER(MATCH(AY89,L_Placeholder,0))),SUMPRODUCT(--ISNUMBER(SEARCH(" "&amp;L_EvidencePhrase&amp;" ",BE89)))&gt;0)),"INVALID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SUBSTITUTE(SUBSTITUTE(SUBSTITUTE(SUBSTITUTE(SUBSTITUTE(SUBSTITUTE(SUBSTITUTE(SUBSTITUTE(SUBSTITUTE(SUBSTITUTE(SUBSTITUTE(SUBSTITUTE(SUBSTITUTE(LOWER(T89&amp;""),CHAR(160),"")," ",""),".",""),"-",""),"/",""),"?",""),"_",""),",",""),"[",""),"]",""),"(",""),")",""),"*","")</f>
        <v/>
      </c>
      <c r="AV89" s="61" t="str">
        <f aca="false">SUBSTITUTE(SUBSTITUTE(SUBSTITUTE(SUBSTITUTE(SUBSTITUTE(SUBSTITUTE(SUBSTITUTE(SUBSTITUTE(SUBSTITUTE(SUBSTITUTE(SUBSTITUTE(SUBSTITUTE(SUBSTITUTE(LOWER(V89&amp;""),CHAR(160),"")," ",""),".",""),"-",""),"/",""),"?",""),"_",""),",",""),"[",""),"]",""),"(",""),")",""),"*","")</f>
        <v/>
      </c>
      <c r="AW89" s="61" t="str">
        <f aca="false">SUBSTITUTE(SUBSTITUTE(SUBSTITUTE(SUBSTITUTE(SUBSTITUTE(SUBSTITUTE(SUBSTITUTE(SUBSTITUTE(SUBSTITUTE(SUBSTITUTE(SUBSTITUTE(SUBSTITUTE(SUBSTITUTE(LOWER(Z89&amp;""),CHAR(160),"")," ",""),".",""),"-",""),"/",""),"?",""),"_",""),",",""),"[",""),"]",""),"(",""),")",""),"*","")</f>
        <v/>
      </c>
      <c r="AX89" s="61" t="str">
        <f aca="false">SUBSTITUTE(SUBSTITUTE(SUBSTITUTE(SUBSTITUTE(SUBSTITUTE(SUBSTITUTE(SUBSTITUTE(SUBSTITUTE(SUBSTITUTE(SUBSTITUTE(SUBSTITUTE(SUBSTITUTE(SUBSTITUTE(LOWER(AE89&amp;""),CHAR(160),"")," ",""),".",""),"-",""),"/",""),"?",""),"_",""),",",""),"[",""),"]",""),"(",""),")",""),"*","")</f>
        <v/>
      </c>
      <c r="AY89" s="61" t="str">
        <f aca="false">SUBSTITUTE(SUBSTITUTE(SUBSTITUTE(SUBSTITUTE(SUBSTITUTE(SUBSTITUTE(SUBSTITUTE(SUBSTITUTE(SUBSTITUTE(SUBSTITUTE(SUBSTITUTE(SUBSTITUTE(SUBSTITUTE(LOWER(W89&amp;""),CHAR(160),"")," ",""),".",""),"-",""),"/",""),"?",""),"_",""),",",""),"[",""),"]",""),"(",""),")",""),"*","")</f>
        <v/>
      </c>
      <c r="AZ89" s="61" t="str">
        <f aca="false">SUBSTITUTE(SUBSTITUTE(SUBSTITUTE(SUBSTITUTE(SUBSTITUTE(SUBSTITUTE(SUBSTITUTE(SUBSTITUTE(SUBSTITUTE(SUBSTITUTE(SUBSTITUTE(SUBSTITUTE(SUBSTITUTE(LOWER(AC89&amp;""),CHAR(160),"")," ",""),".",""),"-",""),"/",""),"?",""),"_",""),",",""),"[",""),"]",""),"(",""),")",""),"*","")</f>
        <v/>
      </c>
      <c r="BA89" s="61" t="str">
        <f aca="false">SUBSTITUTE(SUBSTITUTE(SUBSTITUTE(SUBSTITUTE(SUBSTITUTE(SUBSTITUTE(SUBSTITUTE(SUBSTITUTE(SUBSTITUTE(SUBSTITUTE(SUBSTITUTE(SUBSTITUTE(SUBSTITUTE(LOWER(AA89&amp;""),CHAR(160),""),"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"&amp;TRIM(SUBSTITUTE(SUBSTITUTE(SUBSTITUTE(SUBSTITUTE(SUBSTITUTE(SUBSTITUTE(SUBSTITUTE(SUBSTITUTE(SUBSTITUTE(SUBSTITUTE(SUBSTITUTE(SUBSTITUTE(SUBSTITUTE(SUBSTITUTE(SUBSTITUTE(SUBSTITUTE(SUBSTITUTE(SUBSTITUTE(SUBSTITUTE(SUBSTITUTE(LOWER(V89&amp;""),CHAR(160)," "),"."," "),","," "),"-"," "),"/"," "),"("," "),")"," "),":"," "),";"," "),"_"," "),"–"," "),"?"," "),"!"," "),"*"," "),"["," "),"]"," "),"'"," "),"#"," "),"+"," "),"&amp;"," "))&amp;" "</f>
        <v>  </v>
      </c>
      <c r="BD89" s="61" t="str">
        <f aca="false">" "&amp;TRIM(SUBSTITUTE(SUBSTITUTE(SUBSTITUTE(SUBSTITUTE(SUBSTITUTE(SUBSTITUTE(SUBSTITUTE(SUBSTITUTE(SUBSTITUTE(SUBSTITUTE(SUBSTITUTE(SUBSTITUTE(SUBSTITUTE(SUBSTITUTE(SUBSTITUTE(SUBSTITUTE(SUBSTITUTE(SUBSTITUTE(SUBSTITUTE(SUBSTITUTE(LOWER(Z89&amp;""),CHAR(160)," "),"."," "),","," "),"-"," "),"/"," "),"("," "),")"," "),":"," "),";"," "),"_"," "),"–"," "),"?"," "),"!"," "),"*"," "),"["," "),"]"," "),"'"," "),"#"," "),"+"," "),"&amp;"," "))&amp;" "</f>
        <v>  </v>
      </c>
      <c r="BE89" s="61" t="str">
        <f aca="false">" "&amp;TRIM(SUBSTITUTE(SUBSTITUTE(SUBSTITUTE(SUBSTITUTE(SUBSTITUTE(SUBSTITUTE(SUBSTITUTE(SUBSTITUTE(SUBSTITUTE(SUBSTITUTE(SUBSTITUTE(SUBSTITUTE(SUBSTITUTE(SUBSTITUTE(SUBSTITUTE(SUBSTITUTE(SUBSTITUTE(SUBSTITUTE(SUBSTITUTE(SUBSTITUTE(LOWER(W89&amp;""),CHAR(160)," "),"."," "),","," "),"-"," "),"/"," "),"("," "),")"," "),":"," "),";"," "),"_"," "),"–"," "),"?"," "),"!"," "),"*"," "),"["," "),"]"," "),"'"," "),"#"," "),"+"," "),"&amp;"," "))&amp;" "</f>
        <v>  </v>
      </c>
      <c r="BF89" s="61" t="str">
        <f aca="false">" "&amp;TRIM(SUBSTITUTE(SUBSTITUTE(SUBSTITUTE(SUBSTITUTE(SUBSTITUTE(SUBSTITUTE(SUBSTITUTE(SUBSTITUTE(SUBSTITUTE(SUBSTITUTE(SUBSTITUTE(SUBSTITUTE(SUBSTITUTE(SUBSTITUTE(SUBSTITUTE(SUBSTITUTE(SUBSTITUTE(SUBSTITUTE(SUBSTITUTE(SUBSTITUTE(LOWER(AC89&amp;""),CHAR(160)," "),"."," "),","," "),"-"," "),"/"," "),"("," "),")"," "),":"," "),";"," "),"_"," "),"–"," "),"?"," "),"!"," "),"*"," "),"["," "),"]"," "),"'"," "),"#"," "),"+"," "),"&amp;"," "))&amp;" "</f>
        <v>  </v>
      </c>
    </row>
    <row r="90" customFormat="false" ht="39.75" hidden="false" customHeight="true" outlineLevel="0" collapsed="false">
      <c r="A90" s="57" t="s">
        <v>563</v>
      </c>
      <c r="B90" s="57" t="s">
        <v>215</v>
      </c>
      <c r="C90" s="57" t="str">
        <f aca="false">Flights!$F$8</f>
        <v>MH0088</v>
      </c>
      <c r="D90" s="58" t="n">
        <f aca="false">Flights!$D$8</f>
        <v>46305</v>
      </c>
      <c r="E90" s="57" t="str">
        <f aca="false">Flights!$G$8&amp;"-"&amp;Flights!$H$8</f>
        <v>KUL-NRT</v>
      </c>
      <c r="F90" s="57" t="str">
        <f aca="false">Flights!$K$8</f>
        <v>BC</v>
      </c>
      <c r="G90" s="57" t="s">
        <v>79</v>
      </c>
      <c r="H90" s="57" t="s">
        <v>360</v>
      </c>
      <c r="I90" s="57" t="s">
        <v>361</v>
      </c>
      <c r="J90" s="57" t="s">
        <v>362</v>
      </c>
      <c r="K90" s="67" t="s">
        <v>363</v>
      </c>
      <c r="L90" s="67" t="s">
        <v>364</v>
      </c>
      <c r="M90" s="67"/>
      <c r="N90" s="67" t="s">
        <v>365</v>
      </c>
      <c r="O90" s="67"/>
      <c r="P90" s="57" t="s">
        <v>184</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open",IF(AND(NOT(OR(LEN(AZ90)&lt;15,ISNUMBER(MATCH(AZ90,L_Placeholder,0)))),NOT(SUMPRODUCT(--ISNUMBER(SEARCH(" "&amp;L_EvidencePhrase&amp;" ",BF90)))&gt;0),NOT(OR(LEN(AU90)&lt;2,ISNUMBER(MATCH(AU90,L_Placeholder,0)))),NOT(OR(LEN(AX90)&lt;2,ISNUMBER(MATCH(AX90,L_Placeholder,0)))),TRIM(AE90)&lt;&gt;TRIM(T90)),"N/A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",BD90)))&gt;0),"INVALID – evidence missing, placeholder or not yet on file",IF(OR(LEN(AX90)&lt;2,ISNUMBER(MATCH(AX90,L_Placeholder,0))),"INVALID – verifier missing",IF(AX90=AU90,"INVALID – verifier must be someone other than the PIC",IF(SUMPRODUCT(--ISNUMBER(SEARCH(" "&amp;L_EvidencePhrase&amp;" ",BC90)))&gt;0,"INVALID – result not yet available (awaiting / TBC)",IF(AND(TRIM(U90)="Pass",SUMPRODUCT(--ISNUMBER(SEARCH(" "&amp;L_ResultBad&amp;" ",BC90)))&gt;0,NOT(SUMPRODUCT(--ISNUMBER(SEARCH(" "&amp;L_Negation&amp;" ",BC90)))&gt;0)),"INVALID – result describes a problem: use Fail, then Pass after CA",IF(AND(AQ90=1,OR(OR(LEN(AY90)&lt;3,ISNUMBER(MATCH(AY90,L_Placeholder,0))),SUMPRODUCT(--ISNUMBER(SEARCH(" "&amp;L_EvidencePhrase&amp;" ",BE90)))&gt;0)),"INVALID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SUBSTITUTE(SUBSTITUTE(SUBSTITUTE(SUBSTITUTE(SUBSTITUTE(SUBSTITUTE(SUBSTITUTE(SUBSTITUTE(SUBSTITUTE(SUBSTITUTE(SUBSTITUTE(SUBSTITUTE(SUBSTITUTE(LOWER(T90&amp;""),CHAR(160),"")," ",""),".",""),"-",""),"/",""),"?",""),"_",""),",",""),"[",""),"]",""),"(",""),")",""),"*","")</f>
        <v/>
      </c>
      <c r="AV90" s="61" t="str">
        <f aca="false">SUBSTITUTE(SUBSTITUTE(SUBSTITUTE(SUBSTITUTE(SUBSTITUTE(SUBSTITUTE(SUBSTITUTE(SUBSTITUTE(SUBSTITUTE(SUBSTITUTE(SUBSTITUTE(SUBSTITUTE(SUBSTITUTE(LOWER(V90&amp;""),CHAR(160),"")," ",""),".",""),"-",""),"/",""),"?",""),"_",""),",",""),"[",""),"]",""),"(",""),")",""),"*","")</f>
        <v/>
      </c>
      <c r="AW90" s="61" t="str">
        <f aca="false">SUBSTITUTE(SUBSTITUTE(SUBSTITUTE(SUBSTITUTE(SUBSTITUTE(SUBSTITUTE(SUBSTITUTE(SUBSTITUTE(SUBSTITUTE(SUBSTITUTE(SUBSTITUTE(SUBSTITUTE(SUBSTITUTE(LOWER(Z90&amp;""),CHAR(160),"")," ",""),".",""),"-",""),"/",""),"?",""),"_",""),",",""),"[",""),"]",""),"(",""),")",""),"*","")</f>
        <v/>
      </c>
      <c r="AX90" s="61" t="str">
        <f aca="false">SUBSTITUTE(SUBSTITUTE(SUBSTITUTE(SUBSTITUTE(SUBSTITUTE(SUBSTITUTE(SUBSTITUTE(SUBSTITUTE(SUBSTITUTE(SUBSTITUTE(SUBSTITUTE(SUBSTITUTE(SUBSTITUTE(LOWER(AE90&amp;""),CHAR(160),"")," ",""),".",""),"-",""),"/",""),"?",""),"_",""),",",""),"[",""),"]",""),"(",""),")",""),"*","")</f>
        <v/>
      </c>
      <c r="AY90" s="61" t="str">
        <f aca="false">SUBSTITUTE(SUBSTITUTE(SUBSTITUTE(SUBSTITUTE(SUBSTITUTE(SUBSTITUTE(SUBSTITUTE(SUBSTITUTE(SUBSTITUTE(SUBSTITUTE(SUBSTITUTE(SUBSTITUTE(SUBSTITUTE(LOWER(W90&amp;""),CHAR(160),"")," ",""),".",""),"-",""),"/",""),"?",""),"_",""),",",""),"[",""),"]",""),"(",""),")",""),"*","")</f>
        <v/>
      </c>
      <c r="AZ90" s="61" t="str">
        <f aca="false">SUBSTITUTE(SUBSTITUTE(SUBSTITUTE(SUBSTITUTE(SUBSTITUTE(SUBSTITUTE(SUBSTITUTE(SUBSTITUTE(SUBSTITUTE(SUBSTITUTE(SUBSTITUTE(SUBSTITUTE(SUBSTITUTE(LOWER(AC90&amp;""),CHAR(160),"")," ",""),".",""),"-",""),"/",""),"?",""),"_",""),",",""),"[",""),"]",""),"(",""),")",""),"*","")</f>
        <v/>
      </c>
      <c r="BA90" s="61" t="str">
        <f aca="false">SUBSTITUTE(SUBSTITUTE(SUBSTITUTE(SUBSTITUTE(SUBSTITUTE(SUBSTITUTE(SUBSTITUTE(SUBSTITUTE(SUBSTITUTE(SUBSTITUTE(SUBSTITUTE(SUBSTITUTE(SUBSTITUTE(LOWER(AA90&amp;""),CHAR(160),""),"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"&amp;TRIM(SUBSTITUTE(SUBSTITUTE(SUBSTITUTE(SUBSTITUTE(SUBSTITUTE(SUBSTITUTE(SUBSTITUTE(SUBSTITUTE(SUBSTITUTE(SUBSTITUTE(SUBSTITUTE(SUBSTITUTE(SUBSTITUTE(SUBSTITUTE(SUBSTITUTE(SUBSTITUTE(SUBSTITUTE(SUBSTITUTE(SUBSTITUTE(SUBSTITUTE(LOWER(V90&amp;""),CHAR(160)," "),"."," "),","," "),"-"," "),"/"," "),"("," "),")"," "),":"," "),";"," "),"_"," "),"–"," "),"?"," "),"!"," "),"*"," "),"["," "),"]"," "),"'"," "),"#"," "),"+"," "),"&amp;"," "))&amp;" "</f>
        <v>  </v>
      </c>
      <c r="BD90" s="61" t="str">
        <f aca="false">" "&amp;TRIM(SUBSTITUTE(SUBSTITUTE(SUBSTITUTE(SUBSTITUTE(SUBSTITUTE(SUBSTITUTE(SUBSTITUTE(SUBSTITUTE(SUBSTITUTE(SUBSTITUTE(SUBSTITUTE(SUBSTITUTE(SUBSTITUTE(SUBSTITUTE(SUBSTITUTE(SUBSTITUTE(SUBSTITUTE(SUBSTITUTE(SUBSTITUTE(SUBSTITUTE(LOWER(Z90&amp;""),CHAR(160)," "),"."," "),","," "),"-"," "),"/"," "),"("," "),")"," "),":"," "),";"," "),"_"," "),"–"," "),"?"," "),"!"," "),"*"," "),"["," "),"]"," "),"'"," "),"#"," "),"+"," "),"&amp;"," "))&amp;" "</f>
        <v>  </v>
      </c>
      <c r="BE90" s="61" t="str">
        <f aca="false">" "&amp;TRIM(SUBSTITUTE(SUBSTITUTE(SUBSTITUTE(SUBSTITUTE(SUBSTITUTE(SUBSTITUTE(SUBSTITUTE(SUBSTITUTE(SUBSTITUTE(SUBSTITUTE(SUBSTITUTE(SUBSTITUTE(SUBSTITUTE(SUBSTITUTE(SUBSTITUTE(SUBSTITUTE(SUBSTITUTE(SUBSTITUTE(SUBSTITUTE(SUBSTITUTE(LOWER(W90&amp;""),CHAR(160)," "),"."," "),","," "),"-"," "),"/"," "),"("," "),")"," "),":"," "),";"," "),"_"," "),"–"," "),"?"," "),"!"," "),"*"," "),"["," "),"]"," "),"'"," "),"#"," "),"+"," "),"&amp;"," "))&amp;" "</f>
        <v>  </v>
      </c>
      <c r="BF90" s="61" t="str">
        <f aca="false">" "&amp;TRIM(SUBSTITUTE(SUBSTITUTE(SUBSTITUTE(SUBSTITUTE(SUBSTITUTE(SUBSTITUTE(SUBSTITUTE(SUBSTITUTE(SUBSTITUTE(SUBSTITUTE(SUBSTITUTE(SUBSTITUTE(SUBSTITUTE(SUBSTITUTE(SUBSTITUTE(SUBSTITUTE(SUBSTITUTE(SUBSTITUTE(SUBSTITUTE(SUBSTITUTE(LOWER(AC90&amp;""),CHAR(160)," "),"."," "),","," "),"-"," "),"/"," "),"("," "),")"," "),":"," "),";"," "),"_"," "),"–"," "),"?"," "),"!"," "),"*"," "),"["," "),"]"," "),"'"," "),"#"," "),"+"," "),"&amp;"," "))&amp;" "</f>
        <v>  </v>
      </c>
    </row>
    <row r="91" customFormat="false" ht="39.75" hidden="false" customHeight="true" outlineLevel="0" collapsed="false">
      <c r="A91" s="57" t="s">
        <v>564</v>
      </c>
      <c r="B91" s="57" t="s">
        <v>215</v>
      </c>
      <c r="C91" s="57" t="str">
        <f aca="false">Flights!$F$8</f>
        <v>MH0088</v>
      </c>
      <c r="D91" s="58" t="n">
        <f aca="false">Flights!$D$8</f>
        <v>46305</v>
      </c>
      <c r="E91" s="57" t="str">
        <f aca="false">Flights!$G$8&amp;"-"&amp;Flights!$H$8</f>
        <v>KUL-NRT</v>
      </c>
      <c r="F91" s="57" t="str">
        <f aca="false">Flights!$K$8</f>
        <v>BC</v>
      </c>
      <c r="G91" s="57" t="s">
        <v>79</v>
      </c>
      <c r="H91" s="57" t="s">
        <v>360</v>
      </c>
      <c r="I91" s="57" t="s">
        <v>367</v>
      </c>
      <c r="J91" s="57" t="s">
        <v>368</v>
      </c>
      <c r="K91" s="67" t="s">
        <v>369</v>
      </c>
      <c r="L91" s="67" t="s">
        <v>364</v>
      </c>
      <c r="M91" s="67"/>
      <c r="N91" s="67" t="s">
        <v>365</v>
      </c>
      <c r="O91" s="67"/>
      <c r="P91" s="57" t="s">
        <v>184</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open",IF(AND(NOT(OR(LEN(AZ91)&lt;15,ISNUMBER(MATCH(AZ91,L_Placeholder,0)))),NOT(SUMPRODUCT(--ISNUMBER(SEARCH(" "&amp;L_EvidencePhrase&amp;" ",BF91)))&gt;0),NOT(OR(LEN(AU91)&lt;2,ISNUMBER(MATCH(AU91,L_Placeholder,0)))),NOT(OR(LEN(AX91)&lt;2,ISNUMBER(MATCH(AX91,L_Placeholder,0)))),TRIM(AE91)&lt;&gt;TRIM(T91)),"N/A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",BD91)))&gt;0),"INVALID – evidence missing, placeholder or not yet on file",IF(OR(LEN(AX91)&lt;2,ISNUMBER(MATCH(AX91,L_Placeholder,0))),"INVALID – verifier missing",IF(AX91=AU91,"INVALID – verifier must be someone other than the PIC",IF(SUMPRODUCT(--ISNUMBER(SEARCH(" "&amp;L_EvidencePhrase&amp;" ",BC91)))&gt;0,"INVALID – result not yet available (awaiting / TBC)",IF(AND(TRIM(U91)="Pass",SUMPRODUCT(--ISNUMBER(SEARCH(" "&amp;L_ResultBad&amp;" ",BC91)))&gt;0,NOT(SUMPRODUCT(--ISNUMBER(SEARCH(" "&amp;L_Negation&amp;" ",BC91)))&gt;0)),"INVALID – result describes a problem: use Fail, then Pass after CA",IF(AND(AQ91=1,OR(OR(LEN(AY91)&lt;3,ISNUMBER(MATCH(AY91,L_Placeholder,0))),SUMPRODUCT(--ISNUMBER(SEARCH(" "&amp;L_EvidencePhrase&amp;" ",BE91)))&gt;0)),"INVALID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SUBSTITUTE(SUBSTITUTE(SUBSTITUTE(SUBSTITUTE(SUBSTITUTE(SUBSTITUTE(SUBSTITUTE(SUBSTITUTE(SUBSTITUTE(SUBSTITUTE(SUBSTITUTE(SUBSTITUTE(SUBSTITUTE(LOWER(T91&amp;""),CHAR(160),"")," ",""),".",""),"-",""),"/",""),"?",""),"_",""),",",""),"[",""),"]",""),"(",""),")",""),"*","")</f>
        <v/>
      </c>
      <c r="AV91" s="61" t="str">
        <f aca="false">SUBSTITUTE(SUBSTITUTE(SUBSTITUTE(SUBSTITUTE(SUBSTITUTE(SUBSTITUTE(SUBSTITUTE(SUBSTITUTE(SUBSTITUTE(SUBSTITUTE(SUBSTITUTE(SUBSTITUTE(SUBSTITUTE(LOWER(V91&amp;""),CHAR(160),"")," ",""),".",""),"-",""),"/",""),"?",""),"_",""),",",""),"[",""),"]",""),"(",""),")",""),"*","")</f>
        <v/>
      </c>
      <c r="AW91" s="61" t="str">
        <f aca="false">SUBSTITUTE(SUBSTITUTE(SUBSTITUTE(SUBSTITUTE(SUBSTITUTE(SUBSTITUTE(SUBSTITUTE(SUBSTITUTE(SUBSTITUTE(SUBSTITUTE(SUBSTITUTE(SUBSTITUTE(SUBSTITUTE(LOWER(Z91&amp;""),CHAR(160),"")," ",""),".",""),"-",""),"/",""),"?",""),"_",""),",",""),"[",""),"]",""),"(",""),")",""),"*","")</f>
        <v/>
      </c>
      <c r="AX91" s="61" t="str">
        <f aca="false">SUBSTITUTE(SUBSTITUTE(SUBSTITUTE(SUBSTITUTE(SUBSTITUTE(SUBSTITUTE(SUBSTITUTE(SUBSTITUTE(SUBSTITUTE(SUBSTITUTE(SUBSTITUTE(SUBSTITUTE(SUBSTITUTE(LOWER(AE91&amp;""),CHAR(160),"")," ",""),".",""),"-",""),"/",""),"?",""),"_",""),",",""),"[",""),"]",""),"(",""),")",""),"*","")</f>
        <v/>
      </c>
      <c r="AY91" s="61" t="str">
        <f aca="false">SUBSTITUTE(SUBSTITUTE(SUBSTITUTE(SUBSTITUTE(SUBSTITUTE(SUBSTITUTE(SUBSTITUTE(SUBSTITUTE(SUBSTITUTE(SUBSTITUTE(SUBSTITUTE(SUBSTITUTE(SUBSTITUTE(LOWER(W91&amp;""),CHAR(160),"")," ",""),".",""),"-",""),"/",""),"?",""),"_",""),",",""),"[",""),"]",""),"(",""),")",""),"*","")</f>
        <v/>
      </c>
      <c r="AZ91" s="61" t="str">
        <f aca="false">SUBSTITUTE(SUBSTITUTE(SUBSTITUTE(SUBSTITUTE(SUBSTITUTE(SUBSTITUTE(SUBSTITUTE(SUBSTITUTE(SUBSTITUTE(SUBSTITUTE(SUBSTITUTE(SUBSTITUTE(SUBSTITUTE(LOWER(AC91&amp;""),CHAR(160),"")," ",""),".",""),"-",""),"/",""),"?",""),"_",""),",",""),"[",""),"]",""),"(",""),")",""),"*","")</f>
        <v/>
      </c>
      <c r="BA91" s="61" t="str">
        <f aca="false">SUBSTITUTE(SUBSTITUTE(SUBSTITUTE(SUBSTITUTE(SUBSTITUTE(SUBSTITUTE(SUBSTITUTE(SUBSTITUTE(SUBSTITUTE(SUBSTITUTE(SUBSTITUTE(SUBSTITUTE(SUBSTITUTE(LOWER(AA91&amp;""),CHAR(160),""),"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"&amp;TRIM(SUBSTITUTE(SUBSTITUTE(SUBSTITUTE(SUBSTITUTE(SUBSTITUTE(SUBSTITUTE(SUBSTITUTE(SUBSTITUTE(SUBSTITUTE(SUBSTITUTE(SUBSTITUTE(SUBSTITUTE(SUBSTITUTE(SUBSTITUTE(SUBSTITUTE(SUBSTITUTE(SUBSTITUTE(SUBSTITUTE(SUBSTITUTE(SUBSTITUTE(LOWER(V91&amp;""),CHAR(160)," "),"."," "),","," "),"-"," "),"/"," "),"("," "),")"," "),":"," "),";"," "),"_"," "),"–"," "),"?"," "),"!"," "),"*"," "),"["," "),"]"," "),"'"," "),"#"," "),"+"," "),"&amp;"," "))&amp;" "</f>
        <v>  </v>
      </c>
      <c r="BD91" s="61" t="str">
        <f aca="false">" "&amp;TRIM(SUBSTITUTE(SUBSTITUTE(SUBSTITUTE(SUBSTITUTE(SUBSTITUTE(SUBSTITUTE(SUBSTITUTE(SUBSTITUTE(SUBSTITUTE(SUBSTITUTE(SUBSTITUTE(SUBSTITUTE(SUBSTITUTE(SUBSTITUTE(SUBSTITUTE(SUBSTITUTE(SUBSTITUTE(SUBSTITUTE(SUBSTITUTE(SUBSTITUTE(LOWER(Z91&amp;""),CHAR(160)," "),"."," "),","," "),"-"," "),"/"," "),"("," "),")"," "),":"," "),";"," "),"_"," "),"–"," "),"?"," "),"!"," "),"*"," "),"["," "),"]"," "),"'"," "),"#"," "),"+"," "),"&amp;"," "))&amp;" "</f>
        <v>  </v>
      </c>
      <c r="BE91" s="61" t="str">
        <f aca="false">" "&amp;TRIM(SUBSTITUTE(SUBSTITUTE(SUBSTITUTE(SUBSTITUTE(SUBSTITUTE(SUBSTITUTE(SUBSTITUTE(SUBSTITUTE(SUBSTITUTE(SUBSTITUTE(SUBSTITUTE(SUBSTITUTE(SUBSTITUTE(SUBSTITUTE(SUBSTITUTE(SUBSTITUTE(SUBSTITUTE(SUBSTITUTE(SUBSTITUTE(SUBSTITUTE(LOWER(W91&amp;""),CHAR(160)," "),"."," "),","," "),"-"," "),"/"," "),"("," "),")"," "),":"," "),";"," "),"_"," "),"–"," "),"?"," "),"!"," "),"*"," "),"["," "),"]"," "),"'"," "),"#"," "),"+"," "),"&amp;"," "))&amp;" "</f>
        <v>  </v>
      </c>
      <c r="BF91" s="61" t="str">
        <f aca="false">" "&amp;TRIM(SUBSTITUTE(SUBSTITUTE(SUBSTITUTE(SUBSTITUTE(SUBSTITUTE(SUBSTITUTE(SUBSTITUTE(SUBSTITUTE(SUBSTITUTE(SUBSTITUTE(SUBSTITUTE(SUBSTITUTE(SUBSTITUTE(SUBSTITUTE(SUBSTITUTE(SUBSTITUTE(SUBSTITUTE(SUBSTITUTE(SUBSTITUTE(SUBSTITUTE(LOWER(AC91&amp;""),CHAR(160)," "),"."," "),","," "),"-"," "),"/"," "),"("," "),")"," "),":"," "),";"," "),"_"," "),"–"," "),"?"," "),"!"," "),"*"," "),"["," "),"]"," "),"'"," "),"#"," "),"+"," "),"&amp;"," "))&amp;" "</f>
        <v>  </v>
      </c>
    </row>
    <row r="92" customFormat="false" ht="41.25" hidden="false" customHeight="true" outlineLevel="0" collapsed="false">
      <c r="A92" s="57" t="s">
        <v>565</v>
      </c>
      <c r="B92" s="57" t="s">
        <v>215</v>
      </c>
      <c r="C92" s="57" t="str">
        <f aca="false">Flights!$F$8</f>
        <v>MH0088</v>
      </c>
      <c r="D92" s="58" t="n">
        <f aca="false">Flights!$D$8</f>
        <v>46305</v>
      </c>
      <c r="E92" s="57" t="str">
        <f aca="false">Flights!$G$8&amp;"-"&amp;Flights!$H$8</f>
        <v>KUL-NRT</v>
      </c>
      <c r="F92" s="57" t="str">
        <f aca="false">Flights!$K$8</f>
        <v>BC</v>
      </c>
      <c r="G92" s="57" t="s">
        <v>79</v>
      </c>
      <c r="H92" s="57" t="s">
        <v>360</v>
      </c>
      <c r="I92" s="57" t="s">
        <v>371</v>
      </c>
      <c r="J92" s="57" t="s">
        <v>372</v>
      </c>
      <c r="K92" s="67" t="s">
        <v>373</v>
      </c>
      <c r="L92" s="67" t="s">
        <v>364</v>
      </c>
      <c r="M92" s="67"/>
      <c r="N92" s="67" t="str">
        <f aca="false">IF(TRIM(Flights!$L$8)="A339","Required","N/A – rule")</f>
        <v>N/A – rule</v>
      </c>
      <c r="O92" s="67" t="s">
        <v>374</v>
      </c>
      <c r="P92" s="57" t="s">
        <v>184</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open",IF(AND(NOT(OR(LEN(AZ92)&lt;15,ISNUMBER(MATCH(AZ92,L_Placeholder,0)))),NOT(SUMPRODUCT(--ISNUMBER(SEARCH(" "&amp;L_EvidencePhrase&amp;" ",BF92)))&gt;0),NOT(OR(LEN(AU92)&lt;2,ISNUMBER(MATCH(AU92,L_Placeholder,0)))),NOT(OR(LEN(AX92)&lt;2,ISNUMBER(MATCH(AX92,L_Placeholder,0)))),TRIM(AE92)&lt;&gt;TRIM(T92)),"N/A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",BD92)))&gt;0),"INVALID – evidence missing, placeholder or not yet on file",IF(OR(LEN(AX92)&lt;2,ISNUMBER(MATCH(AX92,L_Placeholder,0))),"INVALID – verifier missing",IF(AX92=AU92,"INVALID – verifier must be someone other than the PIC",IF(SUMPRODUCT(--ISNUMBER(SEARCH(" "&amp;L_EvidencePhrase&amp;" ",BC92)))&gt;0,"INVALID – result not yet available (awaiting / TBC)",IF(AND(TRIM(U92)="Pass",SUMPRODUCT(--ISNUMBER(SEARCH(" "&amp;L_ResultBad&amp;" ",BC92)))&gt;0,NOT(SUMPRODUCT(--ISNUMBER(SEARCH(" "&amp;L_Negation&amp;" ",BC92)))&gt;0)),"INVALID – result describes a problem: use Fail, then Pass after CA",IF(AND(AQ92=1,OR(OR(LEN(AY92)&lt;3,ISNUMBER(MATCH(AY92,L_Placeholder,0))),SUMPRODUCT(--ISNUMBER(SEARCH(" "&amp;L_EvidencePhrase&amp;" ",BE92)))&gt;0)),"INVALID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SUBSTITUTE(SUBSTITUTE(SUBSTITUTE(SUBSTITUTE(SUBSTITUTE(SUBSTITUTE(SUBSTITUTE(SUBSTITUTE(SUBSTITUTE(SUBSTITUTE(SUBSTITUTE(SUBSTITUTE(SUBSTITUTE(LOWER(T92&amp;""),CHAR(160),"")," ",""),".",""),"-",""),"/",""),"?",""),"_",""),",",""),"[",""),"]",""),"(",""),")",""),"*","")</f>
        <v/>
      </c>
      <c r="AV92" s="61" t="str">
        <f aca="false">SUBSTITUTE(SUBSTITUTE(SUBSTITUTE(SUBSTITUTE(SUBSTITUTE(SUBSTITUTE(SUBSTITUTE(SUBSTITUTE(SUBSTITUTE(SUBSTITUTE(SUBSTITUTE(SUBSTITUTE(SUBSTITUTE(LOWER(V92&amp;""),CHAR(160),"")," ",""),".",""),"-",""),"/",""),"?",""),"_",""),",",""),"[",""),"]",""),"(",""),")",""),"*","")</f>
        <v/>
      </c>
      <c r="AW92" s="61" t="str">
        <f aca="false">SUBSTITUTE(SUBSTITUTE(SUBSTITUTE(SUBSTITUTE(SUBSTITUTE(SUBSTITUTE(SUBSTITUTE(SUBSTITUTE(SUBSTITUTE(SUBSTITUTE(SUBSTITUTE(SUBSTITUTE(SUBSTITUTE(LOWER(Z92&amp;""),CHAR(160),"")," ",""),".",""),"-",""),"/",""),"?",""),"_",""),",",""),"[",""),"]",""),"(",""),")",""),"*","")</f>
        <v/>
      </c>
      <c r="AX92" s="61" t="str">
        <f aca="false">SUBSTITUTE(SUBSTITUTE(SUBSTITUTE(SUBSTITUTE(SUBSTITUTE(SUBSTITUTE(SUBSTITUTE(SUBSTITUTE(SUBSTITUTE(SUBSTITUTE(SUBSTITUTE(SUBSTITUTE(SUBSTITUTE(LOWER(AE92&amp;""),CHAR(160),"")," ",""),".",""),"-",""),"/",""),"?",""),"_",""),",",""),"[",""),"]",""),"(",""),")",""),"*","")</f>
        <v/>
      </c>
      <c r="AY92" s="61" t="str">
        <f aca="false">SUBSTITUTE(SUBSTITUTE(SUBSTITUTE(SUBSTITUTE(SUBSTITUTE(SUBSTITUTE(SUBSTITUTE(SUBSTITUTE(SUBSTITUTE(SUBSTITUTE(SUBSTITUTE(SUBSTITUTE(SUBSTITUTE(LOWER(W92&amp;""),CHAR(160),"")," ",""),".",""),"-",""),"/",""),"?",""),"_",""),",",""),"[",""),"]",""),"(",""),")",""),"*","")</f>
        <v/>
      </c>
      <c r="AZ92" s="61" t="str">
        <f aca="false">SUBSTITUTE(SUBSTITUTE(SUBSTITUTE(SUBSTITUTE(SUBSTITUTE(SUBSTITUTE(SUBSTITUTE(SUBSTITUTE(SUBSTITUTE(SUBSTITUTE(SUBSTITUTE(SUBSTITUTE(SUBSTITUTE(LOWER(AC92&amp;""),CHAR(160),"")," ",""),".",""),"-",""),"/",""),"?",""),"_",""),",",""),"[",""),"]",""),"(",""),")",""),"*","")</f>
        <v/>
      </c>
      <c r="BA92" s="61" t="str">
        <f aca="false">SUBSTITUTE(SUBSTITUTE(SUBSTITUTE(SUBSTITUTE(SUBSTITUTE(SUBSTITUTE(SUBSTITUTE(SUBSTITUTE(SUBSTITUTE(SUBSTITUTE(SUBSTITUTE(SUBSTITUTE(SUBSTITUTE(LOWER(AA92&amp;""),CHAR(160),""),"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"&amp;TRIM(SUBSTITUTE(SUBSTITUTE(SUBSTITUTE(SUBSTITUTE(SUBSTITUTE(SUBSTITUTE(SUBSTITUTE(SUBSTITUTE(SUBSTITUTE(SUBSTITUTE(SUBSTITUTE(SUBSTITUTE(SUBSTITUTE(SUBSTITUTE(SUBSTITUTE(SUBSTITUTE(SUBSTITUTE(SUBSTITUTE(SUBSTITUTE(SUBSTITUTE(LOWER(V92&amp;""),CHAR(160)," "),"."," "),","," "),"-"," "),"/"," "),"("," "),")"," "),":"," "),";"," "),"_"," "),"–"," "),"?"," "),"!"," "),"*"," "),"["," "),"]"," "),"'"," "),"#"," "),"+"," "),"&amp;"," "))&amp;" "</f>
        <v>  </v>
      </c>
      <c r="BD92" s="61" t="str">
        <f aca="false">" "&amp;TRIM(SUBSTITUTE(SUBSTITUTE(SUBSTITUTE(SUBSTITUTE(SUBSTITUTE(SUBSTITUTE(SUBSTITUTE(SUBSTITUTE(SUBSTITUTE(SUBSTITUTE(SUBSTITUTE(SUBSTITUTE(SUBSTITUTE(SUBSTITUTE(SUBSTITUTE(SUBSTITUTE(SUBSTITUTE(SUBSTITUTE(SUBSTITUTE(SUBSTITUTE(LOWER(Z92&amp;""),CHAR(160)," "),"."," "),","," "),"-"," "),"/"," "),"("," "),")"," "),":"," "),";"," "),"_"," "),"–"," "),"?"," "),"!"," "),"*"," "),"["," "),"]"," "),"'"," "),"#"," "),"+"," "),"&amp;"," "))&amp;" "</f>
        <v>  </v>
      </c>
      <c r="BE92" s="61" t="str">
        <f aca="false">" "&amp;TRIM(SUBSTITUTE(SUBSTITUTE(SUBSTITUTE(SUBSTITUTE(SUBSTITUTE(SUBSTITUTE(SUBSTITUTE(SUBSTITUTE(SUBSTITUTE(SUBSTITUTE(SUBSTITUTE(SUBSTITUTE(SUBSTITUTE(SUBSTITUTE(SUBSTITUTE(SUBSTITUTE(SUBSTITUTE(SUBSTITUTE(SUBSTITUTE(SUBSTITUTE(LOWER(W92&amp;""),CHAR(160)," "),"."," "),","," "),"-"," "),"/"," "),"("," "),")"," "),":"," "),";"," "),"_"," "),"–"," "),"?"," "),"!"," "),"*"," "),"["," "),"]"," "),"'"," "),"#"," "),"+"," "),"&amp;"," "))&amp;" "</f>
        <v>  </v>
      </c>
      <c r="BF92" s="61" t="str">
        <f aca="false">" "&amp;TRIM(SUBSTITUTE(SUBSTITUTE(SUBSTITUTE(SUBSTITUTE(SUBSTITUTE(SUBSTITUTE(SUBSTITUTE(SUBSTITUTE(SUBSTITUTE(SUBSTITUTE(SUBSTITUTE(SUBSTITUTE(SUBSTITUTE(SUBSTITUTE(SUBSTITUTE(SUBSTITUTE(SUBSTITUTE(SUBSTITUTE(SUBSTITUTE(SUBSTITUTE(LOWER(AC92&amp;""),CHAR(160)," "),"."," "),","," "),"-"," "),"/"," "),"("," "),")"," "),":"," "),";"," "),"_"," "),"–"," "),"?"," "),"!"," "),"*"," "),"["," "),"]"," "),"'"," "),"#"," "),"+"," "),"&amp;"," "))&amp;" "</f>
        <v>  </v>
      </c>
    </row>
    <row r="93" customFormat="false" ht="39.75" hidden="false" customHeight="true" outlineLevel="0" collapsed="false">
      <c r="A93" s="57" t="s">
        <v>566</v>
      </c>
      <c r="B93" s="57" t="s">
        <v>215</v>
      </c>
      <c r="C93" s="57" t="str">
        <f aca="false">Flights!$F$8</f>
        <v>MH0088</v>
      </c>
      <c r="D93" s="58" t="n">
        <f aca="false">Flights!$D$8</f>
        <v>46305</v>
      </c>
      <c r="E93" s="57" t="str">
        <f aca="false">Flights!$G$8&amp;"-"&amp;Flights!$H$8</f>
        <v>KUL-NRT</v>
      </c>
      <c r="F93" s="57" t="str">
        <f aca="false">Flights!$K$8</f>
        <v>BC</v>
      </c>
      <c r="G93" s="57" t="s">
        <v>79</v>
      </c>
      <c r="H93" s="57" t="s">
        <v>360</v>
      </c>
      <c r="I93" s="57" t="s">
        <v>376</v>
      </c>
      <c r="J93" s="57" t="s">
        <v>377</v>
      </c>
      <c r="K93" s="67" t="s">
        <v>378</v>
      </c>
      <c r="L93" s="67" t="s">
        <v>364</v>
      </c>
      <c r="M93" s="67"/>
      <c r="N93" s="67" t="s">
        <v>365</v>
      </c>
      <c r="O93" s="67"/>
      <c r="P93" s="57" t="s">
        <v>184</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open",IF(AND(NOT(OR(LEN(AZ93)&lt;15,ISNUMBER(MATCH(AZ93,L_Placeholder,0)))),NOT(SUMPRODUCT(--ISNUMBER(SEARCH(" "&amp;L_EvidencePhrase&amp;" ",BF93)))&gt;0),NOT(OR(LEN(AU93)&lt;2,ISNUMBER(MATCH(AU93,L_Placeholder,0)))),NOT(OR(LEN(AX93)&lt;2,ISNUMBER(MATCH(AX93,L_Placeholder,0)))),TRIM(AE93)&lt;&gt;TRIM(T93)),"N/A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",BD93)))&gt;0),"INVALID – evidence missing, placeholder or not yet on file",IF(OR(LEN(AX93)&lt;2,ISNUMBER(MATCH(AX93,L_Placeholder,0))),"INVALID – verifier missing",IF(AX93=AU93,"INVALID – verifier must be someone other than the PIC",IF(SUMPRODUCT(--ISNUMBER(SEARCH(" "&amp;L_EvidencePhrase&amp;" ",BC93)))&gt;0,"INVALID – result not yet available (awaiting / TBC)",IF(AND(TRIM(U93)="Pass",SUMPRODUCT(--ISNUMBER(SEARCH(" "&amp;L_ResultBad&amp;" ",BC93)))&gt;0,NOT(SUMPRODUCT(--ISNUMBER(SEARCH(" "&amp;L_Negation&amp;" ",BC93)))&gt;0)),"INVALID – result describes a problem: use Fail, then Pass after CA",IF(AND(AQ93=1,OR(OR(LEN(AY93)&lt;3,ISNUMBER(MATCH(AY93,L_Placeholder,0))),SUMPRODUCT(--ISNUMBER(SEARCH(" "&amp;L_EvidencePhrase&amp;" ",BE93)))&gt;0)),"INVALID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SUBSTITUTE(SUBSTITUTE(SUBSTITUTE(SUBSTITUTE(SUBSTITUTE(SUBSTITUTE(SUBSTITUTE(SUBSTITUTE(SUBSTITUTE(SUBSTITUTE(SUBSTITUTE(SUBSTITUTE(SUBSTITUTE(LOWER(T93&amp;""),CHAR(160),"")," ",""),".",""),"-",""),"/",""),"?",""),"_",""),",",""),"[",""),"]",""),"(",""),")",""),"*","")</f>
        <v/>
      </c>
      <c r="AV93" s="61" t="str">
        <f aca="false">SUBSTITUTE(SUBSTITUTE(SUBSTITUTE(SUBSTITUTE(SUBSTITUTE(SUBSTITUTE(SUBSTITUTE(SUBSTITUTE(SUBSTITUTE(SUBSTITUTE(SUBSTITUTE(SUBSTITUTE(SUBSTITUTE(LOWER(V93&amp;""),CHAR(160),"")," ",""),".",""),"-",""),"/",""),"?",""),"_",""),",",""),"[",""),"]",""),"(",""),")",""),"*","")</f>
        <v/>
      </c>
      <c r="AW93" s="61" t="str">
        <f aca="false">SUBSTITUTE(SUBSTITUTE(SUBSTITUTE(SUBSTITUTE(SUBSTITUTE(SUBSTITUTE(SUBSTITUTE(SUBSTITUTE(SUBSTITUTE(SUBSTITUTE(SUBSTITUTE(SUBSTITUTE(SUBSTITUTE(LOWER(Z93&amp;""),CHAR(160),"")," ",""),".",""),"-",""),"/",""),"?",""),"_",""),",",""),"[",""),"]",""),"(",""),")",""),"*","")</f>
        <v/>
      </c>
      <c r="AX93" s="61" t="str">
        <f aca="false">SUBSTITUTE(SUBSTITUTE(SUBSTITUTE(SUBSTITUTE(SUBSTITUTE(SUBSTITUTE(SUBSTITUTE(SUBSTITUTE(SUBSTITUTE(SUBSTITUTE(SUBSTITUTE(SUBSTITUTE(SUBSTITUTE(LOWER(AE93&amp;""),CHAR(160),"")," ",""),".",""),"-",""),"/",""),"?",""),"_",""),",",""),"[",""),"]",""),"(",""),")",""),"*","")</f>
        <v/>
      </c>
      <c r="AY93" s="61" t="str">
        <f aca="false">SUBSTITUTE(SUBSTITUTE(SUBSTITUTE(SUBSTITUTE(SUBSTITUTE(SUBSTITUTE(SUBSTITUTE(SUBSTITUTE(SUBSTITUTE(SUBSTITUTE(SUBSTITUTE(SUBSTITUTE(SUBSTITUTE(LOWER(W93&amp;""),CHAR(160),"")," ",""),".",""),"-",""),"/",""),"?",""),"_",""),",",""),"[",""),"]",""),"(",""),")",""),"*","")</f>
        <v/>
      </c>
      <c r="AZ93" s="61" t="str">
        <f aca="false">SUBSTITUTE(SUBSTITUTE(SUBSTITUTE(SUBSTITUTE(SUBSTITUTE(SUBSTITUTE(SUBSTITUTE(SUBSTITUTE(SUBSTITUTE(SUBSTITUTE(SUBSTITUTE(SUBSTITUTE(SUBSTITUTE(LOWER(AC93&amp;""),CHAR(160),"")," ",""),".",""),"-",""),"/",""),"?",""),"_",""),",",""),"[",""),"]",""),"(",""),")",""),"*","")</f>
        <v/>
      </c>
      <c r="BA93" s="61" t="str">
        <f aca="false">SUBSTITUTE(SUBSTITUTE(SUBSTITUTE(SUBSTITUTE(SUBSTITUTE(SUBSTITUTE(SUBSTITUTE(SUBSTITUTE(SUBSTITUTE(SUBSTITUTE(SUBSTITUTE(SUBSTITUTE(SUBSTITUTE(LOWER(AA93&amp;""),CHAR(160),""),"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"&amp;TRIM(SUBSTITUTE(SUBSTITUTE(SUBSTITUTE(SUBSTITUTE(SUBSTITUTE(SUBSTITUTE(SUBSTITUTE(SUBSTITUTE(SUBSTITUTE(SUBSTITUTE(SUBSTITUTE(SUBSTITUTE(SUBSTITUTE(SUBSTITUTE(SUBSTITUTE(SUBSTITUTE(SUBSTITUTE(SUBSTITUTE(SUBSTITUTE(SUBSTITUTE(LOWER(V93&amp;""),CHAR(160)," "),"."," "),","," "),"-"," "),"/"," "),"("," "),")"," "),":"," "),";"," "),"_"," "),"–"," "),"?"," "),"!"," "),"*"," "),"["," "),"]"," "),"'"," "),"#"," "),"+"," "),"&amp;"," "))&amp;" "</f>
        <v>  </v>
      </c>
      <c r="BD93" s="61" t="str">
        <f aca="false">" "&amp;TRIM(SUBSTITUTE(SUBSTITUTE(SUBSTITUTE(SUBSTITUTE(SUBSTITUTE(SUBSTITUTE(SUBSTITUTE(SUBSTITUTE(SUBSTITUTE(SUBSTITUTE(SUBSTITUTE(SUBSTITUTE(SUBSTITUTE(SUBSTITUTE(SUBSTITUTE(SUBSTITUTE(SUBSTITUTE(SUBSTITUTE(SUBSTITUTE(SUBSTITUTE(LOWER(Z93&amp;""),CHAR(160)," "),"."," "),","," "),"-"," "),"/"," "),"("," "),")"," "),":"," "),";"," "),"_"," "),"–"," "),"?"," "),"!"," "),"*"," "),"["," "),"]"," "),"'"," "),"#"," "),"+"," "),"&amp;"," "))&amp;" "</f>
        <v>  </v>
      </c>
      <c r="BE93" s="61" t="str">
        <f aca="false">" "&amp;TRIM(SUBSTITUTE(SUBSTITUTE(SUBSTITUTE(SUBSTITUTE(SUBSTITUTE(SUBSTITUTE(SUBSTITUTE(SUBSTITUTE(SUBSTITUTE(SUBSTITUTE(SUBSTITUTE(SUBSTITUTE(SUBSTITUTE(SUBSTITUTE(SUBSTITUTE(SUBSTITUTE(SUBSTITUTE(SUBSTITUTE(SUBSTITUTE(SUBSTITUTE(LOWER(W93&amp;""),CHAR(160)," "),"."," "),","," "),"-"," "),"/"," "),"("," "),")"," "),":"," "),";"," "),"_"," "),"–"," "),"?"," "),"!"," "),"*"," "),"["," "),"]"," "),"'"," "),"#"," "),"+"," "),"&amp;"," "))&amp;" "</f>
        <v>  </v>
      </c>
      <c r="BF93" s="61" t="str">
        <f aca="false">" "&amp;TRIM(SUBSTITUTE(SUBSTITUTE(SUBSTITUTE(SUBSTITUTE(SUBSTITUTE(SUBSTITUTE(SUBSTITUTE(SUBSTITUTE(SUBSTITUTE(SUBSTITUTE(SUBSTITUTE(SUBSTITUTE(SUBSTITUTE(SUBSTITUTE(SUBSTITUTE(SUBSTITUTE(SUBSTITUTE(SUBSTITUTE(SUBSTITUTE(SUBSTITUTE(LOWER(AC93&amp;""),CHAR(160)," "),"."," "),","," "),"-"," "),"/"," "),"("," "),")"," "),":"," "),";"," "),"_"," "),"–"," "),"?"," "),"!"," "),"*"," "),"["," "),"]"," "),"'"," "),"#"," "),"+"," "),"&amp;"," "))&amp;" "</f>
        <v>  </v>
      </c>
    </row>
    <row r="94" customFormat="false" ht="39.75" hidden="false" customHeight="true" outlineLevel="0" collapsed="false">
      <c r="A94" s="57" t="s">
        <v>567</v>
      </c>
      <c r="B94" s="57" t="s">
        <v>215</v>
      </c>
      <c r="C94" s="57" t="str">
        <f aca="false">Flights!$F$8</f>
        <v>MH0088</v>
      </c>
      <c r="D94" s="58" t="n">
        <f aca="false">Flights!$D$8</f>
        <v>46305</v>
      </c>
      <c r="E94" s="57" t="str">
        <f aca="false">Flights!$G$8&amp;"-"&amp;Flights!$H$8</f>
        <v>KUL-NRT</v>
      </c>
      <c r="F94" s="57" t="str">
        <f aca="false">Flights!$K$8</f>
        <v>BC</v>
      </c>
      <c r="G94" s="57" t="s">
        <v>79</v>
      </c>
      <c r="H94" s="57" t="s">
        <v>360</v>
      </c>
      <c r="I94" s="57" t="s">
        <v>380</v>
      </c>
      <c r="J94" s="57" t="s">
        <v>381</v>
      </c>
      <c r="K94" s="67" t="s">
        <v>382</v>
      </c>
      <c r="L94" s="67" t="s">
        <v>364</v>
      </c>
      <c r="M94" s="67"/>
      <c r="N94" s="67" t="s">
        <v>365</v>
      </c>
      <c r="O94" s="67"/>
      <c r="P94" s="57" t="s">
        <v>184</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open",IF(AND(NOT(OR(LEN(AZ94)&lt;15,ISNUMBER(MATCH(AZ94,L_Placeholder,0)))),NOT(SUMPRODUCT(--ISNUMBER(SEARCH(" "&amp;L_EvidencePhrase&amp;" ",BF94)))&gt;0),NOT(OR(LEN(AU94)&lt;2,ISNUMBER(MATCH(AU94,L_Placeholder,0)))),NOT(OR(LEN(AX94)&lt;2,ISNUMBER(MATCH(AX94,L_Placeholder,0)))),TRIM(AE94)&lt;&gt;TRIM(T94)),"N/A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",BD94)))&gt;0),"INVALID – evidence missing, placeholder or not yet on file",IF(OR(LEN(AX94)&lt;2,ISNUMBER(MATCH(AX94,L_Placeholder,0))),"INVALID – verifier missing",IF(AX94=AU94,"INVALID – verifier must be someone other than the PIC",IF(SUMPRODUCT(--ISNUMBER(SEARCH(" "&amp;L_EvidencePhrase&amp;" ",BC94)))&gt;0,"INVALID – result not yet available (awaiting / TBC)",IF(AND(TRIM(U94)="Pass",SUMPRODUCT(--ISNUMBER(SEARCH(" "&amp;L_ResultBad&amp;" ",BC94)))&gt;0,NOT(SUMPRODUCT(--ISNUMBER(SEARCH(" "&amp;L_Negation&amp;" ",BC94)))&gt;0)),"INVALID – result describes a problem: use Fail, then Pass after CA",IF(AND(AQ94=1,OR(OR(LEN(AY94)&lt;3,ISNUMBER(MATCH(AY94,L_Placeholder,0))),SUMPRODUCT(--ISNUMBER(SEARCH(" "&amp;L_EvidencePhrase&amp;" ",BE94)))&gt;0)),"INVALID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SUBSTITUTE(SUBSTITUTE(SUBSTITUTE(SUBSTITUTE(SUBSTITUTE(SUBSTITUTE(SUBSTITUTE(SUBSTITUTE(SUBSTITUTE(SUBSTITUTE(SUBSTITUTE(SUBSTITUTE(SUBSTITUTE(LOWER(T94&amp;""),CHAR(160),"")," ",""),".",""),"-",""),"/",""),"?",""),"_",""),",",""),"[",""),"]",""),"(",""),")",""),"*","")</f>
        <v/>
      </c>
      <c r="AV94" s="61" t="str">
        <f aca="false">SUBSTITUTE(SUBSTITUTE(SUBSTITUTE(SUBSTITUTE(SUBSTITUTE(SUBSTITUTE(SUBSTITUTE(SUBSTITUTE(SUBSTITUTE(SUBSTITUTE(SUBSTITUTE(SUBSTITUTE(SUBSTITUTE(LOWER(V94&amp;""),CHAR(160),"")," ",""),".",""),"-",""),"/",""),"?",""),"_",""),",",""),"[",""),"]",""),"(",""),")",""),"*","")</f>
        <v/>
      </c>
      <c r="AW94" s="61" t="str">
        <f aca="false">SUBSTITUTE(SUBSTITUTE(SUBSTITUTE(SUBSTITUTE(SUBSTITUTE(SUBSTITUTE(SUBSTITUTE(SUBSTITUTE(SUBSTITUTE(SUBSTITUTE(SUBSTITUTE(SUBSTITUTE(SUBSTITUTE(LOWER(Z94&amp;""),CHAR(160),"")," ",""),".",""),"-",""),"/",""),"?",""),"_",""),",",""),"[",""),"]",""),"(",""),")",""),"*","")</f>
        <v/>
      </c>
      <c r="AX94" s="61" t="str">
        <f aca="false">SUBSTITUTE(SUBSTITUTE(SUBSTITUTE(SUBSTITUTE(SUBSTITUTE(SUBSTITUTE(SUBSTITUTE(SUBSTITUTE(SUBSTITUTE(SUBSTITUTE(SUBSTITUTE(SUBSTITUTE(SUBSTITUTE(LOWER(AE94&amp;""),CHAR(160),"")," ",""),".",""),"-",""),"/",""),"?",""),"_",""),",",""),"[",""),"]",""),"(",""),")",""),"*","")</f>
        <v/>
      </c>
      <c r="AY94" s="61" t="str">
        <f aca="false">SUBSTITUTE(SUBSTITUTE(SUBSTITUTE(SUBSTITUTE(SUBSTITUTE(SUBSTITUTE(SUBSTITUTE(SUBSTITUTE(SUBSTITUTE(SUBSTITUTE(SUBSTITUTE(SUBSTITUTE(SUBSTITUTE(LOWER(W94&amp;""),CHAR(160),"")," ",""),".",""),"-",""),"/",""),"?",""),"_",""),",",""),"[",""),"]",""),"(",""),")",""),"*","")</f>
        <v/>
      </c>
      <c r="AZ94" s="61" t="str">
        <f aca="false">SUBSTITUTE(SUBSTITUTE(SUBSTITUTE(SUBSTITUTE(SUBSTITUTE(SUBSTITUTE(SUBSTITUTE(SUBSTITUTE(SUBSTITUTE(SUBSTITUTE(SUBSTITUTE(SUBSTITUTE(SUBSTITUTE(LOWER(AC94&amp;""),CHAR(160),"")," ",""),".",""),"-",""),"/",""),"?",""),"_",""),",",""),"[",""),"]",""),"(",""),")",""),"*","")</f>
        <v/>
      </c>
      <c r="BA94" s="61" t="str">
        <f aca="false">SUBSTITUTE(SUBSTITUTE(SUBSTITUTE(SUBSTITUTE(SUBSTITUTE(SUBSTITUTE(SUBSTITUTE(SUBSTITUTE(SUBSTITUTE(SUBSTITUTE(SUBSTITUTE(SUBSTITUTE(SUBSTITUTE(LOWER(AA94&amp;""),CHAR(160),""),"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"&amp;TRIM(SUBSTITUTE(SUBSTITUTE(SUBSTITUTE(SUBSTITUTE(SUBSTITUTE(SUBSTITUTE(SUBSTITUTE(SUBSTITUTE(SUBSTITUTE(SUBSTITUTE(SUBSTITUTE(SUBSTITUTE(SUBSTITUTE(SUBSTITUTE(SUBSTITUTE(SUBSTITUTE(SUBSTITUTE(SUBSTITUTE(SUBSTITUTE(SUBSTITUTE(LOWER(V94&amp;""),CHAR(160)," "),"."," "),","," "),"-"," "),"/"," "),"("," "),")"," "),":"," "),";"," "),"_"," "),"–"," "),"?"," "),"!"," "),"*"," "),"["," "),"]"," "),"'"," "),"#"," "),"+"," "),"&amp;"," "))&amp;" "</f>
        <v>  </v>
      </c>
      <c r="BD94" s="61" t="str">
        <f aca="false">" "&amp;TRIM(SUBSTITUTE(SUBSTITUTE(SUBSTITUTE(SUBSTITUTE(SUBSTITUTE(SUBSTITUTE(SUBSTITUTE(SUBSTITUTE(SUBSTITUTE(SUBSTITUTE(SUBSTITUTE(SUBSTITUTE(SUBSTITUTE(SUBSTITUTE(SUBSTITUTE(SUBSTITUTE(SUBSTITUTE(SUBSTITUTE(SUBSTITUTE(SUBSTITUTE(LOWER(Z94&amp;""),CHAR(160)," "),"."," "),","," "),"-"," "),"/"," "),"("," "),")"," "),":"," "),";"," "),"_"," "),"–"," "),"?"," "),"!"," "),"*"," "),"["," "),"]"," "),"'"," "),"#"," "),"+"," "),"&amp;"," "))&amp;" "</f>
        <v>  </v>
      </c>
      <c r="BE94" s="61" t="str">
        <f aca="false">" "&amp;TRIM(SUBSTITUTE(SUBSTITUTE(SUBSTITUTE(SUBSTITUTE(SUBSTITUTE(SUBSTITUTE(SUBSTITUTE(SUBSTITUTE(SUBSTITUTE(SUBSTITUTE(SUBSTITUTE(SUBSTITUTE(SUBSTITUTE(SUBSTITUTE(SUBSTITUTE(SUBSTITUTE(SUBSTITUTE(SUBSTITUTE(SUBSTITUTE(SUBSTITUTE(LOWER(W94&amp;""),CHAR(160)," "),"."," "),","," "),"-"," "),"/"," "),"("," "),")"," "),":"," "),";"," "),"_"," "),"–"," "),"?"," "),"!"," "),"*"," "),"["," "),"]"," "),"'"," "),"#"," "),"+"," "),"&amp;"," "))&amp;" "</f>
        <v>  </v>
      </c>
      <c r="BF94" s="61" t="str">
        <f aca="false">" "&amp;TRIM(SUBSTITUTE(SUBSTITUTE(SUBSTITUTE(SUBSTITUTE(SUBSTITUTE(SUBSTITUTE(SUBSTITUTE(SUBSTITUTE(SUBSTITUTE(SUBSTITUTE(SUBSTITUTE(SUBSTITUTE(SUBSTITUTE(SUBSTITUTE(SUBSTITUTE(SUBSTITUTE(SUBSTITUTE(SUBSTITUTE(SUBSTITUTE(SUBSTITUTE(LOWER(AC94&amp;""),CHAR(160)," "),"."," "),","," "),"-"," "),"/"," "),"("," "),")"," "),":"," "),";"," "),"_"," "),"–"," "),"?"," "),"!"," "),"*"," "),"["," "),"]"," "),"'"," "),"#"," "),"+"," "),"&amp;"," "))&amp;" "</f>
        <v>  </v>
      </c>
    </row>
    <row r="95" customFormat="false" ht="39.75" hidden="false" customHeight="true" outlineLevel="0" collapsed="false">
      <c r="A95" s="57" t="s">
        <v>568</v>
      </c>
      <c r="B95" s="57" t="s">
        <v>215</v>
      </c>
      <c r="C95" s="57" t="str">
        <f aca="false">Flights!$F$8</f>
        <v>MH0088</v>
      </c>
      <c r="D95" s="58" t="n">
        <f aca="false">Flights!$D$8</f>
        <v>46305</v>
      </c>
      <c r="E95" s="57" t="str">
        <f aca="false">Flights!$G$8&amp;"-"&amp;Flights!$H$8</f>
        <v>KUL-NRT</v>
      </c>
      <c r="F95" s="57" t="str">
        <f aca="false">Flights!$K$8</f>
        <v>BC</v>
      </c>
      <c r="G95" s="57" t="s">
        <v>79</v>
      </c>
      <c r="H95" s="57" t="s">
        <v>360</v>
      </c>
      <c r="I95" s="57" t="s">
        <v>380</v>
      </c>
      <c r="J95" s="57" t="s">
        <v>384</v>
      </c>
      <c r="K95" s="67" t="s">
        <v>385</v>
      </c>
      <c r="L95" s="67" t="s">
        <v>364</v>
      </c>
      <c r="M95" s="67"/>
      <c r="N95" s="67" t="s">
        <v>365</v>
      </c>
      <c r="O95" s="67"/>
      <c r="P95" s="57" t="s">
        <v>184</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open",IF(AND(NOT(OR(LEN(AZ95)&lt;15,ISNUMBER(MATCH(AZ95,L_Placeholder,0)))),NOT(SUMPRODUCT(--ISNUMBER(SEARCH(" "&amp;L_EvidencePhrase&amp;" ",BF95)))&gt;0),NOT(OR(LEN(AU95)&lt;2,ISNUMBER(MATCH(AU95,L_Placeholder,0)))),NOT(OR(LEN(AX95)&lt;2,ISNUMBER(MATCH(AX95,L_Placeholder,0)))),TRIM(AE95)&lt;&gt;TRIM(T95)),"N/A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",BD95)))&gt;0),"INVALID – evidence missing, placeholder or not yet on file",IF(OR(LEN(AX95)&lt;2,ISNUMBER(MATCH(AX95,L_Placeholder,0))),"INVALID – verifier missing",IF(AX95=AU95,"INVALID – verifier must be someone other than the PIC",IF(SUMPRODUCT(--ISNUMBER(SEARCH(" "&amp;L_EvidencePhrase&amp;" ",BC95)))&gt;0,"INVALID – result not yet available (awaiting / TBC)",IF(AND(TRIM(U95)="Pass",SUMPRODUCT(--ISNUMBER(SEARCH(" "&amp;L_ResultBad&amp;" ",BC95)))&gt;0,NOT(SUMPRODUCT(--ISNUMBER(SEARCH(" "&amp;L_Negation&amp;" ",BC95)))&gt;0)),"INVALID – result describes a problem: use Fail, then Pass after CA",IF(AND(AQ95=1,OR(OR(LEN(AY95)&lt;3,ISNUMBER(MATCH(AY95,L_Placeholder,0))),SUMPRODUCT(--ISNUMBER(SEARCH(" "&amp;L_EvidencePhrase&amp;" ",BE95)))&gt;0)),"INVALID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SUBSTITUTE(SUBSTITUTE(SUBSTITUTE(SUBSTITUTE(SUBSTITUTE(SUBSTITUTE(SUBSTITUTE(SUBSTITUTE(SUBSTITUTE(SUBSTITUTE(SUBSTITUTE(SUBSTITUTE(SUBSTITUTE(LOWER(T95&amp;""),CHAR(160),"")," ",""),".",""),"-",""),"/",""),"?",""),"_",""),",",""),"[",""),"]",""),"(",""),")",""),"*","")</f>
        <v/>
      </c>
      <c r="AV95" s="61" t="str">
        <f aca="false">SUBSTITUTE(SUBSTITUTE(SUBSTITUTE(SUBSTITUTE(SUBSTITUTE(SUBSTITUTE(SUBSTITUTE(SUBSTITUTE(SUBSTITUTE(SUBSTITUTE(SUBSTITUTE(SUBSTITUTE(SUBSTITUTE(LOWER(V95&amp;""),CHAR(160),"")," ",""),".",""),"-",""),"/",""),"?",""),"_",""),",",""),"[",""),"]",""),"(",""),")",""),"*","")</f>
        <v/>
      </c>
      <c r="AW95" s="61" t="str">
        <f aca="false">SUBSTITUTE(SUBSTITUTE(SUBSTITUTE(SUBSTITUTE(SUBSTITUTE(SUBSTITUTE(SUBSTITUTE(SUBSTITUTE(SUBSTITUTE(SUBSTITUTE(SUBSTITUTE(SUBSTITUTE(SUBSTITUTE(LOWER(Z95&amp;""),CHAR(160),"")," ",""),".",""),"-",""),"/",""),"?",""),"_",""),",",""),"[",""),"]",""),"(",""),")",""),"*","")</f>
        <v/>
      </c>
      <c r="AX95" s="61" t="str">
        <f aca="false">SUBSTITUTE(SUBSTITUTE(SUBSTITUTE(SUBSTITUTE(SUBSTITUTE(SUBSTITUTE(SUBSTITUTE(SUBSTITUTE(SUBSTITUTE(SUBSTITUTE(SUBSTITUTE(SUBSTITUTE(SUBSTITUTE(LOWER(AE95&amp;""),CHAR(160),"")," ",""),".",""),"-",""),"/",""),"?",""),"_",""),",",""),"[",""),"]",""),"(",""),")",""),"*","")</f>
        <v/>
      </c>
      <c r="AY95" s="61" t="str">
        <f aca="false">SUBSTITUTE(SUBSTITUTE(SUBSTITUTE(SUBSTITUTE(SUBSTITUTE(SUBSTITUTE(SUBSTITUTE(SUBSTITUTE(SUBSTITUTE(SUBSTITUTE(SUBSTITUTE(SUBSTITUTE(SUBSTITUTE(LOWER(W95&amp;""),CHAR(160),"")," ",""),".",""),"-",""),"/",""),"?",""),"_",""),",",""),"[",""),"]",""),"(",""),")",""),"*","")</f>
        <v/>
      </c>
      <c r="AZ95" s="61" t="str">
        <f aca="false">SUBSTITUTE(SUBSTITUTE(SUBSTITUTE(SUBSTITUTE(SUBSTITUTE(SUBSTITUTE(SUBSTITUTE(SUBSTITUTE(SUBSTITUTE(SUBSTITUTE(SUBSTITUTE(SUBSTITUTE(SUBSTITUTE(LOWER(AC95&amp;""),CHAR(160),"")," ",""),".",""),"-",""),"/",""),"?",""),"_",""),",",""),"[",""),"]",""),"(",""),")",""),"*","")</f>
        <v/>
      </c>
      <c r="BA95" s="61" t="str">
        <f aca="false">SUBSTITUTE(SUBSTITUTE(SUBSTITUTE(SUBSTITUTE(SUBSTITUTE(SUBSTITUTE(SUBSTITUTE(SUBSTITUTE(SUBSTITUTE(SUBSTITUTE(SUBSTITUTE(SUBSTITUTE(SUBSTITUTE(LOWER(AA95&amp;""),CHAR(160),""),"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"&amp;TRIM(SUBSTITUTE(SUBSTITUTE(SUBSTITUTE(SUBSTITUTE(SUBSTITUTE(SUBSTITUTE(SUBSTITUTE(SUBSTITUTE(SUBSTITUTE(SUBSTITUTE(SUBSTITUTE(SUBSTITUTE(SUBSTITUTE(SUBSTITUTE(SUBSTITUTE(SUBSTITUTE(SUBSTITUTE(SUBSTITUTE(SUBSTITUTE(SUBSTITUTE(LOWER(V95&amp;""),CHAR(160)," "),"."," "),","," "),"-"," "),"/"," "),"("," "),")"," "),":"," "),";"," "),"_"," "),"–"," "),"?"," "),"!"," "),"*"," "),"["," "),"]"," "),"'"," "),"#"," "),"+"," "),"&amp;"," "))&amp;" "</f>
        <v>  </v>
      </c>
      <c r="BD95" s="61" t="str">
        <f aca="false">" "&amp;TRIM(SUBSTITUTE(SUBSTITUTE(SUBSTITUTE(SUBSTITUTE(SUBSTITUTE(SUBSTITUTE(SUBSTITUTE(SUBSTITUTE(SUBSTITUTE(SUBSTITUTE(SUBSTITUTE(SUBSTITUTE(SUBSTITUTE(SUBSTITUTE(SUBSTITUTE(SUBSTITUTE(SUBSTITUTE(SUBSTITUTE(SUBSTITUTE(SUBSTITUTE(LOWER(Z95&amp;""),CHAR(160)," "),"."," "),","," "),"-"," "),"/"," "),"("," "),")"," "),":"," "),";"," "),"_"," "),"–"," "),"?"," "),"!"," "),"*"," "),"["," "),"]"," "),"'"," "),"#"," "),"+"," "),"&amp;"," "))&amp;" "</f>
        <v>  </v>
      </c>
      <c r="BE95" s="61" t="str">
        <f aca="false">" "&amp;TRIM(SUBSTITUTE(SUBSTITUTE(SUBSTITUTE(SUBSTITUTE(SUBSTITUTE(SUBSTITUTE(SUBSTITUTE(SUBSTITUTE(SUBSTITUTE(SUBSTITUTE(SUBSTITUTE(SUBSTITUTE(SUBSTITUTE(SUBSTITUTE(SUBSTITUTE(SUBSTITUTE(SUBSTITUTE(SUBSTITUTE(SUBSTITUTE(SUBSTITUTE(LOWER(W95&amp;""),CHAR(160)," "),"."," "),","," "),"-"," "),"/"," "),"("," "),")"," "),":"," "),";"," "),"_"," "),"–"," "),"?"," "),"!"," "),"*"," "),"["," "),"]"," "),"'"," "),"#"," "),"+"," "),"&amp;"," "))&amp;" "</f>
        <v>  </v>
      </c>
      <c r="BF95" s="61" t="str">
        <f aca="false">" "&amp;TRIM(SUBSTITUTE(SUBSTITUTE(SUBSTITUTE(SUBSTITUTE(SUBSTITUTE(SUBSTITUTE(SUBSTITUTE(SUBSTITUTE(SUBSTITUTE(SUBSTITUTE(SUBSTITUTE(SUBSTITUTE(SUBSTITUTE(SUBSTITUTE(SUBSTITUTE(SUBSTITUTE(SUBSTITUTE(SUBSTITUTE(SUBSTITUTE(SUBSTITUTE(LOWER(AC95&amp;""),CHAR(160)," "),"."," "),","," "),"-"," "),"/"," "),"("," "),")"," "),":"," "),";"," "),"_"," "),"–"," "),"?"," "),"!"," "),"*"," "),"["," "),"]"," "),"'"," "),"#"," "),"+"," "),"&amp;"," "))&amp;" "</f>
        <v>  </v>
      </c>
    </row>
    <row r="96" customFormat="false" ht="39.75" hidden="false" customHeight="true" outlineLevel="0" collapsed="false">
      <c r="A96" s="57" t="s">
        <v>569</v>
      </c>
      <c r="B96" s="57" t="s">
        <v>215</v>
      </c>
      <c r="C96" s="57" t="str">
        <f aca="false">Flights!$F$8</f>
        <v>MH0088</v>
      </c>
      <c r="D96" s="58" t="n">
        <f aca="false">Flights!$D$8</f>
        <v>46305</v>
      </c>
      <c r="E96" s="57" t="str">
        <f aca="false">Flights!$G$8&amp;"-"&amp;Flights!$H$8</f>
        <v>KUL-NRT</v>
      </c>
      <c r="F96" s="57" t="str">
        <f aca="false">Flights!$K$8</f>
        <v>BC</v>
      </c>
      <c r="G96" s="57" t="s">
        <v>79</v>
      </c>
      <c r="H96" s="57" t="s">
        <v>360</v>
      </c>
      <c r="I96" s="57" t="s">
        <v>387</v>
      </c>
      <c r="J96" s="57" t="s">
        <v>388</v>
      </c>
      <c r="K96" s="67" t="s">
        <v>389</v>
      </c>
      <c r="L96" s="67" t="s">
        <v>364</v>
      </c>
      <c r="M96" s="67"/>
      <c r="N96" s="67" t="s">
        <v>365</v>
      </c>
      <c r="O96" s="67"/>
      <c r="P96" s="57" t="s">
        <v>184</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open",IF(AND(NOT(OR(LEN(AZ96)&lt;15,ISNUMBER(MATCH(AZ96,L_Placeholder,0)))),NOT(SUMPRODUCT(--ISNUMBER(SEARCH(" "&amp;L_EvidencePhrase&amp;" ",BF96)))&gt;0),NOT(OR(LEN(AU96)&lt;2,ISNUMBER(MATCH(AU96,L_Placeholder,0)))),NOT(OR(LEN(AX96)&lt;2,ISNUMBER(MATCH(AX96,L_Placeholder,0)))),TRIM(AE96)&lt;&gt;TRIM(T96)),"N/A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",BD96)))&gt;0),"INVALID – evidence missing, placeholder or not yet on file",IF(OR(LEN(AX96)&lt;2,ISNUMBER(MATCH(AX96,L_Placeholder,0))),"INVALID – verifier missing",IF(AX96=AU96,"INVALID – verifier must be someone other than the PIC",IF(SUMPRODUCT(--ISNUMBER(SEARCH(" "&amp;L_EvidencePhrase&amp;" ",BC96)))&gt;0,"INVALID – result not yet available (awaiting / TBC)",IF(AND(TRIM(U96)="Pass",SUMPRODUCT(--ISNUMBER(SEARCH(" "&amp;L_ResultBad&amp;" ",BC96)))&gt;0,NOT(SUMPRODUCT(--ISNUMBER(SEARCH(" "&amp;L_Negation&amp;" ",BC96)))&gt;0)),"INVALID – result describes a problem: use Fail, then Pass after CA",IF(AND(AQ96=1,OR(OR(LEN(AY96)&lt;3,ISNUMBER(MATCH(AY96,L_Placeholder,0))),SUMPRODUCT(--ISNUMBER(SEARCH(" "&amp;L_EvidencePhrase&amp;" ",BE96)))&gt;0)),"INVALID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SUBSTITUTE(SUBSTITUTE(SUBSTITUTE(SUBSTITUTE(SUBSTITUTE(SUBSTITUTE(SUBSTITUTE(SUBSTITUTE(SUBSTITUTE(SUBSTITUTE(SUBSTITUTE(SUBSTITUTE(SUBSTITUTE(LOWER(T96&amp;""),CHAR(160),"")," ",""),".",""),"-",""),"/",""),"?",""),"_",""),",",""),"[",""),"]",""),"(",""),")",""),"*","")</f>
        <v/>
      </c>
      <c r="AV96" s="61" t="str">
        <f aca="false">SUBSTITUTE(SUBSTITUTE(SUBSTITUTE(SUBSTITUTE(SUBSTITUTE(SUBSTITUTE(SUBSTITUTE(SUBSTITUTE(SUBSTITUTE(SUBSTITUTE(SUBSTITUTE(SUBSTITUTE(SUBSTITUTE(LOWER(V96&amp;""),CHAR(160),"")," ",""),".",""),"-",""),"/",""),"?",""),"_",""),",",""),"[",""),"]",""),"(",""),")",""),"*","")</f>
        <v/>
      </c>
      <c r="AW96" s="61" t="str">
        <f aca="false">SUBSTITUTE(SUBSTITUTE(SUBSTITUTE(SUBSTITUTE(SUBSTITUTE(SUBSTITUTE(SUBSTITUTE(SUBSTITUTE(SUBSTITUTE(SUBSTITUTE(SUBSTITUTE(SUBSTITUTE(SUBSTITUTE(LOWER(Z96&amp;""),CHAR(160),"")," ",""),".",""),"-",""),"/",""),"?",""),"_",""),",",""),"[",""),"]",""),"(",""),")",""),"*","")</f>
        <v/>
      </c>
      <c r="AX96" s="61" t="str">
        <f aca="false">SUBSTITUTE(SUBSTITUTE(SUBSTITUTE(SUBSTITUTE(SUBSTITUTE(SUBSTITUTE(SUBSTITUTE(SUBSTITUTE(SUBSTITUTE(SUBSTITUTE(SUBSTITUTE(SUBSTITUTE(SUBSTITUTE(LOWER(AE96&amp;""),CHAR(160),"")," ",""),".",""),"-",""),"/",""),"?",""),"_",""),",",""),"[",""),"]",""),"(",""),")",""),"*","")</f>
        <v/>
      </c>
      <c r="AY96" s="61" t="str">
        <f aca="false">SUBSTITUTE(SUBSTITUTE(SUBSTITUTE(SUBSTITUTE(SUBSTITUTE(SUBSTITUTE(SUBSTITUTE(SUBSTITUTE(SUBSTITUTE(SUBSTITUTE(SUBSTITUTE(SUBSTITUTE(SUBSTITUTE(LOWER(W96&amp;""),CHAR(160),"")," ",""),".",""),"-",""),"/",""),"?",""),"_",""),",",""),"[",""),"]",""),"(",""),")",""),"*","")</f>
        <v/>
      </c>
      <c r="AZ96" s="61" t="str">
        <f aca="false">SUBSTITUTE(SUBSTITUTE(SUBSTITUTE(SUBSTITUTE(SUBSTITUTE(SUBSTITUTE(SUBSTITUTE(SUBSTITUTE(SUBSTITUTE(SUBSTITUTE(SUBSTITUTE(SUBSTITUTE(SUBSTITUTE(LOWER(AC96&amp;""),CHAR(160),"")," ",""),".",""),"-",""),"/",""),"?",""),"_",""),",",""),"[",""),"]",""),"(",""),")",""),"*","")</f>
        <v/>
      </c>
      <c r="BA96" s="61" t="str">
        <f aca="false">SUBSTITUTE(SUBSTITUTE(SUBSTITUTE(SUBSTITUTE(SUBSTITUTE(SUBSTITUTE(SUBSTITUTE(SUBSTITUTE(SUBSTITUTE(SUBSTITUTE(SUBSTITUTE(SUBSTITUTE(SUBSTITUTE(LOWER(AA96&amp;""),CHAR(160),""),"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"&amp;TRIM(SUBSTITUTE(SUBSTITUTE(SUBSTITUTE(SUBSTITUTE(SUBSTITUTE(SUBSTITUTE(SUBSTITUTE(SUBSTITUTE(SUBSTITUTE(SUBSTITUTE(SUBSTITUTE(SUBSTITUTE(SUBSTITUTE(SUBSTITUTE(SUBSTITUTE(SUBSTITUTE(SUBSTITUTE(SUBSTITUTE(SUBSTITUTE(SUBSTITUTE(LOWER(V96&amp;""),CHAR(160)," "),"."," "),","," "),"-"," "),"/"," "),"("," "),")"," "),":"," "),";"," "),"_"," "),"–"," "),"?"," "),"!"," "),"*"," "),"["," "),"]"," "),"'"," "),"#"," "),"+"," "),"&amp;"," "))&amp;" "</f>
        <v>  </v>
      </c>
      <c r="BD96" s="61" t="str">
        <f aca="false">" "&amp;TRIM(SUBSTITUTE(SUBSTITUTE(SUBSTITUTE(SUBSTITUTE(SUBSTITUTE(SUBSTITUTE(SUBSTITUTE(SUBSTITUTE(SUBSTITUTE(SUBSTITUTE(SUBSTITUTE(SUBSTITUTE(SUBSTITUTE(SUBSTITUTE(SUBSTITUTE(SUBSTITUTE(SUBSTITUTE(SUBSTITUTE(SUBSTITUTE(SUBSTITUTE(LOWER(Z96&amp;""),CHAR(160)," "),"."," "),","," "),"-"," "),"/"," "),"("," "),")"," "),":"," "),";"," "),"_"," "),"–"," "),"?"," "),"!"," "),"*"," "),"["," "),"]"," "),"'"," "),"#"," "),"+"," "),"&amp;"," "))&amp;" "</f>
        <v>  </v>
      </c>
      <c r="BE96" s="61" t="str">
        <f aca="false">" "&amp;TRIM(SUBSTITUTE(SUBSTITUTE(SUBSTITUTE(SUBSTITUTE(SUBSTITUTE(SUBSTITUTE(SUBSTITUTE(SUBSTITUTE(SUBSTITUTE(SUBSTITUTE(SUBSTITUTE(SUBSTITUTE(SUBSTITUTE(SUBSTITUTE(SUBSTITUTE(SUBSTITUTE(SUBSTITUTE(SUBSTITUTE(SUBSTITUTE(SUBSTITUTE(LOWER(W96&amp;""),CHAR(160)," "),"."," "),","," "),"-"," "),"/"," "),"("," "),")"," "),":"," "),";"," "),"_"," "),"–"," "),"?"," "),"!"," "),"*"," "),"["," "),"]"," "),"'"," "),"#"," "),"+"," "),"&amp;"," "))&amp;" "</f>
        <v>  </v>
      </c>
      <c r="BF96" s="61" t="str">
        <f aca="false">" "&amp;TRIM(SUBSTITUTE(SUBSTITUTE(SUBSTITUTE(SUBSTITUTE(SUBSTITUTE(SUBSTITUTE(SUBSTITUTE(SUBSTITUTE(SUBSTITUTE(SUBSTITUTE(SUBSTITUTE(SUBSTITUTE(SUBSTITUTE(SUBSTITUTE(SUBSTITUTE(SUBSTITUTE(SUBSTITUTE(SUBSTITUTE(SUBSTITUTE(SUBSTITUTE(LOWER(AC96&amp;""),CHAR(160)," "),"."," "),","," "),"-"," "),"/"," "),"("," "),")"," "),":"," "),";"," "),"_"," "),"–"," "),"?"," "),"!"," "),"*"," "),"["," "),"]"," "),"'"," "),"#"," "),"+"," "),"&amp;"," "))&amp;" "</f>
        <v>  </v>
      </c>
    </row>
    <row r="97" customFormat="false" ht="39.75" hidden="false" customHeight="true" outlineLevel="0" collapsed="false">
      <c r="A97" s="57" t="s">
        <v>570</v>
      </c>
      <c r="B97" s="57" t="s">
        <v>215</v>
      </c>
      <c r="C97" s="57" t="str">
        <f aca="false">Flights!$F$8</f>
        <v>MH0088</v>
      </c>
      <c r="D97" s="58" t="n">
        <f aca="false">Flights!$D$8</f>
        <v>46305</v>
      </c>
      <c r="E97" s="57" t="str">
        <f aca="false">Flights!$G$8&amp;"-"&amp;Flights!$H$8</f>
        <v>KUL-NRT</v>
      </c>
      <c r="F97" s="57" t="str">
        <f aca="false">Flights!$K$8</f>
        <v>BC</v>
      </c>
      <c r="G97" s="57" t="s">
        <v>79</v>
      </c>
      <c r="H97" s="57" t="s">
        <v>360</v>
      </c>
      <c r="I97" s="57" t="s">
        <v>387</v>
      </c>
      <c r="J97" s="57" t="s">
        <v>391</v>
      </c>
      <c r="K97" s="67" t="s">
        <v>389</v>
      </c>
      <c r="L97" s="67" t="s">
        <v>364</v>
      </c>
      <c r="M97" s="67"/>
      <c r="N97" s="67" t="s">
        <v>365</v>
      </c>
      <c r="O97" s="67"/>
      <c r="P97" s="57" t="s">
        <v>184</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open",IF(AND(NOT(OR(LEN(AZ97)&lt;15,ISNUMBER(MATCH(AZ97,L_Placeholder,0)))),NOT(SUMPRODUCT(--ISNUMBER(SEARCH(" "&amp;L_EvidencePhrase&amp;" ",BF97)))&gt;0),NOT(OR(LEN(AU97)&lt;2,ISNUMBER(MATCH(AU97,L_Placeholder,0)))),NOT(OR(LEN(AX97)&lt;2,ISNUMBER(MATCH(AX97,L_Placeholder,0)))),TRIM(AE97)&lt;&gt;TRIM(T97)),"N/A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",BD97)))&gt;0),"INVALID – evidence missing, placeholder or not yet on file",IF(OR(LEN(AX97)&lt;2,ISNUMBER(MATCH(AX97,L_Placeholder,0))),"INVALID – verifier missing",IF(AX97=AU97,"INVALID – verifier must be someone other than the PIC",IF(SUMPRODUCT(--ISNUMBER(SEARCH(" "&amp;L_EvidencePhrase&amp;" ",BC97)))&gt;0,"INVALID – result not yet available (awaiting / TBC)",IF(AND(TRIM(U97)="Pass",SUMPRODUCT(--ISNUMBER(SEARCH(" "&amp;L_ResultBad&amp;" ",BC97)))&gt;0,NOT(SUMPRODUCT(--ISNUMBER(SEARCH(" "&amp;L_Negation&amp;" ",BC97)))&gt;0)),"INVALID – result describes a problem: use Fail, then Pass after CA",IF(AND(AQ97=1,OR(OR(LEN(AY97)&lt;3,ISNUMBER(MATCH(AY97,L_Placeholder,0))),SUMPRODUCT(--ISNUMBER(SEARCH(" "&amp;L_EvidencePhrase&amp;" ",BE97)))&gt;0)),"INVALID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SUBSTITUTE(SUBSTITUTE(SUBSTITUTE(SUBSTITUTE(SUBSTITUTE(SUBSTITUTE(SUBSTITUTE(SUBSTITUTE(SUBSTITUTE(SUBSTITUTE(SUBSTITUTE(SUBSTITUTE(SUBSTITUTE(LOWER(T97&amp;""),CHAR(160),"")," ",""),".",""),"-",""),"/",""),"?",""),"_",""),",",""),"[",""),"]",""),"(",""),")",""),"*","")</f>
        <v/>
      </c>
      <c r="AV97" s="61" t="str">
        <f aca="false">SUBSTITUTE(SUBSTITUTE(SUBSTITUTE(SUBSTITUTE(SUBSTITUTE(SUBSTITUTE(SUBSTITUTE(SUBSTITUTE(SUBSTITUTE(SUBSTITUTE(SUBSTITUTE(SUBSTITUTE(SUBSTITUTE(LOWER(V97&amp;""),CHAR(160),"")," ",""),".",""),"-",""),"/",""),"?",""),"_",""),",",""),"[",""),"]",""),"(",""),")",""),"*","")</f>
        <v/>
      </c>
      <c r="AW97" s="61" t="str">
        <f aca="false">SUBSTITUTE(SUBSTITUTE(SUBSTITUTE(SUBSTITUTE(SUBSTITUTE(SUBSTITUTE(SUBSTITUTE(SUBSTITUTE(SUBSTITUTE(SUBSTITUTE(SUBSTITUTE(SUBSTITUTE(SUBSTITUTE(LOWER(Z97&amp;""),CHAR(160),"")," ",""),".",""),"-",""),"/",""),"?",""),"_",""),",",""),"[",""),"]",""),"(",""),")",""),"*","")</f>
        <v/>
      </c>
      <c r="AX97" s="61" t="str">
        <f aca="false">SUBSTITUTE(SUBSTITUTE(SUBSTITUTE(SUBSTITUTE(SUBSTITUTE(SUBSTITUTE(SUBSTITUTE(SUBSTITUTE(SUBSTITUTE(SUBSTITUTE(SUBSTITUTE(SUBSTITUTE(SUBSTITUTE(LOWER(AE97&amp;""),CHAR(160),"")," ",""),".",""),"-",""),"/",""),"?",""),"_",""),",",""),"[",""),"]",""),"(",""),")",""),"*","")</f>
        <v/>
      </c>
      <c r="AY97" s="61" t="str">
        <f aca="false">SUBSTITUTE(SUBSTITUTE(SUBSTITUTE(SUBSTITUTE(SUBSTITUTE(SUBSTITUTE(SUBSTITUTE(SUBSTITUTE(SUBSTITUTE(SUBSTITUTE(SUBSTITUTE(SUBSTITUTE(SUBSTITUTE(LOWER(W97&amp;""),CHAR(160),"")," ",""),".",""),"-",""),"/",""),"?",""),"_",""),",",""),"[",""),"]",""),"(",""),")",""),"*","")</f>
        <v/>
      </c>
      <c r="AZ97" s="61" t="str">
        <f aca="false">SUBSTITUTE(SUBSTITUTE(SUBSTITUTE(SUBSTITUTE(SUBSTITUTE(SUBSTITUTE(SUBSTITUTE(SUBSTITUTE(SUBSTITUTE(SUBSTITUTE(SUBSTITUTE(SUBSTITUTE(SUBSTITUTE(LOWER(AC97&amp;""),CHAR(160),"")," ",""),".",""),"-",""),"/",""),"?",""),"_",""),",",""),"[",""),"]",""),"(",""),")",""),"*","")</f>
        <v/>
      </c>
      <c r="BA97" s="61" t="str">
        <f aca="false">SUBSTITUTE(SUBSTITUTE(SUBSTITUTE(SUBSTITUTE(SUBSTITUTE(SUBSTITUTE(SUBSTITUTE(SUBSTITUTE(SUBSTITUTE(SUBSTITUTE(SUBSTITUTE(SUBSTITUTE(SUBSTITUTE(LOWER(AA97&amp;""),CHAR(160),""),"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"&amp;TRIM(SUBSTITUTE(SUBSTITUTE(SUBSTITUTE(SUBSTITUTE(SUBSTITUTE(SUBSTITUTE(SUBSTITUTE(SUBSTITUTE(SUBSTITUTE(SUBSTITUTE(SUBSTITUTE(SUBSTITUTE(SUBSTITUTE(SUBSTITUTE(SUBSTITUTE(SUBSTITUTE(SUBSTITUTE(SUBSTITUTE(SUBSTITUTE(SUBSTITUTE(LOWER(V97&amp;""),CHAR(160)," "),"."," "),","," "),"-"," "),"/"," "),"("," "),")"," "),":"," "),";"," "),"_"," "),"–"," "),"?"," "),"!"," "),"*"," "),"["," "),"]"," "),"'"," "),"#"," "),"+"," "),"&amp;"," "))&amp;" "</f>
        <v>  </v>
      </c>
      <c r="BD97" s="61" t="str">
        <f aca="false">" "&amp;TRIM(SUBSTITUTE(SUBSTITUTE(SUBSTITUTE(SUBSTITUTE(SUBSTITUTE(SUBSTITUTE(SUBSTITUTE(SUBSTITUTE(SUBSTITUTE(SUBSTITUTE(SUBSTITUTE(SUBSTITUTE(SUBSTITUTE(SUBSTITUTE(SUBSTITUTE(SUBSTITUTE(SUBSTITUTE(SUBSTITUTE(SUBSTITUTE(SUBSTITUTE(LOWER(Z97&amp;""),CHAR(160)," "),"."," "),","," "),"-"," "),"/"," "),"("," "),")"," "),":"," "),";"," "),"_"," "),"–"," "),"?"," "),"!"," "),"*"," "),"["," "),"]"," "),"'"," "),"#"," "),"+"," "),"&amp;"," "))&amp;" "</f>
        <v>  </v>
      </c>
      <c r="BE97" s="61" t="str">
        <f aca="false">" "&amp;TRIM(SUBSTITUTE(SUBSTITUTE(SUBSTITUTE(SUBSTITUTE(SUBSTITUTE(SUBSTITUTE(SUBSTITUTE(SUBSTITUTE(SUBSTITUTE(SUBSTITUTE(SUBSTITUTE(SUBSTITUTE(SUBSTITUTE(SUBSTITUTE(SUBSTITUTE(SUBSTITUTE(SUBSTITUTE(SUBSTITUTE(SUBSTITUTE(SUBSTITUTE(LOWER(W97&amp;""),CHAR(160)," "),"."," "),","," "),"-"," "),"/"," "),"("," "),")"," "),":"," "),";"," "),"_"," "),"–"," "),"?"," "),"!"," "),"*"," "),"["," "),"]"," "),"'"," "),"#"," "),"+"," "),"&amp;"," "))&amp;" "</f>
        <v>  </v>
      </c>
      <c r="BF97" s="61" t="str">
        <f aca="false">" "&amp;TRIM(SUBSTITUTE(SUBSTITUTE(SUBSTITUTE(SUBSTITUTE(SUBSTITUTE(SUBSTITUTE(SUBSTITUTE(SUBSTITUTE(SUBSTITUTE(SUBSTITUTE(SUBSTITUTE(SUBSTITUTE(SUBSTITUTE(SUBSTITUTE(SUBSTITUTE(SUBSTITUTE(SUBSTITUTE(SUBSTITUTE(SUBSTITUTE(SUBSTITUTE(LOWER(AC97&amp;""),CHAR(160)," "),"."," "),","," "),"-"," "),"/"," "),"("," "),")"," "),":"," "),";"," "),"_"," "),"–"," "),"?"," "),"!"," "),"*"," "),"["," "),"]"," "),"'"," "),"#"," "),"+"," "),"&amp;"," "))&amp;" "</f>
        <v>  </v>
      </c>
    </row>
    <row r="98" customFormat="false" ht="39.75" hidden="false" customHeight="true" outlineLevel="0" collapsed="false">
      <c r="A98" s="57" t="s">
        <v>571</v>
      </c>
      <c r="B98" s="57" t="s">
        <v>215</v>
      </c>
      <c r="C98" s="57" t="str">
        <f aca="false">Flights!$F$8</f>
        <v>MH0088</v>
      </c>
      <c r="D98" s="58" t="n">
        <f aca="false">Flights!$D$8</f>
        <v>46305</v>
      </c>
      <c r="E98" s="57" t="str">
        <f aca="false">Flights!$G$8&amp;"-"&amp;Flights!$H$8</f>
        <v>KUL-NRT</v>
      </c>
      <c r="F98" s="57" t="str">
        <f aca="false">Flights!$K$8</f>
        <v>BC</v>
      </c>
      <c r="G98" s="57" t="s">
        <v>79</v>
      </c>
      <c r="H98" s="57" t="s">
        <v>360</v>
      </c>
      <c r="I98" s="57" t="s">
        <v>393</v>
      </c>
      <c r="J98" s="57" t="s">
        <v>394</v>
      </c>
      <c r="K98" s="67" t="s">
        <v>572</v>
      </c>
      <c r="L98" s="67" t="s">
        <v>573</v>
      </c>
      <c r="M98" s="67"/>
      <c r="N98" s="67" t="s">
        <v>365</v>
      </c>
      <c r="O98" s="67"/>
      <c r="P98" s="57" t="s">
        <v>184</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open",IF(AND(NOT(OR(LEN(AZ98)&lt;15,ISNUMBER(MATCH(AZ98,L_Placeholder,0)))),NOT(SUMPRODUCT(--ISNUMBER(SEARCH(" "&amp;L_EvidencePhrase&amp;" ",BF98)))&gt;0),NOT(OR(LEN(AU98)&lt;2,ISNUMBER(MATCH(AU98,L_Placeholder,0)))),NOT(OR(LEN(AX98)&lt;2,ISNUMBER(MATCH(AX98,L_Placeholder,0)))),TRIM(AE98)&lt;&gt;TRIM(T98)),"N/A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",BD98)))&gt;0),"INVALID – evidence missing, placeholder or not yet on file",IF(OR(LEN(AX98)&lt;2,ISNUMBER(MATCH(AX98,L_Placeholder,0))),"INVALID – verifier missing",IF(AX98=AU98,"INVALID – verifier must be someone other than the PIC",IF(SUMPRODUCT(--ISNUMBER(SEARCH(" "&amp;L_EvidencePhrase&amp;" ",BC98)))&gt;0,"INVALID – result not yet available (awaiting / TBC)",IF(AND(TRIM(U98)="Pass",SUMPRODUCT(--ISNUMBER(SEARCH(" "&amp;L_ResultBad&amp;" ",BC98)))&gt;0,NOT(SUMPRODUCT(--ISNUMBER(SEARCH(" "&amp;L_Negation&amp;" ",BC98)))&gt;0)),"INVALID – result describes a problem: use Fail, then Pass after CA",IF(AND(AQ98=1,OR(OR(LEN(AY98)&lt;3,ISNUMBER(MATCH(AY98,L_Placeholder,0))),SUMPRODUCT(--ISNUMBER(SEARCH(" "&amp;L_EvidencePhrase&amp;" ",BE98)))&gt;0)),"INVALID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SUBSTITUTE(SUBSTITUTE(SUBSTITUTE(SUBSTITUTE(SUBSTITUTE(SUBSTITUTE(SUBSTITUTE(SUBSTITUTE(SUBSTITUTE(SUBSTITUTE(SUBSTITUTE(SUBSTITUTE(SUBSTITUTE(LOWER(T98&amp;""),CHAR(160),"")," ",""),".",""),"-",""),"/",""),"?",""),"_",""),",",""),"[",""),"]",""),"(",""),")",""),"*","")</f>
        <v/>
      </c>
      <c r="AV98" s="61" t="str">
        <f aca="false">SUBSTITUTE(SUBSTITUTE(SUBSTITUTE(SUBSTITUTE(SUBSTITUTE(SUBSTITUTE(SUBSTITUTE(SUBSTITUTE(SUBSTITUTE(SUBSTITUTE(SUBSTITUTE(SUBSTITUTE(SUBSTITUTE(LOWER(V98&amp;""),CHAR(160),"")," ",""),".",""),"-",""),"/",""),"?",""),"_",""),",",""),"[",""),"]",""),"(",""),")",""),"*","")</f>
        <v/>
      </c>
      <c r="AW98" s="61" t="str">
        <f aca="false">SUBSTITUTE(SUBSTITUTE(SUBSTITUTE(SUBSTITUTE(SUBSTITUTE(SUBSTITUTE(SUBSTITUTE(SUBSTITUTE(SUBSTITUTE(SUBSTITUTE(SUBSTITUTE(SUBSTITUTE(SUBSTITUTE(LOWER(Z98&amp;""),CHAR(160),"")," ",""),".",""),"-",""),"/",""),"?",""),"_",""),",",""),"[",""),"]",""),"(",""),")",""),"*","")</f>
        <v/>
      </c>
      <c r="AX98" s="61" t="str">
        <f aca="false">SUBSTITUTE(SUBSTITUTE(SUBSTITUTE(SUBSTITUTE(SUBSTITUTE(SUBSTITUTE(SUBSTITUTE(SUBSTITUTE(SUBSTITUTE(SUBSTITUTE(SUBSTITUTE(SUBSTITUTE(SUBSTITUTE(LOWER(AE98&amp;""),CHAR(160),"")," ",""),".",""),"-",""),"/",""),"?",""),"_",""),",",""),"[",""),"]",""),"(",""),")",""),"*","")</f>
        <v/>
      </c>
      <c r="AY98" s="61" t="str">
        <f aca="false">SUBSTITUTE(SUBSTITUTE(SUBSTITUTE(SUBSTITUTE(SUBSTITUTE(SUBSTITUTE(SUBSTITUTE(SUBSTITUTE(SUBSTITUTE(SUBSTITUTE(SUBSTITUTE(SUBSTITUTE(SUBSTITUTE(LOWER(W98&amp;""),CHAR(160),"")," ",""),".",""),"-",""),"/",""),"?",""),"_",""),",",""),"[",""),"]",""),"(",""),")",""),"*","")</f>
        <v/>
      </c>
      <c r="AZ98" s="61" t="str">
        <f aca="false">SUBSTITUTE(SUBSTITUTE(SUBSTITUTE(SUBSTITUTE(SUBSTITUTE(SUBSTITUTE(SUBSTITUTE(SUBSTITUTE(SUBSTITUTE(SUBSTITUTE(SUBSTITUTE(SUBSTITUTE(SUBSTITUTE(LOWER(AC98&amp;""),CHAR(160),"")," ",""),".",""),"-",""),"/",""),"?",""),"_",""),",",""),"[",""),"]",""),"(",""),")",""),"*","")</f>
        <v/>
      </c>
      <c r="BA98" s="61" t="str">
        <f aca="false">SUBSTITUTE(SUBSTITUTE(SUBSTITUTE(SUBSTITUTE(SUBSTITUTE(SUBSTITUTE(SUBSTITUTE(SUBSTITUTE(SUBSTITUTE(SUBSTITUTE(SUBSTITUTE(SUBSTITUTE(SUBSTITUTE(LOWER(AA98&amp;""),CHAR(160),""),"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"&amp;TRIM(SUBSTITUTE(SUBSTITUTE(SUBSTITUTE(SUBSTITUTE(SUBSTITUTE(SUBSTITUTE(SUBSTITUTE(SUBSTITUTE(SUBSTITUTE(SUBSTITUTE(SUBSTITUTE(SUBSTITUTE(SUBSTITUTE(SUBSTITUTE(SUBSTITUTE(SUBSTITUTE(SUBSTITUTE(SUBSTITUTE(SUBSTITUTE(SUBSTITUTE(LOWER(V98&amp;""),CHAR(160)," "),"."," "),","," "),"-"," "),"/"," "),"("," "),")"," "),":"," "),";"," "),"_"," "),"–"," "),"?"," "),"!"," "),"*"," "),"["," "),"]"," "),"'"," "),"#"," "),"+"," "),"&amp;"," "))&amp;" "</f>
        <v>  </v>
      </c>
      <c r="BD98" s="61" t="str">
        <f aca="false">" "&amp;TRIM(SUBSTITUTE(SUBSTITUTE(SUBSTITUTE(SUBSTITUTE(SUBSTITUTE(SUBSTITUTE(SUBSTITUTE(SUBSTITUTE(SUBSTITUTE(SUBSTITUTE(SUBSTITUTE(SUBSTITUTE(SUBSTITUTE(SUBSTITUTE(SUBSTITUTE(SUBSTITUTE(SUBSTITUTE(SUBSTITUTE(SUBSTITUTE(SUBSTITUTE(LOWER(Z98&amp;""),CHAR(160)," "),"."," "),","," "),"-"," "),"/"," "),"("," "),")"," "),":"," "),";"," "),"_"," "),"–"," "),"?"," "),"!"," "),"*"," "),"["," "),"]"," "),"'"," "),"#"," "),"+"," "),"&amp;"," "))&amp;" "</f>
        <v>  </v>
      </c>
      <c r="BE98" s="61" t="str">
        <f aca="false">" "&amp;TRIM(SUBSTITUTE(SUBSTITUTE(SUBSTITUTE(SUBSTITUTE(SUBSTITUTE(SUBSTITUTE(SUBSTITUTE(SUBSTITUTE(SUBSTITUTE(SUBSTITUTE(SUBSTITUTE(SUBSTITUTE(SUBSTITUTE(SUBSTITUTE(SUBSTITUTE(SUBSTITUTE(SUBSTITUTE(SUBSTITUTE(SUBSTITUTE(SUBSTITUTE(LOWER(W98&amp;""),CHAR(160)," "),"."," "),","," "),"-"," "),"/"," "),"("," "),")"," "),":"," "),";"," "),"_"," "),"–"," "),"?"," "),"!"," "),"*"," "),"["," "),"]"," "),"'"," "),"#"," "),"+"," "),"&amp;"," "))&amp;" "</f>
        <v>  </v>
      </c>
      <c r="BF98" s="61" t="str">
        <f aca="false">" "&amp;TRIM(SUBSTITUTE(SUBSTITUTE(SUBSTITUTE(SUBSTITUTE(SUBSTITUTE(SUBSTITUTE(SUBSTITUTE(SUBSTITUTE(SUBSTITUTE(SUBSTITUTE(SUBSTITUTE(SUBSTITUTE(SUBSTITUTE(SUBSTITUTE(SUBSTITUTE(SUBSTITUTE(SUBSTITUTE(SUBSTITUTE(SUBSTITUTE(SUBSTITUTE(LOWER(AC98&amp;""),CHAR(160)," "),"."," "),","," "),"-"," "),"/"," "),"("," "),")"," "),":"," "),";"," "),"_"," "),"–"," "),"?"," "),"!"," "),"*"," "),"["," "),"]"," "),"'"," "),"#"," "),"+"," "),"&amp;"," "))&amp;" "</f>
        <v>  </v>
      </c>
    </row>
    <row r="99" customFormat="false" ht="39.75" hidden="false" customHeight="true" outlineLevel="0" collapsed="false">
      <c r="A99" s="57" t="s">
        <v>574</v>
      </c>
      <c r="B99" s="57" t="s">
        <v>215</v>
      </c>
      <c r="C99" s="57" t="str">
        <f aca="false">Flights!$F$8</f>
        <v>MH0088</v>
      </c>
      <c r="D99" s="58" t="n">
        <f aca="false">Flights!$D$8</f>
        <v>46305</v>
      </c>
      <c r="E99" s="57" t="str">
        <f aca="false">Flights!$G$8&amp;"-"&amp;Flights!$H$8</f>
        <v>KUL-NRT</v>
      </c>
      <c r="F99" s="57" t="str">
        <f aca="false">Flights!$K$8</f>
        <v>BC</v>
      </c>
      <c r="G99" s="57" t="s">
        <v>81</v>
      </c>
      <c r="H99" s="57" t="s">
        <v>360</v>
      </c>
      <c r="I99" s="57" t="s">
        <v>361</v>
      </c>
      <c r="J99" s="57" t="s">
        <v>398</v>
      </c>
      <c r="K99" s="67" t="s">
        <v>399</v>
      </c>
      <c r="L99" s="67" t="s">
        <v>400</v>
      </c>
      <c r="M99" s="67"/>
      <c r="N99" s="67" t="s">
        <v>365</v>
      </c>
      <c r="O99" s="67"/>
      <c r="P99" s="57" t="s">
        <v>184</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open",IF(AND(NOT(OR(LEN(AZ99)&lt;15,ISNUMBER(MATCH(AZ99,L_Placeholder,0)))),NOT(SUMPRODUCT(--ISNUMBER(SEARCH(" "&amp;L_EvidencePhrase&amp;" ",BF99)))&gt;0),NOT(OR(LEN(AU99)&lt;2,ISNUMBER(MATCH(AU99,L_Placeholder,0)))),NOT(OR(LEN(AX99)&lt;2,ISNUMBER(MATCH(AX99,L_Placeholder,0)))),TRIM(AE99)&lt;&gt;TRIM(T99)),"N/A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",BD99)))&gt;0),"INVALID – evidence missing, placeholder or not yet on file",IF(OR(LEN(AX99)&lt;2,ISNUMBER(MATCH(AX99,L_Placeholder,0))),"INVALID – verifier missing",IF(AX99=AU99,"INVALID – verifier must be someone other than the PIC",IF(SUMPRODUCT(--ISNUMBER(SEARCH(" "&amp;L_EvidencePhrase&amp;" ",BC99)))&gt;0,"INVALID – result not yet available (awaiting / TBC)",IF(AND(TRIM(U99)="Pass",SUMPRODUCT(--ISNUMBER(SEARCH(" "&amp;L_ResultBad&amp;" ",BC99)))&gt;0,NOT(SUMPRODUCT(--ISNUMBER(SEARCH(" "&amp;L_Negation&amp;" ",BC99)))&gt;0)),"INVALID – result describes a problem: use Fail, then Pass after CA",IF(AND(AQ99=1,OR(OR(LEN(AY99)&lt;3,ISNUMBER(MATCH(AY99,L_Placeholder,0))),SUMPRODUCT(--ISNUMBER(SEARCH(" "&amp;L_EvidencePhrase&amp;" ",BE99)))&gt;0)),"INVALID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SUBSTITUTE(SUBSTITUTE(SUBSTITUTE(SUBSTITUTE(SUBSTITUTE(SUBSTITUTE(SUBSTITUTE(SUBSTITUTE(SUBSTITUTE(SUBSTITUTE(SUBSTITUTE(SUBSTITUTE(SUBSTITUTE(LOWER(T99&amp;""),CHAR(160),"")," ",""),".",""),"-",""),"/",""),"?",""),"_",""),",",""),"[",""),"]",""),"(",""),")",""),"*","")</f>
        <v/>
      </c>
      <c r="AV99" s="61" t="str">
        <f aca="false">SUBSTITUTE(SUBSTITUTE(SUBSTITUTE(SUBSTITUTE(SUBSTITUTE(SUBSTITUTE(SUBSTITUTE(SUBSTITUTE(SUBSTITUTE(SUBSTITUTE(SUBSTITUTE(SUBSTITUTE(SUBSTITUTE(LOWER(V99&amp;""),CHAR(160),"")," ",""),".",""),"-",""),"/",""),"?",""),"_",""),",",""),"[",""),"]",""),"(",""),")",""),"*","")</f>
        <v/>
      </c>
      <c r="AW99" s="61" t="str">
        <f aca="false">SUBSTITUTE(SUBSTITUTE(SUBSTITUTE(SUBSTITUTE(SUBSTITUTE(SUBSTITUTE(SUBSTITUTE(SUBSTITUTE(SUBSTITUTE(SUBSTITUTE(SUBSTITUTE(SUBSTITUTE(SUBSTITUTE(LOWER(Z99&amp;""),CHAR(160),"")," ",""),".",""),"-",""),"/",""),"?",""),"_",""),",",""),"[",""),"]",""),"(",""),")",""),"*","")</f>
        <v/>
      </c>
      <c r="AX99" s="61" t="str">
        <f aca="false">SUBSTITUTE(SUBSTITUTE(SUBSTITUTE(SUBSTITUTE(SUBSTITUTE(SUBSTITUTE(SUBSTITUTE(SUBSTITUTE(SUBSTITUTE(SUBSTITUTE(SUBSTITUTE(SUBSTITUTE(SUBSTITUTE(LOWER(AE99&amp;""),CHAR(160),"")," ",""),".",""),"-",""),"/",""),"?",""),"_",""),",",""),"[",""),"]",""),"(",""),")",""),"*","")</f>
        <v/>
      </c>
      <c r="AY99" s="61" t="str">
        <f aca="false">SUBSTITUTE(SUBSTITUTE(SUBSTITUTE(SUBSTITUTE(SUBSTITUTE(SUBSTITUTE(SUBSTITUTE(SUBSTITUTE(SUBSTITUTE(SUBSTITUTE(SUBSTITUTE(SUBSTITUTE(SUBSTITUTE(LOWER(W99&amp;""),CHAR(160),"")," ",""),".",""),"-",""),"/",""),"?",""),"_",""),",",""),"[",""),"]",""),"(",""),")",""),"*","")</f>
        <v/>
      </c>
      <c r="AZ99" s="61" t="str">
        <f aca="false">SUBSTITUTE(SUBSTITUTE(SUBSTITUTE(SUBSTITUTE(SUBSTITUTE(SUBSTITUTE(SUBSTITUTE(SUBSTITUTE(SUBSTITUTE(SUBSTITUTE(SUBSTITUTE(SUBSTITUTE(SUBSTITUTE(LOWER(AC99&amp;""),CHAR(160),"")," ",""),".",""),"-",""),"/",""),"?",""),"_",""),",",""),"[",""),"]",""),"(",""),")",""),"*","")</f>
        <v/>
      </c>
      <c r="BA99" s="61" t="str">
        <f aca="false">SUBSTITUTE(SUBSTITUTE(SUBSTITUTE(SUBSTITUTE(SUBSTITUTE(SUBSTITUTE(SUBSTITUTE(SUBSTITUTE(SUBSTITUTE(SUBSTITUTE(SUBSTITUTE(SUBSTITUTE(SUBSTITUTE(LOWER(AA99&amp;""),CHAR(160),""),"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"&amp;TRIM(SUBSTITUTE(SUBSTITUTE(SUBSTITUTE(SUBSTITUTE(SUBSTITUTE(SUBSTITUTE(SUBSTITUTE(SUBSTITUTE(SUBSTITUTE(SUBSTITUTE(SUBSTITUTE(SUBSTITUTE(SUBSTITUTE(SUBSTITUTE(SUBSTITUTE(SUBSTITUTE(SUBSTITUTE(SUBSTITUTE(SUBSTITUTE(SUBSTITUTE(LOWER(V99&amp;""),CHAR(160)," "),"."," "),","," "),"-"," "),"/"," "),"("," "),")"," "),":"," "),";"," "),"_"," "),"–"," "),"?"," "),"!"," "),"*"," "),"["," "),"]"," "),"'"," "),"#"," "),"+"," "),"&amp;"," "))&amp;" "</f>
        <v>  </v>
      </c>
      <c r="BD99" s="61" t="str">
        <f aca="false">" "&amp;TRIM(SUBSTITUTE(SUBSTITUTE(SUBSTITUTE(SUBSTITUTE(SUBSTITUTE(SUBSTITUTE(SUBSTITUTE(SUBSTITUTE(SUBSTITUTE(SUBSTITUTE(SUBSTITUTE(SUBSTITUTE(SUBSTITUTE(SUBSTITUTE(SUBSTITUTE(SUBSTITUTE(SUBSTITUTE(SUBSTITUTE(SUBSTITUTE(SUBSTITUTE(LOWER(Z99&amp;""),CHAR(160)," "),"."," "),","," "),"-"," "),"/"," "),"("," "),")"," "),":"," "),";"," "),"_"," "),"–"," "),"?"," "),"!"," "),"*"," "),"["," "),"]"," "),"'"," "),"#"," "),"+"," "),"&amp;"," "))&amp;" "</f>
        <v>  </v>
      </c>
      <c r="BE99" s="61" t="str">
        <f aca="false">" "&amp;TRIM(SUBSTITUTE(SUBSTITUTE(SUBSTITUTE(SUBSTITUTE(SUBSTITUTE(SUBSTITUTE(SUBSTITUTE(SUBSTITUTE(SUBSTITUTE(SUBSTITUTE(SUBSTITUTE(SUBSTITUTE(SUBSTITUTE(SUBSTITUTE(SUBSTITUTE(SUBSTITUTE(SUBSTITUTE(SUBSTITUTE(SUBSTITUTE(SUBSTITUTE(LOWER(W99&amp;""),CHAR(160)," "),"."," "),","," "),"-"," "),"/"," "),"("," "),")"," "),":"," "),";"," "),"_"," "),"–"," "),"?"," "),"!"," "),"*"," "),"["," "),"]"," "),"'"," "),"#"," "),"+"," "),"&amp;"," "))&amp;" "</f>
        <v>  </v>
      </c>
      <c r="BF99" s="61" t="str">
        <f aca="false">" "&amp;TRIM(SUBSTITUTE(SUBSTITUTE(SUBSTITUTE(SUBSTITUTE(SUBSTITUTE(SUBSTITUTE(SUBSTITUTE(SUBSTITUTE(SUBSTITUTE(SUBSTITUTE(SUBSTITUTE(SUBSTITUTE(SUBSTITUTE(SUBSTITUTE(SUBSTITUTE(SUBSTITUTE(SUBSTITUTE(SUBSTITUTE(SUBSTITUTE(SUBSTITUTE(LOWER(AC99&amp;""),CHAR(160)," "),"."," "),","," "),"-"," "),"/"," "),"("," "),")"," "),":"," "),";"," "),"_"," "),"–"," "),"?"," "),"!"," "),"*"," "),"["," "),"]"," "),"'"," "),"#"," "),"+"," "),"&amp;"," "))&amp;" "</f>
        <v>  </v>
      </c>
    </row>
    <row r="100" customFormat="false" ht="39.75" hidden="false" customHeight="true" outlineLevel="0" collapsed="false">
      <c r="A100" s="57" t="s">
        <v>575</v>
      </c>
      <c r="B100" s="57" t="s">
        <v>215</v>
      </c>
      <c r="C100" s="57" t="str">
        <f aca="false">Flights!$F$8</f>
        <v>MH0088</v>
      </c>
      <c r="D100" s="58" t="n">
        <f aca="false">Flights!$D$8</f>
        <v>46305</v>
      </c>
      <c r="E100" s="57" t="str">
        <f aca="false">Flights!$G$8&amp;"-"&amp;Flights!$H$8</f>
        <v>KUL-NRT</v>
      </c>
      <c r="F100" s="57" t="str">
        <f aca="false">Flights!$K$8</f>
        <v>BC</v>
      </c>
      <c r="G100" s="57" t="s">
        <v>402</v>
      </c>
      <c r="H100" s="57" t="s">
        <v>360</v>
      </c>
      <c r="I100" s="57" t="s">
        <v>361</v>
      </c>
      <c r="J100" s="57" t="s">
        <v>403</v>
      </c>
      <c r="K100" s="67"/>
      <c r="L100" s="67" t="s">
        <v>404</v>
      </c>
      <c r="M100" s="67"/>
      <c r="N100" s="67" t="s">
        <v>365</v>
      </c>
      <c r="O100" s="67" t="s">
        <v>405</v>
      </c>
      <c r="P100" s="57" t="s">
        <v>184</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open",IF(AND(NOT(OR(LEN(AZ100)&lt;15,ISNUMBER(MATCH(AZ100,L_Placeholder,0)))),NOT(SUMPRODUCT(--ISNUMBER(SEARCH(" "&amp;L_EvidencePhrase&amp;" ",BF100)))&gt;0),NOT(OR(LEN(AU100)&lt;2,ISNUMBER(MATCH(AU100,L_Placeholder,0)))),NOT(OR(LEN(AX100)&lt;2,ISNUMBER(MATCH(AX100,L_Placeholder,0)))),TRIM(AE100)&lt;&gt;TRIM(T100)),"N/A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",BD100)))&gt;0),"INVALID – evidence missing, placeholder or not yet on file",IF(OR(LEN(AX100)&lt;2,ISNUMBER(MATCH(AX100,L_Placeholder,0))),"INVALID – verifier missing",IF(AX100=AU100,"INVALID – verifier must be someone other than the PIC",IF(SUMPRODUCT(--ISNUMBER(SEARCH(" "&amp;L_EvidencePhrase&amp;" ",BC100)))&gt;0,"INVALID – result not yet available (awaiting / TBC)",IF(AND(TRIM(U100)="Pass",SUMPRODUCT(--ISNUMBER(SEARCH(" "&amp;L_ResultBad&amp;" ",BC100)))&gt;0,NOT(SUMPRODUCT(--ISNUMBER(SEARCH(" "&amp;L_Negation&amp;" ",BC100)))&gt;0)),"INVALID – result describes a problem: use Fail, then Pass after CA",IF(AND(AQ100=1,OR(OR(LEN(AY100)&lt;3,ISNUMBER(MATCH(AY100,L_Placeholder,0))),SUMPRODUCT(--ISNUMBER(SEARCH(" "&amp;L_EvidencePhrase&amp;" ",BE100)))&gt;0)),"INVALID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SUBSTITUTE(SUBSTITUTE(SUBSTITUTE(SUBSTITUTE(SUBSTITUTE(SUBSTITUTE(SUBSTITUTE(SUBSTITUTE(SUBSTITUTE(SUBSTITUTE(SUBSTITUTE(SUBSTITUTE(SUBSTITUTE(LOWER(T100&amp;""),CHAR(160),"")," ",""),".",""),"-",""),"/",""),"?",""),"_",""),",",""),"[",""),"]",""),"(",""),")",""),"*","")</f>
        <v/>
      </c>
      <c r="AV100" s="61" t="str">
        <f aca="false">SUBSTITUTE(SUBSTITUTE(SUBSTITUTE(SUBSTITUTE(SUBSTITUTE(SUBSTITUTE(SUBSTITUTE(SUBSTITUTE(SUBSTITUTE(SUBSTITUTE(SUBSTITUTE(SUBSTITUTE(SUBSTITUTE(LOWER(V100&amp;""),CHAR(160),"")," ",""),".",""),"-",""),"/",""),"?",""),"_",""),",",""),"[",""),"]",""),"(",""),")",""),"*","")</f>
        <v/>
      </c>
      <c r="AW100" s="61" t="str">
        <f aca="false">SUBSTITUTE(SUBSTITUTE(SUBSTITUTE(SUBSTITUTE(SUBSTITUTE(SUBSTITUTE(SUBSTITUTE(SUBSTITUTE(SUBSTITUTE(SUBSTITUTE(SUBSTITUTE(SUBSTITUTE(SUBSTITUTE(LOWER(Z100&amp;""),CHAR(160),"")," ",""),".",""),"-",""),"/",""),"?",""),"_",""),",",""),"[",""),"]",""),"(",""),")",""),"*","")</f>
        <v/>
      </c>
      <c r="AX100" s="61" t="str">
        <f aca="false">SUBSTITUTE(SUBSTITUTE(SUBSTITUTE(SUBSTITUTE(SUBSTITUTE(SUBSTITUTE(SUBSTITUTE(SUBSTITUTE(SUBSTITUTE(SUBSTITUTE(SUBSTITUTE(SUBSTITUTE(SUBSTITUTE(LOWER(AE100&amp;""),CHAR(160),"")," ",""),".",""),"-",""),"/",""),"?",""),"_",""),",",""),"[",""),"]",""),"(",""),")",""),"*","")</f>
        <v/>
      </c>
      <c r="AY100" s="61" t="str">
        <f aca="false">SUBSTITUTE(SUBSTITUTE(SUBSTITUTE(SUBSTITUTE(SUBSTITUTE(SUBSTITUTE(SUBSTITUTE(SUBSTITUTE(SUBSTITUTE(SUBSTITUTE(SUBSTITUTE(SUBSTITUTE(SUBSTITUTE(LOWER(W100&amp;""),CHAR(160),"")," ",""),".",""),"-",""),"/",""),"?",""),"_",""),",",""),"[",""),"]",""),"(",""),")",""),"*","")</f>
        <v/>
      </c>
      <c r="AZ100" s="61" t="str">
        <f aca="false">SUBSTITUTE(SUBSTITUTE(SUBSTITUTE(SUBSTITUTE(SUBSTITUTE(SUBSTITUTE(SUBSTITUTE(SUBSTITUTE(SUBSTITUTE(SUBSTITUTE(SUBSTITUTE(SUBSTITUTE(SUBSTITUTE(LOWER(AC100&amp;""),CHAR(160),"")," ",""),".",""),"-",""),"/",""),"?",""),"_",""),",",""),"[",""),"]",""),"(",""),")",""),"*","")</f>
        <v/>
      </c>
      <c r="BA100" s="61" t="str">
        <f aca="false">SUBSTITUTE(SUBSTITUTE(SUBSTITUTE(SUBSTITUTE(SUBSTITUTE(SUBSTITUTE(SUBSTITUTE(SUBSTITUTE(SUBSTITUTE(SUBSTITUTE(SUBSTITUTE(SUBSTITUTE(SUBSTITUTE(LOWER(AA100&amp;""),CHAR(160),""),"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"&amp;TRIM(SUBSTITUTE(SUBSTITUTE(SUBSTITUTE(SUBSTITUTE(SUBSTITUTE(SUBSTITUTE(SUBSTITUTE(SUBSTITUTE(SUBSTITUTE(SUBSTITUTE(SUBSTITUTE(SUBSTITUTE(SUBSTITUTE(SUBSTITUTE(SUBSTITUTE(SUBSTITUTE(SUBSTITUTE(SUBSTITUTE(SUBSTITUTE(SUBSTITUTE(LOWER(V100&amp;""),CHAR(160)," "),"."," "),","," "),"-"," "),"/"," "),"("," "),")"," "),":"," "),";"," "),"_"," "),"–"," "),"?"," "),"!"," "),"*"," "),"["," "),"]"," "),"'"," "),"#"," "),"+"," "),"&amp;"," "))&amp;" "</f>
        <v>  </v>
      </c>
      <c r="BD100" s="61" t="str">
        <f aca="false">" "&amp;TRIM(SUBSTITUTE(SUBSTITUTE(SUBSTITUTE(SUBSTITUTE(SUBSTITUTE(SUBSTITUTE(SUBSTITUTE(SUBSTITUTE(SUBSTITUTE(SUBSTITUTE(SUBSTITUTE(SUBSTITUTE(SUBSTITUTE(SUBSTITUTE(SUBSTITUTE(SUBSTITUTE(SUBSTITUTE(SUBSTITUTE(SUBSTITUTE(SUBSTITUTE(LOWER(Z100&amp;""),CHAR(160)," "),"."," "),","," "),"-"," "),"/"," "),"("," "),")"," "),":"," "),";"," "),"_"," "),"–"," "),"?"," "),"!"," "),"*"," "),"["," "),"]"," "),"'"," "),"#"," "),"+"," "),"&amp;"," "))&amp;" "</f>
        <v>  </v>
      </c>
      <c r="BE100" s="61" t="str">
        <f aca="false">" "&amp;TRIM(SUBSTITUTE(SUBSTITUTE(SUBSTITUTE(SUBSTITUTE(SUBSTITUTE(SUBSTITUTE(SUBSTITUTE(SUBSTITUTE(SUBSTITUTE(SUBSTITUTE(SUBSTITUTE(SUBSTITUTE(SUBSTITUTE(SUBSTITUTE(SUBSTITUTE(SUBSTITUTE(SUBSTITUTE(SUBSTITUTE(SUBSTITUTE(SUBSTITUTE(LOWER(W100&amp;""),CHAR(160)," "),"."," "),","," "),"-"," "),"/"," "),"("," "),")"," "),":"," "),";"," "),"_"," "),"–"," "),"?"," "),"!"," "),"*"," "),"["," "),"]"," "),"'"," "),"#"," "),"+"," "),"&amp;"," "))&amp;" "</f>
        <v>  </v>
      </c>
      <c r="BF100" s="61" t="str">
        <f aca="false">" "&amp;TRIM(SUBSTITUTE(SUBSTITUTE(SUBSTITUTE(SUBSTITUTE(SUBSTITUTE(SUBSTITUTE(SUBSTITUTE(SUBSTITUTE(SUBSTITUTE(SUBSTITUTE(SUBSTITUTE(SUBSTITUTE(SUBSTITUTE(SUBSTITUTE(SUBSTITUTE(SUBSTITUTE(SUBSTITUTE(SUBSTITUTE(SUBSTITUTE(SUBSTITUTE(LOWER(AC100&amp;""),CHAR(160)," "),"."," "),","," "),"-"," "),"/"," "),"("," "),")"," "),":"," "),";"," "),"_"," "),"–"," "),"?"," "),"!"," "),"*"," "),"["," "),"]"," "),"'"," "),"#"," "),"+"," "),"&amp;"," "))&amp;" "</f>
        <v>  </v>
      </c>
    </row>
    <row r="101" customFormat="false" ht="39.75" hidden="false" customHeight="true" outlineLevel="0" collapsed="false">
      <c r="A101" s="57" t="s">
        <v>576</v>
      </c>
      <c r="B101" s="57" t="s">
        <v>215</v>
      </c>
      <c r="C101" s="57" t="str">
        <f aca="false">Flights!$F$8</f>
        <v>MH0088</v>
      </c>
      <c r="D101" s="58" t="n">
        <f aca="false">Flights!$D$8</f>
        <v>46305</v>
      </c>
      <c r="E101" s="57" t="str">
        <f aca="false">Flights!$G$8&amp;"-"&amp;Flights!$H$8</f>
        <v>KUL-NRT</v>
      </c>
      <c r="F101" s="57" t="str">
        <f aca="false">Flights!$K$8</f>
        <v>BC</v>
      </c>
      <c r="G101" s="57" t="s">
        <v>402</v>
      </c>
      <c r="H101" s="57" t="s">
        <v>360</v>
      </c>
      <c r="I101" s="57" t="s">
        <v>361</v>
      </c>
      <c r="J101" s="57" t="s">
        <v>407</v>
      </c>
      <c r="K101" s="67" t="s">
        <v>408</v>
      </c>
      <c r="L101" s="67" t="s">
        <v>404</v>
      </c>
      <c r="M101" s="67"/>
      <c r="N101" s="67" t="s">
        <v>365</v>
      </c>
      <c r="O101" s="67" t="s">
        <v>405</v>
      </c>
      <c r="P101" s="57" t="s">
        <v>184</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open",IF(AND(NOT(OR(LEN(AZ101)&lt;15,ISNUMBER(MATCH(AZ101,L_Placeholder,0)))),NOT(SUMPRODUCT(--ISNUMBER(SEARCH(" "&amp;L_EvidencePhrase&amp;" ",BF101)))&gt;0),NOT(OR(LEN(AU101)&lt;2,ISNUMBER(MATCH(AU101,L_Placeholder,0)))),NOT(OR(LEN(AX101)&lt;2,ISNUMBER(MATCH(AX101,L_Placeholder,0)))),TRIM(AE101)&lt;&gt;TRIM(T101)),"N/A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",BD101)))&gt;0),"INVALID – evidence missing, placeholder or not yet on file",IF(OR(LEN(AX101)&lt;2,ISNUMBER(MATCH(AX101,L_Placeholder,0))),"INVALID – verifier missing",IF(AX101=AU101,"INVALID – verifier must be someone other than the PIC",IF(SUMPRODUCT(--ISNUMBER(SEARCH(" "&amp;L_EvidencePhrase&amp;" ",BC101)))&gt;0,"INVALID – result not yet available (awaiting / TBC)",IF(AND(TRIM(U101)="Pass",SUMPRODUCT(--ISNUMBER(SEARCH(" "&amp;L_ResultBad&amp;" ",BC101)))&gt;0,NOT(SUMPRODUCT(--ISNUMBER(SEARCH(" "&amp;L_Negation&amp;" ",BC101)))&gt;0)),"INVALID – result describes a problem: use Fail, then Pass after CA",IF(AND(AQ101=1,OR(OR(LEN(AY101)&lt;3,ISNUMBER(MATCH(AY101,L_Placeholder,0))),SUMPRODUCT(--ISNUMBER(SEARCH(" "&amp;L_EvidencePhrase&amp;" ",BE101)))&gt;0)),"INVALID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SUBSTITUTE(SUBSTITUTE(SUBSTITUTE(SUBSTITUTE(SUBSTITUTE(SUBSTITUTE(SUBSTITUTE(SUBSTITUTE(SUBSTITUTE(SUBSTITUTE(SUBSTITUTE(SUBSTITUTE(SUBSTITUTE(LOWER(T101&amp;""),CHAR(160),"")," ",""),".",""),"-",""),"/",""),"?",""),"_",""),",",""),"[",""),"]",""),"(",""),")",""),"*","")</f>
        <v/>
      </c>
      <c r="AV101" s="61" t="str">
        <f aca="false">SUBSTITUTE(SUBSTITUTE(SUBSTITUTE(SUBSTITUTE(SUBSTITUTE(SUBSTITUTE(SUBSTITUTE(SUBSTITUTE(SUBSTITUTE(SUBSTITUTE(SUBSTITUTE(SUBSTITUTE(SUBSTITUTE(LOWER(V101&amp;""),CHAR(160),"")," ",""),".",""),"-",""),"/",""),"?",""),"_",""),",",""),"[",""),"]",""),"(",""),")",""),"*","")</f>
        <v/>
      </c>
      <c r="AW101" s="61" t="str">
        <f aca="false">SUBSTITUTE(SUBSTITUTE(SUBSTITUTE(SUBSTITUTE(SUBSTITUTE(SUBSTITUTE(SUBSTITUTE(SUBSTITUTE(SUBSTITUTE(SUBSTITUTE(SUBSTITUTE(SUBSTITUTE(SUBSTITUTE(LOWER(Z101&amp;""),CHAR(160),"")," ",""),".",""),"-",""),"/",""),"?",""),"_",""),",",""),"[",""),"]",""),"(",""),")",""),"*","")</f>
        <v/>
      </c>
      <c r="AX101" s="61" t="str">
        <f aca="false">SUBSTITUTE(SUBSTITUTE(SUBSTITUTE(SUBSTITUTE(SUBSTITUTE(SUBSTITUTE(SUBSTITUTE(SUBSTITUTE(SUBSTITUTE(SUBSTITUTE(SUBSTITUTE(SUBSTITUTE(SUBSTITUTE(LOWER(AE101&amp;""),CHAR(160),"")," ",""),".",""),"-",""),"/",""),"?",""),"_",""),",",""),"[",""),"]",""),"(",""),")",""),"*","")</f>
        <v/>
      </c>
      <c r="AY101" s="61" t="str">
        <f aca="false">SUBSTITUTE(SUBSTITUTE(SUBSTITUTE(SUBSTITUTE(SUBSTITUTE(SUBSTITUTE(SUBSTITUTE(SUBSTITUTE(SUBSTITUTE(SUBSTITUTE(SUBSTITUTE(SUBSTITUTE(SUBSTITUTE(LOWER(W101&amp;""),CHAR(160),"")," ",""),".",""),"-",""),"/",""),"?",""),"_",""),",",""),"[",""),"]",""),"(",""),")",""),"*","")</f>
        <v/>
      </c>
      <c r="AZ101" s="61" t="str">
        <f aca="false">SUBSTITUTE(SUBSTITUTE(SUBSTITUTE(SUBSTITUTE(SUBSTITUTE(SUBSTITUTE(SUBSTITUTE(SUBSTITUTE(SUBSTITUTE(SUBSTITUTE(SUBSTITUTE(SUBSTITUTE(SUBSTITUTE(LOWER(AC101&amp;""),CHAR(160),"")," ",""),".",""),"-",""),"/",""),"?",""),"_",""),",",""),"[",""),"]",""),"(",""),")",""),"*","")</f>
        <v/>
      </c>
      <c r="BA101" s="61" t="str">
        <f aca="false">SUBSTITUTE(SUBSTITUTE(SUBSTITUTE(SUBSTITUTE(SUBSTITUTE(SUBSTITUTE(SUBSTITUTE(SUBSTITUTE(SUBSTITUTE(SUBSTITUTE(SUBSTITUTE(SUBSTITUTE(SUBSTITUTE(LOWER(AA101&amp;""),CHAR(160),""),"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"&amp;TRIM(SUBSTITUTE(SUBSTITUTE(SUBSTITUTE(SUBSTITUTE(SUBSTITUTE(SUBSTITUTE(SUBSTITUTE(SUBSTITUTE(SUBSTITUTE(SUBSTITUTE(SUBSTITUTE(SUBSTITUTE(SUBSTITUTE(SUBSTITUTE(SUBSTITUTE(SUBSTITUTE(SUBSTITUTE(SUBSTITUTE(SUBSTITUTE(SUBSTITUTE(LOWER(V101&amp;""),CHAR(160)," "),"."," "),","," "),"-"," "),"/"," "),"("," "),")"," "),":"," "),";"," "),"_"," "),"–"," "),"?"," "),"!"," "),"*"," "),"["," "),"]"," "),"'"," "),"#"," "),"+"," "),"&amp;"," "))&amp;" "</f>
        <v>  </v>
      </c>
      <c r="BD101" s="61" t="str">
        <f aca="false">" "&amp;TRIM(SUBSTITUTE(SUBSTITUTE(SUBSTITUTE(SUBSTITUTE(SUBSTITUTE(SUBSTITUTE(SUBSTITUTE(SUBSTITUTE(SUBSTITUTE(SUBSTITUTE(SUBSTITUTE(SUBSTITUTE(SUBSTITUTE(SUBSTITUTE(SUBSTITUTE(SUBSTITUTE(SUBSTITUTE(SUBSTITUTE(SUBSTITUTE(SUBSTITUTE(LOWER(Z101&amp;""),CHAR(160)," "),"."," "),","," "),"-"," "),"/"," "),"("," "),")"," "),":"," "),";"," "),"_"," "),"–"," "),"?"," "),"!"," "),"*"," "),"["," "),"]"," "),"'"," "),"#"," "),"+"," "),"&amp;"," "))&amp;" "</f>
        <v>  </v>
      </c>
      <c r="BE101" s="61" t="str">
        <f aca="false">" "&amp;TRIM(SUBSTITUTE(SUBSTITUTE(SUBSTITUTE(SUBSTITUTE(SUBSTITUTE(SUBSTITUTE(SUBSTITUTE(SUBSTITUTE(SUBSTITUTE(SUBSTITUTE(SUBSTITUTE(SUBSTITUTE(SUBSTITUTE(SUBSTITUTE(SUBSTITUTE(SUBSTITUTE(SUBSTITUTE(SUBSTITUTE(SUBSTITUTE(SUBSTITUTE(LOWER(W101&amp;""),CHAR(160)," "),"."," "),","," "),"-"," "),"/"," "),"("," "),")"," "),":"," "),";"," "),"_"," "),"–"," "),"?"," "),"!"," "),"*"," "),"["," "),"]"," "),"'"," "),"#"," "),"+"," "),"&amp;"," "))&amp;" "</f>
        <v>  </v>
      </c>
      <c r="BF101" s="61" t="str">
        <f aca="false">" "&amp;TRIM(SUBSTITUTE(SUBSTITUTE(SUBSTITUTE(SUBSTITUTE(SUBSTITUTE(SUBSTITUTE(SUBSTITUTE(SUBSTITUTE(SUBSTITUTE(SUBSTITUTE(SUBSTITUTE(SUBSTITUTE(SUBSTITUTE(SUBSTITUTE(SUBSTITUTE(SUBSTITUTE(SUBSTITUTE(SUBSTITUTE(SUBSTITUTE(SUBSTITUTE(LOWER(AC101&amp;""),CHAR(160)," "),"."," "),","," "),"-"," "),"/"," "),"("," "),")"," "),":"," "),";"," "),"_"," "),"–"," "),"?"," "),"!"," "),"*"," "),"["," "),"]"," "),"'"," "),"#"," "),"+"," "),"&amp;"," "))&amp;" "</f>
        <v>  </v>
      </c>
    </row>
    <row r="102" customFormat="false" ht="39.75" hidden="false" customHeight="true" outlineLevel="0" collapsed="false">
      <c r="A102" s="57" t="s">
        <v>577</v>
      </c>
      <c r="B102" s="57" t="s">
        <v>215</v>
      </c>
      <c r="C102" s="57" t="str">
        <f aca="false">Flights!$F$8</f>
        <v>MH0088</v>
      </c>
      <c r="D102" s="58" t="n">
        <f aca="false">Flights!$D$8</f>
        <v>46305</v>
      </c>
      <c r="E102" s="57" t="str">
        <f aca="false">Flights!$G$8&amp;"-"&amp;Flights!$H$8</f>
        <v>KUL-NRT</v>
      </c>
      <c r="F102" s="57" t="str">
        <f aca="false">Flights!$K$8</f>
        <v>BC</v>
      </c>
      <c r="G102" s="57" t="s">
        <v>402</v>
      </c>
      <c r="H102" s="57" t="s">
        <v>360</v>
      </c>
      <c r="I102" s="57" t="s">
        <v>410</v>
      </c>
      <c r="J102" s="57" t="s">
        <v>411</v>
      </c>
      <c r="K102" s="67"/>
      <c r="L102" s="67" t="s">
        <v>404</v>
      </c>
      <c r="M102" s="67"/>
      <c r="N102" s="67" t="s">
        <v>365</v>
      </c>
      <c r="O102" s="67" t="s">
        <v>405</v>
      </c>
      <c r="P102" s="57" t="s">
        <v>184</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open",IF(AND(NOT(OR(LEN(AZ102)&lt;15,ISNUMBER(MATCH(AZ102,L_Placeholder,0)))),NOT(SUMPRODUCT(--ISNUMBER(SEARCH(" "&amp;L_EvidencePhrase&amp;" ",BF102)))&gt;0),NOT(OR(LEN(AU102)&lt;2,ISNUMBER(MATCH(AU102,L_Placeholder,0)))),NOT(OR(LEN(AX102)&lt;2,ISNUMBER(MATCH(AX102,L_Placeholder,0)))),TRIM(AE102)&lt;&gt;TRIM(T102)),"N/A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",BD102)))&gt;0),"INVALID – evidence missing, placeholder or not yet on file",IF(OR(LEN(AX102)&lt;2,ISNUMBER(MATCH(AX102,L_Placeholder,0))),"INVALID – verifier missing",IF(AX102=AU102,"INVALID – verifier must be someone other than the PIC",IF(SUMPRODUCT(--ISNUMBER(SEARCH(" "&amp;L_EvidencePhrase&amp;" ",BC102)))&gt;0,"INVALID – result not yet available (awaiting / TBC)",IF(AND(TRIM(U102)="Pass",SUMPRODUCT(--ISNUMBER(SEARCH(" "&amp;L_ResultBad&amp;" ",BC102)))&gt;0,NOT(SUMPRODUCT(--ISNUMBER(SEARCH(" "&amp;L_Negation&amp;" ",BC102)))&gt;0)),"INVALID – result describes a problem: use Fail, then Pass after CA",IF(AND(AQ102=1,OR(OR(LEN(AY102)&lt;3,ISNUMBER(MATCH(AY102,L_Placeholder,0))),SUMPRODUCT(--ISNUMBER(SEARCH(" "&amp;L_EvidencePhrase&amp;" ",BE102)))&gt;0)),"INVALID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SUBSTITUTE(SUBSTITUTE(SUBSTITUTE(SUBSTITUTE(SUBSTITUTE(SUBSTITUTE(SUBSTITUTE(SUBSTITUTE(SUBSTITUTE(SUBSTITUTE(SUBSTITUTE(SUBSTITUTE(SUBSTITUTE(LOWER(T102&amp;""),CHAR(160),"")," ",""),".",""),"-",""),"/",""),"?",""),"_",""),",",""),"[",""),"]",""),"(",""),")",""),"*","")</f>
        <v/>
      </c>
      <c r="AV102" s="61" t="str">
        <f aca="false">SUBSTITUTE(SUBSTITUTE(SUBSTITUTE(SUBSTITUTE(SUBSTITUTE(SUBSTITUTE(SUBSTITUTE(SUBSTITUTE(SUBSTITUTE(SUBSTITUTE(SUBSTITUTE(SUBSTITUTE(SUBSTITUTE(LOWER(V102&amp;""),CHAR(160),"")," ",""),".",""),"-",""),"/",""),"?",""),"_",""),",",""),"[",""),"]",""),"(",""),")",""),"*","")</f>
        <v/>
      </c>
      <c r="AW102" s="61" t="str">
        <f aca="false">SUBSTITUTE(SUBSTITUTE(SUBSTITUTE(SUBSTITUTE(SUBSTITUTE(SUBSTITUTE(SUBSTITUTE(SUBSTITUTE(SUBSTITUTE(SUBSTITUTE(SUBSTITUTE(SUBSTITUTE(SUBSTITUTE(LOWER(Z102&amp;""),CHAR(160),"")," ",""),".",""),"-",""),"/",""),"?",""),"_",""),",",""),"[",""),"]",""),"(",""),")",""),"*","")</f>
        <v/>
      </c>
      <c r="AX102" s="61" t="str">
        <f aca="false">SUBSTITUTE(SUBSTITUTE(SUBSTITUTE(SUBSTITUTE(SUBSTITUTE(SUBSTITUTE(SUBSTITUTE(SUBSTITUTE(SUBSTITUTE(SUBSTITUTE(SUBSTITUTE(SUBSTITUTE(SUBSTITUTE(LOWER(AE102&amp;""),CHAR(160),"")," ",""),".",""),"-",""),"/",""),"?",""),"_",""),",",""),"[",""),"]",""),"(",""),")",""),"*","")</f>
        <v/>
      </c>
      <c r="AY102" s="61" t="str">
        <f aca="false">SUBSTITUTE(SUBSTITUTE(SUBSTITUTE(SUBSTITUTE(SUBSTITUTE(SUBSTITUTE(SUBSTITUTE(SUBSTITUTE(SUBSTITUTE(SUBSTITUTE(SUBSTITUTE(SUBSTITUTE(SUBSTITUTE(LOWER(W102&amp;""),CHAR(160),"")," ",""),".",""),"-",""),"/",""),"?",""),"_",""),",",""),"[",""),"]",""),"(",""),")",""),"*","")</f>
        <v/>
      </c>
      <c r="AZ102" s="61" t="str">
        <f aca="false">SUBSTITUTE(SUBSTITUTE(SUBSTITUTE(SUBSTITUTE(SUBSTITUTE(SUBSTITUTE(SUBSTITUTE(SUBSTITUTE(SUBSTITUTE(SUBSTITUTE(SUBSTITUTE(SUBSTITUTE(SUBSTITUTE(LOWER(AC102&amp;""),CHAR(160),"")," ",""),".",""),"-",""),"/",""),"?",""),"_",""),",",""),"[",""),"]",""),"(",""),")",""),"*","")</f>
        <v/>
      </c>
      <c r="BA102" s="61" t="str">
        <f aca="false">SUBSTITUTE(SUBSTITUTE(SUBSTITUTE(SUBSTITUTE(SUBSTITUTE(SUBSTITUTE(SUBSTITUTE(SUBSTITUTE(SUBSTITUTE(SUBSTITUTE(SUBSTITUTE(SUBSTITUTE(SUBSTITUTE(LOWER(AA102&amp;""),CHAR(160),""),"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"&amp;TRIM(SUBSTITUTE(SUBSTITUTE(SUBSTITUTE(SUBSTITUTE(SUBSTITUTE(SUBSTITUTE(SUBSTITUTE(SUBSTITUTE(SUBSTITUTE(SUBSTITUTE(SUBSTITUTE(SUBSTITUTE(SUBSTITUTE(SUBSTITUTE(SUBSTITUTE(SUBSTITUTE(SUBSTITUTE(SUBSTITUTE(SUBSTITUTE(SUBSTITUTE(LOWER(V102&amp;""),CHAR(160)," "),"."," "),","," "),"-"," "),"/"," "),"("," "),")"," "),":"," "),";"," "),"_"," "),"–"," "),"?"," "),"!"," "),"*"," "),"["," "),"]"," "),"'"," "),"#"," "),"+"," "),"&amp;"," "))&amp;" "</f>
        <v>  </v>
      </c>
      <c r="BD102" s="61" t="str">
        <f aca="false">" "&amp;TRIM(SUBSTITUTE(SUBSTITUTE(SUBSTITUTE(SUBSTITUTE(SUBSTITUTE(SUBSTITUTE(SUBSTITUTE(SUBSTITUTE(SUBSTITUTE(SUBSTITUTE(SUBSTITUTE(SUBSTITUTE(SUBSTITUTE(SUBSTITUTE(SUBSTITUTE(SUBSTITUTE(SUBSTITUTE(SUBSTITUTE(SUBSTITUTE(SUBSTITUTE(LOWER(Z102&amp;""),CHAR(160)," "),"."," "),","," "),"-"," "),"/"," "),"("," "),")"," "),":"," "),";"," "),"_"," "),"–"," "),"?"," "),"!"," "),"*"," "),"["," "),"]"," "),"'"," "),"#"," "),"+"," "),"&amp;"," "))&amp;" "</f>
        <v>  </v>
      </c>
      <c r="BE102" s="61" t="str">
        <f aca="false">" "&amp;TRIM(SUBSTITUTE(SUBSTITUTE(SUBSTITUTE(SUBSTITUTE(SUBSTITUTE(SUBSTITUTE(SUBSTITUTE(SUBSTITUTE(SUBSTITUTE(SUBSTITUTE(SUBSTITUTE(SUBSTITUTE(SUBSTITUTE(SUBSTITUTE(SUBSTITUTE(SUBSTITUTE(SUBSTITUTE(SUBSTITUTE(SUBSTITUTE(SUBSTITUTE(LOWER(W102&amp;""),CHAR(160)," "),"."," "),","," "),"-"," "),"/"," "),"("," "),")"," "),":"," "),";"," "),"_"," "),"–"," "),"?"," "),"!"," "),"*"," "),"["," "),"]"," "),"'"," "),"#"," "),"+"," "),"&amp;"," "))&amp;" "</f>
        <v>  </v>
      </c>
      <c r="BF102" s="61" t="str">
        <f aca="false">" "&amp;TRIM(SUBSTITUTE(SUBSTITUTE(SUBSTITUTE(SUBSTITUTE(SUBSTITUTE(SUBSTITUTE(SUBSTITUTE(SUBSTITUTE(SUBSTITUTE(SUBSTITUTE(SUBSTITUTE(SUBSTITUTE(SUBSTITUTE(SUBSTITUTE(SUBSTITUTE(SUBSTITUTE(SUBSTITUTE(SUBSTITUTE(SUBSTITUTE(SUBSTITUTE(LOWER(AC102&amp;""),CHAR(160)," "),"."," "),","," "),"-"," "),"/"," "),"("," "),")"," "),":"," "),";"," "),"_"," "),"–"," "),"?"," "),"!"," "),"*"," "),"["," "),"]"," "),"'"," "),"#"," "),"+"," "),"&amp;"," "))&amp;" "</f>
        <v>  </v>
      </c>
    </row>
    <row r="103" customFormat="false" ht="39.75" hidden="false" customHeight="true" outlineLevel="0" collapsed="false">
      <c r="A103" s="57" t="s">
        <v>578</v>
      </c>
      <c r="B103" s="57" t="s">
        <v>215</v>
      </c>
      <c r="C103" s="57" t="str">
        <f aca="false">Flights!$F$8</f>
        <v>MH0088</v>
      </c>
      <c r="D103" s="58" t="n">
        <f aca="false">Flights!$D$8</f>
        <v>46305</v>
      </c>
      <c r="E103" s="57" t="str">
        <f aca="false">Flights!$G$8&amp;"-"&amp;Flights!$H$8</f>
        <v>KUL-NRT</v>
      </c>
      <c r="F103" s="57" t="str">
        <f aca="false">Flights!$K$8</f>
        <v>BC</v>
      </c>
      <c r="G103" s="57" t="s">
        <v>402</v>
      </c>
      <c r="H103" s="57" t="s">
        <v>360</v>
      </c>
      <c r="I103" s="57" t="s">
        <v>410</v>
      </c>
      <c r="J103" s="57" t="s">
        <v>413</v>
      </c>
      <c r="K103" s="67"/>
      <c r="L103" s="67" t="s">
        <v>404</v>
      </c>
      <c r="M103" s="67"/>
      <c r="N103" s="67" t="s">
        <v>365</v>
      </c>
      <c r="O103" s="67" t="s">
        <v>405</v>
      </c>
      <c r="P103" s="57" t="s">
        <v>184</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open",IF(AND(NOT(OR(LEN(AZ103)&lt;15,ISNUMBER(MATCH(AZ103,L_Placeholder,0)))),NOT(SUMPRODUCT(--ISNUMBER(SEARCH(" "&amp;L_EvidencePhrase&amp;" ",BF103)))&gt;0),NOT(OR(LEN(AU103)&lt;2,ISNUMBER(MATCH(AU103,L_Placeholder,0)))),NOT(OR(LEN(AX103)&lt;2,ISNUMBER(MATCH(AX103,L_Placeholder,0)))),TRIM(AE103)&lt;&gt;TRIM(T103)),"N/A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",BD103)))&gt;0),"INVALID – evidence missing, placeholder or not yet on file",IF(OR(LEN(AX103)&lt;2,ISNUMBER(MATCH(AX103,L_Placeholder,0))),"INVALID – verifier missing",IF(AX103=AU103,"INVALID – verifier must be someone other than the PIC",IF(SUMPRODUCT(--ISNUMBER(SEARCH(" "&amp;L_EvidencePhrase&amp;" ",BC103)))&gt;0,"INVALID – result not yet available (awaiting / TBC)",IF(AND(TRIM(U103)="Pass",SUMPRODUCT(--ISNUMBER(SEARCH(" "&amp;L_ResultBad&amp;" ",BC103)))&gt;0,NOT(SUMPRODUCT(--ISNUMBER(SEARCH(" "&amp;L_Negation&amp;" ",BC103)))&gt;0)),"INVALID – result describes a problem: use Fail, then Pass after CA",IF(AND(AQ103=1,OR(OR(LEN(AY103)&lt;3,ISNUMBER(MATCH(AY103,L_Placeholder,0))),SUMPRODUCT(--ISNUMBER(SEARCH(" "&amp;L_EvidencePhrase&amp;" ",BE103)))&gt;0)),"INVALID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SUBSTITUTE(SUBSTITUTE(SUBSTITUTE(SUBSTITUTE(SUBSTITUTE(SUBSTITUTE(SUBSTITUTE(SUBSTITUTE(SUBSTITUTE(SUBSTITUTE(SUBSTITUTE(SUBSTITUTE(SUBSTITUTE(LOWER(T103&amp;""),CHAR(160),"")," ",""),".",""),"-",""),"/",""),"?",""),"_",""),",",""),"[",""),"]",""),"(",""),")",""),"*","")</f>
        <v/>
      </c>
      <c r="AV103" s="61" t="str">
        <f aca="false">SUBSTITUTE(SUBSTITUTE(SUBSTITUTE(SUBSTITUTE(SUBSTITUTE(SUBSTITUTE(SUBSTITUTE(SUBSTITUTE(SUBSTITUTE(SUBSTITUTE(SUBSTITUTE(SUBSTITUTE(SUBSTITUTE(LOWER(V103&amp;""),CHAR(160),"")," ",""),".",""),"-",""),"/",""),"?",""),"_",""),",",""),"[",""),"]",""),"(",""),")",""),"*","")</f>
        <v/>
      </c>
      <c r="AW103" s="61" t="str">
        <f aca="false">SUBSTITUTE(SUBSTITUTE(SUBSTITUTE(SUBSTITUTE(SUBSTITUTE(SUBSTITUTE(SUBSTITUTE(SUBSTITUTE(SUBSTITUTE(SUBSTITUTE(SUBSTITUTE(SUBSTITUTE(SUBSTITUTE(LOWER(Z103&amp;""),CHAR(160),"")," ",""),".",""),"-",""),"/",""),"?",""),"_",""),",",""),"[",""),"]",""),"(",""),")",""),"*","")</f>
        <v/>
      </c>
      <c r="AX103" s="61" t="str">
        <f aca="false">SUBSTITUTE(SUBSTITUTE(SUBSTITUTE(SUBSTITUTE(SUBSTITUTE(SUBSTITUTE(SUBSTITUTE(SUBSTITUTE(SUBSTITUTE(SUBSTITUTE(SUBSTITUTE(SUBSTITUTE(SUBSTITUTE(LOWER(AE103&amp;""),CHAR(160),"")," ",""),".",""),"-",""),"/",""),"?",""),"_",""),",",""),"[",""),"]",""),"(",""),")",""),"*","")</f>
        <v/>
      </c>
      <c r="AY103" s="61" t="str">
        <f aca="false">SUBSTITUTE(SUBSTITUTE(SUBSTITUTE(SUBSTITUTE(SUBSTITUTE(SUBSTITUTE(SUBSTITUTE(SUBSTITUTE(SUBSTITUTE(SUBSTITUTE(SUBSTITUTE(SUBSTITUTE(SUBSTITUTE(LOWER(W103&amp;""),CHAR(160),"")," ",""),".",""),"-",""),"/",""),"?",""),"_",""),",",""),"[",""),"]",""),"(",""),")",""),"*","")</f>
        <v/>
      </c>
      <c r="AZ103" s="61" t="str">
        <f aca="false">SUBSTITUTE(SUBSTITUTE(SUBSTITUTE(SUBSTITUTE(SUBSTITUTE(SUBSTITUTE(SUBSTITUTE(SUBSTITUTE(SUBSTITUTE(SUBSTITUTE(SUBSTITUTE(SUBSTITUTE(SUBSTITUTE(LOWER(AC103&amp;""),CHAR(160),"")," ",""),".",""),"-",""),"/",""),"?",""),"_",""),",",""),"[",""),"]",""),"(",""),")",""),"*","")</f>
        <v/>
      </c>
      <c r="BA103" s="61" t="str">
        <f aca="false">SUBSTITUTE(SUBSTITUTE(SUBSTITUTE(SUBSTITUTE(SUBSTITUTE(SUBSTITUTE(SUBSTITUTE(SUBSTITUTE(SUBSTITUTE(SUBSTITUTE(SUBSTITUTE(SUBSTITUTE(SUBSTITUTE(LOWER(AA103&amp;""),CHAR(160),""),"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"&amp;TRIM(SUBSTITUTE(SUBSTITUTE(SUBSTITUTE(SUBSTITUTE(SUBSTITUTE(SUBSTITUTE(SUBSTITUTE(SUBSTITUTE(SUBSTITUTE(SUBSTITUTE(SUBSTITUTE(SUBSTITUTE(SUBSTITUTE(SUBSTITUTE(SUBSTITUTE(SUBSTITUTE(SUBSTITUTE(SUBSTITUTE(SUBSTITUTE(SUBSTITUTE(LOWER(V103&amp;""),CHAR(160)," "),"."," "),","," "),"-"," "),"/"," "),"("," "),")"," "),":"," "),";"," "),"_"," "),"–"," "),"?"," "),"!"," "),"*"," "),"["," "),"]"," "),"'"," "),"#"," "),"+"," "),"&amp;"," "))&amp;" "</f>
        <v>  </v>
      </c>
      <c r="BD103" s="61" t="str">
        <f aca="false">" "&amp;TRIM(SUBSTITUTE(SUBSTITUTE(SUBSTITUTE(SUBSTITUTE(SUBSTITUTE(SUBSTITUTE(SUBSTITUTE(SUBSTITUTE(SUBSTITUTE(SUBSTITUTE(SUBSTITUTE(SUBSTITUTE(SUBSTITUTE(SUBSTITUTE(SUBSTITUTE(SUBSTITUTE(SUBSTITUTE(SUBSTITUTE(SUBSTITUTE(SUBSTITUTE(LOWER(Z103&amp;""),CHAR(160)," "),"."," "),","," "),"-"," "),"/"," "),"("," "),")"," "),":"," "),";"," "),"_"," "),"–"," "),"?"," "),"!"," "),"*"," "),"["," "),"]"," "),"'"," "),"#"," "),"+"," "),"&amp;"," "))&amp;" "</f>
        <v>  </v>
      </c>
      <c r="BE103" s="61" t="str">
        <f aca="false">" "&amp;TRIM(SUBSTITUTE(SUBSTITUTE(SUBSTITUTE(SUBSTITUTE(SUBSTITUTE(SUBSTITUTE(SUBSTITUTE(SUBSTITUTE(SUBSTITUTE(SUBSTITUTE(SUBSTITUTE(SUBSTITUTE(SUBSTITUTE(SUBSTITUTE(SUBSTITUTE(SUBSTITUTE(SUBSTITUTE(SUBSTITUTE(SUBSTITUTE(SUBSTITUTE(LOWER(W103&amp;""),CHAR(160)," "),"."," "),","," "),"-"," "),"/"," "),"("," "),")"," "),":"," "),";"," "),"_"," "),"–"," "),"?"," "),"!"," "),"*"," "),"["," "),"]"," "),"'"," "),"#"," "),"+"," "),"&amp;"," "))&amp;" "</f>
        <v>  </v>
      </c>
      <c r="BF103" s="61" t="str">
        <f aca="false">" "&amp;TRIM(SUBSTITUTE(SUBSTITUTE(SUBSTITUTE(SUBSTITUTE(SUBSTITUTE(SUBSTITUTE(SUBSTITUTE(SUBSTITUTE(SUBSTITUTE(SUBSTITUTE(SUBSTITUTE(SUBSTITUTE(SUBSTITUTE(SUBSTITUTE(SUBSTITUTE(SUBSTITUTE(SUBSTITUTE(SUBSTITUTE(SUBSTITUTE(SUBSTITUTE(LOWER(AC103&amp;""),CHAR(160)," "),"."," "),","," "),"-"," "),"/"," "),"("," "),")"," "),":"," "),";"," "),"_"," "),"–"," "),"?"," "),"!"," "),"*"," "),"["," "),"]"," "),"'"," "),"#"," "),"+"," "),"&amp;"," "))&amp;" "</f>
        <v>  </v>
      </c>
    </row>
    <row r="104" customFormat="false" ht="39.75" hidden="false" customHeight="true" outlineLevel="0" collapsed="false">
      <c r="A104" s="57" t="s">
        <v>579</v>
      </c>
      <c r="B104" s="57" t="s">
        <v>215</v>
      </c>
      <c r="C104" s="57" t="str">
        <f aca="false">Flights!$F$8</f>
        <v>MH0088</v>
      </c>
      <c r="D104" s="58" t="n">
        <f aca="false">Flights!$D$8</f>
        <v>46305</v>
      </c>
      <c r="E104" s="57" t="str">
        <f aca="false">Flights!$G$8&amp;"-"&amp;Flights!$H$8</f>
        <v>KUL-NRT</v>
      </c>
      <c r="F104" s="57" t="str">
        <f aca="false">Flights!$K$8</f>
        <v>BC</v>
      </c>
      <c r="G104" s="57" t="s">
        <v>402</v>
      </c>
      <c r="H104" s="57" t="s">
        <v>360</v>
      </c>
      <c r="I104" s="57" t="s">
        <v>410</v>
      </c>
      <c r="J104" s="57" t="s">
        <v>415</v>
      </c>
      <c r="K104" s="67"/>
      <c r="L104" s="67" t="s">
        <v>404</v>
      </c>
      <c r="M104" s="67"/>
      <c r="N104" s="67" t="s">
        <v>365</v>
      </c>
      <c r="O104" s="67" t="s">
        <v>405</v>
      </c>
      <c r="P104" s="57" t="s">
        <v>184</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open",IF(AND(NOT(OR(LEN(AZ104)&lt;15,ISNUMBER(MATCH(AZ104,L_Placeholder,0)))),NOT(SUMPRODUCT(--ISNUMBER(SEARCH(" "&amp;L_EvidencePhrase&amp;" ",BF104)))&gt;0),NOT(OR(LEN(AU104)&lt;2,ISNUMBER(MATCH(AU104,L_Placeholder,0)))),NOT(OR(LEN(AX104)&lt;2,ISNUMBER(MATCH(AX104,L_Placeholder,0)))),TRIM(AE104)&lt;&gt;TRIM(T104)),"N/A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",BD104)))&gt;0),"INVALID – evidence missing, placeholder or not yet on file",IF(OR(LEN(AX104)&lt;2,ISNUMBER(MATCH(AX104,L_Placeholder,0))),"INVALID – verifier missing",IF(AX104=AU104,"INVALID – verifier must be someone other than the PIC",IF(SUMPRODUCT(--ISNUMBER(SEARCH(" "&amp;L_EvidencePhrase&amp;" ",BC104)))&gt;0,"INVALID – result not yet available (awaiting / TBC)",IF(AND(TRIM(U104)="Pass",SUMPRODUCT(--ISNUMBER(SEARCH(" "&amp;L_ResultBad&amp;" ",BC104)))&gt;0,NOT(SUMPRODUCT(--ISNUMBER(SEARCH(" "&amp;L_Negation&amp;" ",BC104)))&gt;0)),"INVALID – result describes a problem: use Fail, then Pass after CA",IF(AND(AQ104=1,OR(OR(LEN(AY104)&lt;3,ISNUMBER(MATCH(AY104,L_Placeholder,0))),SUMPRODUCT(--ISNUMBER(SEARCH(" "&amp;L_EvidencePhrase&amp;" ",BE104)))&gt;0)),"INVALID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SUBSTITUTE(SUBSTITUTE(SUBSTITUTE(SUBSTITUTE(SUBSTITUTE(SUBSTITUTE(SUBSTITUTE(SUBSTITUTE(SUBSTITUTE(SUBSTITUTE(SUBSTITUTE(SUBSTITUTE(SUBSTITUTE(LOWER(T104&amp;""),CHAR(160),"")," ",""),".",""),"-",""),"/",""),"?",""),"_",""),",",""),"[",""),"]",""),"(",""),")",""),"*","")</f>
        <v/>
      </c>
      <c r="AV104" s="61" t="str">
        <f aca="false">SUBSTITUTE(SUBSTITUTE(SUBSTITUTE(SUBSTITUTE(SUBSTITUTE(SUBSTITUTE(SUBSTITUTE(SUBSTITUTE(SUBSTITUTE(SUBSTITUTE(SUBSTITUTE(SUBSTITUTE(SUBSTITUTE(LOWER(V104&amp;""),CHAR(160),"")," ",""),".",""),"-",""),"/",""),"?",""),"_",""),",",""),"[",""),"]",""),"(",""),")",""),"*","")</f>
        <v/>
      </c>
      <c r="AW104" s="61" t="str">
        <f aca="false">SUBSTITUTE(SUBSTITUTE(SUBSTITUTE(SUBSTITUTE(SUBSTITUTE(SUBSTITUTE(SUBSTITUTE(SUBSTITUTE(SUBSTITUTE(SUBSTITUTE(SUBSTITUTE(SUBSTITUTE(SUBSTITUTE(LOWER(Z104&amp;""),CHAR(160),"")," ",""),".",""),"-",""),"/",""),"?",""),"_",""),",",""),"[",""),"]",""),"(",""),")",""),"*","")</f>
        <v/>
      </c>
      <c r="AX104" s="61" t="str">
        <f aca="false">SUBSTITUTE(SUBSTITUTE(SUBSTITUTE(SUBSTITUTE(SUBSTITUTE(SUBSTITUTE(SUBSTITUTE(SUBSTITUTE(SUBSTITUTE(SUBSTITUTE(SUBSTITUTE(SUBSTITUTE(SUBSTITUTE(LOWER(AE104&amp;""),CHAR(160),"")," ",""),".",""),"-",""),"/",""),"?",""),"_",""),",",""),"[",""),"]",""),"(",""),")",""),"*","")</f>
        <v/>
      </c>
      <c r="AY104" s="61" t="str">
        <f aca="false">SUBSTITUTE(SUBSTITUTE(SUBSTITUTE(SUBSTITUTE(SUBSTITUTE(SUBSTITUTE(SUBSTITUTE(SUBSTITUTE(SUBSTITUTE(SUBSTITUTE(SUBSTITUTE(SUBSTITUTE(SUBSTITUTE(LOWER(W104&amp;""),CHAR(160),"")," ",""),".",""),"-",""),"/",""),"?",""),"_",""),",",""),"[",""),"]",""),"(",""),")",""),"*","")</f>
        <v/>
      </c>
      <c r="AZ104" s="61" t="str">
        <f aca="false">SUBSTITUTE(SUBSTITUTE(SUBSTITUTE(SUBSTITUTE(SUBSTITUTE(SUBSTITUTE(SUBSTITUTE(SUBSTITUTE(SUBSTITUTE(SUBSTITUTE(SUBSTITUTE(SUBSTITUTE(SUBSTITUTE(LOWER(AC104&amp;""),CHAR(160),"")," ",""),".",""),"-",""),"/",""),"?",""),"_",""),",",""),"[",""),"]",""),"(",""),")",""),"*","")</f>
        <v/>
      </c>
      <c r="BA104" s="61" t="str">
        <f aca="false">SUBSTITUTE(SUBSTITUTE(SUBSTITUTE(SUBSTITUTE(SUBSTITUTE(SUBSTITUTE(SUBSTITUTE(SUBSTITUTE(SUBSTITUTE(SUBSTITUTE(SUBSTITUTE(SUBSTITUTE(SUBSTITUTE(LOWER(AA104&amp;""),CHAR(160),""),"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"&amp;TRIM(SUBSTITUTE(SUBSTITUTE(SUBSTITUTE(SUBSTITUTE(SUBSTITUTE(SUBSTITUTE(SUBSTITUTE(SUBSTITUTE(SUBSTITUTE(SUBSTITUTE(SUBSTITUTE(SUBSTITUTE(SUBSTITUTE(SUBSTITUTE(SUBSTITUTE(SUBSTITUTE(SUBSTITUTE(SUBSTITUTE(SUBSTITUTE(SUBSTITUTE(LOWER(V104&amp;""),CHAR(160)," "),"."," "),","," "),"-"," "),"/"," "),"("," "),")"," "),":"," "),";"," "),"_"," "),"–"," "),"?"," "),"!"," "),"*"," "),"["," "),"]"," "),"'"," "),"#"," "),"+"," "),"&amp;"," "))&amp;" "</f>
        <v>  </v>
      </c>
      <c r="BD104" s="61" t="str">
        <f aca="false">" "&amp;TRIM(SUBSTITUTE(SUBSTITUTE(SUBSTITUTE(SUBSTITUTE(SUBSTITUTE(SUBSTITUTE(SUBSTITUTE(SUBSTITUTE(SUBSTITUTE(SUBSTITUTE(SUBSTITUTE(SUBSTITUTE(SUBSTITUTE(SUBSTITUTE(SUBSTITUTE(SUBSTITUTE(SUBSTITUTE(SUBSTITUTE(SUBSTITUTE(SUBSTITUTE(LOWER(Z104&amp;""),CHAR(160)," "),"."," "),","," "),"-"," "),"/"," "),"("," "),")"," "),":"," "),";"," "),"_"," "),"–"," "),"?"," "),"!"," "),"*"," "),"["," "),"]"," "),"'"," "),"#"," "),"+"," "),"&amp;"," "))&amp;" "</f>
        <v>  </v>
      </c>
      <c r="BE104" s="61" t="str">
        <f aca="false">" "&amp;TRIM(SUBSTITUTE(SUBSTITUTE(SUBSTITUTE(SUBSTITUTE(SUBSTITUTE(SUBSTITUTE(SUBSTITUTE(SUBSTITUTE(SUBSTITUTE(SUBSTITUTE(SUBSTITUTE(SUBSTITUTE(SUBSTITUTE(SUBSTITUTE(SUBSTITUTE(SUBSTITUTE(SUBSTITUTE(SUBSTITUTE(SUBSTITUTE(SUBSTITUTE(LOWER(W104&amp;""),CHAR(160)," "),"."," "),","," "),"-"," "),"/"," "),"("," "),")"," "),":"," "),";"," "),"_"," "),"–"," "),"?"," "),"!"," "),"*"," "),"["," "),"]"," "),"'"," "),"#"," "),"+"," "),"&amp;"," "))&amp;" "</f>
        <v>  </v>
      </c>
      <c r="BF104" s="61" t="str">
        <f aca="false">" "&amp;TRIM(SUBSTITUTE(SUBSTITUTE(SUBSTITUTE(SUBSTITUTE(SUBSTITUTE(SUBSTITUTE(SUBSTITUTE(SUBSTITUTE(SUBSTITUTE(SUBSTITUTE(SUBSTITUTE(SUBSTITUTE(SUBSTITUTE(SUBSTITUTE(SUBSTITUTE(SUBSTITUTE(SUBSTITUTE(SUBSTITUTE(SUBSTITUTE(SUBSTITUTE(LOWER(AC104&amp;""),CHAR(160)," "),"."," "),","," "),"-"," "),"/"," "),"("," "),")"," "),":"," "),";"," "),"_"," "),"–"," "),"?"," "),"!"," "),"*"," "),"["," "),"]"," "),"'"," "),"#"," "),"+"," "),"&amp;"," "))&amp;" "</f>
        <v>  </v>
      </c>
    </row>
    <row r="105" customFormat="false" ht="141" hidden="false" customHeight="true" outlineLevel="0" collapsed="false">
      <c r="A105" s="57" t="s">
        <v>580</v>
      </c>
      <c r="B105" s="57" t="s">
        <v>215</v>
      </c>
      <c r="C105" s="57" t="str">
        <f aca="false">Flights!$F$8</f>
        <v>MH0088</v>
      </c>
      <c r="D105" s="58" t="n">
        <f aca="false">Flights!$D$8</f>
        <v>46305</v>
      </c>
      <c r="E105" s="57" t="str">
        <f aca="false">Flights!$G$8&amp;"-"&amp;Flights!$H$8</f>
        <v>KUL-NRT</v>
      </c>
      <c r="F105" s="57" t="str">
        <f aca="false">Flights!$K$8</f>
        <v>BC</v>
      </c>
      <c r="G105" s="57" t="s">
        <v>402</v>
      </c>
      <c r="H105" s="57" t="s">
        <v>360</v>
      </c>
      <c r="I105" s="57" t="s">
        <v>410</v>
      </c>
      <c r="J105" s="57" t="s">
        <v>417</v>
      </c>
      <c r="K105" s="67" t="s">
        <v>418</v>
      </c>
      <c r="L105" s="67" t="s">
        <v>404</v>
      </c>
      <c r="M105" s="67"/>
      <c r="N105" s="67" t="s">
        <v>365</v>
      </c>
      <c r="O105" s="67" t="s">
        <v>405</v>
      </c>
      <c r="P105" s="57" t="s">
        <v>184</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open",IF(AND(NOT(OR(LEN(AZ105)&lt;15,ISNUMBER(MATCH(AZ105,L_Placeholder,0)))),NOT(SUMPRODUCT(--ISNUMBER(SEARCH(" "&amp;L_EvidencePhrase&amp;" ",BF105)))&gt;0),NOT(OR(LEN(AU105)&lt;2,ISNUMBER(MATCH(AU105,L_Placeholder,0)))),NOT(OR(LEN(AX105)&lt;2,ISNUMBER(MATCH(AX105,L_Placeholder,0)))),TRIM(AE105)&lt;&gt;TRIM(T105)),"N/A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",BD105)))&gt;0),"INVALID – evidence missing, placeholder or not yet on file",IF(OR(LEN(AX105)&lt;2,ISNUMBER(MATCH(AX105,L_Placeholder,0))),"INVALID – verifier missing",IF(AX105=AU105,"INVALID – verifier must be someone other than the PIC",IF(SUMPRODUCT(--ISNUMBER(SEARCH(" "&amp;L_EvidencePhrase&amp;" ",BC105)))&gt;0,"INVALID – result not yet available (awaiting / TBC)",IF(AND(TRIM(U105)="Pass",SUMPRODUCT(--ISNUMBER(SEARCH(" "&amp;L_ResultBad&amp;" ",BC105)))&gt;0,NOT(SUMPRODUCT(--ISNUMBER(SEARCH(" "&amp;L_Negation&amp;" ",BC105)))&gt;0)),"INVALID – result describes a problem: use Fail, then Pass after CA",IF(AND(AQ105=1,OR(OR(LEN(AY105)&lt;3,ISNUMBER(MATCH(AY105,L_Placeholder,0))),SUMPRODUCT(--ISNUMBER(SEARCH(" "&amp;L_EvidencePhrase&amp;" ",BE105)))&gt;0)),"INVALID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SUBSTITUTE(SUBSTITUTE(SUBSTITUTE(SUBSTITUTE(SUBSTITUTE(SUBSTITUTE(SUBSTITUTE(SUBSTITUTE(SUBSTITUTE(SUBSTITUTE(SUBSTITUTE(SUBSTITUTE(SUBSTITUTE(LOWER(T105&amp;""),CHAR(160),"")," ",""),".",""),"-",""),"/",""),"?",""),"_",""),",",""),"[",""),"]",""),"(",""),")",""),"*","")</f>
        <v/>
      </c>
      <c r="AV105" s="61" t="str">
        <f aca="false">SUBSTITUTE(SUBSTITUTE(SUBSTITUTE(SUBSTITUTE(SUBSTITUTE(SUBSTITUTE(SUBSTITUTE(SUBSTITUTE(SUBSTITUTE(SUBSTITUTE(SUBSTITUTE(SUBSTITUTE(SUBSTITUTE(LOWER(V105&amp;""),CHAR(160),"")," ",""),".",""),"-",""),"/",""),"?",""),"_",""),",",""),"[",""),"]",""),"(",""),")",""),"*","")</f>
        <v/>
      </c>
      <c r="AW105" s="61" t="str">
        <f aca="false">SUBSTITUTE(SUBSTITUTE(SUBSTITUTE(SUBSTITUTE(SUBSTITUTE(SUBSTITUTE(SUBSTITUTE(SUBSTITUTE(SUBSTITUTE(SUBSTITUTE(SUBSTITUTE(SUBSTITUTE(SUBSTITUTE(LOWER(Z105&amp;""),CHAR(160),"")," ",""),".",""),"-",""),"/",""),"?",""),"_",""),",",""),"[",""),"]",""),"(",""),")",""),"*","")</f>
        <v/>
      </c>
      <c r="AX105" s="61" t="str">
        <f aca="false">SUBSTITUTE(SUBSTITUTE(SUBSTITUTE(SUBSTITUTE(SUBSTITUTE(SUBSTITUTE(SUBSTITUTE(SUBSTITUTE(SUBSTITUTE(SUBSTITUTE(SUBSTITUTE(SUBSTITUTE(SUBSTITUTE(LOWER(AE105&amp;""),CHAR(160),"")," ",""),".",""),"-",""),"/",""),"?",""),"_",""),",",""),"[",""),"]",""),"(",""),")",""),"*","")</f>
        <v/>
      </c>
      <c r="AY105" s="61" t="str">
        <f aca="false">SUBSTITUTE(SUBSTITUTE(SUBSTITUTE(SUBSTITUTE(SUBSTITUTE(SUBSTITUTE(SUBSTITUTE(SUBSTITUTE(SUBSTITUTE(SUBSTITUTE(SUBSTITUTE(SUBSTITUTE(SUBSTITUTE(LOWER(W105&amp;""),CHAR(160),"")," ",""),".",""),"-",""),"/",""),"?",""),"_",""),",",""),"[",""),"]",""),"(",""),")",""),"*","")</f>
        <v/>
      </c>
      <c r="AZ105" s="61" t="str">
        <f aca="false">SUBSTITUTE(SUBSTITUTE(SUBSTITUTE(SUBSTITUTE(SUBSTITUTE(SUBSTITUTE(SUBSTITUTE(SUBSTITUTE(SUBSTITUTE(SUBSTITUTE(SUBSTITUTE(SUBSTITUTE(SUBSTITUTE(LOWER(AC105&amp;""),CHAR(160),"")," ",""),".",""),"-",""),"/",""),"?",""),"_",""),",",""),"[",""),"]",""),"(",""),")",""),"*","")</f>
        <v/>
      </c>
      <c r="BA105" s="61" t="str">
        <f aca="false">SUBSTITUTE(SUBSTITUTE(SUBSTITUTE(SUBSTITUTE(SUBSTITUTE(SUBSTITUTE(SUBSTITUTE(SUBSTITUTE(SUBSTITUTE(SUBSTITUTE(SUBSTITUTE(SUBSTITUTE(SUBSTITUTE(LOWER(AA105&amp;""),CHAR(160),""),"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"&amp;TRIM(SUBSTITUTE(SUBSTITUTE(SUBSTITUTE(SUBSTITUTE(SUBSTITUTE(SUBSTITUTE(SUBSTITUTE(SUBSTITUTE(SUBSTITUTE(SUBSTITUTE(SUBSTITUTE(SUBSTITUTE(SUBSTITUTE(SUBSTITUTE(SUBSTITUTE(SUBSTITUTE(SUBSTITUTE(SUBSTITUTE(SUBSTITUTE(SUBSTITUTE(LOWER(V105&amp;""),CHAR(160)," "),"."," "),","," "),"-"," "),"/"," "),"("," "),")"," "),":"," "),";"," "),"_"," "),"–"," "),"?"," "),"!"," "),"*"," "),"["," "),"]"," "),"'"," "),"#"," "),"+"," "),"&amp;"," "))&amp;" "</f>
        <v>  </v>
      </c>
      <c r="BD105" s="61" t="str">
        <f aca="false">" "&amp;TRIM(SUBSTITUTE(SUBSTITUTE(SUBSTITUTE(SUBSTITUTE(SUBSTITUTE(SUBSTITUTE(SUBSTITUTE(SUBSTITUTE(SUBSTITUTE(SUBSTITUTE(SUBSTITUTE(SUBSTITUTE(SUBSTITUTE(SUBSTITUTE(SUBSTITUTE(SUBSTITUTE(SUBSTITUTE(SUBSTITUTE(SUBSTITUTE(SUBSTITUTE(LOWER(Z105&amp;""),CHAR(160)," "),"."," "),","," "),"-"," "),"/"," "),"("," "),")"," "),":"," "),";"," "),"_"," "),"–"," "),"?"," "),"!"," "),"*"," "),"["," "),"]"," "),"'"," "),"#"," "),"+"," "),"&amp;"," "))&amp;" "</f>
        <v>  </v>
      </c>
      <c r="BE105" s="61" t="str">
        <f aca="false">" "&amp;TRIM(SUBSTITUTE(SUBSTITUTE(SUBSTITUTE(SUBSTITUTE(SUBSTITUTE(SUBSTITUTE(SUBSTITUTE(SUBSTITUTE(SUBSTITUTE(SUBSTITUTE(SUBSTITUTE(SUBSTITUTE(SUBSTITUTE(SUBSTITUTE(SUBSTITUTE(SUBSTITUTE(SUBSTITUTE(SUBSTITUTE(SUBSTITUTE(SUBSTITUTE(LOWER(W105&amp;""),CHAR(160)," "),"."," "),","," "),"-"," "),"/"," "),"("," "),")"," "),":"," "),";"," "),"_"," "),"–"," "),"?"," "),"!"," "),"*"," "),"["," "),"]"," "),"'"," "),"#"," "),"+"," "),"&amp;"," "))&amp;" "</f>
        <v>  </v>
      </c>
      <c r="BF105" s="61" t="str">
        <f aca="false">" "&amp;TRIM(SUBSTITUTE(SUBSTITUTE(SUBSTITUTE(SUBSTITUTE(SUBSTITUTE(SUBSTITUTE(SUBSTITUTE(SUBSTITUTE(SUBSTITUTE(SUBSTITUTE(SUBSTITUTE(SUBSTITUTE(SUBSTITUTE(SUBSTITUTE(SUBSTITUTE(SUBSTITUTE(SUBSTITUTE(SUBSTITUTE(SUBSTITUTE(SUBSTITUTE(LOWER(AC105&amp;""),CHAR(160)," "),"."," "),","," "),"-"," "),"/"," "),"("," "),")"," "),":"," "),";"," "),"_"," "),"–"," "),"?"," "),"!"," "),"*"," "),"["," "),"]"," "),"'"," "),"#"," "),"+"," "),"&amp;"," "))&amp;" "</f>
        <v>  </v>
      </c>
    </row>
    <row r="106" customFormat="false" ht="39.75" hidden="false" customHeight="true" outlineLevel="0" collapsed="false">
      <c r="A106" s="57" t="s">
        <v>581</v>
      </c>
      <c r="B106" s="57" t="s">
        <v>215</v>
      </c>
      <c r="C106" s="57" t="str">
        <f aca="false">Flights!$F$8</f>
        <v>MH0088</v>
      </c>
      <c r="D106" s="58" t="n">
        <f aca="false">Flights!$D$8</f>
        <v>46305</v>
      </c>
      <c r="E106" s="57" t="str">
        <f aca="false">Flights!$G$8&amp;"-"&amp;Flights!$H$8</f>
        <v>KUL-NRT</v>
      </c>
      <c r="F106" s="57" t="str">
        <f aca="false">Flights!$K$8</f>
        <v>BC</v>
      </c>
      <c r="G106" s="57" t="s">
        <v>402</v>
      </c>
      <c r="H106" s="57" t="s">
        <v>360</v>
      </c>
      <c r="I106" s="57" t="s">
        <v>410</v>
      </c>
      <c r="J106" s="57" t="s">
        <v>420</v>
      </c>
      <c r="K106" s="67"/>
      <c r="L106" s="67" t="s">
        <v>404</v>
      </c>
      <c r="M106" s="67"/>
      <c r="N106" s="67" t="s">
        <v>365</v>
      </c>
      <c r="O106" s="67" t="s">
        <v>405</v>
      </c>
      <c r="P106" s="57" t="s">
        <v>184</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open",IF(AND(NOT(OR(LEN(AZ106)&lt;15,ISNUMBER(MATCH(AZ106,L_Placeholder,0)))),NOT(SUMPRODUCT(--ISNUMBER(SEARCH(" "&amp;L_EvidencePhrase&amp;" ",BF106)))&gt;0),NOT(OR(LEN(AU106)&lt;2,ISNUMBER(MATCH(AU106,L_Placeholder,0)))),NOT(OR(LEN(AX106)&lt;2,ISNUMBER(MATCH(AX106,L_Placeholder,0)))),TRIM(AE106)&lt;&gt;TRIM(T106)),"N/A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",BD106)))&gt;0),"INVALID – evidence missing, placeholder or not yet on file",IF(OR(LEN(AX106)&lt;2,ISNUMBER(MATCH(AX106,L_Placeholder,0))),"INVALID – verifier missing",IF(AX106=AU106,"INVALID – verifier must be someone other than the PIC",IF(SUMPRODUCT(--ISNUMBER(SEARCH(" "&amp;L_EvidencePhrase&amp;" ",BC106)))&gt;0,"INVALID – result not yet available (awaiting / TBC)",IF(AND(TRIM(U106)="Pass",SUMPRODUCT(--ISNUMBER(SEARCH(" "&amp;L_ResultBad&amp;" ",BC106)))&gt;0,NOT(SUMPRODUCT(--ISNUMBER(SEARCH(" "&amp;L_Negation&amp;" ",BC106)))&gt;0)),"INVALID – result describes a problem: use Fail, then Pass after CA",IF(AND(AQ106=1,OR(OR(LEN(AY106)&lt;3,ISNUMBER(MATCH(AY106,L_Placeholder,0))),SUMPRODUCT(--ISNUMBER(SEARCH(" "&amp;L_EvidencePhrase&amp;" ",BE106)))&gt;0)),"INVALID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SUBSTITUTE(SUBSTITUTE(SUBSTITUTE(SUBSTITUTE(SUBSTITUTE(SUBSTITUTE(SUBSTITUTE(SUBSTITUTE(SUBSTITUTE(SUBSTITUTE(SUBSTITUTE(SUBSTITUTE(SUBSTITUTE(LOWER(T106&amp;""),CHAR(160),"")," ",""),".",""),"-",""),"/",""),"?",""),"_",""),",",""),"[",""),"]",""),"(",""),")",""),"*","")</f>
        <v/>
      </c>
      <c r="AV106" s="61" t="str">
        <f aca="false">SUBSTITUTE(SUBSTITUTE(SUBSTITUTE(SUBSTITUTE(SUBSTITUTE(SUBSTITUTE(SUBSTITUTE(SUBSTITUTE(SUBSTITUTE(SUBSTITUTE(SUBSTITUTE(SUBSTITUTE(SUBSTITUTE(LOWER(V106&amp;""),CHAR(160),"")," ",""),".",""),"-",""),"/",""),"?",""),"_",""),",",""),"[",""),"]",""),"(",""),")",""),"*","")</f>
        <v/>
      </c>
      <c r="AW106" s="61" t="str">
        <f aca="false">SUBSTITUTE(SUBSTITUTE(SUBSTITUTE(SUBSTITUTE(SUBSTITUTE(SUBSTITUTE(SUBSTITUTE(SUBSTITUTE(SUBSTITUTE(SUBSTITUTE(SUBSTITUTE(SUBSTITUTE(SUBSTITUTE(LOWER(Z106&amp;""),CHAR(160),"")," ",""),".",""),"-",""),"/",""),"?",""),"_",""),",",""),"[",""),"]",""),"(",""),")",""),"*","")</f>
        <v/>
      </c>
      <c r="AX106" s="61" t="str">
        <f aca="false">SUBSTITUTE(SUBSTITUTE(SUBSTITUTE(SUBSTITUTE(SUBSTITUTE(SUBSTITUTE(SUBSTITUTE(SUBSTITUTE(SUBSTITUTE(SUBSTITUTE(SUBSTITUTE(SUBSTITUTE(SUBSTITUTE(LOWER(AE106&amp;""),CHAR(160),"")," ",""),".",""),"-",""),"/",""),"?",""),"_",""),",",""),"[",""),"]",""),"(",""),")",""),"*","")</f>
        <v/>
      </c>
      <c r="AY106" s="61" t="str">
        <f aca="false">SUBSTITUTE(SUBSTITUTE(SUBSTITUTE(SUBSTITUTE(SUBSTITUTE(SUBSTITUTE(SUBSTITUTE(SUBSTITUTE(SUBSTITUTE(SUBSTITUTE(SUBSTITUTE(SUBSTITUTE(SUBSTITUTE(LOWER(W106&amp;""),CHAR(160),"")," ",""),".",""),"-",""),"/",""),"?",""),"_",""),",",""),"[",""),"]",""),"(",""),")",""),"*","")</f>
        <v/>
      </c>
      <c r="AZ106" s="61" t="str">
        <f aca="false">SUBSTITUTE(SUBSTITUTE(SUBSTITUTE(SUBSTITUTE(SUBSTITUTE(SUBSTITUTE(SUBSTITUTE(SUBSTITUTE(SUBSTITUTE(SUBSTITUTE(SUBSTITUTE(SUBSTITUTE(SUBSTITUTE(LOWER(AC106&amp;""),CHAR(160),"")," ",""),".",""),"-",""),"/",""),"?",""),"_",""),",",""),"[",""),"]",""),"(",""),")",""),"*","")</f>
        <v/>
      </c>
      <c r="BA106" s="61" t="str">
        <f aca="false">SUBSTITUTE(SUBSTITUTE(SUBSTITUTE(SUBSTITUTE(SUBSTITUTE(SUBSTITUTE(SUBSTITUTE(SUBSTITUTE(SUBSTITUTE(SUBSTITUTE(SUBSTITUTE(SUBSTITUTE(SUBSTITUTE(LOWER(AA106&amp;""),CHAR(160),""),"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"&amp;TRIM(SUBSTITUTE(SUBSTITUTE(SUBSTITUTE(SUBSTITUTE(SUBSTITUTE(SUBSTITUTE(SUBSTITUTE(SUBSTITUTE(SUBSTITUTE(SUBSTITUTE(SUBSTITUTE(SUBSTITUTE(SUBSTITUTE(SUBSTITUTE(SUBSTITUTE(SUBSTITUTE(SUBSTITUTE(SUBSTITUTE(SUBSTITUTE(SUBSTITUTE(LOWER(V106&amp;""),CHAR(160)," "),"."," "),","," "),"-"," "),"/"," "),"("," "),")"," "),":"," "),";"," "),"_"," "),"–"," "),"?"," "),"!"," "),"*"," "),"["," "),"]"," "),"'"," "),"#"," "),"+"," "),"&amp;"," "))&amp;" "</f>
        <v>  </v>
      </c>
      <c r="BD106" s="61" t="str">
        <f aca="false">" "&amp;TRIM(SUBSTITUTE(SUBSTITUTE(SUBSTITUTE(SUBSTITUTE(SUBSTITUTE(SUBSTITUTE(SUBSTITUTE(SUBSTITUTE(SUBSTITUTE(SUBSTITUTE(SUBSTITUTE(SUBSTITUTE(SUBSTITUTE(SUBSTITUTE(SUBSTITUTE(SUBSTITUTE(SUBSTITUTE(SUBSTITUTE(SUBSTITUTE(SUBSTITUTE(LOWER(Z106&amp;""),CHAR(160)," "),"."," "),","," "),"-"," "),"/"," "),"("," "),")"," "),":"," "),";"," "),"_"," "),"–"," "),"?"," "),"!"," "),"*"," "),"["," "),"]"," "),"'"," "),"#"," "),"+"," "),"&amp;"," "))&amp;" "</f>
        <v>  </v>
      </c>
      <c r="BE106" s="61" t="str">
        <f aca="false">" "&amp;TRIM(SUBSTITUTE(SUBSTITUTE(SUBSTITUTE(SUBSTITUTE(SUBSTITUTE(SUBSTITUTE(SUBSTITUTE(SUBSTITUTE(SUBSTITUTE(SUBSTITUTE(SUBSTITUTE(SUBSTITUTE(SUBSTITUTE(SUBSTITUTE(SUBSTITUTE(SUBSTITUTE(SUBSTITUTE(SUBSTITUTE(SUBSTITUTE(SUBSTITUTE(LOWER(W106&amp;""),CHAR(160)," "),"."," "),","," "),"-"," "),"/"," "),"("," "),")"," "),":"," "),";"," "),"_"," "),"–"," "),"?"," "),"!"," "),"*"," "),"["," "),"]"," "),"'"," "),"#"," "),"+"," "),"&amp;"," "))&amp;" "</f>
        <v>  </v>
      </c>
      <c r="BF106" s="61" t="str">
        <f aca="false">" "&amp;TRIM(SUBSTITUTE(SUBSTITUTE(SUBSTITUTE(SUBSTITUTE(SUBSTITUTE(SUBSTITUTE(SUBSTITUTE(SUBSTITUTE(SUBSTITUTE(SUBSTITUTE(SUBSTITUTE(SUBSTITUTE(SUBSTITUTE(SUBSTITUTE(SUBSTITUTE(SUBSTITUTE(SUBSTITUTE(SUBSTITUTE(SUBSTITUTE(SUBSTITUTE(LOWER(AC106&amp;""),CHAR(160)," "),"."," "),","," "),"-"," "),"/"," "),"("," "),")"," "),":"," "),";"," "),"_"," "),"–"," "),"?"," "),"!"," "),"*"," "),"["," "),"]"," "),"'"," "),"#"," "),"+"," "),"&amp;"," "))&amp;" "</f>
        <v>  </v>
      </c>
    </row>
    <row r="107" customFormat="false" ht="39.75" hidden="false" customHeight="true" outlineLevel="0" collapsed="false">
      <c r="A107" s="57" t="s">
        <v>582</v>
      </c>
      <c r="B107" s="57" t="s">
        <v>215</v>
      </c>
      <c r="C107" s="57" t="str">
        <f aca="false">Flights!$F$8</f>
        <v>MH0088</v>
      </c>
      <c r="D107" s="58" t="n">
        <f aca="false">Flights!$D$8</f>
        <v>46305</v>
      </c>
      <c r="E107" s="57" t="str">
        <f aca="false">Flights!$G$8&amp;"-"&amp;Flights!$H$8</f>
        <v>KUL-NRT</v>
      </c>
      <c r="F107" s="57" t="str">
        <f aca="false">Flights!$K$8</f>
        <v>BC</v>
      </c>
      <c r="G107" s="57" t="s">
        <v>402</v>
      </c>
      <c r="H107" s="57" t="s">
        <v>360</v>
      </c>
      <c r="I107" s="57" t="s">
        <v>422</v>
      </c>
      <c r="J107" s="57" t="s">
        <v>423</v>
      </c>
      <c r="K107" s="67" t="s">
        <v>483</v>
      </c>
      <c r="L107" s="67" t="s">
        <v>583</v>
      </c>
      <c r="M107" s="67" t="s">
        <v>184</v>
      </c>
      <c r="N107" s="67" t="s">
        <v>365</v>
      </c>
      <c r="O107" s="67"/>
      <c r="P107" s="57" t="s">
        <v>184</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open",IF(AND(NOT(OR(LEN(AZ107)&lt;15,ISNUMBER(MATCH(AZ107,L_Placeholder,0)))),NOT(SUMPRODUCT(--ISNUMBER(SEARCH(" "&amp;L_EvidencePhrase&amp;" ",BF107)))&gt;0),NOT(OR(LEN(AU107)&lt;2,ISNUMBER(MATCH(AU107,L_Placeholder,0)))),NOT(OR(LEN(AX107)&lt;2,ISNUMBER(MATCH(AX107,L_Placeholder,0)))),TRIM(AE107)&lt;&gt;TRIM(T107)),"N/A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",BD107)))&gt;0),"INVALID – evidence missing, placeholder or not yet on file",IF(OR(LEN(AX107)&lt;2,ISNUMBER(MATCH(AX107,L_Placeholder,0))),"INVALID – verifier missing",IF(AX107=AU107,"INVALID – verifier must be someone other than the PIC",IF(SUMPRODUCT(--ISNUMBER(SEARCH(" "&amp;L_EvidencePhrase&amp;" ",BC107)))&gt;0,"INVALID – result not yet available (awaiting / TBC)",IF(AND(TRIM(U107)="Pass",SUMPRODUCT(--ISNUMBER(SEARCH(" "&amp;L_ResultBad&amp;" ",BC107)))&gt;0,NOT(SUMPRODUCT(--ISNUMBER(SEARCH(" "&amp;L_Negation&amp;" ",BC107)))&gt;0)),"INVALID – result describes a problem: use Fail, then Pass after CA",IF(AND(AQ107=1,OR(OR(LEN(AY107)&lt;3,ISNUMBER(MATCH(AY107,L_Placeholder,0))),SUMPRODUCT(--ISNUMBER(SEARCH(" "&amp;L_EvidencePhrase&amp;" ",BE107)))&gt;0)),"INVALID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SUBSTITUTE(SUBSTITUTE(SUBSTITUTE(SUBSTITUTE(SUBSTITUTE(SUBSTITUTE(SUBSTITUTE(SUBSTITUTE(SUBSTITUTE(SUBSTITUTE(SUBSTITUTE(SUBSTITUTE(SUBSTITUTE(LOWER(T107&amp;""),CHAR(160),"")," ",""),".",""),"-",""),"/",""),"?",""),"_",""),",",""),"[",""),"]",""),"(",""),")",""),"*","")</f>
        <v/>
      </c>
      <c r="AV107" s="61" t="str">
        <f aca="false">SUBSTITUTE(SUBSTITUTE(SUBSTITUTE(SUBSTITUTE(SUBSTITUTE(SUBSTITUTE(SUBSTITUTE(SUBSTITUTE(SUBSTITUTE(SUBSTITUTE(SUBSTITUTE(SUBSTITUTE(SUBSTITUTE(LOWER(V107&amp;""),CHAR(160),"")," ",""),".",""),"-",""),"/",""),"?",""),"_",""),",",""),"[",""),"]",""),"(",""),")",""),"*","")</f>
        <v/>
      </c>
      <c r="AW107" s="61" t="str">
        <f aca="false">SUBSTITUTE(SUBSTITUTE(SUBSTITUTE(SUBSTITUTE(SUBSTITUTE(SUBSTITUTE(SUBSTITUTE(SUBSTITUTE(SUBSTITUTE(SUBSTITUTE(SUBSTITUTE(SUBSTITUTE(SUBSTITUTE(LOWER(Z107&amp;""),CHAR(160),"")," ",""),".",""),"-",""),"/",""),"?",""),"_",""),",",""),"[",""),"]",""),"(",""),")",""),"*","")</f>
        <v/>
      </c>
      <c r="AX107" s="61" t="str">
        <f aca="false">SUBSTITUTE(SUBSTITUTE(SUBSTITUTE(SUBSTITUTE(SUBSTITUTE(SUBSTITUTE(SUBSTITUTE(SUBSTITUTE(SUBSTITUTE(SUBSTITUTE(SUBSTITUTE(SUBSTITUTE(SUBSTITUTE(LOWER(AE107&amp;""),CHAR(160),"")," ",""),".",""),"-",""),"/",""),"?",""),"_",""),",",""),"[",""),"]",""),"(",""),")",""),"*","")</f>
        <v/>
      </c>
      <c r="AY107" s="61" t="str">
        <f aca="false">SUBSTITUTE(SUBSTITUTE(SUBSTITUTE(SUBSTITUTE(SUBSTITUTE(SUBSTITUTE(SUBSTITUTE(SUBSTITUTE(SUBSTITUTE(SUBSTITUTE(SUBSTITUTE(SUBSTITUTE(SUBSTITUTE(LOWER(W107&amp;""),CHAR(160),"")," ",""),".",""),"-",""),"/",""),"?",""),"_",""),",",""),"[",""),"]",""),"(",""),")",""),"*","")</f>
        <v/>
      </c>
      <c r="AZ107" s="61" t="str">
        <f aca="false">SUBSTITUTE(SUBSTITUTE(SUBSTITUTE(SUBSTITUTE(SUBSTITUTE(SUBSTITUTE(SUBSTITUTE(SUBSTITUTE(SUBSTITUTE(SUBSTITUTE(SUBSTITUTE(SUBSTITUTE(SUBSTITUTE(LOWER(AC107&amp;""),CHAR(160),"")," ",""),".",""),"-",""),"/",""),"?",""),"_",""),",",""),"[",""),"]",""),"(",""),")",""),"*","")</f>
        <v/>
      </c>
      <c r="BA107" s="61" t="str">
        <f aca="false">SUBSTITUTE(SUBSTITUTE(SUBSTITUTE(SUBSTITUTE(SUBSTITUTE(SUBSTITUTE(SUBSTITUTE(SUBSTITUTE(SUBSTITUTE(SUBSTITUTE(SUBSTITUTE(SUBSTITUTE(SUBSTITUTE(LOWER(AA107&amp;""),CHAR(160),""),"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"&amp;TRIM(SUBSTITUTE(SUBSTITUTE(SUBSTITUTE(SUBSTITUTE(SUBSTITUTE(SUBSTITUTE(SUBSTITUTE(SUBSTITUTE(SUBSTITUTE(SUBSTITUTE(SUBSTITUTE(SUBSTITUTE(SUBSTITUTE(SUBSTITUTE(SUBSTITUTE(SUBSTITUTE(SUBSTITUTE(SUBSTITUTE(SUBSTITUTE(SUBSTITUTE(LOWER(V107&amp;""),CHAR(160)," "),"."," "),","," "),"-"," "),"/"," "),"("," "),")"," "),":"," "),";"," "),"_"," "),"–"," "),"?"," "),"!"," "),"*"," "),"["," "),"]"," "),"'"," "),"#"," "),"+"," "),"&amp;"," "))&amp;" "</f>
        <v>  </v>
      </c>
      <c r="BD107" s="61" t="str">
        <f aca="false">" "&amp;TRIM(SUBSTITUTE(SUBSTITUTE(SUBSTITUTE(SUBSTITUTE(SUBSTITUTE(SUBSTITUTE(SUBSTITUTE(SUBSTITUTE(SUBSTITUTE(SUBSTITUTE(SUBSTITUTE(SUBSTITUTE(SUBSTITUTE(SUBSTITUTE(SUBSTITUTE(SUBSTITUTE(SUBSTITUTE(SUBSTITUTE(SUBSTITUTE(SUBSTITUTE(LOWER(Z107&amp;""),CHAR(160)," "),"."," "),","," "),"-"," "),"/"," "),"("," "),")"," "),":"," "),";"," "),"_"," "),"–"," "),"?"," "),"!"," "),"*"," "),"["," "),"]"," "),"'"," "),"#"," "),"+"," "),"&amp;"," "))&amp;" "</f>
        <v>  </v>
      </c>
      <c r="BE107" s="61" t="str">
        <f aca="false">" "&amp;TRIM(SUBSTITUTE(SUBSTITUTE(SUBSTITUTE(SUBSTITUTE(SUBSTITUTE(SUBSTITUTE(SUBSTITUTE(SUBSTITUTE(SUBSTITUTE(SUBSTITUTE(SUBSTITUTE(SUBSTITUTE(SUBSTITUTE(SUBSTITUTE(SUBSTITUTE(SUBSTITUTE(SUBSTITUTE(SUBSTITUTE(SUBSTITUTE(SUBSTITUTE(LOWER(W107&amp;""),CHAR(160)," "),"."," "),","," "),"-"," "),"/"," "),"("," "),")"," "),":"," "),";"," "),"_"," "),"–"," "),"?"," "),"!"," "),"*"," "),"["," "),"]"," "),"'"," "),"#"," "),"+"," "),"&amp;"," "))&amp;" "</f>
        <v>  </v>
      </c>
      <c r="BF107" s="61" t="str">
        <f aca="false">" "&amp;TRIM(SUBSTITUTE(SUBSTITUTE(SUBSTITUTE(SUBSTITUTE(SUBSTITUTE(SUBSTITUTE(SUBSTITUTE(SUBSTITUTE(SUBSTITUTE(SUBSTITUTE(SUBSTITUTE(SUBSTITUTE(SUBSTITUTE(SUBSTITUTE(SUBSTITUTE(SUBSTITUTE(SUBSTITUTE(SUBSTITUTE(SUBSTITUTE(SUBSTITUTE(LOWER(AC107&amp;""),CHAR(160)," "),"."," "),","," "),"-"," "),"/"," "),"("," "),")"," "),":"," "),";"," "),"_"," "),"–"," "),"?"," "),"!"," "),"*"," "),"["," "),"]"," "),"'"," "),"#"," "),"+"," "),"&amp;"," "))&amp;" "</f>
        <v>  </v>
      </c>
    </row>
    <row r="108" customFormat="false" ht="39.75" hidden="false" customHeight="true" outlineLevel="0" collapsed="false">
      <c r="A108" s="57" t="s">
        <v>584</v>
      </c>
      <c r="B108" s="57" t="s">
        <v>215</v>
      </c>
      <c r="C108" s="57" t="str">
        <f aca="false">Flights!$F$8</f>
        <v>MH0088</v>
      </c>
      <c r="D108" s="58" t="n">
        <f aca="false">Flights!$D$8</f>
        <v>46305</v>
      </c>
      <c r="E108" s="57" t="str">
        <f aca="false">Flights!$G$8&amp;"-"&amp;Flights!$H$8</f>
        <v>KUL-NRT</v>
      </c>
      <c r="F108" s="57" t="str">
        <f aca="false">Flights!$K$8</f>
        <v>BC</v>
      </c>
      <c r="G108" s="57" t="s">
        <v>402</v>
      </c>
      <c r="H108" s="57" t="s">
        <v>360</v>
      </c>
      <c r="I108" s="57" t="s">
        <v>422</v>
      </c>
      <c r="J108" s="57" t="s">
        <v>585</v>
      </c>
      <c r="K108" s="67" t="s">
        <v>483</v>
      </c>
      <c r="L108" s="67" t="s">
        <v>586</v>
      </c>
      <c r="M108" s="67" t="s">
        <v>184</v>
      </c>
      <c r="N108" s="67" t="s">
        <v>365</v>
      </c>
      <c r="O108" s="67"/>
      <c r="P108" s="57" t="s">
        <v>184</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open",IF(AND(NOT(OR(LEN(AZ108)&lt;15,ISNUMBER(MATCH(AZ108,L_Placeholder,0)))),NOT(SUMPRODUCT(--ISNUMBER(SEARCH(" "&amp;L_EvidencePhrase&amp;" ",BF108)))&gt;0),NOT(OR(LEN(AU108)&lt;2,ISNUMBER(MATCH(AU108,L_Placeholder,0)))),NOT(OR(LEN(AX108)&lt;2,ISNUMBER(MATCH(AX108,L_Placeholder,0)))),TRIM(AE108)&lt;&gt;TRIM(T108)),"N/A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",BD108)))&gt;0),"INVALID – evidence missing, placeholder or not yet on file",IF(OR(LEN(AX108)&lt;2,ISNUMBER(MATCH(AX108,L_Placeholder,0))),"INVALID – verifier missing",IF(AX108=AU108,"INVALID – verifier must be someone other than the PIC",IF(SUMPRODUCT(--ISNUMBER(SEARCH(" "&amp;L_EvidencePhrase&amp;" ",BC108)))&gt;0,"INVALID – result not yet available (awaiting / TBC)",IF(AND(TRIM(U108)="Pass",SUMPRODUCT(--ISNUMBER(SEARCH(" "&amp;L_ResultBad&amp;" ",BC108)))&gt;0,NOT(SUMPRODUCT(--ISNUMBER(SEARCH(" "&amp;L_Negation&amp;" ",BC108)))&gt;0)),"INVALID – result describes a problem: use Fail, then Pass after CA",IF(AND(AQ108=1,OR(OR(LEN(AY108)&lt;3,ISNUMBER(MATCH(AY108,L_Placeholder,0))),SUMPRODUCT(--ISNUMBER(SEARCH(" "&amp;L_EvidencePhrase&amp;" ",BE108)))&gt;0)),"INVALID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SUBSTITUTE(SUBSTITUTE(SUBSTITUTE(SUBSTITUTE(SUBSTITUTE(SUBSTITUTE(SUBSTITUTE(SUBSTITUTE(SUBSTITUTE(SUBSTITUTE(SUBSTITUTE(SUBSTITUTE(SUBSTITUTE(LOWER(T108&amp;""),CHAR(160),"")," ",""),".",""),"-",""),"/",""),"?",""),"_",""),",",""),"[",""),"]",""),"(",""),")",""),"*","")</f>
        <v/>
      </c>
      <c r="AV108" s="61" t="str">
        <f aca="false">SUBSTITUTE(SUBSTITUTE(SUBSTITUTE(SUBSTITUTE(SUBSTITUTE(SUBSTITUTE(SUBSTITUTE(SUBSTITUTE(SUBSTITUTE(SUBSTITUTE(SUBSTITUTE(SUBSTITUTE(SUBSTITUTE(LOWER(V108&amp;""),CHAR(160),"")," ",""),".",""),"-",""),"/",""),"?",""),"_",""),",",""),"[",""),"]",""),"(",""),")",""),"*","")</f>
        <v/>
      </c>
      <c r="AW108" s="61" t="str">
        <f aca="false">SUBSTITUTE(SUBSTITUTE(SUBSTITUTE(SUBSTITUTE(SUBSTITUTE(SUBSTITUTE(SUBSTITUTE(SUBSTITUTE(SUBSTITUTE(SUBSTITUTE(SUBSTITUTE(SUBSTITUTE(SUBSTITUTE(LOWER(Z108&amp;""),CHAR(160),"")," ",""),".",""),"-",""),"/",""),"?",""),"_",""),",",""),"[",""),"]",""),"(",""),")",""),"*","")</f>
        <v/>
      </c>
      <c r="AX108" s="61" t="str">
        <f aca="false">SUBSTITUTE(SUBSTITUTE(SUBSTITUTE(SUBSTITUTE(SUBSTITUTE(SUBSTITUTE(SUBSTITUTE(SUBSTITUTE(SUBSTITUTE(SUBSTITUTE(SUBSTITUTE(SUBSTITUTE(SUBSTITUTE(LOWER(AE108&amp;""),CHAR(160),"")," ",""),".",""),"-",""),"/",""),"?",""),"_",""),",",""),"[",""),"]",""),"(",""),")",""),"*","")</f>
        <v/>
      </c>
      <c r="AY108" s="61" t="str">
        <f aca="false">SUBSTITUTE(SUBSTITUTE(SUBSTITUTE(SUBSTITUTE(SUBSTITUTE(SUBSTITUTE(SUBSTITUTE(SUBSTITUTE(SUBSTITUTE(SUBSTITUTE(SUBSTITUTE(SUBSTITUTE(SUBSTITUTE(LOWER(W108&amp;""),CHAR(160),"")," ",""),".",""),"-",""),"/",""),"?",""),"_",""),",",""),"[",""),"]",""),"(",""),")",""),"*","")</f>
        <v/>
      </c>
      <c r="AZ108" s="61" t="str">
        <f aca="false">SUBSTITUTE(SUBSTITUTE(SUBSTITUTE(SUBSTITUTE(SUBSTITUTE(SUBSTITUTE(SUBSTITUTE(SUBSTITUTE(SUBSTITUTE(SUBSTITUTE(SUBSTITUTE(SUBSTITUTE(SUBSTITUTE(LOWER(AC108&amp;""),CHAR(160),"")," ",""),".",""),"-",""),"/",""),"?",""),"_",""),",",""),"[",""),"]",""),"(",""),")",""),"*","")</f>
        <v/>
      </c>
      <c r="BA108" s="61" t="str">
        <f aca="false">SUBSTITUTE(SUBSTITUTE(SUBSTITUTE(SUBSTITUTE(SUBSTITUTE(SUBSTITUTE(SUBSTITUTE(SUBSTITUTE(SUBSTITUTE(SUBSTITUTE(SUBSTITUTE(SUBSTITUTE(SUBSTITUTE(LOWER(AA108&amp;""),CHAR(160),""),"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"&amp;TRIM(SUBSTITUTE(SUBSTITUTE(SUBSTITUTE(SUBSTITUTE(SUBSTITUTE(SUBSTITUTE(SUBSTITUTE(SUBSTITUTE(SUBSTITUTE(SUBSTITUTE(SUBSTITUTE(SUBSTITUTE(SUBSTITUTE(SUBSTITUTE(SUBSTITUTE(SUBSTITUTE(SUBSTITUTE(SUBSTITUTE(SUBSTITUTE(SUBSTITUTE(LOWER(V108&amp;""),CHAR(160)," "),"."," "),","," "),"-"," "),"/"," "),"("," "),")"," "),":"," "),";"," "),"_"," "),"–"," "),"?"," "),"!"," "),"*"," "),"["," "),"]"," "),"'"," "),"#"," "),"+"," "),"&amp;"," "))&amp;" "</f>
        <v>  </v>
      </c>
      <c r="BD108" s="61" t="str">
        <f aca="false">" "&amp;TRIM(SUBSTITUTE(SUBSTITUTE(SUBSTITUTE(SUBSTITUTE(SUBSTITUTE(SUBSTITUTE(SUBSTITUTE(SUBSTITUTE(SUBSTITUTE(SUBSTITUTE(SUBSTITUTE(SUBSTITUTE(SUBSTITUTE(SUBSTITUTE(SUBSTITUTE(SUBSTITUTE(SUBSTITUTE(SUBSTITUTE(SUBSTITUTE(SUBSTITUTE(LOWER(Z108&amp;""),CHAR(160)," "),"."," "),","," "),"-"," "),"/"," "),"("," "),")"," "),":"," "),";"," "),"_"," "),"–"," "),"?"," "),"!"," "),"*"," "),"["," "),"]"," "),"'"," "),"#"," "),"+"," "),"&amp;"," "))&amp;" "</f>
        <v>  </v>
      </c>
      <c r="BE108" s="61" t="str">
        <f aca="false">" "&amp;TRIM(SUBSTITUTE(SUBSTITUTE(SUBSTITUTE(SUBSTITUTE(SUBSTITUTE(SUBSTITUTE(SUBSTITUTE(SUBSTITUTE(SUBSTITUTE(SUBSTITUTE(SUBSTITUTE(SUBSTITUTE(SUBSTITUTE(SUBSTITUTE(SUBSTITUTE(SUBSTITUTE(SUBSTITUTE(SUBSTITUTE(SUBSTITUTE(SUBSTITUTE(LOWER(W108&amp;""),CHAR(160)," "),"."," "),","," "),"-"," "),"/"," "),"("," "),")"," "),":"," "),";"," "),"_"," "),"–"," "),"?"," "),"!"," "),"*"," "),"["," "),"]"," "),"'"," "),"#"," "),"+"," "),"&amp;"," "))&amp;" "</f>
        <v>  </v>
      </c>
      <c r="BF108" s="61" t="str">
        <f aca="false">" "&amp;TRIM(SUBSTITUTE(SUBSTITUTE(SUBSTITUTE(SUBSTITUTE(SUBSTITUTE(SUBSTITUTE(SUBSTITUTE(SUBSTITUTE(SUBSTITUTE(SUBSTITUTE(SUBSTITUTE(SUBSTITUTE(SUBSTITUTE(SUBSTITUTE(SUBSTITUTE(SUBSTITUTE(SUBSTITUTE(SUBSTITUTE(SUBSTITUTE(SUBSTITUTE(LOWER(AC108&amp;""),CHAR(160)," "),"."," "),","," "),"-"," "),"/"," "),"("," "),")"," "),":"," "),";"," "),"_"," "),"–"," "),"?"," "),"!"," "),"*"," "),"["," "),"]"," "),"'"," "),"#"," "),"+"," "),"&amp;"," "))&amp;" "</f>
        <v>  </v>
      </c>
    </row>
    <row r="109" customFormat="false" ht="41.25" hidden="false" customHeight="true" outlineLevel="0" collapsed="false">
      <c r="A109" s="57" t="s">
        <v>587</v>
      </c>
      <c r="B109" s="57" t="s">
        <v>215</v>
      </c>
      <c r="C109" s="57" t="str">
        <f aca="false">Flights!$F$8</f>
        <v>MH0088</v>
      </c>
      <c r="D109" s="58" t="n">
        <f aca="false">Flights!$D$8</f>
        <v>46305</v>
      </c>
      <c r="E109" s="57" t="str">
        <f aca="false">Flights!$G$8&amp;"-"&amp;Flights!$H$8</f>
        <v>KUL-NRT</v>
      </c>
      <c r="F109" s="57" t="str">
        <f aca="false">Flights!$K$8</f>
        <v>BC</v>
      </c>
      <c r="G109" s="57" t="s">
        <v>402</v>
      </c>
      <c r="H109" s="57" t="s">
        <v>360</v>
      </c>
      <c r="I109" s="57" t="s">
        <v>481</v>
      </c>
      <c r="J109" s="57" t="s">
        <v>482</v>
      </c>
      <c r="K109" s="67" t="s">
        <v>483</v>
      </c>
      <c r="L109" s="67" t="s">
        <v>588</v>
      </c>
      <c r="M109" s="67" t="s">
        <v>433</v>
      </c>
      <c r="N109" s="67" t="s">
        <v>365</v>
      </c>
      <c r="O109" s="67" t="s">
        <v>485</v>
      </c>
      <c r="P109" s="57" t="s">
        <v>184</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open",IF(AND(NOT(OR(LEN(AZ109)&lt;15,ISNUMBER(MATCH(AZ109,L_Placeholder,0)))),NOT(SUMPRODUCT(--ISNUMBER(SEARCH(" "&amp;L_EvidencePhrase&amp;" ",BF109)))&gt;0),NOT(OR(LEN(AU109)&lt;2,ISNUMBER(MATCH(AU109,L_Placeholder,0)))),NOT(OR(LEN(AX109)&lt;2,ISNUMBER(MATCH(AX109,L_Placeholder,0)))),TRIM(AE109)&lt;&gt;TRIM(T109)),"N/A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",BD109)))&gt;0),"INVALID – evidence missing, placeholder or not yet on file",IF(OR(LEN(AX109)&lt;2,ISNUMBER(MATCH(AX109,L_Placeholder,0))),"INVALID – verifier missing",IF(AX109=AU109,"INVALID – verifier must be someone other than the PIC",IF(SUMPRODUCT(--ISNUMBER(SEARCH(" "&amp;L_EvidencePhrase&amp;" ",BC109)))&gt;0,"INVALID – result not yet available (awaiting / TBC)",IF(AND(TRIM(U109)="Pass",SUMPRODUCT(--ISNUMBER(SEARCH(" "&amp;L_ResultBad&amp;" ",BC109)))&gt;0,NOT(SUMPRODUCT(--ISNUMBER(SEARCH(" "&amp;L_Negation&amp;" ",BC109)))&gt;0)),"INVALID – result describes a problem: use Fail, then Pass after CA",IF(AND(AQ109=1,OR(OR(LEN(AY109)&lt;3,ISNUMBER(MATCH(AY109,L_Placeholder,0))),SUMPRODUCT(--ISNUMBER(SEARCH(" "&amp;L_EvidencePhrase&amp;" ",BE109)))&gt;0)),"INVALID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SUBSTITUTE(SUBSTITUTE(SUBSTITUTE(SUBSTITUTE(SUBSTITUTE(SUBSTITUTE(SUBSTITUTE(SUBSTITUTE(SUBSTITUTE(SUBSTITUTE(SUBSTITUTE(SUBSTITUTE(SUBSTITUTE(LOWER(T109&amp;""),CHAR(160),"")," ",""),".",""),"-",""),"/",""),"?",""),"_",""),",",""),"[",""),"]",""),"(",""),")",""),"*","")</f>
        <v/>
      </c>
      <c r="AV109" s="61" t="str">
        <f aca="false">SUBSTITUTE(SUBSTITUTE(SUBSTITUTE(SUBSTITUTE(SUBSTITUTE(SUBSTITUTE(SUBSTITUTE(SUBSTITUTE(SUBSTITUTE(SUBSTITUTE(SUBSTITUTE(SUBSTITUTE(SUBSTITUTE(LOWER(V109&amp;""),CHAR(160),"")," ",""),".",""),"-",""),"/",""),"?",""),"_",""),",",""),"[",""),"]",""),"(",""),")",""),"*","")</f>
        <v/>
      </c>
      <c r="AW109" s="61" t="str">
        <f aca="false">SUBSTITUTE(SUBSTITUTE(SUBSTITUTE(SUBSTITUTE(SUBSTITUTE(SUBSTITUTE(SUBSTITUTE(SUBSTITUTE(SUBSTITUTE(SUBSTITUTE(SUBSTITUTE(SUBSTITUTE(SUBSTITUTE(LOWER(Z109&amp;""),CHAR(160),"")," ",""),".",""),"-",""),"/",""),"?",""),"_",""),",",""),"[",""),"]",""),"(",""),")",""),"*","")</f>
        <v/>
      </c>
      <c r="AX109" s="61" t="str">
        <f aca="false">SUBSTITUTE(SUBSTITUTE(SUBSTITUTE(SUBSTITUTE(SUBSTITUTE(SUBSTITUTE(SUBSTITUTE(SUBSTITUTE(SUBSTITUTE(SUBSTITUTE(SUBSTITUTE(SUBSTITUTE(SUBSTITUTE(LOWER(AE109&amp;""),CHAR(160),"")," ",""),".",""),"-",""),"/",""),"?",""),"_",""),",",""),"[",""),"]",""),"(",""),")",""),"*","")</f>
        <v/>
      </c>
      <c r="AY109" s="61" t="str">
        <f aca="false">SUBSTITUTE(SUBSTITUTE(SUBSTITUTE(SUBSTITUTE(SUBSTITUTE(SUBSTITUTE(SUBSTITUTE(SUBSTITUTE(SUBSTITUTE(SUBSTITUTE(SUBSTITUTE(SUBSTITUTE(SUBSTITUTE(LOWER(W109&amp;""),CHAR(160),"")," ",""),".",""),"-",""),"/",""),"?",""),"_",""),",",""),"[",""),"]",""),"(",""),")",""),"*","")</f>
        <v/>
      </c>
      <c r="AZ109" s="61" t="str">
        <f aca="false">SUBSTITUTE(SUBSTITUTE(SUBSTITUTE(SUBSTITUTE(SUBSTITUTE(SUBSTITUTE(SUBSTITUTE(SUBSTITUTE(SUBSTITUTE(SUBSTITUTE(SUBSTITUTE(SUBSTITUTE(SUBSTITUTE(LOWER(AC109&amp;""),CHAR(160),"")," ",""),".",""),"-",""),"/",""),"?",""),"_",""),",",""),"[",""),"]",""),"(",""),")",""),"*","")</f>
        <v/>
      </c>
      <c r="BA109" s="61" t="str">
        <f aca="false">SUBSTITUTE(SUBSTITUTE(SUBSTITUTE(SUBSTITUTE(SUBSTITUTE(SUBSTITUTE(SUBSTITUTE(SUBSTITUTE(SUBSTITUTE(SUBSTITUTE(SUBSTITUTE(SUBSTITUTE(SUBSTITUTE(LOWER(AA109&amp;""),CHAR(160),""),"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"&amp;TRIM(SUBSTITUTE(SUBSTITUTE(SUBSTITUTE(SUBSTITUTE(SUBSTITUTE(SUBSTITUTE(SUBSTITUTE(SUBSTITUTE(SUBSTITUTE(SUBSTITUTE(SUBSTITUTE(SUBSTITUTE(SUBSTITUTE(SUBSTITUTE(SUBSTITUTE(SUBSTITUTE(SUBSTITUTE(SUBSTITUTE(SUBSTITUTE(SUBSTITUTE(LOWER(V109&amp;""),CHAR(160)," "),"."," "),","," "),"-"," "),"/"," "),"("," "),")"," "),":"," "),";"," "),"_"," "),"–"," "),"?"," "),"!"," "),"*"," "),"["," "),"]"," "),"'"," "),"#"," "),"+"," "),"&amp;"," "))&amp;" "</f>
        <v>  </v>
      </c>
      <c r="BD109" s="61" t="str">
        <f aca="false">" "&amp;TRIM(SUBSTITUTE(SUBSTITUTE(SUBSTITUTE(SUBSTITUTE(SUBSTITUTE(SUBSTITUTE(SUBSTITUTE(SUBSTITUTE(SUBSTITUTE(SUBSTITUTE(SUBSTITUTE(SUBSTITUTE(SUBSTITUTE(SUBSTITUTE(SUBSTITUTE(SUBSTITUTE(SUBSTITUTE(SUBSTITUTE(SUBSTITUTE(SUBSTITUTE(LOWER(Z109&amp;""),CHAR(160)," "),"."," "),","," "),"-"," "),"/"," "),"("," "),")"," "),":"," "),";"," "),"_"," "),"–"," "),"?"," "),"!"," "),"*"," "),"["," "),"]"," "),"'"," "),"#"," "),"+"," "),"&amp;"," "))&amp;" "</f>
        <v>  </v>
      </c>
      <c r="BE109" s="61" t="str">
        <f aca="false">" "&amp;TRIM(SUBSTITUTE(SUBSTITUTE(SUBSTITUTE(SUBSTITUTE(SUBSTITUTE(SUBSTITUTE(SUBSTITUTE(SUBSTITUTE(SUBSTITUTE(SUBSTITUTE(SUBSTITUTE(SUBSTITUTE(SUBSTITUTE(SUBSTITUTE(SUBSTITUTE(SUBSTITUTE(SUBSTITUTE(SUBSTITUTE(SUBSTITUTE(SUBSTITUTE(LOWER(W109&amp;""),CHAR(160)," "),"."," "),","," "),"-"," "),"/"," "),"("," "),")"," "),":"," "),";"," "),"_"," "),"–"," "),"?"," "),"!"," "),"*"," "),"["," "),"]"," "),"'"," "),"#"," "),"+"," "),"&amp;"," "))&amp;" "</f>
        <v>  </v>
      </c>
      <c r="BF109" s="61" t="str">
        <f aca="false">" "&amp;TRIM(SUBSTITUTE(SUBSTITUTE(SUBSTITUTE(SUBSTITUTE(SUBSTITUTE(SUBSTITUTE(SUBSTITUTE(SUBSTITUTE(SUBSTITUTE(SUBSTITUTE(SUBSTITUTE(SUBSTITUTE(SUBSTITUTE(SUBSTITUTE(SUBSTITUTE(SUBSTITUTE(SUBSTITUTE(SUBSTITUTE(SUBSTITUTE(SUBSTITUTE(LOWER(AC109&amp;""),CHAR(160)," "),"."," "),","," "),"-"," "),"/"," "),"("," "),")"," "),":"," "),";"," "),"_"," "),"–"," "),"?"," "),"!"," "),"*"," "),"["," "),"]"," "),"'"," "),"#"," "),"+"," "),"&amp;"," "))&amp;" "</f>
        <v>  </v>
      </c>
    </row>
    <row r="110" customFormat="false" ht="41.25" hidden="false" customHeight="true" outlineLevel="0" collapsed="false">
      <c r="A110" s="57" t="s">
        <v>589</v>
      </c>
      <c r="B110" s="57" t="s">
        <v>215</v>
      </c>
      <c r="C110" s="57" t="str">
        <f aca="false">Flights!$F$8</f>
        <v>MH0088</v>
      </c>
      <c r="D110" s="58" t="n">
        <f aca="false">Flights!$D$8</f>
        <v>46305</v>
      </c>
      <c r="E110" s="57" t="str">
        <f aca="false">Flights!$G$8&amp;"-"&amp;Flights!$H$8</f>
        <v>KUL-NRT</v>
      </c>
      <c r="F110" s="57" t="str">
        <f aca="false">Flights!$K$8</f>
        <v>BC</v>
      </c>
      <c r="G110" s="57" t="s">
        <v>402</v>
      </c>
      <c r="H110" s="57" t="s">
        <v>360</v>
      </c>
      <c r="I110" s="57" t="s">
        <v>481</v>
      </c>
      <c r="J110" s="57" t="s">
        <v>487</v>
      </c>
      <c r="K110" s="67" t="s">
        <v>483</v>
      </c>
      <c r="L110" s="67" t="s">
        <v>590</v>
      </c>
      <c r="M110" s="67" t="s">
        <v>433</v>
      </c>
      <c r="N110" s="67" t="s">
        <v>365</v>
      </c>
      <c r="O110" s="67" t="s">
        <v>485</v>
      </c>
      <c r="P110" s="57" t="s">
        <v>184</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open",IF(AND(NOT(OR(LEN(AZ110)&lt;15,ISNUMBER(MATCH(AZ110,L_Placeholder,0)))),NOT(SUMPRODUCT(--ISNUMBER(SEARCH(" "&amp;L_EvidencePhrase&amp;" ",BF110)))&gt;0),NOT(OR(LEN(AU110)&lt;2,ISNUMBER(MATCH(AU110,L_Placeholder,0)))),NOT(OR(LEN(AX110)&lt;2,ISNUMBER(MATCH(AX110,L_Placeholder,0)))),TRIM(AE110)&lt;&gt;TRIM(T110)),"N/A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",BD110)))&gt;0),"INVALID – evidence missing, placeholder or not yet on file",IF(OR(LEN(AX110)&lt;2,ISNUMBER(MATCH(AX110,L_Placeholder,0))),"INVALID – verifier missing",IF(AX110=AU110,"INVALID – verifier must be someone other than the PIC",IF(SUMPRODUCT(--ISNUMBER(SEARCH(" "&amp;L_EvidencePhrase&amp;" ",BC110)))&gt;0,"INVALID – result not yet available (awaiting / TBC)",IF(AND(TRIM(U110)="Pass",SUMPRODUCT(--ISNUMBER(SEARCH(" "&amp;L_ResultBad&amp;" ",BC110)))&gt;0,NOT(SUMPRODUCT(--ISNUMBER(SEARCH(" "&amp;L_Negation&amp;" ",BC110)))&gt;0)),"INVALID – result describes a problem: use Fail, then Pass after CA",IF(AND(AQ110=1,OR(OR(LEN(AY110)&lt;3,ISNUMBER(MATCH(AY110,L_Placeholder,0))),SUMPRODUCT(--ISNUMBER(SEARCH(" "&amp;L_EvidencePhrase&amp;" ",BE110)))&gt;0)),"INVALID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SUBSTITUTE(SUBSTITUTE(SUBSTITUTE(SUBSTITUTE(SUBSTITUTE(SUBSTITUTE(SUBSTITUTE(SUBSTITUTE(SUBSTITUTE(SUBSTITUTE(SUBSTITUTE(SUBSTITUTE(SUBSTITUTE(LOWER(T110&amp;""),CHAR(160),"")," ",""),".",""),"-",""),"/",""),"?",""),"_",""),",",""),"[",""),"]",""),"(",""),")",""),"*","")</f>
        <v/>
      </c>
      <c r="AV110" s="61" t="str">
        <f aca="false">SUBSTITUTE(SUBSTITUTE(SUBSTITUTE(SUBSTITUTE(SUBSTITUTE(SUBSTITUTE(SUBSTITUTE(SUBSTITUTE(SUBSTITUTE(SUBSTITUTE(SUBSTITUTE(SUBSTITUTE(SUBSTITUTE(LOWER(V110&amp;""),CHAR(160),"")," ",""),".",""),"-",""),"/",""),"?",""),"_",""),",",""),"[",""),"]",""),"(",""),")",""),"*","")</f>
        <v/>
      </c>
      <c r="AW110" s="61" t="str">
        <f aca="false">SUBSTITUTE(SUBSTITUTE(SUBSTITUTE(SUBSTITUTE(SUBSTITUTE(SUBSTITUTE(SUBSTITUTE(SUBSTITUTE(SUBSTITUTE(SUBSTITUTE(SUBSTITUTE(SUBSTITUTE(SUBSTITUTE(LOWER(Z110&amp;""),CHAR(160),"")," ",""),".",""),"-",""),"/",""),"?",""),"_",""),",",""),"[",""),"]",""),"(",""),")",""),"*","")</f>
        <v/>
      </c>
      <c r="AX110" s="61" t="str">
        <f aca="false">SUBSTITUTE(SUBSTITUTE(SUBSTITUTE(SUBSTITUTE(SUBSTITUTE(SUBSTITUTE(SUBSTITUTE(SUBSTITUTE(SUBSTITUTE(SUBSTITUTE(SUBSTITUTE(SUBSTITUTE(SUBSTITUTE(LOWER(AE110&amp;""),CHAR(160),"")," ",""),".",""),"-",""),"/",""),"?",""),"_",""),",",""),"[",""),"]",""),"(",""),")",""),"*","")</f>
        <v/>
      </c>
      <c r="AY110" s="61" t="str">
        <f aca="false">SUBSTITUTE(SUBSTITUTE(SUBSTITUTE(SUBSTITUTE(SUBSTITUTE(SUBSTITUTE(SUBSTITUTE(SUBSTITUTE(SUBSTITUTE(SUBSTITUTE(SUBSTITUTE(SUBSTITUTE(SUBSTITUTE(LOWER(W110&amp;""),CHAR(160),"")," ",""),".",""),"-",""),"/",""),"?",""),"_",""),",",""),"[",""),"]",""),"(",""),")",""),"*","")</f>
        <v/>
      </c>
      <c r="AZ110" s="61" t="str">
        <f aca="false">SUBSTITUTE(SUBSTITUTE(SUBSTITUTE(SUBSTITUTE(SUBSTITUTE(SUBSTITUTE(SUBSTITUTE(SUBSTITUTE(SUBSTITUTE(SUBSTITUTE(SUBSTITUTE(SUBSTITUTE(SUBSTITUTE(LOWER(AC110&amp;""),CHAR(160),"")," ",""),".",""),"-",""),"/",""),"?",""),"_",""),",",""),"[",""),"]",""),"(",""),")",""),"*","")</f>
        <v/>
      </c>
      <c r="BA110" s="61" t="str">
        <f aca="false">SUBSTITUTE(SUBSTITUTE(SUBSTITUTE(SUBSTITUTE(SUBSTITUTE(SUBSTITUTE(SUBSTITUTE(SUBSTITUTE(SUBSTITUTE(SUBSTITUTE(SUBSTITUTE(SUBSTITUTE(SUBSTITUTE(LOWER(AA110&amp;""),CHAR(160),""),"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"&amp;TRIM(SUBSTITUTE(SUBSTITUTE(SUBSTITUTE(SUBSTITUTE(SUBSTITUTE(SUBSTITUTE(SUBSTITUTE(SUBSTITUTE(SUBSTITUTE(SUBSTITUTE(SUBSTITUTE(SUBSTITUTE(SUBSTITUTE(SUBSTITUTE(SUBSTITUTE(SUBSTITUTE(SUBSTITUTE(SUBSTITUTE(SUBSTITUTE(SUBSTITUTE(LOWER(V110&amp;""),CHAR(160)," "),"."," "),","," "),"-"," "),"/"," "),"("," "),")"," "),":"," "),";"," "),"_"," "),"–"," "),"?"," "),"!"," "),"*"," "),"["," "),"]"," "),"'"," "),"#"," "),"+"," "),"&amp;"," "))&amp;" "</f>
        <v>  </v>
      </c>
      <c r="BD110" s="61" t="str">
        <f aca="false">" "&amp;TRIM(SUBSTITUTE(SUBSTITUTE(SUBSTITUTE(SUBSTITUTE(SUBSTITUTE(SUBSTITUTE(SUBSTITUTE(SUBSTITUTE(SUBSTITUTE(SUBSTITUTE(SUBSTITUTE(SUBSTITUTE(SUBSTITUTE(SUBSTITUTE(SUBSTITUTE(SUBSTITUTE(SUBSTITUTE(SUBSTITUTE(SUBSTITUTE(SUBSTITUTE(LOWER(Z110&amp;""),CHAR(160)," "),"."," "),","," "),"-"," "),"/"," "),"("," "),")"," "),":"," "),";"," "),"_"," "),"–"," "),"?"," "),"!"," "),"*"," "),"["," "),"]"," "),"'"," "),"#"," "),"+"," "),"&amp;"," "))&amp;" "</f>
        <v>  </v>
      </c>
      <c r="BE110" s="61" t="str">
        <f aca="false">" "&amp;TRIM(SUBSTITUTE(SUBSTITUTE(SUBSTITUTE(SUBSTITUTE(SUBSTITUTE(SUBSTITUTE(SUBSTITUTE(SUBSTITUTE(SUBSTITUTE(SUBSTITUTE(SUBSTITUTE(SUBSTITUTE(SUBSTITUTE(SUBSTITUTE(SUBSTITUTE(SUBSTITUTE(SUBSTITUTE(SUBSTITUTE(SUBSTITUTE(SUBSTITUTE(LOWER(W110&amp;""),CHAR(160)," "),"."," "),","," "),"-"," "),"/"," "),"("," "),")"," "),":"," "),";"," "),"_"," "),"–"," "),"?"," "),"!"," "),"*"," "),"["," "),"]"," "),"'"," "),"#"," "),"+"," "),"&amp;"," "))&amp;" "</f>
        <v>  </v>
      </c>
      <c r="BF110" s="61" t="str">
        <f aca="false">" "&amp;TRIM(SUBSTITUTE(SUBSTITUTE(SUBSTITUTE(SUBSTITUTE(SUBSTITUTE(SUBSTITUTE(SUBSTITUTE(SUBSTITUTE(SUBSTITUTE(SUBSTITUTE(SUBSTITUTE(SUBSTITUTE(SUBSTITUTE(SUBSTITUTE(SUBSTITUTE(SUBSTITUTE(SUBSTITUTE(SUBSTITUTE(SUBSTITUTE(SUBSTITUTE(LOWER(AC110&amp;""),CHAR(160)," "),"."," "),","," "),"-"," "),"/"," "),"("," "),")"," "),":"," "),";"," "),"_"," "),"–"," "),"?"," "),"!"," "),"*"," "),"["," "),"]"," "),"'"," "),"#"," "),"+"," "),"&amp;"," "))&amp;" "</f>
        <v>  </v>
      </c>
    </row>
    <row r="111" customFormat="false" ht="41.25" hidden="false" customHeight="true" outlineLevel="0" collapsed="false">
      <c r="A111" s="57" t="s">
        <v>591</v>
      </c>
      <c r="B111" s="57" t="s">
        <v>215</v>
      </c>
      <c r="C111" s="57" t="str">
        <f aca="false">Flights!$F$8</f>
        <v>MH0088</v>
      </c>
      <c r="D111" s="58" t="n">
        <f aca="false">Flights!$D$8</f>
        <v>46305</v>
      </c>
      <c r="E111" s="57" t="str">
        <f aca="false">Flights!$G$8&amp;"-"&amp;Flights!$H$8</f>
        <v>KUL-NRT</v>
      </c>
      <c r="F111" s="57" t="str">
        <f aca="false">Flights!$K$8</f>
        <v>BC</v>
      </c>
      <c r="G111" s="57" t="s">
        <v>402</v>
      </c>
      <c r="H111" s="57" t="s">
        <v>360</v>
      </c>
      <c r="I111" s="57" t="s">
        <v>481</v>
      </c>
      <c r="J111" s="57" t="s">
        <v>490</v>
      </c>
      <c r="K111" s="67" t="s">
        <v>483</v>
      </c>
      <c r="L111" s="67" t="s">
        <v>592</v>
      </c>
      <c r="M111" s="67" t="s">
        <v>433</v>
      </c>
      <c r="N111" s="67" t="s">
        <v>365</v>
      </c>
      <c r="O111" s="67" t="s">
        <v>485</v>
      </c>
      <c r="P111" s="57" t="s">
        <v>184</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open",IF(AND(NOT(OR(LEN(AZ111)&lt;15,ISNUMBER(MATCH(AZ111,L_Placeholder,0)))),NOT(SUMPRODUCT(--ISNUMBER(SEARCH(" "&amp;L_EvidencePhrase&amp;" ",BF111)))&gt;0),NOT(OR(LEN(AU111)&lt;2,ISNUMBER(MATCH(AU111,L_Placeholder,0)))),NOT(OR(LEN(AX111)&lt;2,ISNUMBER(MATCH(AX111,L_Placeholder,0)))),TRIM(AE111)&lt;&gt;TRIM(T111)),"N/A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",BD111)))&gt;0),"INVALID – evidence missing, placeholder or not yet on file",IF(OR(LEN(AX111)&lt;2,ISNUMBER(MATCH(AX111,L_Placeholder,0))),"INVALID – verifier missing",IF(AX111=AU111,"INVALID – verifier must be someone other than the PIC",IF(SUMPRODUCT(--ISNUMBER(SEARCH(" "&amp;L_EvidencePhrase&amp;" ",BC111)))&gt;0,"INVALID – result not yet available (awaiting / TBC)",IF(AND(TRIM(U111)="Pass",SUMPRODUCT(--ISNUMBER(SEARCH(" "&amp;L_ResultBad&amp;" ",BC111)))&gt;0,NOT(SUMPRODUCT(--ISNUMBER(SEARCH(" "&amp;L_Negation&amp;" ",BC111)))&gt;0)),"INVALID – result describes a problem: use Fail, then Pass after CA",IF(AND(AQ111=1,OR(OR(LEN(AY111)&lt;3,ISNUMBER(MATCH(AY111,L_Placeholder,0))),SUMPRODUCT(--ISNUMBER(SEARCH(" "&amp;L_EvidencePhrase&amp;" ",BE111)))&gt;0)),"INVALID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SUBSTITUTE(SUBSTITUTE(SUBSTITUTE(SUBSTITUTE(SUBSTITUTE(SUBSTITUTE(SUBSTITUTE(SUBSTITUTE(SUBSTITUTE(SUBSTITUTE(SUBSTITUTE(SUBSTITUTE(SUBSTITUTE(LOWER(T111&amp;""),CHAR(160),"")," ",""),".",""),"-",""),"/",""),"?",""),"_",""),",",""),"[",""),"]",""),"(",""),")",""),"*","")</f>
        <v/>
      </c>
      <c r="AV111" s="61" t="str">
        <f aca="false">SUBSTITUTE(SUBSTITUTE(SUBSTITUTE(SUBSTITUTE(SUBSTITUTE(SUBSTITUTE(SUBSTITUTE(SUBSTITUTE(SUBSTITUTE(SUBSTITUTE(SUBSTITUTE(SUBSTITUTE(SUBSTITUTE(LOWER(V111&amp;""),CHAR(160),"")," ",""),".",""),"-",""),"/",""),"?",""),"_",""),",",""),"[",""),"]",""),"(",""),")",""),"*","")</f>
        <v/>
      </c>
      <c r="AW111" s="61" t="str">
        <f aca="false">SUBSTITUTE(SUBSTITUTE(SUBSTITUTE(SUBSTITUTE(SUBSTITUTE(SUBSTITUTE(SUBSTITUTE(SUBSTITUTE(SUBSTITUTE(SUBSTITUTE(SUBSTITUTE(SUBSTITUTE(SUBSTITUTE(LOWER(Z111&amp;""),CHAR(160),"")," ",""),".",""),"-",""),"/",""),"?",""),"_",""),",",""),"[",""),"]",""),"(",""),")",""),"*","")</f>
        <v/>
      </c>
      <c r="AX111" s="61" t="str">
        <f aca="false">SUBSTITUTE(SUBSTITUTE(SUBSTITUTE(SUBSTITUTE(SUBSTITUTE(SUBSTITUTE(SUBSTITUTE(SUBSTITUTE(SUBSTITUTE(SUBSTITUTE(SUBSTITUTE(SUBSTITUTE(SUBSTITUTE(LOWER(AE111&amp;""),CHAR(160),"")," ",""),".",""),"-",""),"/",""),"?",""),"_",""),",",""),"[",""),"]",""),"(",""),")",""),"*","")</f>
        <v/>
      </c>
      <c r="AY111" s="61" t="str">
        <f aca="false">SUBSTITUTE(SUBSTITUTE(SUBSTITUTE(SUBSTITUTE(SUBSTITUTE(SUBSTITUTE(SUBSTITUTE(SUBSTITUTE(SUBSTITUTE(SUBSTITUTE(SUBSTITUTE(SUBSTITUTE(SUBSTITUTE(LOWER(W111&amp;""),CHAR(160),"")," ",""),".",""),"-",""),"/",""),"?",""),"_",""),",",""),"[",""),"]",""),"(",""),")",""),"*","")</f>
        <v/>
      </c>
      <c r="AZ111" s="61" t="str">
        <f aca="false">SUBSTITUTE(SUBSTITUTE(SUBSTITUTE(SUBSTITUTE(SUBSTITUTE(SUBSTITUTE(SUBSTITUTE(SUBSTITUTE(SUBSTITUTE(SUBSTITUTE(SUBSTITUTE(SUBSTITUTE(SUBSTITUTE(LOWER(AC111&amp;""),CHAR(160),"")," ",""),".",""),"-",""),"/",""),"?",""),"_",""),",",""),"[",""),"]",""),"(",""),")",""),"*","")</f>
        <v/>
      </c>
      <c r="BA111" s="61" t="str">
        <f aca="false">SUBSTITUTE(SUBSTITUTE(SUBSTITUTE(SUBSTITUTE(SUBSTITUTE(SUBSTITUTE(SUBSTITUTE(SUBSTITUTE(SUBSTITUTE(SUBSTITUTE(SUBSTITUTE(SUBSTITUTE(SUBSTITUTE(LOWER(AA111&amp;""),CHAR(160),""),"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"&amp;TRIM(SUBSTITUTE(SUBSTITUTE(SUBSTITUTE(SUBSTITUTE(SUBSTITUTE(SUBSTITUTE(SUBSTITUTE(SUBSTITUTE(SUBSTITUTE(SUBSTITUTE(SUBSTITUTE(SUBSTITUTE(SUBSTITUTE(SUBSTITUTE(SUBSTITUTE(SUBSTITUTE(SUBSTITUTE(SUBSTITUTE(SUBSTITUTE(SUBSTITUTE(LOWER(V111&amp;""),CHAR(160)," "),"."," "),","," "),"-"," "),"/"," "),"("," "),")"," "),":"," "),";"," "),"_"," "),"–"," "),"?"," "),"!"," "),"*"," "),"["," "),"]"," "),"'"," "),"#"," "),"+"," "),"&amp;"," "))&amp;" "</f>
        <v>  </v>
      </c>
      <c r="BD111" s="61" t="str">
        <f aca="false">" "&amp;TRIM(SUBSTITUTE(SUBSTITUTE(SUBSTITUTE(SUBSTITUTE(SUBSTITUTE(SUBSTITUTE(SUBSTITUTE(SUBSTITUTE(SUBSTITUTE(SUBSTITUTE(SUBSTITUTE(SUBSTITUTE(SUBSTITUTE(SUBSTITUTE(SUBSTITUTE(SUBSTITUTE(SUBSTITUTE(SUBSTITUTE(SUBSTITUTE(SUBSTITUTE(LOWER(Z111&amp;""),CHAR(160)," "),"."," "),","," "),"-"," "),"/"," "),"("," "),")"," "),":"," "),";"," "),"_"," "),"–"," "),"?"," "),"!"," "),"*"," "),"["," "),"]"," "),"'"," "),"#"," "),"+"," "),"&amp;"," "))&amp;" "</f>
        <v>  </v>
      </c>
      <c r="BE111" s="61" t="str">
        <f aca="false">" "&amp;TRIM(SUBSTITUTE(SUBSTITUTE(SUBSTITUTE(SUBSTITUTE(SUBSTITUTE(SUBSTITUTE(SUBSTITUTE(SUBSTITUTE(SUBSTITUTE(SUBSTITUTE(SUBSTITUTE(SUBSTITUTE(SUBSTITUTE(SUBSTITUTE(SUBSTITUTE(SUBSTITUTE(SUBSTITUTE(SUBSTITUTE(SUBSTITUTE(SUBSTITUTE(LOWER(W111&amp;""),CHAR(160)," "),"."," "),","," "),"-"," "),"/"," "),"("," "),")"," "),":"," "),";"," "),"_"," "),"–"," "),"?"," "),"!"," "),"*"," "),"["," "),"]"," "),"'"," "),"#"," "),"+"," "),"&amp;"," "))&amp;" "</f>
        <v>  </v>
      </c>
      <c r="BF111" s="61" t="str">
        <f aca="false">" "&amp;TRIM(SUBSTITUTE(SUBSTITUTE(SUBSTITUTE(SUBSTITUTE(SUBSTITUTE(SUBSTITUTE(SUBSTITUTE(SUBSTITUTE(SUBSTITUTE(SUBSTITUTE(SUBSTITUTE(SUBSTITUTE(SUBSTITUTE(SUBSTITUTE(SUBSTITUTE(SUBSTITUTE(SUBSTITUTE(SUBSTITUTE(SUBSTITUTE(SUBSTITUTE(LOWER(AC111&amp;""),CHAR(160)," "),"."," "),","," "),"-"," "),"/"," "),"("," "),")"," "),":"," "),";"," "),"_"," "),"–"," "),"?"," "),"!"," "),"*"," "),"["," "),"]"," "),"'"," "),"#"," "),"+"," "),"&amp;"," "))&amp;" "</f>
        <v>  </v>
      </c>
    </row>
    <row r="112" customFormat="false" ht="41.25" hidden="false" customHeight="true" outlineLevel="0" collapsed="false">
      <c r="A112" s="57" t="s">
        <v>593</v>
      </c>
      <c r="B112" s="57" t="s">
        <v>215</v>
      </c>
      <c r="C112" s="57" t="str">
        <f aca="false">Flights!$F$8</f>
        <v>MH0088</v>
      </c>
      <c r="D112" s="58" t="n">
        <f aca="false">Flights!$D$8</f>
        <v>46305</v>
      </c>
      <c r="E112" s="57" t="str">
        <f aca="false">Flights!$G$8&amp;"-"&amp;Flights!$H$8</f>
        <v>KUL-NRT</v>
      </c>
      <c r="F112" s="57" t="str">
        <f aca="false">Flights!$K$8</f>
        <v>BC</v>
      </c>
      <c r="G112" s="57" t="s">
        <v>402</v>
      </c>
      <c r="H112" s="57" t="s">
        <v>360</v>
      </c>
      <c r="I112" s="57" t="s">
        <v>481</v>
      </c>
      <c r="J112" s="57" t="s">
        <v>493</v>
      </c>
      <c r="K112" s="67" t="s">
        <v>483</v>
      </c>
      <c r="L112" s="67" t="s">
        <v>594</v>
      </c>
      <c r="M112" s="67" t="s">
        <v>433</v>
      </c>
      <c r="N112" s="67" t="s">
        <v>365</v>
      </c>
      <c r="O112" s="67" t="s">
        <v>485</v>
      </c>
      <c r="P112" s="57" t="s">
        <v>184</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open",IF(AND(NOT(OR(LEN(AZ112)&lt;15,ISNUMBER(MATCH(AZ112,L_Placeholder,0)))),NOT(SUMPRODUCT(--ISNUMBER(SEARCH(" "&amp;L_EvidencePhrase&amp;" ",BF112)))&gt;0),NOT(OR(LEN(AU112)&lt;2,ISNUMBER(MATCH(AU112,L_Placeholder,0)))),NOT(OR(LEN(AX112)&lt;2,ISNUMBER(MATCH(AX112,L_Placeholder,0)))),TRIM(AE112)&lt;&gt;TRIM(T112)),"N/A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",BD112)))&gt;0),"INVALID – evidence missing, placeholder or not yet on file",IF(OR(LEN(AX112)&lt;2,ISNUMBER(MATCH(AX112,L_Placeholder,0))),"INVALID – verifier missing",IF(AX112=AU112,"INVALID – verifier must be someone other than the PIC",IF(SUMPRODUCT(--ISNUMBER(SEARCH(" "&amp;L_EvidencePhrase&amp;" ",BC112)))&gt;0,"INVALID – result not yet available (awaiting / TBC)",IF(AND(TRIM(U112)="Pass",SUMPRODUCT(--ISNUMBER(SEARCH(" "&amp;L_ResultBad&amp;" ",BC112)))&gt;0,NOT(SUMPRODUCT(--ISNUMBER(SEARCH(" "&amp;L_Negation&amp;" ",BC112)))&gt;0)),"INVALID – result describes a problem: use Fail, then Pass after CA",IF(AND(AQ112=1,OR(OR(LEN(AY112)&lt;3,ISNUMBER(MATCH(AY112,L_Placeholder,0))),SUMPRODUCT(--ISNUMBER(SEARCH(" "&amp;L_EvidencePhrase&amp;" ",BE112)))&gt;0)),"INVALID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SUBSTITUTE(SUBSTITUTE(SUBSTITUTE(SUBSTITUTE(SUBSTITUTE(SUBSTITUTE(SUBSTITUTE(SUBSTITUTE(SUBSTITUTE(SUBSTITUTE(SUBSTITUTE(SUBSTITUTE(SUBSTITUTE(LOWER(T112&amp;""),CHAR(160),"")," ",""),".",""),"-",""),"/",""),"?",""),"_",""),",",""),"[",""),"]",""),"(",""),")",""),"*","")</f>
        <v/>
      </c>
      <c r="AV112" s="61" t="str">
        <f aca="false">SUBSTITUTE(SUBSTITUTE(SUBSTITUTE(SUBSTITUTE(SUBSTITUTE(SUBSTITUTE(SUBSTITUTE(SUBSTITUTE(SUBSTITUTE(SUBSTITUTE(SUBSTITUTE(SUBSTITUTE(SUBSTITUTE(LOWER(V112&amp;""),CHAR(160),"")," ",""),".",""),"-",""),"/",""),"?",""),"_",""),",",""),"[",""),"]",""),"(",""),")",""),"*","")</f>
        <v/>
      </c>
      <c r="AW112" s="61" t="str">
        <f aca="false">SUBSTITUTE(SUBSTITUTE(SUBSTITUTE(SUBSTITUTE(SUBSTITUTE(SUBSTITUTE(SUBSTITUTE(SUBSTITUTE(SUBSTITUTE(SUBSTITUTE(SUBSTITUTE(SUBSTITUTE(SUBSTITUTE(LOWER(Z112&amp;""),CHAR(160),"")," ",""),".",""),"-",""),"/",""),"?",""),"_",""),",",""),"[",""),"]",""),"(",""),")",""),"*","")</f>
        <v/>
      </c>
      <c r="AX112" s="61" t="str">
        <f aca="false">SUBSTITUTE(SUBSTITUTE(SUBSTITUTE(SUBSTITUTE(SUBSTITUTE(SUBSTITUTE(SUBSTITUTE(SUBSTITUTE(SUBSTITUTE(SUBSTITUTE(SUBSTITUTE(SUBSTITUTE(SUBSTITUTE(LOWER(AE112&amp;""),CHAR(160),"")," ",""),".",""),"-",""),"/",""),"?",""),"_",""),",",""),"[",""),"]",""),"(",""),")",""),"*","")</f>
        <v/>
      </c>
      <c r="AY112" s="61" t="str">
        <f aca="false">SUBSTITUTE(SUBSTITUTE(SUBSTITUTE(SUBSTITUTE(SUBSTITUTE(SUBSTITUTE(SUBSTITUTE(SUBSTITUTE(SUBSTITUTE(SUBSTITUTE(SUBSTITUTE(SUBSTITUTE(SUBSTITUTE(LOWER(W112&amp;""),CHAR(160),"")," ",""),".",""),"-",""),"/",""),"?",""),"_",""),",",""),"[",""),"]",""),"(",""),")",""),"*","")</f>
        <v/>
      </c>
      <c r="AZ112" s="61" t="str">
        <f aca="false">SUBSTITUTE(SUBSTITUTE(SUBSTITUTE(SUBSTITUTE(SUBSTITUTE(SUBSTITUTE(SUBSTITUTE(SUBSTITUTE(SUBSTITUTE(SUBSTITUTE(SUBSTITUTE(SUBSTITUTE(SUBSTITUTE(LOWER(AC112&amp;""),CHAR(160),"")," ",""),".",""),"-",""),"/",""),"?",""),"_",""),",",""),"[",""),"]",""),"(",""),")",""),"*","")</f>
        <v/>
      </c>
      <c r="BA112" s="61" t="str">
        <f aca="false">SUBSTITUTE(SUBSTITUTE(SUBSTITUTE(SUBSTITUTE(SUBSTITUTE(SUBSTITUTE(SUBSTITUTE(SUBSTITUTE(SUBSTITUTE(SUBSTITUTE(SUBSTITUTE(SUBSTITUTE(SUBSTITUTE(LOWER(AA112&amp;""),CHAR(160),""),"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"&amp;TRIM(SUBSTITUTE(SUBSTITUTE(SUBSTITUTE(SUBSTITUTE(SUBSTITUTE(SUBSTITUTE(SUBSTITUTE(SUBSTITUTE(SUBSTITUTE(SUBSTITUTE(SUBSTITUTE(SUBSTITUTE(SUBSTITUTE(SUBSTITUTE(SUBSTITUTE(SUBSTITUTE(SUBSTITUTE(SUBSTITUTE(SUBSTITUTE(SUBSTITUTE(LOWER(V112&amp;""),CHAR(160)," "),"."," "),","," "),"-"," "),"/"," "),"("," "),")"," "),":"," "),";"," "),"_"," "),"–"," "),"?"," "),"!"," "),"*"," "),"["," "),"]"," "),"'"," "),"#"," "),"+"," "),"&amp;"," "))&amp;" "</f>
        <v>  </v>
      </c>
      <c r="BD112" s="61" t="str">
        <f aca="false">" "&amp;TRIM(SUBSTITUTE(SUBSTITUTE(SUBSTITUTE(SUBSTITUTE(SUBSTITUTE(SUBSTITUTE(SUBSTITUTE(SUBSTITUTE(SUBSTITUTE(SUBSTITUTE(SUBSTITUTE(SUBSTITUTE(SUBSTITUTE(SUBSTITUTE(SUBSTITUTE(SUBSTITUTE(SUBSTITUTE(SUBSTITUTE(SUBSTITUTE(SUBSTITUTE(LOWER(Z112&amp;""),CHAR(160)," "),"."," "),","," "),"-"," "),"/"," "),"("," "),")"," "),":"," "),";"," "),"_"," "),"–"," "),"?"," "),"!"," "),"*"," "),"["," "),"]"," "),"'"," "),"#"," "),"+"," "),"&amp;"," "))&amp;" "</f>
        <v>  </v>
      </c>
      <c r="BE112" s="61" t="str">
        <f aca="false">" "&amp;TRIM(SUBSTITUTE(SUBSTITUTE(SUBSTITUTE(SUBSTITUTE(SUBSTITUTE(SUBSTITUTE(SUBSTITUTE(SUBSTITUTE(SUBSTITUTE(SUBSTITUTE(SUBSTITUTE(SUBSTITUTE(SUBSTITUTE(SUBSTITUTE(SUBSTITUTE(SUBSTITUTE(SUBSTITUTE(SUBSTITUTE(SUBSTITUTE(SUBSTITUTE(LOWER(W112&amp;""),CHAR(160)," "),"."," "),","," "),"-"," "),"/"," "),"("," "),")"," "),":"," "),";"," "),"_"," "),"–"," "),"?"," "),"!"," "),"*"," "),"["," "),"]"," "),"'"," "),"#"," "),"+"," "),"&amp;"," "))&amp;" "</f>
        <v>  </v>
      </c>
      <c r="BF112" s="61" t="str">
        <f aca="false">" "&amp;TRIM(SUBSTITUTE(SUBSTITUTE(SUBSTITUTE(SUBSTITUTE(SUBSTITUTE(SUBSTITUTE(SUBSTITUTE(SUBSTITUTE(SUBSTITUTE(SUBSTITUTE(SUBSTITUTE(SUBSTITUTE(SUBSTITUTE(SUBSTITUTE(SUBSTITUTE(SUBSTITUTE(SUBSTITUTE(SUBSTITUTE(SUBSTITUTE(SUBSTITUTE(LOWER(AC112&amp;""),CHAR(160)," "),"."," "),","," "),"-"," "),"/"," "),"("," "),")"," "),":"," "),";"," "),"_"," "),"–"," "),"?"," "),"!"," "),"*"," "),"["," "),"]"," "),"'"," "),"#"," "),"+"," "),"&amp;"," "))&amp;" "</f>
        <v>  </v>
      </c>
    </row>
    <row r="113" customFormat="false" ht="41.25" hidden="false" customHeight="true" outlineLevel="0" collapsed="false">
      <c r="A113" s="57" t="s">
        <v>595</v>
      </c>
      <c r="B113" s="57" t="s">
        <v>215</v>
      </c>
      <c r="C113" s="57" t="str">
        <f aca="false">Flights!$F$8</f>
        <v>MH0088</v>
      </c>
      <c r="D113" s="58" t="n">
        <f aca="false">Flights!$D$8</f>
        <v>46305</v>
      </c>
      <c r="E113" s="57" t="str">
        <f aca="false">Flights!$G$8&amp;"-"&amp;Flights!$H$8</f>
        <v>KUL-NRT</v>
      </c>
      <c r="F113" s="57" t="str">
        <f aca="false">Flights!$K$8</f>
        <v>BC</v>
      </c>
      <c r="G113" s="57" t="s">
        <v>402</v>
      </c>
      <c r="H113" s="57" t="s">
        <v>360</v>
      </c>
      <c r="I113" s="57" t="s">
        <v>481</v>
      </c>
      <c r="J113" s="57" t="s">
        <v>497</v>
      </c>
      <c r="K113" s="67" t="s">
        <v>483</v>
      </c>
      <c r="L113" s="67" t="s">
        <v>596</v>
      </c>
      <c r="M113" s="67" t="s">
        <v>433</v>
      </c>
      <c r="N113" s="67" t="s">
        <v>365</v>
      </c>
      <c r="O113" s="67" t="s">
        <v>485</v>
      </c>
      <c r="P113" s="57" t="s">
        <v>184</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open",IF(AND(NOT(OR(LEN(AZ113)&lt;15,ISNUMBER(MATCH(AZ113,L_Placeholder,0)))),NOT(SUMPRODUCT(--ISNUMBER(SEARCH(" "&amp;L_EvidencePhrase&amp;" ",BF113)))&gt;0),NOT(OR(LEN(AU113)&lt;2,ISNUMBER(MATCH(AU113,L_Placeholder,0)))),NOT(OR(LEN(AX113)&lt;2,ISNUMBER(MATCH(AX113,L_Placeholder,0)))),TRIM(AE113)&lt;&gt;TRIM(T113)),"N/A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",BD113)))&gt;0),"INVALID – evidence missing, placeholder or not yet on file",IF(OR(LEN(AX113)&lt;2,ISNUMBER(MATCH(AX113,L_Placeholder,0))),"INVALID – verifier missing",IF(AX113=AU113,"INVALID – verifier must be someone other than the PIC",IF(SUMPRODUCT(--ISNUMBER(SEARCH(" "&amp;L_EvidencePhrase&amp;" ",BC113)))&gt;0,"INVALID – result not yet available (awaiting / TBC)",IF(AND(TRIM(U113)="Pass",SUMPRODUCT(--ISNUMBER(SEARCH(" "&amp;L_ResultBad&amp;" ",BC113)))&gt;0,NOT(SUMPRODUCT(--ISNUMBER(SEARCH(" "&amp;L_Negation&amp;" ",BC113)))&gt;0)),"INVALID – result describes a problem: use Fail, then Pass after CA",IF(AND(AQ113=1,OR(OR(LEN(AY113)&lt;3,ISNUMBER(MATCH(AY113,L_Placeholder,0))),SUMPRODUCT(--ISNUMBER(SEARCH(" "&amp;L_EvidencePhrase&amp;" ",BE113)))&gt;0)),"INVALID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SUBSTITUTE(SUBSTITUTE(SUBSTITUTE(SUBSTITUTE(SUBSTITUTE(SUBSTITUTE(SUBSTITUTE(SUBSTITUTE(SUBSTITUTE(SUBSTITUTE(SUBSTITUTE(SUBSTITUTE(SUBSTITUTE(LOWER(T113&amp;""),CHAR(160),"")," ",""),".",""),"-",""),"/",""),"?",""),"_",""),",",""),"[",""),"]",""),"(",""),")",""),"*","")</f>
        <v/>
      </c>
      <c r="AV113" s="61" t="str">
        <f aca="false">SUBSTITUTE(SUBSTITUTE(SUBSTITUTE(SUBSTITUTE(SUBSTITUTE(SUBSTITUTE(SUBSTITUTE(SUBSTITUTE(SUBSTITUTE(SUBSTITUTE(SUBSTITUTE(SUBSTITUTE(SUBSTITUTE(LOWER(V113&amp;""),CHAR(160),"")," ",""),".",""),"-",""),"/",""),"?",""),"_",""),",",""),"[",""),"]",""),"(",""),")",""),"*","")</f>
        <v/>
      </c>
      <c r="AW113" s="61" t="str">
        <f aca="false">SUBSTITUTE(SUBSTITUTE(SUBSTITUTE(SUBSTITUTE(SUBSTITUTE(SUBSTITUTE(SUBSTITUTE(SUBSTITUTE(SUBSTITUTE(SUBSTITUTE(SUBSTITUTE(SUBSTITUTE(SUBSTITUTE(LOWER(Z113&amp;""),CHAR(160),"")," ",""),".",""),"-",""),"/",""),"?",""),"_",""),",",""),"[",""),"]",""),"(",""),")",""),"*","")</f>
        <v/>
      </c>
      <c r="AX113" s="61" t="str">
        <f aca="false">SUBSTITUTE(SUBSTITUTE(SUBSTITUTE(SUBSTITUTE(SUBSTITUTE(SUBSTITUTE(SUBSTITUTE(SUBSTITUTE(SUBSTITUTE(SUBSTITUTE(SUBSTITUTE(SUBSTITUTE(SUBSTITUTE(LOWER(AE113&amp;""),CHAR(160),"")," ",""),".",""),"-",""),"/",""),"?",""),"_",""),",",""),"[",""),"]",""),"(",""),")",""),"*","")</f>
        <v/>
      </c>
      <c r="AY113" s="61" t="str">
        <f aca="false">SUBSTITUTE(SUBSTITUTE(SUBSTITUTE(SUBSTITUTE(SUBSTITUTE(SUBSTITUTE(SUBSTITUTE(SUBSTITUTE(SUBSTITUTE(SUBSTITUTE(SUBSTITUTE(SUBSTITUTE(SUBSTITUTE(LOWER(W113&amp;""),CHAR(160),"")," ",""),".",""),"-",""),"/",""),"?",""),"_",""),",",""),"[",""),"]",""),"(",""),")",""),"*","")</f>
        <v/>
      </c>
      <c r="AZ113" s="61" t="str">
        <f aca="false">SUBSTITUTE(SUBSTITUTE(SUBSTITUTE(SUBSTITUTE(SUBSTITUTE(SUBSTITUTE(SUBSTITUTE(SUBSTITUTE(SUBSTITUTE(SUBSTITUTE(SUBSTITUTE(SUBSTITUTE(SUBSTITUTE(LOWER(AC113&amp;""),CHAR(160),"")," ",""),".",""),"-",""),"/",""),"?",""),"_",""),",",""),"[",""),"]",""),"(",""),")",""),"*","")</f>
        <v/>
      </c>
      <c r="BA113" s="61" t="str">
        <f aca="false">SUBSTITUTE(SUBSTITUTE(SUBSTITUTE(SUBSTITUTE(SUBSTITUTE(SUBSTITUTE(SUBSTITUTE(SUBSTITUTE(SUBSTITUTE(SUBSTITUTE(SUBSTITUTE(SUBSTITUTE(SUBSTITUTE(LOWER(AA113&amp;""),CHAR(160),""),"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"&amp;TRIM(SUBSTITUTE(SUBSTITUTE(SUBSTITUTE(SUBSTITUTE(SUBSTITUTE(SUBSTITUTE(SUBSTITUTE(SUBSTITUTE(SUBSTITUTE(SUBSTITUTE(SUBSTITUTE(SUBSTITUTE(SUBSTITUTE(SUBSTITUTE(SUBSTITUTE(SUBSTITUTE(SUBSTITUTE(SUBSTITUTE(SUBSTITUTE(SUBSTITUTE(LOWER(V113&amp;""),CHAR(160)," "),"."," "),","," "),"-"," "),"/"," "),"("," "),")"," "),":"," "),";"," "),"_"," "),"–"," "),"?"," "),"!"," "),"*"," "),"["," "),"]"," "),"'"," "),"#"," "),"+"," "),"&amp;"," "))&amp;" "</f>
        <v>  </v>
      </c>
      <c r="BD113" s="61" t="str">
        <f aca="false">" "&amp;TRIM(SUBSTITUTE(SUBSTITUTE(SUBSTITUTE(SUBSTITUTE(SUBSTITUTE(SUBSTITUTE(SUBSTITUTE(SUBSTITUTE(SUBSTITUTE(SUBSTITUTE(SUBSTITUTE(SUBSTITUTE(SUBSTITUTE(SUBSTITUTE(SUBSTITUTE(SUBSTITUTE(SUBSTITUTE(SUBSTITUTE(SUBSTITUTE(SUBSTITUTE(LOWER(Z113&amp;""),CHAR(160)," "),"."," "),","," "),"-"," "),"/"," "),"("," "),")"," "),":"," "),";"," "),"_"," "),"–"," "),"?"," "),"!"," "),"*"," "),"["," "),"]"," "),"'"," "),"#"," "),"+"," "),"&amp;"," "))&amp;" "</f>
        <v>  </v>
      </c>
      <c r="BE113" s="61" t="str">
        <f aca="false">" "&amp;TRIM(SUBSTITUTE(SUBSTITUTE(SUBSTITUTE(SUBSTITUTE(SUBSTITUTE(SUBSTITUTE(SUBSTITUTE(SUBSTITUTE(SUBSTITUTE(SUBSTITUTE(SUBSTITUTE(SUBSTITUTE(SUBSTITUTE(SUBSTITUTE(SUBSTITUTE(SUBSTITUTE(SUBSTITUTE(SUBSTITUTE(SUBSTITUTE(SUBSTITUTE(LOWER(W113&amp;""),CHAR(160)," "),"."," "),","," "),"-"," "),"/"," "),"("," "),")"," "),":"," "),";"," "),"_"," "),"–"," "),"?"," "),"!"," "),"*"," "),"["," "),"]"," "),"'"," "),"#"," "),"+"," "),"&amp;"," "))&amp;" "</f>
        <v>  </v>
      </c>
      <c r="BF113" s="61" t="str">
        <f aca="false">" "&amp;TRIM(SUBSTITUTE(SUBSTITUTE(SUBSTITUTE(SUBSTITUTE(SUBSTITUTE(SUBSTITUTE(SUBSTITUTE(SUBSTITUTE(SUBSTITUTE(SUBSTITUTE(SUBSTITUTE(SUBSTITUTE(SUBSTITUTE(SUBSTITUTE(SUBSTITUTE(SUBSTITUTE(SUBSTITUTE(SUBSTITUTE(SUBSTITUTE(SUBSTITUTE(LOWER(AC113&amp;""),CHAR(160)," "),"."," "),","," "),"-"," "),"/"," "),"("," "),")"," "),":"," "),";"," "),"_"," "),"–"," "),"?"," "),"!"," "),"*"," "),"["," "),"]"," "),"'"," "),"#"," "),"+"," "),"&amp;"," "))&amp;" "</f>
        <v>  </v>
      </c>
    </row>
    <row r="114" customFormat="false" ht="54" hidden="false" customHeight="true" outlineLevel="0" collapsed="false">
      <c r="A114" s="57" t="s">
        <v>597</v>
      </c>
      <c r="B114" s="57" t="s">
        <v>215</v>
      </c>
      <c r="C114" s="57" t="str">
        <f aca="false">Flights!$F$8</f>
        <v>MH0088</v>
      </c>
      <c r="D114" s="58" t="n">
        <f aca="false">Flights!$D$8</f>
        <v>46305</v>
      </c>
      <c r="E114" s="57" t="str">
        <f aca="false">Flights!$G$8&amp;"-"&amp;Flights!$H$8</f>
        <v>KUL-NRT</v>
      </c>
      <c r="F114" s="57" t="str">
        <f aca="false">Flights!$K$8</f>
        <v>BC</v>
      </c>
      <c r="G114" s="57" t="s">
        <v>402</v>
      </c>
      <c r="H114" s="57" t="s">
        <v>360</v>
      </c>
      <c r="I114" s="57" t="s">
        <v>481</v>
      </c>
      <c r="J114" s="57" t="s">
        <v>500</v>
      </c>
      <c r="K114" s="67" t="s">
        <v>598</v>
      </c>
      <c r="L114" s="67" t="s">
        <v>599</v>
      </c>
      <c r="M114" s="67" t="s">
        <v>433</v>
      </c>
      <c r="N114" s="67" t="s">
        <v>365</v>
      </c>
      <c r="O114" s="67" t="s">
        <v>503</v>
      </c>
      <c r="P114" s="57" t="s">
        <v>184</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open",IF(AND(NOT(OR(LEN(AZ114)&lt;15,ISNUMBER(MATCH(AZ114,L_Placeholder,0)))),NOT(SUMPRODUCT(--ISNUMBER(SEARCH(" "&amp;L_EvidencePhrase&amp;" ",BF114)))&gt;0),NOT(OR(LEN(AU114)&lt;2,ISNUMBER(MATCH(AU114,L_Placeholder,0)))),NOT(OR(LEN(AX114)&lt;2,ISNUMBER(MATCH(AX114,L_Placeholder,0)))),TRIM(AE114)&lt;&gt;TRIM(T114)),"N/A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",BD114)))&gt;0),"INVALID – evidence missing, placeholder or not yet on file",IF(OR(LEN(AX114)&lt;2,ISNUMBER(MATCH(AX114,L_Placeholder,0))),"INVALID – verifier missing",IF(AX114=AU114,"INVALID – verifier must be someone other than the PIC",IF(SUMPRODUCT(--ISNUMBER(SEARCH(" "&amp;L_EvidencePhrase&amp;" ",BC114)))&gt;0,"INVALID – result not yet available (awaiting / TBC)",IF(AND(TRIM(U114)="Pass",SUMPRODUCT(--ISNUMBER(SEARCH(" "&amp;L_ResultBad&amp;" ",BC114)))&gt;0,NOT(SUMPRODUCT(--ISNUMBER(SEARCH(" "&amp;L_Negation&amp;" ",BC114)))&gt;0)),"INVALID – result describes a problem: use Fail, then Pass after CA",IF(AND(AQ114=1,OR(OR(LEN(AY114)&lt;3,ISNUMBER(MATCH(AY114,L_Placeholder,0))),SUMPRODUCT(--ISNUMBER(SEARCH(" "&amp;L_EvidencePhrase&amp;" ",BE114)))&gt;0)),"INVALID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SUBSTITUTE(SUBSTITUTE(SUBSTITUTE(SUBSTITUTE(SUBSTITUTE(SUBSTITUTE(SUBSTITUTE(SUBSTITUTE(SUBSTITUTE(SUBSTITUTE(SUBSTITUTE(SUBSTITUTE(SUBSTITUTE(LOWER(T114&amp;""),CHAR(160),"")," ",""),".",""),"-",""),"/",""),"?",""),"_",""),",",""),"[",""),"]",""),"(",""),")",""),"*","")</f>
        <v/>
      </c>
      <c r="AV114" s="61" t="str">
        <f aca="false">SUBSTITUTE(SUBSTITUTE(SUBSTITUTE(SUBSTITUTE(SUBSTITUTE(SUBSTITUTE(SUBSTITUTE(SUBSTITUTE(SUBSTITUTE(SUBSTITUTE(SUBSTITUTE(SUBSTITUTE(SUBSTITUTE(LOWER(V114&amp;""),CHAR(160),"")," ",""),".",""),"-",""),"/",""),"?",""),"_",""),",",""),"[",""),"]",""),"(",""),")",""),"*","")</f>
        <v/>
      </c>
      <c r="AW114" s="61" t="str">
        <f aca="false">SUBSTITUTE(SUBSTITUTE(SUBSTITUTE(SUBSTITUTE(SUBSTITUTE(SUBSTITUTE(SUBSTITUTE(SUBSTITUTE(SUBSTITUTE(SUBSTITUTE(SUBSTITUTE(SUBSTITUTE(SUBSTITUTE(LOWER(Z114&amp;""),CHAR(160),"")," ",""),".",""),"-",""),"/",""),"?",""),"_",""),",",""),"[",""),"]",""),"(",""),")",""),"*","")</f>
        <v/>
      </c>
      <c r="AX114" s="61" t="str">
        <f aca="false">SUBSTITUTE(SUBSTITUTE(SUBSTITUTE(SUBSTITUTE(SUBSTITUTE(SUBSTITUTE(SUBSTITUTE(SUBSTITUTE(SUBSTITUTE(SUBSTITUTE(SUBSTITUTE(SUBSTITUTE(SUBSTITUTE(LOWER(AE114&amp;""),CHAR(160),"")," ",""),".",""),"-",""),"/",""),"?",""),"_",""),",",""),"[",""),"]",""),"(",""),")",""),"*","")</f>
        <v/>
      </c>
      <c r="AY114" s="61" t="str">
        <f aca="false">SUBSTITUTE(SUBSTITUTE(SUBSTITUTE(SUBSTITUTE(SUBSTITUTE(SUBSTITUTE(SUBSTITUTE(SUBSTITUTE(SUBSTITUTE(SUBSTITUTE(SUBSTITUTE(SUBSTITUTE(SUBSTITUTE(LOWER(W114&amp;""),CHAR(160),"")," ",""),".",""),"-",""),"/",""),"?",""),"_",""),",",""),"[",""),"]",""),"(",""),")",""),"*","")</f>
        <v/>
      </c>
      <c r="AZ114" s="61" t="str">
        <f aca="false">SUBSTITUTE(SUBSTITUTE(SUBSTITUTE(SUBSTITUTE(SUBSTITUTE(SUBSTITUTE(SUBSTITUTE(SUBSTITUTE(SUBSTITUTE(SUBSTITUTE(SUBSTITUTE(SUBSTITUTE(SUBSTITUTE(LOWER(AC114&amp;""),CHAR(160),"")," ",""),".",""),"-",""),"/",""),"?",""),"_",""),",",""),"[",""),"]",""),"(",""),")",""),"*","")</f>
        <v/>
      </c>
      <c r="BA114" s="61" t="str">
        <f aca="false">SUBSTITUTE(SUBSTITUTE(SUBSTITUTE(SUBSTITUTE(SUBSTITUTE(SUBSTITUTE(SUBSTITUTE(SUBSTITUTE(SUBSTITUTE(SUBSTITUTE(SUBSTITUTE(SUBSTITUTE(SUBSTITUTE(LOWER(AA114&amp;""),CHAR(160),""),"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"&amp;TRIM(SUBSTITUTE(SUBSTITUTE(SUBSTITUTE(SUBSTITUTE(SUBSTITUTE(SUBSTITUTE(SUBSTITUTE(SUBSTITUTE(SUBSTITUTE(SUBSTITUTE(SUBSTITUTE(SUBSTITUTE(SUBSTITUTE(SUBSTITUTE(SUBSTITUTE(SUBSTITUTE(SUBSTITUTE(SUBSTITUTE(SUBSTITUTE(SUBSTITUTE(LOWER(V114&amp;""),CHAR(160)," "),"."," "),","," "),"-"," "),"/"," "),"("," "),")"," "),":"," "),";"," "),"_"," "),"–"," "),"?"," "),"!"," "),"*"," "),"["," "),"]"," "),"'"," "),"#"," "),"+"," "),"&amp;"," "))&amp;" "</f>
        <v>  </v>
      </c>
      <c r="BD114" s="61" t="str">
        <f aca="false">" "&amp;TRIM(SUBSTITUTE(SUBSTITUTE(SUBSTITUTE(SUBSTITUTE(SUBSTITUTE(SUBSTITUTE(SUBSTITUTE(SUBSTITUTE(SUBSTITUTE(SUBSTITUTE(SUBSTITUTE(SUBSTITUTE(SUBSTITUTE(SUBSTITUTE(SUBSTITUTE(SUBSTITUTE(SUBSTITUTE(SUBSTITUTE(SUBSTITUTE(SUBSTITUTE(LOWER(Z114&amp;""),CHAR(160)," "),"."," "),","," "),"-"," "),"/"," "),"("," "),")"," "),":"," "),";"," "),"_"," "),"–"," "),"?"," "),"!"," "),"*"," "),"["," "),"]"," "),"'"," "),"#"," "),"+"," "),"&amp;"," "))&amp;" "</f>
        <v>  </v>
      </c>
      <c r="BE114" s="61" t="str">
        <f aca="false">" "&amp;TRIM(SUBSTITUTE(SUBSTITUTE(SUBSTITUTE(SUBSTITUTE(SUBSTITUTE(SUBSTITUTE(SUBSTITUTE(SUBSTITUTE(SUBSTITUTE(SUBSTITUTE(SUBSTITUTE(SUBSTITUTE(SUBSTITUTE(SUBSTITUTE(SUBSTITUTE(SUBSTITUTE(SUBSTITUTE(SUBSTITUTE(SUBSTITUTE(SUBSTITUTE(LOWER(W114&amp;""),CHAR(160)," "),"."," "),","," "),"-"," "),"/"," "),"("," "),")"," "),":"," "),";"," "),"_"," "),"–"," "),"?"," "),"!"," "),"*"," "),"["," "),"]"," "),"'"," "),"#"," "),"+"," "),"&amp;"," "))&amp;" "</f>
        <v>  </v>
      </c>
      <c r="BF114" s="61" t="str">
        <f aca="false">" "&amp;TRIM(SUBSTITUTE(SUBSTITUTE(SUBSTITUTE(SUBSTITUTE(SUBSTITUTE(SUBSTITUTE(SUBSTITUTE(SUBSTITUTE(SUBSTITUTE(SUBSTITUTE(SUBSTITUTE(SUBSTITUTE(SUBSTITUTE(SUBSTITUTE(SUBSTITUTE(SUBSTITUTE(SUBSTITUTE(SUBSTITUTE(SUBSTITUTE(SUBSTITUTE(LOWER(AC114&amp;""),CHAR(160)," "),"."," "),","," "),"-"," "),"/"," "),"("," "),")"," "),":"," "),";"," "),"_"," "),"–"," "),"?"," "),"!"," "),"*"," "),"["," "),"]"," "),"'"," "),"#"," "),"+"," "),"&amp;"," "))&amp;" "</f>
        <v>  </v>
      </c>
    </row>
    <row r="115" customFormat="false" ht="41.25" hidden="false" customHeight="true" outlineLevel="0" collapsed="false">
      <c r="A115" s="57" t="s">
        <v>600</v>
      </c>
      <c r="B115" s="57" t="s">
        <v>215</v>
      </c>
      <c r="C115" s="57" t="str">
        <f aca="false">Flights!$F$8</f>
        <v>MH0088</v>
      </c>
      <c r="D115" s="58" t="n">
        <f aca="false">Flights!$D$8</f>
        <v>46305</v>
      </c>
      <c r="E115" s="57" t="str">
        <f aca="false">Flights!$G$8&amp;"-"&amp;Flights!$H$8</f>
        <v>KUL-NRT</v>
      </c>
      <c r="F115" s="57" t="str">
        <f aca="false">Flights!$K$8</f>
        <v>BC</v>
      </c>
      <c r="G115" s="57" t="s">
        <v>402</v>
      </c>
      <c r="H115" s="57" t="s">
        <v>360</v>
      </c>
      <c r="I115" s="57" t="s">
        <v>481</v>
      </c>
      <c r="J115" s="57" t="s">
        <v>505</v>
      </c>
      <c r="K115" s="67" t="s">
        <v>483</v>
      </c>
      <c r="L115" s="67" t="s">
        <v>601</v>
      </c>
      <c r="M115" s="67" t="s">
        <v>433</v>
      </c>
      <c r="N115" s="67" t="s">
        <v>365</v>
      </c>
      <c r="O115" s="67" t="s">
        <v>485</v>
      </c>
      <c r="P115" s="57" t="s">
        <v>184</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open",IF(AND(NOT(OR(LEN(AZ115)&lt;15,ISNUMBER(MATCH(AZ115,L_Placeholder,0)))),NOT(SUMPRODUCT(--ISNUMBER(SEARCH(" "&amp;L_EvidencePhrase&amp;" ",BF115)))&gt;0),NOT(OR(LEN(AU115)&lt;2,ISNUMBER(MATCH(AU115,L_Placeholder,0)))),NOT(OR(LEN(AX115)&lt;2,ISNUMBER(MATCH(AX115,L_Placeholder,0)))),TRIM(AE115)&lt;&gt;TRIM(T115)),"N/A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",BD115)))&gt;0),"INVALID – evidence missing, placeholder or not yet on file",IF(OR(LEN(AX115)&lt;2,ISNUMBER(MATCH(AX115,L_Placeholder,0))),"INVALID – verifier missing",IF(AX115=AU115,"INVALID – verifier must be someone other than the PIC",IF(SUMPRODUCT(--ISNUMBER(SEARCH(" "&amp;L_EvidencePhrase&amp;" ",BC115)))&gt;0,"INVALID – result not yet available (awaiting / TBC)",IF(AND(TRIM(U115)="Pass",SUMPRODUCT(--ISNUMBER(SEARCH(" "&amp;L_ResultBad&amp;" ",BC115)))&gt;0,NOT(SUMPRODUCT(--ISNUMBER(SEARCH(" "&amp;L_Negation&amp;" ",BC115)))&gt;0)),"INVALID – result describes a problem: use Fail, then Pass after CA",IF(AND(AQ115=1,OR(OR(LEN(AY115)&lt;3,ISNUMBER(MATCH(AY115,L_Placeholder,0))),SUMPRODUCT(--ISNUMBER(SEARCH(" "&amp;L_EvidencePhrase&amp;" ",BE115)))&gt;0)),"INVALID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SUBSTITUTE(SUBSTITUTE(SUBSTITUTE(SUBSTITUTE(SUBSTITUTE(SUBSTITUTE(SUBSTITUTE(SUBSTITUTE(SUBSTITUTE(SUBSTITUTE(SUBSTITUTE(SUBSTITUTE(SUBSTITUTE(LOWER(T115&amp;""),CHAR(160),"")," ",""),".",""),"-",""),"/",""),"?",""),"_",""),",",""),"[",""),"]",""),"(",""),")",""),"*","")</f>
        <v/>
      </c>
      <c r="AV115" s="61" t="str">
        <f aca="false">SUBSTITUTE(SUBSTITUTE(SUBSTITUTE(SUBSTITUTE(SUBSTITUTE(SUBSTITUTE(SUBSTITUTE(SUBSTITUTE(SUBSTITUTE(SUBSTITUTE(SUBSTITUTE(SUBSTITUTE(SUBSTITUTE(LOWER(V115&amp;""),CHAR(160),"")," ",""),".",""),"-",""),"/",""),"?",""),"_",""),",",""),"[",""),"]",""),"(",""),")",""),"*","")</f>
        <v/>
      </c>
      <c r="AW115" s="61" t="str">
        <f aca="false">SUBSTITUTE(SUBSTITUTE(SUBSTITUTE(SUBSTITUTE(SUBSTITUTE(SUBSTITUTE(SUBSTITUTE(SUBSTITUTE(SUBSTITUTE(SUBSTITUTE(SUBSTITUTE(SUBSTITUTE(SUBSTITUTE(LOWER(Z115&amp;""),CHAR(160),"")," ",""),".",""),"-",""),"/",""),"?",""),"_",""),",",""),"[",""),"]",""),"(",""),")",""),"*","")</f>
        <v/>
      </c>
      <c r="AX115" s="61" t="str">
        <f aca="false">SUBSTITUTE(SUBSTITUTE(SUBSTITUTE(SUBSTITUTE(SUBSTITUTE(SUBSTITUTE(SUBSTITUTE(SUBSTITUTE(SUBSTITUTE(SUBSTITUTE(SUBSTITUTE(SUBSTITUTE(SUBSTITUTE(LOWER(AE115&amp;""),CHAR(160),"")," ",""),".",""),"-",""),"/",""),"?",""),"_",""),",",""),"[",""),"]",""),"(",""),")",""),"*","")</f>
        <v/>
      </c>
      <c r="AY115" s="61" t="str">
        <f aca="false">SUBSTITUTE(SUBSTITUTE(SUBSTITUTE(SUBSTITUTE(SUBSTITUTE(SUBSTITUTE(SUBSTITUTE(SUBSTITUTE(SUBSTITUTE(SUBSTITUTE(SUBSTITUTE(SUBSTITUTE(SUBSTITUTE(LOWER(W115&amp;""),CHAR(160),"")," ",""),".",""),"-",""),"/",""),"?",""),"_",""),",",""),"[",""),"]",""),"(",""),")",""),"*","")</f>
        <v/>
      </c>
      <c r="AZ115" s="61" t="str">
        <f aca="false">SUBSTITUTE(SUBSTITUTE(SUBSTITUTE(SUBSTITUTE(SUBSTITUTE(SUBSTITUTE(SUBSTITUTE(SUBSTITUTE(SUBSTITUTE(SUBSTITUTE(SUBSTITUTE(SUBSTITUTE(SUBSTITUTE(LOWER(AC115&amp;""),CHAR(160),"")," ",""),".",""),"-",""),"/",""),"?",""),"_",""),",",""),"[",""),"]",""),"(",""),")",""),"*","")</f>
        <v/>
      </c>
      <c r="BA115" s="61" t="str">
        <f aca="false">SUBSTITUTE(SUBSTITUTE(SUBSTITUTE(SUBSTITUTE(SUBSTITUTE(SUBSTITUTE(SUBSTITUTE(SUBSTITUTE(SUBSTITUTE(SUBSTITUTE(SUBSTITUTE(SUBSTITUTE(SUBSTITUTE(LOWER(AA115&amp;""),CHAR(160),""),"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"&amp;TRIM(SUBSTITUTE(SUBSTITUTE(SUBSTITUTE(SUBSTITUTE(SUBSTITUTE(SUBSTITUTE(SUBSTITUTE(SUBSTITUTE(SUBSTITUTE(SUBSTITUTE(SUBSTITUTE(SUBSTITUTE(SUBSTITUTE(SUBSTITUTE(SUBSTITUTE(SUBSTITUTE(SUBSTITUTE(SUBSTITUTE(SUBSTITUTE(SUBSTITUTE(LOWER(V115&amp;""),CHAR(160)," "),"."," "),","," "),"-"," "),"/"," "),"("," "),")"," "),":"," "),";"," "),"_"," "),"–"," "),"?"," "),"!"," "),"*"," "),"["," "),"]"," "),"'"," "),"#"," "),"+"," "),"&amp;"," "))&amp;" "</f>
        <v>  </v>
      </c>
      <c r="BD115" s="61" t="str">
        <f aca="false">" "&amp;TRIM(SUBSTITUTE(SUBSTITUTE(SUBSTITUTE(SUBSTITUTE(SUBSTITUTE(SUBSTITUTE(SUBSTITUTE(SUBSTITUTE(SUBSTITUTE(SUBSTITUTE(SUBSTITUTE(SUBSTITUTE(SUBSTITUTE(SUBSTITUTE(SUBSTITUTE(SUBSTITUTE(SUBSTITUTE(SUBSTITUTE(SUBSTITUTE(SUBSTITUTE(LOWER(Z115&amp;""),CHAR(160)," "),"."," "),","," "),"-"," "),"/"," "),"("," "),")"," "),":"," "),";"," "),"_"," "),"–"," "),"?"," "),"!"," "),"*"," "),"["," "),"]"," "),"'"," "),"#"," "),"+"," "),"&amp;"," "))&amp;" "</f>
        <v>  </v>
      </c>
      <c r="BE115" s="61" t="str">
        <f aca="false">" "&amp;TRIM(SUBSTITUTE(SUBSTITUTE(SUBSTITUTE(SUBSTITUTE(SUBSTITUTE(SUBSTITUTE(SUBSTITUTE(SUBSTITUTE(SUBSTITUTE(SUBSTITUTE(SUBSTITUTE(SUBSTITUTE(SUBSTITUTE(SUBSTITUTE(SUBSTITUTE(SUBSTITUTE(SUBSTITUTE(SUBSTITUTE(SUBSTITUTE(SUBSTITUTE(LOWER(W115&amp;""),CHAR(160)," "),"."," "),","," "),"-"," "),"/"," "),"("," "),")"," "),":"," "),";"," "),"_"," "),"–"," "),"?"," "),"!"," "),"*"," "),"["," "),"]"," "),"'"," "),"#"," "),"+"," "),"&amp;"," "))&amp;" "</f>
        <v>  </v>
      </c>
      <c r="BF115" s="61" t="str">
        <f aca="false">" "&amp;TRIM(SUBSTITUTE(SUBSTITUTE(SUBSTITUTE(SUBSTITUTE(SUBSTITUTE(SUBSTITUTE(SUBSTITUTE(SUBSTITUTE(SUBSTITUTE(SUBSTITUTE(SUBSTITUTE(SUBSTITUTE(SUBSTITUTE(SUBSTITUTE(SUBSTITUTE(SUBSTITUTE(SUBSTITUTE(SUBSTITUTE(SUBSTITUTE(SUBSTITUTE(LOWER(AC115&amp;""),CHAR(160)," "),"."," "),","," "),"-"," "),"/"," "),"("," "),")"," "),":"," "),";"," "),"_"," "),"–"," "),"?"," "),"!"," "),"*"," "),"["," "),"]"," "),"'"," "),"#"," "),"+"," "),"&amp;"," "))&amp;" "</f>
        <v>  </v>
      </c>
    </row>
    <row r="116" customFormat="false" ht="41.25" hidden="false" customHeight="true" outlineLevel="0" collapsed="false">
      <c r="A116" s="57" t="s">
        <v>602</v>
      </c>
      <c r="B116" s="57" t="s">
        <v>215</v>
      </c>
      <c r="C116" s="57" t="str">
        <f aca="false">Flights!$F$8</f>
        <v>MH0088</v>
      </c>
      <c r="D116" s="58" t="n">
        <f aca="false">Flights!$D$8</f>
        <v>46305</v>
      </c>
      <c r="E116" s="57" t="str">
        <f aca="false">Flights!$G$8&amp;"-"&amp;Flights!$H$8</f>
        <v>KUL-NRT</v>
      </c>
      <c r="F116" s="57" t="str">
        <f aca="false">Flights!$K$8</f>
        <v>BC</v>
      </c>
      <c r="G116" s="57" t="s">
        <v>402</v>
      </c>
      <c r="H116" s="57" t="s">
        <v>360</v>
      </c>
      <c r="I116" s="57" t="s">
        <v>429</v>
      </c>
      <c r="J116" s="57" t="s">
        <v>508</v>
      </c>
      <c r="K116" s="67" t="s">
        <v>431</v>
      </c>
      <c r="L116" s="67" t="s">
        <v>603</v>
      </c>
      <c r="M116" s="67" t="s">
        <v>433</v>
      </c>
      <c r="N116" s="67" t="s">
        <v>365</v>
      </c>
      <c r="O116" s="67" t="s">
        <v>485</v>
      </c>
      <c r="P116" s="57" t="s">
        <v>184</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open",IF(AND(NOT(OR(LEN(AZ116)&lt;15,ISNUMBER(MATCH(AZ116,L_Placeholder,0)))),NOT(SUMPRODUCT(--ISNUMBER(SEARCH(" "&amp;L_EvidencePhrase&amp;" ",BF116)))&gt;0),NOT(OR(LEN(AU116)&lt;2,ISNUMBER(MATCH(AU116,L_Placeholder,0)))),NOT(OR(LEN(AX116)&lt;2,ISNUMBER(MATCH(AX116,L_Placeholder,0)))),TRIM(AE116)&lt;&gt;TRIM(T116)),"N/A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",BD116)))&gt;0),"INVALID – evidence missing, placeholder or not yet on file",IF(OR(LEN(AX116)&lt;2,ISNUMBER(MATCH(AX116,L_Placeholder,0))),"INVALID – verifier missing",IF(AX116=AU116,"INVALID – verifier must be someone other than the PIC",IF(SUMPRODUCT(--ISNUMBER(SEARCH(" "&amp;L_EvidencePhrase&amp;" ",BC116)))&gt;0,"INVALID – result not yet available (awaiting / TBC)",IF(AND(TRIM(U116)="Pass",SUMPRODUCT(--ISNUMBER(SEARCH(" "&amp;L_ResultBad&amp;" ",BC116)))&gt;0,NOT(SUMPRODUCT(--ISNUMBER(SEARCH(" "&amp;L_Negation&amp;" ",BC116)))&gt;0)),"INVALID – result describes a problem: use Fail, then Pass after CA",IF(AND(AQ116=1,OR(OR(LEN(AY116)&lt;3,ISNUMBER(MATCH(AY116,L_Placeholder,0))),SUMPRODUCT(--ISNUMBER(SEARCH(" "&amp;L_EvidencePhrase&amp;" ",BE116)))&gt;0)),"INVALID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SUBSTITUTE(SUBSTITUTE(SUBSTITUTE(SUBSTITUTE(SUBSTITUTE(SUBSTITUTE(SUBSTITUTE(SUBSTITUTE(SUBSTITUTE(SUBSTITUTE(SUBSTITUTE(SUBSTITUTE(SUBSTITUTE(LOWER(T116&amp;""),CHAR(160),"")," ",""),".",""),"-",""),"/",""),"?",""),"_",""),",",""),"[",""),"]",""),"(",""),")",""),"*","")</f>
        <v/>
      </c>
      <c r="AV116" s="61" t="str">
        <f aca="false">SUBSTITUTE(SUBSTITUTE(SUBSTITUTE(SUBSTITUTE(SUBSTITUTE(SUBSTITUTE(SUBSTITUTE(SUBSTITUTE(SUBSTITUTE(SUBSTITUTE(SUBSTITUTE(SUBSTITUTE(SUBSTITUTE(LOWER(V116&amp;""),CHAR(160),"")," ",""),".",""),"-",""),"/",""),"?",""),"_",""),",",""),"[",""),"]",""),"(",""),")",""),"*","")</f>
        <v/>
      </c>
      <c r="AW116" s="61" t="str">
        <f aca="false">SUBSTITUTE(SUBSTITUTE(SUBSTITUTE(SUBSTITUTE(SUBSTITUTE(SUBSTITUTE(SUBSTITUTE(SUBSTITUTE(SUBSTITUTE(SUBSTITUTE(SUBSTITUTE(SUBSTITUTE(SUBSTITUTE(LOWER(Z116&amp;""),CHAR(160),"")," ",""),".",""),"-",""),"/",""),"?",""),"_",""),",",""),"[",""),"]",""),"(",""),")",""),"*","")</f>
        <v/>
      </c>
      <c r="AX116" s="61" t="str">
        <f aca="false">SUBSTITUTE(SUBSTITUTE(SUBSTITUTE(SUBSTITUTE(SUBSTITUTE(SUBSTITUTE(SUBSTITUTE(SUBSTITUTE(SUBSTITUTE(SUBSTITUTE(SUBSTITUTE(SUBSTITUTE(SUBSTITUTE(LOWER(AE116&amp;""),CHAR(160),"")," ",""),".",""),"-",""),"/",""),"?",""),"_",""),",",""),"[",""),"]",""),"(",""),")",""),"*","")</f>
        <v/>
      </c>
      <c r="AY116" s="61" t="str">
        <f aca="false">SUBSTITUTE(SUBSTITUTE(SUBSTITUTE(SUBSTITUTE(SUBSTITUTE(SUBSTITUTE(SUBSTITUTE(SUBSTITUTE(SUBSTITUTE(SUBSTITUTE(SUBSTITUTE(SUBSTITUTE(SUBSTITUTE(LOWER(W116&amp;""),CHAR(160),"")," ",""),".",""),"-",""),"/",""),"?",""),"_",""),",",""),"[",""),"]",""),"(",""),")",""),"*","")</f>
        <v/>
      </c>
      <c r="AZ116" s="61" t="str">
        <f aca="false">SUBSTITUTE(SUBSTITUTE(SUBSTITUTE(SUBSTITUTE(SUBSTITUTE(SUBSTITUTE(SUBSTITUTE(SUBSTITUTE(SUBSTITUTE(SUBSTITUTE(SUBSTITUTE(SUBSTITUTE(SUBSTITUTE(LOWER(AC116&amp;""),CHAR(160),"")," ",""),".",""),"-",""),"/",""),"?",""),"_",""),",",""),"[",""),"]",""),"(",""),")",""),"*","")</f>
        <v/>
      </c>
      <c r="BA116" s="61" t="str">
        <f aca="false">SUBSTITUTE(SUBSTITUTE(SUBSTITUTE(SUBSTITUTE(SUBSTITUTE(SUBSTITUTE(SUBSTITUTE(SUBSTITUTE(SUBSTITUTE(SUBSTITUTE(SUBSTITUTE(SUBSTITUTE(SUBSTITUTE(LOWER(AA116&amp;""),CHAR(160),""),"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"&amp;TRIM(SUBSTITUTE(SUBSTITUTE(SUBSTITUTE(SUBSTITUTE(SUBSTITUTE(SUBSTITUTE(SUBSTITUTE(SUBSTITUTE(SUBSTITUTE(SUBSTITUTE(SUBSTITUTE(SUBSTITUTE(SUBSTITUTE(SUBSTITUTE(SUBSTITUTE(SUBSTITUTE(SUBSTITUTE(SUBSTITUTE(SUBSTITUTE(SUBSTITUTE(LOWER(V116&amp;""),CHAR(160)," "),"."," "),","," "),"-"," "),"/"," "),"("," "),")"," "),":"," "),";"," "),"_"," "),"–"," "),"?"," "),"!"," "),"*"," "),"["," "),"]"," "),"'"," "),"#"," "),"+"," "),"&amp;"," "))&amp;" "</f>
        <v>  </v>
      </c>
      <c r="BD116" s="61" t="str">
        <f aca="false">" "&amp;TRIM(SUBSTITUTE(SUBSTITUTE(SUBSTITUTE(SUBSTITUTE(SUBSTITUTE(SUBSTITUTE(SUBSTITUTE(SUBSTITUTE(SUBSTITUTE(SUBSTITUTE(SUBSTITUTE(SUBSTITUTE(SUBSTITUTE(SUBSTITUTE(SUBSTITUTE(SUBSTITUTE(SUBSTITUTE(SUBSTITUTE(SUBSTITUTE(SUBSTITUTE(LOWER(Z116&amp;""),CHAR(160)," "),"."," "),","," "),"-"," "),"/"," "),"("," "),")"," "),":"," "),";"," "),"_"," "),"–"," "),"?"," "),"!"," "),"*"," "),"["," "),"]"," "),"'"," "),"#"," "),"+"," "),"&amp;"," "))&amp;" "</f>
        <v>  </v>
      </c>
      <c r="BE116" s="61" t="str">
        <f aca="false">" "&amp;TRIM(SUBSTITUTE(SUBSTITUTE(SUBSTITUTE(SUBSTITUTE(SUBSTITUTE(SUBSTITUTE(SUBSTITUTE(SUBSTITUTE(SUBSTITUTE(SUBSTITUTE(SUBSTITUTE(SUBSTITUTE(SUBSTITUTE(SUBSTITUTE(SUBSTITUTE(SUBSTITUTE(SUBSTITUTE(SUBSTITUTE(SUBSTITUTE(SUBSTITUTE(LOWER(W116&amp;""),CHAR(160)," "),"."," "),","," "),"-"," "),"/"," "),"("," "),")"," "),":"," "),";"," "),"_"," "),"–"," "),"?"," "),"!"," "),"*"," "),"["," "),"]"," "),"'"," "),"#"," "),"+"," "),"&amp;"," "))&amp;" "</f>
        <v>  </v>
      </c>
      <c r="BF116" s="61" t="str">
        <f aca="false">" "&amp;TRIM(SUBSTITUTE(SUBSTITUTE(SUBSTITUTE(SUBSTITUTE(SUBSTITUTE(SUBSTITUTE(SUBSTITUTE(SUBSTITUTE(SUBSTITUTE(SUBSTITUTE(SUBSTITUTE(SUBSTITUTE(SUBSTITUTE(SUBSTITUTE(SUBSTITUTE(SUBSTITUTE(SUBSTITUTE(SUBSTITUTE(SUBSTITUTE(SUBSTITUTE(LOWER(AC116&amp;""),CHAR(160)," "),"."," "),","," "),"-"," "),"/"," "),"("," "),")"," "),":"," "),";"," "),"_"," "),"–"," "),"?"," "),"!"," "),"*"," "),"["," "),"]"," "),"'"," "),"#"," "),"+"," "),"&amp;"," "))&amp;" "</f>
        <v>  </v>
      </c>
    </row>
    <row r="117" customFormat="false" ht="41.25" hidden="false" customHeight="true" outlineLevel="0" collapsed="false">
      <c r="A117" s="57" t="s">
        <v>604</v>
      </c>
      <c r="B117" s="57" t="s">
        <v>215</v>
      </c>
      <c r="C117" s="57" t="str">
        <f aca="false">Flights!$F$8</f>
        <v>MH0088</v>
      </c>
      <c r="D117" s="58" t="n">
        <f aca="false">Flights!$D$8</f>
        <v>46305</v>
      </c>
      <c r="E117" s="57" t="str">
        <f aca="false">Flights!$G$8&amp;"-"&amp;Flights!$H$8</f>
        <v>KUL-NRT</v>
      </c>
      <c r="F117" s="57" t="str">
        <f aca="false">Flights!$K$8</f>
        <v>BC</v>
      </c>
      <c r="G117" s="57" t="s">
        <v>402</v>
      </c>
      <c r="H117" s="57" t="s">
        <v>360</v>
      </c>
      <c r="I117" s="57" t="s">
        <v>429</v>
      </c>
      <c r="J117" s="57" t="s">
        <v>605</v>
      </c>
      <c r="K117" s="67" t="s">
        <v>431</v>
      </c>
      <c r="L117" s="67" t="s">
        <v>606</v>
      </c>
      <c r="M117" s="67" t="s">
        <v>433</v>
      </c>
      <c r="N117" s="67" t="s">
        <v>365</v>
      </c>
      <c r="O117" s="67" t="s">
        <v>485</v>
      </c>
      <c r="P117" s="57" t="s">
        <v>184</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open",IF(AND(NOT(OR(LEN(AZ117)&lt;15,ISNUMBER(MATCH(AZ117,L_Placeholder,0)))),NOT(SUMPRODUCT(--ISNUMBER(SEARCH(" "&amp;L_EvidencePhrase&amp;" ",BF117)))&gt;0),NOT(OR(LEN(AU117)&lt;2,ISNUMBER(MATCH(AU117,L_Placeholder,0)))),NOT(OR(LEN(AX117)&lt;2,ISNUMBER(MATCH(AX117,L_Placeholder,0)))),TRIM(AE117)&lt;&gt;TRIM(T117)),"N/A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",BD117)))&gt;0),"INVALID – evidence missing, placeholder or not yet on file",IF(OR(LEN(AX117)&lt;2,ISNUMBER(MATCH(AX117,L_Placeholder,0))),"INVALID – verifier missing",IF(AX117=AU117,"INVALID – verifier must be someone other than the PIC",IF(SUMPRODUCT(--ISNUMBER(SEARCH(" "&amp;L_EvidencePhrase&amp;" ",BC117)))&gt;0,"INVALID – result not yet available (awaiting / TBC)",IF(AND(TRIM(U117)="Pass",SUMPRODUCT(--ISNUMBER(SEARCH(" "&amp;L_ResultBad&amp;" ",BC117)))&gt;0,NOT(SUMPRODUCT(--ISNUMBER(SEARCH(" "&amp;L_Negation&amp;" ",BC117)))&gt;0)),"INVALID – result describes a problem: use Fail, then Pass after CA",IF(AND(AQ117=1,OR(OR(LEN(AY117)&lt;3,ISNUMBER(MATCH(AY117,L_Placeholder,0))),SUMPRODUCT(--ISNUMBER(SEARCH(" "&amp;L_EvidencePhrase&amp;" ",BE117)))&gt;0)),"INVALID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SUBSTITUTE(SUBSTITUTE(SUBSTITUTE(SUBSTITUTE(SUBSTITUTE(SUBSTITUTE(SUBSTITUTE(SUBSTITUTE(SUBSTITUTE(SUBSTITUTE(SUBSTITUTE(SUBSTITUTE(SUBSTITUTE(LOWER(T117&amp;""),CHAR(160),"")," ",""),".",""),"-",""),"/",""),"?",""),"_",""),",",""),"[",""),"]",""),"(",""),")",""),"*","")</f>
        <v/>
      </c>
      <c r="AV117" s="61" t="str">
        <f aca="false">SUBSTITUTE(SUBSTITUTE(SUBSTITUTE(SUBSTITUTE(SUBSTITUTE(SUBSTITUTE(SUBSTITUTE(SUBSTITUTE(SUBSTITUTE(SUBSTITUTE(SUBSTITUTE(SUBSTITUTE(SUBSTITUTE(LOWER(V117&amp;""),CHAR(160),"")," ",""),".",""),"-",""),"/",""),"?",""),"_",""),",",""),"[",""),"]",""),"(",""),")",""),"*","")</f>
        <v/>
      </c>
      <c r="AW117" s="61" t="str">
        <f aca="false">SUBSTITUTE(SUBSTITUTE(SUBSTITUTE(SUBSTITUTE(SUBSTITUTE(SUBSTITUTE(SUBSTITUTE(SUBSTITUTE(SUBSTITUTE(SUBSTITUTE(SUBSTITUTE(SUBSTITUTE(SUBSTITUTE(LOWER(Z117&amp;""),CHAR(160),"")," ",""),".",""),"-",""),"/",""),"?",""),"_",""),",",""),"[",""),"]",""),"(",""),")",""),"*","")</f>
        <v/>
      </c>
      <c r="AX117" s="61" t="str">
        <f aca="false">SUBSTITUTE(SUBSTITUTE(SUBSTITUTE(SUBSTITUTE(SUBSTITUTE(SUBSTITUTE(SUBSTITUTE(SUBSTITUTE(SUBSTITUTE(SUBSTITUTE(SUBSTITUTE(SUBSTITUTE(SUBSTITUTE(LOWER(AE117&amp;""),CHAR(160),"")," ",""),".",""),"-",""),"/",""),"?",""),"_",""),",",""),"[",""),"]",""),"(",""),")",""),"*","")</f>
        <v/>
      </c>
      <c r="AY117" s="61" t="str">
        <f aca="false">SUBSTITUTE(SUBSTITUTE(SUBSTITUTE(SUBSTITUTE(SUBSTITUTE(SUBSTITUTE(SUBSTITUTE(SUBSTITUTE(SUBSTITUTE(SUBSTITUTE(SUBSTITUTE(SUBSTITUTE(SUBSTITUTE(LOWER(W117&amp;""),CHAR(160),"")," ",""),".",""),"-",""),"/",""),"?",""),"_",""),",",""),"[",""),"]",""),"(",""),")",""),"*","")</f>
        <v/>
      </c>
      <c r="AZ117" s="61" t="str">
        <f aca="false">SUBSTITUTE(SUBSTITUTE(SUBSTITUTE(SUBSTITUTE(SUBSTITUTE(SUBSTITUTE(SUBSTITUTE(SUBSTITUTE(SUBSTITUTE(SUBSTITUTE(SUBSTITUTE(SUBSTITUTE(SUBSTITUTE(LOWER(AC117&amp;""),CHAR(160),"")," ",""),".",""),"-",""),"/",""),"?",""),"_",""),",",""),"[",""),"]",""),"(",""),")",""),"*","")</f>
        <v/>
      </c>
      <c r="BA117" s="61" t="str">
        <f aca="false">SUBSTITUTE(SUBSTITUTE(SUBSTITUTE(SUBSTITUTE(SUBSTITUTE(SUBSTITUTE(SUBSTITUTE(SUBSTITUTE(SUBSTITUTE(SUBSTITUTE(SUBSTITUTE(SUBSTITUTE(SUBSTITUTE(LOWER(AA117&amp;""),CHAR(160),""),"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"&amp;TRIM(SUBSTITUTE(SUBSTITUTE(SUBSTITUTE(SUBSTITUTE(SUBSTITUTE(SUBSTITUTE(SUBSTITUTE(SUBSTITUTE(SUBSTITUTE(SUBSTITUTE(SUBSTITUTE(SUBSTITUTE(SUBSTITUTE(SUBSTITUTE(SUBSTITUTE(SUBSTITUTE(SUBSTITUTE(SUBSTITUTE(SUBSTITUTE(SUBSTITUTE(LOWER(V117&amp;""),CHAR(160)," "),"."," "),","," "),"-"," "),"/"," "),"("," "),")"," "),":"," "),";"," "),"_"," "),"–"," "),"?"," "),"!"," "),"*"," "),"["," "),"]"," "),"'"," "),"#"," "),"+"," "),"&amp;"," "))&amp;" "</f>
        <v>  </v>
      </c>
      <c r="BD117" s="61" t="str">
        <f aca="false">" "&amp;TRIM(SUBSTITUTE(SUBSTITUTE(SUBSTITUTE(SUBSTITUTE(SUBSTITUTE(SUBSTITUTE(SUBSTITUTE(SUBSTITUTE(SUBSTITUTE(SUBSTITUTE(SUBSTITUTE(SUBSTITUTE(SUBSTITUTE(SUBSTITUTE(SUBSTITUTE(SUBSTITUTE(SUBSTITUTE(SUBSTITUTE(SUBSTITUTE(SUBSTITUTE(LOWER(Z117&amp;""),CHAR(160)," "),"."," "),","," "),"-"," "),"/"," "),"("," "),")"," "),":"," "),";"," "),"_"," "),"–"," "),"?"," "),"!"," "),"*"," "),"["," "),"]"," "),"'"," "),"#"," "),"+"," "),"&amp;"," "))&amp;" "</f>
        <v>  </v>
      </c>
      <c r="BE117" s="61" t="str">
        <f aca="false">" "&amp;TRIM(SUBSTITUTE(SUBSTITUTE(SUBSTITUTE(SUBSTITUTE(SUBSTITUTE(SUBSTITUTE(SUBSTITUTE(SUBSTITUTE(SUBSTITUTE(SUBSTITUTE(SUBSTITUTE(SUBSTITUTE(SUBSTITUTE(SUBSTITUTE(SUBSTITUTE(SUBSTITUTE(SUBSTITUTE(SUBSTITUTE(SUBSTITUTE(SUBSTITUTE(LOWER(W117&amp;""),CHAR(160)," "),"."," "),","," "),"-"," "),"/"," "),"("," "),")"," "),":"," "),";"," "),"_"," "),"–"," "),"?"," "),"!"," "),"*"," "),"["," "),"]"," "),"'"," "),"#"," "),"+"," "),"&amp;"," "))&amp;" "</f>
        <v>  </v>
      </c>
      <c r="BF117" s="61" t="str">
        <f aca="false">" "&amp;TRIM(SUBSTITUTE(SUBSTITUTE(SUBSTITUTE(SUBSTITUTE(SUBSTITUTE(SUBSTITUTE(SUBSTITUTE(SUBSTITUTE(SUBSTITUTE(SUBSTITUTE(SUBSTITUTE(SUBSTITUTE(SUBSTITUTE(SUBSTITUTE(SUBSTITUTE(SUBSTITUTE(SUBSTITUTE(SUBSTITUTE(SUBSTITUTE(SUBSTITUTE(LOWER(AC117&amp;""),CHAR(160)," "),"."," "),","," "),"-"," "),"/"," "),"("," "),")"," "),":"," "),";"," "),"_"," "),"–"," "),"?"," "),"!"," "),"*"," "),"["," "),"]"," "),"'"," "),"#"," "),"+"," "),"&amp;"," "))&amp;" "</f>
        <v>  </v>
      </c>
    </row>
    <row r="118" customFormat="false" ht="41.25" hidden="false" customHeight="true" outlineLevel="0" collapsed="false">
      <c r="A118" s="57" t="s">
        <v>607</v>
      </c>
      <c r="B118" s="57" t="s">
        <v>215</v>
      </c>
      <c r="C118" s="57" t="str">
        <f aca="false">Flights!$F$8</f>
        <v>MH0088</v>
      </c>
      <c r="D118" s="58" t="n">
        <f aca="false">Flights!$D$8</f>
        <v>46305</v>
      </c>
      <c r="E118" s="57" t="str">
        <f aca="false">Flights!$G$8&amp;"-"&amp;Flights!$H$8</f>
        <v>KUL-NRT</v>
      </c>
      <c r="F118" s="57" t="str">
        <f aca="false">Flights!$K$8</f>
        <v>BC</v>
      </c>
      <c r="G118" s="57" t="s">
        <v>402</v>
      </c>
      <c r="H118" s="57" t="s">
        <v>360</v>
      </c>
      <c r="I118" s="57" t="s">
        <v>429</v>
      </c>
      <c r="J118" s="57" t="s">
        <v>608</v>
      </c>
      <c r="K118" s="67" t="s">
        <v>431</v>
      </c>
      <c r="L118" s="67" t="s">
        <v>609</v>
      </c>
      <c r="M118" s="67" t="s">
        <v>433</v>
      </c>
      <c r="N118" s="67" t="s">
        <v>365</v>
      </c>
      <c r="O118" s="67" t="s">
        <v>485</v>
      </c>
      <c r="P118" s="57" t="s">
        <v>184</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open",IF(AND(NOT(OR(LEN(AZ118)&lt;15,ISNUMBER(MATCH(AZ118,L_Placeholder,0)))),NOT(SUMPRODUCT(--ISNUMBER(SEARCH(" "&amp;L_EvidencePhrase&amp;" ",BF118)))&gt;0),NOT(OR(LEN(AU118)&lt;2,ISNUMBER(MATCH(AU118,L_Placeholder,0)))),NOT(OR(LEN(AX118)&lt;2,ISNUMBER(MATCH(AX118,L_Placeholder,0)))),TRIM(AE118)&lt;&gt;TRIM(T118)),"N/A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",BD118)))&gt;0),"INVALID – evidence missing, placeholder or not yet on file",IF(OR(LEN(AX118)&lt;2,ISNUMBER(MATCH(AX118,L_Placeholder,0))),"INVALID – verifier missing",IF(AX118=AU118,"INVALID – verifier must be someone other than the PIC",IF(SUMPRODUCT(--ISNUMBER(SEARCH(" "&amp;L_EvidencePhrase&amp;" ",BC118)))&gt;0,"INVALID – result not yet available (awaiting / TBC)",IF(AND(TRIM(U118)="Pass",SUMPRODUCT(--ISNUMBER(SEARCH(" "&amp;L_ResultBad&amp;" ",BC118)))&gt;0,NOT(SUMPRODUCT(--ISNUMBER(SEARCH(" "&amp;L_Negation&amp;" ",BC118)))&gt;0)),"INVALID – result describes a problem: use Fail, then Pass after CA",IF(AND(AQ118=1,OR(OR(LEN(AY118)&lt;3,ISNUMBER(MATCH(AY118,L_Placeholder,0))),SUMPRODUCT(--ISNUMBER(SEARCH(" "&amp;L_EvidencePhrase&amp;" ",BE118)))&gt;0)),"INVALID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SUBSTITUTE(SUBSTITUTE(SUBSTITUTE(SUBSTITUTE(SUBSTITUTE(SUBSTITUTE(SUBSTITUTE(SUBSTITUTE(SUBSTITUTE(SUBSTITUTE(SUBSTITUTE(SUBSTITUTE(SUBSTITUTE(LOWER(T118&amp;""),CHAR(160),"")," ",""),".",""),"-",""),"/",""),"?",""),"_",""),",",""),"[",""),"]",""),"(",""),")",""),"*","")</f>
        <v/>
      </c>
      <c r="AV118" s="61" t="str">
        <f aca="false">SUBSTITUTE(SUBSTITUTE(SUBSTITUTE(SUBSTITUTE(SUBSTITUTE(SUBSTITUTE(SUBSTITUTE(SUBSTITUTE(SUBSTITUTE(SUBSTITUTE(SUBSTITUTE(SUBSTITUTE(SUBSTITUTE(LOWER(V118&amp;""),CHAR(160),"")," ",""),".",""),"-",""),"/",""),"?",""),"_",""),",",""),"[",""),"]",""),"(",""),")",""),"*","")</f>
        <v/>
      </c>
      <c r="AW118" s="61" t="str">
        <f aca="false">SUBSTITUTE(SUBSTITUTE(SUBSTITUTE(SUBSTITUTE(SUBSTITUTE(SUBSTITUTE(SUBSTITUTE(SUBSTITUTE(SUBSTITUTE(SUBSTITUTE(SUBSTITUTE(SUBSTITUTE(SUBSTITUTE(LOWER(Z118&amp;""),CHAR(160),"")," ",""),".",""),"-",""),"/",""),"?",""),"_",""),",",""),"[",""),"]",""),"(",""),")",""),"*","")</f>
        <v/>
      </c>
      <c r="AX118" s="61" t="str">
        <f aca="false">SUBSTITUTE(SUBSTITUTE(SUBSTITUTE(SUBSTITUTE(SUBSTITUTE(SUBSTITUTE(SUBSTITUTE(SUBSTITUTE(SUBSTITUTE(SUBSTITUTE(SUBSTITUTE(SUBSTITUTE(SUBSTITUTE(LOWER(AE118&amp;""),CHAR(160),"")," ",""),".",""),"-",""),"/",""),"?",""),"_",""),",",""),"[",""),"]",""),"(",""),")",""),"*","")</f>
        <v/>
      </c>
      <c r="AY118" s="61" t="str">
        <f aca="false">SUBSTITUTE(SUBSTITUTE(SUBSTITUTE(SUBSTITUTE(SUBSTITUTE(SUBSTITUTE(SUBSTITUTE(SUBSTITUTE(SUBSTITUTE(SUBSTITUTE(SUBSTITUTE(SUBSTITUTE(SUBSTITUTE(LOWER(W118&amp;""),CHAR(160),"")," ",""),".",""),"-",""),"/",""),"?",""),"_",""),",",""),"[",""),"]",""),"(",""),")",""),"*","")</f>
        <v/>
      </c>
      <c r="AZ118" s="61" t="str">
        <f aca="false">SUBSTITUTE(SUBSTITUTE(SUBSTITUTE(SUBSTITUTE(SUBSTITUTE(SUBSTITUTE(SUBSTITUTE(SUBSTITUTE(SUBSTITUTE(SUBSTITUTE(SUBSTITUTE(SUBSTITUTE(SUBSTITUTE(LOWER(AC118&amp;""),CHAR(160),"")," ",""),".",""),"-",""),"/",""),"?",""),"_",""),",",""),"[",""),"]",""),"(",""),")",""),"*","")</f>
        <v/>
      </c>
      <c r="BA118" s="61" t="str">
        <f aca="false">SUBSTITUTE(SUBSTITUTE(SUBSTITUTE(SUBSTITUTE(SUBSTITUTE(SUBSTITUTE(SUBSTITUTE(SUBSTITUTE(SUBSTITUTE(SUBSTITUTE(SUBSTITUTE(SUBSTITUTE(SUBSTITUTE(LOWER(AA118&amp;""),CHAR(160),""),"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"&amp;TRIM(SUBSTITUTE(SUBSTITUTE(SUBSTITUTE(SUBSTITUTE(SUBSTITUTE(SUBSTITUTE(SUBSTITUTE(SUBSTITUTE(SUBSTITUTE(SUBSTITUTE(SUBSTITUTE(SUBSTITUTE(SUBSTITUTE(SUBSTITUTE(SUBSTITUTE(SUBSTITUTE(SUBSTITUTE(SUBSTITUTE(SUBSTITUTE(SUBSTITUTE(LOWER(V118&amp;""),CHAR(160)," "),"."," "),","," "),"-"," "),"/"," "),"("," "),")"," "),":"," "),";"," "),"_"," "),"–"," "),"?"," "),"!"," "),"*"," "),"["," "),"]"," "),"'"," "),"#"," "),"+"," "),"&amp;"," "))&amp;" "</f>
        <v>  </v>
      </c>
      <c r="BD118" s="61" t="str">
        <f aca="false">" "&amp;TRIM(SUBSTITUTE(SUBSTITUTE(SUBSTITUTE(SUBSTITUTE(SUBSTITUTE(SUBSTITUTE(SUBSTITUTE(SUBSTITUTE(SUBSTITUTE(SUBSTITUTE(SUBSTITUTE(SUBSTITUTE(SUBSTITUTE(SUBSTITUTE(SUBSTITUTE(SUBSTITUTE(SUBSTITUTE(SUBSTITUTE(SUBSTITUTE(SUBSTITUTE(LOWER(Z118&amp;""),CHAR(160)," "),"."," "),","," "),"-"," "),"/"," "),"("," "),")"," "),":"," "),";"," "),"_"," "),"–"," "),"?"," "),"!"," "),"*"," "),"["," "),"]"," "),"'"," "),"#"," "),"+"," "),"&amp;"," "))&amp;" "</f>
        <v>  </v>
      </c>
      <c r="BE118" s="61" t="str">
        <f aca="false">" "&amp;TRIM(SUBSTITUTE(SUBSTITUTE(SUBSTITUTE(SUBSTITUTE(SUBSTITUTE(SUBSTITUTE(SUBSTITUTE(SUBSTITUTE(SUBSTITUTE(SUBSTITUTE(SUBSTITUTE(SUBSTITUTE(SUBSTITUTE(SUBSTITUTE(SUBSTITUTE(SUBSTITUTE(SUBSTITUTE(SUBSTITUTE(SUBSTITUTE(SUBSTITUTE(LOWER(W118&amp;""),CHAR(160)," "),"."," "),","," "),"-"," "),"/"," "),"("," "),")"," "),":"," "),";"," "),"_"," "),"–"," "),"?"," "),"!"," "),"*"," "),"["," "),"]"," "),"'"," "),"#"," "),"+"," "),"&amp;"," "))&amp;" "</f>
        <v>  </v>
      </c>
      <c r="BF118" s="61" t="str">
        <f aca="false">" "&amp;TRIM(SUBSTITUTE(SUBSTITUTE(SUBSTITUTE(SUBSTITUTE(SUBSTITUTE(SUBSTITUTE(SUBSTITUTE(SUBSTITUTE(SUBSTITUTE(SUBSTITUTE(SUBSTITUTE(SUBSTITUTE(SUBSTITUTE(SUBSTITUTE(SUBSTITUTE(SUBSTITUTE(SUBSTITUTE(SUBSTITUTE(SUBSTITUTE(SUBSTITUTE(LOWER(AC118&amp;""),CHAR(160)," "),"."," "),","," "),"-"," "),"/"," "),"("," "),")"," "),":"," "),";"," "),"_"," "),"–"," "),"?"," "),"!"," "),"*"," "),"["," "),"]"," "),"'"," "),"#"," "),"+"," "),"&amp;"," "))&amp;" "</f>
        <v>  </v>
      </c>
    </row>
    <row r="119" customFormat="false" ht="39.75" hidden="false" customHeight="true" outlineLevel="0" collapsed="false">
      <c r="A119" s="57" t="s">
        <v>610</v>
      </c>
      <c r="B119" s="57" t="s">
        <v>215</v>
      </c>
      <c r="C119" s="57" t="str">
        <f aca="false">Flights!$F$8</f>
        <v>MH0088</v>
      </c>
      <c r="D119" s="58" t="n">
        <f aca="false">Flights!$D$8</f>
        <v>46305</v>
      </c>
      <c r="E119" s="57" t="str">
        <f aca="false">Flights!$G$8&amp;"-"&amp;Flights!$H$8</f>
        <v>KUL-NRT</v>
      </c>
      <c r="F119" s="57" t="str">
        <f aca="false">Flights!$K$8</f>
        <v>BC</v>
      </c>
      <c r="G119" s="57" t="s">
        <v>402</v>
      </c>
      <c r="H119" s="57" t="s">
        <v>360</v>
      </c>
      <c r="I119" s="57" t="s">
        <v>611</v>
      </c>
      <c r="J119" s="57" t="s">
        <v>612</v>
      </c>
      <c r="K119" s="67" t="s">
        <v>483</v>
      </c>
      <c r="L119" s="67" t="s">
        <v>613</v>
      </c>
      <c r="M119" s="67" t="s">
        <v>184</v>
      </c>
      <c r="N119" s="67" t="s">
        <v>365</v>
      </c>
      <c r="O119" s="67" t="s">
        <v>614</v>
      </c>
      <c r="P119" s="57" t="s">
        <v>184</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open",IF(AND(NOT(OR(LEN(AZ119)&lt;15,ISNUMBER(MATCH(AZ119,L_Placeholder,0)))),NOT(SUMPRODUCT(--ISNUMBER(SEARCH(" "&amp;L_EvidencePhrase&amp;" ",BF119)))&gt;0),NOT(OR(LEN(AU119)&lt;2,ISNUMBER(MATCH(AU119,L_Placeholder,0)))),NOT(OR(LEN(AX119)&lt;2,ISNUMBER(MATCH(AX119,L_Placeholder,0)))),TRIM(AE119)&lt;&gt;TRIM(T119)),"N/A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",BD119)))&gt;0),"INVALID – evidence missing, placeholder or not yet on file",IF(OR(LEN(AX119)&lt;2,ISNUMBER(MATCH(AX119,L_Placeholder,0))),"INVALID – verifier missing",IF(AX119=AU119,"INVALID – verifier must be someone other than the PIC",IF(SUMPRODUCT(--ISNUMBER(SEARCH(" "&amp;L_EvidencePhrase&amp;" ",BC119)))&gt;0,"INVALID – result not yet available (awaiting / TBC)",IF(AND(TRIM(U119)="Pass",SUMPRODUCT(--ISNUMBER(SEARCH(" "&amp;L_ResultBad&amp;" ",BC119)))&gt;0,NOT(SUMPRODUCT(--ISNUMBER(SEARCH(" "&amp;L_Negation&amp;" ",BC119)))&gt;0)),"INVALID – result describes a problem: use Fail, then Pass after CA",IF(AND(AQ119=1,OR(OR(LEN(AY119)&lt;3,ISNUMBER(MATCH(AY119,L_Placeholder,0))),SUMPRODUCT(--ISNUMBER(SEARCH(" "&amp;L_EvidencePhrase&amp;" ",BE119)))&gt;0)),"INVALID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SUBSTITUTE(SUBSTITUTE(SUBSTITUTE(SUBSTITUTE(SUBSTITUTE(SUBSTITUTE(SUBSTITUTE(SUBSTITUTE(SUBSTITUTE(SUBSTITUTE(SUBSTITUTE(SUBSTITUTE(SUBSTITUTE(LOWER(T119&amp;""),CHAR(160),"")," ",""),".",""),"-",""),"/",""),"?",""),"_",""),",",""),"[",""),"]",""),"(",""),")",""),"*","")</f>
        <v/>
      </c>
      <c r="AV119" s="61" t="str">
        <f aca="false">SUBSTITUTE(SUBSTITUTE(SUBSTITUTE(SUBSTITUTE(SUBSTITUTE(SUBSTITUTE(SUBSTITUTE(SUBSTITUTE(SUBSTITUTE(SUBSTITUTE(SUBSTITUTE(SUBSTITUTE(SUBSTITUTE(LOWER(V119&amp;""),CHAR(160),"")," ",""),".",""),"-",""),"/",""),"?",""),"_",""),",",""),"[",""),"]",""),"(",""),")",""),"*","")</f>
        <v/>
      </c>
      <c r="AW119" s="61" t="str">
        <f aca="false">SUBSTITUTE(SUBSTITUTE(SUBSTITUTE(SUBSTITUTE(SUBSTITUTE(SUBSTITUTE(SUBSTITUTE(SUBSTITUTE(SUBSTITUTE(SUBSTITUTE(SUBSTITUTE(SUBSTITUTE(SUBSTITUTE(LOWER(Z119&amp;""),CHAR(160),"")," ",""),".",""),"-",""),"/",""),"?",""),"_",""),",",""),"[",""),"]",""),"(",""),")",""),"*","")</f>
        <v/>
      </c>
      <c r="AX119" s="61" t="str">
        <f aca="false">SUBSTITUTE(SUBSTITUTE(SUBSTITUTE(SUBSTITUTE(SUBSTITUTE(SUBSTITUTE(SUBSTITUTE(SUBSTITUTE(SUBSTITUTE(SUBSTITUTE(SUBSTITUTE(SUBSTITUTE(SUBSTITUTE(LOWER(AE119&amp;""),CHAR(160),"")," ",""),".",""),"-",""),"/",""),"?",""),"_",""),",",""),"[",""),"]",""),"(",""),")",""),"*","")</f>
        <v/>
      </c>
      <c r="AY119" s="61" t="str">
        <f aca="false">SUBSTITUTE(SUBSTITUTE(SUBSTITUTE(SUBSTITUTE(SUBSTITUTE(SUBSTITUTE(SUBSTITUTE(SUBSTITUTE(SUBSTITUTE(SUBSTITUTE(SUBSTITUTE(SUBSTITUTE(SUBSTITUTE(LOWER(W119&amp;""),CHAR(160),"")," ",""),".",""),"-",""),"/",""),"?",""),"_",""),",",""),"[",""),"]",""),"(",""),")",""),"*","")</f>
        <v/>
      </c>
      <c r="AZ119" s="61" t="str">
        <f aca="false">SUBSTITUTE(SUBSTITUTE(SUBSTITUTE(SUBSTITUTE(SUBSTITUTE(SUBSTITUTE(SUBSTITUTE(SUBSTITUTE(SUBSTITUTE(SUBSTITUTE(SUBSTITUTE(SUBSTITUTE(SUBSTITUTE(LOWER(AC119&amp;""),CHAR(160),"")," ",""),".",""),"-",""),"/",""),"?",""),"_",""),",",""),"[",""),"]",""),"(",""),")",""),"*","")</f>
        <v/>
      </c>
      <c r="BA119" s="61" t="str">
        <f aca="false">SUBSTITUTE(SUBSTITUTE(SUBSTITUTE(SUBSTITUTE(SUBSTITUTE(SUBSTITUTE(SUBSTITUTE(SUBSTITUTE(SUBSTITUTE(SUBSTITUTE(SUBSTITUTE(SUBSTITUTE(SUBSTITUTE(LOWER(AA119&amp;""),CHAR(160),""),"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"&amp;TRIM(SUBSTITUTE(SUBSTITUTE(SUBSTITUTE(SUBSTITUTE(SUBSTITUTE(SUBSTITUTE(SUBSTITUTE(SUBSTITUTE(SUBSTITUTE(SUBSTITUTE(SUBSTITUTE(SUBSTITUTE(SUBSTITUTE(SUBSTITUTE(SUBSTITUTE(SUBSTITUTE(SUBSTITUTE(SUBSTITUTE(SUBSTITUTE(SUBSTITUTE(LOWER(V119&amp;""),CHAR(160)," "),"."," "),","," "),"-"," "),"/"," "),"("," "),")"," "),":"," "),";"," "),"_"," "),"–"," "),"?"," "),"!"," "),"*"," "),"["," "),"]"," "),"'"," "),"#"," "),"+"," "),"&amp;"," "))&amp;" "</f>
        <v>  </v>
      </c>
      <c r="BD119" s="61" t="str">
        <f aca="false">" "&amp;TRIM(SUBSTITUTE(SUBSTITUTE(SUBSTITUTE(SUBSTITUTE(SUBSTITUTE(SUBSTITUTE(SUBSTITUTE(SUBSTITUTE(SUBSTITUTE(SUBSTITUTE(SUBSTITUTE(SUBSTITUTE(SUBSTITUTE(SUBSTITUTE(SUBSTITUTE(SUBSTITUTE(SUBSTITUTE(SUBSTITUTE(SUBSTITUTE(SUBSTITUTE(LOWER(Z119&amp;""),CHAR(160)," "),"."," "),","," "),"-"," "),"/"," "),"("," "),")"," "),":"," "),";"," "),"_"," "),"–"," "),"?"," "),"!"," "),"*"," "),"["," "),"]"," "),"'"," "),"#"," "),"+"," "),"&amp;"," "))&amp;" "</f>
        <v>  </v>
      </c>
      <c r="BE119" s="61" t="str">
        <f aca="false">" "&amp;TRIM(SUBSTITUTE(SUBSTITUTE(SUBSTITUTE(SUBSTITUTE(SUBSTITUTE(SUBSTITUTE(SUBSTITUTE(SUBSTITUTE(SUBSTITUTE(SUBSTITUTE(SUBSTITUTE(SUBSTITUTE(SUBSTITUTE(SUBSTITUTE(SUBSTITUTE(SUBSTITUTE(SUBSTITUTE(SUBSTITUTE(SUBSTITUTE(SUBSTITUTE(LOWER(W119&amp;""),CHAR(160)," "),"."," "),","," "),"-"," "),"/"," "),"("," "),")"," "),":"," "),";"," "),"_"," "),"–"," "),"?"," "),"!"," "),"*"," "),"["," "),"]"," "),"'"," "),"#"," "),"+"," "),"&amp;"," "))&amp;" "</f>
        <v>  </v>
      </c>
      <c r="BF119" s="61" t="str">
        <f aca="false">" "&amp;TRIM(SUBSTITUTE(SUBSTITUTE(SUBSTITUTE(SUBSTITUTE(SUBSTITUTE(SUBSTITUTE(SUBSTITUTE(SUBSTITUTE(SUBSTITUTE(SUBSTITUTE(SUBSTITUTE(SUBSTITUTE(SUBSTITUTE(SUBSTITUTE(SUBSTITUTE(SUBSTITUTE(SUBSTITUTE(SUBSTITUTE(SUBSTITUTE(SUBSTITUTE(LOWER(AC119&amp;""),CHAR(160)," "),"."," "),","," "),"-"," "),"/"," "),"("," "),")"," "),":"," "),";"," "),"_"," "),"–"," "),"?"," "),"!"," "),"*"," "),"["," "),"]"," "),"'"," "),"#"," "),"+"," "),"&amp;"," "))&amp;" "</f>
        <v>  </v>
      </c>
    </row>
    <row r="120" customFormat="false" ht="54" hidden="false" customHeight="true" outlineLevel="0" collapsed="false">
      <c r="A120" s="57" t="s">
        <v>615</v>
      </c>
      <c r="B120" s="57" t="s">
        <v>215</v>
      </c>
      <c r="C120" s="57" t="str">
        <f aca="false">Flights!$F$8</f>
        <v>MH0088</v>
      </c>
      <c r="D120" s="58" t="n">
        <f aca="false">Flights!$D$8</f>
        <v>46305</v>
      </c>
      <c r="E120" s="57" t="str">
        <f aca="false">Flights!$G$8&amp;"-"&amp;Flights!$H$8</f>
        <v>KUL-NRT</v>
      </c>
      <c r="F120" s="57" t="str">
        <f aca="false">Flights!$K$8</f>
        <v>BC</v>
      </c>
      <c r="G120" s="57" t="s">
        <v>402</v>
      </c>
      <c r="H120" s="57" t="s">
        <v>360</v>
      </c>
      <c r="I120" s="57" t="s">
        <v>616</v>
      </c>
      <c r="J120" s="57" t="s">
        <v>617</v>
      </c>
      <c r="K120" s="67" t="s">
        <v>618</v>
      </c>
      <c r="L120" s="67" t="s">
        <v>619</v>
      </c>
      <c r="M120" s="67" t="s">
        <v>433</v>
      </c>
      <c r="N120" s="67" t="s">
        <v>365</v>
      </c>
      <c r="O120" s="67" t="s">
        <v>620</v>
      </c>
      <c r="P120" s="57" t="s">
        <v>184</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open",IF(AND(NOT(OR(LEN(AZ120)&lt;15,ISNUMBER(MATCH(AZ120,L_Placeholder,0)))),NOT(SUMPRODUCT(--ISNUMBER(SEARCH(" "&amp;L_EvidencePhrase&amp;" ",BF120)))&gt;0),NOT(OR(LEN(AU120)&lt;2,ISNUMBER(MATCH(AU120,L_Placeholder,0)))),NOT(OR(LEN(AX120)&lt;2,ISNUMBER(MATCH(AX120,L_Placeholder,0)))),TRIM(AE120)&lt;&gt;TRIM(T120)),"N/A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",BD120)))&gt;0),"INVALID – evidence missing, placeholder or not yet on file",IF(OR(LEN(AX120)&lt;2,ISNUMBER(MATCH(AX120,L_Placeholder,0))),"INVALID – verifier missing",IF(AX120=AU120,"INVALID – verifier must be someone other than the PIC",IF(SUMPRODUCT(--ISNUMBER(SEARCH(" "&amp;L_EvidencePhrase&amp;" ",BC120)))&gt;0,"INVALID – result not yet available (awaiting / TBC)",IF(AND(TRIM(U120)="Pass",SUMPRODUCT(--ISNUMBER(SEARCH(" "&amp;L_ResultBad&amp;" ",BC120)))&gt;0,NOT(SUMPRODUCT(--ISNUMBER(SEARCH(" "&amp;L_Negation&amp;" ",BC120)))&gt;0)),"INVALID – result describes a problem: use Fail, then Pass after CA",IF(AND(AQ120=1,OR(OR(LEN(AY120)&lt;3,ISNUMBER(MATCH(AY120,L_Placeholder,0))),SUMPRODUCT(--ISNUMBER(SEARCH(" "&amp;L_EvidencePhrase&amp;" ",BE120)))&gt;0)),"INVALID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SUBSTITUTE(SUBSTITUTE(SUBSTITUTE(SUBSTITUTE(SUBSTITUTE(SUBSTITUTE(SUBSTITUTE(SUBSTITUTE(SUBSTITUTE(SUBSTITUTE(SUBSTITUTE(SUBSTITUTE(SUBSTITUTE(LOWER(T120&amp;""),CHAR(160),"")," ",""),".",""),"-",""),"/",""),"?",""),"_",""),",",""),"[",""),"]",""),"(",""),")",""),"*","")</f>
        <v/>
      </c>
      <c r="AV120" s="61" t="str">
        <f aca="false">SUBSTITUTE(SUBSTITUTE(SUBSTITUTE(SUBSTITUTE(SUBSTITUTE(SUBSTITUTE(SUBSTITUTE(SUBSTITUTE(SUBSTITUTE(SUBSTITUTE(SUBSTITUTE(SUBSTITUTE(SUBSTITUTE(LOWER(V120&amp;""),CHAR(160),"")," ",""),".",""),"-",""),"/",""),"?",""),"_",""),",",""),"[",""),"]",""),"(",""),")",""),"*","")</f>
        <v/>
      </c>
      <c r="AW120" s="61" t="str">
        <f aca="false">SUBSTITUTE(SUBSTITUTE(SUBSTITUTE(SUBSTITUTE(SUBSTITUTE(SUBSTITUTE(SUBSTITUTE(SUBSTITUTE(SUBSTITUTE(SUBSTITUTE(SUBSTITUTE(SUBSTITUTE(SUBSTITUTE(LOWER(Z120&amp;""),CHAR(160),"")," ",""),".",""),"-",""),"/",""),"?",""),"_",""),",",""),"[",""),"]",""),"(",""),")",""),"*","")</f>
        <v/>
      </c>
      <c r="AX120" s="61" t="str">
        <f aca="false">SUBSTITUTE(SUBSTITUTE(SUBSTITUTE(SUBSTITUTE(SUBSTITUTE(SUBSTITUTE(SUBSTITUTE(SUBSTITUTE(SUBSTITUTE(SUBSTITUTE(SUBSTITUTE(SUBSTITUTE(SUBSTITUTE(LOWER(AE120&amp;""),CHAR(160),"")," ",""),".",""),"-",""),"/",""),"?",""),"_",""),",",""),"[",""),"]",""),"(",""),")",""),"*","")</f>
        <v/>
      </c>
      <c r="AY120" s="61" t="str">
        <f aca="false">SUBSTITUTE(SUBSTITUTE(SUBSTITUTE(SUBSTITUTE(SUBSTITUTE(SUBSTITUTE(SUBSTITUTE(SUBSTITUTE(SUBSTITUTE(SUBSTITUTE(SUBSTITUTE(SUBSTITUTE(SUBSTITUTE(LOWER(W120&amp;""),CHAR(160),"")," ",""),".",""),"-",""),"/",""),"?",""),"_",""),",",""),"[",""),"]",""),"(",""),")",""),"*","")</f>
        <v/>
      </c>
      <c r="AZ120" s="61" t="str">
        <f aca="false">SUBSTITUTE(SUBSTITUTE(SUBSTITUTE(SUBSTITUTE(SUBSTITUTE(SUBSTITUTE(SUBSTITUTE(SUBSTITUTE(SUBSTITUTE(SUBSTITUTE(SUBSTITUTE(SUBSTITUTE(SUBSTITUTE(LOWER(AC120&amp;""),CHAR(160),"")," ",""),".",""),"-",""),"/",""),"?",""),"_",""),",",""),"[",""),"]",""),"(",""),")",""),"*","")</f>
        <v/>
      </c>
      <c r="BA120" s="61" t="str">
        <f aca="false">SUBSTITUTE(SUBSTITUTE(SUBSTITUTE(SUBSTITUTE(SUBSTITUTE(SUBSTITUTE(SUBSTITUTE(SUBSTITUTE(SUBSTITUTE(SUBSTITUTE(SUBSTITUTE(SUBSTITUTE(SUBSTITUTE(LOWER(AA120&amp;""),CHAR(160),""),"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"&amp;TRIM(SUBSTITUTE(SUBSTITUTE(SUBSTITUTE(SUBSTITUTE(SUBSTITUTE(SUBSTITUTE(SUBSTITUTE(SUBSTITUTE(SUBSTITUTE(SUBSTITUTE(SUBSTITUTE(SUBSTITUTE(SUBSTITUTE(SUBSTITUTE(SUBSTITUTE(SUBSTITUTE(SUBSTITUTE(SUBSTITUTE(SUBSTITUTE(SUBSTITUTE(LOWER(V120&amp;""),CHAR(160)," "),"."," "),","," "),"-"," "),"/"," "),"("," "),")"," "),":"," "),";"," "),"_"," "),"–"," "),"?"," "),"!"," "),"*"," "),"["," "),"]"," "),"'"," "),"#"," "),"+"," "),"&amp;"," "))&amp;" "</f>
        <v>  </v>
      </c>
      <c r="BD120" s="61" t="str">
        <f aca="false">" "&amp;TRIM(SUBSTITUTE(SUBSTITUTE(SUBSTITUTE(SUBSTITUTE(SUBSTITUTE(SUBSTITUTE(SUBSTITUTE(SUBSTITUTE(SUBSTITUTE(SUBSTITUTE(SUBSTITUTE(SUBSTITUTE(SUBSTITUTE(SUBSTITUTE(SUBSTITUTE(SUBSTITUTE(SUBSTITUTE(SUBSTITUTE(SUBSTITUTE(SUBSTITUTE(LOWER(Z120&amp;""),CHAR(160)," "),"."," "),","," "),"-"," "),"/"," "),"("," "),")"," "),":"," "),";"," "),"_"," "),"–"," "),"?"," "),"!"," "),"*"," "),"["," "),"]"," "),"'"," "),"#"," "),"+"," "),"&amp;"," "))&amp;" "</f>
        <v>  </v>
      </c>
      <c r="BE120" s="61" t="str">
        <f aca="false">" "&amp;TRIM(SUBSTITUTE(SUBSTITUTE(SUBSTITUTE(SUBSTITUTE(SUBSTITUTE(SUBSTITUTE(SUBSTITUTE(SUBSTITUTE(SUBSTITUTE(SUBSTITUTE(SUBSTITUTE(SUBSTITUTE(SUBSTITUTE(SUBSTITUTE(SUBSTITUTE(SUBSTITUTE(SUBSTITUTE(SUBSTITUTE(SUBSTITUTE(SUBSTITUTE(LOWER(W120&amp;""),CHAR(160)," "),"."," "),","," "),"-"," "),"/"," "),"("," "),")"," "),":"," "),";"," "),"_"," "),"–"," "),"?"," "),"!"," "),"*"," "),"["," "),"]"," "),"'"," "),"#"," "),"+"," "),"&amp;"," "))&amp;" "</f>
        <v>  </v>
      </c>
      <c r="BF120" s="61" t="str">
        <f aca="false">" "&amp;TRIM(SUBSTITUTE(SUBSTITUTE(SUBSTITUTE(SUBSTITUTE(SUBSTITUTE(SUBSTITUTE(SUBSTITUTE(SUBSTITUTE(SUBSTITUTE(SUBSTITUTE(SUBSTITUTE(SUBSTITUTE(SUBSTITUTE(SUBSTITUTE(SUBSTITUTE(SUBSTITUTE(SUBSTITUTE(SUBSTITUTE(SUBSTITUTE(SUBSTITUTE(LOWER(AC120&amp;""),CHAR(160)," "),"."," "),","," "),"-"," "),"/"," "),"("," "),")"," "),":"," "),";"," "),"_"," "),"–"," "),"?"," "),"!"," "),"*"," "),"["," "),"]"," "),"'"," "),"#"," "),"+"," "),"&amp;"," "))&amp;" "</f>
        <v>  </v>
      </c>
    </row>
    <row r="121" customFormat="false" ht="39.75" hidden="false" customHeight="true" outlineLevel="0" collapsed="false">
      <c r="A121" s="57" t="s">
        <v>621</v>
      </c>
      <c r="B121" s="57" t="s">
        <v>215</v>
      </c>
      <c r="C121" s="57" t="str">
        <f aca="false">Flights!$F$8</f>
        <v>MH0088</v>
      </c>
      <c r="D121" s="58" t="n">
        <f aca="false">Flights!$D$8</f>
        <v>46305</v>
      </c>
      <c r="E121" s="57" t="str">
        <f aca="false">Flights!$G$8&amp;"-"&amp;Flights!$H$8</f>
        <v>KUL-NRT</v>
      </c>
      <c r="F121" s="57" t="str">
        <f aca="false">Flights!$K$8</f>
        <v>BC</v>
      </c>
      <c r="G121" s="57" t="s">
        <v>441</v>
      </c>
      <c r="H121" s="57" t="s">
        <v>442</v>
      </c>
      <c r="I121" s="57" t="s">
        <v>361</v>
      </c>
      <c r="J121" s="57" t="s">
        <v>443</v>
      </c>
      <c r="K121" s="67" t="s">
        <v>408</v>
      </c>
      <c r="L121" s="67" t="s">
        <v>444</v>
      </c>
      <c r="M121" s="67"/>
      <c r="N121" s="67" t="s">
        <v>365</v>
      </c>
      <c r="O121" s="67" t="s">
        <v>445</v>
      </c>
      <c r="P121" s="57" t="s">
        <v>184</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open",IF(AND(NOT(OR(LEN(AZ121)&lt;15,ISNUMBER(MATCH(AZ121,L_Placeholder,0)))),NOT(SUMPRODUCT(--ISNUMBER(SEARCH(" "&amp;L_EvidencePhrase&amp;" ",BF121)))&gt;0),NOT(OR(LEN(AU121)&lt;2,ISNUMBER(MATCH(AU121,L_Placeholder,0)))),NOT(OR(LEN(AX121)&lt;2,ISNUMBER(MATCH(AX121,L_Placeholder,0)))),TRIM(AE121)&lt;&gt;TRIM(T121)),"N/A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",BD121)))&gt;0),"INVALID – evidence missing, placeholder or not yet on file",IF(OR(LEN(AX121)&lt;2,ISNUMBER(MATCH(AX121,L_Placeholder,0))),"INVALID – verifier missing",IF(AX121=AU121,"INVALID – verifier must be someone other than the PIC",IF(SUMPRODUCT(--ISNUMBER(SEARCH(" "&amp;L_EvidencePhrase&amp;" ",BC121)))&gt;0,"INVALID – result not yet available (awaiting / TBC)",IF(AND(TRIM(U121)="Pass",SUMPRODUCT(--ISNUMBER(SEARCH(" "&amp;L_ResultBad&amp;" ",BC121)))&gt;0,NOT(SUMPRODUCT(--ISNUMBER(SEARCH(" "&amp;L_Negation&amp;" ",BC121)))&gt;0)),"INVALID – result describes a problem: use Fail, then Pass after CA",IF(AND(AQ121=1,OR(OR(LEN(AY121)&lt;3,ISNUMBER(MATCH(AY121,L_Placeholder,0))),SUMPRODUCT(--ISNUMBER(SEARCH(" "&amp;L_EvidencePhrase&amp;" ",BE121)))&gt;0)),"INVALID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SUBSTITUTE(SUBSTITUTE(SUBSTITUTE(SUBSTITUTE(SUBSTITUTE(SUBSTITUTE(SUBSTITUTE(SUBSTITUTE(SUBSTITUTE(SUBSTITUTE(SUBSTITUTE(SUBSTITUTE(SUBSTITUTE(LOWER(T121&amp;""),CHAR(160),"")," ",""),".",""),"-",""),"/",""),"?",""),"_",""),",",""),"[",""),"]",""),"(",""),")",""),"*","")</f>
        <v/>
      </c>
      <c r="AV121" s="61" t="str">
        <f aca="false">SUBSTITUTE(SUBSTITUTE(SUBSTITUTE(SUBSTITUTE(SUBSTITUTE(SUBSTITUTE(SUBSTITUTE(SUBSTITUTE(SUBSTITUTE(SUBSTITUTE(SUBSTITUTE(SUBSTITUTE(SUBSTITUTE(LOWER(V121&amp;""),CHAR(160),"")," ",""),".",""),"-",""),"/",""),"?",""),"_",""),",",""),"[",""),"]",""),"(",""),")",""),"*","")</f>
        <v/>
      </c>
      <c r="AW121" s="61" t="str">
        <f aca="false">SUBSTITUTE(SUBSTITUTE(SUBSTITUTE(SUBSTITUTE(SUBSTITUTE(SUBSTITUTE(SUBSTITUTE(SUBSTITUTE(SUBSTITUTE(SUBSTITUTE(SUBSTITUTE(SUBSTITUTE(SUBSTITUTE(LOWER(Z121&amp;""),CHAR(160),"")," ",""),".",""),"-",""),"/",""),"?",""),"_",""),",",""),"[",""),"]",""),"(",""),")",""),"*","")</f>
        <v/>
      </c>
      <c r="AX121" s="61" t="str">
        <f aca="false">SUBSTITUTE(SUBSTITUTE(SUBSTITUTE(SUBSTITUTE(SUBSTITUTE(SUBSTITUTE(SUBSTITUTE(SUBSTITUTE(SUBSTITUTE(SUBSTITUTE(SUBSTITUTE(SUBSTITUTE(SUBSTITUTE(LOWER(AE121&amp;""),CHAR(160),"")," ",""),".",""),"-",""),"/",""),"?",""),"_",""),",",""),"[",""),"]",""),"(",""),")",""),"*","")</f>
        <v/>
      </c>
      <c r="AY121" s="61" t="str">
        <f aca="false">SUBSTITUTE(SUBSTITUTE(SUBSTITUTE(SUBSTITUTE(SUBSTITUTE(SUBSTITUTE(SUBSTITUTE(SUBSTITUTE(SUBSTITUTE(SUBSTITUTE(SUBSTITUTE(SUBSTITUTE(SUBSTITUTE(LOWER(W121&amp;""),CHAR(160),"")," ",""),".",""),"-",""),"/",""),"?",""),"_",""),",",""),"[",""),"]",""),"(",""),")",""),"*","")</f>
        <v/>
      </c>
      <c r="AZ121" s="61" t="str">
        <f aca="false">SUBSTITUTE(SUBSTITUTE(SUBSTITUTE(SUBSTITUTE(SUBSTITUTE(SUBSTITUTE(SUBSTITUTE(SUBSTITUTE(SUBSTITUTE(SUBSTITUTE(SUBSTITUTE(SUBSTITUTE(SUBSTITUTE(LOWER(AC121&amp;""),CHAR(160),"")," ",""),".",""),"-",""),"/",""),"?",""),"_",""),",",""),"[",""),"]",""),"(",""),")",""),"*","")</f>
        <v/>
      </c>
      <c r="BA121" s="61" t="str">
        <f aca="false">SUBSTITUTE(SUBSTITUTE(SUBSTITUTE(SUBSTITUTE(SUBSTITUTE(SUBSTITUTE(SUBSTITUTE(SUBSTITUTE(SUBSTITUTE(SUBSTITUTE(SUBSTITUTE(SUBSTITUTE(SUBSTITUTE(LOWER(AA121&amp;""),CHAR(160),""),"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"&amp;TRIM(SUBSTITUTE(SUBSTITUTE(SUBSTITUTE(SUBSTITUTE(SUBSTITUTE(SUBSTITUTE(SUBSTITUTE(SUBSTITUTE(SUBSTITUTE(SUBSTITUTE(SUBSTITUTE(SUBSTITUTE(SUBSTITUTE(SUBSTITUTE(SUBSTITUTE(SUBSTITUTE(SUBSTITUTE(SUBSTITUTE(SUBSTITUTE(SUBSTITUTE(LOWER(V121&amp;""),CHAR(160)," "),"."," "),","," "),"-"," "),"/"," "),"("," "),")"," "),":"," "),";"," "),"_"," "),"–"," "),"?"," "),"!"," "),"*"," "),"["," "),"]"," "),"'"," "),"#"," "),"+"," "),"&amp;"," "))&amp;" "</f>
        <v>  </v>
      </c>
      <c r="BD121" s="61" t="str">
        <f aca="false">" "&amp;TRIM(SUBSTITUTE(SUBSTITUTE(SUBSTITUTE(SUBSTITUTE(SUBSTITUTE(SUBSTITUTE(SUBSTITUTE(SUBSTITUTE(SUBSTITUTE(SUBSTITUTE(SUBSTITUTE(SUBSTITUTE(SUBSTITUTE(SUBSTITUTE(SUBSTITUTE(SUBSTITUTE(SUBSTITUTE(SUBSTITUTE(SUBSTITUTE(SUBSTITUTE(LOWER(Z121&amp;""),CHAR(160)," "),"."," "),","," "),"-"," "),"/"," "),"("," "),")"," "),":"," "),";"," "),"_"," "),"–"," "),"?"," "),"!"," "),"*"," "),"["," "),"]"," "),"'"," "),"#"," "),"+"," "),"&amp;"," "))&amp;" "</f>
        <v>  </v>
      </c>
      <c r="BE121" s="61" t="str">
        <f aca="false">" "&amp;TRIM(SUBSTITUTE(SUBSTITUTE(SUBSTITUTE(SUBSTITUTE(SUBSTITUTE(SUBSTITUTE(SUBSTITUTE(SUBSTITUTE(SUBSTITUTE(SUBSTITUTE(SUBSTITUTE(SUBSTITUTE(SUBSTITUTE(SUBSTITUTE(SUBSTITUTE(SUBSTITUTE(SUBSTITUTE(SUBSTITUTE(SUBSTITUTE(SUBSTITUTE(LOWER(W121&amp;""),CHAR(160)," "),"."," "),","," "),"-"," "),"/"," "),"("," "),")"," "),":"," "),";"," "),"_"," "),"–"," "),"?"," "),"!"," "),"*"," "),"["," "),"]"," "),"'"," "),"#"," "),"+"," "),"&amp;"," "))&amp;" "</f>
        <v>  </v>
      </c>
      <c r="BF121" s="61" t="str">
        <f aca="false">" "&amp;TRIM(SUBSTITUTE(SUBSTITUTE(SUBSTITUTE(SUBSTITUTE(SUBSTITUTE(SUBSTITUTE(SUBSTITUTE(SUBSTITUTE(SUBSTITUTE(SUBSTITUTE(SUBSTITUTE(SUBSTITUTE(SUBSTITUTE(SUBSTITUTE(SUBSTITUTE(SUBSTITUTE(SUBSTITUTE(SUBSTITUTE(SUBSTITUTE(SUBSTITUTE(LOWER(AC121&amp;""),CHAR(160)," "),"."," "),","," "),"-"," "),"/"," "),"("," "),")"," "),":"," "),";"," "),"_"," "),"–"," "),"?"," "),"!"," "),"*"," "),"["," "),"]"," "),"'"," "),"#"," "),"+"," "),"&amp;"," "))&amp;" "</f>
        <v>  </v>
      </c>
    </row>
    <row r="122" customFormat="false" ht="39.75" hidden="false" customHeight="true" outlineLevel="0" collapsed="false">
      <c r="A122" s="57" t="s">
        <v>622</v>
      </c>
      <c r="B122" s="57" t="s">
        <v>215</v>
      </c>
      <c r="C122" s="57" t="str">
        <f aca="false">Flights!$F$8</f>
        <v>MH0088</v>
      </c>
      <c r="D122" s="58" t="n">
        <f aca="false">Flights!$D$8</f>
        <v>46305</v>
      </c>
      <c r="E122" s="57" t="str">
        <f aca="false">Flights!$G$8&amp;"-"&amp;Flights!$H$8</f>
        <v>KUL-NRT</v>
      </c>
      <c r="F122" s="57" t="str">
        <f aca="false">Flights!$K$8</f>
        <v>BC</v>
      </c>
      <c r="G122" s="57" t="s">
        <v>441</v>
      </c>
      <c r="H122" s="57" t="s">
        <v>442</v>
      </c>
      <c r="I122" s="57" t="s">
        <v>410</v>
      </c>
      <c r="J122" s="57" t="s">
        <v>447</v>
      </c>
      <c r="K122" s="67" t="s">
        <v>408</v>
      </c>
      <c r="L122" s="67" t="s">
        <v>444</v>
      </c>
      <c r="M122" s="67"/>
      <c r="N122" s="67" t="s">
        <v>365</v>
      </c>
      <c r="O122" s="67" t="s">
        <v>445</v>
      </c>
      <c r="P122" s="57" t="s">
        <v>184</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open",IF(AND(NOT(OR(LEN(AZ122)&lt;15,ISNUMBER(MATCH(AZ122,L_Placeholder,0)))),NOT(SUMPRODUCT(--ISNUMBER(SEARCH(" "&amp;L_EvidencePhrase&amp;" ",BF122)))&gt;0),NOT(OR(LEN(AU122)&lt;2,ISNUMBER(MATCH(AU122,L_Placeholder,0)))),NOT(OR(LEN(AX122)&lt;2,ISNUMBER(MATCH(AX122,L_Placeholder,0)))),TRIM(AE122)&lt;&gt;TRIM(T122)),"N/A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",BD122)))&gt;0),"INVALID – evidence missing, placeholder or not yet on file",IF(OR(LEN(AX122)&lt;2,ISNUMBER(MATCH(AX122,L_Placeholder,0))),"INVALID – verifier missing",IF(AX122=AU122,"INVALID – verifier must be someone other than the PIC",IF(SUMPRODUCT(--ISNUMBER(SEARCH(" "&amp;L_EvidencePhrase&amp;" ",BC122)))&gt;0,"INVALID – result not yet available (awaiting / TBC)",IF(AND(TRIM(U122)="Pass",SUMPRODUCT(--ISNUMBER(SEARCH(" "&amp;L_ResultBad&amp;" ",BC122)))&gt;0,NOT(SUMPRODUCT(--ISNUMBER(SEARCH(" "&amp;L_Negation&amp;" ",BC122)))&gt;0)),"INVALID – result describes a problem: use Fail, then Pass after CA",IF(AND(AQ122=1,OR(OR(LEN(AY122)&lt;3,ISNUMBER(MATCH(AY122,L_Placeholder,0))),SUMPRODUCT(--ISNUMBER(SEARCH(" "&amp;L_EvidencePhrase&amp;" ",BE122)))&gt;0)),"INVALID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SUBSTITUTE(SUBSTITUTE(SUBSTITUTE(SUBSTITUTE(SUBSTITUTE(SUBSTITUTE(SUBSTITUTE(SUBSTITUTE(SUBSTITUTE(SUBSTITUTE(SUBSTITUTE(SUBSTITUTE(SUBSTITUTE(LOWER(T122&amp;""),CHAR(160),"")," ",""),".",""),"-",""),"/",""),"?",""),"_",""),",",""),"[",""),"]",""),"(",""),")",""),"*","")</f>
        <v/>
      </c>
      <c r="AV122" s="61" t="str">
        <f aca="false">SUBSTITUTE(SUBSTITUTE(SUBSTITUTE(SUBSTITUTE(SUBSTITUTE(SUBSTITUTE(SUBSTITUTE(SUBSTITUTE(SUBSTITUTE(SUBSTITUTE(SUBSTITUTE(SUBSTITUTE(SUBSTITUTE(LOWER(V122&amp;""),CHAR(160),"")," ",""),".",""),"-",""),"/",""),"?",""),"_",""),",",""),"[",""),"]",""),"(",""),")",""),"*","")</f>
        <v/>
      </c>
      <c r="AW122" s="61" t="str">
        <f aca="false">SUBSTITUTE(SUBSTITUTE(SUBSTITUTE(SUBSTITUTE(SUBSTITUTE(SUBSTITUTE(SUBSTITUTE(SUBSTITUTE(SUBSTITUTE(SUBSTITUTE(SUBSTITUTE(SUBSTITUTE(SUBSTITUTE(LOWER(Z122&amp;""),CHAR(160),"")," ",""),".",""),"-",""),"/",""),"?",""),"_",""),",",""),"[",""),"]",""),"(",""),")",""),"*","")</f>
        <v/>
      </c>
      <c r="AX122" s="61" t="str">
        <f aca="false">SUBSTITUTE(SUBSTITUTE(SUBSTITUTE(SUBSTITUTE(SUBSTITUTE(SUBSTITUTE(SUBSTITUTE(SUBSTITUTE(SUBSTITUTE(SUBSTITUTE(SUBSTITUTE(SUBSTITUTE(SUBSTITUTE(LOWER(AE122&amp;""),CHAR(160),"")," ",""),".",""),"-",""),"/",""),"?",""),"_",""),",",""),"[",""),"]",""),"(",""),")",""),"*","")</f>
        <v/>
      </c>
      <c r="AY122" s="61" t="str">
        <f aca="false">SUBSTITUTE(SUBSTITUTE(SUBSTITUTE(SUBSTITUTE(SUBSTITUTE(SUBSTITUTE(SUBSTITUTE(SUBSTITUTE(SUBSTITUTE(SUBSTITUTE(SUBSTITUTE(SUBSTITUTE(SUBSTITUTE(LOWER(W122&amp;""),CHAR(160),"")," ",""),".",""),"-",""),"/",""),"?",""),"_",""),",",""),"[",""),"]",""),"(",""),")",""),"*","")</f>
        <v/>
      </c>
      <c r="AZ122" s="61" t="str">
        <f aca="false">SUBSTITUTE(SUBSTITUTE(SUBSTITUTE(SUBSTITUTE(SUBSTITUTE(SUBSTITUTE(SUBSTITUTE(SUBSTITUTE(SUBSTITUTE(SUBSTITUTE(SUBSTITUTE(SUBSTITUTE(SUBSTITUTE(LOWER(AC122&amp;""),CHAR(160),"")," ",""),".",""),"-",""),"/",""),"?",""),"_",""),",",""),"[",""),"]",""),"(",""),")",""),"*","")</f>
        <v/>
      </c>
      <c r="BA122" s="61" t="str">
        <f aca="false">SUBSTITUTE(SUBSTITUTE(SUBSTITUTE(SUBSTITUTE(SUBSTITUTE(SUBSTITUTE(SUBSTITUTE(SUBSTITUTE(SUBSTITUTE(SUBSTITUTE(SUBSTITUTE(SUBSTITUTE(SUBSTITUTE(LOWER(AA122&amp;""),CHAR(160),""),"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"&amp;TRIM(SUBSTITUTE(SUBSTITUTE(SUBSTITUTE(SUBSTITUTE(SUBSTITUTE(SUBSTITUTE(SUBSTITUTE(SUBSTITUTE(SUBSTITUTE(SUBSTITUTE(SUBSTITUTE(SUBSTITUTE(SUBSTITUTE(SUBSTITUTE(SUBSTITUTE(SUBSTITUTE(SUBSTITUTE(SUBSTITUTE(SUBSTITUTE(SUBSTITUTE(LOWER(V122&amp;""),CHAR(160)," "),"."," "),","," "),"-"," "),"/"," "),"("," "),")"," "),":"," "),";"," "),"_"," "),"–"," "),"?"," "),"!"," "),"*"," "),"["," "),"]"," "),"'"," "),"#"," "),"+"," "),"&amp;"," "))&amp;" "</f>
        <v>  </v>
      </c>
      <c r="BD122" s="61" t="str">
        <f aca="false">" "&amp;TRIM(SUBSTITUTE(SUBSTITUTE(SUBSTITUTE(SUBSTITUTE(SUBSTITUTE(SUBSTITUTE(SUBSTITUTE(SUBSTITUTE(SUBSTITUTE(SUBSTITUTE(SUBSTITUTE(SUBSTITUTE(SUBSTITUTE(SUBSTITUTE(SUBSTITUTE(SUBSTITUTE(SUBSTITUTE(SUBSTITUTE(SUBSTITUTE(SUBSTITUTE(LOWER(Z122&amp;""),CHAR(160)," "),"."," "),","," "),"-"," "),"/"," "),"("," "),")"," "),":"," "),";"," "),"_"," "),"–"," "),"?"," "),"!"," "),"*"," "),"["," "),"]"," "),"'"," "),"#"," "),"+"," "),"&amp;"," "))&amp;" "</f>
        <v>  </v>
      </c>
      <c r="BE122" s="61" t="str">
        <f aca="false">" "&amp;TRIM(SUBSTITUTE(SUBSTITUTE(SUBSTITUTE(SUBSTITUTE(SUBSTITUTE(SUBSTITUTE(SUBSTITUTE(SUBSTITUTE(SUBSTITUTE(SUBSTITUTE(SUBSTITUTE(SUBSTITUTE(SUBSTITUTE(SUBSTITUTE(SUBSTITUTE(SUBSTITUTE(SUBSTITUTE(SUBSTITUTE(SUBSTITUTE(SUBSTITUTE(LOWER(W122&amp;""),CHAR(160)," "),"."," "),","," "),"-"," "),"/"," "),"("," "),")"," "),":"," "),";"," "),"_"," "),"–"," "),"?"," "),"!"," "),"*"," "),"["," "),"]"," "),"'"," "),"#"," "),"+"," "),"&amp;"," "))&amp;" "</f>
        <v>  </v>
      </c>
      <c r="BF122" s="61" t="str">
        <f aca="false">" "&amp;TRIM(SUBSTITUTE(SUBSTITUTE(SUBSTITUTE(SUBSTITUTE(SUBSTITUTE(SUBSTITUTE(SUBSTITUTE(SUBSTITUTE(SUBSTITUTE(SUBSTITUTE(SUBSTITUTE(SUBSTITUTE(SUBSTITUTE(SUBSTITUTE(SUBSTITUTE(SUBSTITUTE(SUBSTITUTE(SUBSTITUTE(SUBSTITUTE(SUBSTITUTE(LOWER(AC122&amp;""),CHAR(160)," "),"."," "),","," "),"-"," "),"/"," "),"("," "),")"," "),":"," "),";"," "),"_"," "),"–"," "),"?"," "),"!"," "),"*"," "),"["," "),"]"," "),"'"," "),"#"," "),"+"," "),"&amp;"," "))&amp;" "</f>
        <v>  </v>
      </c>
    </row>
    <row r="123" customFormat="false" ht="39.75" hidden="false" customHeight="true" outlineLevel="0" collapsed="false">
      <c r="A123" s="57" t="s">
        <v>623</v>
      </c>
      <c r="B123" s="57" t="s">
        <v>215</v>
      </c>
      <c r="C123" s="57" t="str">
        <f aca="false">Flights!$F$8</f>
        <v>MH0088</v>
      </c>
      <c r="D123" s="58" t="n">
        <f aca="false">Flights!$D$8</f>
        <v>46305</v>
      </c>
      <c r="E123" s="57" t="str">
        <f aca="false">Flights!$G$8&amp;"-"&amp;Flights!$H$8</f>
        <v>KUL-NRT</v>
      </c>
      <c r="F123" s="57" t="str">
        <f aca="false">Flights!$K$8</f>
        <v>BC</v>
      </c>
      <c r="G123" s="57" t="s">
        <v>441</v>
      </c>
      <c r="H123" s="57" t="s">
        <v>442</v>
      </c>
      <c r="I123" s="57" t="s">
        <v>422</v>
      </c>
      <c r="J123" s="57" t="s">
        <v>449</v>
      </c>
      <c r="K123" s="67" t="s">
        <v>483</v>
      </c>
      <c r="L123" s="67" t="s">
        <v>583</v>
      </c>
      <c r="M123" s="67" t="s">
        <v>184</v>
      </c>
      <c r="N123" s="67" t="s">
        <v>365</v>
      </c>
      <c r="O123" s="67"/>
      <c r="P123" s="57" t="s">
        <v>184</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open",IF(AND(NOT(OR(LEN(AZ123)&lt;15,ISNUMBER(MATCH(AZ123,L_Placeholder,0)))),NOT(SUMPRODUCT(--ISNUMBER(SEARCH(" "&amp;L_EvidencePhrase&amp;" ",BF123)))&gt;0),NOT(OR(LEN(AU123)&lt;2,ISNUMBER(MATCH(AU123,L_Placeholder,0)))),NOT(OR(LEN(AX123)&lt;2,ISNUMBER(MATCH(AX123,L_Placeholder,0)))),TRIM(AE123)&lt;&gt;TRIM(T123)),"N/A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",BD123)))&gt;0),"INVALID – evidence missing, placeholder or not yet on file",IF(OR(LEN(AX123)&lt;2,ISNUMBER(MATCH(AX123,L_Placeholder,0))),"INVALID – verifier missing",IF(AX123=AU123,"INVALID – verifier must be someone other than the PIC",IF(SUMPRODUCT(--ISNUMBER(SEARCH(" "&amp;L_EvidencePhrase&amp;" ",BC123)))&gt;0,"INVALID – result not yet available (awaiting / TBC)",IF(AND(TRIM(U123)="Pass",SUMPRODUCT(--ISNUMBER(SEARCH(" "&amp;L_ResultBad&amp;" ",BC123)))&gt;0,NOT(SUMPRODUCT(--ISNUMBER(SEARCH(" "&amp;L_Negation&amp;" ",BC123)))&gt;0)),"INVALID – result describes a problem: use Fail, then Pass after CA",IF(AND(AQ123=1,OR(OR(LEN(AY123)&lt;3,ISNUMBER(MATCH(AY123,L_Placeholder,0))),SUMPRODUCT(--ISNUMBER(SEARCH(" "&amp;L_EvidencePhrase&amp;" ",BE123)))&gt;0)),"INVALID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SUBSTITUTE(SUBSTITUTE(SUBSTITUTE(SUBSTITUTE(SUBSTITUTE(SUBSTITUTE(SUBSTITUTE(SUBSTITUTE(SUBSTITUTE(SUBSTITUTE(SUBSTITUTE(SUBSTITUTE(SUBSTITUTE(LOWER(T123&amp;""),CHAR(160),"")," ",""),".",""),"-",""),"/",""),"?",""),"_",""),",",""),"[",""),"]",""),"(",""),")",""),"*","")</f>
        <v/>
      </c>
      <c r="AV123" s="61" t="str">
        <f aca="false">SUBSTITUTE(SUBSTITUTE(SUBSTITUTE(SUBSTITUTE(SUBSTITUTE(SUBSTITUTE(SUBSTITUTE(SUBSTITUTE(SUBSTITUTE(SUBSTITUTE(SUBSTITUTE(SUBSTITUTE(SUBSTITUTE(LOWER(V123&amp;""),CHAR(160),"")," ",""),".",""),"-",""),"/",""),"?",""),"_",""),",",""),"[",""),"]",""),"(",""),")",""),"*","")</f>
        <v/>
      </c>
      <c r="AW123" s="61" t="str">
        <f aca="false">SUBSTITUTE(SUBSTITUTE(SUBSTITUTE(SUBSTITUTE(SUBSTITUTE(SUBSTITUTE(SUBSTITUTE(SUBSTITUTE(SUBSTITUTE(SUBSTITUTE(SUBSTITUTE(SUBSTITUTE(SUBSTITUTE(LOWER(Z123&amp;""),CHAR(160),"")," ",""),".",""),"-",""),"/",""),"?",""),"_",""),",",""),"[",""),"]",""),"(",""),")",""),"*","")</f>
        <v/>
      </c>
      <c r="AX123" s="61" t="str">
        <f aca="false">SUBSTITUTE(SUBSTITUTE(SUBSTITUTE(SUBSTITUTE(SUBSTITUTE(SUBSTITUTE(SUBSTITUTE(SUBSTITUTE(SUBSTITUTE(SUBSTITUTE(SUBSTITUTE(SUBSTITUTE(SUBSTITUTE(LOWER(AE123&amp;""),CHAR(160),"")," ",""),".",""),"-",""),"/",""),"?",""),"_",""),",",""),"[",""),"]",""),"(",""),")",""),"*","")</f>
        <v/>
      </c>
      <c r="AY123" s="61" t="str">
        <f aca="false">SUBSTITUTE(SUBSTITUTE(SUBSTITUTE(SUBSTITUTE(SUBSTITUTE(SUBSTITUTE(SUBSTITUTE(SUBSTITUTE(SUBSTITUTE(SUBSTITUTE(SUBSTITUTE(SUBSTITUTE(SUBSTITUTE(LOWER(W123&amp;""),CHAR(160),"")," ",""),".",""),"-",""),"/",""),"?",""),"_",""),",",""),"[",""),"]",""),"(",""),")",""),"*","")</f>
        <v/>
      </c>
      <c r="AZ123" s="61" t="str">
        <f aca="false">SUBSTITUTE(SUBSTITUTE(SUBSTITUTE(SUBSTITUTE(SUBSTITUTE(SUBSTITUTE(SUBSTITUTE(SUBSTITUTE(SUBSTITUTE(SUBSTITUTE(SUBSTITUTE(SUBSTITUTE(SUBSTITUTE(LOWER(AC123&amp;""),CHAR(160),"")," ",""),".",""),"-",""),"/",""),"?",""),"_",""),",",""),"[",""),"]",""),"(",""),")",""),"*","")</f>
        <v/>
      </c>
      <c r="BA123" s="61" t="str">
        <f aca="false">SUBSTITUTE(SUBSTITUTE(SUBSTITUTE(SUBSTITUTE(SUBSTITUTE(SUBSTITUTE(SUBSTITUTE(SUBSTITUTE(SUBSTITUTE(SUBSTITUTE(SUBSTITUTE(SUBSTITUTE(SUBSTITUTE(LOWER(AA123&amp;""),CHAR(160),""),"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"&amp;TRIM(SUBSTITUTE(SUBSTITUTE(SUBSTITUTE(SUBSTITUTE(SUBSTITUTE(SUBSTITUTE(SUBSTITUTE(SUBSTITUTE(SUBSTITUTE(SUBSTITUTE(SUBSTITUTE(SUBSTITUTE(SUBSTITUTE(SUBSTITUTE(SUBSTITUTE(SUBSTITUTE(SUBSTITUTE(SUBSTITUTE(SUBSTITUTE(SUBSTITUTE(LOWER(V123&amp;""),CHAR(160)," "),"."," "),","," "),"-"," "),"/"," "),"("," "),")"," "),":"," "),";"," "),"_"," "),"–"," "),"?"," "),"!"," "),"*"," "),"["," "),"]"," "),"'"," "),"#"," "),"+"," "),"&amp;"," "))&amp;" "</f>
        <v>  </v>
      </c>
      <c r="BD123" s="61" t="str">
        <f aca="false">" "&amp;TRIM(SUBSTITUTE(SUBSTITUTE(SUBSTITUTE(SUBSTITUTE(SUBSTITUTE(SUBSTITUTE(SUBSTITUTE(SUBSTITUTE(SUBSTITUTE(SUBSTITUTE(SUBSTITUTE(SUBSTITUTE(SUBSTITUTE(SUBSTITUTE(SUBSTITUTE(SUBSTITUTE(SUBSTITUTE(SUBSTITUTE(SUBSTITUTE(SUBSTITUTE(LOWER(Z123&amp;""),CHAR(160)," "),"."," "),","," "),"-"," "),"/"," "),"("," "),")"," "),":"," "),";"," "),"_"," "),"–"," "),"?"," "),"!"," "),"*"," "),"["," "),"]"," "),"'"," "),"#"," "),"+"," "),"&amp;"," "))&amp;" "</f>
        <v>  </v>
      </c>
      <c r="BE123" s="61" t="str">
        <f aca="false">" "&amp;TRIM(SUBSTITUTE(SUBSTITUTE(SUBSTITUTE(SUBSTITUTE(SUBSTITUTE(SUBSTITUTE(SUBSTITUTE(SUBSTITUTE(SUBSTITUTE(SUBSTITUTE(SUBSTITUTE(SUBSTITUTE(SUBSTITUTE(SUBSTITUTE(SUBSTITUTE(SUBSTITUTE(SUBSTITUTE(SUBSTITUTE(SUBSTITUTE(SUBSTITUTE(LOWER(W123&amp;""),CHAR(160)," "),"."," "),","," "),"-"," "),"/"," "),"("," "),")"," "),":"," "),";"," "),"_"," "),"–"," "),"?"," "),"!"," "),"*"," "),"["," "),"]"," "),"'"," "),"#"," "),"+"," "),"&amp;"," "))&amp;" "</f>
        <v>  </v>
      </c>
      <c r="BF123" s="61" t="str">
        <f aca="false">" "&amp;TRIM(SUBSTITUTE(SUBSTITUTE(SUBSTITUTE(SUBSTITUTE(SUBSTITUTE(SUBSTITUTE(SUBSTITUTE(SUBSTITUTE(SUBSTITUTE(SUBSTITUTE(SUBSTITUTE(SUBSTITUTE(SUBSTITUTE(SUBSTITUTE(SUBSTITUTE(SUBSTITUTE(SUBSTITUTE(SUBSTITUTE(SUBSTITUTE(SUBSTITUTE(LOWER(AC123&amp;""),CHAR(160)," "),"."," "),","," "),"-"," "),"/"," "),"("," "),")"," "),":"," "),";"," "),"_"," "),"–"," "),"?"," "),"!"," "),"*"," "),"["," "),"]"," "),"'"," "),"#"," "),"+"," "),"&amp;"," "))&amp;" "</f>
        <v>  </v>
      </c>
    </row>
    <row r="124" customFormat="false" ht="39.75" hidden="false" customHeight="true" outlineLevel="0" collapsed="false">
      <c r="A124" s="57" t="s">
        <v>624</v>
      </c>
      <c r="B124" s="57" t="s">
        <v>215</v>
      </c>
      <c r="C124" s="57" t="str">
        <f aca="false">Flights!$F$8</f>
        <v>MH0088</v>
      </c>
      <c r="D124" s="58" t="n">
        <f aca="false">Flights!$D$8</f>
        <v>46305</v>
      </c>
      <c r="E124" s="57" t="str">
        <f aca="false">Flights!$G$8&amp;"-"&amp;Flights!$H$8</f>
        <v>KUL-NRT</v>
      </c>
      <c r="F124" s="57" t="str">
        <f aca="false">Flights!$K$8</f>
        <v>BC</v>
      </c>
      <c r="G124" s="57" t="s">
        <v>441</v>
      </c>
      <c r="H124" s="57" t="s">
        <v>442</v>
      </c>
      <c r="I124" s="57" t="s">
        <v>422</v>
      </c>
      <c r="J124" s="57" t="s">
        <v>625</v>
      </c>
      <c r="K124" s="67" t="s">
        <v>483</v>
      </c>
      <c r="L124" s="67" t="s">
        <v>586</v>
      </c>
      <c r="M124" s="67" t="s">
        <v>184</v>
      </c>
      <c r="N124" s="67" t="s">
        <v>365</v>
      </c>
      <c r="O124" s="67"/>
      <c r="P124" s="57" t="s">
        <v>184</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open",IF(AND(NOT(OR(LEN(AZ124)&lt;15,ISNUMBER(MATCH(AZ124,L_Placeholder,0)))),NOT(SUMPRODUCT(--ISNUMBER(SEARCH(" "&amp;L_EvidencePhrase&amp;" ",BF124)))&gt;0),NOT(OR(LEN(AU124)&lt;2,ISNUMBER(MATCH(AU124,L_Placeholder,0)))),NOT(OR(LEN(AX124)&lt;2,ISNUMBER(MATCH(AX124,L_Placeholder,0)))),TRIM(AE124)&lt;&gt;TRIM(T124)),"N/A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",BD124)))&gt;0),"INVALID – evidence missing, placeholder or not yet on file",IF(OR(LEN(AX124)&lt;2,ISNUMBER(MATCH(AX124,L_Placeholder,0))),"INVALID – verifier missing",IF(AX124=AU124,"INVALID – verifier must be someone other than the PIC",IF(SUMPRODUCT(--ISNUMBER(SEARCH(" "&amp;L_EvidencePhrase&amp;" ",BC124)))&gt;0,"INVALID – result not yet available (awaiting / TBC)",IF(AND(TRIM(U124)="Pass",SUMPRODUCT(--ISNUMBER(SEARCH(" "&amp;L_ResultBad&amp;" ",BC124)))&gt;0,NOT(SUMPRODUCT(--ISNUMBER(SEARCH(" "&amp;L_Negation&amp;" ",BC124)))&gt;0)),"INVALID – result describes a problem: use Fail, then Pass after CA",IF(AND(AQ124=1,OR(OR(LEN(AY124)&lt;3,ISNUMBER(MATCH(AY124,L_Placeholder,0))),SUMPRODUCT(--ISNUMBER(SEARCH(" "&amp;L_EvidencePhrase&amp;" ",BE124)))&gt;0)),"INVALID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SUBSTITUTE(SUBSTITUTE(SUBSTITUTE(SUBSTITUTE(SUBSTITUTE(SUBSTITUTE(SUBSTITUTE(SUBSTITUTE(SUBSTITUTE(SUBSTITUTE(SUBSTITUTE(SUBSTITUTE(SUBSTITUTE(LOWER(T124&amp;""),CHAR(160),"")," ",""),".",""),"-",""),"/",""),"?",""),"_",""),",",""),"[",""),"]",""),"(",""),")",""),"*","")</f>
        <v/>
      </c>
      <c r="AV124" s="61" t="str">
        <f aca="false">SUBSTITUTE(SUBSTITUTE(SUBSTITUTE(SUBSTITUTE(SUBSTITUTE(SUBSTITUTE(SUBSTITUTE(SUBSTITUTE(SUBSTITUTE(SUBSTITUTE(SUBSTITUTE(SUBSTITUTE(SUBSTITUTE(LOWER(V124&amp;""),CHAR(160),"")," ",""),".",""),"-",""),"/",""),"?",""),"_",""),",",""),"[",""),"]",""),"(",""),")",""),"*","")</f>
        <v/>
      </c>
      <c r="AW124" s="61" t="str">
        <f aca="false">SUBSTITUTE(SUBSTITUTE(SUBSTITUTE(SUBSTITUTE(SUBSTITUTE(SUBSTITUTE(SUBSTITUTE(SUBSTITUTE(SUBSTITUTE(SUBSTITUTE(SUBSTITUTE(SUBSTITUTE(SUBSTITUTE(LOWER(Z124&amp;""),CHAR(160),"")," ",""),".",""),"-",""),"/",""),"?",""),"_",""),",",""),"[",""),"]",""),"(",""),")",""),"*","")</f>
        <v/>
      </c>
      <c r="AX124" s="61" t="str">
        <f aca="false">SUBSTITUTE(SUBSTITUTE(SUBSTITUTE(SUBSTITUTE(SUBSTITUTE(SUBSTITUTE(SUBSTITUTE(SUBSTITUTE(SUBSTITUTE(SUBSTITUTE(SUBSTITUTE(SUBSTITUTE(SUBSTITUTE(LOWER(AE124&amp;""),CHAR(160),"")," ",""),".",""),"-",""),"/",""),"?",""),"_",""),",",""),"[",""),"]",""),"(",""),")",""),"*","")</f>
        <v/>
      </c>
      <c r="AY124" s="61" t="str">
        <f aca="false">SUBSTITUTE(SUBSTITUTE(SUBSTITUTE(SUBSTITUTE(SUBSTITUTE(SUBSTITUTE(SUBSTITUTE(SUBSTITUTE(SUBSTITUTE(SUBSTITUTE(SUBSTITUTE(SUBSTITUTE(SUBSTITUTE(LOWER(W124&amp;""),CHAR(160),"")," ",""),".",""),"-",""),"/",""),"?",""),"_",""),",",""),"[",""),"]",""),"(",""),")",""),"*","")</f>
        <v/>
      </c>
      <c r="AZ124" s="61" t="str">
        <f aca="false">SUBSTITUTE(SUBSTITUTE(SUBSTITUTE(SUBSTITUTE(SUBSTITUTE(SUBSTITUTE(SUBSTITUTE(SUBSTITUTE(SUBSTITUTE(SUBSTITUTE(SUBSTITUTE(SUBSTITUTE(SUBSTITUTE(LOWER(AC124&amp;""),CHAR(160),"")," ",""),".",""),"-",""),"/",""),"?",""),"_",""),",",""),"[",""),"]",""),"(",""),")",""),"*","")</f>
        <v/>
      </c>
      <c r="BA124" s="61" t="str">
        <f aca="false">SUBSTITUTE(SUBSTITUTE(SUBSTITUTE(SUBSTITUTE(SUBSTITUTE(SUBSTITUTE(SUBSTITUTE(SUBSTITUTE(SUBSTITUTE(SUBSTITUTE(SUBSTITUTE(SUBSTITUTE(SUBSTITUTE(LOWER(AA124&amp;""),CHAR(160),""),"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"&amp;TRIM(SUBSTITUTE(SUBSTITUTE(SUBSTITUTE(SUBSTITUTE(SUBSTITUTE(SUBSTITUTE(SUBSTITUTE(SUBSTITUTE(SUBSTITUTE(SUBSTITUTE(SUBSTITUTE(SUBSTITUTE(SUBSTITUTE(SUBSTITUTE(SUBSTITUTE(SUBSTITUTE(SUBSTITUTE(SUBSTITUTE(SUBSTITUTE(SUBSTITUTE(LOWER(V124&amp;""),CHAR(160)," "),"."," "),","," "),"-"," "),"/"," "),"("," "),")"," "),":"," "),";"," "),"_"," "),"–"," "),"?"," "),"!"," "),"*"," "),"["," "),"]"," "),"'"," "),"#"," "),"+"," "),"&amp;"," "))&amp;" "</f>
        <v>  </v>
      </c>
      <c r="BD124" s="61" t="str">
        <f aca="false">" "&amp;TRIM(SUBSTITUTE(SUBSTITUTE(SUBSTITUTE(SUBSTITUTE(SUBSTITUTE(SUBSTITUTE(SUBSTITUTE(SUBSTITUTE(SUBSTITUTE(SUBSTITUTE(SUBSTITUTE(SUBSTITUTE(SUBSTITUTE(SUBSTITUTE(SUBSTITUTE(SUBSTITUTE(SUBSTITUTE(SUBSTITUTE(SUBSTITUTE(SUBSTITUTE(LOWER(Z124&amp;""),CHAR(160)," "),"."," "),","," "),"-"," "),"/"," "),"("," "),")"," "),":"," "),";"," "),"_"," "),"–"," "),"?"," "),"!"," "),"*"," "),"["," "),"]"," "),"'"," "),"#"," "),"+"," "),"&amp;"," "))&amp;" "</f>
        <v>  </v>
      </c>
      <c r="BE124" s="61" t="str">
        <f aca="false">" "&amp;TRIM(SUBSTITUTE(SUBSTITUTE(SUBSTITUTE(SUBSTITUTE(SUBSTITUTE(SUBSTITUTE(SUBSTITUTE(SUBSTITUTE(SUBSTITUTE(SUBSTITUTE(SUBSTITUTE(SUBSTITUTE(SUBSTITUTE(SUBSTITUTE(SUBSTITUTE(SUBSTITUTE(SUBSTITUTE(SUBSTITUTE(SUBSTITUTE(SUBSTITUTE(LOWER(W124&amp;""),CHAR(160)," "),"."," "),","," "),"-"," "),"/"," "),"("," "),")"," "),":"," "),";"," "),"_"," "),"–"," "),"?"," "),"!"," "),"*"," "),"["," "),"]"," "),"'"," "),"#"," "),"+"," "),"&amp;"," "))&amp;" "</f>
        <v>  </v>
      </c>
      <c r="BF124" s="61" t="str">
        <f aca="false">" "&amp;TRIM(SUBSTITUTE(SUBSTITUTE(SUBSTITUTE(SUBSTITUTE(SUBSTITUTE(SUBSTITUTE(SUBSTITUTE(SUBSTITUTE(SUBSTITUTE(SUBSTITUTE(SUBSTITUTE(SUBSTITUTE(SUBSTITUTE(SUBSTITUTE(SUBSTITUTE(SUBSTITUTE(SUBSTITUTE(SUBSTITUTE(SUBSTITUTE(SUBSTITUTE(LOWER(AC124&amp;""),CHAR(160)," "),"."," "),","," "),"-"," "),"/"," "),"("," "),")"," "),":"," "),";"," "),"_"," "),"–"," "),"?"," "),"!"," "),"*"," "),"["," "),"]"," "),"'"," "),"#"," "),"+"," "),"&amp;"," "))&amp;" "</f>
        <v>  </v>
      </c>
    </row>
    <row r="125" customFormat="false" ht="39.75" hidden="false" customHeight="true" outlineLevel="0" collapsed="false">
      <c r="A125" s="57" t="s">
        <v>626</v>
      </c>
      <c r="B125" s="57" t="s">
        <v>215</v>
      </c>
      <c r="C125" s="57" t="str">
        <f aca="false">Flights!$F$8</f>
        <v>MH0088</v>
      </c>
      <c r="D125" s="58" t="n">
        <f aca="false">Flights!$D$8</f>
        <v>46305</v>
      </c>
      <c r="E125" s="57" t="str">
        <f aca="false">Flights!$G$8&amp;"-"&amp;Flights!$H$8</f>
        <v>KUL-NRT</v>
      </c>
      <c r="F125" s="57" t="str">
        <f aca="false">Flights!$K$8</f>
        <v>BC</v>
      </c>
      <c r="G125" s="57" t="s">
        <v>441</v>
      </c>
      <c r="H125" s="57" t="s">
        <v>442</v>
      </c>
      <c r="I125" s="57" t="s">
        <v>481</v>
      </c>
      <c r="J125" s="57" t="s">
        <v>519</v>
      </c>
      <c r="K125" s="67" t="s">
        <v>483</v>
      </c>
      <c r="L125" s="67" t="s">
        <v>588</v>
      </c>
      <c r="M125" s="67" t="s">
        <v>433</v>
      </c>
      <c r="N125" s="67" t="s">
        <v>365</v>
      </c>
      <c r="O125" s="67"/>
      <c r="P125" s="57" t="s">
        <v>184</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open",IF(AND(NOT(OR(LEN(AZ125)&lt;15,ISNUMBER(MATCH(AZ125,L_Placeholder,0)))),NOT(SUMPRODUCT(--ISNUMBER(SEARCH(" "&amp;L_EvidencePhrase&amp;" ",BF125)))&gt;0),NOT(OR(LEN(AU125)&lt;2,ISNUMBER(MATCH(AU125,L_Placeholder,0)))),NOT(OR(LEN(AX125)&lt;2,ISNUMBER(MATCH(AX125,L_Placeholder,0)))),TRIM(AE125)&lt;&gt;TRIM(T125)),"N/A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",BD125)))&gt;0),"INVALID – evidence missing, placeholder or not yet on file",IF(OR(LEN(AX125)&lt;2,ISNUMBER(MATCH(AX125,L_Placeholder,0))),"INVALID – verifier missing",IF(AX125=AU125,"INVALID – verifier must be someone other than the PIC",IF(SUMPRODUCT(--ISNUMBER(SEARCH(" "&amp;L_EvidencePhrase&amp;" ",BC125)))&gt;0,"INVALID – result not yet available (awaiting / TBC)",IF(AND(TRIM(U125)="Pass",SUMPRODUCT(--ISNUMBER(SEARCH(" "&amp;L_ResultBad&amp;" ",BC125)))&gt;0,NOT(SUMPRODUCT(--ISNUMBER(SEARCH(" "&amp;L_Negation&amp;" ",BC125)))&gt;0)),"INVALID – result describes a problem: use Fail, then Pass after CA",IF(AND(AQ125=1,OR(OR(LEN(AY125)&lt;3,ISNUMBER(MATCH(AY125,L_Placeholder,0))),SUMPRODUCT(--ISNUMBER(SEARCH(" "&amp;L_EvidencePhrase&amp;" ",BE125)))&gt;0)),"INVALID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SUBSTITUTE(SUBSTITUTE(SUBSTITUTE(SUBSTITUTE(SUBSTITUTE(SUBSTITUTE(SUBSTITUTE(SUBSTITUTE(SUBSTITUTE(SUBSTITUTE(SUBSTITUTE(SUBSTITUTE(SUBSTITUTE(LOWER(T125&amp;""),CHAR(160),"")," ",""),".",""),"-",""),"/",""),"?",""),"_",""),",",""),"[",""),"]",""),"(",""),")",""),"*","")</f>
        <v/>
      </c>
      <c r="AV125" s="61" t="str">
        <f aca="false">SUBSTITUTE(SUBSTITUTE(SUBSTITUTE(SUBSTITUTE(SUBSTITUTE(SUBSTITUTE(SUBSTITUTE(SUBSTITUTE(SUBSTITUTE(SUBSTITUTE(SUBSTITUTE(SUBSTITUTE(SUBSTITUTE(LOWER(V125&amp;""),CHAR(160),"")," ",""),".",""),"-",""),"/",""),"?",""),"_",""),",",""),"[",""),"]",""),"(",""),")",""),"*","")</f>
        <v/>
      </c>
      <c r="AW125" s="61" t="str">
        <f aca="false">SUBSTITUTE(SUBSTITUTE(SUBSTITUTE(SUBSTITUTE(SUBSTITUTE(SUBSTITUTE(SUBSTITUTE(SUBSTITUTE(SUBSTITUTE(SUBSTITUTE(SUBSTITUTE(SUBSTITUTE(SUBSTITUTE(LOWER(Z125&amp;""),CHAR(160),"")," ",""),".",""),"-",""),"/",""),"?",""),"_",""),",",""),"[",""),"]",""),"(",""),")",""),"*","")</f>
        <v/>
      </c>
      <c r="AX125" s="61" t="str">
        <f aca="false">SUBSTITUTE(SUBSTITUTE(SUBSTITUTE(SUBSTITUTE(SUBSTITUTE(SUBSTITUTE(SUBSTITUTE(SUBSTITUTE(SUBSTITUTE(SUBSTITUTE(SUBSTITUTE(SUBSTITUTE(SUBSTITUTE(LOWER(AE125&amp;""),CHAR(160),"")," ",""),".",""),"-",""),"/",""),"?",""),"_",""),",",""),"[",""),"]",""),"(",""),")",""),"*","")</f>
        <v/>
      </c>
      <c r="AY125" s="61" t="str">
        <f aca="false">SUBSTITUTE(SUBSTITUTE(SUBSTITUTE(SUBSTITUTE(SUBSTITUTE(SUBSTITUTE(SUBSTITUTE(SUBSTITUTE(SUBSTITUTE(SUBSTITUTE(SUBSTITUTE(SUBSTITUTE(SUBSTITUTE(LOWER(W125&amp;""),CHAR(160),"")," ",""),".",""),"-",""),"/",""),"?",""),"_",""),",",""),"[",""),"]",""),"(",""),")",""),"*","")</f>
        <v/>
      </c>
      <c r="AZ125" s="61" t="str">
        <f aca="false">SUBSTITUTE(SUBSTITUTE(SUBSTITUTE(SUBSTITUTE(SUBSTITUTE(SUBSTITUTE(SUBSTITUTE(SUBSTITUTE(SUBSTITUTE(SUBSTITUTE(SUBSTITUTE(SUBSTITUTE(SUBSTITUTE(LOWER(AC125&amp;""),CHAR(160),"")," ",""),".",""),"-",""),"/",""),"?",""),"_",""),",",""),"[",""),"]",""),"(",""),")",""),"*","")</f>
        <v/>
      </c>
      <c r="BA125" s="61" t="str">
        <f aca="false">SUBSTITUTE(SUBSTITUTE(SUBSTITUTE(SUBSTITUTE(SUBSTITUTE(SUBSTITUTE(SUBSTITUTE(SUBSTITUTE(SUBSTITUTE(SUBSTITUTE(SUBSTITUTE(SUBSTITUTE(SUBSTITUTE(LOWER(AA125&amp;""),CHAR(160),""),"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"&amp;TRIM(SUBSTITUTE(SUBSTITUTE(SUBSTITUTE(SUBSTITUTE(SUBSTITUTE(SUBSTITUTE(SUBSTITUTE(SUBSTITUTE(SUBSTITUTE(SUBSTITUTE(SUBSTITUTE(SUBSTITUTE(SUBSTITUTE(SUBSTITUTE(SUBSTITUTE(SUBSTITUTE(SUBSTITUTE(SUBSTITUTE(SUBSTITUTE(SUBSTITUTE(LOWER(V125&amp;""),CHAR(160)," "),"."," "),","," "),"-"," "),"/"," "),"("," "),")"," "),":"," "),";"," "),"_"," "),"–"," "),"?"," "),"!"," "),"*"," "),"["," "),"]"," "),"'"," "),"#"," "),"+"," "),"&amp;"," "))&amp;" "</f>
        <v>  </v>
      </c>
      <c r="BD125" s="61" t="str">
        <f aca="false">" "&amp;TRIM(SUBSTITUTE(SUBSTITUTE(SUBSTITUTE(SUBSTITUTE(SUBSTITUTE(SUBSTITUTE(SUBSTITUTE(SUBSTITUTE(SUBSTITUTE(SUBSTITUTE(SUBSTITUTE(SUBSTITUTE(SUBSTITUTE(SUBSTITUTE(SUBSTITUTE(SUBSTITUTE(SUBSTITUTE(SUBSTITUTE(SUBSTITUTE(SUBSTITUTE(LOWER(Z125&amp;""),CHAR(160)," "),"."," "),","," "),"-"," "),"/"," "),"("," "),")"," "),":"," "),";"," "),"_"," "),"–"," "),"?"," "),"!"," "),"*"," "),"["," "),"]"," "),"'"," "),"#"," "),"+"," "),"&amp;"," "))&amp;" "</f>
        <v>  </v>
      </c>
      <c r="BE125" s="61" t="str">
        <f aca="false">" "&amp;TRIM(SUBSTITUTE(SUBSTITUTE(SUBSTITUTE(SUBSTITUTE(SUBSTITUTE(SUBSTITUTE(SUBSTITUTE(SUBSTITUTE(SUBSTITUTE(SUBSTITUTE(SUBSTITUTE(SUBSTITUTE(SUBSTITUTE(SUBSTITUTE(SUBSTITUTE(SUBSTITUTE(SUBSTITUTE(SUBSTITUTE(SUBSTITUTE(SUBSTITUTE(LOWER(W125&amp;""),CHAR(160)," "),"."," "),","," "),"-"," "),"/"," "),"("," "),")"," "),":"," "),";"," "),"_"," "),"–"," "),"?"," "),"!"," "),"*"," "),"["," "),"]"," "),"'"," "),"#"," "),"+"," "),"&amp;"," "))&amp;" "</f>
        <v>  </v>
      </c>
      <c r="BF125" s="61" t="str">
        <f aca="false">" "&amp;TRIM(SUBSTITUTE(SUBSTITUTE(SUBSTITUTE(SUBSTITUTE(SUBSTITUTE(SUBSTITUTE(SUBSTITUTE(SUBSTITUTE(SUBSTITUTE(SUBSTITUTE(SUBSTITUTE(SUBSTITUTE(SUBSTITUTE(SUBSTITUTE(SUBSTITUTE(SUBSTITUTE(SUBSTITUTE(SUBSTITUTE(SUBSTITUTE(SUBSTITUTE(LOWER(AC125&amp;""),CHAR(160)," "),"."," "),","," "),"-"," "),"/"," "),"("," "),")"," "),":"," "),";"," "),"_"," "),"–"," "),"?"," "),"!"," "),"*"," "),"["," "),"]"," "),"'"," "),"#"," "),"+"," "),"&amp;"," "))&amp;" "</f>
        <v>  </v>
      </c>
    </row>
    <row r="126" customFormat="false" ht="39.75" hidden="false" customHeight="true" outlineLevel="0" collapsed="false">
      <c r="A126" s="57" t="s">
        <v>627</v>
      </c>
      <c r="B126" s="57" t="s">
        <v>215</v>
      </c>
      <c r="C126" s="57" t="str">
        <f aca="false">Flights!$F$8</f>
        <v>MH0088</v>
      </c>
      <c r="D126" s="58" t="n">
        <f aca="false">Flights!$D$8</f>
        <v>46305</v>
      </c>
      <c r="E126" s="57" t="str">
        <f aca="false">Flights!$G$8&amp;"-"&amp;Flights!$H$8</f>
        <v>KUL-NRT</v>
      </c>
      <c r="F126" s="57" t="str">
        <f aca="false">Flights!$K$8</f>
        <v>BC</v>
      </c>
      <c r="G126" s="57" t="s">
        <v>441</v>
      </c>
      <c r="H126" s="57" t="s">
        <v>442</v>
      </c>
      <c r="I126" s="57" t="s">
        <v>481</v>
      </c>
      <c r="J126" s="57" t="s">
        <v>521</v>
      </c>
      <c r="K126" s="67" t="s">
        <v>483</v>
      </c>
      <c r="L126" s="67" t="s">
        <v>590</v>
      </c>
      <c r="M126" s="67" t="s">
        <v>433</v>
      </c>
      <c r="N126" s="67" t="s">
        <v>365</v>
      </c>
      <c r="O126" s="67"/>
      <c r="P126" s="57" t="s">
        <v>184</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open",IF(AND(NOT(OR(LEN(AZ126)&lt;15,ISNUMBER(MATCH(AZ126,L_Placeholder,0)))),NOT(SUMPRODUCT(--ISNUMBER(SEARCH(" "&amp;L_EvidencePhrase&amp;" ",BF126)))&gt;0),NOT(OR(LEN(AU126)&lt;2,ISNUMBER(MATCH(AU126,L_Placeholder,0)))),NOT(OR(LEN(AX126)&lt;2,ISNUMBER(MATCH(AX126,L_Placeholder,0)))),TRIM(AE126)&lt;&gt;TRIM(T126)),"N/A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",BD126)))&gt;0),"INVALID – evidence missing, placeholder or not yet on file",IF(OR(LEN(AX126)&lt;2,ISNUMBER(MATCH(AX126,L_Placeholder,0))),"INVALID – verifier missing",IF(AX126=AU126,"INVALID – verifier must be someone other than the PIC",IF(SUMPRODUCT(--ISNUMBER(SEARCH(" "&amp;L_EvidencePhrase&amp;" ",BC126)))&gt;0,"INVALID – result not yet available (awaiting / TBC)",IF(AND(TRIM(U126)="Pass",SUMPRODUCT(--ISNUMBER(SEARCH(" "&amp;L_ResultBad&amp;" ",BC126)))&gt;0,NOT(SUMPRODUCT(--ISNUMBER(SEARCH(" "&amp;L_Negation&amp;" ",BC126)))&gt;0)),"INVALID – result describes a problem: use Fail, then Pass after CA",IF(AND(AQ126=1,OR(OR(LEN(AY126)&lt;3,ISNUMBER(MATCH(AY126,L_Placeholder,0))),SUMPRODUCT(--ISNUMBER(SEARCH(" "&amp;L_EvidencePhrase&amp;" ",BE126)))&gt;0)),"INVALID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SUBSTITUTE(SUBSTITUTE(SUBSTITUTE(SUBSTITUTE(SUBSTITUTE(SUBSTITUTE(SUBSTITUTE(SUBSTITUTE(SUBSTITUTE(SUBSTITUTE(SUBSTITUTE(SUBSTITUTE(SUBSTITUTE(LOWER(T126&amp;""),CHAR(160),"")," ",""),".",""),"-",""),"/",""),"?",""),"_",""),",",""),"[",""),"]",""),"(",""),")",""),"*","")</f>
        <v/>
      </c>
      <c r="AV126" s="61" t="str">
        <f aca="false">SUBSTITUTE(SUBSTITUTE(SUBSTITUTE(SUBSTITUTE(SUBSTITUTE(SUBSTITUTE(SUBSTITUTE(SUBSTITUTE(SUBSTITUTE(SUBSTITUTE(SUBSTITUTE(SUBSTITUTE(SUBSTITUTE(LOWER(V126&amp;""),CHAR(160),"")," ",""),".",""),"-",""),"/",""),"?",""),"_",""),",",""),"[",""),"]",""),"(",""),")",""),"*","")</f>
        <v/>
      </c>
      <c r="AW126" s="61" t="str">
        <f aca="false">SUBSTITUTE(SUBSTITUTE(SUBSTITUTE(SUBSTITUTE(SUBSTITUTE(SUBSTITUTE(SUBSTITUTE(SUBSTITUTE(SUBSTITUTE(SUBSTITUTE(SUBSTITUTE(SUBSTITUTE(SUBSTITUTE(LOWER(Z126&amp;""),CHAR(160),"")," ",""),".",""),"-",""),"/",""),"?",""),"_",""),",",""),"[",""),"]",""),"(",""),")",""),"*","")</f>
        <v/>
      </c>
      <c r="AX126" s="61" t="str">
        <f aca="false">SUBSTITUTE(SUBSTITUTE(SUBSTITUTE(SUBSTITUTE(SUBSTITUTE(SUBSTITUTE(SUBSTITUTE(SUBSTITUTE(SUBSTITUTE(SUBSTITUTE(SUBSTITUTE(SUBSTITUTE(SUBSTITUTE(LOWER(AE126&amp;""),CHAR(160),"")," ",""),".",""),"-",""),"/",""),"?",""),"_",""),",",""),"[",""),"]",""),"(",""),")",""),"*","")</f>
        <v/>
      </c>
      <c r="AY126" s="61" t="str">
        <f aca="false">SUBSTITUTE(SUBSTITUTE(SUBSTITUTE(SUBSTITUTE(SUBSTITUTE(SUBSTITUTE(SUBSTITUTE(SUBSTITUTE(SUBSTITUTE(SUBSTITUTE(SUBSTITUTE(SUBSTITUTE(SUBSTITUTE(LOWER(W126&amp;""),CHAR(160),"")," ",""),".",""),"-",""),"/",""),"?",""),"_",""),",",""),"[",""),"]",""),"(",""),")",""),"*","")</f>
        <v/>
      </c>
      <c r="AZ126" s="61" t="str">
        <f aca="false">SUBSTITUTE(SUBSTITUTE(SUBSTITUTE(SUBSTITUTE(SUBSTITUTE(SUBSTITUTE(SUBSTITUTE(SUBSTITUTE(SUBSTITUTE(SUBSTITUTE(SUBSTITUTE(SUBSTITUTE(SUBSTITUTE(LOWER(AC126&amp;""),CHAR(160),"")," ",""),".",""),"-",""),"/",""),"?",""),"_",""),",",""),"[",""),"]",""),"(",""),")",""),"*","")</f>
        <v/>
      </c>
      <c r="BA126" s="61" t="str">
        <f aca="false">SUBSTITUTE(SUBSTITUTE(SUBSTITUTE(SUBSTITUTE(SUBSTITUTE(SUBSTITUTE(SUBSTITUTE(SUBSTITUTE(SUBSTITUTE(SUBSTITUTE(SUBSTITUTE(SUBSTITUTE(SUBSTITUTE(LOWER(AA126&amp;""),CHAR(160),""),"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"&amp;TRIM(SUBSTITUTE(SUBSTITUTE(SUBSTITUTE(SUBSTITUTE(SUBSTITUTE(SUBSTITUTE(SUBSTITUTE(SUBSTITUTE(SUBSTITUTE(SUBSTITUTE(SUBSTITUTE(SUBSTITUTE(SUBSTITUTE(SUBSTITUTE(SUBSTITUTE(SUBSTITUTE(SUBSTITUTE(SUBSTITUTE(SUBSTITUTE(SUBSTITUTE(LOWER(V126&amp;""),CHAR(160)," "),"."," "),","," "),"-"," "),"/"," "),"("," "),")"," "),":"," "),";"," "),"_"," "),"–"," "),"?"," "),"!"," "),"*"," "),"["," "),"]"," "),"'"," "),"#"," "),"+"," "),"&amp;"," "))&amp;" "</f>
        <v>  </v>
      </c>
      <c r="BD126" s="61" t="str">
        <f aca="false">" "&amp;TRIM(SUBSTITUTE(SUBSTITUTE(SUBSTITUTE(SUBSTITUTE(SUBSTITUTE(SUBSTITUTE(SUBSTITUTE(SUBSTITUTE(SUBSTITUTE(SUBSTITUTE(SUBSTITUTE(SUBSTITUTE(SUBSTITUTE(SUBSTITUTE(SUBSTITUTE(SUBSTITUTE(SUBSTITUTE(SUBSTITUTE(SUBSTITUTE(SUBSTITUTE(LOWER(Z126&amp;""),CHAR(160)," "),"."," "),","," "),"-"," "),"/"," "),"("," "),")"," "),":"," "),";"," "),"_"," "),"–"," "),"?"," "),"!"," "),"*"," "),"["," "),"]"," "),"'"," "),"#"," "),"+"," "),"&amp;"," "))&amp;" "</f>
        <v>  </v>
      </c>
      <c r="BE126" s="61" t="str">
        <f aca="false">" "&amp;TRIM(SUBSTITUTE(SUBSTITUTE(SUBSTITUTE(SUBSTITUTE(SUBSTITUTE(SUBSTITUTE(SUBSTITUTE(SUBSTITUTE(SUBSTITUTE(SUBSTITUTE(SUBSTITUTE(SUBSTITUTE(SUBSTITUTE(SUBSTITUTE(SUBSTITUTE(SUBSTITUTE(SUBSTITUTE(SUBSTITUTE(SUBSTITUTE(SUBSTITUTE(LOWER(W126&amp;""),CHAR(160)," "),"."," "),","," "),"-"," "),"/"," "),"("," "),")"," "),":"," "),";"," "),"_"," "),"–"," "),"?"," "),"!"," "),"*"," "),"["," "),"]"," "),"'"," "),"#"," "),"+"," "),"&amp;"," "))&amp;" "</f>
        <v>  </v>
      </c>
      <c r="BF126" s="61" t="str">
        <f aca="false">" "&amp;TRIM(SUBSTITUTE(SUBSTITUTE(SUBSTITUTE(SUBSTITUTE(SUBSTITUTE(SUBSTITUTE(SUBSTITUTE(SUBSTITUTE(SUBSTITUTE(SUBSTITUTE(SUBSTITUTE(SUBSTITUTE(SUBSTITUTE(SUBSTITUTE(SUBSTITUTE(SUBSTITUTE(SUBSTITUTE(SUBSTITUTE(SUBSTITUTE(SUBSTITUTE(LOWER(AC126&amp;""),CHAR(160)," "),"."," "),","," "),"-"," "),"/"," "),"("," "),")"," "),":"," "),";"," "),"_"," "),"–"," "),"?"," "),"!"," "),"*"," "),"["," "),"]"," "),"'"," "),"#"," "),"+"," "),"&amp;"," "))&amp;" "</f>
        <v>  </v>
      </c>
    </row>
    <row r="127" customFormat="false" ht="39.75" hidden="false" customHeight="true" outlineLevel="0" collapsed="false">
      <c r="A127" s="57" t="s">
        <v>628</v>
      </c>
      <c r="B127" s="57" t="s">
        <v>215</v>
      </c>
      <c r="C127" s="57" t="str">
        <f aca="false">Flights!$F$8</f>
        <v>MH0088</v>
      </c>
      <c r="D127" s="58" t="n">
        <f aca="false">Flights!$D$8</f>
        <v>46305</v>
      </c>
      <c r="E127" s="57" t="str">
        <f aca="false">Flights!$G$8&amp;"-"&amp;Flights!$H$8</f>
        <v>KUL-NRT</v>
      </c>
      <c r="F127" s="57" t="str">
        <f aca="false">Flights!$K$8</f>
        <v>BC</v>
      </c>
      <c r="G127" s="57" t="s">
        <v>441</v>
      </c>
      <c r="H127" s="57" t="s">
        <v>442</v>
      </c>
      <c r="I127" s="57" t="s">
        <v>481</v>
      </c>
      <c r="J127" s="57" t="s">
        <v>523</v>
      </c>
      <c r="K127" s="67" t="s">
        <v>483</v>
      </c>
      <c r="L127" s="67" t="s">
        <v>592</v>
      </c>
      <c r="M127" s="67" t="s">
        <v>433</v>
      </c>
      <c r="N127" s="67" t="s">
        <v>365</v>
      </c>
      <c r="O127" s="67"/>
      <c r="P127" s="57" t="s">
        <v>184</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open",IF(AND(NOT(OR(LEN(AZ127)&lt;15,ISNUMBER(MATCH(AZ127,L_Placeholder,0)))),NOT(SUMPRODUCT(--ISNUMBER(SEARCH(" "&amp;L_EvidencePhrase&amp;" ",BF127)))&gt;0),NOT(OR(LEN(AU127)&lt;2,ISNUMBER(MATCH(AU127,L_Placeholder,0)))),NOT(OR(LEN(AX127)&lt;2,ISNUMBER(MATCH(AX127,L_Placeholder,0)))),TRIM(AE127)&lt;&gt;TRIM(T127)),"N/A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",BD127)))&gt;0),"INVALID – evidence missing, placeholder or not yet on file",IF(OR(LEN(AX127)&lt;2,ISNUMBER(MATCH(AX127,L_Placeholder,0))),"INVALID – verifier missing",IF(AX127=AU127,"INVALID – verifier must be someone other than the PIC",IF(SUMPRODUCT(--ISNUMBER(SEARCH(" "&amp;L_EvidencePhrase&amp;" ",BC127)))&gt;0,"INVALID – result not yet available (awaiting / TBC)",IF(AND(TRIM(U127)="Pass",SUMPRODUCT(--ISNUMBER(SEARCH(" "&amp;L_ResultBad&amp;" ",BC127)))&gt;0,NOT(SUMPRODUCT(--ISNUMBER(SEARCH(" "&amp;L_Negation&amp;" ",BC127)))&gt;0)),"INVALID – result describes a problem: use Fail, then Pass after CA",IF(AND(AQ127=1,OR(OR(LEN(AY127)&lt;3,ISNUMBER(MATCH(AY127,L_Placeholder,0))),SUMPRODUCT(--ISNUMBER(SEARCH(" "&amp;L_EvidencePhrase&amp;" ",BE127)))&gt;0)),"INVALID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SUBSTITUTE(SUBSTITUTE(SUBSTITUTE(SUBSTITUTE(SUBSTITUTE(SUBSTITUTE(SUBSTITUTE(SUBSTITUTE(SUBSTITUTE(SUBSTITUTE(SUBSTITUTE(SUBSTITUTE(SUBSTITUTE(LOWER(T127&amp;""),CHAR(160),"")," ",""),".",""),"-",""),"/",""),"?",""),"_",""),",",""),"[",""),"]",""),"(",""),")",""),"*","")</f>
        <v/>
      </c>
      <c r="AV127" s="61" t="str">
        <f aca="false">SUBSTITUTE(SUBSTITUTE(SUBSTITUTE(SUBSTITUTE(SUBSTITUTE(SUBSTITUTE(SUBSTITUTE(SUBSTITUTE(SUBSTITUTE(SUBSTITUTE(SUBSTITUTE(SUBSTITUTE(SUBSTITUTE(LOWER(V127&amp;""),CHAR(160),"")," ",""),".",""),"-",""),"/",""),"?",""),"_",""),",",""),"[",""),"]",""),"(",""),")",""),"*","")</f>
        <v/>
      </c>
      <c r="AW127" s="61" t="str">
        <f aca="false">SUBSTITUTE(SUBSTITUTE(SUBSTITUTE(SUBSTITUTE(SUBSTITUTE(SUBSTITUTE(SUBSTITUTE(SUBSTITUTE(SUBSTITUTE(SUBSTITUTE(SUBSTITUTE(SUBSTITUTE(SUBSTITUTE(LOWER(Z127&amp;""),CHAR(160),"")," ",""),".",""),"-",""),"/",""),"?",""),"_",""),",",""),"[",""),"]",""),"(",""),")",""),"*","")</f>
        <v/>
      </c>
      <c r="AX127" s="61" t="str">
        <f aca="false">SUBSTITUTE(SUBSTITUTE(SUBSTITUTE(SUBSTITUTE(SUBSTITUTE(SUBSTITUTE(SUBSTITUTE(SUBSTITUTE(SUBSTITUTE(SUBSTITUTE(SUBSTITUTE(SUBSTITUTE(SUBSTITUTE(LOWER(AE127&amp;""),CHAR(160),"")," ",""),".",""),"-",""),"/",""),"?",""),"_",""),",",""),"[",""),"]",""),"(",""),")",""),"*","")</f>
        <v/>
      </c>
      <c r="AY127" s="61" t="str">
        <f aca="false">SUBSTITUTE(SUBSTITUTE(SUBSTITUTE(SUBSTITUTE(SUBSTITUTE(SUBSTITUTE(SUBSTITUTE(SUBSTITUTE(SUBSTITUTE(SUBSTITUTE(SUBSTITUTE(SUBSTITUTE(SUBSTITUTE(LOWER(W127&amp;""),CHAR(160),"")," ",""),".",""),"-",""),"/",""),"?",""),"_",""),",",""),"[",""),"]",""),"(",""),")",""),"*","")</f>
        <v/>
      </c>
      <c r="AZ127" s="61" t="str">
        <f aca="false">SUBSTITUTE(SUBSTITUTE(SUBSTITUTE(SUBSTITUTE(SUBSTITUTE(SUBSTITUTE(SUBSTITUTE(SUBSTITUTE(SUBSTITUTE(SUBSTITUTE(SUBSTITUTE(SUBSTITUTE(SUBSTITUTE(LOWER(AC127&amp;""),CHAR(160),"")," ",""),".",""),"-",""),"/",""),"?",""),"_",""),",",""),"[",""),"]",""),"(",""),")",""),"*","")</f>
        <v/>
      </c>
      <c r="BA127" s="61" t="str">
        <f aca="false">SUBSTITUTE(SUBSTITUTE(SUBSTITUTE(SUBSTITUTE(SUBSTITUTE(SUBSTITUTE(SUBSTITUTE(SUBSTITUTE(SUBSTITUTE(SUBSTITUTE(SUBSTITUTE(SUBSTITUTE(SUBSTITUTE(LOWER(AA127&amp;""),CHAR(160),""),"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"&amp;TRIM(SUBSTITUTE(SUBSTITUTE(SUBSTITUTE(SUBSTITUTE(SUBSTITUTE(SUBSTITUTE(SUBSTITUTE(SUBSTITUTE(SUBSTITUTE(SUBSTITUTE(SUBSTITUTE(SUBSTITUTE(SUBSTITUTE(SUBSTITUTE(SUBSTITUTE(SUBSTITUTE(SUBSTITUTE(SUBSTITUTE(SUBSTITUTE(SUBSTITUTE(LOWER(V127&amp;""),CHAR(160)," "),"."," "),","," "),"-"," "),"/"," "),"("," "),")"," "),":"," "),";"," "),"_"," "),"–"," "),"?"," "),"!"," "),"*"," "),"["," "),"]"," "),"'"," "),"#"," "),"+"," "),"&amp;"," "))&amp;" "</f>
        <v>  </v>
      </c>
      <c r="BD127" s="61" t="str">
        <f aca="false">" "&amp;TRIM(SUBSTITUTE(SUBSTITUTE(SUBSTITUTE(SUBSTITUTE(SUBSTITUTE(SUBSTITUTE(SUBSTITUTE(SUBSTITUTE(SUBSTITUTE(SUBSTITUTE(SUBSTITUTE(SUBSTITUTE(SUBSTITUTE(SUBSTITUTE(SUBSTITUTE(SUBSTITUTE(SUBSTITUTE(SUBSTITUTE(SUBSTITUTE(SUBSTITUTE(LOWER(Z127&amp;""),CHAR(160)," "),"."," "),","," "),"-"," "),"/"," "),"("," "),")"," "),":"," "),";"," "),"_"," "),"–"," "),"?"," "),"!"," "),"*"," "),"["," "),"]"," "),"'"," "),"#"," "),"+"," "),"&amp;"," "))&amp;" "</f>
        <v>  </v>
      </c>
      <c r="BE127" s="61" t="str">
        <f aca="false">" "&amp;TRIM(SUBSTITUTE(SUBSTITUTE(SUBSTITUTE(SUBSTITUTE(SUBSTITUTE(SUBSTITUTE(SUBSTITUTE(SUBSTITUTE(SUBSTITUTE(SUBSTITUTE(SUBSTITUTE(SUBSTITUTE(SUBSTITUTE(SUBSTITUTE(SUBSTITUTE(SUBSTITUTE(SUBSTITUTE(SUBSTITUTE(SUBSTITUTE(SUBSTITUTE(LOWER(W127&amp;""),CHAR(160)," "),"."," "),","," "),"-"," "),"/"," "),"("," "),")"," "),":"," "),";"," "),"_"," "),"–"," "),"?"," "),"!"," "),"*"," "),"["," "),"]"," "),"'"," "),"#"," "),"+"," "),"&amp;"," "))&amp;" "</f>
        <v>  </v>
      </c>
      <c r="BF127" s="61" t="str">
        <f aca="false">" "&amp;TRIM(SUBSTITUTE(SUBSTITUTE(SUBSTITUTE(SUBSTITUTE(SUBSTITUTE(SUBSTITUTE(SUBSTITUTE(SUBSTITUTE(SUBSTITUTE(SUBSTITUTE(SUBSTITUTE(SUBSTITUTE(SUBSTITUTE(SUBSTITUTE(SUBSTITUTE(SUBSTITUTE(SUBSTITUTE(SUBSTITUTE(SUBSTITUTE(SUBSTITUTE(LOWER(AC127&amp;""),CHAR(160)," "),"."," "),","," "),"-"," "),"/"," "),"("," "),")"," "),":"," "),";"," "),"_"," "),"–"," "),"?"," "),"!"," "),"*"," "),"["," "),"]"," "),"'"," "),"#"," "),"+"," "),"&amp;"," "))&amp;" "</f>
        <v>  </v>
      </c>
    </row>
    <row r="128" customFormat="false" ht="39.75" hidden="false" customHeight="true" outlineLevel="0" collapsed="false">
      <c r="A128" s="57" t="s">
        <v>629</v>
      </c>
      <c r="B128" s="57" t="s">
        <v>215</v>
      </c>
      <c r="C128" s="57" t="str">
        <f aca="false">Flights!$F$8</f>
        <v>MH0088</v>
      </c>
      <c r="D128" s="58" t="n">
        <f aca="false">Flights!$D$8</f>
        <v>46305</v>
      </c>
      <c r="E128" s="57" t="str">
        <f aca="false">Flights!$G$8&amp;"-"&amp;Flights!$H$8</f>
        <v>KUL-NRT</v>
      </c>
      <c r="F128" s="57" t="str">
        <f aca="false">Flights!$K$8</f>
        <v>BC</v>
      </c>
      <c r="G128" s="57" t="s">
        <v>441</v>
      </c>
      <c r="H128" s="57" t="s">
        <v>442</v>
      </c>
      <c r="I128" s="57" t="s">
        <v>481</v>
      </c>
      <c r="J128" s="57" t="s">
        <v>525</v>
      </c>
      <c r="K128" s="67" t="s">
        <v>483</v>
      </c>
      <c r="L128" s="67" t="s">
        <v>594</v>
      </c>
      <c r="M128" s="67" t="s">
        <v>433</v>
      </c>
      <c r="N128" s="67" t="s">
        <v>365</v>
      </c>
      <c r="O128" s="67"/>
      <c r="P128" s="57" t="s">
        <v>184</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open",IF(AND(NOT(OR(LEN(AZ128)&lt;15,ISNUMBER(MATCH(AZ128,L_Placeholder,0)))),NOT(SUMPRODUCT(--ISNUMBER(SEARCH(" "&amp;L_EvidencePhrase&amp;" ",BF128)))&gt;0),NOT(OR(LEN(AU128)&lt;2,ISNUMBER(MATCH(AU128,L_Placeholder,0)))),NOT(OR(LEN(AX128)&lt;2,ISNUMBER(MATCH(AX128,L_Placeholder,0)))),TRIM(AE128)&lt;&gt;TRIM(T128)),"N/A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",BD128)))&gt;0),"INVALID – evidence missing, placeholder or not yet on file",IF(OR(LEN(AX128)&lt;2,ISNUMBER(MATCH(AX128,L_Placeholder,0))),"INVALID – verifier missing",IF(AX128=AU128,"INVALID – verifier must be someone other than the PIC",IF(SUMPRODUCT(--ISNUMBER(SEARCH(" "&amp;L_EvidencePhrase&amp;" ",BC128)))&gt;0,"INVALID – result not yet available (awaiting / TBC)",IF(AND(TRIM(U128)="Pass",SUMPRODUCT(--ISNUMBER(SEARCH(" "&amp;L_ResultBad&amp;" ",BC128)))&gt;0,NOT(SUMPRODUCT(--ISNUMBER(SEARCH(" "&amp;L_Negation&amp;" ",BC128)))&gt;0)),"INVALID – result describes a problem: use Fail, then Pass after CA",IF(AND(AQ128=1,OR(OR(LEN(AY128)&lt;3,ISNUMBER(MATCH(AY128,L_Placeholder,0))),SUMPRODUCT(--ISNUMBER(SEARCH(" "&amp;L_EvidencePhrase&amp;" ",BE128)))&gt;0)),"INVALID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SUBSTITUTE(SUBSTITUTE(SUBSTITUTE(SUBSTITUTE(SUBSTITUTE(SUBSTITUTE(SUBSTITUTE(SUBSTITUTE(SUBSTITUTE(SUBSTITUTE(SUBSTITUTE(SUBSTITUTE(SUBSTITUTE(LOWER(T128&amp;""),CHAR(160),"")," ",""),".",""),"-",""),"/",""),"?",""),"_",""),",",""),"[",""),"]",""),"(",""),")",""),"*","")</f>
        <v/>
      </c>
      <c r="AV128" s="61" t="str">
        <f aca="false">SUBSTITUTE(SUBSTITUTE(SUBSTITUTE(SUBSTITUTE(SUBSTITUTE(SUBSTITUTE(SUBSTITUTE(SUBSTITUTE(SUBSTITUTE(SUBSTITUTE(SUBSTITUTE(SUBSTITUTE(SUBSTITUTE(LOWER(V128&amp;""),CHAR(160),"")," ",""),".",""),"-",""),"/",""),"?",""),"_",""),",",""),"[",""),"]",""),"(",""),")",""),"*","")</f>
        <v/>
      </c>
      <c r="AW128" s="61" t="str">
        <f aca="false">SUBSTITUTE(SUBSTITUTE(SUBSTITUTE(SUBSTITUTE(SUBSTITUTE(SUBSTITUTE(SUBSTITUTE(SUBSTITUTE(SUBSTITUTE(SUBSTITUTE(SUBSTITUTE(SUBSTITUTE(SUBSTITUTE(LOWER(Z128&amp;""),CHAR(160),"")," ",""),".",""),"-",""),"/",""),"?",""),"_",""),",",""),"[",""),"]",""),"(",""),")",""),"*","")</f>
        <v/>
      </c>
      <c r="AX128" s="61" t="str">
        <f aca="false">SUBSTITUTE(SUBSTITUTE(SUBSTITUTE(SUBSTITUTE(SUBSTITUTE(SUBSTITUTE(SUBSTITUTE(SUBSTITUTE(SUBSTITUTE(SUBSTITUTE(SUBSTITUTE(SUBSTITUTE(SUBSTITUTE(LOWER(AE128&amp;""),CHAR(160),"")," ",""),".",""),"-",""),"/",""),"?",""),"_",""),",",""),"[",""),"]",""),"(",""),")",""),"*","")</f>
        <v/>
      </c>
      <c r="AY128" s="61" t="str">
        <f aca="false">SUBSTITUTE(SUBSTITUTE(SUBSTITUTE(SUBSTITUTE(SUBSTITUTE(SUBSTITUTE(SUBSTITUTE(SUBSTITUTE(SUBSTITUTE(SUBSTITUTE(SUBSTITUTE(SUBSTITUTE(SUBSTITUTE(LOWER(W128&amp;""),CHAR(160),"")," ",""),".",""),"-",""),"/",""),"?",""),"_",""),",",""),"[",""),"]",""),"(",""),")",""),"*","")</f>
        <v/>
      </c>
      <c r="AZ128" s="61" t="str">
        <f aca="false">SUBSTITUTE(SUBSTITUTE(SUBSTITUTE(SUBSTITUTE(SUBSTITUTE(SUBSTITUTE(SUBSTITUTE(SUBSTITUTE(SUBSTITUTE(SUBSTITUTE(SUBSTITUTE(SUBSTITUTE(SUBSTITUTE(LOWER(AC128&amp;""),CHAR(160),"")," ",""),".",""),"-",""),"/",""),"?",""),"_",""),",",""),"[",""),"]",""),"(",""),")",""),"*","")</f>
        <v/>
      </c>
      <c r="BA128" s="61" t="str">
        <f aca="false">SUBSTITUTE(SUBSTITUTE(SUBSTITUTE(SUBSTITUTE(SUBSTITUTE(SUBSTITUTE(SUBSTITUTE(SUBSTITUTE(SUBSTITUTE(SUBSTITUTE(SUBSTITUTE(SUBSTITUTE(SUBSTITUTE(LOWER(AA128&amp;""),CHAR(160),""),"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"&amp;TRIM(SUBSTITUTE(SUBSTITUTE(SUBSTITUTE(SUBSTITUTE(SUBSTITUTE(SUBSTITUTE(SUBSTITUTE(SUBSTITUTE(SUBSTITUTE(SUBSTITUTE(SUBSTITUTE(SUBSTITUTE(SUBSTITUTE(SUBSTITUTE(SUBSTITUTE(SUBSTITUTE(SUBSTITUTE(SUBSTITUTE(SUBSTITUTE(SUBSTITUTE(LOWER(V128&amp;""),CHAR(160)," "),"."," "),","," "),"-"," "),"/"," "),"("," "),")"," "),":"," "),";"," "),"_"," "),"–"," "),"?"," "),"!"," "),"*"," "),"["," "),"]"," "),"'"," "),"#"," "),"+"," "),"&amp;"," "))&amp;" "</f>
        <v>  </v>
      </c>
      <c r="BD128" s="61" t="str">
        <f aca="false">" "&amp;TRIM(SUBSTITUTE(SUBSTITUTE(SUBSTITUTE(SUBSTITUTE(SUBSTITUTE(SUBSTITUTE(SUBSTITUTE(SUBSTITUTE(SUBSTITUTE(SUBSTITUTE(SUBSTITUTE(SUBSTITUTE(SUBSTITUTE(SUBSTITUTE(SUBSTITUTE(SUBSTITUTE(SUBSTITUTE(SUBSTITUTE(SUBSTITUTE(SUBSTITUTE(LOWER(Z128&amp;""),CHAR(160)," "),"."," "),","," "),"-"," "),"/"," "),"("," "),")"," "),":"," "),";"," "),"_"," "),"–"," "),"?"," "),"!"," "),"*"," "),"["," "),"]"," "),"'"," "),"#"," "),"+"," "),"&amp;"," "))&amp;" "</f>
        <v>  </v>
      </c>
      <c r="BE128" s="61" t="str">
        <f aca="false">" "&amp;TRIM(SUBSTITUTE(SUBSTITUTE(SUBSTITUTE(SUBSTITUTE(SUBSTITUTE(SUBSTITUTE(SUBSTITUTE(SUBSTITUTE(SUBSTITUTE(SUBSTITUTE(SUBSTITUTE(SUBSTITUTE(SUBSTITUTE(SUBSTITUTE(SUBSTITUTE(SUBSTITUTE(SUBSTITUTE(SUBSTITUTE(SUBSTITUTE(SUBSTITUTE(LOWER(W128&amp;""),CHAR(160)," "),"."," "),","," "),"-"," "),"/"," "),"("," "),")"," "),":"," "),";"," "),"_"," "),"–"," "),"?"," "),"!"," "),"*"," "),"["," "),"]"," "),"'"," "),"#"," "),"+"," "),"&amp;"," "))&amp;" "</f>
        <v>  </v>
      </c>
      <c r="BF128" s="61" t="str">
        <f aca="false">" "&amp;TRIM(SUBSTITUTE(SUBSTITUTE(SUBSTITUTE(SUBSTITUTE(SUBSTITUTE(SUBSTITUTE(SUBSTITUTE(SUBSTITUTE(SUBSTITUTE(SUBSTITUTE(SUBSTITUTE(SUBSTITUTE(SUBSTITUTE(SUBSTITUTE(SUBSTITUTE(SUBSTITUTE(SUBSTITUTE(SUBSTITUTE(SUBSTITUTE(SUBSTITUTE(LOWER(AC128&amp;""),CHAR(160)," "),"."," "),","," "),"-"," "),"/"," "),"("," "),")"," "),":"," "),";"," "),"_"," "),"–"," "),"?"," "),"!"," "),"*"," "),"["," "),"]"," "),"'"," "),"#"," "),"+"," "),"&amp;"," "))&amp;" "</f>
        <v>  </v>
      </c>
    </row>
    <row r="129" customFormat="false" ht="39.75" hidden="false" customHeight="true" outlineLevel="0" collapsed="false">
      <c r="A129" s="57" t="s">
        <v>630</v>
      </c>
      <c r="B129" s="57" t="s">
        <v>215</v>
      </c>
      <c r="C129" s="57" t="str">
        <f aca="false">Flights!$F$8</f>
        <v>MH0088</v>
      </c>
      <c r="D129" s="58" t="n">
        <f aca="false">Flights!$D$8</f>
        <v>46305</v>
      </c>
      <c r="E129" s="57" t="str">
        <f aca="false">Flights!$G$8&amp;"-"&amp;Flights!$H$8</f>
        <v>KUL-NRT</v>
      </c>
      <c r="F129" s="57" t="str">
        <f aca="false">Flights!$K$8</f>
        <v>BC</v>
      </c>
      <c r="G129" s="57" t="s">
        <v>441</v>
      </c>
      <c r="H129" s="57" t="s">
        <v>442</v>
      </c>
      <c r="I129" s="57" t="s">
        <v>481</v>
      </c>
      <c r="J129" s="57" t="s">
        <v>528</v>
      </c>
      <c r="K129" s="67" t="s">
        <v>483</v>
      </c>
      <c r="L129" s="67" t="s">
        <v>596</v>
      </c>
      <c r="M129" s="67" t="s">
        <v>433</v>
      </c>
      <c r="N129" s="67" t="s">
        <v>365</v>
      </c>
      <c r="O129" s="67"/>
      <c r="P129" s="57" t="s">
        <v>184</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open",IF(AND(NOT(OR(LEN(AZ129)&lt;15,ISNUMBER(MATCH(AZ129,L_Placeholder,0)))),NOT(SUMPRODUCT(--ISNUMBER(SEARCH(" "&amp;L_EvidencePhrase&amp;" ",BF129)))&gt;0),NOT(OR(LEN(AU129)&lt;2,ISNUMBER(MATCH(AU129,L_Placeholder,0)))),NOT(OR(LEN(AX129)&lt;2,ISNUMBER(MATCH(AX129,L_Placeholder,0)))),TRIM(AE129)&lt;&gt;TRIM(T129)),"N/A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",BD129)))&gt;0),"INVALID – evidence missing, placeholder or not yet on file",IF(OR(LEN(AX129)&lt;2,ISNUMBER(MATCH(AX129,L_Placeholder,0))),"INVALID – verifier missing",IF(AX129=AU129,"INVALID – verifier must be someone other than the PIC",IF(SUMPRODUCT(--ISNUMBER(SEARCH(" "&amp;L_EvidencePhrase&amp;" ",BC129)))&gt;0,"INVALID – result not yet available (awaiting / TBC)",IF(AND(TRIM(U129)="Pass",SUMPRODUCT(--ISNUMBER(SEARCH(" "&amp;L_ResultBad&amp;" ",BC129)))&gt;0,NOT(SUMPRODUCT(--ISNUMBER(SEARCH(" "&amp;L_Negation&amp;" ",BC129)))&gt;0)),"INVALID – result describes a problem: use Fail, then Pass after CA",IF(AND(AQ129=1,OR(OR(LEN(AY129)&lt;3,ISNUMBER(MATCH(AY129,L_Placeholder,0))),SUMPRODUCT(--ISNUMBER(SEARCH(" "&amp;L_EvidencePhrase&amp;" ",BE129)))&gt;0)),"INVALID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SUBSTITUTE(SUBSTITUTE(SUBSTITUTE(SUBSTITUTE(SUBSTITUTE(SUBSTITUTE(SUBSTITUTE(SUBSTITUTE(SUBSTITUTE(SUBSTITUTE(SUBSTITUTE(SUBSTITUTE(SUBSTITUTE(LOWER(T129&amp;""),CHAR(160),"")," ",""),".",""),"-",""),"/",""),"?",""),"_",""),",",""),"[",""),"]",""),"(",""),")",""),"*","")</f>
        <v/>
      </c>
      <c r="AV129" s="61" t="str">
        <f aca="false">SUBSTITUTE(SUBSTITUTE(SUBSTITUTE(SUBSTITUTE(SUBSTITUTE(SUBSTITUTE(SUBSTITUTE(SUBSTITUTE(SUBSTITUTE(SUBSTITUTE(SUBSTITUTE(SUBSTITUTE(SUBSTITUTE(LOWER(V129&amp;""),CHAR(160),"")," ",""),".",""),"-",""),"/",""),"?",""),"_",""),",",""),"[",""),"]",""),"(",""),")",""),"*","")</f>
        <v/>
      </c>
      <c r="AW129" s="61" t="str">
        <f aca="false">SUBSTITUTE(SUBSTITUTE(SUBSTITUTE(SUBSTITUTE(SUBSTITUTE(SUBSTITUTE(SUBSTITUTE(SUBSTITUTE(SUBSTITUTE(SUBSTITUTE(SUBSTITUTE(SUBSTITUTE(SUBSTITUTE(LOWER(Z129&amp;""),CHAR(160),"")," ",""),".",""),"-",""),"/",""),"?",""),"_",""),",",""),"[",""),"]",""),"(",""),")",""),"*","")</f>
        <v/>
      </c>
      <c r="AX129" s="61" t="str">
        <f aca="false">SUBSTITUTE(SUBSTITUTE(SUBSTITUTE(SUBSTITUTE(SUBSTITUTE(SUBSTITUTE(SUBSTITUTE(SUBSTITUTE(SUBSTITUTE(SUBSTITUTE(SUBSTITUTE(SUBSTITUTE(SUBSTITUTE(LOWER(AE129&amp;""),CHAR(160),"")," ",""),".",""),"-",""),"/",""),"?",""),"_",""),",",""),"[",""),"]",""),"(",""),")",""),"*","")</f>
        <v/>
      </c>
      <c r="AY129" s="61" t="str">
        <f aca="false">SUBSTITUTE(SUBSTITUTE(SUBSTITUTE(SUBSTITUTE(SUBSTITUTE(SUBSTITUTE(SUBSTITUTE(SUBSTITUTE(SUBSTITUTE(SUBSTITUTE(SUBSTITUTE(SUBSTITUTE(SUBSTITUTE(LOWER(W129&amp;""),CHAR(160),"")," ",""),".",""),"-",""),"/",""),"?",""),"_",""),",",""),"[",""),"]",""),"(",""),")",""),"*","")</f>
        <v/>
      </c>
      <c r="AZ129" s="61" t="str">
        <f aca="false">SUBSTITUTE(SUBSTITUTE(SUBSTITUTE(SUBSTITUTE(SUBSTITUTE(SUBSTITUTE(SUBSTITUTE(SUBSTITUTE(SUBSTITUTE(SUBSTITUTE(SUBSTITUTE(SUBSTITUTE(SUBSTITUTE(LOWER(AC129&amp;""),CHAR(160),"")," ",""),".",""),"-",""),"/",""),"?",""),"_",""),",",""),"[",""),"]",""),"(",""),")",""),"*","")</f>
        <v/>
      </c>
      <c r="BA129" s="61" t="str">
        <f aca="false">SUBSTITUTE(SUBSTITUTE(SUBSTITUTE(SUBSTITUTE(SUBSTITUTE(SUBSTITUTE(SUBSTITUTE(SUBSTITUTE(SUBSTITUTE(SUBSTITUTE(SUBSTITUTE(SUBSTITUTE(SUBSTITUTE(LOWER(AA129&amp;""),CHAR(160),""),"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"&amp;TRIM(SUBSTITUTE(SUBSTITUTE(SUBSTITUTE(SUBSTITUTE(SUBSTITUTE(SUBSTITUTE(SUBSTITUTE(SUBSTITUTE(SUBSTITUTE(SUBSTITUTE(SUBSTITUTE(SUBSTITUTE(SUBSTITUTE(SUBSTITUTE(SUBSTITUTE(SUBSTITUTE(SUBSTITUTE(SUBSTITUTE(SUBSTITUTE(SUBSTITUTE(LOWER(V129&amp;""),CHAR(160)," "),"."," "),","," "),"-"," "),"/"," "),"("," "),")"," "),":"," "),";"," "),"_"," "),"–"," "),"?"," "),"!"," "),"*"," "),"["," "),"]"," "),"'"," "),"#"," "),"+"," "),"&amp;"," "))&amp;" "</f>
        <v>  </v>
      </c>
      <c r="BD129" s="61" t="str">
        <f aca="false">" "&amp;TRIM(SUBSTITUTE(SUBSTITUTE(SUBSTITUTE(SUBSTITUTE(SUBSTITUTE(SUBSTITUTE(SUBSTITUTE(SUBSTITUTE(SUBSTITUTE(SUBSTITUTE(SUBSTITUTE(SUBSTITUTE(SUBSTITUTE(SUBSTITUTE(SUBSTITUTE(SUBSTITUTE(SUBSTITUTE(SUBSTITUTE(SUBSTITUTE(SUBSTITUTE(LOWER(Z129&amp;""),CHAR(160)," "),"."," "),","," "),"-"," "),"/"," "),"("," "),")"," "),":"," "),";"," "),"_"," "),"–"," "),"?"," "),"!"," "),"*"," "),"["," "),"]"," "),"'"," "),"#"," "),"+"," "),"&amp;"," "))&amp;" "</f>
        <v>  </v>
      </c>
      <c r="BE129" s="61" t="str">
        <f aca="false">" "&amp;TRIM(SUBSTITUTE(SUBSTITUTE(SUBSTITUTE(SUBSTITUTE(SUBSTITUTE(SUBSTITUTE(SUBSTITUTE(SUBSTITUTE(SUBSTITUTE(SUBSTITUTE(SUBSTITUTE(SUBSTITUTE(SUBSTITUTE(SUBSTITUTE(SUBSTITUTE(SUBSTITUTE(SUBSTITUTE(SUBSTITUTE(SUBSTITUTE(SUBSTITUTE(LOWER(W129&amp;""),CHAR(160)," "),"."," "),","," "),"-"," "),"/"," "),"("," "),")"," "),":"," "),";"," "),"_"," "),"–"," "),"?"," "),"!"," "),"*"," "),"["," "),"]"," "),"'"," "),"#"," "),"+"," "),"&amp;"," "))&amp;" "</f>
        <v>  </v>
      </c>
      <c r="BF129" s="61" t="str">
        <f aca="false">" "&amp;TRIM(SUBSTITUTE(SUBSTITUTE(SUBSTITUTE(SUBSTITUTE(SUBSTITUTE(SUBSTITUTE(SUBSTITUTE(SUBSTITUTE(SUBSTITUTE(SUBSTITUTE(SUBSTITUTE(SUBSTITUTE(SUBSTITUTE(SUBSTITUTE(SUBSTITUTE(SUBSTITUTE(SUBSTITUTE(SUBSTITUTE(SUBSTITUTE(SUBSTITUTE(LOWER(AC129&amp;""),CHAR(160)," "),"."," "),","," "),"-"," "),"/"," "),"("," "),")"," "),":"," "),";"," "),"_"," "),"–"," "),"?"," "),"!"," "),"*"," "),"["," "),"]"," "),"'"," "),"#"," "),"+"," "),"&amp;"," "))&amp;" "</f>
        <v>  </v>
      </c>
    </row>
    <row r="130" customFormat="false" ht="39.75" hidden="false" customHeight="true" outlineLevel="0" collapsed="false">
      <c r="A130" s="57" t="s">
        <v>631</v>
      </c>
      <c r="B130" s="57" t="s">
        <v>215</v>
      </c>
      <c r="C130" s="57" t="str">
        <f aca="false">Flights!$F$8</f>
        <v>MH0088</v>
      </c>
      <c r="D130" s="58" t="n">
        <f aca="false">Flights!$D$8</f>
        <v>46305</v>
      </c>
      <c r="E130" s="57" t="str">
        <f aca="false">Flights!$G$8&amp;"-"&amp;Flights!$H$8</f>
        <v>KUL-NRT</v>
      </c>
      <c r="F130" s="57" t="str">
        <f aca="false">Flights!$K$8</f>
        <v>BC</v>
      </c>
      <c r="G130" s="57" t="s">
        <v>441</v>
      </c>
      <c r="H130" s="57" t="s">
        <v>442</v>
      </c>
      <c r="I130" s="57" t="s">
        <v>481</v>
      </c>
      <c r="J130" s="57" t="s">
        <v>530</v>
      </c>
      <c r="K130" s="67" t="s">
        <v>598</v>
      </c>
      <c r="L130" s="67" t="s">
        <v>599</v>
      </c>
      <c r="M130" s="67" t="s">
        <v>433</v>
      </c>
      <c r="N130" s="67" t="s">
        <v>365</v>
      </c>
      <c r="O130" s="67" t="s">
        <v>531</v>
      </c>
      <c r="P130" s="57" t="s">
        <v>184</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open",IF(AND(NOT(OR(LEN(AZ130)&lt;15,ISNUMBER(MATCH(AZ130,L_Placeholder,0)))),NOT(SUMPRODUCT(--ISNUMBER(SEARCH(" "&amp;L_EvidencePhrase&amp;" ",BF130)))&gt;0),NOT(OR(LEN(AU130)&lt;2,ISNUMBER(MATCH(AU130,L_Placeholder,0)))),NOT(OR(LEN(AX130)&lt;2,ISNUMBER(MATCH(AX130,L_Placeholder,0)))),TRIM(AE130)&lt;&gt;TRIM(T130)),"N/A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",BD130)))&gt;0),"INVALID – evidence missing, placeholder or not yet on file",IF(OR(LEN(AX130)&lt;2,ISNUMBER(MATCH(AX130,L_Placeholder,0))),"INVALID – verifier missing",IF(AX130=AU130,"INVALID – verifier must be someone other than the PIC",IF(SUMPRODUCT(--ISNUMBER(SEARCH(" "&amp;L_EvidencePhrase&amp;" ",BC130)))&gt;0,"INVALID – result not yet available (awaiting / TBC)",IF(AND(TRIM(U130)="Pass",SUMPRODUCT(--ISNUMBER(SEARCH(" "&amp;L_ResultBad&amp;" ",BC130)))&gt;0,NOT(SUMPRODUCT(--ISNUMBER(SEARCH(" "&amp;L_Negation&amp;" ",BC130)))&gt;0)),"INVALID – result describes a problem: use Fail, then Pass after CA",IF(AND(AQ130=1,OR(OR(LEN(AY130)&lt;3,ISNUMBER(MATCH(AY130,L_Placeholder,0))),SUMPRODUCT(--ISNUMBER(SEARCH(" "&amp;L_EvidencePhrase&amp;" ",BE130)))&gt;0)),"INVALID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SUBSTITUTE(SUBSTITUTE(SUBSTITUTE(SUBSTITUTE(SUBSTITUTE(SUBSTITUTE(SUBSTITUTE(SUBSTITUTE(SUBSTITUTE(SUBSTITUTE(SUBSTITUTE(SUBSTITUTE(SUBSTITUTE(LOWER(T130&amp;""),CHAR(160),"")," ",""),".",""),"-",""),"/",""),"?",""),"_",""),",",""),"[",""),"]",""),"(",""),")",""),"*","")</f>
        <v/>
      </c>
      <c r="AV130" s="61" t="str">
        <f aca="false">SUBSTITUTE(SUBSTITUTE(SUBSTITUTE(SUBSTITUTE(SUBSTITUTE(SUBSTITUTE(SUBSTITUTE(SUBSTITUTE(SUBSTITUTE(SUBSTITUTE(SUBSTITUTE(SUBSTITUTE(SUBSTITUTE(LOWER(V130&amp;""),CHAR(160),"")," ",""),".",""),"-",""),"/",""),"?",""),"_",""),",",""),"[",""),"]",""),"(",""),")",""),"*","")</f>
        <v/>
      </c>
      <c r="AW130" s="61" t="str">
        <f aca="false">SUBSTITUTE(SUBSTITUTE(SUBSTITUTE(SUBSTITUTE(SUBSTITUTE(SUBSTITUTE(SUBSTITUTE(SUBSTITUTE(SUBSTITUTE(SUBSTITUTE(SUBSTITUTE(SUBSTITUTE(SUBSTITUTE(LOWER(Z130&amp;""),CHAR(160),"")," ",""),".",""),"-",""),"/",""),"?",""),"_",""),",",""),"[",""),"]",""),"(",""),")",""),"*","")</f>
        <v/>
      </c>
      <c r="AX130" s="61" t="str">
        <f aca="false">SUBSTITUTE(SUBSTITUTE(SUBSTITUTE(SUBSTITUTE(SUBSTITUTE(SUBSTITUTE(SUBSTITUTE(SUBSTITUTE(SUBSTITUTE(SUBSTITUTE(SUBSTITUTE(SUBSTITUTE(SUBSTITUTE(LOWER(AE130&amp;""),CHAR(160),"")," ",""),".",""),"-",""),"/",""),"?",""),"_",""),",",""),"[",""),"]",""),"(",""),")",""),"*","")</f>
        <v/>
      </c>
      <c r="AY130" s="61" t="str">
        <f aca="false">SUBSTITUTE(SUBSTITUTE(SUBSTITUTE(SUBSTITUTE(SUBSTITUTE(SUBSTITUTE(SUBSTITUTE(SUBSTITUTE(SUBSTITUTE(SUBSTITUTE(SUBSTITUTE(SUBSTITUTE(SUBSTITUTE(LOWER(W130&amp;""),CHAR(160),"")," ",""),".",""),"-",""),"/",""),"?",""),"_",""),",",""),"[",""),"]",""),"(",""),")",""),"*","")</f>
        <v/>
      </c>
      <c r="AZ130" s="61" t="str">
        <f aca="false">SUBSTITUTE(SUBSTITUTE(SUBSTITUTE(SUBSTITUTE(SUBSTITUTE(SUBSTITUTE(SUBSTITUTE(SUBSTITUTE(SUBSTITUTE(SUBSTITUTE(SUBSTITUTE(SUBSTITUTE(SUBSTITUTE(LOWER(AC130&amp;""),CHAR(160),"")," ",""),".",""),"-",""),"/",""),"?",""),"_",""),",",""),"[",""),"]",""),"(",""),")",""),"*","")</f>
        <v/>
      </c>
      <c r="BA130" s="61" t="str">
        <f aca="false">SUBSTITUTE(SUBSTITUTE(SUBSTITUTE(SUBSTITUTE(SUBSTITUTE(SUBSTITUTE(SUBSTITUTE(SUBSTITUTE(SUBSTITUTE(SUBSTITUTE(SUBSTITUTE(SUBSTITUTE(SUBSTITUTE(LOWER(AA130&amp;""),CHAR(160),""),"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"&amp;TRIM(SUBSTITUTE(SUBSTITUTE(SUBSTITUTE(SUBSTITUTE(SUBSTITUTE(SUBSTITUTE(SUBSTITUTE(SUBSTITUTE(SUBSTITUTE(SUBSTITUTE(SUBSTITUTE(SUBSTITUTE(SUBSTITUTE(SUBSTITUTE(SUBSTITUTE(SUBSTITUTE(SUBSTITUTE(SUBSTITUTE(SUBSTITUTE(SUBSTITUTE(LOWER(V130&amp;""),CHAR(160)," "),"."," "),","," "),"-"," "),"/"," "),"("," "),")"," "),":"," "),";"," "),"_"," "),"–"," "),"?"," "),"!"," "),"*"," "),"["," "),"]"," "),"'"," "),"#"," "),"+"," "),"&amp;"," "))&amp;" "</f>
        <v>  </v>
      </c>
      <c r="BD130" s="61" t="str">
        <f aca="false">" "&amp;TRIM(SUBSTITUTE(SUBSTITUTE(SUBSTITUTE(SUBSTITUTE(SUBSTITUTE(SUBSTITUTE(SUBSTITUTE(SUBSTITUTE(SUBSTITUTE(SUBSTITUTE(SUBSTITUTE(SUBSTITUTE(SUBSTITUTE(SUBSTITUTE(SUBSTITUTE(SUBSTITUTE(SUBSTITUTE(SUBSTITUTE(SUBSTITUTE(SUBSTITUTE(LOWER(Z130&amp;""),CHAR(160)," "),"."," "),","," "),"-"," "),"/"," "),"("," "),")"," "),":"," "),";"," "),"_"," "),"–"," "),"?"," "),"!"," "),"*"," "),"["," "),"]"," "),"'"," "),"#"," "),"+"," "),"&amp;"," "))&amp;" "</f>
        <v>  </v>
      </c>
      <c r="BE130" s="61" t="str">
        <f aca="false">" "&amp;TRIM(SUBSTITUTE(SUBSTITUTE(SUBSTITUTE(SUBSTITUTE(SUBSTITUTE(SUBSTITUTE(SUBSTITUTE(SUBSTITUTE(SUBSTITUTE(SUBSTITUTE(SUBSTITUTE(SUBSTITUTE(SUBSTITUTE(SUBSTITUTE(SUBSTITUTE(SUBSTITUTE(SUBSTITUTE(SUBSTITUTE(SUBSTITUTE(SUBSTITUTE(LOWER(W130&amp;""),CHAR(160)," "),"."," "),","," "),"-"," "),"/"," "),"("," "),")"," "),":"," "),";"," "),"_"," "),"–"," "),"?"," "),"!"," "),"*"," "),"["," "),"]"," "),"'"," "),"#"," "),"+"," "),"&amp;"," "))&amp;" "</f>
        <v>  </v>
      </c>
      <c r="BF130" s="61" t="str">
        <f aca="false">" "&amp;TRIM(SUBSTITUTE(SUBSTITUTE(SUBSTITUTE(SUBSTITUTE(SUBSTITUTE(SUBSTITUTE(SUBSTITUTE(SUBSTITUTE(SUBSTITUTE(SUBSTITUTE(SUBSTITUTE(SUBSTITUTE(SUBSTITUTE(SUBSTITUTE(SUBSTITUTE(SUBSTITUTE(SUBSTITUTE(SUBSTITUTE(SUBSTITUTE(SUBSTITUTE(LOWER(AC130&amp;""),CHAR(160)," "),"."," "),","," "),"-"," "),"/"," "),"("," "),")"," "),":"," "),";"," "),"_"," "),"–"," "),"?"," "),"!"," "),"*"," "),"["," "),"]"," "),"'"," "),"#"," "),"+"," "),"&amp;"," "))&amp;" "</f>
        <v>  </v>
      </c>
    </row>
    <row r="131" customFormat="false" ht="39.75" hidden="false" customHeight="true" outlineLevel="0" collapsed="false">
      <c r="A131" s="57" t="s">
        <v>632</v>
      </c>
      <c r="B131" s="57" t="s">
        <v>215</v>
      </c>
      <c r="C131" s="57" t="str">
        <f aca="false">Flights!$F$8</f>
        <v>MH0088</v>
      </c>
      <c r="D131" s="58" t="n">
        <f aca="false">Flights!$D$8</f>
        <v>46305</v>
      </c>
      <c r="E131" s="57" t="str">
        <f aca="false">Flights!$G$8&amp;"-"&amp;Flights!$H$8</f>
        <v>KUL-NRT</v>
      </c>
      <c r="F131" s="57" t="str">
        <f aca="false">Flights!$K$8</f>
        <v>BC</v>
      </c>
      <c r="G131" s="57" t="s">
        <v>441</v>
      </c>
      <c r="H131" s="57" t="s">
        <v>442</v>
      </c>
      <c r="I131" s="57" t="s">
        <v>481</v>
      </c>
      <c r="J131" s="57" t="s">
        <v>533</v>
      </c>
      <c r="K131" s="67" t="s">
        <v>483</v>
      </c>
      <c r="L131" s="67" t="s">
        <v>601</v>
      </c>
      <c r="M131" s="67" t="s">
        <v>433</v>
      </c>
      <c r="N131" s="67" t="s">
        <v>365</v>
      </c>
      <c r="O131" s="67"/>
      <c r="P131" s="57" t="s">
        <v>184</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open",IF(AND(NOT(OR(LEN(AZ131)&lt;15,ISNUMBER(MATCH(AZ131,L_Placeholder,0)))),NOT(SUMPRODUCT(--ISNUMBER(SEARCH(" "&amp;L_EvidencePhrase&amp;" ",BF131)))&gt;0),NOT(OR(LEN(AU131)&lt;2,ISNUMBER(MATCH(AU131,L_Placeholder,0)))),NOT(OR(LEN(AX131)&lt;2,ISNUMBER(MATCH(AX131,L_Placeholder,0)))),TRIM(AE131)&lt;&gt;TRIM(T131)),"N/A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",BD131)))&gt;0),"INVALID – evidence missing, placeholder or not yet on file",IF(OR(LEN(AX131)&lt;2,ISNUMBER(MATCH(AX131,L_Placeholder,0))),"INVALID – verifier missing",IF(AX131=AU131,"INVALID – verifier must be someone other than the PIC",IF(SUMPRODUCT(--ISNUMBER(SEARCH(" "&amp;L_EvidencePhrase&amp;" ",BC131)))&gt;0,"INVALID – result not yet available (awaiting / TBC)",IF(AND(TRIM(U131)="Pass",SUMPRODUCT(--ISNUMBER(SEARCH(" "&amp;L_ResultBad&amp;" ",BC131)))&gt;0,NOT(SUMPRODUCT(--ISNUMBER(SEARCH(" "&amp;L_Negation&amp;" ",BC131)))&gt;0)),"INVALID – result describes a problem: use Fail, then Pass after CA",IF(AND(AQ131=1,OR(OR(LEN(AY131)&lt;3,ISNUMBER(MATCH(AY131,L_Placeholder,0))),SUMPRODUCT(--ISNUMBER(SEARCH(" "&amp;L_EvidencePhrase&amp;" ",BE131)))&gt;0)),"INVALID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SUBSTITUTE(SUBSTITUTE(SUBSTITUTE(SUBSTITUTE(SUBSTITUTE(SUBSTITUTE(SUBSTITUTE(SUBSTITUTE(SUBSTITUTE(SUBSTITUTE(SUBSTITUTE(SUBSTITUTE(SUBSTITUTE(LOWER(T131&amp;""),CHAR(160),"")," ",""),".",""),"-",""),"/",""),"?",""),"_",""),",",""),"[",""),"]",""),"(",""),")",""),"*","")</f>
        <v/>
      </c>
      <c r="AV131" s="61" t="str">
        <f aca="false">SUBSTITUTE(SUBSTITUTE(SUBSTITUTE(SUBSTITUTE(SUBSTITUTE(SUBSTITUTE(SUBSTITUTE(SUBSTITUTE(SUBSTITUTE(SUBSTITUTE(SUBSTITUTE(SUBSTITUTE(SUBSTITUTE(LOWER(V131&amp;""),CHAR(160),"")," ",""),".",""),"-",""),"/",""),"?",""),"_",""),",",""),"[",""),"]",""),"(",""),")",""),"*","")</f>
        <v/>
      </c>
      <c r="AW131" s="61" t="str">
        <f aca="false">SUBSTITUTE(SUBSTITUTE(SUBSTITUTE(SUBSTITUTE(SUBSTITUTE(SUBSTITUTE(SUBSTITUTE(SUBSTITUTE(SUBSTITUTE(SUBSTITUTE(SUBSTITUTE(SUBSTITUTE(SUBSTITUTE(LOWER(Z131&amp;""),CHAR(160),"")," ",""),".",""),"-",""),"/",""),"?",""),"_",""),",",""),"[",""),"]",""),"(",""),")",""),"*","")</f>
        <v/>
      </c>
      <c r="AX131" s="61" t="str">
        <f aca="false">SUBSTITUTE(SUBSTITUTE(SUBSTITUTE(SUBSTITUTE(SUBSTITUTE(SUBSTITUTE(SUBSTITUTE(SUBSTITUTE(SUBSTITUTE(SUBSTITUTE(SUBSTITUTE(SUBSTITUTE(SUBSTITUTE(LOWER(AE131&amp;""),CHAR(160),"")," ",""),".",""),"-",""),"/",""),"?",""),"_",""),",",""),"[",""),"]",""),"(",""),")",""),"*","")</f>
        <v/>
      </c>
      <c r="AY131" s="61" t="str">
        <f aca="false">SUBSTITUTE(SUBSTITUTE(SUBSTITUTE(SUBSTITUTE(SUBSTITUTE(SUBSTITUTE(SUBSTITUTE(SUBSTITUTE(SUBSTITUTE(SUBSTITUTE(SUBSTITUTE(SUBSTITUTE(SUBSTITUTE(LOWER(W131&amp;""),CHAR(160),"")," ",""),".",""),"-",""),"/",""),"?",""),"_",""),",",""),"[",""),"]",""),"(",""),")",""),"*","")</f>
        <v/>
      </c>
      <c r="AZ131" s="61" t="str">
        <f aca="false">SUBSTITUTE(SUBSTITUTE(SUBSTITUTE(SUBSTITUTE(SUBSTITUTE(SUBSTITUTE(SUBSTITUTE(SUBSTITUTE(SUBSTITUTE(SUBSTITUTE(SUBSTITUTE(SUBSTITUTE(SUBSTITUTE(LOWER(AC131&amp;""),CHAR(160),"")," ",""),".",""),"-",""),"/",""),"?",""),"_",""),",",""),"[",""),"]",""),"(",""),")",""),"*","")</f>
        <v/>
      </c>
      <c r="BA131" s="61" t="str">
        <f aca="false">SUBSTITUTE(SUBSTITUTE(SUBSTITUTE(SUBSTITUTE(SUBSTITUTE(SUBSTITUTE(SUBSTITUTE(SUBSTITUTE(SUBSTITUTE(SUBSTITUTE(SUBSTITUTE(SUBSTITUTE(SUBSTITUTE(LOWER(AA131&amp;""),CHAR(160),""),"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"&amp;TRIM(SUBSTITUTE(SUBSTITUTE(SUBSTITUTE(SUBSTITUTE(SUBSTITUTE(SUBSTITUTE(SUBSTITUTE(SUBSTITUTE(SUBSTITUTE(SUBSTITUTE(SUBSTITUTE(SUBSTITUTE(SUBSTITUTE(SUBSTITUTE(SUBSTITUTE(SUBSTITUTE(SUBSTITUTE(SUBSTITUTE(SUBSTITUTE(SUBSTITUTE(LOWER(V131&amp;""),CHAR(160)," "),"."," "),","," "),"-"," "),"/"," "),"("," "),")"," "),":"," "),";"," "),"_"," "),"–"," "),"?"," "),"!"," "),"*"," "),"["," "),"]"," "),"'"," "),"#"," "),"+"," "),"&amp;"," "))&amp;" "</f>
        <v>  </v>
      </c>
      <c r="BD131" s="61" t="str">
        <f aca="false">" "&amp;TRIM(SUBSTITUTE(SUBSTITUTE(SUBSTITUTE(SUBSTITUTE(SUBSTITUTE(SUBSTITUTE(SUBSTITUTE(SUBSTITUTE(SUBSTITUTE(SUBSTITUTE(SUBSTITUTE(SUBSTITUTE(SUBSTITUTE(SUBSTITUTE(SUBSTITUTE(SUBSTITUTE(SUBSTITUTE(SUBSTITUTE(SUBSTITUTE(SUBSTITUTE(LOWER(Z131&amp;""),CHAR(160)," "),"."," "),","," "),"-"," "),"/"," "),"("," "),")"," "),":"," "),";"," "),"_"," "),"–"," "),"?"," "),"!"," "),"*"," "),"["," "),"]"," "),"'"," "),"#"," "),"+"," "),"&amp;"," "))&amp;" "</f>
        <v>  </v>
      </c>
      <c r="BE131" s="61" t="str">
        <f aca="false">" "&amp;TRIM(SUBSTITUTE(SUBSTITUTE(SUBSTITUTE(SUBSTITUTE(SUBSTITUTE(SUBSTITUTE(SUBSTITUTE(SUBSTITUTE(SUBSTITUTE(SUBSTITUTE(SUBSTITUTE(SUBSTITUTE(SUBSTITUTE(SUBSTITUTE(SUBSTITUTE(SUBSTITUTE(SUBSTITUTE(SUBSTITUTE(SUBSTITUTE(SUBSTITUTE(LOWER(W131&amp;""),CHAR(160)," "),"."," "),","," "),"-"," "),"/"," "),"("," "),")"," "),":"," "),";"," "),"_"," "),"–"," "),"?"," "),"!"," "),"*"," "),"["," "),"]"," "),"'"," "),"#"," "),"+"," "),"&amp;"," "))&amp;" "</f>
        <v>  </v>
      </c>
      <c r="BF131" s="61" t="str">
        <f aca="false">" "&amp;TRIM(SUBSTITUTE(SUBSTITUTE(SUBSTITUTE(SUBSTITUTE(SUBSTITUTE(SUBSTITUTE(SUBSTITUTE(SUBSTITUTE(SUBSTITUTE(SUBSTITUTE(SUBSTITUTE(SUBSTITUTE(SUBSTITUTE(SUBSTITUTE(SUBSTITUTE(SUBSTITUTE(SUBSTITUTE(SUBSTITUTE(SUBSTITUTE(SUBSTITUTE(LOWER(AC131&amp;""),CHAR(160)," "),"."," "),","," "),"-"," "),"/"," "),"("," "),")"," "),":"," "),";"," "),"_"," "),"–"," "),"?"," "),"!"," "),"*"," "),"["," "),"]"," "),"'"," "),"#"," "),"+"," "),"&amp;"," "))&amp;" "</f>
        <v>  </v>
      </c>
    </row>
    <row r="132" customFormat="false" ht="39.75" hidden="false" customHeight="true" outlineLevel="0" collapsed="false">
      <c r="A132" s="57" t="s">
        <v>633</v>
      </c>
      <c r="B132" s="57" t="s">
        <v>215</v>
      </c>
      <c r="C132" s="57" t="str">
        <f aca="false">Flights!$F$8</f>
        <v>MH0088</v>
      </c>
      <c r="D132" s="58" t="n">
        <f aca="false">Flights!$D$8</f>
        <v>46305</v>
      </c>
      <c r="E132" s="57" t="str">
        <f aca="false">Flights!$G$8&amp;"-"&amp;Flights!$H$8</f>
        <v>KUL-NRT</v>
      </c>
      <c r="F132" s="57" t="str">
        <f aca="false">Flights!$K$8</f>
        <v>BC</v>
      </c>
      <c r="G132" s="57" t="s">
        <v>441</v>
      </c>
      <c r="H132" s="57" t="s">
        <v>442</v>
      </c>
      <c r="I132" s="57" t="s">
        <v>429</v>
      </c>
      <c r="J132" s="57" t="s">
        <v>535</v>
      </c>
      <c r="K132" s="67" t="s">
        <v>431</v>
      </c>
      <c r="L132" s="67" t="s">
        <v>603</v>
      </c>
      <c r="M132" s="67" t="s">
        <v>433</v>
      </c>
      <c r="N132" s="67" t="s">
        <v>365</v>
      </c>
      <c r="O132" s="67"/>
      <c r="P132" s="57" t="s">
        <v>184</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open",IF(AND(NOT(OR(LEN(AZ132)&lt;15,ISNUMBER(MATCH(AZ132,L_Placeholder,0)))),NOT(SUMPRODUCT(--ISNUMBER(SEARCH(" "&amp;L_EvidencePhrase&amp;" ",BF132)))&gt;0),NOT(OR(LEN(AU132)&lt;2,ISNUMBER(MATCH(AU132,L_Placeholder,0)))),NOT(OR(LEN(AX132)&lt;2,ISNUMBER(MATCH(AX132,L_Placeholder,0)))),TRIM(AE132)&lt;&gt;TRIM(T132)),"N/A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",BD132)))&gt;0),"INVALID – evidence missing, placeholder or not yet on file",IF(OR(LEN(AX132)&lt;2,ISNUMBER(MATCH(AX132,L_Placeholder,0))),"INVALID – verifier missing",IF(AX132=AU132,"INVALID – verifier must be someone other than the PIC",IF(SUMPRODUCT(--ISNUMBER(SEARCH(" "&amp;L_EvidencePhrase&amp;" ",BC132)))&gt;0,"INVALID – result not yet available (awaiting / TBC)",IF(AND(TRIM(U132)="Pass",SUMPRODUCT(--ISNUMBER(SEARCH(" "&amp;L_ResultBad&amp;" ",BC132)))&gt;0,NOT(SUMPRODUCT(--ISNUMBER(SEARCH(" "&amp;L_Negation&amp;" ",BC132)))&gt;0)),"INVALID – result describes a problem: use Fail, then Pass after CA",IF(AND(AQ132=1,OR(OR(LEN(AY132)&lt;3,ISNUMBER(MATCH(AY132,L_Placeholder,0))),SUMPRODUCT(--ISNUMBER(SEARCH(" "&amp;L_EvidencePhrase&amp;" ",BE132)))&gt;0)),"INVALID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SUBSTITUTE(SUBSTITUTE(SUBSTITUTE(SUBSTITUTE(SUBSTITUTE(SUBSTITUTE(SUBSTITUTE(SUBSTITUTE(SUBSTITUTE(SUBSTITUTE(SUBSTITUTE(SUBSTITUTE(SUBSTITUTE(LOWER(T132&amp;""),CHAR(160),"")," ",""),".",""),"-",""),"/",""),"?",""),"_",""),",",""),"[",""),"]",""),"(",""),")",""),"*","")</f>
        <v/>
      </c>
      <c r="AV132" s="61" t="str">
        <f aca="false">SUBSTITUTE(SUBSTITUTE(SUBSTITUTE(SUBSTITUTE(SUBSTITUTE(SUBSTITUTE(SUBSTITUTE(SUBSTITUTE(SUBSTITUTE(SUBSTITUTE(SUBSTITUTE(SUBSTITUTE(SUBSTITUTE(LOWER(V132&amp;""),CHAR(160),"")," ",""),".",""),"-",""),"/",""),"?",""),"_",""),",",""),"[",""),"]",""),"(",""),")",""),"*","")</f>
        <v/>
      </c>
      <c r="AW132" s="61" t="str">
        <f aca="false">SUBSTITUTE(SUBSTITUTE(SUBSTITUTE(SUBSTITUTE(SUBSTITUTE(SUBSTITUTE(SUBSTITUTE(SUBSTITUTE(SUBSTITUTE(SUBSTITUTE(SUBSTITUTE(SUBSTITUTE(SUBSTITUTE(LOWER(Z132&amp;""),CHAR(160),"")," ",""),".",""),"-",""),"/",""),"?",""),"_",""),",",""),"[",""),"]",""),"(",""),")",""),"*","")</f>
        <v/>
      </c>
      <c r="AX132" s="61" t="str">
        <f aca="false">SUBSTITUTE(SUBSTITUTE(SUBSTITUTE(SUBSTITUTE(SUBSTITUTE(SUBSTITUTE(SUBSTITUTE(SUBSTITUTE(SUBSTITUTE(SUBSTITUTE(SUBSTITUTE(SUBSTITUTE(SUBSTITUTE(LOWER(AE132&amp;""),CHAR(160),"")," ",""),".",""),"-",""),"/",""),"?",""),"_",""),",",""),"[",""),"]",""),"(",""),")",""),"*","")</f>
        <v/>
      </c>
      <c r="AY132" s="61" t="str">
        <f aca="false">SUBSTITUTE(SUBSTITUTE(SUBSTITUTE(SUBSTITUTE(SUBSTITUTE(SUBSTITUTE(SUBSTITUTE(SUBSTITUTE(SUBSTITUTE(SUBSTITUTE(SUBSTITUTE(SUBSTITUTE(SUBSTITUTE(LOWER(W132&amp;""),CHAR(160),"")," ",""),".",""),"-",""),"/",""),"?",""),"_",""),",",""),"[",""),"]",""),"(",""),")",""),"*","")</f>
        <v/>
      </c>
      <c r="AZ132" s="61" t="str">
        <f aca="false">SUBSTITUTE(SUBSTITUTE(SUBSTITUTE(SUBSTITUTE(SUBSTITUTE(SUBSTITUTE(SUBSTITUTE(SUBSTITUTE(SUBSTITUTE(SUBSTITUTE(SUBSTITUTE(SUBSTITUTE(SUBSTITUTE(LOWER(AC132&amp;""),CHAR(160),"")," ",""),".",""),"-",""),"/",""),"?",""),"_",""),",",""),"[",""),"]",""),"(",""),")",""),"*","")</f>
        <v/>
      </c>
      <c r="BA132" s="61" t="str">
        <f aca="false">SUBSTITUTE(SUBSTITUTE(SUBSTITUTE(SUBSTITUTE(SUBSTITUTE(SUBSTITUTE(SUBSTITUTE(SUBSTITUTE(SUBSTITUTE(SUBSTITUTE(SUBSTITUTE(SUBSTITUTE(SUBSTITUTE(LOWER(AA132&amp;""),CHAR(160),""),"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"&amp;TRIM(SUBSTITUTE(SUBSTITUTE(SUBSTITUTE(SUBSTITUTE(SUBSTITUTE(SUBSTITUTE(SUBSTITUTE(SUBSTITUTE(SUBSTITUTE(SUBSTITUTE(SUBSTITUTE(SUBSTITUTE(SUBSTITUTE(SUBSTITUTE(SUBSTITUTE(SUBSTITUTE(SUBSTITUTE(SUBSTITUTE(SUBSTITUTE(SUBSTITUTE(LOWER(V132&amp;""),CHAR(160)," "),"."," "),","," "),"-"," "),"/"," "),"("," "),")"," "),":"," "),";"," "),"_"," "),"–"," "),"?"," "),"!"," "),"*"," "),"["," "),"]"," "),"'"," "),"#"," "),"+"," "),"&amp;"," "))&amp;" "</f>
        <v>  </v>
      </c>
      <c r="BD132" s="61" t="str">
        <f aca="false">" "&amp;TRIM(SUBSTITUTE(SUBSTITUTE(SUBSTITUTE(SUBSTITUTE(SUBSTITUTE(SUBSTITUTE(SUBSTITUTE(SUBSTITUTE(SUBSTITUTE(SUBSTITUTE(SUBSTITUTE(SUBSTITUTE(SUBSTITUTE(SUBSTITUTE(SUBSTITUTE(SUBSTITUTE(SUBSTITUTE(SUBSTITUTE(SUBSTITUTE(SUBSTITUTE(LOWER(Z132&amp;""),CHAR(160)," "),"."," "),","," "),"-"," "),"/"," "),"("," "),")"," "),":"," "),";"," "),"_"," "),"–"," "),"?"," "),"!"," "),"*"," "),"["," "),"]"," "),"'"," "),"#"," "),"+"," "),"&amp;"," "))&amp;" "</f>
        <v>  </v>
      </c>
      <c r="BE132" s="61" t="str">
        <f aca="false">" "&amp;TRIM(SUBSTITUTE(SUBSTITUTE(SUBSTITUTE(SUBSTITUTE(SUBSTITUTE(SUBSTITUTE(SUBSTITUTE(SUBSTITUTE(SUBSTITUTE(SUBSTITUTE(SUBSTITUTE(SUBSTITUTE(SUBSTITUTE(SUBSTITUTE(SUBSTITUTE(SUBSTITUTE(SUBSTITUTE(SUBSTITUTE(SUBSTITUTE(SUBSTITUTE(LOWER(W132&amp;""),CHAR(160)," "),"."," "),","," "),"-"," "),"/"," "),"("," "),")"," "),":"," "),";"," "),"_"," "),"–"," "),"?"," "),"!"," "),"*"," "),"["," "),"]"," "),"'"," "),"#"," "),"+"," "),"&amp;"," "))&amp;" "</f>
        <v>  </v>
      </c>
      <c r="BF132" s="61" t="str">
        <f aca="false">" "&amp;TRIM(SUBSTITUTE(SUBSTITUTE(SUBSTITUTE(SUBSTITUTE(SUBSTITUTE(SUBSTITUTE(SUBSTITUTE(SUBSTITUTE(SUBSTITUTE(SUBSTITUTE(SUBSTITUTE(SUBSTITUTE(SUBSTITUTE(SUBSTITUTE(SUBSTITUTE(SUBSTITUTE(SUBSTITUTE(SUBSTITUTE(SUBSTITUTE(SUBSTITUTE(LOWER(AC132&amp;""),CHAR(160)," "),"."," "),","," "),"-"," "),"/"," "),"("," "),")"," "),":"," "),";"," "),"_"," "),"–"," "),"?"," "),"!"," "),"*"," "),"["," "),"]"," "),"'"," "),"#"," "),"+"," "),"&amp;"," "))&amp;" "</f>
        <v>  </v>
      </c>
    </row>
    <row r="133" customFormat="false" ht="39.75" hidden="false" customHeight="true" outlineLevel="0" collapsed="false">
      <c r="A133" s="57" t="s">
        <v>634</v>
      </c>
      <c r="B133" s="57" t="s">
        <v>215</v>
      </c>
      <c r="C133" s="57" t="str">
        <f aca="false">Flights!$F$8</f>
        <v>MH0088</v>
      </c>
      <c r="D133" s="58" t="n">
        <f aca="false">Flights!$D$8</f>
        <v>46305</v>
      </c>
      <c r="E133" s="57" t="str">
        <f aca="false">Flights!$G$8&amp;"-"&amp;Flights!$H$8</f>
        <v>KUL-NRT</v>
      </c>
      <c r="F133" s="57" t="str">
        <f aca="false">Flights!$K$8</f>
        <v>BC</v>
      </c>
      <c r="G133" s="57" t="s">
        <v>441</v>
      </c>
      <c r="H133" s="57" t="s">
        <v>442</v>
      </c>
      <c r="I133" s="57" t="s">
        <v>429</v>
      </c>
      <c r="J133" s="57" t="s">
        <v>635</v>
      </c>
      <c r="K133" s="67" t="s">
        <v>431</v>
      </c>
      <c r="L133" s="67" t="s">
        <v>606</v>
      </c>
      <c r="M133" s="67" t="s">
        <v>433</v>
      </c>
      <c r="N133" s="67" t="s">
        <v>365</v>
      </c>
      <c r="O133" s="67"/>
      <c r="P133" s="57" t="s">
        <v>184</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open",IF(AND(NOT(OR(LEN(AZ133)&lt;15,ISNUMBER(MATCH(AZ133,L_Placeholder,0)))),NOT(SUMPRODUCT(--ISNUMBER(SEARCH(" "&amp;L_EvidencePhrase&amp;" ",BF133)))&gt;0),NOT(OR(LEN(AU133)&lt;2,ISNUMBER(MATCH(AU133,L_Placeholder,0)))),NOT(OR(LEN(AX133)&lt;2,ISNUMBER(MATCH(AX133,L_Placeholder,0)))),TRIM(AE133)&lt;&gt;TRIM(T133)),"N/A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",BD133)))&gt;0),"INVALID – evidence missing, placeholder or not yet on file",IF(OR(LEN(AX133)&lt;2,ISNUMBER(MATCH(AX133,L_Placeholder,0))),"INVALID – verifier missing",IF(AX133=AU133,"INVALID – verifier must be someone other than the PIC",IF(SUMPRODUCT(--ISNUMBER(SEARCH(" "&amp;L_EvidencePhrase&amp;" ",BC133)))&gt;0,"INVALID – result not yet available (awaiting / TBC)",IF(AND(TRIM(U133)="Pass",SUMPRODUCT(--ISNUMBER(SEARCH(" "&amp;L_ResultBad&amp;" ",BC133)))&gt;0,NOT(SUMPRODUCT(--ISNUMBER(SEARCH(" "&amp;L_Negation&amp;" ",BC133)))&gt;0)),"INVALID – result describes a problem: use Fail, then Pass after CA",IF(AND(AQ133=1,OR(OR(LEN(AY133)&lt;3,ISNUMBER(MATCH(AY133,L_Placeholder,0))),SUMPRODUCT(--ISNUMBER(SEARCH(" "&amp;L_EvidencePhrase&amp;" ",BE133)))&gt;0)),"INVALID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SUBSTITUTE(SUBSTITUTE(SUBSTITUTE(SUBSTITUTE(SUBSTITUTE(SUBSTITUTE(SUBSTITUTE(SUBSTITUTE(SUBSTITUTE(SUBSTITUTE(SUBSTITUTE(SUBSTITUTE(SUBSTITUTE(LOWER(T133&amp;""),CHAR(160),"")," ",""),".",""),"-",""),"/",""),"?",""),"_",""),",",""),"[",""),"]",""),"(",""),")",""),"*","")</f>
        <v/>
      </c>
      <c r="AV133" s="61" t="str">
        <f aca="false">SUBSTITUTE(SUBSTITUTE(SUBSTITUTE(SUBSTITUTE(SUBSTITUTE(SUBSTITUTE(SUBSTITUTE(SUBSTITUTE(SUBSTITUTE(SUBSTITUTE(SUBSTITUTE(SUBSTITUTE(SUBSTITUTE(LOWER(V133&amp;""),CHAR(160),"")," ",""),".",""),"-",""),"/",""),"?",""),"_",""),",",""),"[",""),"]",""),"(",""),")",""),"*","")</f>
        <v/>
      </c>
      <c r="AW133" s="61" t="str">
        <f aca="false">SUBSTITUTE(SUBSTITUTE(SUBSTITUTE(SUBSTITUTE(SUBSTITUTE(SUBSTITUTE(SUBSTITUTE(SUBSTITUTE(SUBSTITUTE(SUBSTITUTE(SUBSTITUTE(SUBSTITUTE(SUBSTITUTE(LOWER(Z133&amp;""),CHAR(160),"")," ",""),".",""),"-",""),"/",""),"?",""),"_",""),",",""),"[",""),"]",""),"(",""),")",""),"*","")</f>
        <v/>
      </c>
      <c r="AX133" s="61" t="str">
        <f aca="false">SUBSTITUTE(SUBSTITUTE(SUBSTITUTE(SUBSTITUTE(SUBSTITUTE(SUBSTITUTE(SUBSTITUTE(SUBSTITUTE(SUBSTITUTE(SUBSTITUTE(SUBSTITUTE(SUBSTITUTE(SUBSTITUTE(LOWER(AE133&amp;""),CHAR(160),"")," ",""),".",""),"-",""),"/",""),"?",""),"_",""),",",""),"[",""),"]",""),"(",""),")",""),"*","")</f>
        <v/>
      </c>
      <c r="AY133" s="61" t="str">
        <f aca="false">SUBSTITUTE(SUBSTITUTE(SUBSTITUTE(SUBSTITUTE(SUBSTITUTE(SUBSTITUTE(SUBSTITUTE(SUBSTITUTE(SUBSTITUTE(SUBSTITUTE(SUBSTITUTE(SUBSTITUTE(SUBSTITUTE(LOWER(W133&amp;""),CHAR(160),"")," ",""),".",""),"-",""),"/",""),"?",""),"_",""),",",""),"[",""),"]",""),"(",""),")",""),"*","")</f>
        <v/>
      </c>
      <c r="AZ133" s="61" t="str">
        <f aca="false">SUBSTITUTE(SUBSTITUTE(SUBSTITUTE(SUBSTITUTE(SUBSTITUTE(SUBSTITUTE(SUBSTITUTE(SUBSTITUTE(SUBSTITUTE(SUBSTITUTE(SUBSTITUTE(SUBSTITUTE(SUBSTITUTE(LOWER(AC133&amp;""),CHAR(160),"")," ",""),".",""),"-",""),"/",""),"?",""),"_",""),",",""),"[",""),"]",""),"(",""),")",""),"*","")</f>
        <v/>
      </c>
      <c r="BA133" s="61" t="str">
        <f aca="false">SUBSTITUTE(SUBSTITUTE(SUBSTITUTE(SUBSTITUTE(SUBSTITUTE(SUBSTITUTE(SUBSTITUTE(SUBSTITUTE(SUBSTITUTE(SUBSTITUTE(SUBSTITUTE(SUBSTITUTE(SUBSTITUTE(LOWER(AA133&amp;""),CHAR(160),""),"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"&amp;TRIM(SUBSTITUTE(SUBSTITUTE(SUBSTITUTE(SUBSTITUTE(SUBSTITUTE(SUBSTITUTE(SUBSTITUTE(SUBSTITUTE(SUBSTITUTE(SUBSTITUTE(SUBSTITUTE(SUBSTITUTE(SUBSTITUTE(SUBSTITUTE(SUBSTITUTE(SUBSTITUTE(SUBSTITUTE(SUBSTITUTE(SUBSTITUTE(SUBSTITUTE(LOWER(V133&amp;""),CHAR(160)," "),"."," "),","," "),"-"," "),"/"," "),"("," "),")"," "),":"," "),";"," "),"_"," "),"–"," "),"?"," "),"!"," "),"*"," "),"["," "),"]"," "),"'"," "),"#"," "),"+"," "),"&amp;"," "))&amp;" "</f>
        <v>  </v>
      </c>
      <c r="BD133" s="61" t="str">
        <f aca="false">" "&amp;TRIM(SUBSTITUTE(SUBSTITUTE(SUBSTITUTE(SUBSTITUTE(SUBSTITUTE(SUBSTITUTE(SUBSTITUTE(SUBSTITUTE(SUBSTITUTE(SUBSTITUTE(SUBSTITUTE(SUBSTITUTE(SUBSTITUTE(SUBSTITUTE(SUBSTITUTE(SUBSTITUTE(SUBSTITUTE(SUBSTITUTE(SUBSTITUTE(SUBSTITUTE(LOWER(Z133&amp;""),CHAR(160)," "),"."," "),","," "),"-"," "),"/"," "),"("," "),")"," "),":"," "),";"," "),"_"," "),"–"," "),"?"," "),"!"," "),"*"," "),"["," "),"]"," "),"'"," "),"#"," "),"+"," "),"&amp;"," "))&amp;" "</f>
        <v>  </v>
      </c>
      <c r="BE133" s="61" t="str">
        <f aca="false">" "&amp;TRIM(SUBSTITUTE(SUBSTITUTE(SUBSTITUTE(SUBSTITUTE(SUBSTITUTE(SUBSTITUTE(SUBSTITUTE(SUBSTITUTE(SUBSTITUTE(SUBSTITUTE(SUBSTITUTE(SUBSTITUTE(SUBSTITUTE(SUBSTITUTE(SUBSTITUTE(SUBSTITUTE(SUBSTITUTE(SUBSTITUTE(SUBSTITUTE(SUBSTITUTE(LOWER(W133&amp;""),CHAR(160)," "),"."," "),","," "),"-"," "),"/"," "),"("," "),")"," "),":"," "),";"," "),"_"," "),"–"," "),"?"," "),"!"," "),"*"," "),"["," "),"]"," "),"'"," "),"#"," "),"+"," "),"&amp;"," "))&amp;" "</f>
        <v>  </v>
      </c>
      <c r="BF133" s="61" t="str">
        <f aca="false">" "&amp;TRIM(SUBSTITUTE(SUBSTITUTE(SUBSTITUTE(SUBSTITUTE(SUBSTITUTE(SUBSTITUTE(SUBSTITUTE(SUBSTITUTE(SUBSTITUTE(SUBSTITUTE(SUBSTITUTE(SUBSTITUTE(SUBSTITUTE(SUBSTITUTE(SUBSTITUTE(SUBSTITUTE(SUBSTITUTE(SUBSTITUTE(SUBSTITUTE(SUBSTITUTE(LOWER(AC133&amp;""),CHAR(160)," "),"."," "),","," "),"-"," "),"/"," "),"("," "),")"," "),":"," "),";"," "),"_"," "),"–"," "),"?"," "),"!"," "),"*"," "),"["," "),"]"," "),"'"," "),"#"," "),"+"," "),"&amp;"," "))&amp;" "</f>
        <v>  </v>
      </c>
    </row>
    <row r="134" customFormat="false" ht="39.75" hidden="false" customHeight="true" outlineLevel="0" collapsed="false">
      <c r="A134" s="57" t="s">
        <v>636</v>
      </c>
      <c r="B134" s="57" t="s">
        <v>215</v>
      </c>
      <c r="C134" s="57" t="str">
        <f aca="false">Flights!$F$8</f>
        <v>MH0088</v>
      </c>
      <c r="D134" s="58" t="n">
        <f aca="false">Flights!$D$8</f>
        <v>46305</v>
      </c>
      <c r="E134" s="57" t="str">
        <f aca="false">Flights!$G$8&amp;"-"&amp;Flights!$H$8</f>
        <v>KUL-NRT</v>
      </c>
      <c r="F134" s="57" t="str">
        <f aca="false">Flights!$K$8</f>
        <v>BC</v>
      </c>
      <c r="G134" s="57" t="s">
        <v>441</v>
      </c>
      <c r="H134" s="57" t="s">
        <v>442</v>
      </c>
      <c r="I134" s="57" t="s">
        <v>429</v>
      </c>
      <c r="J134" s="57" t="s">
        <v>637</v>
      </c>
      <c r="K134" s="67" t="s">
        <v>431</v>
      </c>
      <c r="L134" s="67" t="s">
        <v>609</v>
      </c>
      <c r="M134" s="67" t="s">
        <v>433</v>
      </c>
      <c r="N134" s="67" t="s">
        <v>365</v>
      </c>
      <c r="O134" s="67"/>
      <c r="P134" s="57" t="s">
        <v>184</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open",IF(AND(NOT(OR(LEN(AZ134)&lt;15,ISNUMBER(MATCH(AZ134,L_Placeholder,0)))),NOT(SUMPRODUCT(--ISNUMBER(SEARCH(" "&amp;L_EvidencePhrase&amp;" ",BF134)))&gt;0),NOT(OR(LEN(AU134)&lt;2,ISNUMBER(MATCH(AU134,L_Placeholder,0)))),NOT(OR(LEN(AX134)&lt;2,ISNUMBER(MATCH(AX134,L_Placeholder,0)))),TRIM(AE134)&lt;&gt;TRIM(T134)),"N/A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",BD134)))&gt;0),"INVALID – evidence missing, placeholder or not yet on file",IF(OR(LEN(AX134)&lt;2,ISNUMBER(MATCH(AX134,L_Placeholder,0))),"INVALID – verifier missing",IF(AX134=AU134,"INVALID – verifier must be someone other than the PIC",IF(SUMPRODUCT(--ISNUMBER(SEARCH(" "&amp;L_EvidencePhrase&amp;" ",BC134)))&gt;0,"INVALID – result not yet available (awaiting / TBC)",IF(AND(TRIM(U134)="Pass",SUMPRODUCT(--ISNUMBER(SEARCH(" "&amp;L_ResultBad&amp;" ",BC134)))&gt;0,NOT(SUMPRODUCT(--ISNUMBER(SEARCH(" "&amp;L_Negation&amp;" ",BC134)))&gt;0)),"INVALID – result describes a problem: use Fail, then Pass after CA",IF(AND(AQ134=1,OR(OR(LEN(AY134)&lt;3,ISNUMBER(MATCH(AY134,L_Placeholder,0))),SUMPRODUCT(--ISNUMBER(SEARCH(" "&amp;L_EvidencePhrase&amp;" ",BE134)))&gt;0)),"INVALID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SUBSTITUTE(SUBSTITUTE(SUBSTITUTE(SUBSTITUTE(SUBSTITUTE(SUBSTITUTE(SUBSTITUTE(SUBSTITUTE(SUBSTITUTE(SUBSTITUTE(SUBSTITUTE(SUBSTITUTE(SUBSTITUTE(LOWER(T134&amp;""),CHAR(160),"")," ",""),".",""),"-",""),"/",""),"?",""),"_",""),",",""),"[",""),"]",""),"(",""),")",""),"*","")</f>
        <v/>
      </c>
      <c r="AV134" s="61" t="str">
        <f aca="false">SUBSTITUTE(SUBSTITUTE(SUBSTITUTE(SUBSTITUTE(SUBSTITUTE(SUBSTITUTE(SUBSTITUTE(SUBSTITUTE(SUBSTITUTE(SUBSTITUTE(SUBSTITUTE(SUBSTITUTE(SUBSTITUTE(LOWER(V134&amp;""),CHAR(160),"")," ",""),".",""),"-",""),"/",""),"?",""),"_",""),",",""),"[",""),"]",""),"(",""),")",""),"*","")</f>
        <v/>
      </c>
      <c r="AW134" s="61" t="str">
        <f aca="false">SUBSTITUTE(SUBSTITUTE(SUBSTITUTE(SUBSTITUTE(SUBSTITUTE(SUBSTITUTE(SUBSTITUTE(SUBSTITUTE(SUBSTITUTE(SUBSTITUTE(SUBSTITUTE(SUBSTITUTE(SUBSTITUTE(LOWER(Z134&amp;""),CHAR(160),"")," ",""),".",""),"-",""),"/",""),"?",""),"_",""),",",""),"[",""),"]",""),"(",""),")",""),"*","")</f>
        <v/>
      </c>
      <c r="AX134" s="61" t="str">
        <f aca="false">SUBSTITUTE(SUBSTITUTE(SUBSTITUTE(SUBSTITUTE(SUBSTITUTE(SUBSTITUTE(SUBSTITUTE(SUBSTITUTE(SUBSTITUTE(SUBSTITUTE(SUBSTITUTE(SUBSTITUTE(SUBSTITUTE(LOWER(AE134&amp;""),CHAR(160),"")," ",""),".",""),"-",""),"/",""),"?",""),"_",""),",",""),"[",""),"]",""),"(",""),")",""),"*","")</f>
        <v/>
      </c>
      <c r="AY134" s="61" t="str">
        <f aca="false">SUBSTITUTE(SUBSTITUTE(SUBSTITUTE(SUBSTITUTE(SUBSTITUTE(SUBSTITUTE(SUBSTITUTE(SUBSTITUTE(SUBSTITUTE(SUBSTITUTE(SUBSTITUTE(SUBSTITUTE(SUBSTITUTE(LOWER(W134&amp;""),CHAR(160),"")," ",""),".",""),"-",""),"/",""),"?",""),"_",""),",",""),"[",""),"]",""),"(",""),")",""),"*","")</f>
        <v/>
      </c>
      <c r="AZ134" s="61" t="str">
        <f aca="false">SUBSTITUTE(SUBSTITUTE(SUBSTITUTE(SUBSTITUTE(SUBSTITUTE(SUBSTITUTE(SUBSTITUTE(SUBSTITUTE(SUBSTITUTE(SUBSTITUTE(SUBSTITUTE(SUBSTITUTE(SUBSTITUTE(LOWER(AC134&amp;""),CHAR(160),"")," ",""),".",""),"-",""),"/",""),"?",""),"_",""),",",""),"[",""),"]",""),"(",""),")",""),"*","")</f>
        <v/>
      </c>
      <c r="BA134" s="61" t="str">
        <f aca="false">SUBSTITUTE(SUBSTITUTE(SUBSTITUTE(SUBSTITUTE(SUBSTITUTE(SUBSTITUTE(SUBSTITUTE(SUBSTITUTE(SUBSTITUTE(SUBSTITUTE(SUBSTITUTE(SUBSTITUTE(SUBSTITUTE(LOWER(AA134&amp;""),CHAR(160),""),"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"&amp;TRIM(SUBSTITUTE(SUBSTITUTE(SUBSTITUTE(SUBSTITUTE(SUBSTITUTE(SUBSTITUTE(SUBSTITUTE(SUBSTITUTE(SUBSTITUTE(SUBSTITUTE(SUBSTITUTE(SUBSTITUTE(SUBSTITUTE(SUBSTITUTE(SUBSTITUTE(SUBSTITUTE(SUBSTITUTE(SUBSTITUTE(SUBSTITUTE(SUBSTITUTE(LOWER(V134&amp;""),CHAR(160)," "),"."," "),","," "),"-"," "),"/"," "),"("," "),")"," "),":"," "),";"," "),"_"," "),"–"," "),"?"," "),"!"," "),"*"," "),"["," "),"]"," "),"'"," "),"#"," "),"+"," "),"&amp;"," "))&amp;" "</f>
        <v>  </v>
      </c>
      <c r="BD134" s="61" t="str">
        <f aca="false">" "&amp;TRIM(SUBSTITUTE(SUBSTITUTE(SUBSTITUTE(SUBSTITUTE(SUBSTITUTE(SUBSTITUTE(SUBSTITUTE(SUBSTITUTE(SUBSTITUTE(SUBSTITUTE(SUBSTITUTE(SUBSTITUTE(SUBSTITUTE(SUBSTITUTE(SUBSTITUTE(SUBSTITUTE(SUBSTITUTE(SUBSTITUTE(SUBSTITUTE(SUBSTITUTE(LOWER(Z134&amp;""),CHAR(160)," "),"."," "),","," "),"-"," "),"/"," "),"("," "),")"," "),":"," "),";"," "),"_"," "),"–"," "),"?"," "),"!"," "),"*"," "),"["," "),"]"," "),"'"," "),"#"," "),"+"," "),"&amp;"," "))&amp;" "</f>
        <v>  </v>
      </c>
      <c r="BE134" s="61" t="str">
        <f aca="false">" "&amp;TRIM(SUBSTITUTE(SUBSTITUTE(SUBSTITUTE(SUBSTITUTE(SUBSTITUTE(SUBSTITUTE(SUBSTITUTE(SUBSTITUTE(SUBSTITUTE(SUBSTITUTE(SUBSTITUTE(SUBSTITUTE(SUBSTITUTE(SUBSTITUTE(SUBSTITUTE(SUBSTITUTE(SUBSTITUTE(SUBSTITUTE(SUBSTITUTE(SUBSTITUTE(LOWER(W134&amp;""),CHAR(160)," "),"."," "),","," "),"-"," "),"/"," "),"("," "),")"," "),":"," "),";"," "),"_"," "),"–"," "),"?"," "),"!"," "),"*"," "),"["," "),"]"," "),"'"," "),"#"," "),"+"," "),"&amp;"," "))&amp;" "</f>
        <v>  </v>
      </c>
      <c r="BF134" s="61" t="str">
        <f aca="false">" "&amp;TRIM(SUBSTITUTE(SUBSTITUTE(SUBSTITUTE(SUBSTITUTE(SUBSTITUTE(SUBSTITUTE(SUBSTITUTE(SUBSTITUTE(SUBSTITUTE(SUBSTITUTE(SUBSTITUTE(SUBSTITUTE(SUBSTITUTE(SUBSTITUTE(SUBSTITUTE(SUBSTITUTE(SUBSTITUTE(SUBSTITUTE(SUBSTITUTE(SUBSTITUTE(LOWER(AC134&amp;""),CHAR(160)," "),"."," "),","," "),"-"," "),"/"," "),"("," "),")"," "),":"," "),";"," "),"_"," "),"–"," "),"?"," "),"!"," "),"*"," "),"["," "),"]"," "),"'"," "),"#"," "),"+"," "),"&amp;"," "))&amp;" "</f>
        <v>  </v>
      </c>
    </row>
    <row r="135" customFormat="false" ht="39.75" hidden="false" customHeight="true" outlineLevel="0" collapsed="false">
      <c r="A135" s="57" t="s">
        <v>638</v>
      </c>
      <c r="B135" s="57" t="s">
        <v>215</v>
      </c>
      <c r="C135" s="57" t="str">
        <f aca="false">Flights!$F$8</f>
        <v>MH0088</v>
      </c>
      <c r="D135" s="58" t="n">
        <f aca="false">Flights!$D$8</f>
        <v>46305</v>
      </c>
      <c r="E135" s="57" t="str">
        <f aca="false">Flights!$G$8&amp;"-"&amp;Flights!$H$8</f>
        <v>KUL-NRT</v>
      </c>
      <c r="F135" s="57" t="str">
        <f aca="false">Flights!$K$8</f>
        <v>BC</v>
      </c>
      <c r="G135" s="57" t="s">
        <v>441</v>
      </c>
      <c r="H135" s="57" t="s">
        <v>442</v>
      </c>
      <c r="I135" s="57" t="s">
        <v>611</v>
      </c>
      <c r="J135" s="57" t="s">
        <v>639</v>
      </c>
      <c r="K135" s="67" t="s">
        <v>483</v>
      </c>
      <c r="L135" s="67" t="s">
        <v>613</v>
      </c>
      <c r="M135" s="67" t="s">
        <v>184</v>
      </c>
      <c r="N135" s="67" t="s">
        <v>365</v>
      </c>
      <c r="O135" s="67" t="s">
        <v>614</v>
      </c>
      <c r="P135" s="57" t="s">
        <v>184</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open",IF(AND(NOT(OR(LEN(AZ135)&lt;15,ISNUMBER(MATCH(AZ135,L_Placeholder,0)))),NOT(SUMPRODUCT(--ISNUMBER(SEARCH(" "&amp;L_EvidencePhrase&amp;" ",BF135)))&gt;0),NOT(OR(LEN(AU135)&lt;2,ISNUMBER(MATCH(AU135,L_Placeholder,0)))),NOT(OR(LEN(AX135)&lt;2,ISNUMBER(MATCH(AX135,L_Placeholder,0)))),TRIM(AE135)&lt;&gt;TRIM(T135)),"N/A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",BD135)))&gt;0),"INVALID – evidence missing, placeholder or not yet on file",IF(OR(LEN(AX135)&lt;2,ISNUMBER(MATCH(AX135,L_Placeholder,0))),"INVALID – verifier missing",IF(AX135=AU135,"INVALID – verifier must be someone other than the PIC",IF(SUMPRODUCT(--ISNUMBER(SEARCH(" "&amp;L_EvidencePhrase&amp;" ",BC135)))&gt;0,"INVALID – result not yet available (awaiting / TBC)",IF(AND(TRIM(U135)="Pass",SUMPRODUCT(--ISNUMBER(SEARCH(" "&amp;L_ResultBad&amp;" ",BC135)))&gt;0,NOT(SUMPRODUCT(--ISNUMBER(SEARCH(" "&amp;L_Negation&amp;" ",BC135)))&gt;0)),"INVALID – result describes a problem: use Fail, then Pass after CA",IF(AND(AQ135=1,OR(OR(LEN(AY135)&lt;3,ISNUMBER(MATCH(AY135,L_Placeholder,0))),SUMPRODUCT(--ISNUMBER(SEARCH(" "&amp;L_EvidencePhrase&amp;" ",BE135)))&gt;0)),"INVALID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SUBSTITUTE(SUBSTITUTE(SUBSTITUTE(SUBSTITUTE(SUBSTITUTE(SUBSTITUTE(SUBSTITUTE(SUBSTITUTE(SUBSTITUTE(SUBSTITUTE(SUBSTITUTE(SUBSTITUTE(SUBSTITUTE(LOWER(T135&amp;""),CHAR(160),"")," ",""),".",""),"-",""),"/",""),"?",""),"_",""),",",""),"[",""),"]",""),"(",""),")",""),"*","")</f>
        <v/>
      </c>
      <c r="AV135" s="61" t="str">
        <f aca="false">SUBSTITUTE(SUBSTITUTE(SUBSTITUTE(SUBSTITUTE(SUBSTITUTE(SUBSTITUTE(SUBSTITUTE(SUBSTITUTE(SUBSTITUTE(SUBSTITUTE(SUBSTITUTE(SUBSTITUTE(SUBSTITUTE(LOWER(V135&amp;""),CHAR(160),"")," ",""),".",""),"-",""),"/",""),"?",""),"_",""),",",""),"[",""),"]",""),"(",""),")",""),"*","")</f>
        <v/>
      </c>
      <c r="AW135" s="61" t="str">
        <f aca="false">SUBSTITUTE(SUBSTITUTE(SUBSTITUTE(SUBSTITUTE(SUBSTITUTE(SUBSTITUTE(SUBSTITUTE(SUBSTITUTE(SUBSTITUTE(SUBSTITUTE(SUBSTITUTE(SUBSTITUTE(SUBSTITUTE(LOWER(Z135&amp;""),CHAR(160),"")," ",""),".",""),"-",""),"/",""),"?",""),"_",""),",",""),"[",""),"]",""),"(",""),")",""),"*","")</f>
        <v/>
      </c>
      <c r="AX135" s="61" t="str">
        <f aca="false">SUBSTITUTE(SUBSTITUTE(SUBSTITUTE(SUBSTITUTE(SUBSTITUTE(SUBSTITUTE(SUBSTITUTE(SUBSTITUTE(SUBSTITUTE(SUBSTITUTE(SUBSTITUTE(SUBSTITUTE(SUBSTITUTE(LOWER(AE135&amp;""),CHAR(160),"")," ",""),".",""),"-",""),"/",""),"?",""),"_",""),",",""),"[",""),"]",""),"(",""),")",""),"*","")</f>
        <v/>
      </c>
      <c r="AY135" s="61" t="str">
        <f aca="false">SUBSTITUTE(SUBSTITUTE(SUBSTITUTE(SUBSTITUTE(SUBSTITUTE(SUBSTITUTE(SUBSTITUTE(SUBSTITUTE(SUBSTITUTE(SUBSTITUTE(SUBSTITUTE(SUBSTITUTE(SUBSTITUTE(LOWER(W135&amp;""),CHAR(160),"")," ",""),".",""),"-",""),"/",""),"?",""),"_",""),",",""),"[",""),"]",""),"(",""),")",""),"*","")</f>
        <v/>
      </c>
      <c r="AZ135" s="61" t="str">
        <f aca="false">SUBSTITUTE(SUBSTITUTE(SUBSTITUTE(SUBSTITUTE(SUBSTITUTE(SUBSTITUTE(SUBSTITUTE(SUBSTITUTE(SUBSTITUTE(SUBSTITUTE(SUBSTITUTE(SUBSTITUTE(SUBSTITUTE(LOWER(AC135&amp;""),CHAR(160),"")," ",""),".",""),"-",""),"/",""),"?",""),"_",""),",",""),"[",""),"]",""),"(",""),")",""),"*","")</f>
        <v/>
      </c>
      <c r="BA135" s="61" t="str">
        <f aca="false">SUBSTITUTE(SUBSTITUTE(SUBSTITUTE(SUBSTITUTE(SUBSTITUTE(SUBSTITUTE(SUBSTITUTE(SUBSTITUTE(SUBSTITUTE(SUBSTITUTE(SUBSTITUTE(SUBSTITUTE(SUBSTITUTE(LOWER(AA135&amp;""),CHAR(160),""),"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"&amp;TRIM(SUBSTITUTE(SUBSTITUTE(SUBSTITUTE(SUBSTITUTE(SUBSTITUTE(SUBSTITUTE(SUBSTITUTE(SUBSTITUTE(SUBSTITUTE(SUBSTITUTE(SUBSTITUTE(SUBSTITUTE(SUBSTITUTE(SUBSTITUTE(SUBSTITUTE(SUBSTITUTE(SUBSTITUTE(SUBSTITUTE(SUBSTITUTE(SUBSTITUTE(LOWER(V135&amp;""),CHAR(160)," "),"."," "),","," "),"-"," "),"/"," "),"("," "),")"," "),":"," "),";"," "),"_"," "),"–"," "),"?"," "),"!"," "),"*"," "),"["," "),"]"," "),"'"," "),"#"," "),"+"," "),"&amp;"," "))&amp;" "</f>
        <v>  </v>
      </c>
      <c r="BD135" s="61" t="str">
        <f aca="false">" "&amp;TRIM(SUBSTITUTE(SUBSTITUTE(SUBSTITUTE(SUBSTITUTE(SUBSTITUTE(SUBSTITUTE(SUBSTITUTE(SUBSTITUTE(SUBSTITUTE(SUBSTITUTE(SUBSTITUTE(SUBSTITUTE(SUBSTITUTE(SUBSTITUTE(SUBSTITUTE(SUBSTITUTE(SUBSTITUTE(SUBSTITUTE(SUBSTITUTE(SUBSTITUTE(LOWER(Z135&amp;""),CHAR(160)," "),"."," "),","," "),"-"," "),"/"," "),"("," "),")"," "),":"," "),";"," "),"_"," "),"–"," "),"?"," "),"!"," "),"*"," "),"["," "),"]"," "),"'"," "),"#"," "),"+"," "),"&amp;"," "))&amp;" "</f>
        <v>  </v>
      </c>
      <c r="BE135" s="61" t="str">
        <f aca="false">" "&amp;TRIM(SUBSTITUTE(SUBSTITUTE(SUBSTITUTE(SUBSTITUTE(SUBSTITUTE(SUBSTITUTE(SUBSTITUTE(SUBSTITUTE(SUBSTITUTE(SUBSTITUTE(SUBSTITUTE(SUBSTITUTE(SUBSTITUTE(SUBSTITUTE(SUBSTITUTE(SUBSTITUTE(SUBSTITUTE(SUBSTITUTE(SUBSTITUTE(SUBSTITUTE(LOWER(W135&amp;""),CHAR(160)," "),"."," "),","," "),"-"," "),"/"," "),"("," "),")"," "),":"," "),";"," "),"_"," "),"–"," "),"?"," "),"!"," "),"*"," "),"["," "),"]"," "),"'"," "),"#"," "),"+"," "),"&amp;"," "))&amp;" "</f>
        <v>  </v>
      </c>
      <c r="BF135" s="61" t="str">
        <f aca="false">" "&amp;TRIM(SUBSTITUTE(SUBSTITUTE(SUBSTITUTE(SUBSTITUTE(SUBSTITUTE(SUBSTITUTE(SUBSTITUTE(SUBSTITUTE(SUBSTITUTE(SUBSTITUTE(SUBSTITUTE(SUBSTITUTE(SUBSTITUTE(SUBSTITUTE(SUBSTITUTE(SUBSTITUTE(SUBSTITUTE(SUBSTITUTE(SUBSTITUTE(SUBSTITUTE(LOWER(AC135&amp;""),CHAR(160)," "),"."," "),","," "),"-"," "),"/"," "),"("," "),")"," "),":"," "),";"," "),"_"," "),"–"," "),"?"," "),"!"," "),"*"," "),"["," "),"]"," "),"'"," "),"#"," "),"+"," "),"&amp;"," "))&amp;" "</f>
        <v>  </v>
      </c>
    </row>
    <row r="136" customFormat="false" ht="41.25" hidden="false" customHeight="true" outlineLevel="0" collapsed="false">
      <c r="A136" s="57" t="s">
        <v>640</v>
      </c>
      <c r="B136" s="57" t="s">
        <v>215</v>
      </c>
      <c r="C136" s="57" t="str">
        <f aca="false">Flights!$F$8</f>
        <v>MH0088</v>
      </c>
      <c r="D136" s="58" t="n">
        <f aca="false">Flights!$D$8</f>
        <v>46305</v>
      </c>
      <c r="E136" s="57" t="str">
        <f aca="false">Flights!$G$8&amp;"-"&amp;Flights!$H$8</f>
        <v>KUL-NRT</v>
      </c>
      <c r="F136" s="57" t="str">
        <f aca="false">Flights!$K$8</f>
        <v>BC</v>
      </c>
      <c r="G136" s="57" t="s">
        <v>441</v>
      </c>
      <c r="H136" s="57" t="s">
        <v>442</v>
      </c>
      <c r="I136" s="57" t="s">
        <v>616</v>
      </c>
      <c r="J136" s="57" t="s">
        <v>641</v>
      </c>
      <c r="K136" s="67" t="s">
        <v>618</v>
      </c>
      <c r="L136" s="67" t="s">
        <v>619</v>
      </c>
      <c r="M136" s="67" t="s">
        <v>433</v>
      </c>
      <c r="N136" s="67" t="s">
        <v>365</v>
      </c>
      <c r="O136" s="67" t="s">
        <v>642</v>
      </c>
      <c r="P136" s="57" t="s">
        <v>184</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open",IF(AND(NOT(OR(LEN(AZ136)&lt;15,ISNUMBER(MATCH(AZ136,L_Placeholder,0)))),NOT(SUMPRODUCT(--ISNUMBER(SEARCH(" "&amp;L_EvidencePhrase&amp;" ",BF136)))&gt;0),NOT(OR(LEN(AU136)&lt;2,ISNUMBER(MATCH(AU136,L_Placeholder,0)))),NOT(OR(LEN(AX136)&lt;2,ISNUMBER(MATCH(AX136,L_Placeholder,0)))),TRIM(AE136)&lt;&gt;TRIM(T136)),"N/A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",BD136)))&gt;0),"INVALID – evidence missing, placeholder or not yet on file",IF(OR(LEN(AX136)&lt;2,ISNUMBER(MATCH(AX136,L_Placeholder,0))),"INVALID – verifier missing",IF(AX136=AU136,"INVALID – verifier must be someone other than the PIC",IF(SUMPRODUCT(--ISNUMBER(SEARCH(" "&amp;L_EvidencePhrase&amp;" ",BC136)))&gt;0,"INVALID – result not yet available (awaiting / TBC)",IF(AND(TRIM(U136)="Pass",SUMPRODUCT(--ISNUMBER(SEARCH(" "&amp;L_ResultBad&amp;" ",BC136)))&gt;0,NOT(SUMPRODUCT(--ISNUMBER(SEARCH(" "&amp;L_Negation&amp;" ",BC136)))&gt;0)),"INVALID – result describes a problem: use Fail, then Pass after CA",IF(AND(AQ136=1,OR(OR(LEN(AY136)&lt;3,ISNUMBER(MATCH(AY136,L_Placeholder,0))),SUMPRODUCT(--ISNUMBER(SEARCH(" "&amp;L_EvidencePhrase&amp;" ",BE136)))&gt;0)),"INVALID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SUBSTITUTE(SUBSTITUTE(SUBSTITUTE(SUBSTITUTE(SUBSTITUTE(SUBSTITUTE(SUBSTITUTE(SUBSTITUTE(SUBSTITUTE(SUBSTITUTE(SUBSTITUTE(SUBSTITUTE(SUBSTITUTE(LOWER(T136&amp;""),CHAR(160),"")," ",""),".",""),"-",""),"/",""),"?",""),"_",""),",",""),"[",""),"]",""),"(",""),")",""),"*","")</f>
        <v/>
      </c>
      <c r="AV136" s="61" t="str">
        <f aca="false">SUBSTITUTE(SUBSTITUTE(SUBSTITUTE(SUBSTITUTE(SUBSTITUTE(SUBSTITUTE(SUBSTITUTE(SUBSTITUTE(SUBSTITUTE(SUBSTITUTE(SUBSTITUTE(SUBSTITUTE(SUBSTITUTE(LOWER(V136&amp;""),CHAR(160),"")," ",""),".",""),"-",""),"/",""),"?",""),"_",""),",",""),"[",""),"]",""),"(",""),")",""),"*","")</f>
        <v/>
      </c>
      <c r="AW136" s="61" t="str">
        <f aca="false">SUBSTITUTE(SUBSTITUTE(SUBSTITUTE(SUBSTITUTE(SUBSTITUTE(SUBSTITUTE(SUBSTITUTE(SUBSTITUTE(SUBSTITUTE(SUBSTITUTE(SUBSTITUTE(SUBSTITUTE(SUBSTITUTE(LOWER(Z136&amp;""),CHAR(160),"")," ",""),".",""),"-",""),"/",""),"?",""),"_",""),",",""),"[",""),"]",""),"(",""),")",""),"*","")</f>
        <v/>
      </c>
      <c r="AX136" s="61" t="str">
        <f aca="false">SUBSTITUTE(SUBSTITUTE(SUBSTITUTE(SUBSTITUTE(SUBSTITUTE(SUBSTITUTE(SUBSTITUTE(SUBSTITUTE(SUBSTITUTE(SUBSTITUTE(SUBSTITUTE(SUBSTITUTE(SUBSTITUTE(LOWER(AE136&amp;""),CHAR(160),"")," ",""),".",""),"-",""),"/",""),"?",""),"_",""),",",""),"[",""),"]",""),"(",""),")",""),"*","")</f>
        <v/>
      </c>
      <c r="AY136" s="61" t="str">
        <f aca="false">SUBSTITUTE(SUBSTITUTE(SUBSTITUTE(SUBSTITUTE(SUBSTITUTE(SUBSTITUTE(SUBSTITUTE(SUBSTITUTE(SUBSTITUTE(SUBSTITUTE(SUBSTITUTE(SUBSTITUTE(SUBSTITUTE(LOWER(W136&amp;""),CHAR(160),"")," ",""),".",""),"-",""),"/",""),"?",""),"_",""),",",""),"[",""),"]",""),"(",""),")",""),"*","")</f>
        <v/>
      </c>
      <c r="AZ136" s="61" t="str">
        <f aca="false">SUBSTITUTE(SUBSTITUTE(SUBSTITUTE(SUBSTITUTE(SUBSTITUTE(SUBSTITUTE(SUBSTITUTE(SUBSTITUTE(SUBSTITUTE(SUBSTITUTE(SUBSTITUTE(SUBSTITUTE(SUBSTITUTE(LOWER(AC136&amp;""),CHAR(160),"")," ",""),".",""),"-",""),"/",""),"?",""),"_",""),",",""),"[",""),"]",""),"(",""),")",""),"*","")</f>
        <v/>
      </c>
      <c r="BA136" s="61" t="str">
        <f aca="false">SUBSTITUTE(SUBSTITUTE(SUBSTITUTE(SUBSTITUTE(SUBSTITUTE(SUBSTITUTE(SUBSTITUTE(SUBSTITUTE(SUBSTITUTE(SUBSTITUTE(SUBSTITUTE(SUBSTITUTE(SUBSTITUTE(LOWER(AA136&amp;""),CHAR(160),""),"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"&amp;TRIM(SUBSTITUTE(SUBSTITUTE(SUBSTITUTE(SUBSTITUTE(SUBSTITUTE(SUBSTITUTE(SUBSTITUTE(SUBSTITUTE(SUBSTITUTE(SUBSTITUTE(SUBSTITUTE(SUBSTITUTE(SUBSTITUTE(SUBSTITUTE(SUBSTITUTE(SUBSTITUTE(SUBSTITUTE(SUBSTITUTE(SUBSTITUTE(SUBSTITUTE(LOWER(V136&amp;""),CHAR(160)," "),"."," "),","," "),"-"," "),"/"," "),"("," "),")"," "),":"," "),";"," "),"_"," "),"–"," "),"?"," "),"!"," "),"*"," "),"["," "),"]"," "),"'"," "),"#"," "),"+"," "),"&amp;"," "))&amp;" "</f>
        <v>  </v>
      </c>
      <c r="BD136" s="61" t="str">
        <f aca="false">" "&amp;TRIM(SUBSTITUTE(SUBSTITUTE(SUBSTITUTE(SUBSTITUTE(SUBSTITUTE(SUBSTITUTE(SUBSTITUTE(SUBSTITUTE(SUBSTITUTE(SUBSTITUTE(SUBSTITUTE(SUBSTITUTE(SUBSTITUTE(SUBSTITUTE(SUBSTITUTE(SUBSTITUTE(SUBSTITUTE(SUBSTITUTE(SUBSTITUTE(SUBSTITUTE(LOWER(Z136&amp;""),CHAR(160)," "),"."," "),","," "),"-"," "),"/"," "),"("," "),")"," "),":"," "),";"," "),"_"," "),"–"," "),"?"," "),"!"," "),"*"," "),"["," "),"]"," "),"'"," "),"#"," "),"+"," "),"&amp;"," "))&amp;" "</f>
        <v>  </v>
      </c>
      <c r="BE136" s="61" t="str">
        <f aca="false">" "&amp;TRIM(SUBSTITUTE(SUBSTITUTE(SUBSTITUTE(SUBSTITUTE(SUBSTITUTE(SUBSTITUTE(SUBSTITUTE(SUBSTITUTE(SUBSTITUTE(SUBSTITUTE(SUBSTITUTE(SUBSTITUTE(SUBSTITUTE(SUBSTITUTE(SUBSTITUTE(SUBSTITUTE(SUBSTITUTE(SUBSTITUTE(SUBSTITUTE(SUBSTITUTE(LOWER(W136&amp;""),CHAR(160)," "),"."," "),","," "),"-"," "),"/"," "),"("," "),")"," "),":"," "),";"," "),"_"," "),"–"," "),"?"," "),"!"," "),"*"," "),"["," "),"]"," "),"'"," "),"#"," "),"+"," "),"&amp;"," "))&amp;" "</f>
        <v>  </v>
      </c>
      <c r="BF136" s="61" t="str">
        <f aca="false">" "&amp;TRIM(SUBSTITUTE(SUBSTITUTE(SUBSTITUTE(SUBSTITUTE(SUBSTITUTE(SUBSTITUTE(SUBSTITUTE(SUBSTITUTE(SUBSTITUTE(SUBSTITUTE(SUBSTITUTE(SUBSTITUTE(SUBSTITUTE(SUBSTITUTE(SUBSTITUTE(SUBSTITUTE(SUBSTITUTE(SUBSTITUTE(SUBSTITUTE(SUBSTITUTE(LOWER(AC136&amp;""),CHAR(160)," "),"."," "),","," "),"-"," "),"/"," "),"("," "),")"," "),":"," "),";"," "),"_"," "),"–"," "),"?"," "),"!"," "),"*"," "),"["," "),"]"," "),"'"," "),"#"," "),"+"," "),"&amp;"," "))&amp;" "</f>
        <v>  </v>
      </c>
    </row>
    <row r="137" customFormat="false" ht="39.75" hidden="false" customHeight="true" outlineLevel="0" collapsed="false">
      <c r="A137" s="57" t="s">
        <v>643</v>
      </c>
      <c r="B137" s="57" t="s">
        <v>225</v>
      </c>
      <c r="C137" s="57" t="str">
        <f aca="false">Flights!$F$9</f>
        <v>MH0089</v>
      </c>
      <c r="D137" s="58" t="n">
        <f aca="false">Flights!$D$9</f>
        <v>46310</v>
      </c>
      <c r="E137" s="57" t="str">
        <f aca="false">Flights!$G$9&amp;"-"&amp;Flights!$H$9</f>
        <v>NRT-KUL</v>
      </c>
      <c r="F137" s="57" t="str">
        <f aca="false">Flights!$K$9</f>
        <v>EY</v>
      </c>
      <c r="G137" s="57" t="s">
        <v>79</v>
      </c>
      <c r="H137" s="57" t="s">
        <v>360</v>
      </c>
      <c r="I137" s="57" t="s">
        <v>361</v>
      </c>
      <c r="J137" s="57" t="s">
        <v>362</v>
      </c>
      <c r="K137" s="67" t="s">
        <v>363</v>
      </c>
      <c r="L137" s="67" t="s">
        <v>364</v>
      </c>
      <c r="M137" s="67"/>
      <c r="N137" s="67" t="s">
        <v>365</v>
      </c>
      <c r="O137" s="67"/>
      <c r="P137" s="57" t="s">
        <v>217</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open",IF(AND(NOT(OR(LEN(AZ137)&lt;15,ISNUMBER(MATCH(AZ137,L_Placeholder,0)))),NOT(SUMPRODUCT(--ISNUMBER(SEARCH(" "&amp;L_EvidencePhrase&amp;" ",BF137)))&gt;0),NOT(OR(LEN(AU137)&lt;2,ISNUMBER(MATCH(AU137,L_Placeholder,0)))),NOT(OR(LEN(AX137)&lt;2,ISNUMBER(MATCH(AX137,L_Placeholder,0)))),TRIM(AE137)&lt;&gt;TRIM(T137)),"N/A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",BD137)))&gt;0),"INVALID – evidence missing, placeholder or not yet on file",IF(OR(LEN(AX137)&lt;2,ISNUMBER(MATCH(AX137,L_Placeholder,0))),"INVALID – verifier missing",IF(AX137=AU137,"INVALID – verifier must be someone other than the PIC",IF(SUMPRODUCT(--ISNUMBER(SEARCH(" "&amp;L_EvidencePhrase&amp;" ",BC137)))&gt;0,"INVALID – result not yet available (awaiting / TBC)",IF(AND(TRIM(U137)="Pass",SUMPRODUCT(--ISNUMBER(SEARCH(" "&amp;L_ResultBad&amp;" ",BC137)))&gt;0,NOT(SUMPRODUCT(--ISNUMBER(SEARCH(" "&amp;L_Negation&amp;" ",BC137)))&gt;0)),"INVALID – result describes a problem: use Fail, then Pass after CA",IF(AND(AQ137=1,OR(OR(LEN(AY137)&lt;3,ISNUMBER(MATCH(AY137,L_Placeholder,0))),SUMPRODUCT(--ISNUMBER(SEARCH(" "&amp;L_EvidencePhrase&amp;" ",BE137)))&gt;0)),"INVALID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SUBSTITUTE(SUBSTITUTE(SUBSTITUTE(SUBSTITUTE(SUBSTITUTE(SUBSTITUTE(SUBSTITUTE(SUBSTITUTE(SUBSTITUTE(SUBSTITUTE(SUBSTITUTE(SUBSTITUTE(SUBSTITUTE(LOWER(T137&amp;""),CHAR(160),"")," ",""),".",""),"-",""),"/",""),"?",""),"_",""),",",""),"[",""),"]",""),"(",""),")",""),"*","")</f>
        <v/>
      </c>
      <c r="AV137" s="61" t="str">
        <f aca="false">SUBSTITUTE(SUBSTITUTE(SUBSTITUTE(SUBSTITUTE(SUBSTITUTE(SUBSTITUTE(SUBSTITUTE(SUBSTITUTE(SUBSTITUTE(SUBSTITUTE(SUBSTITUTE(SUBSTITUTE(SUBSTITUTE(LOWER(V137&amp;""),CHAR(160),"")," ",""),".",""),"-",""),"/",""),"?",""),"_",""),",",""),"[",""),"]",""),"(",""),")",""),"*","")</f>
        <v/>
      </c>
      <c r="AW137" s="61" t="str">
        <f aca="false">SUBSTITUTE(SUBSTITUTE(SUBSTITUTE(SUBSTITUTE(SUBSTITUTE(SUBSTITUTE(SUBSTITUTE(SUBSTITUTE(SUBSTITUTE(SUBSTITUTE(SUBSTITUTE(SUBSTITUTE(SUBSTITUTE(LOWER(Z137&amp;""),CHAR(160),"")," ",""),".",""),"-",""),"/",""),"?",""),"_",""),",",""),"[",""),"]",""),"(",""),")",""),"*","")</f>
        <v/>
      </c>
      <c r="AX137" s="61" t="str">
        <f aca="false">SUBSTITUTE(SUBSTITUTE(SUBSTITUTE(SUBSTITUTE(SUBSTITUTE(SUBSTITUTE(SUBSTITUTE(SUBSTITUTE(SUBSTITUTE(SUBSTITUTE(SUBSTITUTE(SUBSTITUTE(SUBSTITUTE(LOWER(AE137&amp;""),CHAR(160),"")," ",""),".",""),"-",""),"/",""),"?",""),"_",""),",",""),"[",""),"]",""),"(",""),")",""),"*","")</f>
        <v/>
      </c>
      <c r="AY137" s="61" t="str">
        <f aca="false">SUBSTITUTE(SUBSTITUTE(SUBSTITUTE(SUBSTITUTE(SUBSTITUTE(SUBSTITUTE(SUBSTITUTE(SUBSTITUTE(SUBSTITUTE(SUBSTITUTE(SUBSTITUTE(SUBSTITUTE(SUBSTITUTE(LOWER(W137&amp;""),CHAR(160),"")," ",""),".",""),"-",""),"/",""),"?",""),"_",""),",",""),"[",""),"]",""),"(",""),")",""),"*","")</f>
        <v/>
      </c>
      <c r="AZ137" s="61" t="str">
        <f aca="false">SUBSTITUTE(SUBSTITUTE(SUBSTITUTE(SUBSTITUTE(SUBSTITUTE(SUBSTITUTE(SUBSTITUTE(SUBSTITUTE(SUBSTITUTE(SUBSTITUTE(SUBSTITUTE(SUBSTITUTE(SUBSTITUTE(LOWER(AC137&amp;""),CHAR(160),"")," ",""),".",""),"-",""),"/",""),"?",""),"_",""),",",""),"[",""),"]",""),"(",""),")",""),"*","")</f>
        <v/>
      </c>
      <c r="BA137" s="61" t="str">
        <f aca="false">SUBSTITUTE(SUBSTITUTE(SUBSTITUTE(SUBSTITUTE(SUBSTITUTE(SUBSTITUTE(SUBSTITUTE(SUBSTITUTE(SUBSTITUTE(SUBSTITUTE(SUBSTITUTE(SUBSTITUTE(SUBSTITUTE(LOWER(AA137&amp;""),CHAR(160),""),"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"&amp;TRIM(SUBSTITUTE(SUBSTITUTE(SUBSTITUTE(SUBSTITUTE(SUBSTITUTE(SUBSTITUTE(SUBSTITUTE(SUBSTITUTE(SUBSTITUTE(SUBSTITUTE(SUBSTITUTE(SUBSTITUTE(SUBSTITUTE(SUBSTITUTE(SUBSTITUTE(SUBSTITUTE(SUBSTITUTE(SUBSTITUTE(SUBSTITUTE(SUBSTITUTE(LOWER(V137&amp;""),CHAR(160)," "),"."," "),","," "),"-"," "),"/"," "),"("," "),")"," "),":"," "),";"," "),"_"," "),"–"," "),"?"," "),"!"," "),"*"," "),"["," "),"]"," "),"'"," "),"#"," "),"+"," "),"&amp;"," "))&amp;" "</f>
        <v>  </v>
      </c>
      <c r="BD137" s="61" t="str">
        <f aca="false">" "&amp;TRIM(SUBSTITUTE(SUBSTITUTE(SUBSTITUTE(SUBSTITUTE(SUBSTITUTE(SUBSTITUTE(SUBSTITUTE(SUBSTITUTE(SUBSTITUTE(SUBSTITUTE(SUBSTITUTE(SUBSTITUTE(SUBSTITUTE(SUBSTITUTE(SUBSTITUTE(SUBSTITUTE(SUBSTITUTE(SUBSTITUTE(SUBSTITUTE(SUBSTITUTE(LOWER(Z137&amp;""),CHAR(160)," "),"."," "),","," "),"-"," "),"/"," "),"("," "),")"," "),":"," "),";"," "),"_"," "),"–"," "),"?"," "),"!"," "),"*"," "),"["," "),"]"," "),"'"," "),"#"," "),"+"," "),"&amp;"," "))&amp;" "</f>
        <v>  </v>
      </c>
      <c r="BE137" s="61" t="str">
        <f aca="false">" "&amp;TRIM(SUBSTITUTE(SUBSTITUTE(SUBSTITUTE(SUBSTITUTE(SUBSTITUTE(SUBSTITUTE(SUBSTITUTE(SUBSTITUTE(SUBSTITUTE(SUBSTITUTE(SUBSTITUTE(SUBSTITUTE(SUBSTITUTE(SUBSTITUTE(SUBSTITUTE(SUBSTITUTE(SUBSTITUTE(SUBSTITUTE(SUBSTITUTE(SUBSTITUTE(LOWER(W137&amp;""),CHAR(160)," "),"."," "),","," "),"-"," "),"/"," "),"("," "),")"," "),":"," "),";"," "),"_"," "),"–"," "),"?"," "),"!"," "),"*"," "),"["," "),"]"," "),"'"," "),"#"," "),"+"," "),"&amp;"," "))&amp;" "</f>
        <v>  </v>
      </c>
      <c r="BF137" s="61" t="str">
        <f aca="false">" "&amp;TRIM(SUBSTITUTE(SUBSTITUTE(SUBSTITUTE(SUBSTITUTE(SUBSTITUTE(SUBSTITUTE(SUBSTITUTE(SUBSTITUTE(SUBSTITUTE(SUBSTITUTE(SUBSTITUTE(SUBSTITUTE(SUBSTITUTE(SUBSTITUTE(SUBSTITUTE(SUBSTITUTE(SUBSTITUTE(SUBSTITUTE(SUBSTITUTE(SUBSTITUTE(LOWER(AC137&amp;""),CHAR(160)," "),"."," "),","," "),"-"," "),"/"," "),"("," "),")"," "),":"," "),";"," "),"_"," "),"–"," "),"?"," "),"!"," "),"*"," "),"["," "),"]"," "),"'"," "),"#"," "),"+"," "),"&amp;"," "))&amp;" "</f>
        <v>  </v>
      </c>
    </row>
    <row r="138" customFormat="false" ht="39.75" hidden="false" customHeight="true" outlineLevel="0" collapsed="false">
      <c r="A138" s="57" t="s">
        <v>644</v>
      </c>
      <c r="B138" s="57" t="s">
        <v>225</v>
      </c>
      <c r="C138" s="57" t="str">
        <f aca="false">Flights!$F$9</f>
        <v>MH0089</v>
      </c>
      <c r="D138" s="58" t="n">
        <f aca="false">Flights!$D$9</f>
        <v>46310</v>
      </c>
      <c r="E138" s="57" t="str">
        <f aca="false">Flights!$G$9&amp;"-"&amp;Flights!$H$9</f>
        <v>NRT-KUL</v>
      </c>
      <c r="F138" s="57" t="str">
        <f aca="false">Flights!$K$9</f>
        <v>EY</v>
      </c>
      <c r="G138" s="57" t="s">
        <v>79</v>
      </c>
      <c r="H138" s="57" t="s">
        <v>360</v>
      </c>
      <c r="I138" s="57" t="s">
        <v>367</v>
      </c>
      <c r="J138" s="57" t="s">
        <v>368</v>
      </c>
      <c r="K138" s="67" t="s">
        <v>369</v>
      </c>
      <c r="L138" s="67" t="s">
        <v>364</v>
      </c>
      <c r="M138" s="67"/>
      <c r="N138" s="67" t="s">
        <v>365</v>
      </c>
      <c r="O138" s="67"/>
      <c r="P138" s="57" t="s">
        <v>217</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open",IF(AND(NOT(OR(LEN(AZ138)&lt;15,ISNUMBER(MATCH(AZ138,L_Placeholder,0)))),NOT(SUMPRODUCT(--ISNUMBER(SEARCH(" "&amp;L_EvidencePhrase&amp;" ",BF138)))&gt;0),NOT(OR(LEN(AU138)&lt;2,ISNUMBER(MATCH(AU138,L_Placeholder,0)))),NOT(OR(LEN(AX138)&lt;2,ISNUMBER(MATCH(AX138,L_Placeholder,0)))),TRIM(AE138)&lt;&gt;TRIM(T138)),"N/A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",BD138)))&gt;0),"INVALID – evidence missing, placeholder or not yet on file",IF(OR(LEN(AX138)&lt;2,ISNUMBER(MATCH(AX138,L_Placeholder,0))),"INVALID – verifier missing",IF(AX138=AU138,"INVALID – verifier must be someone other than the PIC",IF(SUMPRODUCT(--ISNUMBER(SEARCH(" "&amp;L_EvidencePhrase&amp;" ",BC138)))&gt;0,"INVALID – result not yet available (awaiting / TBC)",IF(AND(TRIM(U138)="Pass",SUMPRODUCT(--ISNUMBER(SEARCH(" "&amp;L_ResultBad&amp;" ",BC138)))&gt;0,NOT(SUMPRODUCT(--ISNUMBER(SEARCH(" "&amp;L_Negation&amp;" ",BC138)))&gt;0)),"INVALID – result describes a problem: use Fail, then Pass after CA",IF(AND(AQ138=1,OR(OR(LEN(AY138)&lt;3,ISNUMBER(MATCH(AY138,L_Placeholder,0))),SUMPRODUCT(--ISNUMBER(SEARCH(" "&amp;L_EvidencePhrase&amp;" ",BE138)))&gt;0)),"INVALID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SUBSTITUTE(SUBSTITUTE(SUBSTITUTE(SUBSTITUTE(SUBSTITUTE(SUBSTITUTE(SUBSTITUTE(SUBSTITUTE(SUBSTITUTE(SUBSTITUTE(SUBSTITUTE(SUBSTITUTE(SUBSTITUTE(LOWER(T138&amp;""),CHAR(160),"")," ",""),".",""),"-",""),"/",""),"?",""),"_",""),",",""),"[",""),"]",""),"(",""),")",""),"*","")</f>
        <v/>
      </c>
      <c r="AV138" s="61" t="str">
        <f aca="false">SUBSTITUTE(SUBSTITUTE(SUBSTITUTE(SUBSTITUTE(SUBSTITUTE(SUBSTITUTE(SUBSTITUTE(SUBSTITUTE(SUBSTITUTE(SUBSTITUTE(SUBSTITUTE(SUBSTITUTE(SUBSTITUTE(LOWER(V138&amp;""),CHAR(160),"")," ",""),".",""),"-",""),"/",""),"?",""),"_",""),",",""),"[",""),"]",""),"(",""),")",""),"*","")</f>
        <v/>
      </c>
      <c r="AW138" s="61" t="str">
        <f aca="false">SUBSTITUTE(SUBSTITUTE(SUBSTITUTE(SUBSTITUTE(SUBSTITUTE(SUBSTITUTE(SUBSTITUTE(SUBSTITUTE(SUBSTITUTE(SUBSTITUTE(SUBSTITUTE(SUBSTITUTE(SUBSTITUTE(LOWER(Z138&amp;""),CHAR(160),"")," ",""),".",""),"-",""),"/",""),"?",""),"_",""),",",""),"[",""),"]",""),"(",""),")",""),"*","")</f>
        <v/>
      </c>
      <c r="AX138" s="61" t="str">
        <f aca="false">SUBSTITUTE(SUBSTITUTE(SUBSTITUTE(SUBSTITUTE(SUBSTITUTE(SUBSTITUTE(SUBSTITUTE(SUBSTITUTE(SUBSTITUTE(SUBSTITUTE(SUBSTITUTE(SUBSTITUTE(SUBSTITUTE(LOWER(AE138&amp;""),CHAR(160),"")," ",""),".",""),"-",""),"/",""),"?",""),"_",""),",",""),"[",""),"]",""),"(",""),")",""),"*","")</f>
        <v/>
      </c>
      <c r="AY138" s="61" t="str">
        <f aca="false">SUBSTITUTE(SUBSTITUTE(SUBSTITUTE(SUBSTITUTE(SUBSTITUTE(SUBSTITUTE(SUBSTITUTE(SUBSTITUTE(SUBSTITUTE(SUBSTITUTE(SUBSTITUTE(SUBSTITUTE(SUBSTITUTE(LOWER(W138&amp;""),CHAR(160),"")," ",""),".",""),"-",""),"/",""),"?",""),"_",""),",",""),"[",""),"]",""),"(",""),")",""),"*","")</f>
        <v/>
      </c>
      <c r="AZ138" s="61" t="str">
        <f aca="false">SUBSTITUTE(SUBSTITUTE(SUBSTITUTE(SUBSTITUTE(SUBSTITUTE(SUBSTITUTE(SUBSTITUTE(SUBSTITUTE(SUBSTITUTE(SUBSTITUTE(SUBSTITUTE(SUBSTITUTE(SUBSTITUTE(LOWER(AC138&amp;""),CHAR(160),"")," ",""),".",""),"-",""),"/",""),"?",""),"_",""),",",""),"[",""),"]",""),"(",""),")",""),"*","")</f>
        <v/>
      </c>
      <c r="BA138" s="61" t="str">
        <f aca="false">SUBSTITUTE(SUBSTITUTE(SUBSTITUTE(SUBSTITUTE(SUBSTITUTE(SUBSTITUTE(SUBSTITUTE(SUBSTITUTE(SUBSTITUTE(SUBSTITUTE(SUBSTITUTE(SUBSTITUTE(SUBSTITUTE(LOWER(AA138&amp;""),CHAR(160),""),"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"&amp;TRIM(SUBSTITUTE(SUBSTITUTE(SUBSTITUTE(SUBSTITUTE(SUBSTITUTE(SUBSTITUTE(SUBSTITUTE(SUBSTITUTE(SUBSTITUTE(SUBSTITUTE(SUBSTITUTE(SUBSTITUTE(SUBSTITUTE(SUBSTITUTE(SUBSTITUTE(SUBSTITUTE(SUBSTITUTE(SUBSTITUTE(SUBSTITUTE(SUBSTITUTE(LOWER(V138&amp;""),CHAR(160)," "),"."," "),","," "),"-"," "),"/"," "),"("," "),")"," "),":"," "),";"," "),"_"," "),"–"," "),"?"," "),"!"," "),"*"," "),"["," "),"]"," "),"'"," "),"#"," "),"+"," "),"&amp;"," "))&amp;" "</f>
        <v>  </v>
      </c>
      <c r="BD138" s="61" t="str">
        <f aca="false">" "&amp;TRIM(SUBSTITUTE(SUBSTITUTE(SUBSTITUTE(SUBSTITUTE(SUBSTITUTE(SUBSTITUTE(SUBSTITUTE(SUBSTITUTE(SUBSTITUTE(SUBSTITUTE(SUBSTITUTE(SUBSTITUTE(SUBSTITUTE(SUBSTITUTE(SUBSTITUTE(SUBSTITUTE(SUBSTITUTE(SUBSTITUTE(SUBSTITUTE(SUBSTITUTE(LOWER(Z138&amp;""),CHAR(160)," "),"."," "),","," "),"-"," "),"/"," "),"("," "),")"," "),":"," "),";"," "),"_"," "),"–"," "),"?"," "),"!"," "),"*"," "),"["," "),"]"," "),"'"," "),"#"," "),"+"," "),"&amp;"," "))&amp;" "</f>
        <v>  </v>
      </c>
      <c r="BE138" s="61" t="str">
        <f aca="false">" "&amp;TRIM(SUBSTITUTE(SUBSTITUTE(SUBSTITUTE(SUBSTITUTE(SUBSTITUTE(SUBSTITUTE(SUBSTITUTE(SUBSTITUTE(SUBSTITUTE(SUBSTITUTE(SUBSTITUTE(SUBSTITUTE(SUBSTITUTE(SUBSTITUTE(SUBSTITUTE(SUBSTITUTE(SUBSTITUTE(SUBSTITUTE(SUBSTITUTE(SUBSTITUTE(LOWER(W138&amp;""),CHAR(160)," "),"."," "),","," "),"-"," "),"/"," "),"("," "),")"," "),":"," "),";"," "),"_"," "),"–"," "),"?"," "),"!"," "),"*"," "),"["," "),"]"," "),"'"," "),"#"," "),"+"," "),"&amp;"," "))&amp;" "</f>
        <v>  </v>
      </c>
      <c r="BF138" s="61" t="str">
        <f aca="false">" "&amp;TRIM(SUBSTITUTE(SUBSTITUTE(SUBSTITUTE(SUBSTITUTE(SUBSTITUTE(SUBSTITUTE(SUBSTITUTE(SUBSTITUTE(SUBSTITUTE(SUBSTITUTE(SUBSTITUTE(SUBSTITUTE(SUBSTITUTE(SUBSTITUTE(SUBSTITUTE(SUBSTITUTE(SUBSTITUTE(SUBSTITUTE(SUBSTITUTE(SUBSTITUTE(LOWER(AC138&amp;""),CHAR(160)," "),"."," "),","," "),"-"," "),"/"," "),"("," "),")"," "),":"," "),";"," "),"_"," "),"–"," "),"?"," "),"!"," "),"*"," "),"["," "),"]"," "),"'"," "),"#"," "),"+"," "),"&amp;"," "))&amp;" "</f>
        <v>  </v>
      </c>
    </row>
    <row r="139" customFormat="false" ht="41.25" hidden="false" customHeight="true" outlineLevel="0" collapsed="false">
      <c r="A139" s="57" t="s">
        <v>645</v>
      </c>
      <c r="B139" s="57" t="s">
        <v>225</v>
      </c>
      <c r="C139" s="57" t="str">
        <f aca="false">Flights!$F$9</f>
        <v>MH0089</v>
      </c>
      <c r="D139" s="58" t="n">
        <f aca="false">Flights!$D$9</f>
        <v>46310</v>
      </c>
      <c r="E139" s="57" t="str">
        <f aca="false">Flights!$G$9&amp;"-"&amp;Flights!$H$9</f>
        <v>NRT-KUL</v>
      </c>
      <c r="F139" s="57" t="str">
        <f aca="false">Flights!$K$9</f>
        <v>EY</v>
      </c>
      <c r="G139" s="57" t="s">
        <v>79</v>
      </c>
      <c r="H139" s="57" t="s">
        <v>360</v>
      </c>
      <c r="I139" s="57" t="s">
        <v>371</v>
      </c>
      <c r="J139" s="57" t="s">
        <v>372</v>
      </c>
      <c r="K139" s="67" t="s">
        <v>373</v>
      </c>
      <c r="L139" s="67" t="s">
        <v>364</v>
      </c>
      <c r="M139" s="67"/>
      <c r="N139" s="67" t="str">
        <f aca="false">IF(TRIM(Flights!$L$9)="A339","Required","N/A – rule")</f>
        <v>N/A – rule</v>
      </c>
      <c r="O139" s="67" t="s">
        <v>374</v>
      </c>
      <c r="P139" s="57" t="s">
        <v>217</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open",IF(AND(NOT(OR(LEN(AZ139)&lt;15,ISNUMBER(MATCH(AZ139,L_Placeholder,0)))),NOT(SUMPRODUCT(--ISNUMBER(SEARCH(" "&amp;L_EvidencePhrase&amp;" ",BF139)))&gt;0),NOT(OR(LEN(AU139)&lt;2,ISNUMBER(MATCH(AU139,L_Placeholder,0)))),NOT(OR(LEN(AX139)&lt;2,ISNUMBER(MATCH(AX139,L_Placeholder,0)))),TRIM(AE139)&lt;&gt;TRIM(T139)),"N/A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",BD139)))&gt;0),"INVALID – evidence missing, placeholder or not yet on file",IF(OR(LEN(AX139)&lt;2,ISNUMBER(MATCH(AX139,L_Placeholder,0))),"INVALID – verifier missing",IF(AX139=AU139,"INVALID – verifier must be someone other than the PIC",IF(SUMPRODUCT(--ISNUMBER(SEARCH(" "&amp;L_EvidencePhrase&amp;" ",BC139)))&gt;0,"INVALID – result not yet available (awaiting / TBC)",IF(AND(TRIM(U139)="Pass",SUMPRODUCT(--ISNUMBER(SEARCH(" "&amp;L_ResultBad&amp;" ",BC139)))&gt;0,NOT(SUMPRODUCT(--ISNUMBER(SEARCH(" "&amp;L_Negation&amp;" ",BC139)))&gt;0)),"INVALID – result describes a problem: use Fail, then Pass after CA",IF(AND(AQ139=1,OR(OR(LEN(AY139)&lt;3,ISNUMBER(MATCH(AY139,L_Placeholder,0))),SUMPRODUCT(--ISNUMBER(SEARCH(" "&amp;L_EvidencePhrase&amp;" ",BE139)))&gt;0)),"INVALID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SUBSTITUTE(SUBSTITUTE(SUBSTITUTE(SUBSTITUTE(SUBSTITUTE(SUBSTITUTE(SUBSTITUTE(SUBSTITUTE(SUBSTITUTE(SUBSTITUTE(SUBSTITUTE(SUBSTITUTE(SUBSTITUTE(LOWER(T139&amp;""),CHAR(160),"")," ",""),".",""),"-",""),"/",""),"?",""),"_",""),",",""),"[",""),"]",""),"(",""),")",""),"*","")</f>
        <v/>
      </c>
      <c r="AV139" s="61" t="str">
        <f aca="false">SUBSTITUTE(SUBSTITUTE(SUBSTITUTE(SUBSTITUTE(SUBSTITUTE(SUBSTITUTE(SUBSTITUTE(SUBSTITUTE(SUBSTITUTE(SUBSTITUTE(SUBSTITUTE(SUBSTITUTE(SUBSTITUTE(LOWER(V139&amp;""),CHAR(160),"")," ",""),".",""),"-",""),"/",""),"?",""),"_",""),",",""),"[",""),"]",""),"(",""),")",""),"*","")</f>
        <v/>
      </c>
      <c r="AW139" s="61" t="str">
        <f aca="false">SUBSTITUTE(SUBSTITUTE(SUBSTITUTE(SUBSTITUTE(SUBSTITUTE(SUBSTITUTE(SUBSTITUTE(SUBSTITUTE(SUBSTITUTE(SUBSTITUTE(SUBSTITUTE(SUBSTITUTE(SUBSTITUTE(LOWER(Z139&amp;""),CHAR(160),"")," ",""),".",""),"-",""),"/",""),"?",""),"_",""),",",""),"[",""),"]",""),"(",""),")",""),"*","")</f>
        <v/>
      </c>
      <c r="AX139" s="61" t="str">
        <f aca="false">SUBSTITUTE(SUBSTITUTE(SUBSTITUTE(SUBSTITUTE(SUBSTITUTE(SUBSTITUTE(SUBSTITUTE(SUBSTITUTE(SUBSTITUTE(SUBSTITUTE(SUBSTITUTE(SUBSTITUTE(SUBSTITUTE(LOWER(AE139&amp;""),CHAR(160),"")," ",""),".",""),"-",""),"/",""),"?",""),"_",""),",",""),"[",""),"]",""),"(",""),")",""),"*","")</f>
        <v/>
      </c>
      <c r="AY139" s="61" t="str">
        <f aca="false">SUBSTITUTE(SUBSTITUTE(SUBSTITUTE(SUBSTITUTE(SUBSTITUTE(SUBSTITUTE(SUBSTITUTE(SUBSTITUTE(SUBSTITUTE(SUBSTITUTE(SUBSTITUTE(SUBSTITUTE(SUBSTITUTE(LOWER(W139&amp;""),CHAR(160),"")," ",""),".",""),"-",""),"/",""),"?",""),"_",""),",",""),"[",""),"]",""),"(",""),")",""),"*","")</f>
        <v/>
      </c>
      <c r="AZ139" s="61" t="str">
        <f aca="false">SUBSTITUTE(SUBSTITUTE(SUBSTITUTE(SUBSTITUTE(SUBSTITUTE(SUBSTITUTE(SUBSTITUTE(SUBSTITUTE(SUBSTITUTE(SUBSTITUTE(SUBSTITUTE(SUBSTITUTE(SUBSTITUTE(LOWER(AC139&amp;""),CHAR(160),"")," ",""),".",""),"-",""),"/",""),"?",""),"_",""),",",""),"[",""),"]",""),"(",""),")",""),"*","")</f>
        <v/>
      </c>
      <c r="BA139" s="61" t="str">
        <f aca="false">SUBSTITUTE(SUBSTITUTE(SUBSTITUTE(SUBSTITUTE(SUBSTITUTE(SUBSTITUTE(SUBSTITUTE(SUBSTITUTE(SUBSTITUTE(SUBSTITUTE(SUBSTITUTE(SUBSTITUTE(SUBSTITUTE(LOWER(AA139&amp;""),CHAR(160),""),"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"&amp;TRIM(SUBSTITUTE(SUBSTITUTE(SUBSTITUTE(SUBSTITUTE(SUBSTITUTE(SUBSTITUTE(SUBSTITUTE(SUBSTITUTE(SUBSTITUTE(SUBSTITUTE(SUBSTITUTE(SUBSTITUTE(SUBSTITUTE(SUBSTITUTE(SUBSTITUTE(SUBSTITUTE(SUBSTITUTE(SUBSTITUTE(SUBSTITUTE(SUBSTITUTE(LOWER(V139&amp;""),CHAR(160)," "),"."," "),","," "),"-"," "),"/"," "),"("," "),")"," "),":"," "),";"," "),"_"," "),"–"," "),"?"," "),"!"," "),"*"," "),"["," "),"]"," "),"'"," "),"#"," "),"+"," "),"&amp;"," "))&amp;" "</f>
        <v>  </v>
      </c>
      <c r="BD139" s="61" t="str">
        <f aca="false">" "&amp;TRIM(SUBSTITUTE(SUBSTITUTE(SUBSTITUTE(SUBSTITUTE(SUBSTITUTE(SUBSTITUTE(SUBSTITUTE(SUBSTITUTE(SUBSTITUTE(SUBSTITUTE(SUBSTITUTE(SUBSTITUTE(SUBSTITUTE(SUBSTITUTE(SUBSTITUTE(SUBSTITUTE(SUBSTITUTE(SUBSTITUTE(SUBSTITUTE(SUBSTITUTE(LOWER(Z139&amp;""),CHAR(160)," "),"."," "),","," "),"-"," "),"/"," "),"("," "),")"," "),":"," "),";"," "),"_"," "),"–"," "),"?"," "),"!"," "),"*"," "),"["," "),"]"," "),"'"," "),"#"," "),"+"," "),"&amp;"," "))&amp;" "</f>
        <v>  </v>
      </c>
      <c r="BE139" s="61" t="str">
        <f aca="false">" "&amp;TRIM(SUBSTITUTE(SUBSTITUTE(SUBSTITUTE(SUBSTITUTE(SUBSTITUTE(SUBSTITUTE(SUBSTITUTE(SUBSTITUTE(SUBSTITUTE(SUBSTITUTE(SUBSTITUTE(SUBSTITUTE(SUBSTITUTE(SUBSTITUTE(SUBSTITUTE(SUBSTITUTE(SUBSTITUTE(SUBSTITUTE(SUBSTITUTE(SUBSTITUTE(LOWER(W139&amp;""),CHAR(160)," "),"."," "),","," "),"-"," "),"/"," "),"("," "),")"," "),":"," "),";"," "),"_"," "),"–"," "),"?"," "),"!"," "),"*"," "),"["," "),"]"," "),"'"," "),"#"," "),"+"," "),"&amp;"," "))&amp;" "</f>
        <v>  </v>
      </c>
      <c r="BF139" s="61" t="str">
        <f aca="false">" "&amp;TRIM(SUBSTITUTE(SUBSTITUTE(SUBSTITUTE(SUBSTITUTE(SUBSTITUTE(SUBSTITUTE(SUBSTITUTE(SUBSTITUTE(SUBSTITUTE(SUBSTITUTE(SUBSTITUTE(SUBSTITUTE(SUBSTITUTE(SUBSTITUTE(SUBSTITUTE(SUBSTITUTE(SUBSTITUTE(SUBSTITUTE(SUBSTITUTE(SUBSTITUTE(LOWER(AC139&amp;""),CHAR(160)," "),"."," "),","," "),"-"," "),"/"," "),"("," "),")"," "),":"," "),";"," "),"_"," "),"–"," "),"?"," "),"!"," "),"*"," "),"["," "),"]"," "),"'"," "),"#"," "),"+"," "),"&amp;"," "))&amp;" "</f>
        <v>  </v>
      </c>
    </row>
    <row r="140" customFormat="false" ht="39.75" hidden="false" customHeight="true" outlineLevel="0" collapsed="false">
      <c r="A140" s="57" t="s">
        <v>646</v>
      </c>
      <c r="B140" s="57" t="s">
        <v>225</v>
      </c>
      <c r="C140" s="57" t="str">
        <f aca="false">Flights!$F$9</f>
        <v>MH0089</v>
      </c>
      <c r="D140" s="58" t="n">
        <f aca="false">Flights!$D$9</f>
        <v>46310</v>
      </c>
      <c r="E140" s="57" t="str">
        <f aca="false">Flights!$G$9&amp;"-"&amp;Flights!$H$9</f>
        <v>NRT-KUL</v>
      </c>
      <c r="F140" s="57" t="str">
        <f aca="false">Flights!$K$9</f>
        <v>EY</v>
      </c>
      <c r="G140" s="57" t="s">
        <v>79</v>
      </c>
      <c r="H140" s="57" t="s">
        <v>360</v>
      </c>
      <c r="I140" s="57" t="s">
        <v>376</v>
      </c>
      <c r="J140" s="57" t="s">
        <v>377</v>
      </c>
      <c r="K140" s="67" t="s">
        <v>378</v>
      </c>
      <c r="L140" s="67" t="s">
        <v>364</v>
      </c>
      <c r="M140" s="67"/>
      <c r="N140" s="67" t="s">
        <v>365</v>
      </c>
      <c r="O140" s="67"/>
      <c r="P140" s="57" t="s">
        <v>217</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open",IF(AND(NOT(OR(LEN(AZ140)&lt;15,ISNUMBER(MATCH(AZ140,L_Placeholder,0)))),NOT(SUMPRODUCT(--ISNUMBER(SEARCH(" "&amp;L_EvidencePhrase&amp;" ",BF140)))&gt;0),NOT(OR(LEN(AU140)&lt;2,ISNUMBER(MATCH(AU140,L_Placeholder,0)))),NOT(OR(LEN(AX140)&lt;2,ISNUMBER(MATCH(AX140,L_Placeholder,0)))),TRIM(AE140)&lt;&gt;TRIM(T140)),"N/A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",BD140)))&gt;0),"INVALID – evidence missing, placeholder or not yet on file",IF(OR(LEN(AX140)&lt;2,ISNUMBER(MATCH(AX140,L_Placeholder,0))),"INVALID – verifier missing",IF(AX140=AU140,"INVALID – verifier must be someone other than the PIC",IF(SUMPRODUCT(--ISNUMBER(SEARCH(" "&amp;L_EvidencePhrase&amp;" ",BC140)))&gt;0,"INVALID – result not yet available (awaiting / TBC)",IF(AND(TRIM(U140)="Pass",SUMPRODUCT(--ISNUMBER(SEARCH(" "&amp;L_ResultBad&amp;" ",BC140)))&gt;0,NOT(SUMPRODUCT(--ISNUMBER(SEARCH(" "&amp;L_Negation&amp;" ",BC140)))&gt;0)),"INVALID – result describes a problem: use Fail, then Pass after CA",IF(AND(AQ140=1,OR(OR(LEN(AY140)&lt;3,ISNUMBER(MATCH(AY140,L_Placeholder,0))),SUMPRODUCT(--ISNUMBER(SEARCH(" "&amp;L_EvidencePhrase&amp;" ",BE140)))&gt;0)),"INVALID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SUBSTITUTE(SUBSTITUTE(SUBSTITUTE(SUBSTITUTE(SUBSTITUTE(SUBSTITUTE(SUBSTITUTE(SUBSTITUTE(SUBSTITUTE(SUBSTITUTE(SUBSTITUTE(SUBSTITUTE(SUBSTITUTE(LOWER(T140&amp;""),CHAR(160),"")," ",""),".",""),"-",""),"/",""),"?",""),"_",""),",",""),"[",""),"]",""),"(",""),")",""),"*","")</f>
        <v/>
      </c>
      <c r="AV140" s="61" t="str">
        <f aca="false">SUBSTITUTE(SUBSTITUTE(SUBSTITUTE(SUBSTITUTE(SUBSTITUTE(SUBSTITUTE(SUBSTITUTE(SUBSTITUTE(SUBSTITUTE(SUBSTITUTE(SUBSTITUTE(SUBSTITUTE(SUBSTITUTE(LOWER(V140&amp;""),CHAR(160),"")," ",""),".",""),"-",""),"/",""),"?",""),"_",""),",",""),"[",""),"]",""),"(",""),")",""),"*","")</f>
        <v/>
      </c>
      <c r="AW140" s="61" t="str">
        <f aca="false">SUBSTITUTE(SUBSTITUTE(SUBSTITUTE(SUBSTITUTE(SUBSTITUTE(SUBSTITUTE(SUBSTITUTE(SUBSTITUTE(SUBSTITUTE(SUBSTITUTE(SUBSTITUTE(SUBSTITUTE(SUBSTITUTE(LOWER(Z140&amp;""),CHAR(160),"")," ",""),".",""),"-",""),"/",""),"?",""),"_",""),",",""),"[",""),"]",""),"(",""),")",""),"*","")</f>
        <v/>
      </c>
      <c r="AX140" s="61" t="str">
        <f aca="false">SUBSTITUTE(SUBSTITUTE(SUBSTITUTE(SUBSTITUTE(SUBSTITUTE(SUBSTITUTE(SUBSTITUTE(SUBSTITUTE(SUBSTITUTE(SUBSTITUTE(SUBSTITUTE(SUBSTITUTE(SUBSTITUTE(LOWER(AE140&amp;""),CHAR(160),"")," ",""),".",""),"-",""),"/",""),"?",""),"_",""),",",""),"[",""),"]",""),"(",""),")",""),"*","")</f>
        <v/>
      </c>
      <c r="AY140" s="61" t="str">
        <f aca="false">SUBSTITUTE(SUBSTITUTE(SUBSTITUTE(SUBSTITUTE(SUBSTITUTE(SUBSTITUTE(SUBSTITUTE(SUBSTITUTE(SUBSTITUTE(SUBSTITUTE(SUBSTITUTE(SUBSTITUTE(SUBSTITUTE(LOWER(W140&amp;""),CHAR(160),"")," ",""),".",""),"-",""),"/",""),"?",""),"_",""),",",""),"[",""),"]",""),"(",""),")",""),"*","")</f>
        <v/>
      </c>
      <c r="AZ140" s="61" t="str">
        <f aca="false">SUBSTITUTE(SUBSTITUTE(SUBSTITUTE(SUBSTITUTE(SUBSTITUTE(SUBSTITUTE(SUBSTITUTE(SUBSTITUTE(SUBSTITUTE(SUBSTITUTE(SUBSTITUTE(SUBSTITUTE(SUBSTITUTE(LOWER(AC140&amp;""),CHAR(160),"")," ",""),".",""),"-",""),"/",""),"?",""),"_",""),",",""),"[",""),"]",""),"(",""),")",""),"*","")</f>
        <v/>
      </c>
      <c r="BA140" s="61" t="str">
        <f aca="false">SUBSTITUTE(SUBSTITUTE(SUBSTITUTE(SUBSTITUTE(SUBSTITUTE(SUBSTITUTE(SUBSTITUTE(SUBSTITUTE(SUBSTITUTE(SUBSTITUTE(SUBSTITUTE(SUBSTITUTE(SUBSTITUTE(LOWER(AA140&amp;""),CHAR(160),""),"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"&amp;TRIM(SUBSTITUTE(SUBSTITUTE(SUBSTITUTE(SUBSTITUTE(SUBSTITUTE(SUBSTITUTE(SUBSTITUTE(SUBSTITUTE(SUBSTITUTE(SUBSTITUTE(SUBSTITUTE(SUBSTITUTE(SUBSTITUTE(SUBSTITUTE(SUBSTITUTE(SUBSTITUTE(SUBSTITUTE(SUBSTITUTE(SUBSTITUTE(SUBSTITUTE(LOWER(V140&amp;""),CHAR(160)," "),"."," "),","," "),"-"," "),"/"," "),"("," "),")"," "),":"," "),";"," "),"_"," "),"–"," "),"?"," "),"!"," "),"*"," "),"["," "),"]"," "),"'"," "),"#"," "),"+"," "),"&amp;"," "))&amp;" "</f>
        <v>  </v>
      </c>
      <c r="BD140" s="61" t="str">
        <f aca="false">" "&amp;TRIM(SUBSTITUTE(SUBSTITUTE(SUBSTITUTE(SUBSTITUTE(SUBSTITUTE(SUBSTITUTE(SUBSTITUTE(SUBSTITUTE(SUBSTITUTE(SUBSTITUTE(SUBSTITUTE(SUBSTITUTE(SUBSTITUTE(SUBSTITUTE(SUBSTITUTE(SUBSTITUTE(SUBSTITUTE(SUBSTITUTE(SUBSTITUTE(SUBSTITUTE(LOWER(Z140&amp;""),CHAR(160)," "),"."," "),","," "),"-"," "),"/"," "),"("," "),")"," "),":"," "),";"," "),"_"," "),"–"," "),"?"," "),"!"," "),"*"," "),"["," "),"]"," "),"'"," "),"#"," "),"+"," "),"&amp;"," "))&amp;" "</f>
        <v>  </v>
      </c>
      <c r="BE140" s="61" t="str">
        <f aca="false">" "&amp;TRIM(SUBSTITUTE(SUBSTITUTE(SUBSTITUTE(SUBSTITUTE(SUBSTITUTE(SUBSTITUTE(SUBSTITUTE(SUBSTITUTE(SUBSTITUTE(SUBSTITUTE(SUBSTITUTE(SUBSTITUTE(SUBSTITUTE(SUBSTITUTE(SUBSTITUTE(SUBSTITUTE(SUBSTITUTE(SUBSTITUTE(SUBSTITUTE(SUBSTITUTE(LOWER(W140&amp;""),CHAR(160)," "),"."," "),","," "),"-"," "),"/"," "),"("," "),")"," "),":"," "),";"," "),"_"," "),"–"," "),"?"," "),"!"," "),"*"," "),"["," "),"]"," "),"'"," "),"#"," "),"+"," "),"&amp;"," "))&amp;" "</f>
        <v>  </v>
      </c>
      <c r="BF140" s="61" t="str">
        <f aca="false">" "&amp;TRIM(SUBSTITUTE(SUBSTITUTE(SUBSTITUTE(SUBSTITUTE(SUBSTITUTE(SUBSTITUTE(SUBSTITUTE(SUBSTITUTE(SUBSTITUTE(SUBSTITUTE(SUBSTITUTE(SUBSTITUTE(SUBSTITUTE(SUBSTITUTE(SUBSTITUTE(SUBSTITUTE(SUBSTITUTE(SUBSTITUTE(SUBSTITUTE(SUBSTITUTE(LOWER(AC140&amp;""),CHAR(160)," "),"."," "),","," "),"-"," "),"/"," "),"("," "),")"," "),":"," "),";"," "),"_"," "),"–"," "),"?"," "),"!"," "),"*"," "),"["," "),"]"," "),"'"," "),"#"," "),"+"," "),"&amp;"," "))&amp;" "</f>
        <v>  </v>
      </c>
    </row>
    <row r="141" customFormat="false" ht="39.75" hidden="false" customHeight="true" outlineLevel="0" collapsed="false">
      <c r="A141" s="57" t="s">
        <v>647</v>
      </c>
      <c r="B141" s="57" t="s">
        <v>225</v>
      </c>
      <c r="C141" s="57" t="str">
        <f aca="false">Flights!$F$9</f>
        <v>MH0089</v>
      </c>
      <c r="D141" s="58" t="n">
        <f aca="false">Flights!$D$9</f>
        <v>46310</v>
      </c>
      <c r="E141" s="57" t="str">
        <f aca="false">Flights!$G$9&amp;"-"&amp;Flights!$H$9</f>
        <v>NRT-KUL</v>
      </c>
      <c r="F141" s="57" t="str">
        <f aca="false">Flights!$K$9</f>
        <v>EY</v>
      </c>
      <c r="G141" s="57" t="s">
        <v>79</v>
      </c>
      <c r="H141" s="57" t="s">
        <v>360</v>
      </c>
      <c r="I141" s="57" t="s">
        <v>380</v>
      </c>
      <c r="J141" s="57" t="s">
        <v>381</v>
      </c>
      <c r="K141" s="67" t="s">
        <v>382</v>
      </c>
      <c r="L141" s="67" t="s">
        <v>364</v>
      </c>
      <c r="M141" s="67"/>
      <c r="N141" s="67" t="s">
        <v>365</v>
      </c>
      <c r="O141" s="67"/>
      <c r="P141" s="57" t="s">
        <v>217</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open",IF(AND(NOT(OR(LEN(AZ141)&lt;15,ISNUMBER(MATCH(AZ141,L_Placeholder,0)))),NOT(SUMPRODUCT(--ISNUMBER(SEARCH(" "&amp;L_EvidencePhrase&amp;" ",BF141)))&gt;0),NOT(OR(LEN(AU141)&lt;2,ISNUMBER(MATCH(AU141,L_Placeholder,0)))),NOT(OR(LEN(AX141)&lt;2,ISNUMBER(MATCH(AX141,L_Placeholder,0)))),TRIM(AE141)&lt;&gt;TRIM(T141)),"N/A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",BD141)))&gt;0),"INVALID – evidence missing, placeholder or not yet on file",IF(OR(LEN(AX141)&lt;2,ISNUMBER(MATCH(AX141,L_Placeholder,0))),"INVALID – verifier missing",IF(AX141=AU141,"INVALID – verifier must be someone other than the PIC",IF(SUMPRODUCT(--ISNUMBER(SEARCH(" "&amp;L_EvidencePhrase&amp;" ",BC141)))&gt;0,"INVALID – result not yet available (awaiting / TBC)",IF(AND(TRIM(U141)="Pass",SUMPRODUCT(--ISNUMBER(SEARCH(" "&amp;L_ResultBad&amp;" ",BC141)))&gt;0,NOT(SUMPRODUCT(--ISNUMBER(SEARCH(" "&amp;L_Negation&amp;" ",BC141)))&gt;0)),"INVALID – result describes a problem: use Fail, then Pass after CA",IF(AND(AQ141=1,OR(OR(LEN(AY141)&lt;3,ISNUMBER(MATCH(AY141,L_Placeholder,0))),SUMPRODUCT(--ISNUMBER(SEARCH(" "&amp;L_EvidencePhrase&amp;" ",BE141)))&gt;0)),"INVALID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SUBSTITUTE(SUBSTITUTE(SUBSTITUTE(SUBSTITUTE(SUBSTITUTE(SUBSTITUTE(SUBSTITUTE(SUBSTITUTE(SUBSTITUTE(SUBSTITUTE(SUBSTITUTE(SUBSTITUTE(SUBSTITUTE(LOWER(T141&amp;""),CHAR(160),"")," ",""),".",""),"-",""),"/",""),"?",""),"_",""),",",""),"[",""),"]",""),"(",""),")",""),"*","")</f>
        <v/>
      </c>
      <c r="AV141" s="61" t="str">
        <f aca="false">SUBSTITUTE(SUBSTITUTE(SUBSTITUTE(SUBSTITUTE(SUBSTITUTE(SUBSTITUTE(SUBSTITUTE(SUBSTITUTE(SUBSTITUTE(SUBSTITUTE(SUBSTITUTE(SUBSTITUTE(SUBSTITUTE(LOWER(V141&amp;""),CHAR(160),"")," ",""),".",""),"-",""),"/",""),"?",""),"_",""),",",""),"[",""),"]",""),"(",""),")",""),"*","")</f>
        <v/>
      </c>
      <c r="AW141" s="61" t="str">
        <f aca="false">SUBSTITUTE(SUBSTITUTE(SUBSTITUTE(SUBSTITUTE(SUBSTITUTE(SUBSTITUTE(SUBSTITUTE(SUBSTITUTE(SUBSTITUTE(SUBSTITUTE(SUBSTITUTE(SUBSTITUTE(SUBSTITUTE(LOWER(Z141&amp;""),CHAR(160),"")," ",""),".",""),"-",""),"/",""),"?",""),"_",""),",",""),"[",""),"]",""),"(",""),")",""),"*","")</f>
        <v/>
      </c>
      <c r="AX141" s="61" t="str">
        <f aca="false">SUBSTITUTE(SUBSTITUTE(SUBSTITUTE(SUBSTITUTE(SUBSTITUTE(SUBSTITUTE(SUBSTITUTE(SUBSTITUTE(SUBSTITUTE(SUBSTITUTE(SUBSTITUTE(SUBSTITUTE(SUBSTITUTE(LOWER(AE141&amp;""),CHAR(160),"")," ",""),".",""),"-",""),"/",""),"?",""),"_",""),",",""),"[",""),"]",""),"(",""),")",""),"*","")</f>
        <v/>
      </c>
      <c r="AY141" s="61" t="str">
        <f aca="false">SUBSTITUTE(SUBSTITUTE(SUBSTITUTE(SUBSTITUTE(SUBSTITUTE(SUBSTITUTE(SUBSTITUTE(SUBSTITUTE(SUBSTITUTE(SUBSTITUTE(SUBSTITUTE(SUBSTITUTE(SUBSTITUTE(LOWER(W141&amp;""),CHAR(160),"")," ",""),".",""),"-",""),"/",""),"?",""),"_",""),",",""),"[",""),"]",""),"(",""),")",""),"*","")</f>
        <v/>
      </c>
      <c r="AZ141" s="61" t="str">
        <f aca="false">SUBSTITUTE(SUBSTITUTE(SUBSTITUTE(SUBSTITUTE(SUBSTITUTE(SUBSTITUTE(SUBSTITUTE(SUBSTITUTE(SUBSTITUTE(SUBSTITUTE(SUBSTITUTE(SUBSTITUTE(SUBSTITUTE(LOWER(AC141&amp;""),CHAR(160),"")," ",""),".",""),"-",""),"/",""),"?",""),"_",""),",",""),"[",""),"]",""),"(",""),")",""),"*","")</f>
        <v/>
      </c>
      <c r="BA141" s="61" t="str">
        <f aca="false">SUBSTITUTE(SUBSTITUTE(SUBSTITUTE(SUBSTITUTE(SUBSTITUTE(SUBSTITUTE(SUBSTITUTE(SUBSTITUTE(SUBSTITUTE(SUBSTITUTE(SUBSTITUTE(SUBSTITUTE(SUBSTITUTE(LOWER(AA141&amp;""),CHAR(160),""),"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"&amp;TRIM(SUBSTITUTE(SUBSTITUTE(SUBSTITUTE(SUBSTITUTE(SUBSTITUTE(SUBSTITUTE(SUBSTITUTE(SUBSTITUTE(SUBSTITUTE(SUBSTITUTE(SUBSTITUTE(SUBSTITUTE(SUBSTITUTE(SUBSTITUTE(SUBSTITUTE(SUBSTITUTE(SUBSTITUTE(SUBSTITUTE(SUBSTITUTE(SUBSTITUTE(LOWER(V141&amp;""),CHAR(160)," "),"."," "),","," "),"-"," "),"/"," "),"("," "),")"," "),":"," "),";"," "),"_"," "),"–"," "),"?"," "),"!"," "),"*"," "),"["," "),"]"," "),"'"," "),"#"," "),"+"," "),"&amp;"," "))&amp;" "</f>
        <v>  </v>
      </c>
      <c r="BD141" s="61" t="str">
        <f aca="false">" "&amp;TRIM(SUBSTITUTE(SUBSTITUTE(SUBSTITUTE(SUBSTITUTE(SUBSTITUTE(SUBSTITUTE(SUBSTITUTE(SUBSTITUTE(SUBSTITUTE(SUBSTITUTE(SUBSTITUTE(SUBSTITUTE(SUBSTITUTE(SUBSTITUTE(SUBSTITUTE(SUBSTITUTE(SUBSTITUTE(SUBSTITUTE(SUBSTITUTE(SUBSTITUTE(LOWER(Z141&amp;""),CHAR(160)," "),"."," "),","," "),"-"," "),"/"," "),"("," "),")"," "),":"," "),";"," "),"_"," "),"–"," "),"?"," "),"!"," "),"*"," "),"["," "),"]"," "),"'"," "),"#"," "),"+"," "),"&amp;"," "))&amp;" "</f>
        <v>  </v>
      </c>
      <c r="BE141" s="61" t="str">
        <f aca="false">" "&amp;TRIM(SUBSTITUTE(SUBSTITUTE(SUBSTITUTE(SUBSTITUTE(SUBSTITUTE(SUBSTITUTE(SUBSTITUTE(SUBSTITUTE(SUBSTITUTE(SUBSTITUTE(SUBSTITUTE(SUBSTITUTE(SUBSTITUTE(SUBSTITUTE(SUBSTITUTE(SUBSTITUTE(SUBSTITUTE(SUBSTITUTE(SUBSTITUTE(SUBSTITUTE(LOWER(W141&amp;""),CHAR(160)," "),"."," "),","," "),"-"," "),"/"," "),"("," "),")"," "),":"," "),";"," "),"_"," "),"–"," "),"?"," "),"!"," "),"*"," "),"["," "),"]"," "),"'"," "),"#"," "),"+"," "),"&amp;"," "))&amp;" "</f>
        <v>  </v>
      </c>
      <c r="BF141" s="61" t="str">
        <f aca="false">" "&amp;TRIM(SUBSTITUTE(SUBSTITUTE(SUBSTITUTE(SUBSTITUTE(SUBSTITUTE(SUBSTITUTE(SUBSTITUTE(SUBSTITUTE(SUBSTITUTE(SUBSTITUTE(SUBSTITUTE(SUBSTITUTE(SUBSTITUTE(SUBSTITUTE(SUBSTITUTE(SUBSTITUTE(SUBSTITUTE(SUBSTITUTE(SUBSTITUTE(SUBSTITUTE(LOWER(AC141&amp;""),CHAR(160)," "),"."," "),","," "),"-"," "),"/"," "),"("," "),")"," "),":"," "),";"," "),"_"," "),"–"," "),"?"," "),"!"," "),"*"," "),"["," "),"]"," "),"'"," "),"#"," "),"+"," "),"&amp;"," "))&amp;" "</f>
        <v>  </v>
      </c>
    </row>
    <row r="142" customFormat="false" ht="39.75" hidden="false" customHeight="true" outlineLevel="0" collapsed="false">
      <c r="A142" s="57" t="s">
        <v>648</v>
      </c>
      <c r="B142" s="57" t="s">
        <v>225</v>
      </c>
      <c r="C142" s="57" t="str">
        <f aca="false">Flights!$F$9</f>
        <v>MH0089</v>
      </c>
      <c r="D142" s="58" t="n">
        <f aca="false">Flights!$D$9</f>
        <v>46310</v>
      </c>
      <c r="E142" s="57" t="str">
        <f aca="false">Flights!$G$9&amp;"-"&amp;Flights!$H$9</f>
        <v>NRT-KUL</v>
      </c>
      <c r="F142" s="57" t="str">
        <f aca="false">Flights!$K$9</f>
        <v>EY</v>
      </c>
      <c r="G142" s="57" t="s">
        <v>79</v>
      </c>
      <c r="H142" s="57" t="s">
        <v>360</v>
      </c>
      <c r="I142" s="57" t="s">
        <v>380</v>
      </c>
      <c r="J142" s="57" t="s">
        <v>384</v>
      </c>
      <c r="K142" s="67" t="s">
        <v>385</v>
      </c>
      <c r="L142" s="67" t="s">
        <v>364</v>
      </c>
      <c r="M142" s="67"/>
      <c r="N142" s="67" t="s">
        <v>365</v>
      </c>
      <c r="O142" s="67"/>
      <c r="P142" s="57" t="s">
        <v>217</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open",IF(AND(NOT(OR(LEN(AZ142)&lt;15,ISNUMBER(MATCH(AZ142,L_Placeholder,0)))),NOT(SUMPRODUCT(--ISNUMBER(SEARCH(" "&amp;L_EvidencePhrase&amp;" ",BF142)))&gt;0),NOT(OR(LEN(AU142)&lt;2,ISNUMBER(MATCH(AU142,L_Placeholder,0)))),NOT(OR(LEN(AX142)&lt;2,ISNUMBER(MATCH(AX142,L_Placeholder,0)))),TRIM(AE142)&lt;&gt;TRIM(T142)),"N/A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",BD142)))&gt;0),"INVALID – evidence missing, placeholder or not yet on file",IF(OR(LEN(AX142)&lt;2,ISNUMBER(MATCH(AX142,L_Placeholder,0))),"INVALID – verifier missing",IF(AX142=AU142,"INVALID – verifier must be someone other than the PIC",IF(SUMPRODUCT(--ISNUMBER(SEARCH(" "&amp;L_EvidencePhrase&amp;" ",BC142)))&gt;0,"INVALID – result not yet available (awaiting / TBC)",IF(AND(TRIM(U142)="Pass",SUMPRODUCT(--ISNUMBER(SEARCH(" "&amp;L_ResultBad&amp;" ",BC142)))&gt;0,NOT(SUMPRODUCT(--ISNUMBER(SEARCH(" "&amp;L_Negation&amp;" ",BC142)))&gt;0)),"INVALID – result describes a problem: use Fail, then Pass after CA",IF(AND(AQ142=1,OR(OR(LEN(AY142)&lt;3,ISNUMBER(MATCH(AY142,L_Placeholder,0))),SUMPRODUCT(--ISNUMBER(SEARCH(" "&amp;L_EvidencePhrase&amp;" ",BE142)))&gt;0)),"INVALID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SUBSTITUTE(SUBSTITUTE(SUBSTITUTE(SUBSTITUTE(SUBSTITUTE(SUBSTITUTE(SUBSTITUTE(SUBSTITUTE(SUBSTITUTE(SUBSTITUTE(SUBSTITUTE(SUBSTITUTE(SUBSTITUTE(LOWER(T142&amp;""),CHAR(160),"")," ",""),".",""),"-",""),"/",""),"?",""),"_",""),",",""),"[",""),"]",""),"(",""),")",""),"*","")</f>
        <v/>
      </c>
      <c r="AV142" s="61" t="str">
        <f aca="false">SUBSTITUTE(SUBSTITUTE(SUBSTITUTE(SUBSTITUTE(SUBSTITUTE(SUBSTITUTE(SUBSTITUTE(SUBSTITUTE(SUBSTITUTE(SUBSTITUTE(SUBSTITUTE(SUBSTITUTE(SUBSTITUTE(LOWER(V142&amp;""),CHAR(160),"")," ",""),".",""),"-",""),"/",""),"?",""),"_",""),",",""),"[",""),"]",""),"(",""),")",""),"*","")</f>
        <v/>
      </c>
      <c r="AW142" s="61" t="str">
        <f aca="false">SUBSTITUTE(SUBSTITUTE(SUBSTITUTE(SUBSTITUTE(SUBSTITUTE(SUBSTITUTE(SUBSTITUTE(SUBSTITUTE(SUBSTITUTE(SUBSTITUTE(SUBSTITUTE(SUBSTITUTE(SUBSTITUTE(LOWER(Z142&amp;""),CHAR(160),"")," ",""),".",""),"-",""),"/",""),"?",""),"_",""),",",""),"[",""),"]",""),"(",""),")",""),"*","")</f>
        <v/>
      </c>
      <c r="AX142" s="61" t="str">
        <f aca="false">SUBSTITUTE(SUBSTITUTE(SUBSTITUTE(SUBSTITUTE(SUBSTITUTE(SUBSTITUTE(SUBSTITUTE(SUBSTITUTE(SUBSTITUTE(SUBSTITUTE(SUBSTITUTE(SUBSTITUTE(SUBSTITUTE(LOWER(AE142&amp;""),CHAR(160),"")," ",""),".",""),"-",""),"/",""),"?",""),"_",""),",",""),"[",""),"]",""),"(",""),")",""),"*","")</f>
        <v/>
      </c>
      <c r="AY142" s="61" t="str">
        <f aca="false">SUBSTITUTE(SUBSTITUTE(SUBSTITUTE(SUBSTITUTE(SUBSTITUTE(SUBSTITUTE(SUBSTITUTE(SUBSTITUTE(SUBSTITUTE(SUBSTITUTE(SUBSTITUTE(SUBSTITUTE(SUBSTITUTE(LOWER(W142&amp;""),CHAR(160),"")," ",""),".",""),"-",""),"/",""),"?",""),"_",""),",",""),"[",""),"]",""),"(",""),")",""),"*","")</f>
        <v/>
      </c>
      <c r="AZ142" s="61" t="str">
        <f aca="false">SUBSTITUTE(SUBSTITUTE(SUBSTITUTE(SUBSTITUTE(SUBSTITUTE(SUBSTITUTE(SUBSTITUTE(SUBSTITUTE(SUBSTITUTE(SUBSTITUTE(SUBSTITUTE(SUBSTITUTE(SUBSTITUTE(LOWER(AC142&amp;""),CHAR(160),"")," ",""),".",""),"-",""),"/",""),"?",""),"_",""),",",""),"[",""),"]",""),"(",""),")",""),"*","")</f>
        <v/>
      </c>
      <c r="BA142" s="61" t="str">
        <f aca="false">SUBSTITUTE(SUBSTITUTE(SUBSTITUTE(SUBSTITUTE(SUBSTITUTE(SUBSTITUTE(SUBSTITUTE(SUBSTITUTE(SUBSTITUTE(SUBSTITUTE(SUBSTITUTE(SUBSTITUTE(SUBSTITUTE(LOWER(AA142&amp;""),CHAR(160),""),"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"&amp;TRIM(SUBSTITUTE(SUBSTITUTE(SUBSTITUTE(SUBSTITUTE(SUBSTITUTE(SUBSTITUTE(SUBSTITUTE(SUBSTITUTE(SUBSTITUTE(SUBSTITUTE(SUBSTITUTE(SUBSTITUTE(SUBSTITUTE(SUBSTITUTE(SUBSTITUTE(SUBSTITUTE(SUBSTITUTE(SUBSTITUTE(SUBSTITUTE(SUBSTITUTE(LOWER(V142&amp;""),CHAR(160)," "),"."," "),","," "),"-"," "),"/"," "),"("," "),")"," "),":"," "),";"," "),"_"," "),"–"," "),"?"," "),"!"," "),"*"," "),"["," "),"]"," "),"'"," "),"#"," "),"+"," "),"&amp;"," "))&amp;" "</f>
        <v>  </v>
      </c>
      <c r="BD142" s="61" t="str">
        <f aca="false">" "&amp;TRIM(SUBSTITUTE(SUBSTITUTE(SUBSTITUTE(SUBSTITUTE(SUBSTITUTE(SUBSTITUTE(SUBSTITUTE(SUBSTITUTE(SUBSTITUTE(SUBSTITUTE(SUBSTITUTE(SUBSTITUTE(SUBSTITUTE(SUBSTITUTE(SUBSTITUTE(SUBSTITUTE(SUBSTITUTE(SUBSTITUTE(SUBSTITUTE(SUBSTITUTE(LOWER(Z142&amp;""),CHAR(160)," "),"."," "),","," "),"-"," "),"/"," "),"("," "),")"," "),":"," "),";"," "),"_"," "),"–"," "),"?"," "),"!"," "),"*"," "),"["," "),"]"," "),"'"," "),"#"," "),"+"," "),"&amp;"," "))&amp;" "</f>
        <v>  </v>
      </c>
      <c r="BE142" s="61" t="str">
        <f aca="false">" "&amp;TRIM(SUBSTITUTE(SUBSTITUTE(SUBSTITUTE(SUBSTITUTE(SUBSTITUTE(SUBSTITUTE(SUBSTITUTE(SUBSTITUTE(SUBSTITUTE(SUBSTITUTE(SUBSTITUTE(SUBSTITUTE(SUBSTITUTE(SUBSTITUTE(SUBSTITUTE(SUBSTITUTE(SUBSTITUTE(SUBSTITUTE(SUBSTITUTE(SUBSTITUTE(LOWER(W142&amp;""),CHAR(160)," "),"."," "),","," "),"-"," "),"/"," "),"("," "),")"," "),":"," "),";"," "),"_"," "),"–"," "),"?"," "),"!"," "),"*"," "),"["," "),"]"," "),"'"," "),"#"," "),"+"," "),"&amp;"," "))&amp;" "</f>
        <v>  </v>
      </c>
      <c r="BF142" s="61" t="str">
        <f aca="false">" "&amp;TRIM(SUBSTITUTE(SUBSTITUTE(SUBSTITUTE(SUBSTITUTE(SUBSTITUTE(SUBSTITUTE(SUBSTITUTE(SUBSTITUTE(SUBSTITUTE(SUBSTITUTE(SUBSTITUTE(SUBSTITUTE(SUBSTITUTE(SUBSTITUTE(SUBSTITUTE(SUBSTITUTE(SUBSTITUTE(SUBSTITUTE(SUBSTITUTE(SUBSTITUTE(LOWER(AC142&amp;""),CHAR(160)," "),"."," "),","," "),"-"," "),"/"," "),"("," "),")"," "),":"," "),";"," "),"_"," "),"–"," "),"?"," "),"!"," "),"*"," "),"["," "),"]"," "),"'"," "),"#"," "),"+"," "),"&amp;"," "))&amp;" "</f>
        <v>  </v>
      </c>
    </row>
    <row r="143" customFormat="false" ht="39.75" hidden="false" customHeight="true" outlineLevel="0" collapsed="false">
      <c r="A143" s="57" t="s">
        <v>649</v>
      </c>
      <c r="B143" s="57" t="s">
        <v>225</v>
      </c>
      <c r="C143" s="57" t="str">
        <f aca="false">Flights!$F$9</f>
        <v>MH0089</v>
      </c>
      <c r="D143" s="58" t="n">
        <f aca="false">Flights!$D$9</f>
        <v>46310</v>
      </c>
      <c r="E143" s="57" t="str">
        <f aca="false">Flights!$G$9&amp;"-"&amp;Flights!$H$9</f>
        <v>NRT-KUL</v>
      </c>
      <c r="F143" s="57" t="str">
        <f aca="false">Flights!$K$9</f>
        <v>EY</v>
      </c>
      <c r="G143" s="57" t="s">
        <v>79</v>
      </c>
      <c r="H143" s="57" t="s">
        <v>360</v>
      </c>
      <c r="I143" s="57" t="s">
        <v>387</v>
      </c>
      <c r="J143" s="57" t="s">
        <v>388</v>
      </c>
      <c r="K143" s="67" t="s">
        <v>389</v>
      </c>
      <c r="L143" s="67" t="s">
        <v>364</v>
      </c>
      <c r="M143" s="67"/>
      <c r="N143" s="67" t="s">
        <v>365</v>
      </c>
      <c r="O143" s="67"/>
      <c r="P143" s="57" t="s">
        <v>217</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open",IF(AND(NOT(OR(LEN(AZ143)&lt;15,ISNUMBER(MATCH(AZ143,L_Placeholder,0)))),NOT(SUMPRODUCT(--ISNUMBER(SEARCH(" "&amp;L_EvidencePhrase&amp;" ",BF143)))&gt;0),NOT(OR(LEN(AU143)&lt;2,ISNUMBER(MATCH(AU143,L_Placeholder,0)))),NOT(OR(LEN(AX143)&lt;2,ISNUMBER(MATCH(AX143,L_Placeholder,0)))),TRIM(AE143)&lt;&gt;TRIM(T143)),"N/A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",BD143)))&gt;0),"INVALID – evidence missing, placeholder or not yet on file",IF(OR(LEN(AX143)&lt;2,ISNUMBER(MATCH(AX143,L_Placeholder,0))),"INVALID – verifier missing",IF(AX143=AU143,"INVALID – verifier must be someone other than the PIC",IF(SUMPRODUCT(--ISNUMBER(SEARCH(" "&amp;L_EvidencePhrase&amp;" ",BC143)))&gt;0,"INVALID – result not yet available (awaiting / TBC)",IF(AND(TRIM(U143)="Pass",SUMPRODUCT(--ISNUMBER(SEARCH(" "&amp;L_ResultBad&amp;" ",BC143)))&gt;0,NOT(SUMPRODUCT(--ISNUMBER(SEARCH(" "&amp;L_Negation&amp;" ",BC143)))&gt;0)),"INVALID – result describes a problem: use Fail, then Pass after CA",IF(AND(AQ143=1,OR(OR(LEN(AY143)&lt;3,ISNUMBER(MATCH(AY143,L_Placeholder,0))),SUMPRODUCT(--ISNUMBER(SEARCH(" "&amp;L_EvidencePhrase&amp;" ",BE143)))&gt;0)),"INVALID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SUBSTITUTE(SUBSTITUTE(SUBSTITUTE(SUBSTITUTE(SUBSTITUTE(SUBSTITUTE(SUBSTITUTE(SUBSTITUTE(SUBSTITUTE(SUBSTITUTE(SUBSTITUTE(SUBSTITUTE(SUBSTITUTE(LOWER(T143&amp;""),CHAR(160),"")," ",""),".",""),"-",""),"/",""),"?",""),"_",""),",",""),"[",""),"]",""),"(",""),")",""),"*","")</f>
        <v/>
      </c>
      <c r="AV143" s="61" t="str">
        <f aca="false">SUBSTITUTE(SUBSTITUTE(SUBSTITUTE(SUBSTITUTE(SUBSTITUTE(SUBSTITUTE(SUBSTITUTE(SUBSTITUTE(SUBSTITUTE(SUBSTITUTE(SUBSTITUTE(SUBSTITUTE(SUBSTITUTE(LOWER(V143&amp;""),CHAR(160),"")," ",""),".",""),"-",""),"/",""),"?",""),"_",""),",",""),"[",""),"]",""),"(",""),")",""),"*","")</f>
        <v/>
      </c>
      <c r="AW143" s="61" t="str">
        <f aca="false">SUBSTITUTE(SUBSTITUTE(SUBSTITUTE(SUBSTITUTE(SUBSTITUTE(SUBSTITUTE(SUBSTITUTE(SUBSTITUTE(SUBSTITUTE(SUBSTITUTE(SUBSTITUTE(SUBSTITUTE(SUBSTITUTE(LOWER(Z143&amp;""),CHAR(160),"")," ",""),".",""),"-",""),"/",""),"?",""),"_",""),",",""),"[",""),"]",""),"(",""),")",""),"*","")</f>
        <v/>
      </c>
      <c r="AX143" s="61" t="str">
        <f aca="false">SUBSTITUTE(SUBSTITUTE(SUBSTITUTE(SUBSTITUTE(SUBSTITUTE(SUBSTITUTE(SUBSTITUTE(SUBSTITUTE(SUBSTITUTE(SUBSTITUTE(SUBSTITUTE(SUBSTITUTE(SUBSTITUTE(LOWER(AE143&amp;""),CHAR(160),"")," ",""),".",""),"-",""),"/",""),"?",""),"_",""),",",""),"[",""),"]",""),"(",""),")",""),"*","")</f>
        <v/>
      </c>
      <c r="AY143" s="61" t="str">
        <f aca="false">SUBSTITUTE(SUBSTITUTE(SUBSTITUTE(SUBSTITUTE(SUBSTITUTE(SUBSTITUTE(SUBSTITUTE(SUBSTITUTE(SUBSTITUTE(SUBSTITUTE(SUBSTITUTE(SUBSTITUTE(SUBSTITUTE(LOWER(W143&amp;""),CHAR(160),"")," ",""),".",""),"-",""),"/",""),"?",""),"_",""),",",""),"[",""),"]",""),"(",""),")",""),"*","")</f>
        <v/>
      </c>
      <c r="AZ143" s="61" t="str">
        <f aca="false">SUBSTITUTE(SUBSTITUTE(SUBSTITUTE(SUBSTITUTE(SUBSTITUTE(SUBSTITUTE(SUBSTITUTE(SUBSTITUTE(SUBSTITUTE(SUBSTITUTE(SUBSTITUTE(SUBSTITUTE(SUBSTITUTE(LOWER(AC143&amp;""),CHAR(160),"")," ",""),".",""),"-",""),"/",""),"?",""),"_",""),",",""),"[",""),"]",""),"(",""),")",""),"*","")</f>
        <v/>
      </c>
      <c r="BA143" s="61" t="str">
        <f aca="false">SUBSTITUTE(SUBSTITUTE(SUBSTITUTE(SUBSTITUTE(SUBSTITUTE(SUBSTITUTE(SUBSTITUTE(SUBSTITUTE(SUBSTITUTE(SUBSTITUTE(SUBSTITUTE(SUBSTITUTE(SUBSTITUTE(LOWER(AA143&amp;""),CHAR(160),""),"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"&amp;TRIM(SUBSTITUTE(SUBSTITUTE(SUBSTITUTE(SUBSTITUTE(SUBSTITUTE(SUBSTITUTE(SUBSTITUTE(SUBSTITUTE(SUBSTITUTE(SUBSTITUTE(SUBSTITUTE(SUBSTITUTE(SUBSTITUTE(SUBSTITUTE(SUBSTITUTE(SUBSTITUTE(SUBSTITUTE(SUBSTITUTE(SUBSTITUTE(SUBSTITUTE(LOWER(V143&amp;""),CHAR(160)," "),"."," "),","," "),"-"," "),"/"," "),"("," "),")"," "),":"," "),";"," "),"_"," "),"–"," "),"?"," "),"!"," "),"*"," "),"["," "),"]"," "),"'"," "),"#"," "),"+"," "),"&amp;"," "))&amp;" "</f>
        <v>  </v>
      </c>
      <c r="BD143" s="61" t="str">
        <f aca="false">" "&amp;TRIM(SUBSTITUTE(SUBSTITUTE(SUBSTITUTE(SUBSTITUTE(SUBSTITUTE(SUBSTITUTE(SUBSTITUTE(SUBSTITUTE(SUBSTITUTE(SUBSTITUTE(SUBSTITUTE(SUBSTITUTE(SUBSTITUTE(SUBSTITUTE(SUBSTITUTE(SUBSTITUTE(SUBSTITUTE(SUBSTITUTE(SUBSTITUTE(SUBSTITUTE(LOWER(Z143&amp;""),CHAR(160)," "),"."," "),","," "),"-"," "),"/"," "),"("," "),")"," "),":"," "),";"," "),"_"," "),"–"," "),"?"," "),"!"," "),"*"," "),"["," "),"]"," "),"'"," "),"#"," "),"+"," "),"&amp;"," "))&amp;" "</f>
        <v>  </v>
      </c>
      <c r="BE143" s="61" t="str">
        <f aca="false">" "&amp;TRIM(SUBSTITUTE(SUBSTITUTE(SUBSTITUTE(SUBSTITUTE(SUBSTITUTE(SUBSTITUTE(SUBSTITUTE(SUBSTITUTE(SUBSTITUTE(SUBSTITUTE(SUBSTITUTE(SUBSTITUTE(SUBSTITUTE(SUBSTITUTE(SUBSTITUTE(SUBSTITUTE(SUBSTITUTE(SUBSTITUTE(SUBSTITUTE(SUBSTITUTE(LOWER(W143&amp;""),CHAR(160)," "),"."," "),","," "),"-"," "),"/"," "),"("," "),")"," "),":"," "),";"," "),"_"," "),"–"," "),"?"," "),"!"," "),"*"," "),"["," "),"]"," "),"'"," "),"#"," "),"+"," "),"&amp;"," "))&amp;" "</f>
        <v>  </v>
      </c>
      <c r="BF143" s="61" t="str">
        <f aca="false">" "&amp;TRIM(SUBSTITUTE(SUBSTITUTE(SUBSTITUTE(SUBSTITUTE(SUBSTITUTE(SUBSTITUTE(SUBSTITUTE(SUBSTITUTE(SUBSTITUTE(SUBSTITUTE(SUBSTITUTE(SUBSTITUTE(SUBSTITUTE(SUBSTITUTE(SUBSTITUTE(SUBSTITUTE(SUBSTITUTE(SUBSTITUTE(SUBSTITUTE(SUBSTITUTE(LOWER(AC143&amp;""),CHAR(160)," "),"."," "),","," "),"-"," "),"/"," "),"("," "),")"," "),":"," "),";"," "),"_"," "),"–"," "),"?"," "),"!"," "),"*"," "),"["," "),"]"," "),"'"," "),"#"," "),"+"," "),"&amp;"," "))&amp;" "</f>
        <v>  </v>
      </c>
    </row>
    <row r="144" customFormat="false" ht="39.75" hidden="false" customHeight="true" outlineLevel="0" collapsed="false">
      <c r="A144" s="57" t="s">
        <v>650</v>
      </c>
      <c r="B144" s="57" t="s">
        <v>225</v>
      </c>
      <c r="C144" s="57" t="str">
        <f aca="false">Flights!$F$9</f>
        <v>MH0089</v>
      </c>
      <c r="D144" s="58" t="n">
        <f aca="false">Flights!$D$9</f>
        <v>46310</v>
      </c>
      <c r="E144" s="57" t="str">
        <f aca="false">Flights!$G$9&amp;"-"&amp;Flights!$H$9</f>
        <v>NRT-KUL</v>
      </c>
      <c r="F144" s="57" t="str">
        <f aca="false">Flights!$K$9</f>
        <v>EY</v>
      </c>
      <c r="G144" s="57" t="s">
        <v>79</v>
      </c>
      <c r="H144" s="57" t="s">
        <v>360</v>
      </c>
      <c r="I144" s="57" t="s">
        <v>387</v>
      </c>
      <c r="J144" s="57" t="s">
        <v>391</v>
      </c>
      <c r="K144" s="67" t="s">
        <v>389</v>
      </c>
      <c r="L144" s="67" t="s">
        <v>364</v>
      </c>
      <c r="M144" s="67"/>
      <c r="N144" s="67" t="s">
        <v>365</v>
      </c>
      <c r="O144" s="67"/>
      <c r="P144" s="57" t="s">
        <v>217</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open",IF(AND(NOT(OR(LEN(AZ144)&lt;15,ISNUMBER(MATCH(AZ144,L_Placeholder,0)))),NOT(SUMPRODUCT(--ISNUMBER(SEARCH(" "&amp;L_EvidencePhrase&amp;" ",BF144)))&gt;0),NOT(OR(LEN(AU144)&lt;2,ISNUMBER(MATCH(AU144,L_Placeholder,0)))),NOT(OR(LEN(AX144)&lt;2,ISNUMBER(MATCH(AX144,L_Placeholder,0)))),TRIM(AE144)&lt;&gt;TRIM(T144)),"N/A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",BD144)))&gt;0),"INVALID – evidence missing, placeholder or not yet on file",IF(OR(LEN(AX144)&lt;2,ISNUMBER(MATCH(AX144,L_Placeholder,0))),"INVALID – verifier missing",IF(AX144=AU144,"INVALID – verifier must be someone other than the PIC",IF(SUMPRODUCT(--ISNUMBER(SEARCH(" "&amp;L_EvidencePhrase&amp;" ",BC144)))&gt;0,"INVALID – result not yet available (awaiting / TBC)",IF(AND(TRIM(U144)="Pass",SUMPRODUCT(--ISNUMBER(SEARCH(" "&amp;L_ResultBad&amp;" ",BC144)))&gt;0,NOT(SUMPRODUCT(--ISNUMBER(SEARCH(" "&amp;L_Negation&amp;" ",BC144)))&gt;0)),"INVALID – result describes a problem: use Fail, then Pass after CA",IF(AND(AQ144=1,OR(OR(LEN(AY144)&lt;3,ISNUMBER(MATCH(AY144,L_Placeholder,0))),SUMPRODUCT(--ISNUMBER(SEARCH(" "&amp;L_EvidencePhrase&amp;" ",BE144)))&gt;0)),"INVALID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SUBSTITUTE(SUBSTITUTE(SUBSTITUTE(SUBSTITUTE(SUBSTITUTE(SUBSTITUTE(SUBSTITUTE(SUBSTITUTE(SUBSTITUTE(SUBSTITUTE(SUBSTITUTE(SUBSTITUTE(SUBSTITUTE(LOWER(T144&amp;""),CHAR(160),"")," ",""),".",""),"-",""),"/",""),"?",""),"_",""),",",""),"[",""),"]",""),"(",""),")",""),"*","")</f>
        <v/>
      </c>
      <c r="AV144" s="61" t="str">
        <f aca="false">SUBSTITUTE(SUBSTITUTE(SUBSTITUTE(SUBSTITUTE(SUBSTITUTE(SUBSTITUTE(SUBSTITUTE(SUBSTITUTE(SUBSTITUTE(SUBSTITUTE(SUBSTITUTE(SUBSTITUTE(SUBSTITUTE(LOWER(V144&amp;""),CHAR(160),"")," ",""),".",""),"-",""),"/",""),"?",""),"_",""),",",""),"[",""),"]",""),"(",""),")",""),"*","")</f>
        <v/>
      </c>
      <c r="AW144" s="61" t="str">
        <f aca="false">SUBSTITUTE(SUBSTITUTE(SUBSTITUTE(SUBSTITUTE(SUBSTITUTE(SUBSTITUTE(SUBSTITUTE(SUBSTITUTE(SUBSTITUTE(SUBSTITUTE(SUBSTITUTE(SUBSTITUTE(SUBSTITUTE(LOWER(Z144&amp;""),CHAR(160),"")," ",""),".",""),"-",""),"/",""),"?",""),"_",""),",",""),"[",""),"]",""),"(",""),")",""),"*","")</f>
        <v/>
      </c>
      <c r="AX144" s="61" t="str">
        <f aca="false">SUBSTITUTE(SUBSTITUTE(SUBSTITUTE(SUBSTITUTE(SUBSTITUTE(SUBSTITUTE(SUBSTITUTE(SUBSTITUTE(SUBSTITUTE(SUBSTITUTE(SUBSTITUTE(SUBSTITUTE(SUBSTITUTE(LOWER(AE144&amp;""),CHAR(160),"")," ",""),".",""),"-",""),"/",""),"?",""),"_",""),",",""),"[",""),"]",""),"(",""),")",""),"*","")</f>
        <v/>
      </c>
      <c r="AY144" s="61" t="str">
        <f aca="false">SUBSTITUTE(SUBSTITUTE(SUBSTITUTE(SUBSTITUTE(SUBSTITUTE(SUBSTITUTE(SUBSTITUTE(SUBSTITUTE(SUBSTITUTE(SUBSTITUTE(SUBSTITUTE(SUBSTITUTE(SUBSTITUTE(LOWER(W144&amp;""),CHAR(160),"")," ",""),".",""),"-",""),"/",""),"?",""),"_",""),",",""),"[",""),"]",""),"(",""),")",""),"*","")</f>
        <v/>
      </c>
      <c r="AZ144" s="61" t="str">
        <f aca="false">SUBSTITUTE(SUBSTITUTE(SUBSTITUTE(SUBSTITUTE(SUBSTITUTE(SUBSTITUTE(SUBSTITUTE(SUBSTITUTE(SUBSTITUTE(SUBSTITUTE(SUBSTITUTE(SUBSTITUTE(SUBSTITUTE(LOWER(AC144&amp;""),CHAR(160),"")," ",""),".",""),"-",""),"/",""),"?",""),"_",""),",",""),"[",""),"]",""),"(",""),")",""),"*","")</f>
        <v/>
      </c>
      <c r="BA144" s="61" t="str">
        <f aca="false">SUBSTITUTE(SUBSTITUTE(SUBSTITUTE(SUBSTITUTE(SUBSTITUTE(SUBSTITUTE(SUBSTITUTE(SUBSTITUTE(SUBSTITUTE(SUBSTITUTE(SUBSTITUTE(SUBSTITUTE(SUBSTITUTE(LOWER(AA144&amp;""),CHAR(160),""),"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"&amp;TRIM(SUBSTITUTE(SUBSTITUTE(SUBSTITUTE(SUBSTITUTE(SUBSTITUTE(SUBSTITUTE(SUBSTITUTE(SUBSTITUTE(SUBSTITUTE(SUBSTITUTE(SUBSTITUTE(SUBSTITUTE(SUBSTITUTE(SUBSTITUTE(SUBSTITUTE(SUBSTITUTE(SUBSTITUTE(SUBSTITUTE(SUBSTITUTE(SUBSTITUTE(LOWER(V144&amp;""),CHAR(160)," "),"."," "),","," "),"-"," "),"/"," "),"("," "),")"," "),":"," "),";"," "),"_"," "),"–"," "),"?"," "),"!"," "),"*"," "),"["," "),"]"," "),"'"," "),"#"," "),"+"," "),"&amp;"," "))&amp;" "</f>
        <v>  </v>
      </c>
      <c r="BD144" s="61" t="str">
        <f aca="false">" "&amp;TRIM(SUBSTITUTE(SUBSTITUTE(SUBSTITUTE(SUBSTITUTE(SUBSTITUTE(SUBSTITUTE(SUBSTITUTE(SUBSTITUTE(SUBSTITUTE(SUBSTITUTE(SUBSTITUTE(SUBSTITUTE(SUBSTITUTE(SUBSTITUTE(SUBSTITUTE(SUBSTITUTE(SUBSTITUTE(SUBSTITUTE(SUBSTITUTE(SUBSTITUTE(LOWER(Z144&amp;""),CHAR(160)," "),"."," "),","," "),"-"," "),"/"," "),"("," "),")"," "),":"," "),";"," "),"_"," "),"–"," "),"?"," "),"!"," "),"*"," "),"["," "),"]"," "),"'"," "),"#"," "),"+"," "),"&amp;"," "))&amp;" "</f>
        <v>  </v>
      </c>
      <c r="BE144" s="61" t="str">
        <f aca="false">" "&amp;TRIM(SUBSTITUTE(SUBSTITUTE(SUBSTITUTE(SUBSTITUTE(SUBSTITUTE(SUBSTITUTE(SUBSTITUTE(SUBSTITUTE(SUBSTITUTE(SUBSTITUTE(SUBSTITUTE(SUBSTITUTE(SUBSTITUTE(SUBSTITUTE(SUBSTITUTE(SUBSTITUTE(SUBSTITUTE(SUBSTITUTE(SUBSTITUTE(SUBSTITUTE(LOWER(W144&amp;""),CHAR(160)," "),"."," "),","," "),"-"," "),"/"," "),"("," "),")"," "),":"," "),";"," "),"_"," "),"–"," "),"?"," "),"!"," "),"*"," "),"["," "),"]"," "),"'"," "),"#"," "),"+"," "),"&amp;"," "))&amp;" "</f>
        <v>  </v>
      </c>
      <c r="BF144" s="61" t="str">
        <f aca="false">" "&amp;TRIM(SUBSTITUTE(SUBSTITUTE(SUBSTITUTE(SUBSTITUTE(SUBSTITUTE(SUBSTITUTE(SUBSTITUTE(SUBSTITUTE(SUBSTITUTE(SUBSTITUTE(SUBSTITUTE(SUBSTITUTE(SUBSTITUTE(SUBSTITUTE(SUBSTITUTE(SUBSTITUTE(SUBSTITUTE(SUBSTITUTE(SUBSTITUTE(SUBSTITUTE(LOWER(AC144&amp;""),CHAR(160)," "),"."," "),","," "),"-"," "),"/"," "),"("," "),")"," "),":"," "),";"," "),"_"," "),"–"," "),"?"," "),"!"," "),"*"," "),"["," "),"]"," "),"'"," "),"#"," "),"+"," "),"&amp;"," "))&amp;" "</f>
        <v>  </v>
      </c>
    </row>
    <row r="145" customFormat="false" ht="39.75" hidden="false" customHeight="true" outlineLevel="0" collapsed="false">
      <c r="A145" s="57" t="s">
        <v>651</v>
      </c>
      <c r="B145" s="57" t="s">
        <v>225</v>
      </c>
      <c r="C145" s="57" t="str">
        <f aca="false">Flights!$F$9</f>
        <v>MH0089</v>
      </c>
      <c r="D145" s="58" t="n">
        <f aca="false">Flights!$D$9</f>
        <v>46310</v>
      </c>
      <c r="E145" s="57" t="str">
        <f aca="false">Flights!$G$9&amp;"-"&amp;Flights!$H$9</f>
        <v>NRT-KUL</v>
      </c>
      <c r="F145" s="57" t="str">
        <f aca="false">Flights!$K$9</f>
        <v>EY</v>
      </c>
      <c r="G145" s="57" t="s">
        <v>79</v>
      </c>
      <c r="H145" s="57" t="s">
        <v>360</v>
      </c>
      <c r="I145" s="57" t="s">
        <v>393</v>
      </c>
      <c r="J145" s="57" t="s">
        <v>394</v>
      </c>
      <c r="K145" s="67" t="s">
        <v>652</v>
      </c>
      <c r="L145" s="67" t="s">
        <v>573</v>
      </c>
      <c r="M145" s="67"/>
      <c r="N145" s="67" t="s">
        <v>365</v>
      </c>
      <c r="O145" s="67"/>
      <c r="P145" s="57" t="s">
        <v>217</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open",IF(AND(NOT(OR(LEN(AZ145)&lt;15,ISNUMBER(MATCH(AZ145,L_Placeholder,0)))),NOT(SUMPRODUCT(--ISNUMBER(SEARCH(" "&amp;L_EvidencePhrase&amp;" ",BF145)))&gt;0),NOT(OR(LEN(AU145)&lt;2,ISNUMBER(MATCH(AU145,L_Placeholder,0)))),NOT(OR(LEN(AX145)&lt;2,ISNUMBER(MATCH(AX145,L_Placeholder,0)))),TRIM(AE145)&lt;&gt;TRIM(T145)),"N/A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",BD145)))&gt;0),"INVALID – evidence missing, placeholder or not yet on file",IF(OR(LEN(AX145)&lt;2,ISNUMBER(MATCH(AX145,L_Placeholder,0))),"INVALID – verifier missing",IF(AX145=AU145,"INVALID – verifier must be someone other than the PIC",IF(SUMPRODUCT(--ISNUMBER(SEARCH(" "&amp;L_EvidencePhrase&amp;" ",BC145)))&gt;0,"INVALID – result not yet available (awaiting / TBC)",IF(AND(TRIM(U145)="Pass",SUMPRODUCT(--ISNUMBER(SEARCH(" "&amp;L_ResultBad&amp;" ",BC145)))&gt;0,NOT(SUMPRODUCT(--ISNUMBER(SEARCH(" "&amp;L_Negation&amp;" ",BC145)))&gt;0)),"INVALID – result describes a problem: use Fail, then Pass after CA",IF(AND(AQ145=1,OR(OR(LEN(AY145)&lt;3,ISNUMBER(MATCH(AY145,L_Placeholder,0))),SUMPRODUCT(--ISNUMBER(SEARCH(" "&amp;L_EvidencePhrase&amp;" ",BE145)))&gt;0)),"INVALID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SUBSTITUTE(SUBSTITUTE(SUBSTITUTE(SUBSTITUTE(SUBSTITUTE(SUBSTITUTE(SUBSTITUTE(SUBSTITUTE(SUBSTITUTE(SUBSTITUTE(SUBSTITUTE(SUBSTITUTE(SUBSTITUTE(LOWER(T145&amp;""),CHAR(160),"")," ",""),".",""),"-",""),"/",""),"?",""),"_",""),",",""),"[",""),"]",""),"(",""),")",""),"*","")</f>
        <v/>
      </c>
      <c r="AV145" s="61" t="str">
        <f aca="false">SUBSTITUTE(SUBSTITUTE(SUBSTITUTE(SUBSTITUTE(SUBSTITUTE(SUBSTITUTE(SUBSTITUTE(SUBSTITUTE(SUBSTITUTE(SUBSTITUTE(SUBSTITUTE(SUBSTITUTE(SUBSTITUTE(LOWER(V145&amp;""),CHAR(160),"")," ",""),".",""),"-",""),"/",""),"?",""),"_",""),",",""),"[",""),"]",""),"(",""),")",""),"*","")</f>
        <v/>
      </c>
      <c r="AW145" s="61" t="str">
        <f aca="false">SUBSTITUTE(SUBSTITUTE(SUBSTITUTE(SUBSTITUTE(SUBSTITUTE(SUBSTITUTE(SUBSTITUTE(SUBSTITUTE(SUBSTITUTE(SUBSTITUTE(SUBSTITUTE(SUBSTITUTE(SUBSTITUTE(LOWER(Z145&amp;""),CHAR(160),"")," ",""),".",""),"-",""),"/",""),"?",""),"_",""),",",""),"[",""),"]",""),"(",""),")",""),"*","")</f>
        <v/>
      </c>
      <c r="AX145" s="61" t="str">
        <f aca="false">SUBSTITUTE(SUBSTITUTE(SUBSTITUTE(SUBSTITUTE(SUBSTITUTE(SUBSTITUTE(SUBSTITUTE(SUBSTITUTE(SUBSTITUTE(SUBSTITUTE(SUBSTITUTE(SUBSTITUTE(SUBSTITUTE(LOWER(AE145&amp;""),CHAR(160),"")," ",""),".",""),"-",""),"/",""),"?",""),"_",""),",",""),"[",""),"]",""),"(",""),")",""),"*","")</f>
        <v/>
      </c>
      <c r="AY145" s="61" t="str">
        <f aca="false">SUBSTITUTE(SUBSTITUTE(SUBSTITUTE(SUBSTITUTE(SUBSTITUTE(SUBSTITUTE(SUBSTITUTE(SUBSTITUTE(SUBSTITUTE(SUBSTITUTE(SUBSTITUTE(SUBSTITUTE(SUBSTITUTE(LOWER(W145&amp;""),CHAR(160),"")," ",""),".",""),"-",""),"/",""),"?",""),"_",""),",",""),"[",""),"]",""),"(",""),")",""),"*","")</f>
        <v/>
      </c>
      <c r="AZ145" s="61" t="str">
        <f aca="false">SUBSTITUTE(SUBSTITUTE(SUBSTITUTE(SUBSTITUTE(SUBSTITUTE(SUBSTITUTE(SUBSTITUTE(SUBSTITUTE(SUBSTITUTE(SUBSTITUTE(SUBSTITUTE(SUBSTITUTE(SUBSTITUTE(LOWER(AC145&amp;""),CHAR(160),"")," ",""),".",""),"-",""),"/",""),"?",""),"_",""),",",""),"[",""),"]",""),"(",""),")",""),"*","")</f>
        <v/>
      </c>
      <c r="BA145" s="61" t="str">
        <f aca="false">SUBSTITUTE(SUBSTITUTE(SUBSTITUTE(SUBSTITUTE(SUBSTITUTE(SUBSTITUTE(SUBSTITUTE(SUBSTITUTE(SUBSTITUTE(SUBSTITUTE(SUBSTITUTE(SUBSTITUTE(SUBSTITUTE(LOWER(AA145&amp;""),CHAR(160),""),"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"&amp;TRIM(SUBSTITUTE(SUBSTITUTE(SUBSTITUTE(SUBSTITUTE(SUBSTITUTE(SUBSTITUTE(SUBSTITUTE(SUBSTITUTE(SUBSTITUTE(SUBSTITUTE(SUBSTITUTE(SUBSTITUTE(SUBSTITUTE(SUBSTITUTE(SUBSTITUTE(SUBSTITUTE(SUBSTITUTE(SUBSTITUTE(SUBSTITUTE(SUBSTITUTE(LOWER(V145&amp;""),CHAR(160)," "),"."," "),","," "),"-"," "),"/"," "),"("," "),")"," "),":"," "),";"," "),"_"," "),"–"," "),"?"," "),"!"," "),"*"," "),"["," "),"]"," "),"'"," "),"#"," "),"+"," "),"&amp;"," "))&amp;" "</f>
        <v>  </v>
      </c>
      <c r="BD145" s="61" t="str">
        <f aca="false">" "&amp;TRIM(SUBSTITUTE(SUBSTITUTE(SUBSTITUTE(SUBSTITUTE(SUBSTITUTE(SUBSTITUTE(SUBSTITUTE(SUBSTITUTE(SUBSTITUTE(SUBSTITUTE(SUBSTITUTE(SUBSTITUTE(SUBSTITUTE(SUBSTITUTE(SUBSTITUTE(SUBSTITUTE(SUBSTITUTE(SUBSTITUTE(SUBSTITUTE(SUBSTITUTE(LOWER(Z145&amp;""),CHAR(160)," "),"."," "),","," "),"-"," "),"/"," "),"("," "),")"," "),":"," "),";"," "),"_"," "),"–"," "),"?"," "),"!"," "),"*"," "),"["," "),"]"," "),"'"," "),"#"," "),"+"," "),"&amp;"," "))&amp;" "</f>
        <v>  </v>
      </c>
      <c r="BE145" s="61" t="str">
        <f aca="false">" "&amp;TRIM(SUBSTITUTE(SUBSTITUTE(SUBSTITUTE(SUBSTITUTE(SUBSTITUTE(SUBSTITUTE(SUBSTITUTE(SUBSTITUTE(SUBSTITUTE(SUBSTITUTE(SUBSTITUTE(SUBSTITUTE(SUBSTITUTE(SUBSTITUTE(SUBSTITUTE(SUBSTITUTE(SUBSTITUTE(SUBSTITUTE(SUBSTITUTE(SUBSTITUTE(LOWER(W145&amp;""),CHAR(160)," "),"."," "),","," "),"-"," "),"/"," "),"("," "),")"," "),":"," "),";"," "),"_"," "),"–"," "),"?"," "),"!"," "),"*"," "),"["," "),"]"," "),"'"," "),"#"," "),"+"," "),"&amp;"," "))&amp;" "</f>
        <v>  </v>
      </c>
      <c r="BF145" s="61" t="str">
        <f aca="false">" "&amp;TRIM(SUBSTITUTE(SUBSTITUTE(SUBSTITUTE(SUBSTITUTE(SUBSTITUTE(SUBSTITUTE(SUBSTITUTE(SUBSTITUTE(SUBSTITUTE(SUBSTITUTE(SUBSTITUTE(SUBSTITUTE(SUBSTITUTE(SUBSTITUTE(SUBSTITUTE(SUBSTITUTE(SUBSTITUTE(SUBSTITUTE(SUBSTITUTE(SUBSTITUTE(LOWER(AC145&amp;""),CHAR(160)," "),"."," "),","," "),"-"," "),"/"," "),"("," "),")"," "),":"," "),";"," "),"_"," "),"–"," "),"?"," "),"!"," "),"*"," "),"["," "),"]"," "),"'"," "),"#"," "),"+"," "),"&amp;"," "))&amp;" "</f>
        <v>  </v>
      </c>
    </row>
    <row r="146" customFormat="false" ht="91.5" hidden="false" customHeight="true" outlineLevel="0" collapsed="false">
      <c r="A146" s="57" t="s">
        <v>653</v>
      </c>
      <c r="B146" s="57" t="s">
        <v>225</v>
      </c>
      <c r="C146" s="57" t="str">
        <f aca="false">Flights!$F$9</f>
        <v>MH0089</v>
      </c>
      <c r="D146" s="58" t="n">
        <f aca="false">Flights!$D$9</f>
        <v>46310</v>
      </c>
      <c r="E146" s="57" t="str">
        <f aca="false">Flights!$G$9&amp;"-"&amp;Flights!$H$9</f>
        <v>NRT-KUL</v>
      </c>
      <c r="F146" s="57" t="str">
        <f aca="false">Flights!$K$9</f>
        <v>EY</v>
      </c>
      <c r="G146" s="57" t="s">
        <v>79</v>
      </c>
      <c r="H146" s="57" t="s">
        <v>360</v>
      </c>
      <c r="I146" s="57" t="s">
        <v>393</v>
      </c>
      <c r="J146" s="57" t="s">
        <v>654</v>
      </c>
      <c r="K146" s="67" t="s">
        <v>655</v>
      </c>
      <c r="L146" s="67" t="s">
        <v>656</v>
      </c>
      <c r="M146" s="67"/>
      <c r="N146" s="67" t="s">
        <v>426</v>
      </c>
      <c r="O146" s="67" t="s">
        <v>657</v>
      </c>
      <c r="P146" s="57" t="s">
        <v>184</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open",IF(AND(NOT(OR(LEN(AZ146)&lt;15,ISNUMBER(MATCH(AZ146,L_Placeholder,0)))),NOT(SUMPRODUCT(--ISNUMBER(SEARCH(" "&amp;L_EvidencePhrase&amp;" ",BF146)))&gt;0),NOT(OR(LEN(AU146)&lt;2,ISNUMBER(MATCH(AU146,L_Placeholder,0)))),NOT(OR(LEN(AX146)&lt;2,ISNUMBER(MATCH(AX146,L_Placeholder,0)))),TRIM(AE146)&lt;&gt;TRIM(T146)),"N/A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",BD146)))&gt;0),"INVALID – evidence missing, placeholder or not yet on file",IF(OR(LEN(AX146)&lt;2,ISNUMBER(MATCH(AX146,L_Placeholder,0))),"INVALID – verifier missing",IF(AX146=AU146,"INVALID – verifier must be someone other than the PIC",IF(SUMPRODUCT(--ISNUMBER(SEARCH(" "&amp;L_EvidencePhrase&amp;" ",BC146)))&gt;0,"INVALID – result not yet available (awaiting / TBC)",IF(AND(TRIM(U146)="Pass",SUMPRODUCT(--ISNUMBER(SEARCH(" "&amp;L_ResultBad&amp;" ",BC146)))&gt;0,NOT(SUMPRODUCT(--ISNUMBER(SEARCH(" "&amp;L_Negation&amp;" ",BC146)))&gt;0)),"INVALID – result describes a problem: use Fail, then Pass after CA",IF(AND(AQ146=1,OR(OR(LEN(AY146)&lt;3,ISNUMBER(MATCH(AY146,L_Placeholder,0))),SUMPRODUCT(--ISNUMBER(SEARCH(" "&amp;L_EvidencePhrase&amp;" ",BE146)))&gt;0)),"INVALID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SUBSTITUTE(SUBSTITUTE(SUBSTITUTE(SUBSTITUTE(SUBSTITUTE(SUBSTITUTE(SUBSTITUTE(SUBSTITUTE(SUBSTITUTE(SUBSTITUTE(SUBSTITUTE(SUBSTITUTE(SUBSTITUTE(LOWER(T146&amp;""),CHAR(160),"")," ",""),".",""),"-",""),"/",""),"?",""),"_",""),",",""),"[",""),"]",""),"(",""),")",""),"*","")</f>
        <v/>
      </c>
      <c r="AV146" s="61" t="str">
        <f aca="false">SUBSTITUTE(SUBSTITUTE(SUBSTITUTE(SUBSTITUTE(SUBSTITUTE(SUBSTITUTE(SUBSTITUTE(SUBSTITUTE(SUBSTITUTE(SUBSTITUTE(SUBSTITUTE(SUBSTITUTE(SUBSTITUTE(LOWER(V146&amp;""),CHAR(160),"")," ",""),".",""),"-",""),"/",""),"?",""),"_",""),",",""),"[",""),"]",""),"(",""),")",""),"*","")</f>
        <v/>
      </c>
      <c r="AW146" s="61" t="str">
        <f aca="false">SUBSTITUTE(SUBSTITUTE(SUBSTITUTE(SUBSTITUTE(SUBSTITUTE(SUBSTITUTE(SUBSTITUTE(SUBSTITUTE(SUBSTITUTE(SUBSTITUTE(SUBSTITUTE(SUBSTITUTE(SUBSTITUTE(LOWER(Z146&amp;""),CHAR(160),"")," ",""),".",""),"-",""),"/",""),"?",""),"_",""),",",""),"[",""),"]",""),"(",""),")",""),"*","")</f>
        <v/>
      </c>
      <c r="AX146" s="61" t="str">
        <f aca="false">SUBSTITUTE(SUBSTITUTE(SUBSTITUTE(SUBSTITUTE(SUBSTITUTE(SUBSTITUTE(SUBSTITUTE(SUBSTITUTE(SUBSTITUTE(SUBSTITUTE(SUBSTITUTE(SUBSTITUTE(SUBSTITUTE(LOWER(AE146&amp;""),CHAR(160),"")," ",""),".",""),"-",""),"/",""),"?",""),"_",""),",",""),"[",""),"]",""),"(",""),")",""),"*","")</f>
        <v/>
      </c>
      <c r="AY146" s="61" t="str">
        <f aca="false">SUBSTITUTE(SUBSTITUTE(SUBSTITUTE(SUBSTITUTE(SUBSTITUTE(SUBSTITUTE(SUBSTITUTE(SUBSTITUTE(SUBSTITUTE(SUBSTITUTE(SUBSTITUTE(SUBSTITUTE(SUBSTITUTE(LOWER(W146&amp;""),CHAR(160),"")," ",""),".",""),"-",""),"/",""),"?",""),"_",""),",",""),"[",""),"]",""),"(",""),")",""),"*","")</f>
        <v/>
      </c>
      <c r="AZ146" s="61" t="str">
        <f aca="false">SUBSTITUTE(SUBSTITUTE(SUBSTITUTE(SUBSTITUTE(SUBSTITUTE(SUBSTITUTE(SUBSTITUTE(SUBSTITUTE(SUBSTITUTE(SUBSTITUTE(SUBSTITUTE(SUBSTITUTE(SUBSTITUTE(LOWER(AC146&amp;""),CHAR(160),"")," ",""),".",""),"-",""),"/",""),"?",""),"_",""),",",""),"[",""),"]",""),"(",""),")",""),"*","")</f>
        <v/>
      </c>
      <c r="BA146" s="61" t="str">
        <f aca="false">SUBSTITUTE(SUBSTITUTE(SUBSTITUTE(SUBSTITUTE(SUBSTITUTE(SUBSTITUTE(SUBSTITUTE(SUBSTITUTE(SUBSTITUTE(SUBSTITUTE(SUBSTITUTE(SUBSTITUTE(SUBSTITUTE(LOWER(AA146&amp;""),CHAR(160),""),"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"&amp;TRIM(SUBSTITUTE(SUBSTITUTE(SUBSTITUTE(SUBSTITUTE(SUBSTITUTE(SUBSTITUTE(SUBSTITUTE(SUBSTITUTE(SUBSTITUTE(SUBSTITUTE(SUBSTITUTE(SUBSTITUTE(SUBSTITUTE(SUBSTITUTE(SUBSTITUTE(SUBSTITUTE(SUBSTITUTE(SUBSTITUTE(SUBSTITUTE(SUBSTITUTE(LOWER(V146&amp;""),CHAR(160)," "),"."," "),","," "),"-"," "),"/"," "),"("," "),")"," "),":"," "),";"," "),"_"," "),"–"," "),"?"," "),"!"," "),"*"," "),"["," "),"]"," "),"'"," "),"#"," "),"+"," "),"&amp;"," "))&amp;" "</f>
        <v>  </v>
      </c>
      <c r="BD146" s="61" t="str">
        <f aca="false">" "&amp;TRIM(SUBSTITUTE(SUBSTITUTE(SUBSTITUTE(SUBSTITUTE(SUBSTITUTE(SUBSTITUTE(SUBSTITUTE(SUBSTITUTE(SUBSTITUTE(SUBSTITUTE(SUBSTITUTE(SUBSTITUTE(SUBSTITUTE(SUBSTITUTE(SUBSTITUTE(SUBSTITUTE(SUBSTITUTE(SUBSTITUTE(SUBSTITUTE(SUBSTITUTE(LOWER(Z146&amp;""),CHAR(160)," "),"."," "),","," "),"-"," "),"/"," "),"("," "),")"," "),":"," "),";"," "),"_"," "),"–"," "),"?"," "),"!"," "),"*"," "),"["," "),"]"," "),"'"," "),"#"," "),"+"," "),"&amp;"," "))&amp;" "</f>
        <v>  </v>
      </c>
      <c r="BE146" s="61" t="str">
        <f aca="false">" "&amp;TRIM(SUBSTITUTE(SUBSTITUTE(SUBSTITUTE(SUBSTITUTE(SUBSTITUTE(SUBSTITUTE(SUBSTITUTE(SUBSTITUTE(SUBSTITUTE(SUBSTITUTE(SUBSTITUTE(SUBSTITUTE(SUBSTITUTE(SUBSTITUTE(SUBSTITUTE(SUBSTITUTE(SUBSTITUTE(SUBSTITUTE(SUBSTITUTE(SUBSTITUTE(LOWER(W146&amp;""),CHAR(160)," "),"."," "),","," "),"-"," "),"/"," "),"("," "),")"," "),":"," "),";"," "),"_"," "),"–"," "),"?"," "),"!"," "),"*"," "),"["," "),"]"," "),"'"," "),"#"," "),"+"," "),"&amp;"," "))&amp;" "</f>
        <v>  </v>
      </c>
      <c r="BF146" s="61" t="str">
        <f aca="false">" "&amp;TRIM(SUBSTITUTE(SUBSTITUTE(SUBSTITUTE(SUBSTITUTE(SUBSTITUTE(SUBSTITUTE(SUBSTITUTE(SUBSTITUTE(SUBSTITUTE(SUBSTITUTE(SUBSTITUTE(SUBSTITUTE(SUBSTITUTE(SUBSTITUTE(SUBSTITUTE(SUBSTITUTE(SUBSTITUTE(SUBSTITUTE(SUBSTITUTE(SUBSTITUTE(LOWER(AC146&amp;""),CHAR(160)," "),"."," "),","," "),"-"," "),"/"," "),"("," "),")"," "),":"," "),";"," "),"_"," "),"–"," "),"?"," "),"!"," "),"*"," "),"["," "),"]"," "),"'"," "),"#"," "),"+"," "),"&amp;"," "))&amp;" "</f>
        <v>  </v>
      </c>
    </row>
    <row r="147" customFormat="false" ht="39.75" hidden="false" customHeight="true" outlineLevel="0" collapsed="false">
      <c r="A147" s="57" t="s">
        <v>658</v>
      </c>
      <c r="B147" s="57" t="s">
        <v>225</v>
      </c>
      <c r="C147" s="57" t="str">
        <f aca="false">Flights!$F$9</f>
        <v>MH0089</v>
      </c>
      <c r="D147" s="58" t="n">
        <f aca="false">Flights!$D$9</f>
        <v>46310</v>
      </c>
      <c r="E147" s="57" t="str">
        <f aca="false">Flights!$G$9&amp;"-"&amp;Flights!$H$9</f>
        <v>NRT-KUL</v>
      </c>
      <c r="F147" s="57" t="str">
        <f aca="false">Flights!$K$9</f>
        <v>EY</v>
      </c>
      <c r="G147" s="57" t="s">
        <v>81</v>
      </c>
      <c r="H147" s="57" t="s">
        <v>360</v>
      </c>
      <c r="I147" s="57" t="s">
        <v>361</v>
      </c>
      <c r="J147" s="57" t="s">
        <v>398</v>
      </c>
      <c r="K147" s="67" t="s">
        <v>399</v>
      </c>
      <c r="L147" s="67" t="s">
        <v>400</v>
      </c>
      <c r="M147" s="67"/>
      <c r="N147" s="67" t="s">
        <v>365</v>
      </c>
      <c r="O147" s="67"/>
      <c r="P147" s="57" t="s">
        <v>217</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open",IF(AND(NOT(OR(LEN(AZ147)&lt;15,ISNUMBER(MATCH(AZ147,L_Placeholder,0)))),NOT(SUMPRODUCT(--ISNUMBER(SEARCH(" "&amp;L_EvidencePhrase&amp;" ",BF147)))&gt;0),NOT(OR(LEN(AU147)&lt;2,ISNUMBER(MATCH(AU147,L_Placeholder,0)))),NOT(OR(LEN(AX147)&lt;2,ISNUMBER(MATCH(AX147,L_Placeholder,0)))),TRIM(AE147)&lt;&gt;TRIM(T147)),"N/A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",BD147)))&gt;0),"INVALID – evidence missing, placeholder or not yet on file",IF(OR(LEN(AX147)&lt;2,ISNUMBER(MATCH(AX147,L_Placeholder,0))),"INVALID – verifier missing",IF(AX147=AU147,"INVALID – verifier must be someone other than the PIC",IF(SUMPRODUCT(--ISNUMBER(SEARCH(" "&amp;L_EvidencePhrase&amp;" ",BC147)))&gt;0,"INVALID – result not yet available (awaiting / TBC)",IF(AND(TRIM(U147)="Pass",SUMPRODUCT(--ISNUMBER(SEARCH(" "&amp;L_ResultBad&amp;" ",BC147)))&gt;0,NOT(SUMPRODUCT(--ISNUMBER(SEARCH(" "&amp;L_Negation&amp;" ",BC147)))&gt;0)),"INVALID – result describes a problem: use Fail, then Pass after CA",IF(AND(AQ147=1,OR(OR(LEN(AY147)&lt;3,ISNUMBER(MATCH(AY147,L_Placeholder,0))),SUMPRODUCT(--ISNUMBER(SEARCH(" "&amp;L_EvidencePhrase&amp;" ",BE147)))&gt;0)),"INVALID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SUBSTITUTE(SUBSTITUTE(SUBSTITUTE(SUBSTITUTE(SUBSTITUTE(SUBSTITUTE(SUBSTITUTE(SUBSTITUTE(SUBSTITUTE(SUBSTITUTE(SUBSTITUTE(SUBSTITUTE(SUBSTITUTE(LOWER(T147&amp;""),CHAR(160),"")," ",""),".",""),"-",""),"/",""),"?",""),"_",""),",",""),"[",""),"]",""),"(",""),")",""),"*","")</f>
        <v/>
      </c>
      <c r="AV147" s="61" t="str">
        <f aca="false">SUBSTITUTE(SUBSTITUTE(SUBSTITUTE(SUBSTITUTE(SUBSTITUTE(SUBSTITUTE(SUBSTITUTE(SUBSTITUTE(SUBSTITUTE(SUBSTITUTE(SUBSTITUTE(SUBSTITUTE(SUBSTITUTE(LOWER(V147&amp;""),CHAR(160),"")," ",""),".",""),"-",""),"/",""),"?",""),"_",""),",",""),"[",""),"]",""),"(",""),")",""),"*","")</f>
        <v/>
      </c>
      <c r="AW147" s="61" t="str">
        <f aca="false">SUBSTITUTE(SUBSTITUTE(SUBSTITUTE(SUBSTITUTE(SUBSTITUTE(SUBSTITUTE(SUBSTITUTE(SUBSTITUTE(SUBSTITUTE(SUBSTITUTE(SUBSTITUTE(SUBSTITUTE(SUBSTITUTE(LOWER(Z147&amp;""),CHAR(160),"")," ",""),".",""),"-",""),"/",""),"?",""),"_",""),",",""),"[",""),"]",""),"(",""),")",""),"*","")</f>
        <v/>
      </c>
      <c r="AX147" s="61" t="str">
        <f aca="false">SUBSTITUTE(SUBSTITUTE(SUBSTITUTE(SUBSTITUTE(SUBSTITUTE(SUBSTITUTE(SUBSTITUTE(SUBSTITUTE(SUBSTITUTE(SUBSTITUTE(SUBSTITUTE(SUBSTITUTE(SUBSTITUTE(LOWER(AE147&amp;""),CHAR(160),"")," ",""),".",""),"-",""),"/",""),"?",""),"_",""),",",""),"[",""),"]",""),"(",""),")",""),"*","")</f>
        <v/>
      </c>
      <c r="AY147" s="61" t="str">
        <f aca="false">SUBSTITUTE(SUBSTITUTE(SUBSTITUTE(SUBSTITUTE(SUBSTITUTE(SUBSTITUTE(SUBSTITUTE(SUBSTITUTE(SUBSTITUTE(SUBSTITUTE(SUBSTITUTE(SUBSTITUTE(SUBSTITUTE(LOWER(W147&amp;""),CHAR(160),"")," ",""),".",""),"-",""),"/",""),"?",""),"_",""),",",""),"[",""),"]",""),"(",""),")",""),"*","")</f>
        <v/>
      </c>
      <c r="AZ147" s="61" t="str">
        <f aca="false">SUBSTITUTE(SUBSTITUTE(SUBSTITUTE(SUBSTITUTE(SUBSTITUTE(SUBSTITUTE(SUBSTITUTE(SUBSTITUTE(SUBSTITUTE(SUBSTITUTE(SUBSTITUTE(SUBSTITUTE(SUBSTITUTE(LOWER(AC147&amp;""),CHAR(160),"")," ",""),".",""),"-",""),"/",""),"?",""),"_",""),",",""),"[",""),"]",""),"(",""),")",""),"*","")</f>
        <v/>
      </c>
      <c r="BA147" s="61" t="str">
        <f aca="false">SUBSTITUTE(SUBSTITUTE(SUBSTITUTE(SUBSTITUTE(SUBSTITUTE(SUBSTITUTE(SUBSTITUTE(SUBSTITUTE(SUBSTITUTE(SUBSTITUTE(SUBSTITUTE(SUBSTITUTE(SUBSTITUTE(LOWER(AA147&amp;""),CHAR(160),""),"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"&amp;TRIM(SUBSTITUTE(SUBSTITUTE(SUBSTITUTE(SUBSTITUTE(SUBSTITUTE(SUBSTITUTE(SUBSTITUTE(SUBSTITUTE(SUBSTITUTE(SUBSTITUTE(SUBSTITUTE(SUBSTITUTE(SUBSTITUTE(SUBSTITUTE(SUBSTITUTE(SUBSTITUTE(SUBSTITUTE(SUBSTITUTE(SUBSTITUTE(SUBSTITUTE(LOWER(V147&amp;""),CHAR(160)," "),"."," "),","," "),"-"," "),"/"," "),"("," "),")"," "),":"," "),";"," "),"_"," "),"–"," "),"?"," "),"!"," "),"*"," "),"["," "),"]"," "),"'"," "),"#"," "),"+"," "),"&amp;"," "))&amp;" "</f>
        <v>  </v>
      </c>
      <c r="BD147" s="61" t="str">
        <f aca="false">" "&amp;TRIM(SUBSTITUTE(SUBSTITUTE(SUBSTITUTE(SUBSTITUTE(SUBSTITUTE(SUBSTITUTE(SUBSTITUTE(SUBSTITUTE(SUBSTITUTE(SUBSTITUTE(SUBSTITUTE(SUBSTITUTE(SUBSTITUTE(SUBSTITUTE(SUBSTITUTE(SUBSTITUTE(SUBSTITUTE(SUBSTITUTE(SUBSTITUTE(SUBSTITUTE(LOWER(Z147&amp;""),CHAR(160)," "),"."," "),","," "),"-"," "),"/"," "),"("," "),")"," "),":"," "),";"," "),"_"," "),"–"," "),"?"," "),"!"," "),"*"," "),"["," "),"]"," "),"'"," "),"#"," "),"+"," "),"&amp;"," "))&amp;" "</f>
        <v>  </v>
      </c>
      <c r="BE147" s="61" t="str">
        <f aca="false">" "&amp;TRIM(SUBSTITUTE(SUBSTITUTE(SUBSTITUTE(SUBSTITUTE(SUBSTITUTE(SUBSTITUTE(SUBSTITUTE(SUBSTITUTE(SUBSTITUTE(SUBSTITUTE(SUBSTITUTE(SUBSTITUTE(SUBSTITUTE(SUBSTITUTE(SUBSTITUTE(SUBSTITUTE(SUBSTITUTE(SUBSTITUTE(SUBSTITUTE(SUBSTITUTE(LOWER(W147&amp;""),CHAR(160)," "),"."," "),","," "),"-"," "),"/"," "),"("," "),")"," "),":"," "),";"," "),"_"," "),"–"," "),"?"," "),"!"," "),"*"," "),"["," "),"]"," "),"'"," "),"#"," "),"+"," "),"&amp;"," "))&amp;" "</f>
        <v>  </v>
      </c>
      <c r="BF147" s="61" t="str">
        <f aca="false">" "&amp;TRIM(SUBSTITUTE(SUBSTITUTE(SUBSTITUTE(SUBSTITUTE(SUBSTITUTE(SUBSTITUTE(SUBSTITUTE(SUBSTITUTE(SUBSTITUTE(SUBSTITUTE(SUBSTITUTE(SUBSTITUTE(SUBSTITUTE(SUBSTITUTE(SUBSTITUTE(SUBSTITUTE(SUBSTITUTE(SUBSTITUTE(SUBSTITUTE(SUBSTITUTE(LOWER(AC147&amp;""),CHAR(160)," "),"."," "),","," "),"-"," "),"/"," "),"("," "),")"," "),":"," "),";"," "),"_"," "),"–"," "),"?"," "),"!"," "),"*"," "),"["," "),"]"," "),"'"," "),"#"," "),"+"," "),"&amp;"," "))&amp;" "</f>
        <v>  </v>
      </c>
    </row>
    <row r="148" customFormat="false" ht="39.75" hidden="false" customHeight="true" outlineLevel="0" collapsed="false">
      <c r="A148" s="57" t="s">
        <v>659</v>
      </c>
      <c r="B148" s="57" t="s">
        <v>225</v>
      </c>
      <c r="C148" s="57" t="str">
        <f aca="false">Flights!$F$9</f>
        <v>MH0089</v>
      </c>
      <c r="D148" s="58" t="n">
        <f aca="false">Flights!$D$9</f>
        <v>46310</v>
      </c>
      <c r="E148" s="57" t="str">
        <f aca="false">Flights!$G$9&amp;"-"&amp;Flights!$H$9</f>
        <v>NRT-KUL</v>
      </c>
      <c r="F148" s="57" t="str">
        <f aca="false">Flights!$K$9</f>
        <v>EY</v>
      </c>
      <c r="G148" s="57" t="s">
        <v>402</v>
      </c>
      <c r="H148" s="57" t="s">
        <v>360</v>
      </c>
      <c r="I148" s="57" t="s">
        <v>361</v>
      </c>
      <c r="J148" s="57" t="s">
        <v>403</v>
      </c>
      <c r="K148" s="67"/>
      <c r="L148" s="67" t="s">
        <v>404</v>
      </c>
      <c r="M148" s="67"/>
      <c r="N148" s="67" t="s">
        <v>365</v>
      </c>
      <c r="O148" s="67" t="s">
        <v>405</v>
      </c>
      <c r="P148" s="57" t="s">
        <v>217</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open",IF(AND(NOT(OR(LEN(AZ148)&lt;15,ISNUMBER(MATCH(AZ148,L_Placeholder,0)))),NOT(SUMPRODUCT(--ISNUMBER(SEARCH(" "&amp;L_EvidencePhrase&amp;" ",BF148)))&gt;0),NOT(OR(LEN(AU148)&lt;2,ISNUMBER(MATCH(AU148,L_Placeholder,0)))),NOT(OR(LEN(AX148)&lt;2,ISNUMBER(MATCH(AX148,L_Placeholder,0)))),TRIM(AE148)&lt;&gt;TRIM(T148)),"N/A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",BD148)))&gt;0),"INVALID – evidence missing, placeholder or not yet on file",IF(OR(LEN(AX148)&lt;2,ISNUMBER(MATCH(AX148,L_Placeholder,0))),"INVALID – verifier missing",IF(AX148=AU148,"INVALID – verifier must be someone other than the PIC",IF(SUMPRODUCT(--ISNUMBER(SEARCH(" "&amp;L_EvidencePhrase&amp;" ",BC148)))&gt;0,"INVALID – result not yet available (awaiting / TBC)",IF(AND(TRIM(U148)="Pass",SUMPRODUCT(--ISNUMBER(SEARCH(" "&amp;L_ResultBad&amp;" ",BC148)))&gt;0,NOT(SUMPRODUCT(--ISNUMBER(SEARCH(" "&amp;L_Negation&amp;" ",BC148)))&gt;0)),"INVALID – result describes a problem: use Fail, then Pass after CA",IF(AND(AQ148=1,OR(OR(LEN(AY148)&lt;3,ISNUMBER(MATCH(AY148,L_Placeholder,0))),SUMPRODUCT(--ISNUMBER(SEARCH(" "&amp;L_EvidencePhrase&amp;" ",BE148)))&gt;0)),"INVALID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SUBSTITUTE(SUBSTITUTE(SUBSTITUTE(SUBSTITUTE(SUBSTITUTE(SUBSTITUTE(SUBSTITUTE(SUBSTITUTE(SUBSTITUTE(SUBSTITUTE(SUBSTITUTE(SUBSTITUTE(SUBSTITUTE(LOWER(T148&amp;""),CHAR(160),"")," ",""),".",""),"-",""),"/",""),"?",""),"_",""),",",""),"[",""),"]",""),"(",""),")",""),"*","")</f>
        <v/>
      </c>
      <c r="AV148" s="61" t="str">
        <f aca="false">SUBSTITUTE(SUBSTITUTE(SUBSTITUTE(SUBSTITUTE(SUBSTITUTE(SUBSTITUTE(SUBSTITUTE(SUBSTITUTE(SUBSTITUTE(SUBSTITUTE(SUBSTITUTE(SUBSTITUTE(SUBSTITUTE(LOWER(V148&amp;""),CHAR(160),"")," ",""),".",""),"-",""),"/",""),"?",""),"_",""),",",""),"[",""),"]",""),"(",""),")",""),"*","")</f>
        <v/>
      </c>
      <c r="AW148" s="61" t="str">
        <f aca="false">SUBSTITUTE(SUBSTITUTE(SUBSTITUTE(SUBSTITUTE(SUBSTITUTE(SUBSTITUTE(SUBSTITUTE(SUBSTITUTE(SUBSTITUTE(SUBSTITUTE(SUBSTITUTE(SUBSTITUTE(SUBSTITUTE(LOWER(Z148&amp;""),CHAR(160),"")," ",""),".",""),"-",""),"/",""),"?",""),"_",""),",",""),"[",""),"]",""),"(",""),")",""),"*","")</f>
        <v/>
      </c>
      <c r="AX148" s="61" t="str">
        <f aca="false">SUBSTITUTE(SUBSTITUTE(SUBSTITUTE(SUBSTITUTE(SUBSTITUTE(SUBSTITUTE(SUBSTITUTE(SUBSTITUTE(SUBSTITUTE(SUBSTITUTE(SUBSTITUTE(SUBSTITUTE(SUBSTITUTE(LOWER(AE148&amp;""),CHAR(160),"")," ",""),".",""),"-",""),"/",""),"?",""),"_",""),",",""),"[",""),"]",""),"(",""),")",""),"*","")</f>
        <v/>
      </c>
      <c r="AY148" s="61" t="str">
        <f aca="false">SUBSTITUTE(SUBSTITUTE(SUBSTITUTE(SUBSTITUTE(SUBSTITUTE(SUBSTITUTE(SUBSTITUTE(SUBSTITUTE(SUBSTITUTE(SUBSTITUTE(SUBSTITUTE(SUBSTITUTE(SUBSTITUTE(LOWER(W148&amp;""),CHAR(160),"")," ",""),".",""),"-",""),"/",""),"?",""),"_",""),",",""),"[",""),"]",""),"(",""),")",""),"*","")</f>
        <v/>
      </c>
      <c r="AZ148" s="61" t="str">
        <f aca="false">SUBSTITUTE(SUBSTITUTE(SUBSTITUTE(SUBSTITUTE(SUBSTITUTE(SUBSTITUTE(SUBSTITUTE(SUBSTITUTE(SUBSTITUTE(SUBSTITUTE(SUBSTITUTE(SUBSTITUTE(SUBSTITUTE(LOWER(AC148&amp;""),CHAR(160),"")," ",""),".",""),"-",""),"/",""),"?",""),"_",""),",",""),"[",""),"]",""),"(",""),")",""),"*","")</f>
        <v/>
      </c>
      <c r="BA148" s="61" t="str">
        <f aca="false">SUBSTITUTE(SUBSTITUTE(SUBSTITUTE(SUBSTITUTE(SUBSTITUTE(SUBSTITUTE(SUBSTITUTE(SUBSTITUTE(SUBSTITUTE(SUBSTITUTE(SUBSTITUTE(SUBSTITUTE(SUBSTITUTE(LOWER(AA148&amp;""),CHAR(160),""),"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"&amp;TRIM(SUBSTITUTE(SUBSTITUTE(SUBSTITUTE(SUBSTITUTE(SUBSTITUTE(SUBSTITUTE(SUBSTITUTE(SUBSTITUTE(SUBSTITUTE(SUBSTITUTE(SUBSTITUTE(SUBSTITUTE(SUBSTITUTE(SUBSTITUTE(SUBSTITUTE(SUBSTITUTE(SUBSTITUTE(SUBSTITUTE(SUBSTITUTE(SUBSTITUTE(LOWER(V148&amp;""),CHAR(160)," "),"."," "),","," "),"-"," "),"/"," "),"("," "),")"," "),":"," "),";"," "),"_"," "),"–"," "),"?"," "),"!"," "),"*"," "),"["," "),"]"," "),"'"," "),"#"," "),"+"," "),"&amp;"," "))&amp;" "</f>
        <v>  </v>
      </c>
      <c r="BD148" s="61" t="str">
        <f aca="false">" "&amp;TRIM(SUBSTITUTE(SUBSTITUTE(SUBSTITUTE(SUBSTITUTE(SUBSTITUTE(SUBSTITUTE(SUBSTITUTE(SUBSTITUTE(SUBSTITUTE(SUBSTITUTE(SUBSTITUTE(SUBSTITUTE(SUBSTITUTE(SUBSTITUTE(SUBSTITUTE(SUBSTITUTE(SUBSTITUTE(SUBSTITUTE(SUBSTITUTE(SUBSTITUTE(LOWER(Z148&amp;""),CHAR(160)," "),"."," "),","," "),"-"," "),"/"," "),"("," "),")"," "),":"," "),";"," "),"_"," "),"–"," "),"?"," "),"!"," "),"*"," "),"["," "),"]"," "),"'"," "),"#"," "),"+"," "),"&amp;"," "))&amp;" "</f>
        <v>  </v>
      </c>
      <c r="BE148" s="61" t="str">
        <f aca="false">" "&amp;TRIM(SUBSTITUTE(SUBSTITUTE(SUBSTITUTE(SUBSTITUTE(SUBSTITUTE(SUBSTITUTE(SUBSTITUTE(SUBSTITUTE(SUBSTITUTE(SUBSTITUTE(SUBSTITUTE(SUBSTITUTE(SUBSTITUTE(SUBSTITUTE(SUBSTITUTE(SUBSTITUTE(SUBSTITUTE(SUBSTITUTE(SUBSTITUTE(SUBSTITUTE(LOWER(W148&amp;""),CHAR(160)," "),"."," "),","," "),"-"," "),"/"," "),"("," "),")"," "),":"," "),";"," "),"_"," "),"–"," "),"?"," "),"!"," "),"*"," "),"["," "),"]"," "),"'"," "),"#"," "),"+"," "),"&amp;"," "))&amp;" "</f>
        <v>  </v>
      </c>
      <c r="BF148" s="61" t="str">
        <f aca="false">" "&amp;TRIM(SUBSTITUTE(SUBSTITUTE(SUBSTITUTE(SUBSTITUTE(SUBSTITUTE(SUBSTITUTE(SUBSTITUTE(SUBSTITUTE(SUBSTITUTE(SUBSTITUTE(SUBSTITUTE(SUBSTITUTE(SUBSTITUTE(SUBSTITUTE(SUBSTITUTE(SUBSTITUTE(SUBSTITUTE(SUBSTITUTE(SUBSTITUTE(SUBSTITUTE(LOWER(AC148&amp;""),CHAR(160)," "),"."," "),","," "),"-"," "),"/"," "),"("," "),")"," "),":"," "),";"," "),"_"," "),"–"," "),"?"," "),"!"," "),"*"," "),"["," "),"]"," "),"'"," "),"#"," "),"+"," "),"&amp;"," "))&amp;" "</f>
        <v>  </v>
      </c>
    </row>
    <row r="149" customFormat="false" ht="39.75" hidden="false" customHeight="true" outlineLevel="0" collapsed="false">
      <c r="A149" s="57" t="s">
        <v>660</v>
      </c>
      <c r="B149" s="57" t="s">
        <v>225</v>
      </c>
      <c r="C149" s="57" t="str">
        <f aca="false">Flights!$F$9</f>
        <v>MH0089</v>
      </c>
      <c r="D149" s="58" t="n">
        <f aca="false">Flights!$D$9</f>
        <v>46310</v>
      </c>
      <c r="E149" s="57" t="str">
        <f aca="false">Flights!$G$9&amp;"-"&amp;Flights!$H$9</f>
        <v>NRT-KUL</v>
      </c>
      <c r="F149" s="57" t="str">
        <f aca="false">Flights!$K$9</f>
        <v>EY</v>
      </c>
      <c r="G149" s="57" t="s">
        <v>402</v>
      </c>
      <c r="H149" s="57" t="s">
        <v>360</v>
      </c>
      <c r="I149" s="57" t="s">
        <v>361</v>
      </c>
      <c r="J149" s="57" t="s">
        <v>407</v>
      </c>
      <c r="K149" s="67" t="s">
        <v>408</v>
      </c>
      <c r="L149" s="67" t="s">
        <v>404</v>
      </c>
      <c r="M149" s="67"/>
      <c r="N149" s="67" t="s">
        <v>365</v>
      </c>
      <c r="O149" s="67" t="s">
        <v>405</v>
      </c>
      <c r="P149" s="57" t="s">
        <v>217</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open",IF(AND(NOT(OR(LEN(AZ149)&lt;15,ISNUMBER(MATCH(AZ149,L_Placeholder,0)))),NOT(SUMPRODUCT(--ISNUMBER(SEARCH(" "&amp;L_EvidencePhrase&amp;" ",BF149)))&gt;0),NOT(OR(LEN(AU149)&lt;2,ISNUMBER(MATCH(AU149,L_Placeholder,0)))),NOT(OR(LEN(AX149)&lt;2,ISNUMBER(MATCH(AX149,L_Placeholder,0)))),TRIM(AE149)&lt;&gt;TRIM(T149)),"N/A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",BD149)))&gt;0),"INVALID – evidence missing, placeholder or not yet on file",IF(OR(LEN(AX149)&lt;2,ISNUMBER(MATCH(AX149,L_Placeholder,0))),"INVALID – verifier missing",IF(AX149=AU149,"INVALID – verifier must be someone other than the PIC",IF(SUMPRODUCT(--ISNUMBER(SEARCH(" "&amp;L_EvidencePhrase&amp;" ",BC149)))&gt;0,"INVALID – result not yet available (awaiting / TBC)",IF(AND(TRIM(U149)="Pass",SUMPRODUCT(--ISNUMBER(SEARCH(" "&amp;L_ResultBad&amp;" ",BC149)))&gt;0,NOT(SUMPRODUCT(--ISNUMBER(SEARCH(" "&amp;L_Negation&amp;" ",BC149)))&gt;0)),"INVALID – result describes a problem: use Fail, then Pass after CA",IF(AND(AQ149=1,OR(OR(LEN(AY149)&lt;3,ISNUMBER(MATCH(AY149,L_Placeholder,0))),SUMPRODUCT(--ISNUMBER(SEARCH(" "&amp;L_EvidencePhrase&amp;" ",BE149)))&gt;0)),"INVALID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SUBSTITUTE(SUBSTITUTE(SUBSTITUTE(SUBSTITUTE(SUBSTITUTE(SUBSTITUTE(SUBSTITUTE(SUBSTITUTE(SUBSTITUTE(SUBSTITUTE(SUBSTITUTE(SUBSTITUTE(SUBSTITUTE(LOWER(T149&amp;""),CHAR(160),"")," ",""),".",""),"-",""),"/",""),"?",""),"_",""),",",""),"[",""),"]",""),"(",""),")",""),"*","")</f>
        <v/>
      </c>
      <c r="AV149" s="61" t="str">
        <f aca="false">SUBSTITUTE(SUBSTITUTE(SUBSTITUTE(SUBSTITUTE(SUBSTITUTE(SUBSTITUTE(SUBSTITUTE(SUBSTITUTE(SUBSTITUTE(SUBSTITUTE(SUBSTITUTE(SUBSTITUTE(SUBSTITUTE(LOWER(V149&amp;""),CHAR(160),"")," ",""),".",""),"-",""),"/",""),"?",""),"_",""),",",""),"[",""),"]",""),"(",""),")",""),"*","")</f>
        <v/>
      </c>
      <c r="AW149" s="61" t="str">
        <f aca="false">SUBSTITUTE(SUBSTITUTE(SUBSTITUTE(SUBSTITUTE(SUBSTITUTE(SUBSTITUTE(SUBSTITUTE(SUBSTITUTE(SUBSTITUTE(SUBSTITUTE(SUBSTITUTE(SUBSTITUTE(SUBSTITUTE(LOWER(Z149&amp;""),CHAR(160),"")," ",""),".",""),"-",""),"/",""),"?",""),"_",""),",",""),"[",""),"]",""),"(",""),")",""),"*","")</f>
        <v/>
      </c>
      <c r="AX149" s="61" t="str">
        <f aca="false">SUBSTITUTE(SUBSTITUTE(SUBSTITUTE(SUBSTITUTE(SUBSTITUTE(SUBSTITUTE(SUBSTITUTE(SUBSTITUTE(SUBSTITUTE(SUBSTITUTE(SUBSTITUTE(SUBSTITUTE(SUBSTITUTE(LOWER(AE149&amp;""),CHAR(160),"")," ",""),".",""),"-",""),"/",""),"?",""),"_",""),",",""),"[",""),"]",""),"(",""),")",""),"*","")</f>
        <v/>
      </c>
      <c r="AY149" s="61" t="str">
        <f aca="false">SUBSTITUTE(SUBSTITUTE(SUBSTITUTE(SUBSTITUTE(SUBSTITUTE(SUBSTITUTE(SUBSTITUTE(SUBSTITUTE(SUBSTITUTE(SUBSTITUTE(SUBSTITUTE(SUBSTITUTE(SUBSTITUTE(LOWER(W149&amp;""),CHAR(160),"")," ",""),".",""),"-",""),"/",""),"?",""),"_",""),",",""),"[",""),"]",""),"(",""),")",""),"*","")</f>
        <v/>
      </c>
      <c r="AZ149" s="61" t="str">
        <f aca="false">SUBSTITUTE(SUBSTITUTE(SUBSTITUTE(SUBSTITUTE(SUBSTITUTE(SUBSTITUTE(SUBSTITUTE(SUBSTITUTE(SUBSTITUTE(SUBSTITUTE(SUBSTITUTE(SUBSTITUTE(SUBSTITUTE(LOWER(AC149&amp;""),CHAR(160),"")," ",""),".",""),"-",""),"/",""),"?",""),"_",""),",",""),"[",""),"]",""),"(",""),")",""),"*","")</f>
        <v/>
      </c>
      <c r="BA149" s="61" t="str">
        <f aca="false">SUBSTITUTE(SUBSTITUTE(SUBSTITUTE(SUBSTITUTE(SUBSTITUTE(SUBSTITUTE(SUBSTITUTE(SUBSTITUTE(SUBSTITUTE(SUBSTITUTE(SUBSTITUTE(SUBSTITUTE(SUBSTITUTE(LOWER(AA149&amp;""),CHAR(160),""),"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"&amp;TRIM(SUBSTITUTE(SUBSTITUTE(SUBSTITUTE(SUBSTITUTE(SUBSTITUTE(SUBSTITUTE(SUBSTITUTE(SUBSTITUTE(SUBSTITUTE(SUBSTITUTE(SUBSTITUTE(SUBSTITUTE(SUBSTITUTE(SUBSTITUTE(SUBSTITUTE(SUBSTITUTE(SUBSTITUTE(SUBSTITUTE(SUBSTITUTE(SUBSTITUTE(LOWER(V149&amp;""),CHAR(160)," "),"."," "),","," "),"-"," "),"/"," "),"("," "),")"," "),":"," "),";"," "),"_"," "),"–"," "),"?"," "),"!"," "),"*"," "),"["," "),"]"," "),"'"," "),"#"," "),"+"," "),"&amp;"," "))&amp;" "</f>
        <v>  </v>
      </c>
      <c r="BD149" s="61" t="str">
        <f aca="false">" "&amp;TRIM(SUBSTITUTE(SUBSTITUTE(SUBSTITUTE(SUBSTITUTE(SUBSTITUTE(SUBSTITUTE(SUBSTITUTE(SUBSTITUTE(SUBSTITUTE(SUBSTITUTE(SUBSTITUTE(SUBSTITUTE(SUBSTITUTE(SUBSTITUTE(SUBSTITUTE(SUBSTITUTE(SUBSTITUTE(SUBSTITUTE(SUBSTITUTE(SUBSTITUTE(LOWER(Z149&amp;""),CHAR(160)," "),"."," "),","," "),"-"," "),"/"," "),"("," "),")"," "),":"," "),";"," "),"_"," "),"–"," "),"?"," "),"!"," "),"*"," "),"["," "),"]"," "),"'"," "),"#"," "),"+"," "),"&amp;"," "))&amp;" "</f>
        <v>  </v>
      </c>
      <c r="BE149" s="61" t="str">
        <f aca="false">" "&amp;TRIM(SUBSTITUTE(SUBSTITUTE(SUBSTITUTE(SUBSTITUTE(SUBSTITUTE(SUBSTITUTE(SUBSTITUTE(SUBSTITUTE(SUBSTITUTE(SUBSTITUTE(SUBSTITUTE(SUBSTITUTE(SUBSTITUTE(SUBSTITUTE(SUBSTITUTE(SUBSTITUTE(SUBSTITUTE(SUBSTITUTE(SUBSTITUTE(SUBSTITUTE(LOWER(W149&amp;""),CHAR(160)," "),"."," "),","," "),"-"," "),"/"," "),"("," "),")"," "),":"," "),";"," "),"_"," "),"–"," "),"?"," "),"!"," "),"*"," "),"["," "),"]"," "),"'"," "),"#"," "),"+"," "),"&amp;"," "))&amp;" "</f>
        <v>  </v>
      </c>
      <c r="BF149" s="61" t="str">
        <f aca="false">" "&amp;TRIM(SUBSTITUTE(SUBSTITUTE(SUBSTITUTE(SUBSTITUTE(SUBSTITUTE(SUBSTITUTE(SUBSTITUTE(SUBSTITUTE(SUBSTITUTE(SUBSTITUTE(SUBSTITUTE(SUBSTITUTE(SUBSTITUTE(SUBSTITUTE(SUBSTITUTE(SUBSTITUTE(SUBSTITUTE(SUBSTITUTE(SUBSTITUTE(SUBSTITUTE(LOWER(AC149&amp;""),CHAR(160)," "),"."," "),","," "),"-"," "),"/"," "),"("," "),")"," "),":"," "),";"," "),"_"," "),"–"," "),"?"," "),"!"," "),"*"," "),"["," "),"]"," "),"'"," "),"#"," "),"+"," "),"&amp;"," "))&amp;" "</f>
        <v>  </v>
      </c>
    </row>
    <row r="150" customFormat="false" ht="39.75" hidden="false" customHeight="true" outlineLevel="0" collapsed="false">
      <c r="A150" s="57" t="s">
        <v>661</v>
      </c>
      <c r="B150" s="57" t="s">
        <v>225</v>
      </c>
      <c r="C150" s="57" t="str">
        <f aca="false">Flights!$F$9</f>
        <v>MH0089</v>
      </c>
      <c r="D150" s="58" t="n">
        <f aca="false">Flights!$D$9</f>
        <v>46310</v>
      </c>
      <c r="E150" s="57" t="str">
        <f aca="false">Flights!$G$9&amp;"-"&amp;Flights!$H$9</f>
        <v>NRT-KUL</v>
      </c>
      <c r="F150" s="57" t="str">
        <f aca="false">Flights!$K$9</f>
        <v>EY</v>
      </c>
      <c r="G150" s="57" t="s">
        <v>402</v>
      </c>
      <c r="H150" s="57" t="s">
        <v>360</v>
      </c>
      <c r="I150" s="57" t="s">
        <v>410</v>
      </c>
      <c r="J150" s="57" t="s">
        <v>411</v>
      </c>
      <c r="K150" s="67"/>
      <c r="L150" s="67" t="s">
        <v>404</v>
      </c>
      <c r="M150" s="67"/>
      <c r="N150" s="67" t="s">
        <v>365</v>
      </c>
      <c r="O150" s="67" t="s">
        <v>405</v>
      </c>
      <c r="P150" s="57" t="s">
        <v>217</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open",IF(AND(NOT(OR(LEN(AZ150)&lt;15,ISNUMBER(MATCH(AZ150,L_Placeholder,0)))),NOT(SUMPRODUCT(--ISNUMBER(SEARCH(" "&amp;L_EvidencePhrase&amp;" ",BF150)))&gt;0),NOT(OR(LEN(AU150)&lt;2,ISNUMBER(MATCH(AU150,L_Placeholder,0)))),NOT(OR(LEN(AX150)&lt;2,ISNUMBER(MATCH(AX150,L_Placeholder,0)))),TRIM(AE150)&lt;&gt;TRIM(T150)),"N/A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",BD150)))&gt;0),"INVALID – evidence missing, placeholder or not yet on file",IF(OR(LEN(AX150)&lt;2,ISNUMBER(MATCH(AX150,L_Placeholder,0))),"INVALID – verifier missing",IF(AX150=AU150,"INVALID – verifier must be someone other than the PIC",IF(SUMPRODUCT(--ISNUMBER(SEARCH(" "&amp;L_EvidencePhrase&amp;" ",BC150)))&gt;0,"INVALID – result not yet available (awaiting / TBC)",IF(AND(TRIM(U150)="Pass",SUMPRODUCT(--ISNUMBER(SEARCH(" "&amp;L_ResultBad&amp;" ",BC150)))&gt;0,NOT(SUMPRODUCT(--ISNUMBER(SEARCH(" "&amp;L_Negation&amp;" ",BC150)))&gt;0)),"INVALID – result describes a problem: use Fail, then Pass after CA",IF(AND(AQ150=1,OR(OR(LEN(AY150)&lt;3,ISNUMBER(MATCH(AY150,L_Placeholder,0))),SUMPRODUCT(--ISNUMBER(SEARCH(" "&amp;L_EvidencePhrase&amp;" ",BE150)))&gt;0)),"INVALID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SUBSTITUTE(SUBSTITUTE(SUBSTITUTE(SUBSTITUTE(SUBSTITUTE(SUBSTITUTE(SUBSTITUTE(SUBSTITUTE(SUBSTITUTE(SUBSTITUTE(SUBSTITUTE(SUBSTITUTE(SUBSTITUTE(LOWER(T150&amp;""),CHAR(160),"")," ",""),".",""),"-",""),"/",""),"?",""),"_",""),",",""),"[",""),"]",""),"(",""),")",""),"*","")</f>
        <v/>
      </c>
      <c r="AV150" s="61" t="str">
        <f aca="false">SUBSTITUTE(SUBSTITUTE(SUBSTITUTE(SUBSTITUTE(SUBSTITUTE(SUBSTITUTE(SUBSTITUTE(SUBSTITUTE(SUBSTITUTE(SUBSTITUTE(SUBSTITUTE(SUBSTITUTE(SUBSTITUTE(LOWER(V150&amp;""),CHAR(160),"")," ",""),".",""),"-",""),"/",""),"?",""),"_",""),",",""),"[",""),"]",""),"(",""),")",""),"*","")</f>
        <v/>
      </c>
      <c r="AW150" s="61" t="str">
        <f aca="false">SUBSTITUTE(SUBSTITUTE(SUBSTITUTE(SUBSTITUTE(SUBSTITUTE(SUBSTITUTE(SUBSTITUTE(SUBSTITUTE(SUBSTITUTE(SUBSTITUTE(SUBSTITUTE(SUBSTITUTE(SUBSTITUTE(LOWER(Z150&amp;""),CHAR(160),"")," ",""),".",""),"-",""),"/",""),"?",""),"_",""),",",""),"[",""),"]",""),"(",""),")",""),"*","")</f>
        <v/>
      </c>
      <c r="AX150" s="61" t="str">
        <f aca="false">SUBSTITUTE(SUBSTITUTE(SUBSTITUTE(SUBSTITUTE(SUBSTITUTE(SUBSTITUTE(SUBSTITUTE(SUBSTITUTE(SUBSTITUTE(SUBSTITUTE(SUBSTITUTE(SUBSTITUTE(SUBSTITUTE(LOWER(AE150&amp;""),CHAR(160),"")," ",""),".",""),"-",""),"/",""),"?",""),"_",""),",",""),"[",""),"]",""),"(",""),")",""),"*","")</f>
        <v/>
      </c>
      <c r="AY150" s="61" t="str">
        <f aca="false">SUBSTITUTE(SUBSTITUTE(SUBSTITUTE(SUBSTITUTE(SUBSTITUTE(SUBSTITUTE(SUBSTITUTE(SUBSTITUTE(SUBSTITUTE(SUBSTITUTE(SUBSTITUTE(SUBSTITUTE(SUBSTITUTE(LOWER(W150&amp;""),CHAR(160),"")," ",""),".",""),"-",""),"/",""),"?",""),"_",""),",",""),"[",""),"]",""),"(",""),")",""),"*","")</f>
        <v/>
      </c>
      <c r="AZ150" s="61" t="str">
        <f aca="false">SUBSTITUTE(SUBSTITUTE(SUBSTITUTE(SUBSTITUTE(SUBSTITUTE(SUBSTITUTE(SUBSTITUTE(SUBSTITUTE(SUBSTITUTE(SUBSTITUTE(SUBSTITUTE(SUBSTITUTE(SUBSTITUTE(LOWER(AC150&amp;""),CHAR(160),"")," ",""),".",""),"-",""),"/",""),"?",""),"_",""),",",""),"[",""),"]",""),"(",""),")",""),"*","")</f>
        <v/>
      </c>
      <c r="BA150" s="61" t="str">
        <f aca="false">SUBSTITUTE(SUBSTITUTE(SUBSTITUTE(SUBSTITUTE(SUBSTITUTE(SUBSTITUTE(SUBSTITUTE(SUBSTITUTE(SUBSTITUTE(SUBSTITUTE(SUBSTITUTE(SUBSTITUTE(SUBSTITUTE(LOWER(AA150&amp;""),CHAR(160),""),"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"&amp;TRIM(SUBSTITUTE(SUBSTITUTE(SUBSTITUTE(SUBSTITUTE(SUBSTITUTE(SUBSTITUTE(SUBSTITUTE(SUBSTITUTE(SUBSTITUTE(SUBSTITUTE(SUBSTITUTE(SUBSTITUTE(SUBSTITUTE(SUBSTITUTE(SUBSTITUTE(SUBSTITUTE(SUBSTITUTE(SUBSTITUTE(SUBSTITUTE(SUBSTITUTE(LOWER(V150&amp;""),CHAR(160)," "),"."," "),","," "),"-"," "),"/"," "),"("," "),")"," "),":"," "),";"," "),"_"," "),"–"," "),"?"," "),"!"," "),"*"," "),"["," "),"]"," "),"'"," "),"#"," "),"+"," "),"&amp;"," "))&amp;" "</f>
        <v>  </v>
      </c>
      <c r="BD150" s="61" t="str">
        <f aca="false">" "&amp;TRIM(SUBSTITUTE(SUBSTITUTE(SUBSTITUTE(SUBSTITUTE(SUBSTITUTE(SUBSTITUTE(SUBSTITUTE(SUBSTITUTE(SUBSTITUTE(SUBSTITUTE(SUBSTITUTE(SUBSTITUTE(SUBSTITUTE(SUBSTITUTE(SUBSTITUTE(SUBSTITUTE(SUBSTITUTE(SUBSTITUTE(SUBSTITUTE(SUBSTITUTE(LOWER(Z150&amp;""),CHAR(160)," "),"."," "),","," "),"-"," "),"/"," "),"("," "),")"," "),":"," "),";"," "),"_"," "),"–"," "),"?"," "),"!"," "),"*"," "),"["," "),"]"," "),"'"," "),"#"," "),"+"," "),"&amp;"," "))&amp;" "</f>
        <v>  </v>
      </c>
      <c r="BE150" s="61" t="str">
        <f aca="false">" "&amp;TRIM(SUBSTITUTE(SUBSTITUTE(SUBSTITUTE(SUBSTITUTE(SUBSTITUTE(SUBSTITUTE(SUBSTITUTE(SUBSTITUTE(SUBSTITUTE(SUBSTITUTE(SUBSTITUTE(SUBSTITUTE(SUBSTITUTE(SUBSTITUTE(SUBSTITUTE(SUBSTITUTE(SUBSTITUTE(SUBSTITUTE(SUBSTITUTE(SUBSTITUTE(LOWER(W150&amp;""),CHAR(160)," "),"."," "),","," "),"-"," "),"/"," "),"("," "),")"," "),":"," "),";"," "),"_"," "),"–"," "),"?"," "),"!"," "),"*"," "),"["," "),"]"," "),"'"," "),"#"," "),"+"," "),"&amp;"," "))&amp;" "</f>
        <v>  </v>
      </c>
      <c r="BF150" s="61" t="str">
        <f aca="false">" "&amp;TRIM(SUBSTITUTE(SUBSTITUTE(SUBSTITUTE(SUBSTITUTE(SUBSTITUTE(SUBSTITUTE(SUBSTITUTE(SUBSTITUTE(SUBSTITUTE(SUBSTITUTE(SUBSTITUTE(SUBSTITUTE(SUBSTITUTE(SUBSTITUTE(SUBSTITUTE(SUBSTITUTE(SUBSTITUTE(SUBSTITUTE(SUBSTITUTE(SUBSTITUTE(LOWER(AC150&amp;""),CHAR(160)," "),"."," "),","," "),"-"," "),"/"," "),"("," "),")"," "),":"," "),";"," "),"_"," "),"–"," "),"?"," "),"!"," "),"*"," "),"["," "),"]"," "),"'"," "),"#"," "),"+"," "),"&amp;"," "))&amp;" "</f>
        <v>  </v>
      </c>
    </row>
    <row r="151" customFormat="false" ht="39.75" hidden="false" customHeight="true" outlineLevel="0" collapsed="false">
      <c r="A151" s="57" t="s">
        <v>662</v>
      </c>
      <c r="B151" s="57" t="s">
        <v>225</v>
      </c>
      <c r="C151" s="57" t="str">
        <f aca="false">Flights!$F$9</f>
        <v>MH0089</v>
      </c>
      <c r="D151" s="58" t="n">
        <f aca="false">Flights!$D$9</f>
        <v>46310</v>
      </c>
      <c r="E151" s="57" t="str">
        <f aca="false">Flights!$G$9&amp;"-"&amp;Flights!$H$9</f>
        <v>NRT-KUL</v>
      </c>
      <c r="F151" s="57" t="str">
        <f aca="false">Flights!$K$9</f>
        <v>EY</v>
      </c>
      <c r="G151" s="57" t="s">
        <v>402</v>
      </c>
      <c r="H151" s="57" t="s">
        <v>360</v>
      </c>
      <c r="I151" s="57" t="s">
        <v>410</v>
      </c>
      <c r="J151" s="57" t="s">
        <v>413</v>
      </c>
      <c r="K151" s="67"/>
      <c r="L151" s="67" t="s">
        <v>404</v>
      </c>
      <c r="M151" s="67"/>
      <c r="N151" s="67" t="s">
        <v>365</v>
      </c>
      <c r="O151" s="67" t="s">
        <v>405</v>
      </c>
      <c r="P151" s="57" t="s">
        <v>217</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open",IF(AND(NOT(OR(LEN(AZ151)&lt;15,ISNUMBER(MATCH(AZ151,L_Placeholder,0)))),NOT(SUMPRODUCT(--ISNUMBER(SEARCH(" "&amp;L_EvidencePhrase&amp;" ",BF151)))&gt;0),NOT(OR(LEN(AU151)&lt;2,ISNUMBER(MATCH(AU151,L_Placeholder,0)))),NOT(OR(LEN(AX151)&lt;2,ISNUMBER(MATCH(AX151,L_Placeholder,0)))),TRIM(AE151)&lt;&gt;TRIM(T151)),"N/A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",BD151)))&gt;0),"INVALID – evidence missing, placeholder or not yet on file",IF(OR(LEN(AX151)&lt;2,ISNUMBER(MATCH(AX151,L_Placeholder,0))),"INVALID – verifier missing",IF(AX151=AU151,"INVALID – verifier must be someone other than the PIC",IF(SUMPRODUCT(--ISNUMBER(SEARCH(" "&amp;L_EvidencePhrase&amp;" ",BC151)))&gt;0,"INVALID – result not yet available (awaiting / TBC)",IF(AND(TRIM(U151)="Pass",SUMPRODUCT(--ISNUMBER(SEARCH(" "&amp;L_ResultBad&amp;" ",BC151)))&gt;0,NOT(SUMPRODUCT(--ISNUMBER(SEARCH(" "&amp;L_Negation&amp;" ",BC151)))&gt;0)),"INVALID – result describes a problem: use Fail, then Pass after CA",IF(AND(AQ151=1,OR(OR(LEN(AY151)&lt;3,ISNUMBER(MATCH(AY151,L_Placeholder,0))),SUMPRODUCT(--ISNUMBER(SEARCH(" "&amp;L_EvidencePhrase&amp;" ",BE151)))&gt;0)),"INVALID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SUBSTITUTE(SUBSTITUTE(SUBSTITUTE(SUBSTITUTE(SUBSTITUTE(SUBSTITUTE(SUBSTITUTE(SUBSTITUTE(SUBSTITUTE(SUBSTITUTE(SUBSTITUTE(SUBSTITUTE(SUBSTITUTE(LOWER(T151&amp;""),CHAR(160),"")," ",""),".",""),"-",""),"/",""),"?",""),"_",""),",",""),"[",""),"]",""),"(",""),")",""),"*","")</f>
        <v/>
      </c>
      <c r="AV151" s="61" t="str">
        <f aca="false">SUBSTITUTE(SUBSTITUTE(SUBSTITUTE(SUBSTITUTE(SUBSTITUTE(SUBSTITUTE(SUBSTITUTE(SUBSTITUTE(SUBSTITUTE(SUBSTITUTE(SUBSTITUTE(SUBSTITUTE(SUBSTITUTE(LOWER(V151&amp;""),CHAR(160),"")," ",""),".",""),"-",""),"/",""),"?",""),"_",""),",",""),"[",""),"]",""),"(",""),")",""),"*","")</f>
        <v/>
      </c>
      <c r="AW151" s="61" t="str">
        <f aca="false">SUBSTITUTE(SUBSTITUTE(SUBSTITUTE(SUBSTITUTE(SUBSTITUTE(SUBSTITUTE(SUBSTITUTE(SUBSTITUTE(SUBSTITUTE(SUBSTITUTE(SUBSTITUTE(SUBSTITUTE(SUBSTITUTE(LOWER(Z151&amp;""),CHAR(160),"")," ",""),".",""),"-",""),"/",""),"?",""),"_",""),",",""),"[",""),"]",""),"(",""),")",""),"*","")</f>
        <v/>
      </c>
      <c r="AX151" s="61" t="str">
        <f aca="false">SUBSTITUTE(SUBSTITUTE(SUBSTITUTE(SUBSTITUTE(SUBSTITUTE(SUBSTITUTE(SUBSTITUTE(SUBSTITUTE(SUBSTITUTE(SUBSTITUTE(SUBSTITUTE(SUBSTITUTE(SUBSTITUTE(LOWER(AE151&amp;""),CHAR(160),"")," ",""),".",""),"-",""),"/",""),"?",""),"_",""),",",""),"[",""),"]",""),"(",""),")",""),"*","")</f>
        <v/>
      </c>
      <c r="AY151" s="61" t="str">
        <f aca="false">SUBSTITUTE(SUBSTITUTE(SUBSTITUTE(SUBSTITUTE(SUBSTITUTE(SUBSTITUTE(SUBSTITUTE(SUBSTITUTE(SUBSTITUTE(SUBSTITUTE(SUBSTITUTE(SUBSTITUTE(SUBSTITUTE(LOWER(W151&amp;""),CHAR(160),"")," ",""),".",""),"-",""),"/",""),"?",""),"_",""),",",""),"[",""),"]",""),"(",""),")",""),"*","")</f>
        <v/>
      </c>
      <c r="AZ151" s="61" t="str">
        <f aca="false">SUBSTITUTE(SUBSTITUTE(SUBSTITUTE(SUBSTITUTE(SUBSTITUTE(SUBSTITUTE(SUBSTITUTE(SUBSTITUTE(SUBSTITUTE(SUBSTITUTE(SUBSTITUTE(SUBSTITUTE(SUBSTITUTE(LOWER(AC151&amp;""),CHAR(160),"")," ",""),".",""),"-",""),"/",""),"?",""),"_",""),",",""),"[",""),"]",""),"(",""),")",""),"*","")</f>
        <v/>
      </c>
      <c r="BA151" s="61" t="str">
        <f aca="false">SUBSTITUTE(SUBSTITUTE(SUBSTITUTE(SUBSTITUTE(SUBSTITUTE(SUBSTITUTE(SUBSTITUTE(SUBSTITUTE(SUBSTITUTE(SUBSTITUTE(SUBSTITUTE(SUBSTITUTE(SUBSTITUTE(LOWER(AA151&amp;""),CHAR(160),""),"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"&amp;TRIM(SUBSTITUTE(SUBSTITUTE(SUBSTITUTE(SUBSTITUTE(SUBSTITUTE(SUBSTITUTE(SUBSTITUTE(SUBSTITUTE(SUBSTITUTE(SUBSTITUTE(SUBSTITUTE(SUBSTITUTE(SUBSTITUTE(SUBSTITUTE(SUBSTITUTE(SUBSTITUTE(SUBSTITUTE(SUBSTITUTE(SUBSTITUTE(SUBSTITUTE(LOWER(V151&amp;""),CHAR(160)," "),"."," "),","," "),"-"," "),"/"," "),"("," "),")"," "),":"," "),";"," "),"_"," "),"–"," "),"?"," "),"!"," "),"*"," "),"["," "),"]"," "),"'"," "),"#"," "),"+"," "),"&amp;"," "))&amp;" "</f>
        <v>  </v>
      </c>
      <c r="BD151" s="61" t="str">
        <f aca="false">" "&amp;TRIM(SUBSTITUTE(SUBSTITUTE(SUBSTITUTE(SUBSTITUTE(SUBSTITUTE(SUBSTITUTE(SUBSTITUTE(SUBSTITUTE(SUBSTITUTE(SUBSTITUTE(SUBSTITUTE(SUBSTITUTE(SUBSTITUTE(SUBSTITUTE(SUBSTITUTE(SUBSTITUTE(SUBSTITUTE(SUBSTITUTE(SUBSTITUTE(SUBSTITUTE(LOWER(Z151&amp;""),CHAR(160)," "),"."," "),","," "),"-"," "),"/"," "),"("," "),")"," "),":"," "),";"," "),"_"," "),"–"," "),"?"," "),"!"," "),"*"," "),"["," "),"]"," "),"'"," "),"#"," "),"+"," "),"&amp;"," "))&amp;" "</f>
        <v>  </v>
      </c>
      <c r="BE151" s="61" t="str">
        <f aca="false">" "&amp;TRIM(SUBSTITUTE(SUBSTITUTE(SUBSTITUTE(SUBSTITUTE(SUBSTITUTE(SUBSTITUTE(SUBSTITUTE(SUBSTITUTE(SUBSTITUTE(SUBSTITUTE(SUBSTITUTE(SUBSTITUTE(SUBSTITUTE(SUBSTITUTE(SUBSTITUTE(SUBSTITUTE(SUBSTITUTE(SUBSTITUTE(SUBSTITUTE(SUBSTITUTE(LOWER(W151&amp;""),CHAR(160)," "),"."," "),","," "),"-"," "),"/"," "),"("," "),")"," "),":"," "),";"," "),"_"," "),"–"," "),"?"," "),"!"," "),"*"," "),"["," "),"]"," "),"'"," "),"#"," "),"+"," "),"&amp;"," "))&amp;" "</f>
        <v>  </v>
      </c>
      <c r="BF151" s="61" t="str">
        <f aca="false">" "&amp;TRIM(SUBSTITUTE(SUBSTITUTE(SUBSTITUTE(SUBSTITUTE(SUBSTITUTE(SUBSTITUTE(SUBSTITUTE(SUBSTITUTE(SUBSTITUTE(SUBSTITUTE(SUBSTITUTE(SUBSTITUTE(SUBSTITUTE(SUBSTITUTE(SUBSTITUTE(SUBSTITUTE(SUBSTITUTE(SUBSTITUTE(SUBSTITUTE(SUBSTITUTE(LOWER(AC151&amp;""),CHAR(160)," "),"."," "),","," "),"-"," "),"/"," "),"("," "),")"," "),":"," "),";"," "),"_"," "),"–"," "),"?"," "),"!"," "),"*"," "),"["," "),"]"," "),"'"," "),"#"," "),"+"," "),"&amp;"," "))&amp;" "</f>
        <v>  </v>
      </c>
    </row>
    <row r="152" customFormat="false" ht="39.75" hidden="false" customHeight="true" outlineLevel="0" collapsed="false">
      <c r="A152" s="57" t="s">
        <v>663</v>
      </c>
      <c r="B152" s="57" t="s">
        <v>225</v>
      </c>
      <c r="C152" s="57" t="str">
        <f aca="false">Flights!$F$9</f>
        <v>MH0089</v>
      </c>
      <c r="D152" s="58" t="n">
        <f aca="false">Flights!$D$9</f>
        <v>46310</v>
      </c>
      <c r="E152" s="57" t="str">
        <f aca="false">Flights!$G$9&amp;"-"&amp;Flights!$H$9</f>
        <v>NRT-KUL</v>
      </c>
      <c r="F152" s="57" t="str">
        <f aca="false">Flights!$K$9</f>
        <v>EY</v>
      </c>
      <c r="G152" s="57" t="s">
        <v>402</v>
      </c>
      <c r="H152" s="57" t="s">
        <v>360</v>
      </c>
      <c r="I152" s="57" t="s">
        <v>410</v>
      </c>
      <c r="J152" s="57" t="s">
        <v>415</v>
      </c>
      <c r="K152" s="67"/>
      <c r="L152" s="67" t="s">
        <v>404</v>
      </c>
      <c r="M152" s="67"/>
      <c r="N152" s="67" t="s">
        <v>365</v>
      </c>
      <c r="O152" s="67" t="s">
        <v>405</v>
      </c>
      <c r="P152" s="57" t="s">
        <v>217</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open",IF(AND(NOT(OR(LEN(AZ152)&lt;15,ISNUMBER(MATCH(AZ152,L_Placeholder,0)))),NOT(SUMPRODUCT(--ISNUMBER(SEARCH(" "&amp;L_EvidencePhrase&amp;" ",BF152)))&gt;0),NOT(OR(LEN(AU152)&lt;2,ISNUMBER(MATCH(AU152,L_Placeholder,0)))),NOT(OR(LEN(AX152)&lt;2,ISNUMBER(MATCH(AX152,L_Placeholder,0)))),TRIM(AE152)&lt;&gt;TRIM(T152)),"N/A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",BD152)))&gt;0),"INVALID – evidence missing, placeholder or not yet on file",IF(OR(LEN(AX152)&lt;2,ISNUMBER(MATCH(AX152,L_Placeholder,0))),"INVALID – verifier missing",IF(AX152=AU152,"INVALID – verifier must be someone other than the PIC",IF(SUMPRODUCT(--ISNUMBER(SEARCH(" "&amp;L_EvidencePhrase&amp;" ",BC152)))&gt;0,"INVALID – result not yet available (awaiting / TBC)",IF(AND(TRIM(U152)="Pass",SUMPRODUCT(--ISNUMBER(SEARCH(" "&amp;L_ResultBad&amp;" ",BC152)))&gt;0,NOT(SUMPRODUCT(--ISNUMBER(SEARCH(" "&amp;L_Negation&amp;" ",BC152)))&gt;0)),"INVALID – result describes a problem: use Fail, then Pass after CA",IF(AND(AQ152=1,OR(OR(LEN(AY152)&lt;3,ISNUMBER(MATCH(AY152,L_Placeholder,0))),SUMPRODUCT(--ISNUMBER(SEARCH(" "&amp;L_EvidencePhrase&amp;" ",BE152)))&gt;0)),"INVALID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SUBSTITUTE(SUBSTITUTE(SUBSTITUTE(SUBSTITUTE(SUBSTITUTE(SUBSTITUTE(SUBSTITUTE(SUBSTITUTE(SUBSTITUTE(SUBSTITUTE(SUBSTITUTE(SUBSTITUTE(SUBSTITUTE(LOWER(T152&amp;""),CHAR(160),"")," ",""),".",""),"-",""),"/",""),"?",""),"_",""),",",""),"[",""),"]",""),"(",""),")",""),"*","")</f>
        <v/>
      </c>
      <c r="AV152" s="61" t="str">
        <f aca="false">SUBSTITUTE(SUBSTITUTE(SUBSTITUTE(SUBSTITUTE(SUBSTITUTE(SUBSTITUTE(SUBSTITUTE(SUBSTITUTE(SUBSTITUTE(SUBSTITUTE(SUBSTITUTE(SUBSTITUTE(SUBSTITUTE(LOWER(V152&amp;""),CHAR(160),"")," ",""),".",""),"-",""),"/",""),"?",""),"_",""),",",""),"[",""),"]",""),"(",""),")",""),"*","")</f>
        <v/>
      </c>
      <c r="AW152" s="61" t="str">
        <f aca="false">SUBSTITUTE(SUBSTITUTE(SUBSTITUTE(SUBSTITUTE(SUBSTITUTE(SUBSTITUTE(SUBSTITUTE(SUBSTITUTE(SUBSTITUTE(SUBSTITUTE(SUBSTITUTE(SUBSTITUTE(SUBSTITUTE(LOWER(Z152&amp;""),CHAR(160),"")," ",""),".",""),"-",""),"/",""),"?",""),"_",""),",",""),"[",""),"]",""),"(",""),")",""),"*","")</f>
        <v/>
      </c>
      <c r="AX152" s="61" t="str">
        <f aca="false">SUBSTITUTE(SUBSTITUTE(SUBSTITUTE(SUBSTITUTE(SUBSTITUTE(SUBSTITUTE(SUBSTITUTE(SUBSTITUTE(SUBSTITUTE(SUBSTITUTE(SUBSTITUTE(SUBSTITUTE(SUBSTITUTE(LOWER(AE152&amp;""),CHAR(160),"")," ",""),".",""),"-",""),"/",""),"?",""),"_",""),",",""),"[",""),"]",""),"(",""),")",""),"*","")</f>
        <v/>
      </c>
      <c r="AY152" s="61" t="str">
        <f aca="false">SUBSTITUTE(SUBSTITUTE(SUBSTITUTE(SUBSTITUTE(SUBSTITUTE(SUBSTITUTE(SUBSTITUTE(SUBSTITUTE(SUBSTITUTE(SUBSTITUTE(SUBSTITUTE(SUBSTITUTE(SUBSTITUTE(LOWER(W152&amp;""),CHAR(160),"")," ",""),".",""),"-",""),"/",""),"?",""),"_",""),",",""),"[",""),"]",""),"(",""),")",""),"*","")</f>
        <v/>
      </c>
      <c r="AZ152" s="61" t="str">
        <f aca="false">SUBSTITUTE(SUBSTITUTE(SUBSTITUTE(SUBSTITUTE(SUBSTITUTE(SUBSTITUTE(SUBSTITUTE(SUBSTITUTE(SUBSTITUTE(SUBSTITUTE(SUBSTITUTE(SUBSTITUTE(SUBSTITUTE(LOWER(AC152&amp;""),CHAR(160),"")," ",""),".",""),"-",""),"/",""),"?",""),"_",""),",",""),"[",""),"]",""),"(",""),")",""),"*","")</f>
        <v/>
      </c>
      <c r="BA152" s="61" t="str">
        <f aca="false">SUBSTITUTE(SUBSTITUTE(SUBSTITUTE(SUBSTITUTE(SUBSTITUTE(SUBSTITUTE(SUBSTITUTE(SUBSTITUTE(SUBSTITUTE(SUBSTITUTE(SUBSTITUTE(SUBSTITUTE(SUBSTITUTE(LOWER(AA152&amp;""),CHAR(160),""),"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"&amp;TRIM(SUBSTITUTE(SUBSTITUTE(SUBSTITUTE(SUBSTITUTE(SUBSTITUTE(SUBSTITUTE(SUBSTITUTE(SUBSTITUTE(SUBSTITUTE(SUBSTITUTE(SUBSTITUTE(SUBSTITUTE(SUBSTITUTE(SUBSTITUTE(SUBSTITUTE(SUBSTITUTE(SUBSTITUTE(SUBSTITUTE(SUBSTITUTE(SUBSTITUTE(LOWER(V152&amp;""),CHAR(160)," "),"."," "),","," "),"-"," "),"/"," "),"("," "),")"," "),":"," "),";"," "),"_"," "),"–"," "),"?"," "),"!"," "),"*"," "),"["," "),"]"," "),"'"," "),"#"," "),"+"," "),"&amp;"," "))&amp;" "</f>
        <v>  </v>
      </c>
      <c r="BD152" s="61" t="str">
        <f aca="false">" "&amp;TRIM(SUBSTITUTE(SUBSTITUTE(SUBSTITUTE(SUBSTITUTE(SUBSTITUTE(SUBSTITUTE(SUBSTITUTE(SUBSTITUTE(SUBSTITUTE(SUBSTITUTE(SUBSTITUTE(SUBSTITUTE(SUBSTITUTE(SUBSTITUTE(SUBSTITUTE(SUBSTITUTE(SUBSTITUTE(SUBSTITUTE(SUBSTITUTE(SUBSTITUTE(LOWER(Z152&amp;""),CHAR(160)," "),"."," "),","," "),"-"," "),"/"," "),"("," "),")"," "),":"," "),";"," "),"_"," "),"–"," "),"?"," "),"!"," "),"*"," "),"["," "),"]"," "),"'"," "),"#"," "),"+"," "),"&amp;"," "))&amp;" "</f>
        <v>  </v>
      </c>
      <c r="BE152" s="61" t="str">
        <f aca="false">" "&amp;TRIM(SUBSTITUTE(SUBSTITUTE(SUBSTITUTE(SUBSTITUTE(SUBSTITUTE(SUBSTITUTE(SUBSTITUTE(SUBSTITUTE(SUBSTITUTE(SUBSTITUTE(SUBSTITUTE(SUBSTITUTE(SUBSTITUTE(SUBSTITUTE(SUBSTITUTE(SUBSTITUTE(SUBSTITUTE(SUBSTITUTE(SUBSTITUTE(SUBSTITUTE(LOWER(W152&amp;""),CHAR(160)," "),"."," "),","," "),"-"," "),"/"," "),"("," "),")"," "),":"," "),";"," "),"_"," "),"–"," "),"?"," "),"!"," "),"*"," "),"["," "),"]"," "),"'"," "),"#"," "),"+"," "),"&amp;"," "))&amp;" "</f>
        <v>  </v>
      </c>
      <c r="BF152" s="61" t="str">
        <f aca="false">" "&amp;TRIM(SUBSTITUTE(SUBSTITUTE(SUBSTITUTE(SUBSTITUTE(SUBSTITUTE(SUBSTITUTE(SUBSTITUTE(SUBSTITUTE(SUBSTITUTE(SUBSTITUTE(SUBSTITUTE(SUBSTITUTE(SUBSTITUTE(SUBSTITUTE(SUBSTITUTE(SUBSTITUTE(SUBSTITUTE(SUBSTITUTE(SUBSTITUTE(SUBSTITUTE(LOWER(AC152&amp;""),CHAR(160)," "),"."," "),","," "),"-"," "),"/"," "),"("," "),")"," "),":"," "),";"," "),"_"," "),"–"," "),"?"," "),"!"," "),"*"," "),"["," "),"]"," "),"'"," "),"#"," "),"+"," "),"&amp;"," "))&amp;" "</f>
        <v>  </v>
      </c>
    </row>
    <row r="153" customFormat="false" ht="141" hidden="false" customHeight="true" outlineLevel="0" collapsed="false">
      <c r="A153" s="57" t="s">
        <v>664</v>
      </c>
      <c r="B153" s="57" t="s">
        <v>225</v>
      </c>
      <c r="C153" s="57" t="str">
        <f aca="false">Flights!$F$9</f>
        <v>MH0089</v>
      </c>
      <c r="D153" s="58" t="n">
        <f aca="false">Flights!$D$9</f>
        <v>46310</v>
      </c>
      <c r="E153" s="57" t="str">
        <f aca="false">Flights!$G$9&amp;"-"&amp;Flights!$H$9</f>
        <v>NRT-KUL</v>
      </c>
      <c r="F153" s="57" t="str">
        <f aca="false">Flights!$K$9</f>
        <v>EY</v>
      </c>
      <c r="G153" s="57" t="s">
        <v>402</v>
      </c>
      <c r="H153" s="57" t="s">
        <v>360</v>
      </c>
      <c r="I153" s="57" t="s">
        <v>410</v>
      </c>
      <c r="J153" s="57" t="s">
        <v>417</v>
      </c>
      <c r="K153" s="67" t="s">
        <v>418</v>
      </c>
      <c r="L153" s="67" t="s">
        <v>404</v>
      </c>
      <c r="M153" s="67"/>
      <c r="N153" s="67" t="s">
        <v>365</v>
      </c>
      <c r="O153" s="67" t="s">
        <v>405</v>
      </c>
      <c r="P153" s="57" t="s">
        <v>217</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open",IF(AND(NOT(OR(LEN(AZ153)&lt;15,ISNUMBER(MATCH(AZ153,L_Placeholder,0)))),NOT(SUMPRODUCT(--ISNUMBER(SEARCH(" "&amp;L_EvidencePhrase&amp;" ",BF153)))&gt;0),NOT(OR(LEN(AU153)&lt;2,ISNUMBER(MATCH(AU153,L_Placeholder,0)))),NOT(OR(LEN(AX153)&lt;2,ISNUMBER(MATCH(AX153,L_Placeholder,0)))),TRIM(AE153)&lt;&gt;TRIM(T153)),"N/A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",BD153)))&gt;0),"INVALID – evidence missing, placeholder or not yet on file",IF(OR(LEN(AX153)&lt;2,ISNUMBER(MATCH(AX153,L_Placeholder,0))),"INVALID – verifier missing",IF(AX153=AU153,"INVALID – verifier must be someone other than the PIC",IF(SUMPRODUCT(--ISNUMBER(SEARCH(" "&amp;L_EvidencePhrase&amp;" ",BC153)))&gt;0,"INVALID – result not yet available (awaiting / TBC)",IF(AND(TRIM(U153)="Pass",SUMPRODUCT(--ISNUMBER(SEARCH(" "&amp;L_ResultBad&amp;" ",BC153)))&gt;0,NOT(SUMPRODUCT(--ISNUMBER(SEARCH(" "&amp;L_Negation&amp;" ",BC153)))&gt;0)),"INVALID – result describes a problem: use Fail, then Pass after CA",IF(AND(AQ153=1,OR(OR(LEN(AY153)&lt;3,ISNUMBER(MATCH(AY153,L_Placeholder,0))),SUMPRODUCT(--ISNUMBER(SEARCH(" "&amp;L_EvidencePhrase&amp;" ",BE153)))&gt;0)),"INVALID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SUBSTITUTE(SUBSTITUTE(SUBSTITUTE(SUBSTITUTE(SUBSTITUTE(SUBSTITUTE(SUBSTITUTE(SUBSTITUTE(SUBSTITUTE(SUBSTITUTE(SUBSTITUTE(SUBSTITUTE(SUBSTITUTE(LOWER(T153&amp;""),CHAR(160),"")," ",""),".",""),"-",""),"/",""),"?",""),"_",""),",",""),"[",""),"]",""),"(",""),")",""),"*","")</f>
        <v/>
      </c>
      <c r="AV153" s="61" t="str">
        <f aca="false">SUBSTITUTE(SUBSTITUTE(SUBSTITUTE(SUBSTITUTE(SUBSTITUTE(SUBSTITUTE(SUBSTITUTE(SUBSTITUTE(SUBSTITUTE(SUBSTITUTE(SUBSTITUTE(SUBSTITUTE(SUBSTITUTE(LOWER(V153&amp;""),CHAR(160),"")," ",""),".",""),"-",""),"/",""),"?",""),"_",""),",",""),"[",""),"]",""),"(",""),")",""),"*","")</f>
        <v/>
      </c>
      <c r="AW153" s="61" t="str">
        <f aca="false">SUBSTITUTE(SUBSTITUTE(SUBSTITUTE(SUBSTITUTE(SUBSTITUTE(SUBSTITUTE(SUBSTITUTE(SUBSTITUTE(SUBSTITUTE(SUBSTITUTE(SUBSTITUTE(SUBSTITUTE(SUBSTITUTE(LOWER(Z153&amp;""),CHAR(160),"")," ",""),".",""),"-",""),"/",""),"?",""),"_",""),",",""),"[",""),"]",""),"(",""),")",""),"*","")</f>
        <v/>
      </c>
      <c r="AX153" s="61" t="str">
        <f aca="false">SUBSTITUTE(SUBSTITUTE(SUBSTITUTE(SUBSTITUTE(SUBSTITUTE(SUBSTITUTE(SUBSTITUTE(SUBSTITUTE(SUBSTITUTE(SUBSTITUTE(SUBSTITUTE(SUBSTITUTE(SUBSTITUTE(LOWER(AE153&amp;""),CHAR(160),"")," ",""),".",""),"-",""),"/",""),"?",""),"_",""),",",""),"[",""),"]",""),"(",""),")",""),"*","")</f>
        <v/>
      </c>
      <c r="AY153" s="61" t="str">
        <f aca="false">SUBSTITUTE(SUBSTITUTE(SUBSTITUTE(SUBSTITUTE(SUBSTITUTE(SUBSTITUTE(SUBSTITUTE(SUBSTITUTE(SUBSTITUTE(SUBSTITUTE(SUBSTITUTE(SUBSTITUTE(SUBSTITUTE(LOWER(W153&amp;""),CHAR(160),"")," ",""),".",""),"-",""),"/",""),"?",""),"_",""),",",""),"[",""),"]",""),"(",""),")",""),"*","")</f>
        <v/>
      </c>
      <c r="AZ153" s="61" t="str">
        <f aca="false">SUBSTITUTE(SUBSTITUTE(SUBSTITUTE(SUBSTITUTE(SUBSTITUTE(SUBSTITUTE(SUBSTITUTE(SUBSTITUTE(SUBSTITUTE(SUBSTITUTE(SUBSTITUTE(SUBSTITUTE(SUBSTITUTE(LOWER(AC153&amp;""),CHAR(160),"")," ",""),".",""),"-",""),"/",""),"?",""),"_",""),",",""),"[",""),"]",""),"(",""),")",""),"*","")</f>
        <v/>
      </c>
      <c r="BA153" s="61" t="str">
        <f aca="false">SUBSTITUTE(SUBSTITUTE(SUBSTITUTE(SUBSTITUTE(SUBSTITUTE(SUBSTITUTE(SUBSTITUTE(SUBSTITUTE(SUBSTITUTE(SUBSTITUTE(SUBSTITUTE(SUBSTITUTE(SUBSTITUTE(LOWER(AA153&amp;""),CHAR(160),""),"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"&amp;TRIM(SUBSTITUTE(SUBSTITUTE(SUBSTITUTE(SUBSTITUTE(SUBSTITUTE(SUBSTITUTE(SUBSTITUTE(SUBSTITUTE(SUBSTITUTE(SUBSTITUTE(SUBSTITUTE(SUBSTITUTE(SUBSTITUTE(SUBSTITUTE(SUBSTITUTE(SUBSTITUTE(SUBSTITUTE(SUBSTITUTE(SUBSTITUTE(SUBSTITUTE(LOWER(V153&amp;""),CHAR(160)," "),"."," "),","," "),"-"," "),"/"," "),"("," "),")"," "),":"," "),";"," "),"_"," "),"–"," "),"?"," "),"!"," "),"*"," "),"["," "),"]"," "),"'"," "),"#"," "),"+"," "),"&amp;"," "))&amp;" "</f>
        <v>  </v>
      </c>
      <c r="BD153" s="61" t="str">
        <f aca="false">" "&amp;TRIM(SUBSTITUTE(SUBSTITUTE(SUBSTITUTE(SUBSTITUTE(SUBSTITUTE(SUBSTITUTE(SUBSTITUTE(SUBSTITUTE(SUBSTITUTE(SUBSTITUTE(SUBSTITUTE(SUBSTITUTE(SUBSTITUTE(SUBSTITUTE(SUBSTITUTE(SUBSTITUTE(SUBSTITUTE(SUBSTITUTE(SUBSTITUTE(SUBSTITUTE(LOWER(Z153&amp;""),CHAR(160)," "),"."," "),","," "),"-"," "),"/"," "),"("," "),")"," "),":"," "),";"," "),"_"," "),"–"," "),"?"," "),"!"," "),"*"," "),"["," "),"]"," "),"'"," "),"#"," "),"+"," "),"&amp;"," "))&amp;" "</f>
        <v>  </v>
      </c>
      <c r="BE153" s="61" t="str">
        <f aca="false">" "&amp;TRIM(SUBSTITUTE(SUBSTITUTE(SUBSTITUTE(SUBSTITUTE(SUBSTITUTE(SUBSTITUTE(SUBSTITUTE(SUBSTITUTE(SUBSTITUTE(SUBSTITUTE(SUBSTITUTE(SUBSTITUTE(SUBSTITUTE(SUBSTITUTE(SUBSTITUTE(SUBSTITUTE(SUBSTITUTE(SUBSTITUTE(SUBSTITUTE(SUBSTITUTE(LOWER(W153&amp;""),CHAR(160)," "),"."," "),","," "),"-"," "),"/"," "),"("," "),")"," "),":"," "),";"," "),"_"," "),"–"," "),"?"," "),"!"," "),"*"," "),"["," "),"]"," "),"'"," "),"#"," "),"+"," "),"&amp;"," "))&amp;" "</f>
        <v>  </v>
      </c>
      <c r="BF153" s="61" t="str">
        <f aca="false">" "&amp;TRIM(SUBSTITUTE(SUBSTITUTE(SUBSTITUTE(SUBSTITUTE(SUBSTITUTE(SUBSTITUTE(SUBSTITUTE(SUBSTITUTE(SUBSTITUTE(SUBSTITUTE(SUBSTITUTE(SUBSTITUTE(SUBSTITUTE(SUBSTITUTE(SUBSTITUTE(SUBSTITUTE(SUBSTITUTE(SUBSTITUTE(SUBSTITUTE(SUBSTITUTE(LOWER(AC153&amp;""),CHAR(160)," "),"."," "),","," "),"-"," "),"/"," "),"("," "),")"," "),":"," "),";"," "),"_"," "),"–"," "),"?"," "),"!"," "),"*"," "),"["," "),"]"," "),"'"," "),"#"," "),"+"," "),"&amp;"," "))&amp;" "</f>
        <v>  </v>
      </c>
    </row>
    <row r="154" customFormat="false" ht="39.75" hidden="false" customHeight="true" outlineLevel="0" collapsed="false">
      <c r="A154" s="57" t="s">
        <v>665</v>
      </c>
      <c r="B154" s="57" t="s">
        <v>225</v>
      </c>
      <c r="C154" s="57" t="str">
        <f aca="false">Flights!$F$9</f>
        <v>MH0089</v>
      </c>
      <c r="D154" s="58" t="n">
        <f aca="false">Flights!$D$9</f>
        <v>46310</v>
      </c>
      <c r="E154" s="57" t="str">
        <f aca="false">Flights!$G$9&amp;"-"&amp;Flights!$H$9</f>
        <v>NRT-KUL</v>
      </c>
      <c r="F154" s="57" t="str">
        <f aca="false">Flights!$K$9</f>
        <v>EY</v>
      </c>
      <c r="G154" s="57" t="s">
        <v>402</v>
      </c>
      <c r="H154" s="57" t="s">
        <v>360</v>
      </c>
      <c r="I154" s="57" t="s">
        <v>410</v>
      </c>
      <c r="J154" s="57" t="s">
        <v>420</v>
      </c>
      <c r="K154" s="67"/>
      <c r="L154" s="67" t="s">
        <v>404</v>
      </c>
      <c r="M154" s="67"/>
      <c r="N154" s="67" t="s">
        <v>365</v>
      </c>
      <c r="O154" s="67" t="s">
        <v>405</v>
      </c>
      <c r="P154" s="57" t="s">
        <v>217</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open",IF(AND(NOT(OR(LEN(AZ154)&lt;15,ISNUMBER(MATCH(AZ154,L_Placeholder,0)))),NOT(SUMPRODUCT(--ISNUMBER(SEARCH(" "&amp;L_EvidencePhrase&amp;" ",BF154)))&gt;0),NOT(OR(LEN(AU154)&lt;2,ISNUMBER(MATCH(AU154,L_Placeholder,0)))),NOT(OR(LEN(AX154)&lt;2,ISNUMBER(MATCH(AX154,L_Placeholder,0)))),TRIM(AE154)&lt;&gt;TRIM(T154)),"N/A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",BD154)))&gt;0),"INVALID – evidence missing, placeholder or not yet on file",IF(OR(LEN(AX154)&lt;2,ISNUMBER(MATCH(AX154,L_Placeholder,0))),"INVALID – verifier missing",IF(AX154=AU154,"INVALID – verifier must be someone other than the PIC",IF(SUMPRODUCT(--ISNUMBER(SEARCH(" "&amp;L_EvidencePhrase&amp;" ",BC154)))&gt;0,"INVALID – result not yet available (awaiting / TBC)",IF(AND(TRIM(U154)="Pass",SUMPRODUCT(--ISNUMBER(SEARCH(" "&amp;L_ResultBad&amp;" ",BC154)))&gt;0,NOT(SUMPRODUCT(--ISNUMBER(SEARCH(" "&amp;L_Negation&amp;" ",BC154)))&gt;0)),"INVALID – result describes a problem: use Fail, then Pass after CA",IF(AND(AQ154=1,OR(OR(LEN(AY154)&lt;3,ISNUMBER(MATCH(AY154,L_Placeholder,0))),SUMPRODUCT(--ISNUMBER(SEARCH(" "&amp;L_EvidencePhrase&amp;" ",BE154)))&gt;0)),"INVALID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SUBSTITUTE(SUBSTITUTE(SUBSTITUTE(SUBSTITUTE(SUBSTITUTE(SUBSTITUTE(SUBSTITUTE(SUBSTITUTE(SUBSTITUTE(SUBSTITUTE(SUBSTITUTE(SUBSTITUTE(SUBSTITUTE(LOWER(T154&amp;""),CHAR(160),"")," ",""),".",""),"-",""),"/",""),"?",""),"_",""),",",""),"[",""),"]",""),"(",""),")",""),"*","")</f>
        <v/>
      </c>
      <c r="AV154" s="61" t="str">
        <f aca="false">SUBSTITUTE(SUBSTITUTE(SUBSTITUTE(SUBSTITUTE(SUBSTITUTE(SUBSTITUTE(SUBSTITUTE(SUBSTITUTE(SUBSTITUTE(SUBSTITUTE(SUBSTITUTE(SUBSTITUTE(SUBSTITUTE(LOWER(V154&amp;""),CHAR(160),"")," ",""),".",""),"-",""),"/",""),"?",""),"_",""),",",""),"[",""),"]",""),"(",""),")",""),"*","")</f>
        <v/>
      </c>
      <c r="AW154" s="61" t="str">
        <f aca="false">SUBSTITUTE(SUBSTITUTE(SUBSTITUTE(SUBSTITUTE(SUBSTITUTE(SUBSTITUTE(SUBSTITUTE(SUBSTITUTE(SUBSTITUTE(SUBSTITUTE(SUBSTITUTE(SUBSTITUTE(SUBSTITUTE(LOWER(Z154&amp;""),CHAR(160),"")," ",""),".",""),"-",""),"/",""),"?",""),"_",""),",",""),"[",""),"]",""),"(",""),")",""),"*","")</f>
        <v/>
      </c>
      <c r="AX154" s="61" t="str">
        <f aca="false">SUBSTITUTE(SUBSTITUTE(SUBSTITUTE(SUBSTITUTE(SUBSTITUTE(SUBSTITUTE(SUBSTITUTE(SUBSTITUTE(SUBSTITUTE(SUBSTITUTE(SUBSTITUTE(SUBSTITUTE(SUBSTITUTE(LOWER(AE154&amp;""),CHAR(160),"")," ",""),".",""),"-",""),"/",""),"?",""),"_",""),",",""),"[",""),"]",""),"(",""),")",""),"*","")</f>
        <v/>
      </c>
      <c r="AY154" s="61" t="str">
        <f aca="false">SUBSTITUTE(SUBSTITUTE(SUBSTITUTE(SUBSTITUTE(SUBSTITUTE(SUBSTITUTE(SUBSTITUTE(SUBSTITUTE(SUBSTITUTE(SUBSTITUTE(SUBSTITUTE(SUBSTITUTE(SUBSTITUTE(LOWER(W154&amp;""),CHAR(160),"")," ",""),".",""),"-",""),"/",""),"?",""),"_",""),",",""),"[",""),"]",""),"(",""),")",""),"*","")</f>
        <v/>
      </c>
      <c r="AZ154" s="61" t="str">
        <f aca="false">SUBSTITUTE(SUBSTITUTE(SUBSTITUTE(SUBSTITUTE(SUBSTITUTE(SUBSTITUTE(SUBSTITUTE(SUBSTITUTE(SUBSTITUTE(SUBSTITUTE(SUBSTITUTE(SUBSTITUTE(SUBSTITUTE(LOWER(AC154&amp;""),CHAR(160),"")," ",""),".",""),"-",""),"/",""),"?",""),"_",""),",",""),"[",""),"]",""),"(",""),")",""),"*","")</f>
        <v/>
      </c>
      <c r="BA154" s="61" t="str">
        <f aca="false">SUBSTITUTE(SUBSTITUTE(SUBSTITUTE(SUBSTITUTE(SUBSTITUTE(SUBSTITUTE(SUBSTITUTE(SUBSTITUTE(SUBSTITUTE(SUBSTITUTE(SUBSTITUTE(SUBSTITUTE(SUBSTITUTE(LOWER(AA154&amp;""),CHAR(160),""),"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"&amp;TRIM(SUBSTITUTE(SUBSTITUTE(SUBSTITUTE(SUBSTITUTE(SUBSTITUTE(SUBSTITUTE(SUBSTITUTE(SUBSTITUTE(SUBSTITUTE(SUBSTITUTE(SUBSTITUTE(SUBSTITUTE(SUBSTITUTE(SUBSTITUTE(SUBSTITUTE(SUBSTITUTE(SUBSTITUTE(SUBSTITUTE(SUBSTITUTE(SUBSTITUTE(LOWER(V154&amp;""),CHAR(160)," "),"."," "),","," "),"-"," "),"/"," "),"("," "),")"," "),":"," "),";"," "),"_"," "),"–"," "),"?"," "),"!"," "),"*"," "),"["," "),"]"," "),"'"," "),"#"," "),"+"," "),"&amp;"," "))&amp;" "</f>
        <v>  </v>
      </c>
      <c r="BD154" s="61" t="str">
        <f aca="false">" "&amp;TRIM(SUBSTITUTE(SUBSTITUTE(SUBSTITUTE(SUBSTITUTE(SUBSTITUTE(SUBSTITUTE(SUBSTITUTE(SUBSTITUTE(SUBSTITUTE(SUBSTITUTE(SUBSTITUTE(SUBSTITUTE(SUBSTITUTE(SUBSTITUTE(SUBSTITUTE(SUBSTITUTE(SUBSTITUTE(SUBSTITUTE(SUBSTITUTE(SUBSTITUTE(LOWER(Z154&amp;""),CHAR(160)," "),"."," "),","," "),"-"," "),"/"," "),"("," "),")"," "),":"," "),";"," "),"_"," "),"–"," "),"?"," "),"!"," "),"*"," "),"["," "),"]"," "),"'"," "),"#"," "),"+"," "),"&amp;"," "))&amp;" "</f>
        <v>  </v>
      </c>
      <c r="BE154" s="61" t="str">
        <f aca="false">" "&amp;TRIM(SUBSTITUTE(SUBSTITUTE(SUBSTITUTE(SUBSTITUTE(SUBSTITUTE(SUBSTITUTE(SUBSTITUTE(SUBSTITUTE(SUBSTITUTE(SUBSTITUTE(SUBSTITUTE(SUBSTITUTE(SUBSTITUTE(SUBSTITUTE(SUBSTITUTE(SUBSTITUTE(SUBSTITUTE(SUBSTITUTE(SUBSTITUTE(SUBSTITUTE(LOWER(W154&amp;""),CHAR(160)," "),"."," "),","," "),"-"," "),"/"," "),"("," "),")"," "),":"," "),";"," "),"_"," "),"–"," "),"?"," "),"!"," "),"*"," "),"["," "),"]"," "),"'"," "),"#"," "),"+"," "),"&amp;"," "))&amp;" "</f>
        <v>  </v>
      </c>
      <c r="BF154" s="61" t="str">
        <f aca="false">" "&amp;TRIM(SUBSTITUTE(SUBSTITUTE(SUBSTITUTE(SUBSTITUTE(SUBSTITUTE(SUBSTITUTE(SUBSTITUTE(SUBSTITUTE(SUBSTITUTE(SUBSTITUTE(SUBSTITUTE(SUBSTITUTE(SUBSTITUTE(SUBSTITUTE(SUBSTITUTE(SUBSTITUTE(SUBSTITUTE(SUBSTITUTE(SUBSTITUTE(SUBSTITUTE(LOWER(AC154&amp;""),CHAR(160)," "),"."," "),","," "),"-"," "),"/"," "),"("," "),")"," "),":"," "),";"," "),"_"," "),"–"," "),"?"," "),"!"," "),"*"," "),"["," "),"]"," "),"'"," "),"#"," "),"+"," "),"&amp;"," "))&amp;" "</f>
        <v>  </v>
      </c>
    </row>
    <row r="155" customFormat="false" ht="78.75" hidden="false" customHeight="true" outlineLevel="0" collapsed="false">
      <c r="A155" s="57" t="s">
        <v>666</v>
      </c>
      <c r="B155" s="57" t="s">
        <v>225</v>
      </c>
      <c r="C155" s="57" t="str">
        <f aca="false">Flights!$F$9</f>
        <v>MH0089</v>
      </c>
      <c r="D155" s="58" t="n">
        <f aca="false">Flights!$D$9</f>
        <v>46310</v>
      </c>
      <c r="E155" s="57" t="str">
        <f aca="false">Flights!$G$9&amp;"-"&amp;Flights!$H$9</f>
        <v>NRT-KUL</v>
      </c>
      <c r="F155" s="57" t="str">
        <f aca="false">Flights!$K$9</f>
        <v>EY</v>
      </c>
      <c r="G155" s="57" t="s">
        <v>402</v>
      </c>
      <c r="H155" s="57" t="s">
        <v>360</v>
      </c>
      <c r="I155" s="57" t="s">
        <v>422</v>
      </c>
      <c r="J155" s="57" t="s">
        <v>423</v>
      </c>
      <c r="K155" s="67" t="s">
        <v>424</v>
      </c>
      <c r="L155" s="67" t="s">
        <v>583</v>
      </c>
      <c r="M155" s="67" t="s">
        <v>184</v>
      </c>
      <c r="N155" s="67" t="s">
        <v>426</v>
      </c>
      <c r="O155" s="67" t="s">
        <v>667</v>
      </c>
      <c r="P155" s="57" t="s">
        <v>184</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open",IF(AND(NOT(OR(LEN(AZ155)&lt;15,ISNUMBER(MATCH(AZ155,L_Placeholder,0)))),NOT(SUMPRODUCT(--ISNUMBER(SEARCH(" "&amp;L_EvidencePhrase&amp;" ",BF155)))&gt;0),NOT(OR(LEN(AU155)&lt;2,ISNUMBER(MATCH(AU155,L_Placeholder,0)))),NOT(OR(LEN(AX155)&lt;2,ISNUMBER(MATCH(AX155,L_Placeholder,0)))),TRIM(AE155)&lt;&gt;TRIM(T155)),"N/A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",BD155)))&gt;0),"INVALID – evidence missing, placeholder or not yet on file",IF(OR(LEN(AX155)&lt;2,ISNUMBER(MATCH(AX155,L_Placeholder,0))),"INVALID – verifier missing",IF(AX155=AU155,"INVALID – verifier must be someone other than the PIC",IF(SUMPRODUCT(--ISNUMBER(SEARCH(" "&amp;L_EvidencePhrase&amp;" ",BC155)))&gt;0,"INVALID – result not yet available (awaiting / TBC)",IF(AND(TRIM(U155)="Pass",SUMPRODUCT(--ISNUMBER(SEARCH(" "&amp;L_ResultBad&amp;" ",BC155)))&gt;0,NOT(SUMPRODUCT(--ISNUMBER(SEARCH(" "&amp;L_Negation&amp;" ",BC155)))&gt;0)),"INVALID – result describes a problem: use Fail, then Pass after CA",IF(AND(AQ155=1,OR(OR(LEN(AY155)&lt;3,ISNUMBER(MATCH(AY155,L_Placeholder,0))),SUMPRODUCT(--ISNUMBER(SEARCH(" "&amp;L_EvidencePhrase&amp;" ",BE155)))&gt;0)),"INVALID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SUBSTITUTE(SUBSTITUTE(SUBSTITUTE(SUBSTITUTE(SUBSTITUTE(SUBSTITUTE(SUBSTITUTE(SUBSTITUTE(SUBSTITUTE(SUBSTITUTE(SUBSTITUTE(SUBSTITUTE(SUBSTITUTE(LOWER(T155&amp;""),CHAR(160),"")," ",""),".",""),"-",""),"/",""),"?",""),"_",""),",",""),"[",""),"]",""),"(",""),")",""),"*","")</f>
        <v/>
      </c>
      <c r="AV155" s="61" t="str">
        <f aca="false">SUBSTITUTE(SUBSTITUTE(SUBSTITUTE(SUBSTITUTE(SUBSTITUTE(SUBSTITUTE(SUBSTITUTE(SUBSTITUTE(SUBSTITUTE(SUBSTITUTE(SUBSTITUTE(SUBSTITUTE(SUBSTITUTE(LOWER(V155&amp;""),CHAR(160),"")," ",""),".",""),"-",""),"/",""),"?",""),"_",""),",",""),"[",""),"]",""),"(",""),")",""),"*","")</f>
        <v/>
      </c>
      <c r="AW155" s="61" t="str">
        <f aca="false">SUBSTITUTE(SUBSTITUTE(SUBSTITUTE(SUBSTITUTE(SUBSTITUTE(SUBSTITUTE(SUBSTITUTE(SUBSTITUTE(SUBSTITUTE(SUBSTITUTE(SUBSTITUTE(SUBSTITUTE(SUBSTITUTE(LOWER(Z155&amp;""),CHAR(160),"")," ",""),".",""),"-",""),"/",""),"?",""),"_",""),",",""),"[",""),"]",""),"(",""),")",""),"*","")</f>
        <v/>
      </c>
      <c r="AX155" s="61" t="str">
        <f aca="false">SUBSTITUTE(SUBSTITUTE(SUBSTITUTE(SUBSTITUTE(SUBSTITUTE(SUBSTITUTE(SUBSTITUTE(SUBSTITUTE(SUBSTITUTE(SUBSTITUTE(SUBSTITUTE(SUBSTITUTE(SUBSTITUTE(LOWER(AE155&amp;""),CHAR(160),"")," ",""),".",""),"-",""),"/",""),"?",""),"_",""),",",""),"[",""),"]",""),"(",""),")",""),"*","")</f>
        <v/>
      </c>
      <c r="AY155" s="61" t="str">
        <f aca="false">SUBSTITUTE(SUBSTITUTE(SUBSTITUTE(SUBSTITUTE(SUBSTITUTE(SUBSTITUTE(SUBSTITUTE(SUBSTITUTE(SUBSTITUTE(SUBSTITUTE(SUBSTITUTE(SUBSTITUTE(SUBSTITUTE(LOWER(W155&amp;""),CHAR(160),"")," ",""),".",""),"-",""),"/",""),"?",""),"_",""),",",""),"[",""),"]",""),"(",""),")",""),"*","")</f>
        <v/>
      </c>
      <c r="AZ155" s="61" t="str">
        <f aca="false">SUBSTITUTE(SUBSTITUTE(SUBSTITUTE(SUBSTITUTE(SUBSTITUTE(SUBSTITUTE(SUBSTITUTE(SUBSTITUTE(SUBSTITUTE(SUBSTITUTE(SUBSTITUTE(SUBSTITUTE(SUBSTITUTE(LOWER(AC155&amp;""),CHAR(160),"")," ",""),".",""),"-",""),"/",""),"?",""),"_",""),",",""),"[",""),"]",""),"(",""),")",""),"*","")</f>
        <v/>
      </c>
      <c r="BA155" s="61" t="str">
        <f aca="false">SUBSTITUTE(SUBSTITUTE(SUBSTITUTE(SUBSTITUTE(SUBSTITUTE(SUBSTITUTE(SUBSTITUTE(SUBSTITUTE(SUBSTITUTE(SUBSTITUTE(SUBSTITUTE(SUBSTITUTE(SUBSTITUTE(LOWER(AA155&amp;""),CHAR(160),""),"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"&amp;TRIM(SUBSTITUTE(SUBSTITUTE(SUBSTITUTE(SUBSTITUTE(SUBSTITUTE(SUBSTITUTE(SUBSTITUTE(SUBSTITUTE(SUBSTITUTE(SUBSTITUTE(SUBSTITUTE(SUBSTITUTE(SUBSTITUTE(SUBSTITUTE(SUBSTITUTE(SUBSTITUTE(SUBSTITUTE(SUBSTITUTE(SUBSTITUTE(SUBSTITUTE(LOWER(V155&amp;""),CHAR(160)," "),"."," "),","," "),"-"," "),"/"," "),"("," "),")"," "),":"," "),";"," "),"_"," "),"–"," "),"?"," "),"!"," "),"*"," "),"["," "),"]"," "),"'"," "),"#"," "),"+"," "),"&amp;"," "))&amp;" "</f>
        <v>  </v>
      </c>
      <c r="BD155" s="61" t="str">
        <f aca="false">" "&amp;TRIM(SUBSTITUTE(SUBSTITUTE(SUBSTITUTE(SUBSTITUTE(SUBSTITUTE(SUBSTITUTE(SUBSTITUTE(SUBSTITUTE(SUBSTITUTE(SUBSTITUTE(SUBSTITUTE(SUBSTITUTE(SUBSTITUTE(SUBSTITUTE(SUBSTITUTE(SUBSTITUTE(SUBSTITUTE(SUBSTITUTE(SUBSTITUTE(SUBSTITUTE(LOWER(Z155&amp;""),CHAR(160)," "),"."," "),","," "),"-"," "),"/"," "),"("," "),")"," "),":"," "),";"," "),"_"," "),"–"," "),"?"," "),"!"," "),"*"," "),"["," "),"]"," "),"'"," "),"#"," "),"+"," "),"&amp;"," "))&amp;" "</f>
        <v>  </v>
      </c>
      <c r="BE155" s="61" t="str">
        <f aca="false">" "&amp;TRIM(SUBSTITUTE(SUBSTITUTE(SUBSTITUTE(SUBSTITUTE(SUBSTITUTE(SUBSTITUTE(SUBSTITUTE(SUBSTITUTE(SUBSTITUTE(SUBSTITUTE(SUBSTITUTE(SUBSTITUTE(SUBSTITUTE(SUBSTITUTE(SUBSTITUTE(SUBSTITUTE(SUBSTITUTE(SUBSTITUTE(SUBSTITUTE(SUBSTITUTE(LOWER(W155&amp;""),CHAR(160)," "),"."," "),","," "),"-"," "),"/"," "),"("," "),")"," "),":"," "),";"," "),"_"," "),"–"," "),"?"," "),"!"," "),"*"," "),"["," "),"]"," "),"'"," "),"#"," "),"+"," "),"&amp;"," "))&amp;" "</f>
        <v>  </v>
      </c>
      <c r="BF155" s="61" t="str">
        <f aca="false">" "&amp;TRIM(SUBSTITUTE(SUBSTITUTE(SUBSTITUTE(SUBSTITUTE(SUBSTITUTE(SUBSTITUTE(SUBSTITUTE(SUBSTITUTE(SUBSTITUTE(SUBSTITUTE(SUBSTITUTE(SUBSTITUTE(SUBSTITUTE(SUBSTITUTE(SUBSTITUTE(SUBSTITUTE(SUBSTITUTE(SUBSTITUTE(SUBSTITUTE(SUBSTITUTE(LOWER(AC155&amp;""),CHAR(160)," "),"."," "),","," "),"-"," "),"/"," "),"("," "),")"," "),":"," "),";"," "),"_"," "),"–"," "),"?"," "),"!"," "),"*"," "),"["," "),"]"," "),"'"," "),"#"," "),"+"," "),"&amp;"," "))&amp;" "</f>
        <v>  </v>
      </c>
    </row>
    <row r="156" customFormat="false" ht="41.25" hidden="false" customHeight="true" outlineLevel="0" collapsed="false">
      <c r="A156" s="57" t="s">
        <v>668</v>
      </c>
      <c r="B156" s="57" t="s">
        <v>225</v>
      </c>
      <c r="C156" s="57" t="str">
        <f aca="false">Flights!$F$9</f>
        <v>MH0089</v>
      </c>
      <c r="D156" s="58" t="n">
        <f aca="false">Flights!$D$9</f>
        <v>46310</v>
      </c>
      <c r="E156" s="57" t="str">
        <f aca="false">Flights!$G$9&amp;"-"&amp;Flights!$H$9</f>
        <v>NRT-KUL</v>
      </c>
      <c r="F156" s="57" t="str">
        <f aca="false">Flights!$K$9</f>
        <v>EY</v>
      </c>
      <c r="G156" s="57" t="s">
        <v>402</v>
      </c>
      <c r="H156" s="57" t="s">
        <v>360</v>
      </c>
      <c r="I156" s="57" t="s">
        <v>429</v>
      </c>
      <c r="J156" s="57" t="s">
        <v>430</v>
      </c>
      <c r="K156" s="67" t="s">
        <v>431</v>
      </c>
      <c r="L156" s="67" t="s">
        <v>669</v>
      </c>
      <c r="M156" s="67" t="s">
        <v>433</v>
      </c>
      <c r="N156" s="67" t="s">
        <v>365</v>
      </c>
      <c r="O156" s="67" t="s">
        <v>670</v>
      </c>
      <c r="P156" s="57" t="s">
        <v>217</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open",IF(AND(NOT(OR(LEN(AZ156)&lt;15,ISNUMBER(MATCH(AZ156,L_Placeholder,0)))),NOT(SUMPRODUCT(--ISNUMBER(SEARCH(" "&amp;L_EvidencePhrase&amp;" ",BF156)))&gt;0),NOT(OR(LEN(AU156)&lt;2,ISNUMBER(MATCH(AU156,L_Placeholder,0)))),NOT(OR(LEN(AX156)&lt;2,ISNUMBER(MATCH(AX156,L_Placeholder,0)))),TRIM(AE156)&lt;&gt;TRIM(T156)),"N/A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",BD156)))&gt;0),"INVALID – evidence missing, placeholder or not yet on file",IF(OR(LEN(AX156)&lt;2,ISNUMBER(MATCH(AX156,L_Placeholder,0))),"INVALID – verifier missing",IF(AX156=AU156,"INVALID – verifier must be someone other than the PIC",IF(SUMPRODUCT(--ISNUMBER(SEARCH(" "&amp;L_EvidencePhrase&amp;" ",BC156)))&gt;0,"INVALID – result not yet available (awaiting / TBC)",IF(AND(TRIM(U156)="Pass",SUMPRODUCT(--ISNUMBER(SEARCH(" "&amp;L_ResultBad&amp;" ",BC156)))&gt;0,NOT(SUMPRODUCT(--ISNUMBER(SEARCH(" "&amp;L_Negation&amp;" ",BC156)))&gt;0)),"INVALID – result describes a problem: use Fail, then Pass after CA",IF(AND(AQ156=1,OR(OR(LEN(AY156)&lt;3,ISNUMBER(MATCH(AY156,L_Placeholder,0))),SUMPRODUCT(--ISNUMBER(SEARCH(" "&amp;L_EvidencePhrase&amp;" ",BE156)))&gt;0)),"INVALID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SUBSTITUTE(SUBSTITUTE(SUBSTITUTE(SUBSTITUTE(SUBSTITUTE(SUBSTITUTE(SUBSTITUTE(SUBSTITUTE(SUBSTITUTE(SUBSTITUTE(SUBSTITUTE(SUBSTITUTE(SUBSTITUTE(LOWER(T156&amp;""),CHAR(160),"")," ",""),".",""),"-",""),"/",""),"?",""),"_",""),",",""),"[",""),"]",""),"(",""),")",""),"*","")</f>
        <v/>
      </c>
      <c r="AV156" s="61" t="str">
        <f aca="false">SUBSTITUTE(SUBSTITUTE(SUBSTITUTE(SUBSTITUTE(SUBSTITUTE(SUBSTITUTE(SUBSTITUTE(SUBSTITUTE(SUBSTITUTE(SUBSTITUTE(SUBSTITUTE(SUBSTITUTE(SUBSTITUTE(LOWER(V156&amp;""),CHAR(160),"")," ",""),".",""),"-",""),"/",""),"?",""),"_",""),",",""),"[",""),"]",""),"(",""),")",""),"*","")</f>
        <v/>
      </c>
      <c r="AW156" s="61" t="str">
        <f aca="false">SUBSTITUTE(SUBSTITUTE(SUBSTITUTE(SUBSTITUTE(SUBSTITUTE(SUBSTITUTE(SUBSTITUTE(SUBSTITUTE(SUBSTITUTE(SUBSTITUTE(SUBSTITUTE(SUBSTITUTE(SUBSTITUTE(LOWER(Z156&amp;""),CHAR(160),"")," ",""),".",""),"-",""),"/",""),"?",""),"_",""),",",""),"[",""),"]",""),"(",""),")",""),"*","")</f>
        <v/>
      </c>
      <c r="AX156" s="61" t="str">
        <f aca="false">SUBSTITUTE(SUBSTITUTE(SUBSTITUTE(SUBSTITUTE(SUBSTITUTE(SUBSTITUTE(SUBSTITUTE(SUBSTITUTE(SUBSTITUTE(SUBSTITUTE(SUBSTITUTE(SUBSTITUTE(SUBSTITUTE(LOWER(AE156&amp;""),CHAR(160),"")," ",""),".",""),"-",""),"/",""),"?",""),"_",""),",",""),"[",""),"]",""),"(",""),")",""),"*","")</f>
        <v/>
      </c>
      <c r="AY156" s="61" t="str">
        <f aca="false">SUBSTITUTE(SUBSTITUTE(SUBSTITUTE(SUBSTITUTE(SUBSTITUTE(SUBSTITUTE(SUBSTITUTE(SUBSTITUTE(SUBSTITUTE(SUBSTITUTE(SUBSTITUTE(SUBSTITUTE(SUBSTITUTE(LOWER(W156&amp;""),CHAR(160),"")," ",""),".",""),"-",""),"/",""),"?",""),"_",""),",",""),"[",""),"]",""),"(",""),")",""),"*","")</f>
        <v/>
      </c>
      <c r="AZ156" s="61" t="str">
        <f aca="false">SUBSTITUTE(SUBSTITUTE(SUBSTITUTE(SUBSTITUTE(SUBSTITUTE(SUBSTITUTE(SUBSTITUTE(SUBSTITUTE(SUBSTITUTE(SUBSTITUTE(SUBSTITUTE(SUBSTITUTE(SUBSTITUTE(LOWER(AC156&amp;""),CHAR(160),"")," ",""),".",""),"-",""),"/",""),"?",""),"_",""),",",""),"[",""),"]",""),"(",""),")",""),"*","")</f>
        <v/>
      </c>
      <c r="BA156" s="61" t="str">
        <f aca="false">SUBSTITUTE(SUBSTITUTE(SUBSTITUTE(SUBSTITUTE(SUBSTITUTE(SUBSTITUTE(SUBSTITUTE(SUBSTITUTE(SUBSTITUTE(SUBSTITUTE(SUBSTITUTE(SUBSTITUTE(SUBSTITUTE(LOWER(AA156&amp;""),CHAR(160),""),"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"&amp;TRIM(SUBSTITUTE(SUBSTITUTE(SUBSTITUTE(SUBSTITUTE(SUBSTITUTE(SUBSTITUTE(SUBSTITUTE(SUBSTITUTE(SUBSTITUTE(SUBSTITUTE(SUBSTITUTE(SUBSTITUTE(SUBSTITUTE(SUBSTITUTE(SUBSTITUTE(SUBSTITUTE(SUBSTITUTE(SUBSTITUTE(SUBSTITUTE(SUBSTITUTE(LOWER(V156&amp;""),CHAR(160)," "),"."," "),","," "),"-"," "),"/"," "),"("," "),")"," "),":"," "),";"," "),"_"," "),"–"," "),"?"," "),"!"," "),"*"," "),"["," "),"]"," "),"'"," "),"#"," "),"+"," "),"&amp;"," "))&amp;" "</f>
        <v>  </v>
      </c>
      <c r="BD156" s="61" t="str">
        <f aca="false">" "&amp;TRIM(SUBSTITUTE(SUBSTITUTE(SUBSTITUTE(SUBSTITUTE(SUBSTITUTE(SUBSTITUTE(SUBSTITUTE(SUBSTITUTE(SUBSTITUTE(SUBSTITUTE(SUBSTITUTE(SUBSTITUTE(SUBSTITUTE(SUBSTITUTE(SUBSTITUTE(SUBSTITUTE(SUBSTITUTE(SUBSTITUTE(SUBSTITUTE(SUBSTITUTE(LOWER(Z156&amp;""),CHAR(160)," "),"."," "),","," "),"-"," "),"/"," "),"("," "),")"," "),":"," "),";"," "),"_"," "),"–"," "),"?"," "),"!"," "),"*"," "),"["," "),"]"," "),"'"," "),"#"," "),"+"," "),"&amp;"," "))&amp;" "</f>
        <v>  </v>
      </c>
      <c r="BE156" s="61" t="str">
        <f aca="false">" "&amp;TRIM(SUBSTITUTE(SUBSTITUTE(SUBSTITUTE(SUBSTITUTE(SUBSTITUTE(SUBSTITUTE(SUBSTITUTE(SUBSTITUTE(SUBSTITUTE(SUBSTITUTE(SUBSTITUTE(SUBSTITUTE(SUBSTITUTE(SUBSTITUTE(SUBSTITUTE(SUBSTITUTE(SUBSTITUTE(SUBSTITUTE(SUBSTITUTE(SUBSTITUTE(LOWER(W156&amp;""),CHAR(160)," "),"."," "),","," "),"-"," "),"/"," "),"("," "),")"," "),":"," "),";"," "),"_"," "),"–"," "),"?"," "),"!"," "),"*"," "),"["," "),"]"," "),"'"," "),"#"," "),"+"," "),"&amp;"," "))&amp;" "</f>
        <v>  </v>
      </c>
      <c r="BF156" s="61" t="str">
        <f aca="false">" "&amp;TRIM(SUBSTITUTE(SUBSTITUTE(SUBSTITUTE(SUBSTITUTE(SUBSTITUTE(SUBSTITUTE(SUBSTITUTE(SUBSTITUTE(SUBSTITUTE(SUBSTITUTE(SUBSTITUTE(SUBSTITUTE(SUBSTITUTE(SUBSTITUTE(SUBSTITUTE(SUBSTITUTE(SUBSTITUTE(SUBSTITUTE(SUBSTITUTE(SUBSTITUTE(LOWER(AC156&amp;""),CHAR(160)," "),"."," "),","," "),"-"," "),"/"," "),"("," "),")"," "),":"," "),";"," "),"_"," "),"–"," "),"?"," "),"!"," "),"*"," "),"["," "),"]"," "),"'"," "),"#"," "),"+"," "),"&amp;"," "))&amp;" "</f>
        <v>  </v>
      </c>
    </row>
    <row r="157" customFormat="false" ht="91.5" hidden="false" customHeight="true" outlineLevel="0" collapsed="false">
      <c r="A157" s="57" t="s">
        <v>671</v>
      </c>
      <c r="B157" s="57" t="s">
        <v>225</v>
      </c>
      <c r="C157" s="57" t="str">
        <f aca="false">Flights!$F$9</f>
        <v>MH0089</v>
      </c>
      <c r="D157" s="58" t="n">
        <f aca="false">Flights!$D$9</f>
        <v>46310</v>
      </c>
      <c r="E157" s="57" t="str">
        <f aca="false">Flights!$G$9&amp;"-"&amp;Flights!$H$9</f>
        <v>NRT-KUL</v>
      </c>
      <c r="F157" s="57" t="str">
        <f aca="false">Flights!$K$9</f>
        <v>EY</v>
      </c>
      <c r="G157" s="57" t="s">
        <v>402</v>
      </c>
      <c r="H157" s="57" t="s">
        <v>360</v>
      </c>
      <c r="I157" s="57" t="s">
        <v>429</v>
      </c>
      <c r="J157" s="57" t="s">
        <v>436</v>
      </c>
      <c r="K157" s="67" t="s">
        <v>437</v>
      </c>
      <c r="L157" s="67" t="s">
        <v>672</v>
      </c>
      <c r="M157" s="67" t="s">
        <v>433</v>
      </c>
      <c r="N157" s="67" t="s">
        <v>365</v>
      </c>
      <c r="O157" s="67" t="s">
        <v>673</v>
      </c>
      <c r="P157" s="57" t="s">
        <v>217</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open",IF(AND(NOT(OR(LEN(AZ157)&lt;15,ISNUMBER(MATCH(AZ157,L_Placeholder,0)))),NOT(SUMPRODUCT(--ISNUMBER(SEARCH(" "&amp;L_EvidencePhrase&amp;" ",BF157)))&gt;0),NOT(OR(LEN(AU157)&lt;2,ISNUMBER(MATCH(AU157,L_Placeholder,0)))),NOT(OR(LEN(AX157)&lt;2,ISNUMBER(MATCH(AX157,L_Placeholder,0)))),TRIM(AE157)&lt;&gt;TRIM(T157)),"N/A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",BD157)))&gt;0),"INVALID – evidence missing, placeholder or not yet on file",IF(OR(LEN(AX157)&lt;2,ISNUMBER(MATCH(AX157,L_Placeholder,0))),"INVALID – verifier missing",IF(AX157=AU157,"INVALID – verifier must be someone other than the PIC",IF(SUMPRODUCT(--ISNUMBER(SEARCH(" "&amp;L_EvidencePhrase&amp;" ",BC157)))&gt;0,"INVALID – result not yet available (awaiting / TBC)",IF(AND(TRIM(U157)="Pass",SUMPRODUCT(--ISNUMBER(SEARCH(" "&amp;L_ResultBad&amp;" ",BC157)))&gt;0,NOT(SUMPRODUCT(--ISNUMBER(SEARCH(" "&amp;L_Negation&amp;" ",BC157)))&gt;0)),"INVALID – result describes a problem: use Fail, then Pass after CA",IF(AND(AQ157=1,OR(OR(LEN(AY157)&lt;3,ISNUMBER(MATCH(AY157,L_Placeholder,0))),SUMPRODUCT(--ISNUMBER(SEARCH(" "&amp;L_EvidencePhrase&amp;" ",BE157)))&gt;0)),"INVALID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SUBSTITUTE(SUBSTITUTE(SUBSTITUTE(SUBSTITUTE(SUBSTITUTE(SUBSTITUTE(SUBSTITUTE(SUBSTITUTE(SUBSTITUTE(SUBSTITUTE(SUBSTITUTE(SUBSTITUTE(SUBSTITUTE(LOWER(T157&amp;""),CHAR(160),"")," ",""),".",""),"-",""),"/",""),"?",""),"_",""),",",""),"[",""),"]",""),"(",""),")",""),"*","")</f>
        <v/>
      </c>
      <c r="AV157" s="61" t="str">
        <f aca="false">SUBSTITUTE(SUBSTITUTE(SUBSTITUTE(SUBSTITUTE(SUBSTITUTE(SUBSTITUTE(SUBSTITUTE(SUBSTITUTE(SUBSTITUTE(SUBSTITUTE(SUBSTITUTE(SUBSTITUTE(SUBSTITUTE(LOWER(V157&amp;""),CHAR(160),"")," ",""),".",""),"-",""),"/",""),"?",""),"_",""),",",""),"[",""),"]",""),"(",""),")",""),"*","")</f>
        <v/>
      </c>
      <c r="AW157" s="61" t="str">
        <f aca="false">SUBSTITUTE(SUBSTITUTE(SUBSTITUTE(SUBSTITUTE(SUBSTITUTE(SUBSTITUTE(SUBSTITUTE(SUBSTITUTE(SUBSTITUTE(SUBSTITUTE(SUBSTITUTE(SUBSTITUTE(SUBSTITUTE(LOWER(Z157&amp;""),CHAR(160),"")," ",""),".",""),"-",""),"/",""),"?",""),"_",""),",",""),"[",""),"]",""),"(",""),")",""),"*","")</f>
        <v/>
      </c>
      <c r="AX157" s="61" t="str">
        <f aca="false">SUBSTITUTE(SUBSTITUTE(SUBSTITUTE(SUBSTITUTE(SUBSTITUTE(SUBSTITUTE(SUBSTITUTE(SUBSTITUTE(SUBSTITUTE(SUBSTITUTE(SUBSTITUTE(SUBSTITUTE(SUBSTITUTE(LOWER(AE157&amp;""),CHAR(160),"")," ",""),".",""),"-",""),"/",""),"?",""),"_",""),",",""),"[",""),"]",""),"(",""),")",""),"*","")</f>
        <v/>
      </c>
      <c r="AY157" s="61" t="str">
        <f aca="false">SUBSTITUTE(SUBSTITUTE(SUBSTITUTE(SUBSTITUTE(SUBSTITUTE(SUBSTITUTE(SUBSTITUTE(SUBSTITUTE(SUBSTITUTE(SUBSTITUTE(SUBSTITUTE(SUBSTITUTE(SUBSTITUTE(LOWER(W157&amp;""),CHAR(160),"")," ",""),".",""),"-",""),"/",""),"?",""),"_",""),",",""),"[",""),"]",""),"(",""),")",""),"*","")</f>
        <v/>
      </c>
      <c r="AZ157" s="61" t="str">
        <f aca="false">SUBSTITUTE(SUBSTITUTE(SUBSTITUTE(SUBSTITUTE(SUBSTITUTE(SUBSTITUTE(SUBSTITUTE(SUBSTITUTE(SUBSTITUTE(SUBSTITUTE(SUBSTITUTE(SUBSTITUTE(SUBSTITUTE(LOWER(AC157&amp;""),CHAR(160),"")," ",""),".",""),"-",""),"/",""),"?",""),"_",""),",",""),"[",""),"]",""),"(",""),")",""),"*","")</f>
        <v/>
      </c>
      <c r="BA157" s="61" t="str">
        <f aca="false">SUBSTITUTE(SUBSTITUTE(SUBSTITUTE(SUBSTITUTE(SUBSTITUTE(SUBSTITUTE(SUBSTITUTE(SUBSTITUTE(SUBSTITUTE(SUBSTITUTE(SUBSTITUTE(SUBSTITUTE(SUBSTITUTE(LOWER(AA157&amp;""),CHAR(160),""),"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"&amp;TRIM(SUBSTITUTE(SUBSTITUTE(SUBSTITUTE(SUBSTITUTE(SUBSTITUTE(SUBSTITUTE(SUBSTITUTE(SUBSTITUTE(SUBSTITUTE(SUBSTITUTE(SUBSTITUTE(SUBSTITUTE(SUBSTITUTE(SUBSTITUTE(SUBSTITUTE(SUBSTITUTE(SUBSTITUTE(SUBSTITUTE(SUBSTITUTE(SUBSTITUTE(LOWER(V157&amp;""),CHAR(160)," "),"."," "),","," "),"-"," "),"/"," "),"("," "),")"," "),":"," "),";"," "),"_"," "),"–"," "),"?"," "),"!"," "),"*"," "),"["," "),"]"," "),"'"," "),"#"," "),"+"," "),"&amp;"," "))&amp;" "</f>
        <v>  </v>
      </c>
      <c r="BD157" s="61" t="str">
        <f aca="false">" "&amp;TRIM(SUBSTITUTE(SUBSTITUTE(SUBSTITUTE(SUBSTITUTE(SUBSTITUTE(SUBSTITUTE(SUBSTITUTE(SUBSTITUTE(SUBSTITUTE(SUBSTITUTE(SUBSTITUTE(SUBSTITUTE(SUBSTITUTE(SUBSTITUTE(SUBSTITUTE(SUBSTITUTE(SUBSTITUTE(SUBSTITUTE(SUBSTITUTE(SUBSTITUTE(LOWER(Z157&amp;""),CHAR(160)," "),"."," "),","," "),"-"," "),"/"," "),"("," "),")"," "),":"," "),";"," "),"_"," "),"–"," "),"?"," "),"!"," "),"*"," "),"["," "),"]"," "),"'"," "),"#"," "),"+"," "),"&amp;"," "))&amp;" "</f>
        <v>  </v>
      </c>
      <c r="BE157" s="61" t="str">
        <f aca="false">" "&amp;TRIM(SUBSTITUTE(SUBSTITUTE(SUBSTITUTE(SUBSTITUTE(SUBSTITUTE(SUBSTITUTE(SUBSTITUTE(SUBSTITUTE(SUBSTITUTE(SUBSTITUTE(SUBSTITUTE(SUBSTITUTE(SUBSTITUTE(SUBSTITUTE(SUBSTITUTE(SUBSTITUTE(SUBSTITUTE(SUBSTITUTE(SUBSTITUTE(SUBSTITUTE(LOWER(W157&amp;""),CHAR(160)," "),"."," "),","," "),"-"," "),"/"," "),"("," "),")"," "),":"," "),";"," "),"_"," "),"–"," "),"?"," "),"!"," "),"*"," "),"["," "),"]"," "),"'"," "),"#"," "),"+"," "),"&amp;"," "))&amp;" "</f>
        <v>  </v>
      </c>
      <c r="BF157" s="61" t="str">
        <f aca="false">" "&amp;TRIM(SUBSTITUTE(SUBSTITUTE(SUBSTITUTE(SUBSTITUTE(SUBSTITUTE(SUBSTITUTE(SUBSTITUTE(SUBSTITUTE(SUBSTITUTE(SUBSTITUTE(SUBSTITUTE(SUBSTITUTE(SUBSTITUTE(SUBSTITUTE(SUBSTITUTE(SUBSTITUTE(SUBSTITUTE(SUBSTITUTE(SUBSTITUTE(SUBSTITUTE(LOWER(AC157&amp;""),CHAR(160)," "),"."," "),","," "),"-"," "),"/"," "),"("," "),")"," "),":"," "),";"," "),"_"," "),"–"," "),"?"," "),"!"," "),"*"," "),"["," "),"]"," "),"'"," "),"#"," "),"+"," "),"&amp;"," "))&amp;" "</f>
        <v>  </v>
      </c>
    </row>
    <row r="158" customFormat="false" ht="103.5" hidden="false" customHeight="true" outlineLevel="0" collapsed="false">
      <c r="A158" s="57" t="s">
        <v>674</v>
      </c>
      <c r="B158" s="57" t="s">
        <v>225</v>
      </c>
      <c r="C158" s="57" t="str">
        <f aca="false">Flights!$F$9</f>
        <v>MH0089</v>
      </c>
      <c r="D158" s="58" t="n">
        <f aca="false">Flights!$D$9</f>
        <v>46310</v>
      </c>
      <c r="E158" s="57" t="str">
        <f aca="false">Flights!$G$9&amp;"-"&amp;Flights!$H$9</f>
        <v>NRT-KUL</v>
      </c>
      <c r="F158" s="57" t="str">
        <f aca="false">Flights!$K$9</f>
        <v>EY</v>
      </c>
      <c r="G158" s="57" t="s">
        <v>402</v>
      </c>
      <c r="H158" s="57" t="s">
        <v>360</v>
      </c>
      <c r="I158" s="57" t="s">
        <v>616</v>
      </c>
      <c r="J158" s="57" t="s">
        <v>617</v>
      </c>
      <c r="K158" s="67" t="s">
        <v>618</v>
      </c>
      <c r="L158" s="67" t="s">
        <v>619</v>
      </c>
      <c r="M158" s="67" t="s">
        <v>433</v>
      </c>
      <c r="N158" s="67" t="s">
        <v>426</v>
      </c>
      <c r="O158" s="67" t="s">
        <v>675</v>
      </c>
      <c r="P158" s="57" t="s">
        <v>217</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open",IF(AND(NOT(OR(LEN(AZ158)&lt;15,ISNUMBER(MATCH(AZ158,L_Placeholder,0)))),NOT(SUMPRODUCT(--ISNUMBER(SEARCH(" "&amp;L_EvidencePhrase&amp;" ",BF158)))&gt;0),NOT(OR(LEN(AU158)&lt;2,ISNUMBER(MATCH(AU158,L_Placeholder,0)))),NOT(OR(LEN(AX158)&lt;2,ISNUMBER(MATCH(AX158,L_Placeholder,0)))),TRIM(AE158)&lt;&gt;TRIM(T158)),"N/A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",BD158)))&gt;0),"INVALID – evidence missing, placeholder or not yet on file",IF(OR(LEN(AX158)&lt;2,ISNUMBER(MATCH(AX158,L_Placeholder,0))),"INVALID – verifier missing",IF(AX158=AU158,"INVALID – verifier must be someone other than the PIC",IF(SUMPRODUCT(--ISNUMBER(SEARCH(" "&amp;L_EvidencePhrase&amp;" ",BC158)))&gt;0,"INVALID – result not yet available (awaiting / TBC)",IF(AND(TRIM(U158)="Pass",SUMPRODUCT(--ISNUMBER(SEARCH(" "&amp;L_ResultBad&amp;" ",BC158)))&gt;0,NOT(SUMPRODUCT(--ISNUMBER(SEARCH(" "&amp;L_Negation&amp;" ",BC158)))&gt;0)),"INVALID – result describes a problem: use Fail, then Pass after CA",IF(AND(AQ158=1,OR(OR(LEN(AY158)&lt;3,ISNUMBER(MATCH(AY158,L_Placeholder,0))),SUMPRODUCT(--ISNUMBER(SEARCH(" "&amp;L_EvidencePhrase&amp;" ",BE158)))&gt;0)),"INVALID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SUBSTITUTE(SUBSTITUTE(SUBSTITUTE(SUBSTITUTE(SUBSTITUTE(SUBSTITUTE(SUBSTITUTE(SUBSTITUTE(SUBSTITUTE(SUBSTITUTE(SUBSTITUTE(SUBSTITUTE(SUBSTITUTE(LOWER(T158&amp;""),CHAR(160),"")," ",""),".",""),"-",""),"/",""),"?",""),"_",""),",",""),"[",""),"]",""),"(",""),")",""),"*","")</f>
        <v/>
      </c>
      <c r="AV158" s="61" t="str">
        <f aca="false">SUBSTITUTE(SUBSTITUTE(SUBSTITUTE(SUBSTITUTE(SUBSTITUTE(SUBSTITUTE(SUBSTITUTE(SUBSTITUTE(SUBSTITUTE(SUBSTITUTE(SUBSTITUTE(SUBSTITUTE(SUBSTITUTE(LOWER(V158&amp;""),CHAR(160),"")," ",""),".",""),"-",""),"/",""),"?",""),"_",""),",",""),"[",""),"]",""),"(",""),")",""),"*","")</f>
        <v/>
      </c>
      <c r="AW158" s="61" t="str">
        <f aca="false">SUBSTITUTE(SUBSTITUTE(SUBSTITUTE(SUBSTITUTE(SUBSTITUTE(SUBSTITUTE(SUBSTITUTE(SUBSTITUTE(SUBSTITUTE(SUBSTITUTE(SUBSTITUTE(SUBSTITUTE(SUBSTITUTE(LOWER(Z158&amp;""),CHAR(160),"")," ",""),".",""),"-",""),"/",""),"?",""),"_",""),",",""),"[",""),"]",""),"(",""),")",""),"*","")</f>
        <v/>
      </c>
      <c r="AX158" s="61" t="str">
        <f aca="false">SUBSTITUTE(SUBSTITUTE(SUBSTITUTE(SUBSTITUTE(SUBSTITUTE(SUBSTITUTE(SUBSTITUTE(SUBSTITUTE(SUBSTITUTE(SUBSTITUTE(SUBSTITUTE(SUBSTITUTE(SUBSTITUTE(LOWER(AE158&amp;""),CHAR(160),"")," ",""),".",""),"-",""),"/",""),"?",""),"_",""),",",""),"[",""),"]",""),"(",""),")",""),"*","")</f>
        <v/>
      </c>
      <c r="AY158" s="61" t="str">
        <f aca="false">SUBSTITUTE(SUBSTITUTE(SUBSTITUTE(SUBSTITUTE(SUBSTITUTE(SUBSTITUTE(SUBSTITUTE(SUBSTITUTE(SUBSTITUTE(SUBSTITUTE(SUBSTITUTE(SUBSTITUTE(SUBSTITUTE(LOWER(W158&amp;""),CHAR(160),"")," ",""),".",""),"-",""),"/",""),"?",""),"_",""),",",""),"[",""),"]",""),"(",""),")",""),"*","")</f>
        <v/>
      </c>
      <c r="AZ158" s="61" t="str">
        <f aca="false">SUBSTITUTE(SUBSTITUTE(SUBSTITUTE(SUBSTITUTE(SUBSTITUTE(SUBSTITUTE(SUBSTITUTE(SUBSTITUTE(SUBSTITUTE(SUBSTITUTE(SUBSTITUTE(SUBSTITUTE(SUBSTITUTE(LOWER(AC158&amp;""),CHAR(160),"")," ",""),".",""),"-",""),"/",""),"?",""),"_",""),",",""),"[",""),"]",""),"(",""),")",""),"*","")</f>
        <v/>
      </c>
      <c r="BA158" s="61" t="str">
        <f aca="false">SUBSTITUTE(SUBSTITUTE(SUBSTITUTE(SUBSTITUTE(SUBSTITUTE(SUBSTITUTE(SUBSTITUTE(SUBSTITUTE(SUBSTITUTE(SUBSTITUTE(SUBSTITUTE(SUBSTITUTE(SUBSTITUTE(LOWER(AA158&amp;""),CHAR(160),""),"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"&amp;TRIM(SUBSTITUTE(SUBSTITUTE(SUBSTITUTE(SUBSTITUTE(SUBSTITUTE(SUBSTITUTE(SUBSTITUTE(SUBSTITUTE(SUBSTITUTE(SUBSTITUTE(SUBSTITUTE(SUBSTITUTE(SUBSTITUTE(SUBSTITUTE(SUBSTITUTE(SUBSTITUTE(SUBSTITUTE(SUBSTITUTE(SUBSTITUTE(SUBSTITUTE(LOWER(V158&amp;""),CHAR(160)," "),"."," "),","," "),"-"," "),"/"," "),"("," "),")"," "),":"," "),";"," "),"_"," "),"–"," "),"?"," "),"!"," "),"*"," "),"["," "),"]"," "),"'"," "),"#"," "),"+"," "),"&amp;"," "))&amp;" "</f>
        <v>  </v>
      </c>
      <c r="BD158" s="61" t="str">
        <f aca="false">" "&amp;TRIM(SUBSTITUTE(SUBSTITUTE(SUBSTITUTE(SUBSTITUTE(SUBSTITUTE(SUBSTITUTE(SUBSTITUTE(SUBSTITUTE(SUBSTITUTE(SUBSTITUTE(SUBSTITUTE(SUBSTITUTE(SUBSTITUTE(SUBSTITUTE(SUBSTITUTE(SUBSTITUTE(SUBSTITUTE(SUBSTITUTE(SUBSTITUTE(SUBSTITUTE(LOWER(Z158&amp;""),CHAR(160)," "),"."," "),","," "),"-"," "),"/"," "),"("," "),")"," "),":"," "),";"," "),"_"," "),"–"," "),"?"," "),"!"," "),"*"," "),"["," "),"]"," "),"'"," "),"#"," "),"+"," "),"&amp;"," "))&amp;" "</f>
        <v>  </v>
      </c>
      <c r="BE158" s="61" t="str">
        <f aca="false">" "&amp;TRIM(SUBSTITUTE(SUBSTITUTE(SUBSTITUTE(SUBSTITUTE(SUBSTITUTE(SUBSTITUTE(SUBSTITUTE(SUBSTITUTE(SUBSTITUTE(SUBSTITUTE(SUBSTITUTE(SUBSTITUTE(SUBSTITUTE(SUBSTITUTE(SUBSTITUTE(SUBSTITUTE(SUBSTITUTE(SUBSTITUTE(SUBSTITUTE(SUBSTITUTE(LOWER(W158&amp;""),CHAR(160)," "),"."," "),","," "),"-"," "),"/"," "),"("," "),")"," "),":"," "),";"," "),"_"," "),"–"," "),"?"," "),"!"," "),"*"," "),"["," "),"]"," "),"'"," "),"#"," "),"+"," "),"&amp;"," "))&amp;" "</f>
        <v>  </v>
      </c>
      <c r="BF158" s="61" t="str">
        <f aca="false">" "&amp;TRIM(SUBSTITUTE(SUBSTITUTE(SUBSTITUTE(SUBSTITUTE(SUBSTITUTE(SUBSTITUTE(SUBSTITUTE(SUBSTITUTE(SUBSTITUTE(SUBSTITUTE(SUBSTITUTE(SUBSTITUTE(SUBSTITUTE(SUBSTITUTE(SUBSTITUTE(SUBSTITUTE(SUBSTITUTE(SUBSTITUTE(SUBSTITUTE(SUBSTITUTE(LOWER(AC158&amp;""),CHAR(160)," "),"."," "),","," "),"-"," "),"/"," "),"("," "),")"," "),":"," "),";"," "),"_"," "),"–"," "),"?"," "),"!"," "),"*"," "),"["," "),"]"," "),"'"," "),"#"," "),"+"," "),"&amp;"," "))&amp;" "</f>
        <v>  </v>
      </c>
    </row>
    <row r="159" customFormat="false" ht="39.75" hidden="false" customHeight="true" outlineLevel="0" collapsed="false">
      <c r="A159" s="57" t="s">
        <v>676</v>
      </c>
      <c r="B159" s="57" t="s">
        <v>225</v>
      </c>
      <c r="C159" s="57" t="str">
        <f aca="false">Flights!$F$9</f>
        <v>MH0089</v>
      </c>
      <c r="D159" s="58" t="n">
        <f aca="false">Flights!$D$9</f>
        <v>46310</v>
      </c>
      <c r="E159" s="57" t="str">
        <f aca="false">Flights!$G$9&amp;"-"&amp;Flights!$H$9</f>
        <v>NRT-KUL</v>
      </c>
      <c r="F159" s="57" t="str">
        <f aca="false">Flights!$K$9</f>
        <v>EY</v>
      </c>
      <c r="G159" s="57" t="s">
        <v>441</v>
      </c>
      <c r="H159" s="57" t="s">
        <v>442</v>
      </c>
      <c r="I159" s="57" t="s">
        <v>361</v>
      </c>
      <c r="J159" s="57" t="s">
        <v>443</v>
      </c>
      <c r="K159" s="67" t="s">
        <v>408</v>
      </c>
      <c r="L159" s="67" t="s">
        <v>444</v>
      </c>
      <c r="M159" s="67"/>
      <c r="N159" s="67" t="s">
        <v>365</v>
      </c>
      <c r="O159" s="67" t="s">
        <v>445</v>
      </c>
      <c r="P159" s="57" t="s">
        <v>217</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open",IF(AND(NOT(OR(LEN(AZ159)&lt;15,ISNUMBER(MATCH(AZ159,L_Placeholder,0)))),NOT(SUMPRODUCT(--ISNUMBER(SEARCH(" "&amp;L_EvidencePhrase&amp;" ",BF159)))&gt;0),NOT(OR(LEN(AU159)&lt;2,ISNUMBER(MATCH(AU159,L_Placeholder,0)))),NOT(OR(LEN(AX159)&lt;2,ISNUMBER(MATCH(AX159,L_Placeholder,0)))),TRIM(AE159)&lt;&gt;TRIM(T159)),"N/A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",BD159)))&gt;0),"INVALID – evidence missing, placeholder or not yet on file",IF(OR(LEN(AX159)&lt;2,ISNUMBER(MATCH(AX159,L_Placeholder,0))),"INVALID – verifier missing",IF(AX159=AU159,"INVALID – verifier must be someone other than the PIC",IF(SUMPRODUCT(--ISNUMBER(SEARCH(" "&amp;L_EvidencePhrase&amp;" ",BC159)))&gt;0,"INVALID – result not yet available (awaiting / TBC)",IF(AND(TRIM(U159)="Pass",SUMPRODUCT(--ISNUMBER(SEARCH(" "&amp;L_ResultBad&amp;" ",BC159)))&gt;0,NOT(SUMPRODUCT(--ISNUMBER(SEARCH(" "&amp;L_Negation&amp;" ",BC159)))&gt;0)),"INVALID – result describes a problem: use Fail, then Pass after CA",IF(AND(AQ159=1,OR(OR(LEN(AY159)&lt;3,ISNUMBER(MATCH(AY159,L_Placeholder,0))),SUMPRODUCT(--ISNUMBER(SEARCH(" "&amp;L_EvidencePhrase&amp;" ",BE159)))&gt;0)),"INVALID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SUBSTITUTE(SUBSTITUTE(SUBSTITUTE(SUBSTITUTE(SUBSTITUTE(SUBSTITUTE(SUBSTITUTE(SUBSTITUTE(SUBSTITUTE(SUBSTITUTE(SUBSTITUTE(SUBSTITUTE(SUBSTITUTE(LOWER(T159&amp;""),CHAR(160),"")," ",""),".",""),"-",""),"/",""),"?",""),"_",""),",",""),"[",""),"]",""),"(",""),")",""),"*","")</f>
        <v/>
      </c>
      <c r="AV159" s="61" t="str">
        <f aca="false">SUBSTITUTE(SUBSTITUTE(SUBSTITUTE(SUBSTITUTE(SUBSTITUTE(SUBSTITUTE(SUBSTITUTE(SUBSTITUTE(SUBSTITUTE(SUBSTITUTE(SUBSTITUTE(SUBSTITUTE(SUBSTITUTE(LOWER(V159&amp;""),CHAR(160),"")," ",""),".",""),"-",""),"/",""),"?",""),"_",""),",",""),"[",""),"]",""),"(",""),")",""),"*","")</f>
        <v/>
      </c>
      <c r="AW159" s="61" t="str">
        <f aca="false">SUBSTITUTE(SUBSTITUTE(SUBSTITUTE(SUBSTITUTE(SUBSTITUTE(SUBSTITUTE(SUBSTITUTE(SUBSTITUTE(SUBSTITUTE(SUBSTITUTE(SUBSTITUTE(SUBSTITUTE(SUBSTITUTE(LOWER(Z159&amp;""),CHAR(160),"")," ",""),".",""),"-",""),"/",""),"?",""),"_",""),",",""),"[",""),"]",""),"(",""),")",""),"*","")</f>
        <v/>
      </c>
      <c r="AX159" s="61" t="str">
        <f aca="false">SUBSTITUTE(SUBSTITUTE(SUBSTITUTE(SUBSTITUTE(SUBSTITUTE(SUBSTITUTE(SUBSTITUTE(SUBSTITUTE(SUBSTITUTE(SUBSTITUTE(SUBSTITUTE(SUBSTITUTE(SUBSTITUTE(LOWER(AE159&amp;""),CHAR(160),"")," ",""),".",""),"-",""),"/",""),"?",""),"_",""),",",""),"[",""),"]",""),"(",""),")",""),"*","")</f>
        <v/>
      </c>
      <c r="AY159" s="61" t="str">
        <f aca="false">SUBSTITUTE(SUBSTITUTE(SUBSTITUTE(SUBSTITUTE(SUBSTITUTE(SUBSTITUTE(SUBSTITUTE(SUBSTITUTE(SUBSTITUTE(SUBSTITUTE(SUBSTITUTE(SUBSTITUTE(SUBSTITUTE(LOWER(W159&amp;""),CHAR(160),"")," ",""),".",""),"-",""),"/",""),"?",""),"_",""),",",""),"[",""),"]",""),"(",""),")",""),"*","")</f>
        <v/>
      </c>
      <c r="AZ159" s="61" t="str">
        <f aca="false">SUBSTITUTE(SUBSTITUTE(SUBSTITUTE(SUBSTITUTE(SUBSTITUTE(SUBSTITUTE(SUBSTITUTE(SUBSTITUTE(SUBSTITUTE(SUBSTITUTE(SUBSTITUTE(SUBSTITUTE(SUBSTITUTE(LOWER(AC159&amp;""),CHAR(160),"")," ",""),".",""),"-",""),"/",""),"?",""),"_",""),",",""),"[",""),"]",""),"(",""),")",""),"*","")</f>
        <v/>
      </c>
      <c r="BA159" s="61" t="str">
        <f aca="false">SUBSTITUTE(SUBSTITUTE(SUBSTITUTE(SUBSTITUTE(SUBSTITUTE(SUBSTITUTE(SUBSTITUTE(SUBSTITUTE(SUBSTITUTE(SUBSTITUTE(SUBSTITUTE(SUBSTITUTE(SUBSTITUTE(LOWER(AA159&amp;""),CHAR(160),""),"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"&amp;TRIM(SUBSTITUTE(SUBSTITUTE(SUBSTITUTE(SUBSTITUTE(SUBSTITUTE(SUBSTITUTE(SUBSTITUTE(SUBSTITUTE(SUBSTITUTE(SUBSTITUTE(SUBSTITUTE(SUBSTITUTE(SUBSTITUTE(SUBSTITUTE(SUBSTITUTE(SUBSTITUTE(SUBSTITUTE(SUBSTITUTE(SUBSTITUTE(SUBSTITUTE(LOWER(V159&amp;""),CHAR(160)," "),"."," "),","," "),"-"," "),"/"," "),"("," "),")"," "),":"," "),";"," "),"_"," "),"–"," "),"?"," "),"!"," "),"*"," "),"["," "),"]"," "),"'"," "),"#"," "),"+"," "),"&amp;"," "))&amp;" "</f>
        <v>  </v>
      </c>
      <c r="BD159" s="61" t="str">
        <f aca="false">" "&amp;TRIM(SUBSTITUTE(SUBSTITUTE(SUBSTITUTE(SUBSTITUTE(SUBSTITUTE(SUBSTITUTE(SUBSTITUTE(SUBSTITUTE(SUBSTITUTE(SUBSTITUTE(SUBSTITUTE(SUBSTITUTE(SUBSTITUTE(SUBSTITUTE(SUBSTITUTE(SUBSTITUTE(SUBSTITUTE(SUBSTITUTE(SUBSTITUTE(SUBSTITUTE(LOWER(Z159&amp;""),CHAR(160)," "),"."," "),","," "),"-"," "),"/"," "),"("," "),")"," "),":"," "),";"," "),"_"," "),"–"," "),"?"," "),"!"," "),"*"," "),"["," "),"]"," "),"'"," "),"#"," "),"+"," "),"&amp;"," "))&amp;" "</f>
        <v>  </v>
      </c>
      <c r="BE159" s="61" t="str">
        <f aca="false">" "&amp;TRIM(SUBSTITUTE(SUBSTITUTE(SUBSTITUTE(SUBSTITUTE(SUBSTITUTE(SUBSTITUTE(SUBSTITUTE(SUBSTITUTE(SUBSTITUTE(SUBSTITUTE(SUBSTITUTE(SUBSTITUTE(SUBSTITUTE(SUBSTITUTE(SUBSTITUTE(SUBSTITUTE(SUBSTITUTE(SUBSTITUTE(SUBSTITUTE(SUBSTITUTE(LOWER(W159&amp;""),CHAR(160)," "),"."," "),","," "),"-"," "),"/"," "),"("," "),")"," "),":"," "),";"," "),"_"," "),"–"," "),"?"," "),"!"," "),"*"," "),"["," "),"]"," "),"'"," "),"#"," "),"+"," "),"&amp;"," "))&amp;" "</f>
        <v>  </v>
      </c>
      <c r="BF159" s="61" t="str">
        <f aca="false">" "&amp;TRIM(SUBSTITUTE(SUBSTITUTE(SUBSTITUTE(SUBSTITUTE(SUBSTITUTE(SUBSTITUTE(SUBSTITUTE(SUBSTITUTE(SUBSTITUTE(SUBSTITUTE(SUBSTITUTE(SUBSTITUTE(SUBSTITUTE(SUBSTITUTE(SUBSTITUTE(SUBSTITUTE(SUBSTITUTE(SUBSTITUTE(SUBSTITUTE(SUBSTITUTE(LOWER(AC159&amp;""),CHAR(160)," "),"."," "),","," "),"-"," "),"/"," "),"("," "),")"," "),":"," "),";"," "),"_"," "),"–"," "),"?"," "),"!"," "),"*"," "),"["," "),"]"," "),"'"," "),"#"," "),"+"," "),"&amp;"," "))&amp;" "</f>
        <v>  </v>
      </c>
    </row>
    <row r="160" customFormat="false" ht="39.75" hidden="false" customHeight="true" outlineLevel="0" collapsed="false">
      <c r="A160" s="57" t="s">
        <v>677</v>
      </c>
      <c r="B160" s="57" t="s">
        <v>225</v>
      </c>
      <c r="C160" s="57" t="str">
        <f aca="false">Flights!$F$9</f>
        <v>MH0089</v>
      </c>
      <c r="D160" s="58" t="n">
        <f aca="false">Flights!$D$9</f>
        <v>46310</v>
      </c>
      <c r="E160" s="57" t="str">
        <f aca="false">Flights!$G$9&amp;"-"&amp;Flights!$H$9</f>
        <v>NRT-KUL</v>
      </c>
      <c r="F160" s="57" t="str">
        <f aca="false">Flights!$K$9</f>
        <v>EY</v>
      </c>
      <c r="G160" s="57" t="s">
        <v>441</v>
      </c>
      <c r="H160" s="57" t="s">
        <v>442</v>
      </c>
      <c r="I160" s="57" t="s">
        <v>410</v>
      </c>
      <c r="J160" s="57" t="s">
        <v>447</v>
      </c>
      <c r="K160" s="67" t="s">
        <v>408</v>
      </c>
      <c r="L160" s="67" t="s">
        <v>444</v>
      </c>
      <c r="M160" s="67"/>
      <c r="N160" s="67" t="s">
        <v>365</v>
      </c>
      <c r="O160" s="67" t="s">
        <v>445</v>
      </c>
      <c r="P160" s="57" t="s">
        <v>217</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open",IF(AND(NOT(OR(LEN(AZ160)&lt;15,ISNUMBER(MATCH(AZ160,L_Placeholder,0)))),NOT(SUMPRODUCT(--ISNUMBER(SEARCH(" "&amp;L_EvidencePhrase&amp;" ",BF160)))&gt;0),NOT(OR(LEN(AU160)&lt;2,ISNUMBER(MATCH(AU160,L_Placeholder,0)))),NOT(OR(LEN(AX160)&lt;2,ISNUMBER(MATCH(AX160,L_Placeholder,0)))),TRIM(AE160)&lt;&gt;TRIM(T160)),"N/A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",BD160)))&gt;0),"INVALID – evidence missing, placeholder or not yet on file",IF(OR(LEN(AX160)&lt;2,ISNUMBER(MATCH(AX160,L_Placeholder,0))),"INVALID – verifier missing",IF(AX160=AU160,"INVALID – verifier must be someone other than the PIC",IF(SUMPRODUCT(--ISNUMBER(SEARCH(" "&amp;L_EvidencePhrase&amp;" ",BC160)))&gt;0,"INVALID – result not yet available (awaiting / TBC)",IF(AND(TRIM(U160)="Pass",SUMPRODUCT(--ISNUMBER(SEARCH(" "&amp;L_ResultBad&amp;" ",BC160)))&gt;0,NOT(SUMPRODUCT(--ISNUMBER(SEARCH(" "&amp;L_Negation&amp;" ",BC160)))&gt;0)),"INVALID – result describes a problem: use Fail, then Pass after CA",IF(AND(AQ160=1,OR(OR(LEN(AY160)&lt;3,ISNUMBER(MATCH(AY160,L_Placeholder,0))),SUMPRODUCT(--ISNUMBER(SEARCH(" "&amp;L_EvidencePhrase&amp;" ",BE160)))&gt;0)),"INVALID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SUBSTITUTE(SUBSTITUTE(SUBSTITUTE(SUBSTITUTE(SUBSTITUTE(SUBSTITUTE(SUBSTITUTE(SUBSTITUTE(SUBSTITUTE(SUBSTITUTE(SUBSTITUTE(SUBSTITUTE(SUBSTITUTE(LOWER(T160&amp;""),CHAR(160),"")," ",""),".",""),"-",""),"/",""),"?",""),"_",""),",",""),"[",""),"]",""),"(",""),")",""),"*","")</f>
        <v/>
      </c>
      <c r="AV160" s="61" t="str">
        <f aca="false">SUBSTITUTE(SUBSTITUTE(SUBSTITUTE(SUBSTITUTE(SUBSTITUTE(SUBSTITUTE(SUBSTITUTE(SUBSTITUTE(SUBSTITUTE(SUBSTITUTE(SUBSTITUTE(SUBSTITUTE(SUBSTITUTE(LOWER(V160&amp;""),CHAR(160),"")," ",""),".",""),"-",""),"/",""),"?",""),"_",""),",",""),"[",""),"]",""),"(",""),")",""),"*","")</f>
        <v/>
      </c>
      <c r="AW160" s="61" t="str">
        <f aca="false">SUBSTITUTE(SUBSTITUTE(SUBSTITUTE(SUBSTITUTE(SUBSTITUTE(SUBSTITUTE(SUBSTITUTE(SUBSTITUTE(SUBSTITUTE(SUBSTITUTE(SUBSTITUTE(SUBSTITUTE(SUBSTITUTE(LOWER(Z160&amp;""),CHAR(160),"")," ",""),".",""),"-",""),"/",""),"?",""),"_",""),",",""),"[",""),"]",""),"(",""),")",""),"*","")</f>
        <v/>
      </c>
      <c r="AX160" s="61" t="str">
        <f aca="false">SUBSTITUTE(SUBSTITUTE(SUBSTITUTE(SUBSTITUTE(SUBSTITUTE(SUBSTITUTE(SUBSTITUTE(SUBSTITUTE(SUBSTITUTE(SUBSTITUTE(SUBSTITUTE(SUBSTITUTE(SUBSTITUTE(LOWER(AE160&amp;""),CHAR(160),"")," ",""),".",""),"-",""),"/",""),"?",""),"_",""),",",""),"[",""),"]",""),"(",""),")",""),"*","")</f>
        <v/>
      </c>
      <c r="AY160" s="61" t="str">
        <f aca="false">SUBSTITUTE(SUBSTITUTE(SUBSTITUTE(SUBSTITUTE(SUBSTITUTE(SUBSTITUTE(SUBSTITUTE(SUBSTITUTE(SUBSTITUTE(SUBSTITUTE(SUBSTITUTE(SUBSTITUTE(SUBSTITUTE(LOWER(W160&amp;""),CHAR(160),"")," ",""),".",""),"-",""),"/",""),"?",""),"_",""),",",""),"[",""),"]",""),"(",""),")",""),"*","")</f>
        <v/>
      </c>
      <c r="AZ160" s="61" t="str">
        <f aca="false">SUBSTITUTE(SUBSTITUTE(SUBSTITUTE(SUBSTITUTE(SUBSTITUTE(SUBSTITUTE(SUBSTITUTE(SUBSTITUTE(SUBSTITUTE(SUBSTITUTE(SUBSTITUTE(SUBSTITUTE(SUBSTITUTE(LOWER(AC160&amp;""),CHAR(160),"")," ",""),".",""),"-",""),"/",""),"?",""),"_",""),",",""),"[",""),"]",""),"(",""),")",""),"*","")</f>
        <v/>
      </c>
      <c r="BA160" s="61" t="str">
        <f aca="false">SUBSTITUTE(SUBSTITUTE(SUBSTITUTE(SUBSTITUTE(SUBSTITUTE(SUBSTITUTE(SUBSTITUTE(SUBSTITUTE(SUBSTITUTE(SUBSTITUTE(SUBSTITUTE(SUBSTITUTE(SUBSTITUTE(LOWER(AA160&amp;""),CHAR(160),""),"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"&amp;TRIM(SUBSTITUTE(SUBSTITUTE(SUBSTITUTE(SUBSTITUTE(SUBSTITUTE(SUBSTITUTE(SUBSTITUTE(SUBSTITUTE(SUBSTITUTE(SUBSTITUTE(SUBSTITUTE(SUBSTITUTE(SUBSTITUTE(SUBSTITUTE(SUBSTITUTE(SUBSTITUTE(SUBSTITUTE(SUBSTITUTE(SUBSTITUTE(SUBSTITUTE(LOWER(V160&amp;""),CHAR(160)," "),"."," "),","," "),"-"," "),"/"," "),"("," "),")"," "),":"," "),";"," "),"_"," "),"–"," "),"?"," "),"!"," "),"*"," "),"["," "),"]"," "),"'"," "),"#"," "),"+"," "),"&amp;"," "))&amp;" "</f>
        <v>  </v>
      </c>
      <c r="BD160" s="61" t="str">
        <f aca="false">" "&amp;TRIM(SUBSTITUTE(SUBSTITUTE(SUBSTITUTE(SUBSTITUTE(SUBSTITUTE(SUBSTITUTE(SUBSTITUTE(SUBSTITUTE(SUBSTITUTE(SUBSTITUTE(SUBSTITUTE(SUBSTITUTE(SUBSTITUTE(SUBSTITUTE(SUBSTITUTE(SUBSTITUTE(SUBSTITUTE(SUBSTITUTE(SUBSTITUTE(SUBSTITUTE(LOWER(Z160&amp;""),CHAR(160)," "),"."," "),","," "),"-"," "),"/"," "),"("," "),")"," "),":"," "),";"," "),"_"," "),"–"," "),"?"," "),"!"," "),"*"," "),"["," "),"]"," "),"'"," "),"#"," "),"+"," "),"&amp;"," "))&amp;" "</f>
        <v>  </v>
      </c>
      <c r="BE160" s="61" t="str">
        <f aca="false">" "&amp;TRIM(SUBSTITUTE(SUBSTITUTE(SUBSTITUTE(SUBSTITUTE(SUBSTITUTE(SUBSTITUTE(SUBSTITUTE(SUBSTITUTE(SUBSTITUTE(SUBSTITUTE(SUBSTITUTE(SUBSTITUTE(SUBSTITUTE(SUBSTITUTE(SUBSTITUTE(SUBSTITUTE(SUBSTITUTE(SUBSTITUTE(SUBSTITUTE(SUBSTITUTE(LOWER(W160&amp;""),CHAR(160)," "),"."," "),","," "),"-"," "),"/"," "),"("," "),")"," "),":"," "),";"," "),"_"," "),"–"," "),"?"," "),"!"," "),"*"," "),"["," "),"]"," "),"'"," "),"#"," "),"+"," "),"&amp;"," "))&amp;" "</f>
        <v>  </v>
      </c>
      <c r="BF160" s="61" t="str">
        <f aca="false">" "&amp;TRIM(SUBSTITUTE(SUBSTITUTE(SUBSTITUTE(SUBSTITUTE(SUBSTITUTE(SUBSTITUTE(SUBSTITUTE(SUBSTITUTE(SUBSTITUTE(SUBSTITUTE(SUBSTITUTE(SUBSTITUTE(SUBSTITUTE(SUBSTITUTE(SUBSTITUTE(SUBSTITUTE(SUBSTITUTE(SUBSTITUTE(SUBSTITUTE(SUBSTITUTE(LOWER(AC160&amp;""),CHAR(160)," "),"."," "),","," "),"-"," "),"/"," "),"("," "),")"," "),":"," "),";"," "),"_"," "),"–"," "),"?"," "),"!"," "),"*"," "),"["," "),"]"," "),"'"," "),"#"," "),"+"," "),"&amp;"," "))&amp;" "</f>
        <v>  </v>
      </c>
    </row>
    <row r="161" customFormat="false" ht="41.25" hidden="false" customHeight="true" outlineLevel="0" collapsed="false">
      <c r="A161" s="57" t="s">
        <v>678</v>
      </c>
      <c r="B161" s="57" t="s">
        <v>225</v>
      </c>
      <c r="C161" s="57" t="str">
        <f aca="false">Flights!$F$9</f>
        <v>MH0089</v>
      </c>
      <c r="D161" s="58" t="n">
        <f aca="false">Flights!$D$9</f>
        <v>46310</v>
      </c>
      <c r="E161" s="57" t="str">
        <f aca="false">Flights!$G$9&amp;"-"&amp;Flights!$H$9</f>
        <v>NRT-KUL</v>
      </c>
      <c r="F161" s="57" t="str">
        <f aca="false">Flights!$K$9</f>
        <v>EY</v>
      </c>
      <c r="G161" s="57" t="s">
        <v>441</v>
      </c>
      <c r="H161" s="57" t="s">
        <v>442</v>
      </c>
      <c r="I161" s="57" t="s">
        <v>393</v>
      </c>
      <c r="J161" s="57" t="s">
        <v>679</v>
      </c>
      <c r="K161" s="67" t="s">
        <v>680</v>
      </c>
      <c r="L161" s="67" t="s">
        <v>681</v>
      </c>
      <c r="M161" s="67"/>
      <c r="N161" s="67" t="s">
        <v>365</v>
      </c>
      <c r="O161" s="67" t="s">
        <v>682</v>
      </c>
      <c r="P161" s="57" t="s">
        <v>184</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open",IF(AND(NOT(OR(LEN(AZ161)&lt;15,ISNUMBER(MATCH(AZ161,L_Placeholder,0)))),NOT(SUMPRODUCT(--ISNUMBER(SEARCH(" "&amp;L_EvidencePhrase&amp;" ",BF161)))&gt;0),NOT(OR(LEN(AU161)&lt;2,ISNUMBER(MATCH(AU161,L_Placeholder,0)))),NOT(OR(LEN(AX161)&lt;2,ISNUMBER(MATCH(AX161,L_Placeholder,0)))),TRIM(AE161)&lt;&gt;TRIM(T161)),"N/A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",BD161)))&gt;0),"INVALID – evidence missing, placeholder or not yet on file",IF(OR(LEN(AX161)&lt;2,ISNUMBER(MATCH(AX161,L_Placeholder,0))),"INVALID – verifier missing",IF(AX161=AU161,"INVALID – verifier must be someone other than the PIC",IF(SUMPRODUCT(--ISNUMBER(SEARCH(" "&amp;L_EvidencePhrase&amp;" ",BC161)))&gt;0,"INVALID – result not yet available (awaiting / TBC)",IF(AND(TRIM(U161)="Pass",SUMPRODUCT(--ISNUMBER(SEARCH(" "&amp;L_ResultBad&amp;" ",BC161)))&gt;0,NOT(SUMPRODUCT(--ISNUMBER(SEARCH(" "&amp;L_Negation&amp;" ",BC161)))&gt;0)),"INVALID – result describes a problem: use Fail, then Pass after CA",IF(AND(AQ161=1,OR(OR(LEN(AY161)&lt;3,ISNUMBER(MATCH(AY161,L_Placeholder,0))),SUMPRODUCT(--ISNUMBER(SEARCH(" "&amp;L_EvidencePhrase&amp;" ",BE161)))&gt;0)),"INVALID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SUBSTITUTE(SUBSTITUTE(SUBSTITUTE(SUBSTITUTE(SUBSTITUTE(SUBSTITUTE(SUBSTITUTE(SUBSTITUTE(SUBSTITUTE(SUBSTITUTE(SUBSTITUTE(SUBSTITUTE(SUBSTITUTE(LOWER(T161&amp;""),CHAR(160),"")," ",""),".",""),"-",""),"/",""),"?",""),"_",""),",",""),"[",""),"]",""),"(",""),")",""),"*","")</f>
        <v/>
      </c>
      <c r="AV161" s="61" t="str">
        <f aca="false">SUBSTITUTE(SUBSTITUTE(SUBSTITUTE(SUBSTITUTE(SUBSTITUTE(SUBSTITUTE(SUBSTITUTE(SUBSTITUTE(SUBSTITUTE(SUBSTITUTE(SUBSTITUTE(SUBSTITUTE(SUBSTITUTE(LOWER(V161&amp;""),CHAR(160),"")," ",""),".",""),"-",""),"/",""),"?",""),"_",""),",",""),"[",""),"]",""),"(",""),")",""),"*","")</f>
        <v/>
      </c>
      <c r="AW161" s="61" t="str">
        <f aca="false">SUBSTITUTE(SUBSTITUTE(SUBSTITUTE(SUBSTITUTE(SUBSTITUTE(SUBSTITUTE(SUBSTITUTE(SUBSTITUTE(SUBSTITUTE(SUBSTITUTE(SUBSTITUTE(SUBSTITUTE(SUBSTITUTE(LOWER(Z161&amp;""),CHAR(160),"")," ",""),".",""),"-",""),"/",""),"?",""),"_",""),",",""),"[",""),"]",""),"(",""),")",""),"*","")</f>
        <v/>
      </c>
      <c r="AX161" s="61" t="str">
        <f aca="false">SUBSTITUTE(SUBSTITUTE(SUBSTITUTE(SUBSTITUTE(SUBSTITUTE(SUBSTITUTE(SUBSTITUTE(SUBSTITUTE(SUBSTITUTE(SUBSTITUTE(SUBSTITUTE(SUBSTITUTE(SUBSTITUTE(LOWER(AE161&amp;""),CHAR(160),"")," ",""),".",""),"-",""),"/",""),"?",""),"_",""),",",""),"[",""),"]",""),"(",""),")",""),"*","")</f>
        <v/>
      </c>
      <c r="AY161" s="61" t="str">
        <f aca="false">SUBSTITUTE(SUBSTITUTE(SUBSTITUTE(SUBSTITUTE(SUBSTITUTE(SUBSTITUTE(SUBSTITUTE(SUBSTITUTE(SUBSTITUTE(SUBSTITUTE(SUBSTITUTE(SUBSTITUTE(SUBSTITUTE(LOWER(W161&amp;""),CHAR(160),"")," ",""),".",""),"-",""),"/",""),"?",""),"_",""),",",""),"[",""),"]",""),"(",""),")",""),"*","")</f>
        <v/>
      </c>
      <c r="AZ161" s="61" t="str">
        <f aca="false">SUBSTITUTE(SUBSTITUTE(SUBSTITUTE(SUBSTITUTE(SUBSTITUTE(SUBSTITUTE(SUBSTITUTE(SUBSTITUTE(SUBSTITUTE(SUBSTITUTE(SUBSTITUTE(SUBSTITUTE(SUBSTITUTE(LOWER(AC161&amp;""),CHAR(160),"")," ",""),".",""),"-",""),"/",""),"?",""),"_",""),",",""),"[",""),"]",""),"(",""),")",""),"*","")</f>
        <v/>
      </c>
      <c r="BA161" s="61" t="str">
        <f aca="false">SUBSTITUTE(SUBSTITUTE(SUBSTITUTE(SUBSTITUTE(SUBSTITUTE(SUBSTITUTE(SUBSTITUTE(SUBSTITUTE(SUBSTITUTE(SUBSTITUTE(SUBSTITUTE(SUBSTITUTE(SUBSTITUTE(LOWER(AA161&amp;""),CHAR(160),""),"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"&amp;TRIM(SUBSTITUTE(SUBSTITUTE(SUBSTITUTE(SUBSTITUTE(SUBSTITUTE(SUBSTITUTE(SUBSTITUTE(SUBSTITUTE(SUBSTITUTE(SUBSTITUTE(SUBSTITUTE(SUBSTITUTE(SUBSTITUTE(SUBSTITUTE(SUBSTITUTE(SUBSTITUTE(SUBSTITUTE(SUBSTITUTE(SUBSTITUTE(SUBSTITUTE(LOWER(V161&amp;""),CHAR(160)," "),"."," "),","," "),"-"," "),"/"," "),"("," "),")"," "),":"," "),";"," "),"_"," "),"–"," "),"?"," "),"!"," "),"*"," "),"["," "),"]"," "),"'"," "),"#"," "),"+"," "),"&amp;"," "))&amp;" "</f>
        <v>  </v>
      </c>
      <c r="BD161" s="61" t="str">
        <f aca="false">" "&amp;TRIM(SUBSTITUTE(SUBSTITUTE(SUBSTITUTE(SUBSTITUTE(SUBSTITUTE(SUBSTITUTE(SUBSTITUTE(SUBSTITUTE(SUBSTITUTE(SUBSTITUTE(SUBSTITUTE(SUBSTITUTE(SUBSTITUTE(SUBSTITUTE(SUBSTITUTE(SUBSTITUTE(SUBSTITUTE(SUBSTITUTE(SUBSTITUTE(SUBSTITUTE(LOWER(Z161&amp;""),CHAR(160)," "),"."," "),","," "),"-"," "),"/"," "),"("," "),")"," "),":"," "),";"," "),"_"," "),"–"," "),"?"," "),"!"," "),"*"," "),"["," "),"]"," "),"'"," "),"#"," "),"+"," "),"&amp;"," "))&amp;" "</f>
        <v>  </v>
      </c>
      <c r="BE161" s="61" t="str">
        <f aca="false">" "&amp;TRIM(SUBSTITUTE(SUBSTITUTE(SUBSTITUTE(SUBSTITUTE(SUBSTITUTE(SUBSTITUTE(SUBSTITUTE(SUBSTITUTE(SUBSTITUTE(SUBSTITUTE(SUBSTITUTE(SUBSTITUTE(SUBSTITUTE(SUBSTITUTE(SUBSTITUTE(SUBSTITUTE(SUBSTITUTE(SUBSTITUTE(SUBSTITUTE(SUBSTITUTE(LOWER(W161&amp;""),CHAR(160)," "),"."," "),","," "),"-"," "),"/"," "),"("," "),")"," "),":"," "),";"," "),"_"," "),"–"," "),"?"," "),"!"," "),"*"," "),"["," "),"]"," "),"'"," "),"#"," "),"+"," "),"&amp;"," "))&amp;" "</f>
        <v>  </v>
      </c>
      <c r="BF161" s="61" t="str">
        <f aca="false">" "&amp;TRIM(SUBSTITUTE(SUBSTITUTE(SUBSTITUTE(SUBSTITUTE(SUBSTITUTE(SUBSTITUTE(SUBSTITUTE(SUBSTITUTE(SUBSTITUTE(SUBSTITUTE(SUBSTITUTE(SUBSTITUTE(SUBSTITUTE(SUBSTITUTE(SUBSTITUTE(SUBSTITUTE(SUBSTITUTE(SUBSTITUTE(SUBSTITUTE(SUBSTITUTE(LOWER(AC161&amp;""),CHAR(160)," "),"."," "),","," "),"-"," "),"/"," "),"("," "),")"," "),":"," "),";"," "),"_"," "),"–"," "),"?"," "),"!"," "),"*"," "),"["," "),"]"," "),"'"," "),"#"," "),"+"," "),"&amp;"," "))&amp;" "</f>
        <v>  </v>
      </c>
    </row>
    <row r="162" customFormat="false" ht="54" hidden="false" customHeight="true" outlineLevel="0" collapsed="false">
      <c r="A162" s="57" t="s">
        <v>683</v>
      </c>
      <c r="B162" s="57" t="s">
        <v>225</v>
      </c>
      <c r="C162" s="57" t="str">
        <f aca="false">Flights!$F$9</f>
        <v>MH0089</v>
      </c>
      <c r="D162" s="58" t="n">
        <f aca="false">Flights!$D$9</f>
        <v>46310</v>
      </c>
      <c r="E162" s="57" t="str">
        <f aca="false">Flights!$G$9&amp;"-"&amp;Flights!$H$9</f>
        <v>NRT-KUL</v>
      </c>
      <c r="F162" s="57" t="str">
        <f aca="false">Flights!$K$9</f>
        <v>EY</v>
      </c>
      <c r="G162" s="57" t="s">
        <v>441</v>
      </c>
      <c r="H162" s="57" t="s">
        <v>442</v>
      </c>
      <c r="I162" s="57" t="s">
        <v>422</v>
      </c>
      <c r="J162" s="57" t="s">
        <v>449</v>
      </c>
      <c r="K162" s="67" t="s">
        <v>424</v>
      </c>
      <c r="L162" s="67" t="s">
        <v>583</v>
      </c>
      <c r="M162" s="67" t="s">
        <v>184</v>
      </c>
      <c r="N162" s="67" t="s">
        <v>426</v>
      </c>
      <c r="O162" s="67" t="s">
        <v>427</v>
      </c>
      <c r="P162" s="57" t="s">
        <v>217</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open",IF(AND(NOT(OR(LEN(AZ162)&lt;15,ISNUMBER(MATCH(AZ162,L_Placeholder,0)))),NOT(SUMPRODUCT(--ISNUMBER(SEARCH(" "&amp;L_EvidencePhrase&amp;" ",BF162)))&gt;0),NOT(OR(LEN(AU162)&lt;2,ISNUMBER(MATCH(AU162,L_Placeholder,0)))),NOT(OR(LEN(AX162)&lt;2,ISNUMBER(MATCH(AX162,L_Placeholder,0)))),TRIM(AE162)&lt;&gt;TRIM(T162)),"N/A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",BD162)))&gt;0),"INVALID – evidence missing, placeholder or not yet on file",IF(OR(LEN(AX162)&lt;2,ISNUMBER(MATCH(AX162,L_Placeholder,0))),"INVALID – verifier missing",IF(AX162=AU162,"INVALID – verifier must be someone other than the PIC",IF(SUMPRODUCT(--ISNUMBER(SEARCH(" "&amp;L_EvidencePhrase&amp;" ",BC162)))&gt;0,"INVALID – result not yet available (awaiting / TBC)",IF(AND(TRIM(U162)="Pass",SUMPRODUCT(--ISNUMBER(SEARCH(" "&amp;L_ResultBad&amp;" ",BC162)))&gt;0,NOT(SUMPRODUCT(--ISNUMBER(SEARCH(" "&amp;L_Negation&amp;" ",BC162)))&gt;0)),"INVALID – result describes a problem: use Fail, then Pass after CA",IF(AND(AQ162=1,OR(OR(LEN(AY162)&lt;3,ISNUMBER(MATCH(AY162,L_Placeholder,0))),SUMPRODUCT(--ISNUMBER(SEARCH(" "&amp;L_EvidencePhrase&amp;" ",BE162)))&gt;0)),"INVALID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SUBSTITUTE(SUBSTITUTE(SUBSTITUTE(SUBSTITUTE(SUBSTITUTE(SUBSTITUTE(SUBSTITUTE(SUBSTITUTE(SUBSTITUTE(SUBSTITUTE(SUBSTITUTE(SUBSTITUTE(SUBSTITUTE(LOWER(T162&amp;""),CHAR(160),"")," ",""),".",""),"-",""),"/",""),"?",""),"_",""),",",""),"[",""),"]",""),"(",""),")",""),"*","")</f>
        <v/>
      </c>
      <c r="AV162" s="61" t="str">
        <f aca="false">SUBSTITUTE(SUBSTITUTE(SUBSTITUTE(SUBSTITUTE(SUBSTITUTE(SUBSTITUTE(SUBSTITUTE(SUBSTITUTE(SUBSTITUTE(SUBSTITUTE(SUBSTITUTE(SUBSTITUTE(SUBSTITUTE(LOWER(V162&amp;""),CHAR(160),"")," ",""),".",""),"-",""),"/",""),"?",""),"_",""),",",""),"[",""),"]",""),"(",""),")",""),"*","")</f>
        <v/>
      </c>
      <c r="AW162" s="61" t="str">
        <f aca="false">SUBSTITUTE(SUBSTITUTE(SUBSTITUTE(SUBSTITUTE(SUBSTITUTE(SUBSTITUTE(SUBSTITUTE(SUBSTITUTE(SUBSTITUTE(SUBSTITUTE(SUBSTITUTE(SUBSTITUTE(SUBSTITUTE(LOWER(Z162&amp;""),CHAR(160),"")," ",""),".",""),"-",""),"/",""),"?",""),"_",""),",",""),"[",""),"]",""),"(",""),")",""),"*","")</f>
        <v/>
      </c>
      <c r="AX162" s="61" t="str">
        <f aca="false">SUBSTITUTE(SUBSTITUTE(SUBSTITUTE(SUBSTITUTE(SUBSTITUTE(SUBSTITUTE(SUBSTITUTE(SUBSTITUTE(SUBSTITUTE(SUBSTITUTE(SUBSTITUTE(SUBSTITUTE(SUBSTITUTE(LOWER(AE162&amp;""),CHAR(160),"")," ",""),".",""),"-",""),"/",""),"?",""),"_",""),",",""),"[",""),"]",""),"(",""),")",""),"*","")</f>
        <v/>
      </c>
      <c r="AY162" s="61" t="str">
        <f aca="false">SUBSTITUTE(SUBSTITUTE(SUBSTITUTE(SUBSTITUTE(SUBSTITUTE(SUBSTITUTE(SUBSTITUTE(SUBSTITUTE(SUBSTITUTE(SUBSTITUTE(SUBSTITUTE(SUBSTITUTE(SUBSTITUTE(LOWER(W162&amp;""),CHAR(160),"")," ",""),".",""),"-",""),"/",""),"?",""),"_",""),",",""),"[",""),"]",""),"(",""),")",""),"*","")</f>
        <v/>
      </c>
      <c r="AZ162" s="61" t="str">
        <f aca="false">SUBSTITUTE(SUBSTITUTE(SUBSTITUTE(SUBSTITUTE(SUBSTITUTE(SUBSTITUTE(SUBSTITUTE(SUBSTITUTE(SUBSTITUTE(SUBSTITUTE(SUBSTITUTE(SUBSTITUTE(SUBSTITUTE(LOWER(AC162&amp;""),CHAR(160),"")," ",""),".",""),"-",""),"/",""),"?",""),"_",""),",",""),"[",""),"]",""),"(",""),")",""),"*","")</f>
        <v/>
      </c>
      <c r="BA162" s="61" t="str">
        <f aca="false">SUBSTITUTE(SUBSTITUTE(SUBSTITUTE(SUBSTITUTE(SUBSTITUTE(SUBSTITUTE(SUBSTITUTE(SUBSTITUTE(SUBSTITUTE(SUBSTITUTE(SUBSTITUTE(SUBSTITUTE(SUBSTITUTE(LOWER(AA162&amp;""),CHAR(160),""),"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"&amp;TRIM(SUBSTITUTE(SUBSTITUTE(SUBSTITUTE(SUBSTITUTE(SUBSTITUTE(SUBSTITUTE(SUBSTITUTE(SUBSTITUTE(SUBSTITUTE(SUBSTITUTE(SUBSTITUTE(SUBSTITUTE(SUBSTITUTE(SUBSTITUTE(SUBSTITUTE(SUBSTITUTE(SUBSTITUTE(SUBSTITUTE(SUBSTITUTE(SUBSTITUTE(LOWER(V162&amp;""),CHAR(160)," "),"."," "),","," "),"-"," "),"/"," "),"("," "),")"," "),":"," "),";"," "),"_"," "),"–"," "),"?"," "),"!"," "),"*"," "),"["," "),"]"," "),"'"," "),"#"," "),"+"," "),"&amp;"," "))&amp;" "</f>
        <v>  </v>
      </c>
      <c r="BD162" s="61" t="str">
        <f aca="false">" "&amp;TRIM(SUBSTITUTE(SUBSTITUTE(SUBSTITUTE(SUBSTITUTE(SUBSTITUTE(SUBSTITUTE(SUBSTITUTE(SUBSTITUTE(SUBSTITUTE(SUBSTITUTE(SUBSTITUTE(SUBSTITUTE(SUBSTITUTE(SUBSTITUTE(SUBSTITUTE(SUBSTITUTE(SUBSTITUTE(SUBSTITUTE(SUBSTITUTE(SUBSTITUTE(LOWER(Z162&amp;""),CHAR(160)," "),"."," "),","," "),"-"," "),"/"," "),"("," "),")"," "),":"," "),";"," "),"_"," "),"–"," "),"?"," "),"!"," "),"*"," "),"["," "),"]"," "),"'"," "),"#"," "),"+"," "),"&amp;"," "))&amp;" "</f>
        <v>  </v>
      </c>
      <c r="BE162" s="61" t="str">
        <f aca="false">" "&amp;TRIM(SUBSTITUTE(SUBSTITUTE(SUBSTITUTE(SUBSTITUTE(SUBSTITUTE(SUBSTITUTE(SUBSTITUTE(SUBSTITUTE(SUBSTITUTE(SUBSTITUTE(SUBSTITUTE(SUBSTITUTE(SUBSTITUTE(SUBSTITUTE(SUBSTITUTE(SUBSTITUTE(SUBSTITUTE(SUBSTITUTE(SUBSTITUTE(SUBSTITUTE(LOWER(W162&amp;""),CHAR(160)," "),"."," "),","," "),"-"," "),"/"," "),"("," "),")"," "),":"," "),";"," "),"_"," "),"–"," "),"?"," "),"!"," "),"*"," "),"["," "),"]"," "),"'"," "),"#"," "),"+"," "),"&amp;"," "))&amp;" "</f>
        <v>  </v>
      </c>
      <c r="BF162" s="61" t="str">
        <f aca="false">" "&amp;TRIM(SUBSTITUTE(SUBSTITUTE(SUBSTITUTE(SUBSTITUTE(SUBSTITUTE(SUBSTITUTE(SUBSTITUTE(SUBSTITUTE(SUBSTITUTE(SUBSTITUTE(SUBSTITUTE(SUBSTITUTE(SUBSTITUTE(SUBSTITUTE(SUBSTITUTE(SUBSTITUTE(SUBSTITUTE(SUBSTITUTE(SUBSTITUTE(SUBSTITUTE(LOWER(AC162&amp;""),CHAR(160)," "),"."," "),","," "),"-"," "),"/"," "),"("," "),")"," "),":"," "),";"," "),"_"," "),"–"," "),"?"," "),"!"," "),"*"," "),"["," "),"]"," "),"'"," "),"#"," "),"+"," "),"&amp;"," "))&amp;" "</f>
        <v>  </v>
      </c>
    </row>
    <row r="163" customFormat="false" ht="39.75" hidden="false" customHeight="true" outlineLevel="0" collapsed="false">
      <c r="A163" s="57" t="s">
        <v>684</v>
      </c>
      <c r="B163" s="57" t="s">
        <v>225</v>
      </c>
      <c r="C163" s="57" t="str">
        <f aca="false">Flights!$F$9</f>
        <v>MH0089</v>
      </c>
      <c r="D163" s="58" t="n">
        <f aca="false">Flights!$D$9</f>
        <v>46310</v>
      </c>
      <c r="E163" s="57" t="str">
        <f aca="false">Flights!$G$9&amp;"-"&amp;Flights!$H$9</f>
        <v>NRT-KUL</v>
      </c>
      <c r="F163" s="57" t="str">
        <f aca="false">Flights!$K$9</f>
        <v>EY</v>
      </c>
      <c r="G163" s="57" t="s">
        <v>441</v>
      </c>
      <c r="H163" s="57" t="s">
        <v>442</v>
      </c>
      <c r="I163" s="57" t="s">
        <v>429</v>
      </c>
      <c r="J163" s="57" t="s">
        <v>451</v>
      </c>
      <c r="K163" s="67" t="s">
        <v>431</v>
      </c>
      <c r="L163" s="67" t="s">
        <v>669</v>
      </c>
      <c r="M163" s="67" t="s">
        <v>433</v>
      </c>
      <c r="N163" s="67" t="s">
        <v>365</v>
      </c>
      <c r="O163" s="67"/>
      <c r="P163" s="57" t="s">
        <v>217</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open",IF(AND(NOT(OR(LEN(AZ163)&lt;15,ISNUMBER(MATCH(AZ163,L_Placeholder,0)))),NOT(SUMPRODUCT(--ISNUMBER(SEARCH(" "&amp;L_EvidencePhrase&amp;" ",BF163)))&gt;0),NOT(OR(LEN(AU163)&lt;2,ISNUMBER(MATCH(AU163,L_Placeholder,0)))),NOT(OR(LEN(AX163)&lt;2,ISNUMBER(MATCH(AX163,L_Placeholder,0)))),TRIM(AE163)&lt;&gt;TRIM(T163)),"N/A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",BD163)))&gt;0),"INVALID – evidence missing, placeholder or not yet on file",IF(OR(LEN(AX163)&lt;2,ISNUMBER(MATCH(AX163,L_Placeholder,0))),"INVALID – verifier missing",IF(AX163=AU163,"INVALID – verifier must be someone other than the PIC",IF(SUMPRODUCT(--ISNUMBER(SEARCH(" "&amp;L_EvidencePhrase&amp;" ",BC163)))&gt;0,"INVALID – result not yet available (awaiting / TBC)",IF(AND(TRIM(U163)="Pass",SUMPRODUCT(--ISNUMBER(SEARCH(" "&amp;L_ResultBad&amp;" ",BC163)))&gt;0,NOT(SUMPRODUCT(--ISNUMBER(SEARCH(" "&amp;L_Negation&amp;" ",BC163)))&gt;0)),"INVALID – result describes a problem: use Fail, then Pass after CA",IF(AND(AQ163=1,OR(OR(LEN(AY163)&lt;3,ISNUMBER(MATCH(AY163,L_Placeholder,0))),SUMPRODUCT(--ISNUMBER(SEARCH(" "&amp;L_EvidencePhrase&amp;" ",BE163)))&gt;0)),"INVALID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SUBSTITUTE(SUBSTITUTE(SUBSTITUTE(SUBSTITUTE(SUBSTITUTE(SUBSTITUTE(SUBSTITUTE(SUBSTITUTE(SUBSTITUTE(SUBSTITUTE(SUBSTITUTE(SUBSTITUTE(SUBSTITUTE(LOWER(T163&amp;""),CHAR(160),"")," ",""),".",""),"-",""),"/",""),"?",""),"_",""),",",""),"[",""),"]",""),"(",""),")",""),"*","")</f>
        <v/>
      </c>
      <c r="AV163" s="61" t="str">
        <f aca="false">SUBSTITUTE(SUBSTITUTE(SUBSTITUTE(SUBSTITUTE(SUBSTITUTE(SUBSTITUTE(SUBSTITUTE(SUBSTITUTE(SUBSTITUTE(SUBSTITUTE(SUBSTITUTE(SUBSTITUTE(SUBSTITUTE(LOWER(V163&amp;""),CHAR(160),"")," ",""),".",""),"-",""),"/",""),"?",""),"_",""),",",""),"[",""),"]",""),"(",""),")",""),"*","")</f>
        <v/>
      </c>
      <c r="AW163" s="61" t="str">
        <f aca="false">SUBSTITUTE(SUBSTITUTE(SUBSTITUTE(SUBSTITUTE(SUBSTITUTE(SUBSTITUTE(SUBSTITUTE(SUBSTITUTE(SUBSTITUTE(SUBSTITUTE(SUBSTITUTE(SUBSTITUTE(SUBSTITUTE(LOWER(Z163&amp;""),CHAR(160),"")," ",""),".",""),"-",""),"/",""),"?",""),"_",""),",",""),"[",""),"]",""),"(",""),")",""),"*","")</f>
        <v/>
      </c>
      <c r="AX163" s="61" t="str">
        <f aca="false">SUBSTITUTE(SUBSTITUTE(SUBSTITUTE(SUBSTITUTE(SUBSTITUTE(SUBSTITUTE(SUBSTITUTE(SUBSTITUTE(SUBSTITUTE(SUBSTITUTE(SUBSTITUTE(SUBSTITUTE(SUBSTITUTE(LOWER(AE163&amp;""),CHAR(160),"")," ",""),".",""),"-",""),"/",""),"?",""),"_",""),",",""),"[",""),"]",""),"(",""),")",""),"*","")</f>
        <v/>
      </c>
      <c r="AY163" s="61" t="str">
        <f aca="false">SUBSTITUTE(SUBSTITUTE(SUBSTITUTE(SUBSTITUTE(SUBSTITUTE(SUBSTITUTE(SUBSTITUTE(SUBSTITUTE(SUBSTITUTE(SUBSTITUTE(SUBSTITUTE(SUBSTITUTE(SUBSTITUTE(LOWER(W163&amp;""),CHAR(160),"")," ",""),".",""),"-",""),"/",""),"?",""),"_",""),",",""),"[",""),"]",""),"(",""),")",""),"*","")</f>
        <v/>
      </c>
      <c r="AZ163" s="61" t="str">
        <f aca="false">SUBSTITUTE(SUBSTITUTE(SUBSTITUTE(SUBSTITUTE(SUBSTITUTE(SUBSTITUTE(SUBSTITUTE(SUBSTITUTE(SUBSTITUTE(SUBSTITUTE(SUBSTITUTE(SUBSTITUTE(SUBSTITUTE(LOWER(AC163&amp;""),CHAR(160),"")," ",""),".",""),"-",""),"/",""),"?",""),"_",""),",",""),"[",""),"]",""),"(",""),")",""),"*","")</f>
        <v/>
      </c>
      <c r="BA163" s="61" t="str">
        <f aca="false">SUBSTITUTE(SUBSTITUTE(SUBSTITUTE(SUBSTITUTE(SUBSTITUTE(SUBSTITUTE(SUBSTITUTE(SUBSTITUTE(SUBSTITUTE(SUBSTITUTE(SUBSTITUTE(SUBSTITUTE(SUBSTITUTE(LOWER(AA163&amp;""),CHAR(160),""),"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"&amp;TRIM(SUBSTITUTE(SUBSTITUTE(SUBSTITUTE(SUBSTITUTE(SUBSTITUTE(SUBSTITUTE(SUBSTITUTE(SUBSTITUTE(SUBSTITUTE(SUBSTITUTE(SUBSTITUTE(SUBSTITUTE(SUBSTITUTE(SUBSTITUTE(SUBSTITUTE(SUBSTITUTE(SUBSTITUTE(SUBSTITUTE(SUBSTITUTE(SUBSTITUTE(LOWER(V163&amp;""),CHAR(160)," "),"."," "),","," "),"-"," "),"/"," "),"("," "),")"," "),":"," "),";"," "),"_"," "),"–"," "),"?"," "),"!"," "),"*"," "),"["," "),"]"," "),"'"," "),"#"," "),"+"," "),"&amp;"," "))&amp;" "</f>
        <v>  </v>
      </c>
      <c r="BD163" s="61" t="str">
        <f aca="false">" "&amp;TRIM(SUBSTITUTE(SUBSTITUTE(SUBSTITUTE(SUBSTITUTE(SUBSTITUTE(SUBSTITUTE(SUBSTITUTE(SUBSTITUTE(SUBSTITUTE(SUBSTITUTE(SUBSTITUTE(SUBSTITUTE(SUBSTITUTE(SUBSTITUTE(SUBSTITUTE(SUBSTITUTE(SUBSTITUTE(SUBSTITUTE(SUBSTITUTE(SUBSTITUTE(LOWER(Z163&amp;""),CHAR(160)," "),"."," "),","," "),"-"," "),"/"," "),"("," "),")"," "),":"," "),";"," "),"_"," "),"–"," "),"?"," "),"!"," "),"*"," "),"["," "),"]"," "),"'"," "),"#"," "),"+"," "),"&amp;"," "))&amp;" "</f>
        <v>  </v>
      </c>
      <c r="BE163" s="61" t="str">
        <f aca="false">" "&amp;TRIM(SUBSTITUTE(SUBSTITUTE(SUBSTITUTE(SUBSTITUTE(SUBSTITUTE(SUBSTITUTE(SUBSTITUTE(SUBSTITUTE(SUBSTITUTE(SUBSTITUTE(SUBSTITUTE(SUBSTITUTE(SUBSTITUTE(SUBSTITUTE(SUBSTITUTE(SUBSTITUTE(SUBSTITUTE(SUBSTITUTE(SUBSTITUTE(SUBSTITUTE(LOWER(W163&amp;""),CHAR(160)," "),"."," "),","," "),"-"," "),"/"," "),"("," "),")"," "),":"," "),";"," "),"_"," "),"–"," "),"?"," "),"!"," "),"*"," "),"["," "),"]"," "),"'"," "),"#"," "),"+"," "),"&amp;"," "))&amp;" "</f>
        <v>  </v>
      </c>
      <c r="BF163" s="61" t="str">
        <f aca="false">" "&amp;TRIM(SUBSTITUTE(SUBSTITUTE(SUBSTITUTE(SUBSTITUTE(SUBSTITUTE(SUBSTITUTE(SUBSTITUTE(SUBSTITUTE(SUBSTITUTE(SUBSTITUTE(SUBSTITUTE(SUBSTITUTE(SUBSTITUTE(SUBSTITUTE(SUBSTITUTE(SUBSTITUTE(SUBSTITUTE(SUBSTITUTE(SUBSTITUTE(SUBSTITUTE(LOWER(AC163&amp;""),CHAR(160)," "),"."," "),","," "),"-"," "),"/"," "),"("," "),")"," "),":"," "),";"," "),"_"," "),"–"," "),"?"," "),"!"," "),"*"," "),"["," "),"]"," "),"'"," "),"#"," "),"+"," "),"&amp;"," "))&amp;" "</f>
        <v>  </v>
      </c>
    </row>
    <row r="164" customFormat="false" ht="54" hidden="false" customHeight="true" outlineLevel="0" collapsed="false">
      <c r="A164" s="57" t="s">
        <v>685</v>
      </c>
      <c r="B164" s="57" t="s">
        <v>225</v>
      </c>
      <c r="C164" s="57" t="str">
        <f aca="false">Flights!$F$9</f>
        <v>MH0089</v>
      </c>
      <c r="D164" s="58" t="n">
        <f aca="false">Flights!$D$9</f>
        <v>46310</v>
      </c>
      <c r="E164" s="57" t="str">
        <f aca="false">Flights!$G$9&amp;"-"&amp;Flights!$H$9</f>
        <v>NRT-KUL</v>
      </c>
      <c r="F164" s="57" t="str">
        <f aca="false">Flights!$K$9</f>
        <v>EY</v>
      </c>
      <c r="G164" s="57" t="s">
        <v>441</v>
      </c>
      <c r="H164" s="57" t="s">
        <v>442</v>
      </c>
      <c r="I164" s="57" t="s">
        <v>429</v>
      </c>
      <c r="J164" s="57" t="s">
        <v>453</v>
      </c>
      <c r="K164" s="67" t="s">
        <v>437</v>
      </c>
      <c r="L164" s="67" t="s">
        <v>672</v>
      </c>
      <c r="M164" s="67" t="s">
        <v>433</v>
      </c>
      <c r="N164" s="67" t="s">
        <v>365</v>
      </c>
      <c r="O164" s="67" t="s">
        <v>686</v>
      </c>
      <c r="P164" s="57" t="s">
        <v>217</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open",IF(AND(NOT(OR(LEN(AZ164)&lt;15,ISNUMBER(MATCH(AZ164,L_Placeholder,0)))),NOT(SUMPRODUCT(--ISNUMBER(SEARCH(" "&amp;L_EvidencePhrase&amp;" ",BF164)))&gt;0),NOT(OR(LEN(AU164)&lt;2,ISNUMBER(MATCH(AU164,L_Placeholder,0)))),NOT(OR(LEN(AX164)&lt;2,ISNUMBER(MATCH(AX164,L_Placeholder,0)))),TRIM(AE164)&lt;&gt;TRIM(T164)),"N/A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",BD164)))&gt;0),"INVALID – evidence missing, placeholder or not yet on file",IF(OR(LEN(AX164)&lt;2,ISNUMBER(MATCH(AX164,L_Placeholder,0))),"INVALID – verifier missing",IF(AX164=AU164,"INVALID – verifier must be someone other than the PIC",IF(SUMPRODUCT(--ISNUMBER(SEARCH(" "&amp;L_EvidencePhrase&amp;" ",BC164)))&gt;0,"INVALID – result not yet available (awaiting / TBC)",IF(AND(TRIM(U164)="Pass",SUMPRODUCT(--ISNUMBER(SEARCH(" "&amp;L_ResultBad&amp;" ",BC164)))&gt;0,NOT(SUMPRODUCT(--ISNUMBER(SEARCH(" "&amp;L_Negation&amp;" ",BC164)))&gt;0)),"INVALID – result describes a problem: use Fail, then Pass after CA",IF(AND(AQ164=1,OR(OR(LEN(AY164)&lt;3,ISNUMBER(MATCH(AY164,L_Placeholder,0))),SUMPRODUCT(--ISNUMBER(SEARCH(" "&amp;L_EvidencePhrase&amp;" ",BE164)))&gt;0)),"INVALID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SUBSTITUTE(SUBSTITUTE(SUBSTITUTE(SUBSTITUTE(SUBSTITUTE(SUBSTITUTE(SUBSTITUTE(SUBSTITUTE(SUBSTITUTE(SUBSTITUTE(SUBSTITUTE(SUBSTITUTE(SUBSTITUTE(LOWER(T164&amp;""),CHAR(160),"")," ",""),".",""),"-",""),"/",""),"?",""),"_",""),",",""),"[",""),"]",""),"(",""),")",""),"*","")</f>
        <v/>
      </c>
      <c r="AV164" s="61" t="str">
        <f aca="false">SUBSTITUTE(SUBSTITUTE(SUBSTITUTE(SUBSTITUTE(SUBSTITUTE(SUBSTITUTE(SUBSTITUTE(SUBSTITUTE(SUBSTITUTE(SUBSTITUTE(SUBSTITUTE(SUBSTITUTE(SUBSTITUTE(LOWER(V164&amp;""),CHAR(160),"")," ",""),".",""),"-",""),"/",""),"?",""),"_",""),",",""),"[",""),"]",""),"(",""),")",""),"*","")</f>
        <v/>
      </c>
      <c r="AW164" s="61" t="str">
        <f aca="false">SUBSTITUTE(SUBSTITUTE(SUBSTITUTE(SUBSTITUTE(SUBSTITUTE(SUBSTITUTE(SUBSTITUTE(SUBSTITUTE(SUBSTITUTE(SUBSTITUTE(SUBSTITUTE(SUBSTITUTE(SUBSTITUTE(LOWER(Z164&amp;""),CHAR(160),"")," ",""),".",""),"-",""),"/",""),"?",""),"_",""),",",""),"[",""),"]",""),"(",""),")",""),"*","")</f>
        <v/>
      </c>
      <c r="AX164" s="61" t="str">
        <f aca="false">SUBSTITUTE(SUBSTITUTE(SUBSTITUTE(SUBSTITUTE(SUBSTITUTE(SUBSTITUTE(SUBSTITUTE(SUBSTITUTE(SUBSTITUTE(SUBSTITUTE(SUBSTITUTE(SUBSTITUTE(SUBSTITUTE(LOWER(AE164&amp;""),CHAR(160),"")," ",""),".",""),"-",""),"/",""),"?",""),"_",""),",",""),"[",""),"]",""),"(",""),")",""),"*","")</f>
        <v/>
      </c>
      <c r="AY164" s="61" t="str">
        <f aca="false">SUBSTITUTE(SUBSTITUTE(SUBSTITUTE(SUBSTITUTE(SUBSTITUTE(SUBSTITUTE(SUBSTITUTE(SUBSTITUTE(SUBSTITUTE(SUBSTITUTE(SUBSTITUTE(SUBSTITUTE(SUBSTITUTE(LOWER(W164&amp;""),CHAR(160),"")," ",""),".",""),"-",""),"/",""),"?",""),"_",""),",",""),"[",""),"]",""),"(",""),")",""),"*","")</f>
        <v/>
      </c>
      <c r="AZ164" s="61" t="str">
        <f aca="false">SUBSTITUTE(SUBSTITUTE(SUBSTITUTE(SUBSTITUTE(SUBSTITUTE(SUBSTITUTE(SUBSTITUTE(SUBSTITUTE(SUBSTITUTE(SUBSTITUTE(SUBSTITUTE(SUBSTITUTE(SUBSTITUTE(LOWER(AC164&amp;""),CHAR(160),"")," ",""),".",""),"-",""),"/",""),"?",""),"_",""),",",""),"[",""),"]",""),"(",""),")",""),"*","")</f>
        <v/>
      </c>
      <c r="BA164" s="61" t="str">
        <f aca="false">SUBSTITUTE(SUBSTITUTE(SUBSTITUTE(SUBSTITUTE(SUBSTITUTE(SUBSTITUTE(SUBSTITUTE(SUBSTITUTE(SUBSTITUTE(SUBSTITUTE(SUBSTITUTE(SUBSTITUTE(SUBSTITUTE(LOWER(AA164&amp;""),CHAR(160),""),"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"&amp;TRIM(SUBSTITUTE(SUBSTITUTE(SUBSTITUTE(SUBSTITUTE(SUBSTITUTE(SUBSTITUTE(SUBSTITUTE(SUBSTITUTE(SUBSTITUTE(SUBSTITUTE(SUBSTITUTE(SUBSTITUTE(SUBSTITUTE(SUBSTITUTE(SUBSTITUTE(SUBSTITUTE(SUBSTITUTE(SUBSTITUTE(SUBSTITUTE(SUBSTITUTE(LOWER(V164&amp;""),CHAR(160)," "),"."," "),","," "),"-"," "),"/"," "),"("," "),")"," "),":"," "),";"," "),"_"," "),"–"," "),"?"," "),"!"," "),"*"," "),"["," "),"]"," "),"'"," "),"#"," "),"+"," "),"&amp;"," "))&amp;" "</f>
        <v>  </v>
      </c>
      <c r="BD164" s="61" t="str">
        <f aca="false">" "&amp;TRIM(SUBSTITUTE(SUBSTITUTE(SUBSTITUTE(SUBSTITUTE(SUBSTITUTE(SUBSTITUTE(SUBSTITUTE(SUBSTITUTE(SUBSTITUTE(SUBSTITUTE(SUBSTITUTE(SUBSTITUTE(SUBSTITUTE(SUBSTITUTE(SUBSTITUTE(SUBSTITUTE(SUBSTITUTE(SUBSTITUTE(SUBSTITUTE(SUBSTITUTE(LOWER(Z164&amp;""),CHAR(160)," "),"."," "),","," "),"-"," "),"/"," "),"("," "),")"," "),":"," "),";"," "),"_"," "),"–"," "),"?"," "),"!"," "),"*"," "),"["," "),"]"," "),"'"," "),"#"," "),"+"," "),"&amp;"," "))&amp;" "</f>
        <v>  </v>
      </c>
      <c r="BE164" s="61" t="str">
        <f aca="false">" "&amp;TRIM(SUBSTITUTE(SUBSTITUTE(SUBSTITUTE(SUBSTITUTE(SUBSTITUTE(SUBSTITUTE(SUBSTITUTE(SUBSTITUTE(SUBSTITUTE(SUBSTITUTE(SUBSTITUTE(SUBSTITUTE(SUBSTITUTE(SUBSTITUTE(SUBSTITUTE(SUBSTITUTE(SUBSTITUTE(SUBSTITUTE(SUBSTITUTE(SUBSTITUTE(LOWER(W164&amp;""),CHAR(160)," "),"."," "),","," "),"-"," "),"/"," "),"("," "),")"," "),":"," "),";"," "),"_"," "),"–"," "),"?"," "),"!"," "),"*"," "),"["," "),"]"," "),"'"," "),"#"," "),"+"," "),"&amp;"," "))&amp;" "</f>
        <v>  </v>
      </c>
      <c r="BF164" s="61" t="str">
        <f aca="false">" "&amp;TRIM(SUBSTITUTE(SUBSTITUTE(SUBSTITUTE(SUBSTITUTE(SUBSTITUTE(SUBSTITUTE(SUBSTITUTE(SUBSTITUTE(SUBSTITUTE(SUBSTITUTE(SUBSTITUTE(SUBSTITUTE(SUBSTITUTE(SUBSTITUTE(SUBSTITUTE(SUBSTITUTE(SUBSTITUTE(SUBSTITUTE(SUBSTITUTE(SUBSTITUTE(LOWER(AC164&amp;""),CHAR(160)," "),"."," "),","," "),"-"," "),"/"," "),"("," "),")"," "),":"," "),";"," "),"_"," "),"–"," "),"?"," "),"!"," "),"*"," "),"["," "),"]"," "),"'"," "),"#"," "),"+"," "),"&amp;"," "))&amp;" "</f>
        <v>  </v>
      </c>
    </row>
    <row r="165" customFormat="false" ht="66" hidden="false" customHeight="true" outlineLevel="0" collapsed="false">
      <c r="A165" s="57" t="s">
        <v>687</v>
      </c>
      <c r="B165" s="57" t="s">
        <v>225</v>
      </c>
      <c r="C165" s="57" t="str">
        <f aca="false">Flights!$F$9</f>
        <v>MH0089</v>
      </c>
      <c r="D165" s="58" t="n">
        <f aca="false">Flights!$D$9</f>
        <v>46310</v>
      </c>
      <c r="E165" s="57" t="str">
        <f aca="false">Flights!$G$9&amp;"-"&amp;Flights!$H$9</f>
        <v>NRT-KUL</v>
      </c>
      <c r="F165" s="57" t="str">
        <f aca="false">Flights!$K$9</f>
        <v>EY</v>
      </c>
      <c r="G165" s="57" t="s">
        <v>441</v>
      </c>
      <c r="H165" s="57" t="s">
        <v>442</v>
      </c>
      <c r="I165" s="57" t="s">
        <v>616</v>
      </c>
      <c r="J165" s="57" t="s">
        <v>641</v>
      </c>
      <c r="K165" s="67" t="s">
        <v>618</v>
      </c>
      <c r="L165" s="67" t="s">
        <v>619</v>
      </c>
      <c r="M165" s="67" t="s">
        <v>433</v>
      </c>
      <c r="N165" s="67" t="s">
        <v>426</v>
      </c>
      <c r="O165" s="67" t="s">
        <v>688</v>
      </c>
      <c r="P165" s="57" t="s">
        <v>217</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open",IF(AND(NOT(OR(LEN(AZ165)&lt;15,ISNUMBER(MATCH(AZ165,L_Placeholder,0)))),NOT(SUMPRODUCT(--ISNUMBER(SEARCH(" "&amp;L_EvidencePhrase&amp;" ",BF165)))&gt;0),NOT(OR(LEN(AU165)&lt;2,ISNUMBER(MATCH(AU165,L_Placeholder,0)))),NOT(OR(LEN(AX165)&lt;2,ISNUMBER(MATCH(AX165,L_Placeholder,0)))),TRIM(AE165)&lt;&gt;TRIM(T165)),"N/A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",BD165)))&gt;0),"INVALID – evidence missing, placeholder or not yet on file",IF(OR(LEN(AX165)&lt;2,ISNUMBER(MATCH(AX165,L_Placeholder,0))),"INVALID – verifier missing",IF(AX165=AU165,"INVALID – verifier must be someone other than the PIC",IF(SUMPRODUCT(--ISNUMBER(SEARCH(" "&amp;L_EvidencePhrase&amp;" ",BC165)))&gt;0,"INVALID – result not yet available (awaiting / TBC)",IF(AND(TRIM(U165)="Pass",SUMPRODUCT(--ISNUMBER(SEARCH(" "&amp;L_ResultBad&amp;" ",BC165)))&gt;0,NOT(SUMPRODUCT(--ISNUMBER(SEARCH(" "&amp;L_Negation&amp;" ",BC165)))&gt;0)),"INVALID – result describes a problem: use Fail, then Pass after CA",IF(AND(AQ165=1,OR(OR(LEN(AY165)&lt;3,ISNUMBER(MATCH(AY165,L_Placeholder,0))),SUMPRODUCT(--ISNUMBER(SEARCH(" "&amp;L_EvidencePhrase&amp;" ",BE165)))&gt;0)),"INVALID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SUBSTITUTE(SUBSTITUTE(SUBSTITUTE(SUBSTITUTE(SUBSTITUTE(SUBSTITUTE(SUBSTITUTE(SUBSTITUTE(SUBSTITUTE(SUBSTITUTE(SUBSTITUTE(SUBSTITUTE(SUBSTITUTE(LOWER(T165&amp;""),CHAR(160),"")," ",""),".",""),"-",""),"/",""),"?",""),"_",""),",",""),"[",""),"]",""),"(",""),")",""),"*","")</f>
        <v/>
      </c>
      <c r="AV165" s="61" t="str">
        <f aca="false">SUBSTITUTE(SUBSTITUTE(SUBSTITUTE(SUBSTITUTE(SUBSTITUTE(SUBSTITUTE(SUBSTITUTE(SUBSTITUTE(SUBSTITUTE(SUBSTITUTE(SUBSTITUTE(SUBSTITUTE(SUBSTITUTE(LOWER(V165&amp;""),CHAR(160),"")," ",""),".",""),"-",""),"/",""),"?",""),"_",""),",",""),"[",""),"]",""),"(",""),")",""),"*","")</f>
        <v/>
      </c>
      <c r="AW165" s="61" t="str">
        <f aca="false">SUBSTITUTE(SUBSTITUTE(SUBSTITUTE(SUBSTITUTE(SUBSTITUTE(SUBSTITUTE(SUBSTITUTE(SUBSTITUTE(SUBSTITUTE(SUBSTITUTE(SUBSTITUTE(SUBSTITUTE(SUBSTITUTE(LOWER(Z165&amp;""),CHAR(160),"")," ",""),".",""),"-",""),"/",""),"?",""),"_",""),",",""),"[",""),"]",""),"(",""),")",""),"*","")</f>
        <v/>
      </c>
      <c r="AX165" s="61" t="str">
        <f aca="false">SUBSTITUTE(SUBSTITUTE(SUBSTITUTE(SUBSTITUTE(SUBSTITUTE(SUBSTITUTE(SUBSTITUTE(SUBSTITUTE(SUBSTITUTE(SUBSTITUTE(SUBSTITUTE(SUBSTITUTE(SUBSTITUTE(LOWER(AE165&amp;""),CHAR(160),"")," ",""),".",""),"-",""),"/",""),"?",""),"_",""),",",""),"[",""),"]",""),"(",""),")",""),"*","")</f>
        <v/>
      </c>
      <c r="AY165" s="61" t="str">
        <f aca="false">SUBSTITUTE(SUBSTITUTE(SUBSTITUTE(SUBSTITUTE(SUBSTITUTE(SUBSTITUTE(SUBSTITUTE(SUBSTITUTE(SUBSTITUTE(SUBSTITUTE(SUBSTITUTE(SUBSTITUTE(SUBSTITUTE(LOWER(W165&amp;""),CHAR(160),"")," ",""),".",""),"-",""),"/",""),"?",""),"_",""),",",""),"[",""),"]",""),"(",""),")",""),"*","")</f>
        <v/>
      </c>
      <c r="AZ165" s="61" t="str">
        <f aca="false">SUBSTITUTE(SUBSTITUTE(SUBSTITUTE(SUBSTITUTE(SUBSTITUTE(SUBSTITUTE(SUBSTITUTE(SUBSTITUTE(SUBSTITUTE(SUBSTITUTE(SUBSTITUTE(SUBSTITUTE(SUBSTITUTE(LOWER(AC165&amp;""),CHAR(160),"")," ",""),".",""),"-",""),"/",""),"?",""),"_",""),",",""),"[",""),"]",""),"(",""),")",""),"*","")</f>
        <v/>
      </c>
      <c r="BA165" s="61" t="str">
        <f aca="false">SUBSTITUTE(SUBSTITUTE(SUBSTITUTE(SUBSTITUTE(SUBSTITUTE(SUBSTITUTE(SUBSTITUTE(SUBSTITUTE(SUBSTITUTE(SUBSTITUTE(SUBSTITUTE(SUBSTITUTE(SUBSTITUTE(LOWER(AA165&amp;""),CHAR(160),""),"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"&amp;TRIM(SUBSTITUTE(SUBSTITUTE(SUBSTITUTE(SUBSTITUTE(SUBSTITUTE(SUBSTITUTE(SUBSTITUTE(SUBSTITUTE(SUBSTITUTE(SUBSTITUTE(SUBSTITUTE(SUBSTITUTE(SUBSTITUTE(SUBSTITUTE(SUBSTITUTE(SUBSTITUTE(SUBSTITUTE(SUBSTITUTE(SUBSTITUTE(SUBSTITUTE(LOWER(V165&amp;""),CHAR(160)," "),"."," "),","," "),"-"," "),"/"," "),"("," "),")"," "),":"," "),";"," "),"_"," "),"–"," "),"?"," "),"!"," "),"*"," "),"["," "),"]"," "),"'"," "),"#"," "),"+"," "),"&amp;"," "))&amp;" "</f>
        <v>  </v>
      </c>
      <c r="BD165" s="61" t="str">
        <f aca="false">" "&amp;TRIM(SUBSTITUTE(SUBSTITUTE(SUBSTITUTE(SUBSTITUTE(SUBSTITUTE(SUBSTITUTE(SUBSTITUTE(SUBSTITUTE(SUBSTITUTE(SUBSTITUTE(SUBSTITUTE(SUBSTITUTE(SUBSTITUTE(SUBSTITUTE(SUBSTITUTE(SUBSTITUTE(SUBSTITUTE(SUBSTITUTE(SUBSTITUTE(SUBSTITUTE(LOWER(Z165&amp;""),CHAR(160)," "),"."," "),","," "),"-"," "),"/"," "),"("," "),")"," "),":"," "),";"," "),"_"," "),"–"," "),"?"," "),"!"," "),"*"," "),"["," "),"]"," "),"'"," "),"#"," "),"+"," "),"&amp;"," "))&amp;" "</f>
        <v>  </v>
      </c>
      <c r="BE165" s="61" t="str">
        <f aca="false">" "&amp;TRIM(SUBSTITUTE(SUBSTITUTE(SUBSTITUTE(SUBSTITUTE(SUBSTITUTE(SUBSTITUTE(SUBSTITUTE(SUBSTITUTE(SUBSTITUTE(SUBSTITUTE(SUBSTITUTE(SUBSTITUTE(SUBSTITUTE(SUBSTITUTE(SUBSTITUTE(SUBSTITUTE(SUBSTITUTE(SUBSTITUTE(SUBSTITUTE(SUBSTITUTE(LOWER(W165&amp;""),CHAR(160)," "),"."," "),","," "),"-"," "),"/"," "),"("," "),")"," "),":"," "),";"," "),"_"," "),"–"," "),"?"," "),"!"," "),"*"," "),"["," "),"]"," "),"'"," "),"#"," "),"+"," "),"&amp;"," "))&amp;" "</f>
        <v>  </v>
      </c>
      <c r="BF165" s="61" t="str">
        <f aca="false">" "&amp;TRIM(SUBSTITUTE(SUBSTITUTE(SUBSTITUTE(SUBSTITUTE(SUBSTITUTE(SUBSTITUTE(SUBSTITUTE(SUBSTITUTE(SUBSTITUTE(SUBSTITUTE(SUBSTITUTE(SUBSTITUTE(SUBSTITUTE(SUBSTITUTE(SUBSTITUTE(SUBSTITUTE(SUBSTITUTE(SUBSTITUTE(SUBSTITUTE(SUBSTITUTE(LOWER(AC165&amp;""),CHAR(160)," "),"."," "),","," "),"-"," "),"/"," "),"("," "),")"," "),":"," "),";"," "),"_"," "),"–"," "),"?"," "),"!"," "),"*"," "),"["," "),"]"," "),"'"," "),"#"," "),"+"," "),"&amp;"," "))&amp;" "</f>
        <v>  </v>
      </c>
    </row>
    <row r="166" customFormat="false" ht="39.75" hidden="false" customHeight="true" outlineLevel="0" collapsed="false">
      <c r="A166" s="57" t="s">
        <v>689</v>
      </c>
      <c r="B166" s="57" t="s">
        <v>228</v>
      </c>
      <c r="C166" s="57" t="str">
        <f aca="false">Flights!$F$10</f>
        <v>MH0002</v>
      </c>
      <c r="D166" s="58" t="n">
        <f aca="false">Flights!$D$10</f>
        <v>46310</v>
      </c>
      <c r="E166" s="57" t="str">
        <f aca="false">Flights!$G$10&amp;"-"&amp;Flights!$H$10</f>
        <v>KUL-LHR</v>
      </c>
      <c r="F166" s="57" t="str">
        <f aca="false">Flights!$K$10</f>
        <v>BC</v>
      </c>
      <c r="G166" s="57" t="s">
        <v>79</v>
      </c>
      <c r="H166" s="57" t="s">
        <v>360</v>
      </c>
      <c r="I166" s="57" t="s">
        <v>361</v>
      </c>
      <c r="J166" s="57" t="s">
        <v>362</v>
      </c>
      <c r="K166" s="67" t="s">
        <v>363</v>
      </c>
      <c r="L166" s="67" t="s">
        <v>364</v>
      </c>
      <c r="M166" s="67"/>
      <c r="N166" s="67" t="s">
        <v>365</v>
      </c>
      <c r="O166" s="67"/>
      <c r="P166" s="57" t="s">
        <v>184</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open",IF(AND(NOT(OR(LEN(AZ166)&lt;15,ISNUMBER(MATCH(AZ166,L_Placeholder,0)))),NOT(SUMPRODUCT(--ISNUMBER(SEARCH(" "&amp;L_EvidencePhrase&amp;" ",BF166)))&gt;0),NOT(OR(LEN(AU166)&lt;2,ISNUMBER(MATCH(AU166,L_Placeholder,0)))),NOT(OR(LEN(AX166)&lt;2,ISNUMBER(MATCH(AX166,L_Placeholder,0)))),TRIM(AE166)&lt;&gt;TRIM(T166)),"N/A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",BD166)))&gt;0),"INVALID – evidence missing, placeholder or not yet on file",IF(OR(LEN(AX166)&lt;2,ISNUMBER(MATCH(AX166,L_Placeholder,0))),"INVALID – verifier missing",IF(AX166=AU166,"INVALID – verifier must be someone other than the PIC",IF(SUMPRODUCT(--ISNUMBER(SEARCH(" "&amp;L_EvidencePhrase&amp;" ",BC166)))&gt;0,"INVALID – result not yet available (awaiting / TBC)",IF(AND(TRIM(U166)="Pass",SUMPRODUCT(--ISNUMBER(SEARCH(" "&amp;L_ResultBad&amp;" ",BC166)))&gt;0,NOT(SUMPRODUCT(--ISNUMBER(SEARCH(" "&amp;L_Negation&amp;" ",BC166)))&gt;0)),"INVALID – result describes a problem: use Fail, then Pass after CA",IF(AND(AQ166=1,OR(OR(LEN(AY166)&lt;3,ISNUMBER(MATCH(AY166,L_Placeholder,0))),SUMPRODUCT(--ISNUMBER(SEARCH(" "&amp;L_EvidencePhrase&amp;" ",BE166)))&gt;0)),"INVALID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SUBSTITUTE(SUBSTITUTE(SUBSTITUTE(SUBSTITUTE(SUBSTITUTE(SUBSTITUTE(SUBSTITUTE(SUBSTITUTE(SUBSTITUTE(SUBSTITUTE(SUBSTITUTE(SUBSTITUTE(SUBSTITUTE(LOWER(T166&amp;""),CHAR(160),"")," ",""),".",""),"-",""),"/",""),"?",""),"_",""),",",""),"[",""),"]",""),"(",""),")",""),"*","")</f>
        <v/>
      </c>
      <c r="AV166" s="61" t="str">
        <f aca="false">SUBSTITUTE(SUBSTITUTE(SUBSTITUTE(SUBSTITUTE(SUBSTITUTE(SUBSTITUTE(SUBSTITUTE(SUBSTITUTE(SUBSTITUTE(SUBSTITUTE(SUBSTITUTE(SUBSTITUTE(SUBSTITUTE(LOWER(V166&amp;""),CHAR(160),"")," ",""),".",""),"-",""),"/",""),"?",""),"_",""),",",""),"[",""),"]",""),"(",""),")",""),"*","")</f>
        <v/>
      </c>
      <c r="AW166" s="61" t="str">
        <f aca="false">SUBSTITUTE(SUBSTITUTE(SUBSTITUTE(SUBSTITUTE(SUBSTITUTE(SUBSTITUTE(SUBSTITUTE(SUBSTITUTE(SUBSTITUTE(SUBSTITUTE(SUBSTITUTE(SUBSTITUTE(SUBSTITUTE(LOWER(Z166&amp;""),CHAR(160),"")," ",""),".",""),"-",""),"/",""),"?",""),"_",""),",",""),"[",""),"]",""),"(",""),")",""),"*","")</f>
        <v/>
      </c>
      <c r="AX166" s="61" t="str">
        <f aca="false">SUBSTITUTE(SUBSTITUTE(SUBSTITUTE(SUBSTITUTE(SUBSTITUTE(SUBSTITUTE(SUBSTITUTE(SUBSTITUTE(SUBSTITUTE(SUBSTITUTE(SUBSTITUTE(SUBSTITUTE(SUBSTITUTE(LOWER(AE166&amp;""),CHAR(160),"")," ",""),".",""),"-",""),"/",""),"?",""),"_",""),",",""),"[",""),"]",""),"(",""),")",""),"*","")</f>
        <v/>
      </c>
      <c r="AY166" s="61" t="str">
        <f aca="false">SUBSTITUTE(SUBSTITUTE(SUBSTITUTE(SUBSTITUTE(SUBSTITUTE(SUBSTITUTE(SUBSTITUTE(SUBSTITUTE(SUBSTITUTE(SUBSTITUTE(SUBSTITUTE(SUBSTITUTE(SUBSTITUTE(LOWER(W166&amp;""),CHAR(160),"")," ",""),".",""),"-",""),"/",""),"?",""),"_",""),",",""),"[",""),"]",""),"(",""),")",""),"*","")</f>
        <v/>
      </c>
      <c r="AZ166" s="61" t="str">
        <f aca="false">SUBSTITUTE(SUBSTITUTE(SUBSTITUTE(SUBSTITUTE(SUBSTITUTE(SUBSTITUTE(SUBSTITUTE(SUBSTITUTE(SUBSTITUTE(SUBSTITUTE(SUBSTITUTE(SUBSTITUTE(SUBSTITUTE(LOWER(AC166&amp;""),CHAR(160),"")," ",""),".",""),"-",""),"/",""),"?",""),"_",""),",",""),"[",""),"]",""),"(",""),")",""),"*","")</f>
        <v/>
      </c>
      <c r="BA166" s="61" t="str">
        <f aca="false">SUBSTITUTE(SUBSTITUTE(SUBSTITUTE(SUBSTITUTE(SUBSTITUTE(SUBSTITUTE(SUBSTITUTE(SUBSTITUTE(SUBSTITUTE(SUBSTITUTE(SUBSTITUTE(SUBSTITUTE(SUBSTITUTE(LOWER(AA166&amp;""),CHAR(160),""),"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"&amp;TRIM(SUBSTITUTE(SUBSTITUTE(SUBSTITUTE(SUBSTITUTE(SUBSTITUTE(SUBSTITUTE(SUBSTITUTE(SUBSTITUTE(SUBSTITUTE(SUBSTITUTE(SUBSTITUTE(SUBSTITUTE(SUBSTITUTE(SUBSTITUTE(SUBSTITUTE(SUBSTITUTE(SUBSTITUTE(SUBSTITUTE(SUBSTITUTE(SUBSTITUTE(LOWER(V166&amp;""),CHAR(160)," "),"."," "),","," "),"-"," "),"/"," "),"("," "),")"," "),":"," "),";"," "),"_"," "),"–"," "),"?"," "),"!"," "),"*"," "),"["," "),"]"," "),"'"," "),"#"," "),"+"," "),"&amp;"," "))&amp;" "</f>
        <v>  </v>
      </c>
      <c r="BD166" s="61" t="str">
        <f aca="false">" "&amp;TRIM(SUBSTITUTE(SUBSTITUTE(SUBSTITUTE(SUBSTITUTE(SUBSTITUTE(SUBSTITUTE(SUBSTITUTE(SUBSTITUTE(SUBSTITUTE(SUBSTITUTE(SUBSTITUTE(SUBSTITUTE(SUBSTITUTE(SUBSTITUTE(SUBSTITUTE(SUBSTITUTE(SUBSTITUTE(SUBSTITUTE(SUBSTITUTE(SUBSTITUTE(LOWER(Z166&amp;""),CHAR(160)," "),"."," "),","," "),"-"," "),"/"," "),"("," "),")"," "),":"," "),";"," "),"_"," "),"–"," "),"?"," "),"!"," "),"*"," "),"["," "),"]"," "),"'"," "),"#"," "),"+"," "),"&amp;"," "))&amp;" "</f>
        <v>  </v>
      </c>
      <c r="BE166" s="61" t="str">
        <f aca="false">" "&amp;TRIM(SUBSTITUTE(SUBSTITUTE(SUBSTITUTE(SUBSTITUTE(SUBSTITUTE(SUBSTITUTE(SUBSTITUTE(SUBSTITUTE(SUBSTITUTE(SUBSTITUTE(SUBSTITUTE(SUBSTITUTE(SUBSTITUTE(SUBSTITUTE(SUBSTITUTE(SUBSTITUTE(SUBSTITUTE(SUBSTITUTE(SUBSTITUTE(SUBSTITUTE(LOWER(W166&amp;""),CHAR(160)," "),"."," "),","," "),"-"," "),"/"," "),"("," "),")"," "),":"," "),";"," "),"_"," "),"–"," "),"?"," "),"!"," "),"*"," "),"["," "),"]"," "),"'"," "),"#"," "),"+"," "),"&amp;"," "))&amp;" "</f>
        <v>  </v>
      </c>
      <c r="BF166" s="61" t="str">
        <f aca="false">" "&amp;TRIM(SUBSTITUTE(SUBSTITUTE(SUBSTITUTE(SUBSTITUTE(SUBSTITUTE(SUBSTITUTE(SUBSTITUTE(SUBSTITUTE(SUBSTITUTE(SUBSTITUTE(SUBSTITUTE(SUBSTITUTE(SUBSTITUTE(SUBSTITUTE(SUBSTITUTE(SUBSTITUTE(SUBSTITUTE(SUBSTITUTE(SUBSTITUTE(SUBSTITUTE(LOWER(AC166&amp;""),CHAR(160)," "),"."," "),","," "),"-"," "),"/"," "),"("," "),")"," "),":"," "),";"," "),"_"," "),"–"," "),"?"," "),"!"," "),"*"," "),"["," "),"]"," "),"'"," "),"#"," "),"+"," "),"&amp;"," "))&amp;" "</f>
        <v>  </v>
      </c>
    </row>
    <row r="167" customFormat="false" ht="39.75" hidden="false" customHeight="true" outlineLevel="0" collapsed="false">
      <c r="A167" s="57" t="s">
        <v>690</v>
      </c>
      <c r="B167" s="57" t="s">
        <v>228</v>
      </c>
      <c r="C167" s="57" t="str">
        <f aca="false">Flights!$F$10</f>
        <v>MH0002</v>
      </c>
      <c r="D167" s="58" t="n">
        <f aca="false">Flights!$D$10</f>
        <v>46310</v>
      </c>
      <c r="E167" s="57" t="str">
        <f aca="false">Flights!$G$10&amp;"-"&amp;Flights!$H$10</f>
        <v>KUL-LHR</v>
      </c>
      <c r="F167" s="57" t="str">
        <f aca="false">Flights!$K$10</f>
        <v>BC</v>
      </c>
      <c r="G167" s="57" t="s">
        <v>79</v>
      </c>
      <c r="H167" s="57" t="s">
        <v>360</v>
      </c>
      <c r="I167" s="57" t="s">
        <v>367</v>
      </c>
      <c r="J167" s="57" t="s">
        <v>368</v>
      </c>
      <c r="K167" s="67" t="s">
        <v>369</v>
      </c>
      <c r="L167" s="67" t="s">
        <v>364</v>
      </c>
      <c r="M167" s="67"/>
      <c r="N167" s="67" t="s">
        <v>365</v>
      </c>
      <c r="O167" s="67"/>
      <c r="P167" s="57" t="s">
        <v>184</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open",IF(AND(NOT(OR(LEN(AZ167)&lt;15,ISNUMBER(MATCH(AZ167,L_Placeholder,0)))),NOT(SUMPRODUCT(--ISNUMBER(SEARCH(" "&amp;L_EvidencePhrase&amp;" ",BF167)))&gt;0),NOT(OR(LEN(AU167)&lt;2,ISNUMBER(MATCH(AU167,L_Placeholder,0)))),NOT(OR(LEN(AX167)&lt;2,ISNUMBER(MATCH(AX167,L_Placeholder,0)))),TRIM(AE167)&lt;&gt;TRIM(T167)),"N/A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",BD167)))&gt;0),"INVALID – evidence missing, placeholder or not yet on file",IF(OR(LEN(AX167)&lt;2,ISNUMBER(MATCH(AX167,L_Placeholder,0))),"INVALID – verifier missing",IF(AX167=AU167,"INVALID – verifier must be someone other than the PIC",IF(SUMPRODUCT(--ISNUMBER(SEARCH(" "&amp;L_EvidencePhrase&amp;" ",BC167)))&gt;0,"INVALID – result not yet available (awaiting / TBC)",IF(AND(TRIM(U167)="Pass",SUMPRODUCT(--ISNUMBER(SEARCH(" "&amp;L_ResultBad&amp;" ",BC167)))&gt;0,NOT(SUMPRODUCT(--ISNUMBER(SEARCH(" "&amp;L_Negation&amp;" ",BC167)))&gt;0)),"INVALID – result describes a problem: use Fail, then Pass after CA",IF(AND(AQ167=1,OR(OR(LEN(AY167)&lt;3,ISNUMBER(MATCH(AY167,L_Placeholder,0))),SUMPRODUCT(--ISNUMBER(SEARCH(" "&amp;L_EvidencePhrase&amp;" ",BE167)))&gt;0)),"INVALID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SUBSTITUTE(SUBSTITUTE(SUBSTITUTE(SUBSTITUTE(SUBSTITUTE(SUBSTITUTE(SUBSTITUTE(SUBSTITUTE(SUBSTITUTE(SUBSTITUTE(SUBSTITUTE(SUBSTITUTE(SUBSTITUTE(LOWER(T167&amp;""),CHAR(160),"")," ",""),".",""),"-",""),"/",""),"?",""),"_",""),",",""),"[",""),"]",""),"(",""),")",""),"*","")</f>
        <v/>
      </c>
      <c r="AV167" s="61" t="str">
        <f aca="false">SUBSTITUTE(SUBSTITUTE(SUBSTITUTE(SUBSTITUTE(SUBSTITUTE(SUBSTITUTE(SUBSTITUTE(SUBSTITUTE(SUBSTITUTE(SUBSTITUTE(SUBSTITUTE(SUBSTITUTE(SUBSTITUTE(LOWER(V167&amp;""),CHAR(160),"")," ",""),".",""),"-",""),"/",""),"?",""),"_",""),",",""),"[",""),"]",""),"(",""),")",""),"*","")</f>
        <v/>
      </c>
      <c r="AW167" s="61" t="str">
        <f aca="false">SUBSTITUTE(SUBSTITUTE(SUBSTITUTE(SUBSTITUTE(SUBSTITUTE(SUBSTITUTE(SUBSTITUTE(SUBSTITUTE(SUBSTITUTE(SUBSTITUTE(SUBSTITUTE(SUBSTITUTE(SUBSTITUTE(LOWER(Z167&amp;""),CHAR(160),"")," ",""),".",""),"-",""),"/",""),"?",""),"_",""),",",""),"[",""),"]",""),"(",""),")",""),"*","")</f>
        <v/>
      </c>
      <c r="AX167" s="61" t="str">
        <f aca="false">SUBSTITUTE(SUBSTITUTE(SUBSTITUTE(SUBSTITUTE(SUBSTITUTE(SUBSTITUTE(SUBSTITUTE(SUBSTITUTE(SUBSTITUTE(SUBSTITUTE(SUBSTITUTE(SUBSTITUTE(SUBSTITUTE(LOWER(AE167&amp;""),CHAR(160),"")," ",""),".",""),"-",""),"/",""),"?",""),"_",""),",",""),"[",""),"]",""),"(",""),")",""),"*","")</f>
        <v/>
      </c>
      <c r="AY167" s="61" t="str">
        <f aca="false">SUBSTITUTE(SUBSTITUTE(SUBSTITUTE(SUBSTITUTE(SUBSTITUTE(SUBSTITUTE(SUBSTITUTE(SUBSTITUTE(SUBSTITUTE(SUBSTITUTE(SUBSTITUTE(SUBSTITUTE(SUBSTITUTE(LOWER(W167&amp;""),CHAR(160),"")," ",""),".",""),"-",""),"/",""),"?",""),"_",""),",",""),"[",""),"]",""),"(",""),")",""),"*","")</f>
        <v/>
      </c>
      <c r="AZ167" s="61" t="str">
        <f aca="false">SUBSTITUTE(SUBSTITUTE(SUBSTITUTE(SUBSTITUTE(SUBSTITUTE(SUBSTITUTE(SUBSTITUTE(SUBSTITUTE(SUBSTITUTE(SUBSTITUTE(SUBSTITUTE(SUBSTITUTE(SUBSTITUTE(LOWER(AC167&amp;""),CHAR(160),"")," ",""),".",""),"-",""),"/",""),"?",""),"_",""),",",""),"[",""),"]",""),"(",""),")",""),"*","")</f>
        <v/>
      </c>
      <c r="BA167" s="61" t="str">
        <f aca="false">SUBSTITUTE(SUBSTITUTE(SUBSTITUTE(SUBSTITUTE(SUBSTITUTE(SUBSTITUTE(SUBSTITUTE(SUBSTITUTE(SUBSTITUTE(SUBSTITUTE(SUBSTITUTE(SUBSTITUTE(SUBSTITUTE(LOWER(AA167&amp;""),CHAR(160),""),"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"&amp;TRIM(SUBSTITUTE(SUBSTITUTE(SUBSTITUTE(SUBSTITUTE(SUBSTITUTE(SUBSTITUTE(SUBSTITUTE(SUBSTITUTE(SUBSTITUTE(SUBSTITUTE(SUBSTITUTE(SUBSTITUTE(SUBSTITUTE(SUBSTITUTE(SUBSTITUTE(SUBSTITUTE(SUBSTITUTE(SUBSTITUTE(SUBSTITUTE(SUBSTITUTE(LOWER(V167&amp;""),CHAR(160)," "),"."," "),","," "),"-"," "),"/"," "),"("," "),")"," "),":"," "),";"," "),"_"," "),"–"," "),"?"," "),"!"," "),"*"," "),"["," "),"]"," "),"'"," "),"#"," "),"+"," "),"&amp;"," "))&amp;" "</f>
        <v>  </v>
      </c>
      <c r="BD167" s="61" t="str">
        <f aca="false">" "&amp;TRIM(SUBSTITUTE(SUBSTITUTE(SUBSTITUTE(SUBSTITUTE(SUBSTITUTE(SUBSTITUTE(SUBSTITUTE(SUBSTITUTE(SUBSTITUTE(SUBSTITUTE(SUBSTITUTE(SUBSTITUTE(SUBSTITUTE(SUBSTITUTE(SUBSTITUTE(SUBSTITUTE(SUBSTITUTE(SUBSTITUTE(SUBSTITUTE(SUBSTITUTE(LOWER(Z167&amp;""),CHAR(160)," "),"."," "),","," "),"-"," "),"/"," "),"("," "),")"," "),":"," "),";"," "),"_"," "),"–"," "),"?"," "),"!"," "),"*"," "),"["," "),"]"," "),"'"," "),"#"," "),"+"," "),"&amp;"," "))&amp;" "</f>
        <v>  </v>
      </c>
      <c r="BE167" s="61" t="str">
        <f aca="false">" "&amp;TRIM(SUBSTITUTE(SUBSTITUTE(SUBSTITUTE(SUBSTITUTE(SUBSTITUTE(SUBSTITUTE(SUBSTITUTE(SUBSTITUTE(SUBSTITUTE(SUBSTITUTE(SUBSTITUTE(SUBSTITUTE(SUBSTITUTE(SUBSTITUTE(SUBSTITUTE(SUBSTITUTE(SUBSTITUTE(SUBSTITUTE(SUBSTITUTE(SUBSTITUTE(LOWER(W167&amp;""),CHAR(160)," "),"."," "),","," "),"-"," "),"/"," "),"("," "),")"," "),":"," "),";"," "),"_"," "),"–"," "),"?"," "),"!"," "),"*"," "),"["," "),"]"," "),"'"," "),"#"," "),"+"," "),"&amp;"," "))&amp;" "</f>
        <v>  </v>
      </c>
      <c r="BF167" s="61" t="str">
        <f aca="false">" "&amp;TRIM(SUBSTITUTE(SUBSTITUTE(SUBSTITUTE(SUBSTITUTE(SUBSTITUTE(SUBSTITUTE(SUBSTITUTE(SUBSTITUTE(SUBSTITUTE(SUBSTITUTE(SUBSTITUTE(SUBSTITUTE(SUBSTITUTE(SUBSTITUTE(SUBSTITUTE(SUBSTITUTE(SUBSTITUTE(SUBSTITUTE(SUBSTITUTE(SUBSTITUTE(LOWER(AC167&amp;""),CHAR(160)," "),"."," "),","," "),"-"," "),"/"," "),"("," "),")"," "),":"," "),";"," "),"_"," "),"–"," "),"?"," "),"!"," "),"*"," "),"["," "),"]"," "),"'"," "),"#"," "),"+"," "),"&amp;"," "))&amp;" "</f>
        <v>  </v>
      </c>
    </row>
    <row r="168" customFormat="false" ht="41.25" hidden="false" customHeight="true" outlineLevel="0" collapsed="false">
      <c r="A168" s="57" t="s">
        <v>691</v>
      </c>
      <c r="B168" s="57" t="s">
        <v>228</v>
      </c>
      <c r="C168" s="57" t="str">
        <f aca="false">Flights!$F$10</f>
        <v>MH0002</v>
      </c>
      <c r="D168" s="58" t="n">
        <f aca="false">Flights!$D$10</f>
        <v>46310</v>
      </c>
      <c r="E168" s="57" t="str">
        <f aca="false">Flights!$G$10&amp;"-"&amp;Flights!$H$10</f>
        <v>KUL-LHR</v>
      </c>
      <c r="F168" s="57" t="str">
        <f aca="false">Flights!$K$10</f>
        <v>BC</v>
      </c>
      <c r="G168" s="57" t="s">
        <v>79</v>
      </c>
      <c r="H168" s="57" t="s">
        <v>360</v>
      </c>
      <c r="I168" s="57" t="s">
        <v>371</v>
      </c>
      <c r="J168" s="57" t="s">
        <v>372</v>
      </c>
      <c r="K168" s="67" t="s">
        <v>373</v>
      </c>
      <c r="L168" s="67" t="s">
        <v>364</v>
      </c>
      <c r="M168" s="67"/>
      <c r="N168" s="67" t="str">
        <f aca="false">IF(TRIM(Flights!$L$10)="A339","Required","N/A – rule")</f>
        <v>N/A – rule</v>
      </c>
      <c r="O168" s="67" t="s">
        <v>374</v>
      </c>
      <c r="P168" s="57" t="s">
        <v>184</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open",IF(AND(NOT(OR(LEN(AZ168)&lt;15,ISNUMBER(MATCH(AZ168,L_Placeholder,0)))),NOT(SUMPRODUCT(--ISNUMBER(SEARCH(" "&amp;L_EvidencePhrase&amp;" ",BF168)))&gt;0),NOT(OR(LEN(AU168)&lt;2,ISNUMBER(MATCH(AU168,L_Placeholder,0)))),NOT(OR(LEN(AX168)&lt;2,ISNUMBER(MATCH(AX168,L_Placeholder,0)))),TRIM(AE168)&lt;&gt;TRIM(T168)),"N/A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",BD168)))&gt;0),"INVALID – evidence missing, placeholder or not yet on file",IF(OR(LEN(AX168)&lt;2,ISNUMBER(MATCH(AX168,L_Placeholder,0))),"INVALID – verifier missing",IF(AX168=AU168,"INVALID – verifier must be someone other than the PIC",IF(SUMPRODUCT(--ISNUMBER(SEARCH(" "&amp;L_EvidencePhrase&amp;" ",BC168)))&gt;0,"INVALID – result not yet available (awaiting / TBC)",IF(AND(TRIM(U168)="Pass",SUMPRODUCT(--ISNUMBER(SEARCH(" "&amp;L_ResultBad&amp;" ",BC168)))&gt;0,NOT(SUMPRODUCT(--ISNUMBER(SEARCH(" "&amp;L_Negation&amp;" ",BC168)))&gt;0)),"INVALID – result describes a problem: use Fail, then Pass after CA",IF(AND(AQ168=1,OR(OR(LEN(AY168)&lt;3,ISNUMBER(MATCH(AY168,L_Placeholder,0))),SUMPRODUCT(--ISNUMBER(SEARCH(" "&amp;L_EvidencePhrase&amp;" ",BE168)))&gt;0)),"INVALID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SUBSTITUTE(SUBSTITUTE(SUBSTITUTE(SUBSTITUTE(SUBSTITUTE(SUBSTITUTE(SUBSTITUTE(SUBSTITUTE(SUBSTITUTE(SUBSTITUTE(SUBSTITUTE(SUBSTITUTE(SUBSTITUTE(LOWER(T168&amp;""),CHAR(160),"")," ",""),".",""),"-",""),"/",""),"?",""),"_",""),",",""),"[",""),"]",""),"(",""),")",""),"*","")</f>
        <v/>
      </c>
      <c r="AV168" s="61" t="str">
        <f aca="false">SUBSTITUTE(SUBSTITUTE(SUBSTITUTE(SUBSTITUTE(SUBSTITUTE(SUBSTITUTE(SUBSTITUTE(SUBSTITUTE(SUBSTITUTE(SUBSTITUTE(SUBSTITUTE(SUBSTITUTE(SUBSTITUTE(LOWER(V168&amp;""),CHAR(160),"")," ",""),".",""),"-",""),"/",""),"?",""),"_",""),",",""),"[",""),"]",""),"(",""),")",""),"*","")</f>
        <v/>
      </c>
      <c r="AW168" s="61" t="str">
        <f aca="false">SUBSTITUTE(SUBSTITUTE(SUBSTITUTE(SUBSTITUTE(SUBSTITUTE(SUBSTITUTE(SUBSTITUTE(SUBSTITUTE(SUBSTITUTE(SUBSTITUTE(SUBSTITUTE(SUBSTITUTE(SUBSTITUTE(LOWER(Z168&amp;""),CHAR(160),"")," ",""),".",""),"-",""),"/",""),"?",""),"_",""),",",""),"[",""),"]",""),"(",""),")",""),"*","")</f>
        <v/>
      </c>
      <c r="AX168" s="61" t="str">
        <f aca="false">SUBSTITUTE(SUBSTITUTE(SUBSTITUTE(SUBSTITUTE(SUBSTITUTE(SUBSTITUTE(SUBSTITUTE(SUBSTITUTE(SUBSTITUTE(SUBSTITUTE(SUBSTITUTE(SUBSTITUTE(SUBSTITUTE(LOWER(AE168&amp;""),CHAR(160),"")," ",""),".",""),"-",""),"/",""),"?",""),"_",""),",",""),"[",""),"]",""),"(",""),")",""),"*","")</f>
        <v/>
      </c>
      <c r="AY168" s="61" t="str">
        <f aca="false">SUBSTITUTE(SUBSTITUTE(SUBSTITUTE(SUBSTITUTE(SUBSTITUTE(SUBSTITUTE(SUBSTITUTE(SUBSTITUTE(SUBSTITUTE(SUBSTITUTE(SUBSTITUTE(SUBSTITUTE(SUBSTITUTE(LOWER(W168&amp;""),CHAR(160),"")," ",""),".",""),"-",""),"/",""),"?",""),"_",""),",",""),"[",""),"]",""),"(",""),")",""),"*","")</f>
        <v/>
      </c>
      <c r="AZ168" s="61" t="str">
        <f aca="false">SUBSTITUTE(SUBSTITUTE(SUBSTITUTE(SUBSTITUTE(SUBSTITUTE(SUBSTITUTE(SUBSTITUTE(SUBSTITUTE(SUBSTITUTE(SUBSTITUTE(SUBSTITUTE(SUBSTITUTE(SUBSTITUTE(LOWER(AC168&amp;""),CHAR(160),"")," ",""),".",""),"-",""),"/",""),"?",""),"_",""),",",""),"[",""),"]",""),"(",""),")",""),"*","")</f>
        <v/>
      </c>
      <c r="BA168" s="61" t="str">
        <f aca="false">SUBSTITUTE(SUBSTITUTE(SUBSTITUTE(SUBSTITUTE(SUBSTITUTE(SUBSTITUTE(SUBSTITUTE(SUBSTITUTE(SUBSTITUTE(SUBSTITUTE(SUBSTITUTE(SUBSTITUTE(SUBSTITUTE(LOWER(AA168&amp;""),CHAR(160),""),"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"&amp;TRIM(SUBSTITUTE(SUBSTITUTE(SUBSTITUTE(SUBSTITUTE(SUBSTITUTE(SUBSTITUTE(SUBSTITUTE(SUBSTITUTE(SUBSTITUTE(SUBSTITUTE(SUBSTITUTE(SUBSTITUTE(SUBSTITUTE(SUBSTITUTE(SUBSTITUTE(SUBSTITUTE(SUBSTITUTE(SUBSTITUTE(SUBSTITUTE(SUBSTITUTE(LOWER(V168&amp;""),CHAR(160)," "),"."," "),","," "),"-"," "),"/"," "),"("," "),")"," "),":"," "),";"," "),"_"," "),"–"," "),"?"," "),"!"," "),"*"," "),"["," "),"]"," "),"'"," "),"#"," "),"+"," "),"&amp;"," "))&amp;" "</f>
        <v>  </v>
      </c>
      <c r="BD168" s="61" t="str">
        <f aca="false">" "&amp;TRIM(SUBSTITUTE(SUBSTITUTE(SUBSTITUTE(SUBSTITUTE(SUBSTITUTE(SUBSTITUTE(SUBSTITUTE(SUBSTITUTE(SUBSTITUTE(SUBSTITUTE(SUBSTITUTE(SUBSTITUTE(SUBSTITUTE(SUBSTITUTE(SUBSTITUTE(SUBSTITUTE(SUBSTITUTE(SUBSTITUTE(SUBSTITUTE(SUBSTITUTE(LOWER(Z168&amp;""),CHAR(160)," "),"."," "),","," "),"-"," "),"/"," "),"("," "),")"," "),":"," "),";"," "),"_"," "),"–"," "),"?"," "),"!"," "),"*"," "),"["," "),"]"," "),"'"," "),"#"," "),"+"," "),"&amp;"," "))&amp;" "</f>
        <v>  </v>
      </c>
      <c r="BE168" s="61" t="str">
        <f aca="false">" "&amp;TRIM(SUBSTITUTE(SUBSTITUTE(SUBSTITUTE(SUBSTITUTE(SUBSTITUTE(SUBSTITUTE(SUBSTITUTE(SUBSTITUTE(SUBSTITUTE(SUBSTITUTE(SUBSTITUTE(SUBSTITUTE(SUBSTITUTE(SUBSTITUTE(SUBSTITUTE(SUBSTITUTE(SUBSTITUTE(SUBSTITUTE(SUBSTITUTE(SUBSTITUTE(LOWER(W168&amp;""),CHAR(160)," "),"."," "),","," "),"-"," "),"/"," "),"("," "),")"," "),":"," "),";"," "),"_"," "),"–"," "),"?"," "),"!"," "),"*"," "),"["," "),"]"," "),"'"," "),"#"," "),"+"," "),"&amp;"," "))&amp;" "</f>
        <v>  </v>
      </c>
      <c r="BF168" s="61" t="str">
        <f aca="false">" "&amp;TRIM(SUBSTITUTE(SUBSTITUTE(SUBSTITUTE(SUBSTITUTE(SUBSTITUTE(SUBSTITUTE(SUBSTITUTE(SUBSTITUTE(SUBSTITUTE(SUBSTITUTE(SUBSTITUTE(SUBSTITUTE(SUBSTITUTE(SUBSTITUTE(SUBSTITUTE(SUBSTITUTE(SUBSTITUTE(SUBSTITUTE(SUBSTITUTE(SUBSTITUTE(LOWER(AC168&amp;""),CHAR(160)," "),"."," "),","," "),"-"," "),"/"," "),"("," "),")"," "),":"," "),";"," "),"_"," "),"–"," "),"?"," "),"!"," "),"*"," "),"["," "),"]"," "),"'"," "),"#"," "),"+"," "),"&amp;"," "))&amp;" "</f>
        <v>  </v>
      </c>
    </row>
    <row r="169" customFormat="false" ht="39.75" hidden="false" customHeight="true" outlineLevel="0" collapsed="false">
      <c r="A169" s="57" t="s">
        <v>692</v>
      </c>
      <c r="B169" s="57" t="s">
        <v>228</v>
      </c>
      <c r="C169" s="57" t="str">
        <f aca="false">Flights!$F$10</f>
        <v>MH0002</v>
      </c>
      <c r="D169" s="58" t="n">
        <f aca="false">Flights!$D$10</f>
        <v>46310</v>
      </c>
      <c r="E169" s="57" t="str">
        <f aca="false">Flights!$G$10&amp;"-"&amp;Flights!$H$10</f>
        <v>KUL-LHR</v>
      </c>
      <c r="F169" s="57" t="str">
        <f aca="false">Flights!$K$10</f>
        <v>BC</v>
      </c>
      <c r="G169" s="57" t="s">
        <v>79</v>
      </c>
      <c r="H169" s="57" t="s">
        <v>360</v>
      </c>
      <c r="I169" s="57" t="s">
        <v>376</v>
      </c>
      <c r="J169" s="57" t="s">
        <v>377</v>
      </c>
      <c r="K169" s="67" t="s">
        <v>378</v>
      </c>
      <c r="L169" s="67" t="s">
        <v>364</v>
      </c>
      <c r="M169" s="67"/>
      <c r="N169" s="67" t="s">
        <v>365</v>
      </c>
      <c r="O169" s="67"/>
      <c r="P169" s="57" t="s">
        <v>184</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open",IF(AND(NOT(OR(LEN(AZ169)&lt;15,ISNUMBER(MATCH(AZ169,L_Placeholder,0)))),NOT(SUMPRODUCT(--ISNUMBER(SEARCH(" "&amp;L_EvidencePhrase&amp;" ",BF169)))&gt;0),NOT(OR(LEN(AU169)&lt;2,ISNUMBER(MATCH(AU169,L_Placeholder,0)))),NOT(OR(LEN(AX169)&lt;2,ISNUMBER(MATCH(AX169,L_Placeholder,0)))),TRIM(AE169)&lt;&gt;TRIM(T169)),"N/A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",BD169)))&gt;0),"INVALID – evidence missing, placeholder or not yet on file",IF(OR(LEN(AX169)&lt;2,ISNUMBER(MATCH(AX169,L_Placeholder,0))),"INVALID – verifier missing",IF(AX169=AU169,"INVALID – verifier must be someone other than the PIC",IF(SUMPRODUCT(--ISNUMBER(SEARCH(" "&amp;L_EvidencePhrase&amp;" ",BC169)))&gt;0,"INVALID – result not yet available (awaiting / TBC)",IF(AND(TRIM(U169)="Pass",SUMPRODUCT(--ISNUMBER(SEARCH(" "&amp;L_ResultBad&amp;" ",BC169)))&gt;0,NOT(SUMPRODUCT(--ISNUMBER(SEARCH(" "&amp;L_Negation&amp;" ",BC169)))&gt;0)),"INVALID – result describes a problem: use Fail, then Pass after CA",IF(AND(AQ169=1,OR(OR(LEN(AY169)&lt;3,ISNUMBER(MATCH(AY169,L_Placeholder,0))),SUMPRODUCT(--ISNUMBER(SEARCH(" "&amp;L_EvidencePhrase&amp;" ",BE169)))&gt;0)),"INVALID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SUBSTITUTE(SUBSTITUTE(SUBSTITUTE(SUBSTITUTE(SUBSTITUTE(SUBSTITUTE(SUBSTITUTE(SUBSTITUTE(SUBSTITUTE(SUBSTITUTE(SUBSTITUTE(SUBSTITUTE(SUBSTITUTE(LOWER(T169&amp;""),CHAR(160),"")," ",""),".",""),"-",""),"/",""),"?",""),"_",""),",",""),"[",""),"]",""),"(",""),")",""),"*","")</f>
        <v/>
      </c>
      <c r="AV169" s="61" t="str">
        <f aca="false">SUBSTITUTE(SUBSTITUTE(SUBSTITUTE(SUBSTITUTE(SUBSTITUTE(SUBSTITUTE(SUBSTITUTE(SUBSTITUTE(SUBSTITUTE(SUBSTITUTE(SUBSTITUTE(SUBSTITUTE(SUBSTITUTE(LOWER(V169&amp;""),CHAR(160),"")," ",""),".",""),"-",""),"/",""),"?",""),"_",""),",",""),"[",""),"]",""),"(",""),")",""),"*","")</f>
        <v/>
      </c>
      <c r="AW169" s="61" t="str">
        <f aca="false">SUBSTITUTE(SUBSTITUTE(SUBSTITUTE(SUBSTITUTE(SUBSTITUTE(SUBSTITUTE(SUBSTITUTE(SUBSTITUTE(SUBSTITUTE(SUBSTITUTE(SUBSTITUTE(SUBSTITUTE(SUBSTITUTE(LOWER(Z169&amp;""),CHAR(160),"")," ",""),".",""),"-",""),"/",""),"?",""),"_",""),",",""),"[",""),"]",""),"(",""),")",""),"*","")</f>
        <v/>
      </c>
      <c r="AX169" s="61" t="str">
        <f aca="false">SUBSTITUTE(SUBSTITUTE(SUBSTITUTE(SUBSTITUTE(SUBSTITUTE(SUBSTITUTE(SUBSTITUTE(SUBSTITUTE(SUBSTITUTE(SUBSTITUTE(SUBSTITUTE(SUBSTITUTE(SUBSTITUTE(LOWER(AE169&amp;""),CHAR(160),"")," ",""),".",""),"-",""),"/",""),"?",""),"_",""),",",""),"[",""),"]",""),"(",""),")",""),"*","")</f>
        <v/>
      </c>
      <c r="AY169" s="61" t="str">
        <f aca="false">SUBSTITUTE(SUBSTITUTE(SUBSTITUTE(SUBSTITUTE(SUBSTITUTE(SUBSTITUTE(SUBSTITUTE(SUBSTITUTE(SUBSTITUTE(SUBSTITUTE(SUBSTITUTE(SUBSTITUTE(SUBSTITUTE(LOWER(W169&amp;""),CHAR(160),"")," ",""),".",""),"-",""),"/",""),"?",""),"_",""),",",""),"[",""),"]",""),"(",""),")",""),"*","")</f>
        <v/>
      </c>
      <c r="AZ169" s="61" t="str">
        <f aca="false">SUBSTITUTE(SUBSTITUTE(SUBSTITUTE(SUBSTITUTE(SUBSTITUTE(SUBSTITUTE(SUBSTITUTE(SUBSTITUTE(SUBSTITUTE(SUBSTITUTE(SUBSTITUTE(SUBSTITUTE(SUBSTITUTE(LOWER(AC169&amp;""),CHAR(160),"")," ",""),".",""),"-",""),"/",""),"?",""),"_",""),",",""),"[",""),"]",""),"(",""),")",""),"*","")</f>
        <v/>
      </c>
      <c r="BA169" s="61" t="str">
        <f aca="false">SUBSTITUTE(SUBSTITUTE(SUBSTITUTE(SUBSTITUTE(SUBSTITUTE(SUBSTITUTE(SUBSTITUTE(SUBSTITUTE(SUBSTITUTE(SUBSTITUTE(SUBSTITUTE(SUBSTITUTE(SUBSTITUTE(LOWER(AA169&amp;""),CHAR(160),""),"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"&amp;TRIM(SUBSTITUTE(SUBSTITUTE(SUBSTITUTE(SUBSTITUTE(SUBSTITUTE(SUBSTITUTE(SUBSTITUTE(SUBSTITUTE(SUBSTITUTE(SUBSTITUTE(SUBSTITUTE(SUBSTITUTE(SUBSTITUTE(SUBSTITUTE(SUBSTITUTE(SUBSTITUTE(SUBSTITUTE(SUBSTITUTE(SUBSTITUTE(SUBSTITUTE(LOWER(V169&amp;""),CHAR(160)," "),"."," "),","," "),"-"," "),"/"," "),"("," "),")"," "),":"," "),";"," "),"_"," "),"–"," "),"?"," "),"!"," "),"*"," "),"["," "),"]"," "),"'"," "),"#"," "),"+"," "),"&amp;"," "))&amp;" "</f>
        <v>  </v>
      </c>
      <c r="BD169" s="61" t="str">
        <f aca="false">" "&amp;TRIM(SUBSTITUTE(SUBSTITUTE(SUBSTITUTE(SUBSTITUTE(SUBSTITUTE(SUBSTITUTE(SUBSTITUTE(SUBSTITUTE(SUBSTITUTE(SUBSTITUTE(SUBSTITUTE(SUBSTITUTE(SUBSTITUTE(SUBSTITUTE(SUBSTITUTE(SUBSTITUTE(SUBSTITUTE(SUBSTITUTE(SUBSTITUTE(SUBSTITUTE(LOWER(Z169&amp;""),CHAR(160)," "),"."," "),","," "),"-"," "),"/"," "),"("," "),")"," "),":"," "),";"," "),"_"," "),"–"," "),"?"," "),"!"," "),"*"," "),"["," "),"]"," "),"'"," "),"#"," "),"+"," "),"&amp;"," "))&amp;" "</f>
        <v>  </v>
      </c>
      <c r="BE169" s="61" t="str">
        <f aca="false">" "&amp;TRIM(SUBSTITUTE(SUBSTITUTE(SUBSTITUTE(SUBSTITUTE(SUBSTITUTE(SUBSTITUTE(SUBSTITUTE(SUBSTITUTE(SUBSTITUTE(SUBSTITUTE(SUBSTITUTE(SUBSTITUTE(SUBSTITUTE(SUBSTITUTE(SUBSTITUTE(SUBSTITUTE(SUBSTITUTE(SUBSTITUTE(SUBSTITUTE(SUBSTITUTE(LOWER(W169&amp;""),CHAR(160)," "),"."," "),","," "),"-"," "),"/"," "),"("," "),")"," "),":"," "),";"," "),"_"," "),"–"," "),"?"," "),"!"," "),"*"," "),"["," "),"]"," "),"'"," "),"#"," "),"+"," "),"&amp;"," "))&amp;" "</f>
        <v>  </v>
      </c>
      <c r="BF169" s="61" t="str">
        <f aca="false">" "&amp;TRIM(SUBSTITUTE(SUBSTITUTE(SUBSTITUTE(SUBSTITUTE(SUBSTITUTE(SUBSTITUTE(SUBSTITUTE(SUBSTITUTE(SUBSTITUTE(SUBSTITUTE(SUBSTITUTE(SUBSTITUTE(SUBSTITUTE(SUBSTITUTE(SUBSTITUTE(SUBSTITUTE(SUBSTITUTE(SUBSTITUTE(SUBSTITUTE(SUBSTITUTE(LOWER(AC169&amp;""),CHAR(160)," "),"."," "),","," "),"-"," "),"/"," "),"("," "),")"," "),":"," "),";"," "),"_"," "),"–"," "),"?"," "),"!"," "),"*"," "),"["," "),"]"," "),"'"," "),"#"," "),"+"," "),"&amp;"," "))&amp;" "</f>
        <v>  </v>
      </c>
    </row>
    <row r="170" customFormat="false" ht="39.75" hidden="false" customHeight="true" outlineLevel="0" collapsed="false">
      <c r="A170" s="57" t="s">
        <v>693</v>
      </c>
      <c r="B170" s="57" t="s">
        <v>228</v>
      </c>
      <c r="C170" s="57" t="str">
        <f aca="false">Flights!$F$10</f>
        <v>MH0002</v>
      </c>
      <c r="D170" s="58" t="n">
        <f aca="false">Flights!$D$10</f>
        <v>46310</v>
      </c>
      <c r="E170" s="57" t="str">
        <f aca="false">Flights!$G$10&amp;"-"&amp;Flights!$H$10</f>
        <v>KUL-LHR</v>
      </c>
      <c r="F170" s="57" t="str">
        <f aca="false">Flights!$K$10</f>
        <v>BC</v>
      </c>
      <c r="G170" s="57" t="s">
        <v>79</v>
      </c>
      <c r="H170" s="57" t="s">
        <v>360</v>
      </c>
      <c r="I170" s="57" t="s">
        <v>380</v>
      </c>
      <c r="J170" s="57" t="s">
        <v>381</v>
      </c>
      <c r="K170" s="67" t="s">
        <v>382</v>
      </c>
      <c r="L170" s="67" t="s">
        <v>364</v>
      </c>
      <c r="M170" s="67"/>
      <c r="N170" s="67" t="s">
        <v>365</v>
      </c>
      <c r="O170" s="67"/>
      <c r="P170" s="57" t="s">
        <v>184</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open",IF(AND(NOT(OR(LEN(AZ170)&lt;15,ISNUMBER(MATCH(AZ170,L_Placeholder,0)))),NOT(SUMPRODUCT(--ISNUMBER(SEARCH(" "&amp;L_EvidencePhrase&amp;" ",BF170)))&gt;0),NOT(OR(LEN(AU170)&lt;2,ISNUMBER(MATCH(AU170,L_Placeholder,0)))),NOT(OR(LEN(AX170)&lt;2,ISNUMBER(MATCH(AX170,L_Placeholder,0)))),TRIM(AE170)&lt;&gt;TRIM(T170)),"N/A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",BD170)))&gt;0),"INVALID – evidence missing, placeholder or not yet on file",IF(OR(LEN(AX170)&lt;2,ISNUMBER(MATCH(AX170,L_Placeholder,0))),"INVALID – verifier missing",IF(AX170=AU170,"INVALID – verifier must be someone other than the PIC",IF(SUMPRODUCT(--ISNUMBER(SEARCH(" "&amp;L_EvidencePhrase&amp;" ",BC170)))&gt;0,"INVALID – result not yet available (awaiting / TBC)",IF(AND(TRIM(U170)="Pass",SUMPRODUCT(--ISNUMBER(SEARCH(" "&amp;L_ResultBad&amp;" ",BC170)))&gt;0,NOT(SUMPRODUCT(--ISNUMBER(SEARCH(" "&amp;L_Negation&amp;" ",BC170)))&gt;0)),"INVALID – result describes a problem: use Fail, then Pass after CA",IF(AND(AQ170=1,OR(OR(LEN(AY170)&lt;3,ISNUMBER(MATCH(AY170,L_Placeholder,0))),SUMPRODUCT(--ISNUMBER(SEARCH(" "&amp;L_EvidencePhrase&amp;" ",BE170)))&gt;0)),"INVALID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SUBSTITUTE(SUBSTITUTE(SUBSTITUTE(SUBSTITUTE(SUBSTITUTE(SUBSTITUTE(SUBSTITUTE(SUBSTITUTE(SUBSTITUTE(SUBSTITUTE(SUBSTITUTE(SUBSTITUTE(SUBSTITUTE(LOWER(T170&amp;""),CHAR(160),"")," ",""),".",""),"-",""),"/",""),"?",""),"_",""),",",""),"[",""),"]",""),"(",""),")",""),"*","")</f>
        <v/>
      </c>
      <c r="AV170" s="61" t="str">
        <f aca="false">SUBSTITUTE(SUBSTITUTE(SUBSTITUTE(SUBSTITUTE(SUBSTITUTE(SUBSTITUTE(SUBSTITUTE(SUBSTITUTE(SUBSTITUTE(SUBSTITUTE(SUBSTITUTE(SUBSTITUTE(SUBSTITUTE(LOWER(V170&amp;""),CHAR(160),"")," ",""),".",""),"-",""),"/",""),"?",""),"_",""),",",""),"[",""),"]",""),"(",""),")",""),"*","")</f>
        <v/>
      </c>
      <c r="AW170" s="61" t="str">
        <f aca="false">SUBSTITUTE(SUBSTITUTE(SUBSTITUTE(SUBSTITUTE(SUBSTITUTE(SUBSTITUTE(SUBSTITUTE(SUBSTITUTE(SUBSTITUTE(SUBSTITUTE(SUBSTITUTE(SUBSTITUTE(SUBSTITUTE(LOWER(Z170&amp;""),CHAR(160),"")," ",""),".",""),"-",""),"/",""),"?",""),"_",""),",",""),"[",""),"]",""),"(",""),")",""),"*","")</f>
        <v/>
      </c>
      <c r="AX170" s="61" t="str">
        <f aca="false">SUBSTITUTE(SUBSTITUTE(SUBSTITUTE(SUBSTITUTE(SUBSTITUTE(SUBSTITUTE(SUBSTITUTE(SUBSTITUTE(SUBSTITUTE(SUBSTITUTE(SUBSTITUTE(SUBSTITUTE(SUBSTITUTE(LOWER(AE170&amp;""),CHAR(160),"")," ",""),".",""),"-",""),"/",""),"?",""),"_",""),",",""),"[",""),"]",""),"(",""),")",""),"*","")</f>
        <v/>
      </c>
      <c r="AY170" s="61" t="str">
        <f aca="false">SUBSTITUTE(SUBSTITUTE(SUBSTITUTE(SUBSTITUTE(SUBSTITUTE(SUBSTITUTE(SUBSTITUTE(SUBSTITUTE(SUBSTITUTE(SUBSTITUTE(SUBSTITUTE(SUBSTITUTE(SUBSTITUTE(LOWER(W170&amp;""),CHAR(160),"")," ",""),".",""),"-",""),"/",""),"?",""),"_",""),",",""),"[",""),"]",""),"(",""),")",""),"*","")</f>
        <v/>
      </c>
      <c r="AZ170" s="61" t="str">
        <f aca="false">SUBSTITUTE(SUBSTITUTE(SUBSTITUTE(SUBSTITUTE(SUBSTITUTE(SUBSTITUTE(SUBSTITUTE(SUBSTITUTE(SUBSTITUTE(SUBSTITUTE(SUBSTITUTE(SUBSTITUTE(SUBSTITUTE(LOWER(AC170&amp;""),CHAR(160),"")," ",""),".",""),"-",""),"/",""),"?",""),"_",""),",",""),"[",""),"]",""),"(",""),")",""),"*","")</f>
        <v/>
      </c>
      <c r="BA170" s="61" t="str">
        <f aca="false">SUBSTITUTE(SUBSTITUTE(SUBSTITUTE(SUBSTITUTE(SUBSTITUTE(SUBSTITUTE(SUBSTITUTE(SUBSTITUTE(SUBSTITUTE(SUBSTITUTE(SUBSTITUTE(SUBSTITUTE(SUBSTITUTE(LOWER(AA170&amp;""),CHAR(160),""),"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"&amp;TRIM(SUBSTITUTE(SUBSTITUTE(SUBSTITUTE(SUBSTITUTE(SUBSTITUTE(SUBSTITUTE(SUBSTITUTE(SUBSTITUTE(SUBSTITUTE(SUBSTITUTE(SUBSTITUTE(SUBSTITUTE(SUBSTITUTE(SUBSTITUTE(SUBSTITUTE(SUBSTITUTE(SUBSTITUTE(SUBSTITUTE(SUBSTITUTE(SUBSTITUTE(LOWER(V170&amp;""),CHAR(160)," "),"."," "),","," "),"-"," "),"/"," "),"("," "),")"," "),":"," "),";"," "),"_"," "),"–"," "),"?"," "),"!"," "),"*"," "),"["," "),"]"," "),"'"," "),"#"," "),"+"," "),"&amp;"," "))&amp;" "</f>
        <v>  </v>
      </c>
      <c r="BD170" s="61" t="str">
        <f aca="false">" "&amp;TRIM(SUBSTITUTE(SUBSTITUTE(SUBSTITUTE(SUBSTITUTE(SUBSTITUTE(SUBSTITUTE(SUBSTITUTE(SUBSTITUTE(SUBSTITUTE(SUBSTITUTE(SUBSTITUTE(SUBSTITUTE(SUBSTITUTE(SUBSTITUTE(SUBSTITUTE(SUBSTITUTE(SUBSTITUTE(SUBSTITUTE(SUBSTITUTE(SUBSTITUTE(LOWER(Z170&amp;""),CHAR(160)," "),"."," "),","," "),"-"," "),"/"," "),"("," "),")"," "),":"," "),";"," "),"_"," "),"–"," "),"?"," "),"!"," "),"*"," "),"["," "),"]"," "),"'"," "),"#"," "),"+"," "),"&amp;"," "))&amp;" "</f>
        <v>  </v>
      </c>
      <c r="BE170" s="61" t="str">
        <f aca="false">" "&amp;TRIM(SUBSTITUTE(SUBSTITUTE(SUBSTITUTE(SUBSTITUTE(SUBSTITUTE(SUBSTITUTE(SUBSTITUTE(SUBSTITUTE(SUBSTITUTE(SUBSTITUTE(SUBSTITUTE(SUBSTITUTE(SUBSTITUTE(SUBSTITUTE(SUBSTITUTE(SUBSTITUTE(SUBSTITUTE(SUBSTITUTE(SUBSTITUTE(SUBSTITUTE(LOWER(W170&amp;""),CHAR(160)," "),"."," "),","," "),"-"," "),"/"," "),"("," "),")"," "),":"," "),";"," "),"_"," "),"–"," "),"?"," "),"!"," "),"*"," "),"["," "),"]"," "),"'"," "),"#"," "),"+"," "),"&amp;"," "))&amp;" "</f>
        <v>  </v>
      </c>
      <c r="BF170" s="61" t="str">
        <f aca="false">" "&amp;TRIM(SUBSTITUTE(SUBSTITUTE(SUBSTITUTE(SUBSTITUTE(SUBSTITUTE(SUBSTITUTE(SUBSTITUTE(SUBSTITUTE(SUBSTITUTE(SUBSTITUTE(SUBSTITUTE(SUBSTITUTE(SUBSTITUTE(SUBSTITUTE(SUBSTITUTE(SUBSTITUTE(SUBSTITUTE(SUBSTITUTE(SUBSTITUTE(SUBSTITUTE(LOWER(AC170&amp;""),CHAR(160)," "),"."," "),","," "),"-"," "),"/"," "),"("," "),")"," "),":"," "),";"," "),"_"," "),"–"," "),"?"," "),"!"," "),"*"," "),"["," "),"]"," "),"'"," "),"#"," "),"+"," "),"&amp;"," "))&amp;" "</f>
        <v>  </v>
      </c>
    </row>
    <row r="171" customFormat="false" ht="39.75" hidden="false" customHeight="true" outlineLevel="0" collapsed="false">
      <c r="A171" s="57" t="s">
        <v>694</v>
      </c>
      <c r="B171" s="57" t="s">
        <v>228</v>
      </c>
      <c r="C171" s="57" t="str">
        <f aca="false">Flights!$F$10</f>
        <v>MH0002</v>
      </c>
      <c r="D171" s="58" t="n">
        <f aca="false">Flights!$D$10</f>
        <v>46310</v>
      </c>
      <c r="E171" s="57" t="str">
        <f aca="false">Flights!$G$10&amp;"-"&amp;Flights!$H$10</f>
        <v>KUL-LHR</v>
      </c>
      <c r="F171" s="57" t="str">
        <f aca="false">Flights!$K$10</f>
        <v>BC</v>
      </c>
      <c r="G171" s="57" t="s">
        <v>79</v>
      </c>
      <c r="H171" s="57" t="s">
        <v>360</v>
      </c>
      <c r="I171" s="57" t="s">
        <v>380</v>
      </c>
      <c r="J171" s="57" t="s">
        <v>384</v>
      </c>
      <c r="K171" s="67" t="s">
        <v>385</v>
      </c>
      <c r="L171" s="67" t="s">
        <v>364</v>
      </c>
      <c r="M171" s="67"/>
      <c r="N171" s="67" t="s">
        <v>365</v>
      </c>
      <c r="O171" s="67"/>
      <c r="P171" s="57" t="s">
        <v>184</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open",IF(AND(NOT(OR(LEN(AZ171)&lt;15,ISNUMBER(MATCH(AZ171,L_Placeholder,0)))),NOT(SUMPRODUCT(--ISNUMBER(SEARCH(" "&amp;L_EvidencePhrase&amp;" ",BF171)))&gt;0),NOT(OR(LEN(AU171)&lt;2,ISNUMBER(MATCH(AU171,L_Placeholder,0)))),NOT(OR(LEN(AX171)&lt;2,ISNUMBER(MATCH(AX171,L_Placeholder,0)))),TRIM(AE171)&lt;&gt;TRIM(T171)),"N/A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",BD171)))&gt;0),"INVALID – evidence missing, placeholder or not yet on file",IF(OR(LEN(AX171)&lt;2,ISNUMBER(MATCH(AX171,L_Placeholder,0))),"INVALID – verifier missing",IF(AX171=AU171,"INVALID – verifier must be someone other than the PIC",IF(SUMPRODUCT(--ISNUMBER(SEARCH(" "&amp;L_EvidencePhrase&amp;" ",BC171)))&gt;0,"INVALID – result not yet available (awaiting / TBC)",IF(AND(TRIM(U171)="Pass",SUMPRODUCT(--ISNUMBER(SEARCH(" "&amp;L_ResultBad&amp;" ",BC171)))&gt;0,NOT(SUMPRODUCT(--ISNUMBER(SEARCH(" "&amp;L_Negation&amp;" ",BC171)))&gt;0)),"INVALID – result describes a problem: use Fail, then Pass after CA",IF(AND(AQ171=1,OR(OR(LEN(AY171)&lt;3,ISNUMBER(MATCH(AY171,L_Placeholder,0))),SUMPRODUCT(--ISNUMBER(SEARCH(" "&amp;L_EvidencePhrase&amp;" ",BE171)))&gt;0)),"INVALID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SUBSTITUTE(SUBSTITUTE(SUBSTITUTE(SUBSTITUTE(SUBSTITUTE(SUBSTITUTE(SUBSTITUTE(SUBSTITUTE(SUBSTITUTE(SUBSTITUTE(SUBSTITUTE(SUBSTITUTE(SUBSTITUTE(LOWER(T171&amp;""),CHAR(160),"")," ",""),".",""),"-",""),"/",""),"?",""),"_",""),",",""),"[",""),"]",""),"(",""),")",""),"*","")</f>
        <v/>
      </c>
      <c r="AV171" s="61" t="str">
        <f aca="false">SUBSTITUTE(SUBSTITUTE(SUBSTITUTE(SUBSTITUTE(SUBSTITUTE(SUBSTITUTE(SUBSTITUTE(SUBSTITUTE(SUBSTITUTE(SUBSTITUTE(SUBSTITUTE(SUBSTITUTE(SUBSTITUTE(LOWER(V171&amp;""),CHAR(160),"")," ",""),".",""),"-",""),"/",""),"?",""),"_",""),",",""),"[",""),"]",""),"(",""),")",""),"*","")</f>
        <v/>
      </c>
      <c r="AW171" s="61" t="str">
        <f aca="false">SUBSTITUTE(SUBSTITUTE(SUBSTITUTE(SUBSTITUTE(SUBSTITUTE(SUBSTITUTE(SUBSTITUTE(SUBSTITUTE(SUBSTITUTE(SUBSTITUTE(SUBSTITUTE(SUBSTITUTE(SUBSTITUTE(LOWER(Z171&amp;""),CHAR(160),"")," ",""),".",""),"-",""),"/",""),"?",""),"_",""),",",""),"[",""),"]",""),"(",""),")",""),"*","")</f>
        <v/>
      </c>
      <c r="AX171" s="61" t="str">
        <f aca="false">SUBSTITUTE(SUBSTITUTE(SUBSTITUTE(SUBSTITUTE(SUBSTITUTE(SUBSTITUTE(SUBSTITUTE(SUBSTITUTE(SUBSTITUTE(SUBSTITUTE(SUBSTITUTE(SUBSTITUTE(SUBSTITUTE(LOWER(AE171&amp;""),CHAR(160),"")," ",""),".",""),"-",""),"/",""),"?",""),"_",""),",",""),"[",""),"]",""),"(",""),")",""),"*","")</f>
        <v/>
      </c>
      <c r="AY171" s="61" t="str">
        <f aca="false">SUBSTITUTE(SUBSTITUTE(SUBSTITUTE(SUBSTITUTE(SUBSTITUTE(SUBSTITUTE(SUBSTITUTE(SUBSTITUTE(SUBSTITUTE(SUBSTITUTE(SUBSTITUTE(SUBSTITUTE(SUBSTITUTE(LOWER(W171&amp;""),CHAR(160),"")," ",""),".",""),"-",""),"/",""),"?",""),"_",""),",",""),"[",""),"]",""),"(",""),")",""),"*","")</f>
        <v/>
      </c>
      <c r="AZ171" s="61" t="str">
        <f aca="false">SUBSTITUTE(SUBSTITUTE(SUBSTITUTE(SUBSTITUTE(SUBSTITUTE(SUBSTITUTE(SUBSTITUTE(SUBSTITUTE(SUBSTITUTE(SUBSTITUTE(SUBSTITUTE(SUBSTITUTE(SUBSTITUTE(LOWER(AC171&amp;""),CHAR(160),"")," ",""),".",""),"-",""),"/",""),"?",""),"_",""),",",""),"[",""),"]",""),"(",""),")",""),"*","")</f>
        <v/>
      </c>
      <c r="BA171" s="61" t="str">
        <f aca="false">SUBSTITUTE(SUBSTITUTE(SUBSTITUTE(SUBSTITUTE(SUBSTITUTE(SUBSTITUTE(SUBSTITUTE(SUBSTITUTE(SUBSTITUTE(SUBSTITUTE(SUBSTITUTE(SUBSTITUTE(SUBSTITUTE(LOWER(AA171&amp;""),CHAR(160),""),"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"&amp;TRIM(SUBSTITUTE(SUBSTITUTE(SUBSTITUTE(SUBSTITUTE(SUBSTITUTE(SUBSTITUTE(SUBSTITUTE(SUBSTITUTE(SUBSTITUTE(SUBSTITUTE(SUBSTITUTE(SUBSTITUTE(SUBSTITUTE(SUBSTITUTE(SUBSTITUTE(SUBSTITUTE(SUBSTITUTE(SUBSTITUTE(SUBSTITUTE(SUBSTITUTE(LOWER(V171&amp;""),CHAR(160)," "),"."," "),","," "),"-"," "),"/"," "),"("," "),")"," "),":"," "),";"," "),"_"," "),"–"," "),"?"," "),"!"," "),"*"," "),"["," "),"]"," "),"'"," "),"#"," "),"+"," "),"&amp;"," "))&amp;" "</f>
        <v>  </v>
      </c>
      <c r="BD171" s="61" t="str">
        <f aca="false">" "&amp;TRIM(SUBSTITUTE(SUBSTITUTE(SUBSTITUTE(SUBSTITUTE(SUBSTITUTE(SUBSTITUTE(SUBSTITUTE(SUBSTITUTE(SUBSTITUTE(SUBSTITUTE(SUBSTITUTE(SUBSTITUTE(SUBSTITUTE(SUBSTITUTE(SUBSTITUTE(SUBSTITUTE(SUBSTITUTE(SUBSTITUTE(SUBSTITUTE(SUBSTITUTE(LOWER(Z171&amp;""),CHAR(160)," "),"."," "),","," "),"-"," "),"/"," "),"("," "),")"," "),":"," "),";"," "),"_"," "),"–"," "),"?"," "),"!"," "),"*"," "),"["," "),"]"," "),"'"," "),"#"," "),"+"," "),"&amp;"," "))&amp;" "</f>
        <v>  </v>
      </c>
      <c r="BE171" s="61" t="str">
        <f aca="false">" "&amp;TRIM(SUBSTITUTE(SUBSTITUTE(SUBSTITUTE(SUBSTITUTE(SUBSTITUTE(SUBSTITUTE(SUBSTITUTE(SUBSTITUTE(SUBSTITUTE(SUBSTITUTE(SUBSTITUTE(SUBSTITUTE(SUBSTITUTE(SUBSTITUTE(SUBSTITUTE(SUBSTITUTE(SUBSTITUTE(SUBSTITUTE(SUBSTITUTE(SUBSTITUTE(LOWER(W171&amp;""),CHAR(160)," "),"."," "),","," "),"-"," "),"/"," "),"("," "),")"," "),":"," "),";"," "),"_"," "),"–"," "),"?"," "),"!"," "),"*"," "),"["," "),"]"," "),"'"," "),"#"," "),"+"," "),"&amp;"," "))&amp;" "</f>
        <v>  </v>
      </c>
      <c r="BF171" s="61" t="str">
        <f aca="false">" "&amp;TRIM(SUBSTITUTE(SUBSTITUTE(SUBSTITUTE(SUBSTITUTE(SUBSTITUTE(SUBSTITUTE(SUBSTITUTE(SUBSTITUTE(SUBSTITUTE(SUBSTITUTE(SUBSTITUTE(SUBSTITUTE(SUBSTITUTE(SUBSTITUTE(SUBSTITUTE(SUBSTITUTE(SUBSTITUTE(SUBSTITUTE(SUBSTITUTE(SUBSTITUTE(LOWER(AC171&amp;""),CHAR(160)," "),"."," "),","," "),"-"," "),"/"," "),"("," "),")"," "),":"," "),";"," "),"_"," "),"–"," "),"?"," "),"!"," "),"*"," "),"["," "),"]"," "),"'"," "),"#"," "),"+"," "),"&amp;"," "))&amp;" "</f>
        <v>  </v>
      </c>
    </row>
    <row r="172" customFormat="false" ht="39.75" hidden="false" customHeight="true" outlineLevel="0" collapsed="false">
      <c r="A172" s="57" t="s">
        <v>695</v>
      </c>
      <c r="B172" s="57" t="s">
        <v>228</v>
      </c>
      <c r="C172" s="57" t="str">
        <f aca="false">Flights!$F$10</f>
        <v>MH0002</v>
      </c>
      <c r="D172" s="58" t="n">
        <f aca="false">Flights!$D$10</f>
        <v>46310</v>
      </c>
      <c r="E172" s="57" t="str">
        <f aca="false">Flights!$G$10&amp;"-"&amp;Flights!$H$10</f>
        <v>KUL-LHR</v>
      </c>
      <c r="F172" s="57" t="str">
        <f aca="false">Flights!$K$10</f>
        <v>BC</v>
      </c>
      <c r="G172" s="57" t="s">
        <v>79</v>
      </c>
      <c r="H172" s="57" t="s">
        <v>360</v>
      </c>
      <c r="I172" s="57" t="s">
        <v>387</v>
      </c>
      <c r="J172" s="57" t="s">
        <v>388</v>
      </c>
      <c r="K172" s="67" t="s">
        <v>389</v>
      </c>
      <c r="L172" s="67" t="s">
        <v>364</v>
      </c>
      <c r="M172" s="67"/>
      <c r="N172" s="67" t="s">
        <v>365</v>
      </c>
      <c r="O172" s="67"/>
      <c r="P172" s="57" t="s">
        <v>184</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open",IF(AND(NOT(OR(LEN(AZ172)&lt;15,ISNUMBER(MATCH(AZ172,L_Placeholder,0)))),NOT(SUMPRODUCT(--ISNUMBER(SEARCH(" "&amp;L_EvidencePhrase&amp;" ",BF172)))&gt;0),NOT(OR(LEN(AU172)&lt;2,ISNUMBER(MATCH(AU172,L_Placeholder,0)))),NOT(OR(LEN(AX172)&lt;2,ISNUMBER(MATCH(AX172,L_Placeholder,0)))),TRIM(AE172)&lt;&gt;TRIM(T172)),"N/A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",BD172)))&gt;0),"INVALID – evidence missing, placeholder or not yet on file",IF(OR(LEN(AX172)&lt;2,ISNUMBER(MATCH(AX172,L_Placeholder,0))),"INVALID – verifier missing",IF(AX172=AU172,"INVALID – verifier must be someone other than the PIC",IF(SUMPRODUCT(--ISNUMBER(SEARCH(" "&amp;L_EvidencePhrase&amp;" ",BC172)))&gt;0,"INVALID – result not yet available (awaiting / TBC)",IF(AND(TRIM(U172)="Pass",SUMPRODUCT(--ISNUMBER(SEARCH(" "&amp;L_ResultBad&amp;" ",BC172)))&gt;0,NOT(SUMPRODUCT(--ISNUMBER(SEARCH(" "&amp;L_Negation&amp;" ",BC172)))&gt;0)),"INVALID – result describes a problem: use Fail, then Pass after CA",IF(AND(AQ172=1,OR(OR(LEN(AY172)&lt;3,ISNUMBER(MATCH(AY172,L_Placeholder,0))),SUMPRODUCT(--ISNUMBER(SEARCH(" "&amp;L_EvidencePhrase&amp;" ",BE172)))&gt;0)),"INVALID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SUBSTITUTE(SUBSTITUTE(SUBSTITUTE(SUBSTITUTE(SUBSTITUTE(SUBSTITUTE(SUBSTITUTE(SUBSTITUTE(SUBSTITUTE(SUBSTITUTE(SUBSTITUTE(SUBSTITUTE(SUBSTITUTE(LOWER(T172&amp;""),CHAR(160),"")," ",""),".",""),"-",""),"/",""),"?",""),"_",""),",",""),"[",""),"]",""),"(",""),")",""),"*","")</f>
        <v/>
      </c>
      <c r="AV172" s="61" t="str">
        <f aca="false">SUBSTITUTE(SUBSTITUTE(SUBSTITUTE(SUBSTITUTE(SUBSTITUTE(SUBSTITUTE(SUBSTITUTE(SUBSTITUTE(SUBSTITUTE(SUBSTITUTE(SUBSTITUTE(SUBSTITUTE(SUBSTITUTE(LOWER(V172&amp;""),CHAR(160),"")," ",""),".",""),"-",""),"/",""),"?",""),"_",""),",",""),"[",""),"]",""),"(",""),")",""),"*","")</f>
        <v/>
      </c>
      <c r="AW172" s="61" t="str">
        <f aca="false">SUBSTITUTE(SUBSTITUTE(SUBSTITUTE(SUBSTITUTE(SUBSTITUTE(SUBSTITUTE(SUBSTITUTE(SUBSTITUTE(SUBSTITUTE(SUBSTITUTE(SUBSTITUTE(SUBSTITUTE(SUBSTITUTE(LOWER(Z172&amp;""),CHAR(160),"")," ",""),".",""),"-",""),"/",""),"?",""),"_",""),",",""),"[",""),"]",""),"(",""),")",""),"*","")</f>
        <v/>
      </c>
      <c r="AX172" s="61" t="str">
        <f aca="false">SUBSTITUTE(SUBSTITUTE(SUBSTITUTE(SUBSTITUTE(SUBSTITUTE(SUBSTITUTE(SUBSTITUTE(SUBSTITUTE(SUBSTITUTE(SUBSTITUTE(SUBSTITUTE(SUBSTITUTE(SUBSTITUTE(LOWER(AE172&amp;""),CHAR(160),"")," ",""),".",""),"-",""),"/",""),"?",""),"_",""),",",""),"[",""),"]",""),"(",""),")",""),"*","")</f>
        <v/>
      </c>
      <c r="AY172" s="61" t="str">
        <f aca="false">SUBSTITUTE(SUBSTITUTE(SUBSTITUTE(SUBSTITUTE(SUBSTITUTE(SUBSTITUTE(SUBSTITUTE(SUBSTITUTE(SUBSTITUTE(SUBSTITUTE(SUBSTITUTE(SUBSTITUTE(SUBSTITUTE(LOWER(W172&amp;""),CHAR(160),"")," ",""),".",""),"-",""),"/",""),"?",""),"_",""),",",""),"[",""),"]",""),"(",""),")",""),"*","")</f>
        <v/>
      </c>
      <c r="AZ172" s="61" t="str">
        <f aca="false">SUBSTITUTE(SUBSTITUTE(SUBSTITUTE(SUBSTITUTE(SUBSTITUTE(SUBSTITUTE(SUBSTITUTE(SUBSTITUTE(SUBSTITUTE(SUBSTITUTE(SUBSTITUTE(SUBSTITUTE(SUBSTITUTE(LOWER(AC172&amp;""),CHAR(160),"")," ",""),".",""),"-",""),"/",""),"?",""),"_",""),",",""),"[",""),"]",""),"(",""),")",""),"*","")</f>
        <v/>
      </c>
      <c r="BA172" s="61" t="str">
        <f aca="false">SUBSTITUTE(SUBSTITUTE(SUBSTITUTE(SUBSTITUTE(SUBSTITUTE(SUBSTITUTE(SUBSTITUTE(SUBSTITUTE(SUBSTITUTE(SUBSTITUTE(SUBSTITUTE(SUBSTITUTE(SUBSTITUTE(LOWER(AA172&amp;""),CHAR(160),""),"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"&amp;TRIM(SUBSTITUTE(SUBSTITUTE(SUBSTITUTE(SUBSTITUTE(SUBSTITUTE(SUBSTITUTE(SUBSTITUTE(SUBSTITUTE(SUBSTITUTE(SUBSTITUTE(SUBSTITUTE(SUBSTITUTE(SUBSTITUTE(SUBSTITUTE(SUBSTITUTE(SUBSTITUTE(SUBSTITUTE(SUBSTITUTE(SUBSTITUTE(SUBSTITUTE(LOWER(V172&amp;""),CHAR(160)," "),"."," "),","," "),"-"," "),"/"," "),"("," "),")"," "),":"," "),";"," "),"_"," "),"–"," "),"?"," "),"!"," "),"*"," "),"["," "),"]"," "),"'"," "),"#"," "),"+"," "),"&amp;"," "))&amp;" "</f>
        <v>  </v>
      </c>
      <c r="BD172" s="61" t="str">
        <f aca="false">" "&amp;TRIM(SUBSTITUTE(SUBSTITUTE(SUBSTITUTE(SUBSTITUTE(SUBSTITUTE(SUBSTITUTE(SUBSTITUTE(SUBSTITUTE(SUBSTITUTE(SUBSTITUTE(SUBSTITUTE(SUBSTITUTE(SUBSTITUTE(SUBSTITUTE(SUBSTITUTE(SUBSTITUTE(SUBSTITUTE(SUBSTITUTE(SUBSTITUTE(SUBSTITUTE(LOWER(Z172&amp;""),CHAR(160)," "),"."," "),","," "),"-"," "),"/"," "),"("," "),")"," "),":"," "),";"," "),"_"," "),"–"," "),"?"," "),"!"," "),"*"," "),"["," "),"]"," "),"'"," "),"#"," "),"+"," "),"&amp;"," "))&amp;" "</f>
        <v>  </v>
      </c>
      <c r="BE172" s="61" t="str">
        <f aca="false">" "&amp;TRIM(SUBSTITUTE(SUBSTITUTE(SUBSTITUTE(SUBSTITUTE(SUBSTITUTE(SUBSTITUTE(SUBSTITUTE(SUBSTITUTE(SUBSTITUTE(SUBSTITUTE(SUBSTITUTE(SUBSTITUTE(SUBSTITUTE(SUBSTITUTE(SUBSTITUTE(SUBSTITUTE(SUBSTITUTE(SUBSTITUTE(SUBSTITUTE(SUBSTITUTE(LOWER(W172&amp;""),CHAR(160)," "),"."," "),","," "),"-"," "),"/"," "),"("," "),")"," "),":"," "),";"," "),"_"," "),"–"," "),"?"," "),"!"," "),"*"," "),"["," "),"]"," "),"'"," "),"#"," "),"+"," "),"&amp;"," "))&amp;" "</f>
        <v>  </v>
      </c>
      <c r="BF172" s="61" t="str">
        <f aca="false">" "&amp;TRIM(SUBSTITUTE(SUBSTITUTE(SUBSTITUTE(SUBSTITUTE(SUBSTITUTE(SUBSTITUTE(SUBSTITUTE(SUBSTITUTE(SUBSTITUTE(SUBSTITUTE(SUBSTITUTE(SUBSTITUTE(SUBSTITUTE(SUBSTITUTE(SUBSTITUTE(SUBSTITUTE(SUBSTITUTE(SUBSTITUTE(SUBSTITUTE(SUBSTITUTE(LOWER(AC172&amp;""),CHAR(160)," "),"."," "),","," "),"-"," "),"/"," "),"("," "),")"," "),":"," "),";"," "),"_"," "),"–"," "),"?"," "),"!"," "),"*"," "),"["," "),"]"," "),"'"," "),"#"," "),"+"," "),"&amp;"," "))&amp;" "</f>
        <v>  </v>
      </c>
    </row>
    <row r="173" customFormat="false" ht="39.75" hidden="false" customHeight="true" outlineLevel="0" collapsed="false">
      <c r="A173" s="57" t="s">
        <v>696</v>
      </c>
      <c r="B173" s="57" t="s">
        <v>228</v>
      </c>
      <c r="C173" s="57" t="str">
        <f aca="false">Flights!$F$10</f>
        <v>MH0002</v>
      </c>
      <c r="D173" s="58" t="n">
        <f aca="false">Flights!$D$10</f>
        <v>46310</v>
      </c>
      <c r="E173" s="57" t="str">
        <f aca="false">Flights!$G$10&amp;"-"&amp;Flights!$H$10</f>
        <v>KUL-LHR</v>
      </c>
      <c r="F173" s="57" t="str">
        <f aca="false">Flights!$K$10</f>
        <v>BC</v>
      </c>
      <c r="G173" s="57" t="s">
        <v>79</v>
      </c>
      <c r="H173" s="57" t="s">
        <v>360</v>
      </c>
      <c r="I173" s="57" t="s">
        <v>387</v>
      </c>
      <c r="J173" s="57" t="s">
        <v>391</v>
      </c>
      <c r="K173" s="67" t="s">
        <v>389</v>
      </c>
      <c r="L173" s="67" t="s">
        <v>364</v>
      </c>
      <c r="M173" s="67"/>
      <c r="N173" s="67" t="s">
        <v>365</v>
      </c>
      <c r="O173" s="67"/>
      <c r="P173" s="57" t="s">
        <v>184</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open",IF(AND(NOT(OR(LEN(AZ173)&lt;15,ISNUMBER(MATCH(AZ173,L_Placeholder,0)))),NOT(SUMPRODUCT(--ISNUMBER(SEARCH(" "&amp;L_EvidencePhrase&amp;" ",BF173)))&gt;0),NOT(OR(LEN(AU173)&lt;2,ISNUMBER(MATCH(AU173,L_Placeholder,0)))),NOT(OR(LEN(AX173)&lt;2,ISNUMBER(MATCH(AX173,L_Placeholder,0)))),TRIM(AE173)&lt;&gt;TRIM(T173)),"N/A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",BD173)))&gt;0),"INVALID – evidence missing, placeholder or not yet on file",IF(OR(LEN(AX173)&lt;2,ISNUMBER(MATCH(AX173,L_Placeholder,0))),"INVALID – verifier missing",IF(AX173=AU173,"INVALID – verifier must be someone other than the PIC",IF(SUMPRODUCT(--ISNUMBER(SEARCH(" "&amp;L_EvidencePhrase&amp;" ",BC173)))&gt;0,"INVALID – result not yet available (awaiting / TBC)",IF(AND(TRIM(U173)="Pass",SUMPRODUCT(--ISNUMBER(SEARCH(" "&amp;L_ResultBad&amp;" ",BC173)))&gt;0,NOT(SUMPRODUCT(--ISNUMBER(SEARCH(" "&amp;L_Negation&amp;" ",BC173)))&gt;0)),"INVALID – result describes a problem: use Fail, then Pass after CA",IF(AND(AQ173=1,OR(OR(LEN(AY173)&lt;3,ISNUMBER(MATCH(AY173,L_Placeholder,0))),SUMPRODUCT(--ISNUMBER(SEARCH(" "&amp;L_EvidencePhrase&amp;" ",BE173)))&gt;0)),"INVALID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SUBSTITUTE(SUBSTITUTE(SUBSTITUTE(SUBSTITUTE(SUBSTITUTE(SUBSTITUTE(SUBSTITUTE(SUBSTITUTE(SUBSTITUTE(SUBSTITUTE(SUBSTITUTE(SUBSTITUTE(SUBSTITUTE(LOWER(T173&amp;""),CHAR(160),"")," ",""),".",""),"-",""),"/",""),"?",""),"_",""),",",""),"[",""),"]",""),"(",""),")",""),"*","")</f>
        <v/>
      </c>
      <c r="AV173" s="61" t="str">
        <f aca="false">SUBSTITUTE(SUBSTITUTE(SUBSTITUTE(SUBSTITUTE(SUBSTITUTE(SUBSTITUTE(SUBSTITUTE(SUBSTITUTE(SUBSTITUTE(SUBSTITUTE(SUBSTITUTE(SUBSTITUTE(SUBSTITUTE(LOWER(V173&amp;""),CHAR(160),"")," ",""),".",""),"-",""),"/",""),"?",""),"_",""),",",""),"[",""),"]",""),"(",""),")",""),"*","")</f>
        <v/>
      </c>
      <c r="AW173" s="61" t="str">
        <f aca="false">SUBSTITUTE(SUBSTITUTE(SUBSTITUTE(SUBSTITUTE(SUBSTITUTE(SUBSTITUTE(SUBSTITUTE(SUBSTITUTE(SUBSTITUTE(SUBSTITUTE(SUBSTITUTE(SUBSTITUTE(SUBSTITUTE(LOWER(Z173&amp;""),CHAR(160),"")," ",""),".",""),"-",""),"/",""),"?",""),"_",""),",",""),"[",""),"]",""),"(",""),")",""),"*","")</f>
        <v/>
      </c>
      <c r="AX173" s="61" t="str">
        <f aca="false">SUBSTITUTE(SUBSTITUTE(SUBSTITUTE(SUBSTITUTE(SUBSTITUTE(SUBSTITUTE(SUBSTITUTE(SUBSTITUTE(SUBSTITUTE(SUBSTITUTE(SUBSTITUTE(SUBSTITUTE(SUBSTITUTE(LOWER(AE173&amp;""),CHAR(160),"")," ",""),".",""),"-",""),"/",""),"?",""),"_",""),",",""),"[",""),"]",""),"(",""),")",""),"*","")</f>
        <v/>
      </c>
      <c r="AY173" s="61" t="str">
        <f aca="false">SUBSTITUTE(SUBSTITUTE(SUBSTITUTE(SUBSTITUTE(SUBSTITUTE(SUBSTITUTE(SUBSTITUTE(SUBSTITUTE(SUBSTITUTE(SUBSTITUTE(SUBSTITUTE(SUBSTITUTE(SUBSTITUTE(LOWER(W173&amp;""),CHAR(160),"")," ",""),".",""),"-",""),"/",""),"?",""),"_",""),",",""),"[",""),"]",""),"(",""),")",""),"*","")</f>
        <v/>
      </c>
      <c r="AZ173" s="61" t="str">
        <f aca="false">SUBSTITUTE(SUBSTITUTE(SUBSTITUTE(SUBSTITUTE(SUBSTITUTE(SUBSTITUTE(SUBSTITUTE(SUBSTITUTE(SUBSTITUTE(SUBSTITUTE(SUBSTITUTE(SUBSTITUTE(SUBSTITUTE(LOWER(AC173&amp;""),CHAR(160),"")," ",""),".",""),"-",""),"/",""),"?",""),"_",""),",",""),"[",""),"]",""),"(",""),")",""),"*","")</f>
        <v/>
      </c>
      <c r="BA173" s="61" t="str">
        <f aca="false">SUBSTITUTE(SUBSTITUTE(SUBSTITUTE(SUBSTITUTE(SUBSTITUTE(SUBSTITUTE(SUBSTITUTE(SUBSTITUTE(SUBSTITUTE(SUBSTITUTE(SUBSTITUTE(SUBSTITUTE(SUBSTITUTE(LOWER(AA173&amp;""),CHAR(160),""),"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"&amp;TRIM(SUBSTITUTE(SUBSTITUTE(SUBSTITUTE(SUBSTITUTE(SUBSTITUTE(SUBSTITUTE(SUBSTITUTE(SUBSTITUTE(SUBSTITUTE(SUBSTITUTE(SUBSTITUTE(SUBSTITUTE(SUBSTITUTE(SUBSTITUTE(SUBSTITUTE(SUBSTITUTE(SUBSTITUTE(SUBSTITUTE(SUBSTITUTE(SUBSTITUTE(LOWER(V173&amp;""),CHAR(160)," "),"."," "),","," "),"-"," "),"/"," "),"("," "),")"," "),":"," "),";"," "),"_"," "),"–"," "),"?"," "),"!"," "),"*"," "),"["," "),"]"," "),"'"," "),"#"," "),"+"," "),"&amp;"," "))&amp;" "</f>
        <v>  </v>
      </c>
      <c r="BD173" s="61" t="str">
        <f aca="false">" "&amp;TRIM(SUBSTITUTE(SUBSTITUTE(SUBSTITUTE(SUBSTITUTE(SUBSTITUTE(SUBSTITUTE(SUBSTITUTE(SUBSTITUTE(SUBSTITUTE(SUBSTITUTE(SUBSTITUTE(SUBSTITUTE(SUBSTITUTE(SUBSTITUTE(SUBSTITUTE(SUBSTITUTE(SUBSTITUTE(SUBSTITUTE(SUBSTITUTE(SUBSTITUTE(LOWER(Z173&amp;""),CHAR(160)," "),"."," "),","," "),"-"," "),"/"," "),"("," "),")"," "),":"," "),";"," "),"_"," "),"–"," "),"?"," "),"!"," "),"*"," "),"["," "),"]"," "),"'"," "),"#"," "),"+"," "),"&amp;"," "))&amp;" "</f>
        <v>  </v>
      </c>
      <c r="BE173" s="61" t="str">
        <f aca="false">" "&amp;TRIM(SUBSTITUTE(SUBSTITUTE(SUBSTITUTE(SUBSTITUTE(SUBSTITUTE(SUBSTITUTE(SUBSTITUTE(SUBSTITUTE(SUBSTITUTE(SUBSTITUTE(SUBSTITUTE(SUBSTITUTE(SUBSTITUTE(SUBSTITUTE(SUBSTITUTE(SUBSTITUTE(SUBSTITUTE(SUBSTITUTE(SUBSTITUTE(SUBSTITUTE(LOWER(W173&amp;""),CHAR(160)," "),"."," "),","," "),"-"," "),"/"," "),"("," "),")"," "),":"," "),";"," "),"_"," "),"–"," "),"?"," "),"!"," "),"*"," "),"["," "),"]"," "),"'"," "),"#"," "),"+"," "),"&amp;"," "))&amp;" "</f>
        <v>  </v>
      </c>
      <c r="BF173" s="61" t="str">
        <f aca="false">" "&amp;TRIM(SUBSTITUTE(SUBSTITUTE(SUBSTITUTE(SUBSTITUTE(SUBSTITUTE(SUBSTITUTE(SUBSTITUTE(SUBSTITUTE(SUBSTITUTE(SUBSTITUTE(SUBSTITUTE(SUBSTITUTE(SUBSTITUTE(SUBSTITUTE(SUBSTITUTE(SUBSTITUTE(SUBSTITUTE(SUBSTITUTE(SUBSTITUTE(SUBSTITUTE(LOWER(AC173&amp;""),CHAR(160)," "),"."," "),","," "),"-"," "),"/"," "),"("," "),")"," "),":"," "),";"," "),"_"," "),"–"," "),"?"," "),"!"," "),"*"," "),"["," "),"]"," "),"'"," "),"#"," "),"+"," "),"&amp;"," "))&amp;" "</f>
        <v>  </v>
      </c>
    </row>
    <row r="174" customFormat="false" ht="39.75" hidden="false" customHeight="true" outlineLevel="0" collapsed="false">
      <c r="A174" s="57" t="s">
        <v>697</v>
      </c>
      <c r="B174" s="57" t="s">
        <v>228</v>
      </c>
      <c r="C174" s="57" t="str">
        <f aca="false">Flights!$F$10</f>
        <v>MH0002</v>
      </c>
      <c r="D174" s="58" t="n">
        <f aca="false">Flights!$D$10</f>
        <v>46310</v>
      </c>
      <c r="E174" s="57" t="str">
        <f aca="false">Flights!$G$10&amp;"-"&amp;Flights!$H$10</f>
        <v>KUL-LHR</v>
      </c>
      <c r="F174" s="57" t="str">
        <f aca="false">Flights!$K$10</f>
        <v>BC</v>
      </c>
      <c r="G174" s="57" t="s">
        <v>79</v>
      </c>
      <c r="H174" s="57" t="s">
        <v>360</v>
      </c>
      <c r="I174" s="57" t="s">
        <v>393</v>
      </c>
      <c r="J174" s="57" t="s">
        <v>394</v>
      </c>
      <c r="K174" s="67" t="s">
        <v>698</v>
      </c>
      <c r="L174" s="67" t="s">
        <v>396</v>
      </c>
      <c r="M174" s="67"/>
      <c r="N174" s="67" t="s">
        <v>365</v>
      </c>
      <c r="O174" s="67"/>
      <c r="P174" s="57" t="s">
        <v>184</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open",IF(AND(NOT(OR(LEN(AZ174)&lt;15,ISNUMBER(MATCH(AZ174,L_Placeholder,0)))),NOT(SUMPRODUCT(--ISNUMBER(SEARCH(" "&amp;L_EvidencePhrase&amp;" ",BF174)))&gt;0),NOT(OR(LEN(AU174)&lt;2,ISNUMBER(MATCH(AU174,L_Placeholder,0)))),NOT(OR(LEN(AX174)&lt;2,ISNUMBER(MATCH(AX174,L_Placeholder,0)))),TRIM(AE174)&lt;&gt;TRIM(T174)),"N/A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",BD174)))&gt;0),"INVALID – evidence missing, placeholder or not yet on file",IF(OR(LEN(AX174)&lt;2,ISNUMBER(MATCH(AX174,L_Placeholder,0))),"INVALID – verifier missing",IF(AX174=AU174,"INVALID – verifier must be someone other than the PIC",IF(SUMPRODUCT(--ISNUMBER(SEARCH(" "&amp;L_EvidencePhrase&amp;" ",BC174)))&gt;0,"INVALID – result not yet available (awaiting / TBC)",IF(AND(TRIM(U174)="Pass",SUMPRODUCT(--ISNUMBER(SEARCH(" "&amp;L_ResultBad&amp;" ",BC174)))&gt;0,NOT(SUMPRODUCT(--ISNUMBER(SEARCH(" "&amp;L_Negation&amp;" ",BC174)))&gt;0)),"INVALID – result describes a problem: use Fail, then Pass after CA",IF(AND(AQ174=1,OR(OR(LEN(AY174)&lt;3,ISNUMBER(MATCH(AY174,L_Placeholder,0))),SUMPRODUCT(--ISNUMBER(SEARCH(" "&amp;L_EvidencePhrase&amp;" ",BE174)))&gt;0)),"INVALID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SUBSTITUTE(SUBSTITUTE(SUBSTITUTE(SUBSTITUTE(SUBSTITUTE(SUBSTITUTE(SUBSTITUTE(SUBSTITUTE(SUBSTITUTE(SUBSTITUTE(SUBSTITUTE(SUBSTITUTE(SUBSTITUTE(LOWER(T174&amp;""),CHAR(160),"")," ",""),".",""),"-",""),"/",""),"?",""),"_",""),",",""),"[",""),"]",""),"(",""),")",""),"*","")</f>
        <v/>
      </c>
      <c r="AV174" s="61" t="str">
        <f aca="false">SUBSTITUTE(SUBSTITUTE(SUBSTITUTE(SUBSTITUTE(SUBSTITUTE(SUBSTITUTE(SUBSTITUTE(SUBSTITUTE(SUBSTITUTE(SUBSTITUTE(SUBSTITUTE(SUBSTITUTE(SUBSTITUTE(LOWER(V174&amp;""),CHAR(160),"")," ",""),".",""),"-",""),"/",""),"?",""),"_",""),",",""),"[",""),"]",""),"(",""),")",""),"*","")</f>
        <v/>
      </c>
      <c r="AW174" s="61" t="str">
        <f aca="false">SUBSTITUTE(SUBSTITUTE(SUBSTITUTE(SUBSTITUTE(SUBSTITUTE(SUBSTITUTE(SUBSTITUTE(SUBSTITUTE(SUBSTITUTE(SUBSTITUTE(SUBSTITUTE(SUBSTITUTE(SUBSTITUTE(LOWER(Z174&amp;""),CHAR(160),"")," ",""),".",""),"-",""),"/",""),"?",""),"_",""),",",""),"[",""),"]",""),"(",""),")",""),"*","")</f>
        <v/>
      </c>
      <c r="AX174" s="61" t="str">
        <f aca="false">SUBSTITUTE(SUBSTITUTE(SUBSTITUTE(SUBSTITUTE(SUBSTITUTE(SUBSTITUTE(SUBSTITUTE(SUBSTITUTE(SUBSTITUTE(SUBSTITUTE(SUBSTITUTE(SUBSTITUTE(SUBSTITUTE(LOWER(AE174&amp;""),CHAR(160),"")," ",""),".",""),"-",""),"/",""),"?",""),"_",""),",",""),"[",""),"]",""),"(",""),")",""),"*","")</f>
        <v/>
      </c>
      <c r="AY174" s="61" t="str">
        <f aca="false">SUBSTITUTE(SUBSTITUTE(SUBSTITUTE(SUBSTITUTE(SUBSTITUTE(SUBSTITUTE(SUBSTITUTE(SUBSTITUTE(SUBSTITUTE(SUBSTITUTE(SUBSTITUTE(SUBSTITUTE(SUBSTITUTE(LOWER(W174&amp;""),CHAR(160),"")," ",""),".",""),"-",""),"/",""),"?",""),"_",""),",",""),"[",""),"]",""),"(",""),")",""),"*","")</f>
        <v/>
      </c>
      <c r="AZ174" s="61" t="str">
        <f aca="false">SUBSTITUTE(SUBSTITUTE(SUBSTITUTE(SUBSTITUTE(SUBSTITUTE(SUBSTITUTE(SUBSTITUTE(SUBSTITUTE(SUBSTITUTE(SUBSTITUTE(SUBSTITUTE(SUBSTITUTE(SUBSTITUTE(LOWER(AC174&amp;""),CHAR(160),"")," ",""),".",""),"-",""),"/",""),"?",""),"_",""),",",""),"[",""),"]",""),"(",""),")",""),"*","")</f>
        <v/>
      </c>
      <c r="BA174" s="61" t="str">
        <f aca="false">SUBSTITUTE(SUBSTITUTE(SUBSTITUTE(SUBSTITUTE(SUBSTITUTE(SUBSTITUTE(SUBSTITUTE(SUBSTITUTE(SUBSTITUTE(SUBSTITUTE(SUBSTITUTE(SUBSTITUTE(SUBSTITUTE(LOWER(AA174&amp;""),CHAR(160),""),"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"&amp;TRIM(SUBSTITUTE(SUBSTITUTE(SUBSTITUTE(SUBSTITUTE(SUBSTITUTE(SUBSTITUTE(SUBSTITUTE(SUBSTITUTE(SUBSTITUTE(SUBSTITUTE(SUBSTITUTE(SUBSTITUTE(SUBSTITUTE(SUBSTITUTE(SUBSTITUTE(SUBSTITUTE(SUBSTITUTE(SUBSTITUTE(SUBSTITUTE(SUBSTITUTE(LOWER(V174&amp;""),CHAR(160)," "),"."," "),","," "),"-"," "),"/"," "),"("," "),")"," "),":"," "),";"," "),"_"," "),"–"," "),"?"," "),"!"," "),"*"," "),"["," "),"]"," "),"'"," "),"#"," "),"+"," "),"&amp;"," "))&amp;" "</f>
        <v>  </v>
      </c>
      <c r="BD174" s="61" t="str">
        <f aca="false">" "&amp;TRIM(SUBSTITUTE(SUBSTITUTE(SUBSTITUTE(SUBSTITUTE(SUBSTITUTE(SUBSTITUTE(SUBSTITUTE(SUBSTITUTE(SUBSTITUTE(SUBSTITUTE(SUBSTITUTE(SUBSTITUTE(SUBSTITUTE(SUBSTITUTE(SUBSTITUTE(SUBSTITUTE(SUBSTITUTE(SUBSTITUTE(SUBSTITUTE(SUBSTITUTE(LOWER(Z174&amp;""),CHAR(160)," "),"."," "),","," "),"-"," "),"/"," "),"("," "),")"," "),":"," "),";"," "),"_"," "),"–"," "),"?"," "),"!"," "),"*"," "),"["," "),"]"," "),"'"," "),"#"," "),"+"," "),"&amp;"," "))&amp;" "</f>
        <v>  </v>
      </c>
      <c r="BE174" s="61" t="str">
        <f aca="false">" "&amp;TRIM(SUBSTITUTE(SUBSTITUTE(SUBSTITUTE(SUBSTITUTE(SUBSTITUTE(SUBSTITUTE(SUBSTITUTE(SUBSTITUTE(SUBSTITUTE(SUBSTITUTE(SUBSTITUTE(SUBSTITUTE(SUBSTITUTE(SUBSTITUTE(SUBSTITUTE(SUBSTITUTE(SUBSTITUTE(SUBSTITUTE(SUBSTITUTE(SUBSTITUTE(LOWER(W174&amp;""),CHAR(160)," "),"."," "),","," "),"-"," "),"/"," "),"("," "),")"," "),":"," "),";"," "),"_"," "),"–"," "),"?"," "),"!"," "),"*"," "),"["," "),"]"," "),"'"," "),"#"," "),"+"," "),"&amp;"," "))&amp;" "</f>
        <v>  </v>
      </c>
      <c r="BF174" s="61" t="str">
        <f aca="false">" "&amp;TRIM(SUBSTITUTE(SUBSTITUTE(SUBSTITUTE(SUBSTITUTE(SUBSTITUTE(SUBSTITUTE(SUBSTITUTE(SUBSTITUTE(SUBSTITUTE(SUBSTITUTE(SUBSTITUTE(SUBSTITUTE(SUBSTITUTE(SUBSTITUTE(SUBSTITUTE(SUBSTITUTE(SUBSTITUTE(SUBSTITUTE(SUBSTITUTE(SUBSTITUTE(LOWER(AC174&amp;""),CHAR(160)," "),"."," "),","," "),"-"," "),"/"," "),"("," "),")"," "),":"," "),";"," "),"_"," "),"–"," "),"?"," "),"!"," "),"*"," "),"["," "),"]"," "),"'"," "),"#"," "),"+"," "),"&amp;"," "))&amp;" "</f>
        <v>  </v>
      </c>
    </row>
    <row r="175" customFormat="false" ht="39.75" hidden="false" customHeight="true" outlineLevel="0" collapsed="false">
      <c r="A175" s="57" t="s">
        <v>699</v>
      </c>
      <c r="B175" s="57" t="s">
        <v>228</v>
      </c>
      <c r="C175" s="57" t="str">
        <f aca="false">Flights!$F$10</f>
        <v>MH0002</v>
      </c>
      <c r="D175" s="58" t="n">
        <f aca="false">Flights!$D$10</f>
        <v>46310</v>
      </c>
      <c r="E175" s="57" t="str">
        <f aca="false">Flights!$G$10&amp;"-"&amp;Flights!$H$10</f>
        <v>KUL-LHR</v>
      </c>
      <c r="F175" s="57" t="str">
        <f aca="false">Flights!$K$10</f>
        <v>BC</v>
      </c>
      <c r="G175" s="57" t="s">
        <v>81</v>
      </c>
      <c r="H175" s="57" t="s">
        <v>360</v>
      </c>
      <c r="I175" s="57" t="s">
        <v>361</v>
      </c>
      <c r="J175" s="57" t="s">
        <v>398</v>
      </c>
      <c r="K175" s="67" t="s">
        <v>399</v>
      </c>
      <c r="L175" s="67" t="s">
        <v>400</v>
      </c>
      <c r="M175" s="67"/>
      <c r="N175" s="67" t="s">
        <v>365</v>
      </c>
      <c r="O175" s="67"/>
      <c r="P175" s="57" t="s">
        <v>184</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open",IF(AND(NOT(OR(LEN(AZ175)&lt;15,ISNUMBER(MATCH(AZ175,L_Placeholder,0)))),NOT(SUMPRODUCT(--ISNUMBER(SEARCH(" "&amp;L_EvidencePhrase&amp;" ",BF175)))&gt;0),NOT(OR(LEN(AU175)&lt;2,ISNUMBER(MATCH(AU175,L_Placeholder,0)))),NOT(OR(LEN(AX175)&lt;2,ISNUMBER(MATCH(AX175,L_Placeholder,0)))),TRIM(AE175)&lt;&gt;TRIM(T175)),"N/A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",BD175)))&gt;0),"INVALID – evidence missing, placeholder or not yet on file",IF(OR(LEN(AX175)&lt;2,ISNUMBER(MATCH(AX175,L_Placeholder,0))),"INVALID – verifier missing",IF(AX175=AU175,"INVALID – verifier must be someone other than the PIC",IF(SUMPRODUCT(--ISNUMBER(SEARCH(" "&amp;L_EvidencePhrase&amp;" ",BC175)))&gt;0,"INVALID – result not yet available (awaiting / TBC)",IF(AND(TRIM(U175)="Pass",SUMPRODUCT(--ISNUMBER(SEARCH(" "&amp;L_ResultBad&amp;" ",BC175)))&gt;0,NOT(SUMPRODUCT(--ISNUMBER(SEARCH(" "&amp;L_Negation&amp;" ",BC175)))&gt;0)),"INVALID – result describes a problem: use Fail, then Pass after CA",IF(AND(AQ175=1,OR(OR(LEN(AY175)&lt;3,ISNUMBER(MATCH(AY175,L_Placeholder,0))),SUMPRODUCT(--ISNUMBER(SEARCH(" "&amp;L_EvidencePhrase&amp;" ",BE175)))&gt;0)),"INVALID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SUBSTITUTE(SUBSTITUTE(SUBSTITUTE(SUBSTITUTE(SUBSTITUTE(SUBSTITUTE(SUBSTITUTE(SUBSTITUTE(SUBSTITUTE(SUBSTITUTE(SUBSTITUTE(SUBSTITUTE(SUBSTITUTE(LOWER(T175&amp;""),CHAR(160),"")," ",""),".",""),"-",""),"/",""),"?",""),"_",""),",",""),"[",""),"]",""),"(",""),")",""),"*","")</f>
        <v/>
      </c>
      <c r="AV175" s="61" t="str">
        <f aca="false">SUBSTITUTE(SUBSTITUTE(SUBSTITUTE(SUBSTITUTE(SUBSTITUTE(SUBSTITUTE(SUBSTITUTE(SUBSTITUTE(SUBSTITUTE(SUBSTITUTE(SUBSTITUTE(SUBSTITUTE(SUBSTITUTE(LOWER(V175&amp;""),CHAR(160),"")," ",""),".",""),"-",""),"/",""),"?",""),"_",""),",",""),"[",""),"]",""),"(",""),")",""),"*","")</f>
        <v/>
      </c>
      <c r="AW175" s="61" t="str">
        <f aca="false">SUBSTITUTE(SUBSTITUTE(SUBSTITUTE(SUBSTITUTE(SUBSTITUTE(SUBSTITUTE(SUBSTITUTE(SUBSTITUTE(SUBSTITUTE(SUBSTITUTE(SUBSTITUTE(SUBSTITUTE(SUBSTITUTE(LOWER(Z175&amp;""),CHAR(160),"")," ",""),".",""),"-",""),"/",""),"?",""),"_",""),",",""),"[",""),"]",""),"(",""),")",""),"*","")</f>
        <v/>
      </c>
      <c r="AX175" s="61" t="str">
        <f aca="false">SUBSTITUTE(SUBSTITUTE(SUBSTITUTE(SUBSTITUTE(SUBSTITUTE(SUBSTITUTE(SUBSTITUTE(SUBSTITUTE(SUBSTITUTE(SUBSTITUTE(SUBSTITUTE(SUBSTITUTE(SUBSTITUTE(LOWER(AE175&amp;""),CHAR(160),"")," ",""),".",""),"-",""),"/",""),"?",""),"_",""),",",""),"[",""),"]",""),"(",""),")",""),"*","")</f>
        <v/>
      </c>
      <c r="AY175" s="61" t="str">
        <f aca="false">SUBSTITUTE(SUBSTITUTE(SUBSTITUTE(SUBSTITUTE(SUBSTITUTE(SUBSTITUTE(SUBSTITUTE(SUBSTITUTE(SUBSTITUTE(SUBSTITUTE(SUBSTITUTE(SUBSTITUTE(SUBSTITUTE(LOWER(W175&amp;""),CHAR(160),"")," ",""),".",""),"-",""),"/",""),"?",""),"_",""),",",""),"[",""),"]",""),"(",""),")",""),"*","")</f>
        <v/>
      </c>
      <c r="AZ175" s="61" t="str">
        <f aca="false">SUBSTITUTE(SUBSTITUTE(SUBSTITUTE(SUBSTITUTE(SUBSTITUTE(SUBSTITUTE(SUBSTITUTE(SUBSTITUTE(SUBSTITUTE(SUBSTITUTE(SUBSTITUTE(SUBSTITUTE(SUBSTITUTE(LOWER(AC175&amp;""),CHAR(160),"")," ",""),".",""),"-",""),"/",""),"?",""),"_",""),",",""),"[",""),"]",""),"(",""),")",""),"*","")</f>
        <v/>
      </c>
      <c r="BA175" s="61" t="str">
        <f aca="false">SUBSTITUTE(SUBSTITUTE(SUBSTITUTE(SUBSTITUTE(SUBSTITUTE(SUBSTITUTE(SUBSTITUTE(SUBSTITUTE(SUBSTITUTE(SUBSTITUTE(SUBSTITUTE(SUBSTITUTE(SUBSTITUTE(LOWER(AA175&amp;""),CHAR(160),""),"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"&amp;TRIM(SUBSTITUTE(SUBSTITUTE(SUBSTITUTE(SUBSTITUTE(SUBSTITUTE(SUBSTITUTE(SUBSTITUTE(SUBSTITUTE(SUBSTITUTE(SUBSTITUTE(SUBSTITUTE(SUBSTITUTE(SUBSTITUTE(SUBSTITUTE(SUBSTITUTE(SUBSTITUTE(SUBSTITUTE(SUBSTITUTE(SUBSTITUTE(SUBSTITUTE(LOWER(V175&amp;""),CHAR(160)," "),"."," "),","," "),"-"," "),"/"," "),"("," "),")"," "),":"," "),";"," "),"_"," "),"–"," "),"?"," "),"!"," "),"*"," "),"["," "),"]"," "),"'"," "),"#"," "),"+"," "),"&amp;"," "))&amp;" "</f>
        <v>  </v>
      </c>
      <c r="BD175" s="61" t="str">
        <f aca="false">" "&amp;TRIM(SUBSTITUTE(SUBSTITUTE(SUBSTITUTE(SUBSTITUTE(SUBSTITUTE(SUBSTITUTE(SUBSTITUTE(SUBSTITUTE(SUBSTITUTE(SUBSTITUTE(SUBSTITUTE(SUBSTITUTE(SUBSTITUTE(SUBSTITUTE(SUBSTITUTE(SUBSTITUTE(SUBSTITUTE(SUBSTITUTE(SUBSTITUTE(SUBSTITUTE(LOWER(Z175&amp;""),CHAR(160)," "),"."," "),","," "),"-"," "),"/"," "),"("," "),")"," "),":"," "),";"," "),"_"," "),"–"," "),"?"," "),"!"," "),"*"," "),"["," "),"]"," "),"'"," "),"#"," "),"+"," "),"&amp;"," "))&amp;" "</f>
        <v>  </v>
      </c>
      <c r="BE175" s="61" t="str">
        <f aca="false">" "&amp;TRIM(SUBSTITUTE(SUBSTITUTE(SUBSTITUTE(SUBSTITUTE(SUBSTITUTE(SUBSTITUTE(SUBSTITUTE(SUBSTITUTE(SUBSTITUTE(SUBSTITUTE(SUBSTITUTE(SUBSTITUTE(SUBSTITUTE(SUBSTITUTE(SUBSTITUTE(SUBSTITUTE(SUBSTITUTE(SUBSTITUTE(SUBSTITUTE(SUBSTITUTE(LOWER(W175&amp;""),CHAR(160)," "),"."," "),","," "),"-"," "),"/"," "),"("," "),")"," "),":"," "),";"," "),"_"," "),"–"," "),"?"," "),"!"," "),"*"," "),"["," "),"]"," "),"'"," "),"#"," "),"+"," "),"&amp;"," "))&amp;" "</f>
        <v>  </v>
      </c>
      <c r="BF175" s="61" t="str">
        <f aca="false">" "&amp;TRIM(SUBSTITUTE(SUBSTITUTE(SUBSTITUTE(SUBSTITUTE(SUBSTITUTE(SUBSTITUTE(SUBSTITUTE(SUBSTITUTE(SUBSTITUTE(SUBSTITUTE(SUBSTITUTE(SUBSTITUTE(SUBSTITUTE(SUBSTITUTE(SUBSTITUTE(SUBSTITUTE(SUBSTITUTE(SUBSTITUTE(SUBSTITUTE(SUBSTITUTE(LOWER(AC175&amp;""),CHAR(160)," "),"."," "),","," "),"-"," "),"/"," "),"("," "),")"," "),":"," "),";"," "),"_"," "),"–"," "),"?"," "),"!"," "),"*"," "),"["," "),"]"," "),"'"," "),"#"," "),"+"," "),"&amp;"," "))&amp;" "</f>
        <v>  </v>
      </c>
    </row>
    <row r="176" customFormat="false" ht="39.75" hidden="false" customHeight="true" outlineLevel="0" collapsed="false">
      <c r="A176" s="57" t="s">
        <v>700</v>
      </c>
      <c r="B176" s="57" t="s">
        <v>228</v>
      </c>
      <c r="C176" s="57" t="str">
        <f aca="false">Flights!$F$10</f>
        <v>MH0002</v>
      </c>
      <c r="D176" s="58" t="n">
        <f aca="false">Flights!$D$10</f>
        <v>46310</v>
      </c>
      <c r="E176" s="57" t="str">
        <f aca="false">Flights!$G$10&amp;"-"&amp;Flights!$H$10</f>
        <v>KUL-LHR</v>
      </c>
      <c r="F176" s="57" t="str">
        <f aca="false">Flights!$K$10</f>
        <v>BC</v>
      </c>
      <c r="G176" s="57" t="s">
        <v>402</v>
      </c>
      <c r="H176" s="57" t="s">
        <v>360</v>
      </c>
      <c r="I176" s="57" t="s">
        <v>361</v>
      </c>
      <c r="J176" s="57" t="s">
        <v>403</v>
      </c>
      <c r="K176" s="67"/>
      <c r="L176" s="67" t="s">
        <v>404</v>
      </c>
      <c r="M176" s="67"/>
      <c r="N176" s="67" t="s">
        <v>365</v>
      </c>
      <c r="O176" s="67" t="s">
        <v>405</v>
      </c>
      <c r="P176" s="57" t="s">
        <v>184</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open",IF(AND(NOT(OR(LEN(AZ176)&lt;15,ISNUMBER(MATCH(AZ176,L_Placeholder,0)))),NOT(SUMPRODUCT(--ISNUMBER(SEARCH(" "&amp;L_EvidencePhrase&amp;" ",BF176)))&gt;0),NOT(OR(LEN(AU176)&lt;2,ISNUMBER(MATCH(AU176,L_Placeholder,0)))),NOT(OR(LEN(AX176)&lt;2,ISNUMBER(MATCH(AX176,L_Placeholder,0)))),TRIM(AE176)&lt;&gt;TRIM(T176)),"N/A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",BD176)))&gt;0),"INVALID – evidence missing, placeholder or not yet on file",IF(OR(LEN(AX176)&lt;2,ISNUMBER(MATCH(AX176,L_Placeholder,0))),"INVALID – verifier missing",IF(AX176=AU176,"INVALID – verifier must be someone other than the PIC",IF(SUMPRODUCT(--ISNUMBER(SEARCH(" "&amp;L_EvidencePhrase&amp;" ",BC176)))&gt;0,"INVALID – result not yet available (awaiting / TBC)",IF(AND(TRIM(U176)="Pass",SUMPRODUCT(--ISNUMBER(SEARCH(" "&amp;L_ResultBad&amp;" ",BC176)))&gt;0,NOT(SUMPRODUCT(--ISNUMBER(SEARCH(" "&amp;L_Negation&amp;" ",BC176)))&gt;0)),"INVALID – result describes a problem: use Fail, then Pass after CA",IF(AND(AQ176=1,OR(OR(LEN(AY176)&lt;3,ISNUMBER(MATCH(AY176,L_Placeholder,0))),SUMPRODUCT(--ISNUMBER(SEARCH(" "&amp;L_EvidencePhrase&amp;" ",BE176)))&gt;0)),"INVALID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SUBSTITUTE(SUBSTITUTE(SUBSTITUTE(SUBSTITUTE(SUBSTITUTE(SUBSTITUTE(SUBSTITUTE(SUBSTITUTE(SUBSTITUTE(SUBSTITUTE(SUBSTITUTE(SUBSTITUTE(SUBSTITUTE(LOWER(T176&amp;""),CHAR(160),"")," ",""),".",""),"-",""),"/",""),"?",""),"_",""),",",""),"[",""),"]",""),"(",""),")",""),"*","")</f>
        <v/>
      </c>
      <c r="AV176" s="61" t="str">
        <f aca="false">SUBSTITUTE(SUBSTITUTE(SUBSTITUTE(SUBSTITUTE(SUBSTITUTE(SUBSTITUTE(SUBSTITUTE(SUBSTITUTE(SUBSTITUTE(SUBSTITUTE(SUBSTITUTE(SUBSTITUTE(SUBSTITUTE(LOWER(V176&amp;""),CHAR(160),"")," ",""),".",""),"-",""),"/",""),"?",""),"_",""),",",""),"[",""),"]",""),"(",""),")",""),"*","")</f>
        <v/>
      </c>
      <c r="AW176" s="61" t="str">
        <f aca="false">SUBSTITUTE(SUBSTITUTE(SUBSTITUTE(SUBSTITUTE(SUBSTITUTE(SUBSTITUTE(SUBSTITUTE(SUBSTITUTE(SUBSTITUTE(SUBSTITUTE(SUBSTITUTE(SUBSTITUTE(SUBSTITUTE(LOWER(Z176&amp;""),CHAR(160),"")," ",""),".",""),"-",""),"/",""),"?",""),"_",""),",",""),"[",""),"]",""),"(",""),")",""),"*","")</f>
        <v/>
      </c>
      <c r="AX176" s="61" t="str">
        <f aca="false">SUBSTITUTE(SUBSTITUTE(SUBSTITUTE(SUBSTITUTE(SUBSTITUTE(SUBSTITUTE(SUBSTITUTE(SUBSTITUTE(SUBSTITUTE(SUBSTITUTE(SUBSTITUTE(SUBSTITUTE(SUBSTITUTE(LOWER(AE176&amp;""),CHAR(160),"")," ",""),".",""),"-",""),"/",""),"?",""),"_",""),",",""),"[",""),"]",""),"(",""),")",""),"*","")</f>
        <v/>
      </c>
      <c r="AY176" s="61" t="str">
        <f aca="false">SUBSTITUTE(SUBSTITUTE(SUBSTITUTE(SUBSTITUTE(SUBSTITUTE(SUBSTITUTE(SUBSTITUTE(SUBSTITUTE(SUBSTITUTE(SUBSTITUTE(SUBSTITUTE(SUBSTITUTE(SUBSTITUTE(LOWER(W176&amp;""),CHAR(160),"")," ",""),".",""),"-",""),"/",""),"?",""),"_",""),",",""),"[",""),"]",""),"(",""),")",""),"*","")</f>
        <v/>
      </c>
      <c r="AZ176" s="61" t="str">
        <f aca="false">SUBSTITUTE(SUBSTITUTE(SUBSTITUTE(SUBSTITUTE(SUBSTITUTE(SUBSTITUTE(SUBSTITUTE(SUBSTITUTE(SUBSTITUTE(SUBSTITUTE(SUBSTITUTE(SUBSTITUTE(SUBSTITUTE(LOWER(AC176&amp;""),CHAR(160),"")," ",""),".",""),"-",""),"/",""),"?",""),"_",""),",",""),"[",""),"]",""),"(",""),")",""),"*","")</f>
        <v/>
      </c>
      <c r="BA176" s="61" t="str">
        <f aca="false">SUBSTITUTE(SUBSTITUTE(SUBSTITUTE(SUBSTITUTE(SUBSTITUTE(SUBSTITUTE(SUBSTITUTE(SUBSTITUTE(SUBSTITUTE(SUBSTITUTE(SUBSTITUTE(SUBSTITUTE(SUBSTITUTE(LOWER(AA176&amp;""),CHAR(160),""),"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"&amp;TRIM(SUBSTITUTE(SUBSTITUTE(SUBSTITUTE(SUBSTITUTE(SUBSTITUTE(SUBSTITUTE(SUBSTITUTE(SUBSTITUTE(SUBSTITUTE(SUBSTITUTE(SUBSTITUTE(SUBSTITUTE(SUBSTITUTE(SUBSTITUTE(SUBSTITUTE(SUBSTITUTE(SUBSTITUTE(SUBSTITUTE(SUBSTITUTE(SUBSTITUTE(LOWER(V176&amp;""),CHAR(160)," "),"."," "),","," "),"-"," "),"/"," "),"("," "),")"," "),":"," "),";"," "),"_"," "),"–"," "),"?"," "),"!"," "),"*"," "),"["," "),"]"," "),"'"," "),"#"," "),"+"," "),"&amp;"," "))&amp;" "</f>
        <v>  </v>
      </c>
      <c r="BD176" s="61" t="str">
        <f aca="false">" "&amp;TRIM(SUBSTITUTE(SUBSTITUTE(SUBSTITUTE(SUBSTITUTE(SUBSTITUTE(SUBSTITUTE(SUBSTITUTE(SUBSTITUTE(SUBSTITUTE(SUBSTITUTE(SUBSTITUTE(SUBSTITUTE(SUBSTITUTE(SUBSTITUTE(SUBSTITUTE(SUBSTITUTE(SUBSTITUTE(SUBSTITUTE(SUBSTITUTE(SUBSTITUTE(LOWER(Z176&amp;""),CHAR(160)," "),"."," "),","," "),"-"," "),"/"," "),"("," "),")"," "),":"," "),";"," "),"_"," "),"–"," "),"?"," "),"!"," "),"*"," "),"["," "),"]"," "),"'"," "),"#"," "),"+"," "),"&amp;"," "))&amp;" "</f>
        <v>  </v>
      </c>
      <c r="BE176" s="61" t="str">
        <f aca="false">" "&amp;TRIM(SUBSTITUTE(SUBSTITUTE(SUBSTITUTE(SUBSTITUTE(SUBSTITUTE(SUBSTITUTE(SUBSTITUTE(SUBSTITUTE(SUBSTITUTE(SUBSTITUTE(SUBSTITUTE(SUBSTITUTE(SUBSTITUTE(SUBSTITUTE(SUBSTITUTE(SUBSTITUTE(SUBSTITUTE(SUBSTITUTE(SUBSTITUTE(SUBSTITUTE(LOWER(W176&amp;""),CHAR(160)," "),"."," "),","," "),"-"," "),"/"," "),"("," "),")"," "),":"," "),";"," "),"_"," "),"–"," "),"?"," "),"!"," "),"*"," "),"["," "),"]"," "),"'"," "),"#"," "),"+"," "),"&amp;"," "))&amp;" "</f>
        <v>  </v>
      </c>
      <c r="BF176" s="61" t="str">
        <f aca="false">" "&amp;TRIM(SUBSTITUTE(SUBSTITUTE(SUBSTITUTE(SUBSTITUTE(SUBSTITUTE(SUBSTITUTE(SUBSTITUTE(SUBSTITUTE(SUBSTITUTE(SUBSTITUTE(SUBSTITUTE(SUBSTITUTE(SUBSTITUTE(SUBSTITUTE(SUBSTITUTE(SUBSTITUTE(SUBSTITUTE(SUBSTITUTE(SUBSTITUTE(SUBSTITUTE(LOWER(AC176&amp;""),CHAR(160)," "),"."," "),","," "),"-"," "),"/"," "),"("," "),")"," "),":"," "),";"," "),"_"," "),"–"," "),"?"," "),"!"," "),"*"," "),"["," "),"]"," "),"'"," "),"#"," "),"+"," "),"&amp;"," "))&amp;" "</f>
        <v>  </v>
      </c>
    </row>
    <row r="177" customFormat="false" ht="39.75" hidden="false" customHeight="true" outlineLevel="0" collapsed="false">
      <c r="A177" s="57" t="s">
        <v>701</v>
      </c>
      <c r="B177" s="57" t="s">
        <v>228</v>
      </c>
      <c r="C177" s="57" t="str">
        <f aca="false">Flights!$F$10</f>
        <v>MH0002</v>
      </c>
      <c r="D177" s="58" t="n">
        <f aca="false">Flights!$D$10</f>
        <v>46310</v>
      </c>
      <c r="E177" s="57" t="str">
        <f aca="false">Flights!$G$10&amp;"-"&amp;Flights!$H$10</f>
        <v>KUL-LHR</v>
      </c>
      <c r="F177" s="57" t="str">
        <f aca="false">Flights!$K$10</f>
        <v>BC</v>
      </c>
      <c r="G177" s="57" t="s">
        <v>402</v>
      </c>
      <c r="H177" s="57" t="s">
        <v>360</v>
      </c>
      <c r="I177" s="57" t="s">
        <v>361</v>
      </c>
      <c r="J177" s="57" t="s">
        <v>407</v>
      </c>
      <c r="K177" s="67" t="s">
        <v>408</v>
      </c>
      <c r="L177" s="67" t="s">
        <v>404</v>
      </c>
      <c r="M177" s="67"/>
      <c r="N177" s="67" t="s">
        <v>365</v>
      </c>
      <c r="O177" s="67" t="s">
        <v>405</v>
      </c>
      <c r="P177" s="57" t="s">
        <v>184</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open",IF(AND(NOT(OR(LEN(AZ177)&lt;15,ISNUMBER(MATCH(AZ177,L_Placeholder,0)))),NOT(SUMPRODUCT(--ISNUMBER(SEARCH(" "&amp;L_EvidencePhrase&amp;" ",BF177)))&gt;0),NOT(OR(LEN(AU177)&lt;2,ISNUMBER(MATCH(AU177,L_Placeholder,0)))),NOT(OR(LEN(AX177)&lt;2,ISNUMBER(MATCH(AX177,L_Placeholder,0)))),TRIM(AE177)&lt;&gt;TRIM(T177)),"N/A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",BD177)))&gt;0),"INVALID – evidence missing, placeholder or not yet on file",IF(OR(LEN(AX177)&lt;2,ISNUMBER(MATCH(AX177,L_Placeholder,0))),"INVALID – verifier missing",IF(AX177=AU177,"INVALID – verifier must be someone other than the PIC",IF(SUMPRODUCT(--ISNUMBER(SEARCH(" "&amp;L_EvidencePhrase&amp;" ",BC177)))&gt;0,"INVALID – result not yet available (awaiting / TBC)",IF(AND(TRIM(U177)="Pass",SUMPRODUCT(--ISNUMBER(SEARCH(" "&amp;L_ResultBad&amp;" ",BC177)))&gt;0,NOT(SUMPRODUCT(--ISNUMBER(SEARCH(" "&amp;L_Negation&amp;" ",BC177)))&gt;0)),"INVALID – result describes a problem: use Fail, then Pass after CA",IF(AND(AQ177=1,OR(OR(LEN(AY177)&lt;3,ISNUMBER(MATCH(AY177,L_Placeholder,0))),SUMPRODUCT(--ISNUMBER(SEARCH(" "&amp;L_EvidencePhrase&amp;" ",BE177)))&gt;0)),"INVALID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SUBSTITUTE(SUBSTITUTE(SUBSTITUTE(SUBSTITUTE(SUBSTITUTE(SUBSTITUTE(SUBSTITUTE(SUBSTITUTE(SUBSTITUTE(SUBSTITUTE(SUBSTITUTE(SUBSTITUTE(SUBSTITUTE(LOWER(T177&amp;""),CHAR(160),"")," ",""),".",""),"-",""),"/",""),"?",""),"_",""),",",""),"[",""),"]",""),"(",""),")",""),"*","")</f>
        <v/>
      </c>
      <c r="AV177" s="61" t="str">
        <f aca="false">SUBSTITUTE(SUBSTITUTE(SUBSTITUTE(SUBSTITUTE(SUBSTITUTE(SUBSTITUTE(SUBSTITUTE(SUBSTITUTE(SUBSTITUTE(SUBSTITUTE(SUBSTITUTE(SUBSTITUTE(SUBSTITUTE(LOWER(V177&amp;""),CHAR(160),"")," ",""),".",""),"-",""),"/",""),"?",""),"_",""),",",""),"[",""),"]",""),"(",""),")",""),"*","")</f>
        <v/>
      </c>
      <c r="AW177" s="61" t="str">
        <f aca="false">SUBSTITUTE(SUBSTITUTE(SUBSTITUTE(SUBSTITUTE(SUBSTITUTE(SUBSTITUTE(SUBSTITUTE(SUBSTITUTE(SUBSTITUTE(SUBSTITUTE(SUBSTITUTE(SUBSTITUTE(SUBSTITUTE(LOWER(Z177&amp;""),CHAR(160),"")," ",""),".",""),"-",""),"/",""),"?",""),"_",""),",",""),"[",""),"]",""),"(",""),")",""),"*","")</f>
        <v/>
      </c>
      <c r="AX177" s="61" t="str">
        <f aca="false">SUBSTITUTE(SUBSTITUTE(SUBSTITUTE(SUBSTITUTE(SUBSTITUTE(SUBSTITUTE(SUBSTITUTE(SUBSTITUTE(SUBSTITUTE(SUBSTITUTE(SUBSTITUTE(SUBSTITUTE(SUBSTITUTE(LOWER(AE177&amp;""),CHAR(160),"")," ",""),".",""),"-",""),"/",""),"?",""),"_",""),",",""),"[",""),"]",""),"(",""),")",""),"*","")</f>
        <v/>
      </c>
      <c r="AY177" s="61" t="str">
        <f aca="false">SUBSTITUTE(SUBSTITUTE(SUBSTITUTE(SUBSTITUTE(SUBSTITUTE(SUBSTITUTE(SUBSTITUTE(SUBSTITUTE(SUBSTITUTE(SUBSTITUTE(SUBSTITUTE(SUBSTITUTE(SUBSTITUTE(LOWER(W177&amp;""),CHAR(160),"")," ",""),".",""),"-",""),"/",""),"?",""),"_",""),",",""),"[",""),"]",""),"(",""),")",""),"*","")</f>
        <v/>
      </c>
      <c r="AZ177" s="61" t="str">
        <f aca="false">SUBSTITUTE(SUBSTITUTE(SUBSTITUTE(SUBSTITUTE(SUBSTITUTE(SUBSTITUTE(SUBSTITUTE(SUBSTITUTE(SUBSTITUTE(SUBSTITUTE(SUBSTITUTE(SUBSTITUTE(SUBSTITUTE(LOWER(AC177&amp;""),CHAR(160),"")," ",""),".",""),"-",""),"/",""),"?",""),"_",""),",",""),"[",""),"]",""),"(",""),")",""),"*","")</f>
        <v/>
      </c>
      <c r="BA177" s="61" t="str">
        <f aca="false">SUBSTITUTE(SUBSTITUTE(SUBSTITUTE(SUBSTITUTE(SUBSTITUTE(SUBSTITUTE(SUBSTITUTE(SUBSTITUTE(SUBSTITUTE(SUBSTITUTE(SUBSTITUTE(SUBSTITUTE(SUBSTITUTE(LOWER(AA177&amp;""),CHAR(160),""),"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"&amp;TRIM(SUBSTITUTE(SUBSTITUTE(SUBSTITUTE(SUBSTITUTE(SUBSTITUTE(SUBSTITUTE(SUBSTITUTE(SUBSTITUTE(SUBSTITUTE(SUBSTITUTE(SUBSTITUTE(SUBSTITUTE(SUBSTITUTE(SUBSTITUTE(SUBSTITUTE(SUBSTITUTE(SUBSTITUTE(SUBSTITUTE(SUBSTITUTE(SUBSTITUTE(LOWER(V177&amp;""),CHAR(160)," "),"."," "),","," "),"-"," "),"/"," "),"("," "),")"," "),":"," "),";"," "),"_"," "),"–"," "),"?"," "),"!"," "),"*"," "),"["," "),"]"," "),"'"," "),"#"," "),"+"," "),"&amp;"," "))&amp;" "</f>
        <v>  </v>
      </c>
      <c r="BD177" s="61" t="str">
        <f aca="false">" "&amp;TRIM(SUBSTITUTE(SUBSTITUTE(SUBSTITUTE(SUBSTITUTE(SUBSTITUTE(SUBSTITUTE(SUBSTITUTE(SUBSTITUTE(SUBSTITUTE(SUBSTITUTE(SUBSTITUTE(SUBSTITUTE(SUBSTITUTE(SUBSTITUTE(SUBSTITUTE(SUBSTITUTE(SUBSTITUTE(SUBSTITUTE(SUBSTITUTE(SUBSTITUTE(LOWER(Z177&amp;""),CHAR(160)," "),"."," "),","," "),"-"," "),"/"," "),"("," "),")"," "),":"," "),";"," "),"_"," "),"–"," "),"?"," "),"!"," "),"*"," "),"["," "),"]"," "),"'"," "),"#"," "),"+"," "),"&amp;"," "))&amp;" "</f>
        <v>  </v>
      </c>
      <c r="BE177" s="61" t="str">
        <f aca="false">" "&amp;TRIM(SUBSTITUTE(SUBSTITUTE(SUBSTITUTE(SUBSTITUTE(SUBSTITUTE(SUBSTITUTE(SUBSTITUTE(SUBSTITUTE(SUBSTITUTE(SUBSTITUTE(SUBSTITUTE(SUBSTITUTE(SUBSTITUTE(SUBSTITUTE(SUBSTITUTE(SUBSTITUTE(SUBSTITUTE(SUBSTITUTE(SUBSTITUTE(SUBSTITUTE(LOWER(W177&amp;""),CHAR(160)," "),"."," "),","," "),"-"," "),"/"," "),"("," "),")"," "),":"," "),";"," "),"_"," "),"–"," "),"?"," "),"!"," "),"*"," "),"["," "),"]"," "),"'"," "),"#"," "),"+"," "),"&amp;"," "))&amp;" "</f>
        <v>  </v>
      </c>
      <c r="BF177" s="61" t="str">
        <f aca="false">" "&amp;TRIM(SUBSTITUTE(SUBSTITUTE(SUBSTITUTE(SUBSTITUTE(SUBSTITUTE(SUBSTITUTE(SUBSTITUTE(SUBSTITUTE(SUBSTITUTE(SUBSTITUTE(SUBSTITUTE(SUBSTITUTE(SUBSTITUTE(SUBSTITUTE(SUBSTITUTE(SUBSTITUTE(SUBSTITUTE(SUBSTITUTE(SUBSTITUTE(SUBSTITUTE(LOWER(AC177&amp;""),CHAR(160)," "),"."," "),","," "),"-"," "),"/"," "),"("," "),")"," "),":"," "),";"," "),"_"," "),"–"," "),"?"," "),"!"," "),"*"," "),"["," "),"]"," "),"'"," "),"#"," "),"+"," "),"&amp;"," "))&amp;" "</f>
        <v>  </v>
      </c>
    </row>
    <row r="178" customFormat="false" ht="39.75" hidden="false" customHeight="true" outlineLevel="0" collapsed="false">
      <c r="A178" s="57" t="s">
        <v>702</v>
      </c>
      <c r="B178" s="57" t="s">
        <v>228</v>
      </c>
      <c r="C178" s="57" t="str">
        <f aca="false">Flights!$F$10</f>
        <v>MH0002</v>
      </c>
      <c r="D178" s="58" t="n">
        <f aca="false">Flights!$D$10</f>
        <v>46310</v>
      </c>
      <c r="E178" s="57" t="str">
        <f aca="false">Flights!$G$10&amp;"-"&amp;Flights!$H$10</f>
        <v>KUL-LHR</v>
      </c>
      <c r="F178" s="57" t="str">
        <f aca="false">Flights!$K$10</f>
        <v>BC</v>
      </c>
      <c r="G178" s="57" t="s">
        <v>402</v>
      </c>
      <c r="H178" s="57" t="s">
        <v>360</v>
      </c>
      <c r="I178" s="57" t="s">
        <v>410</v>
      </c>
      <c r="J178" s="57" t="s">
        <v>411</v>
      </c>
      <c r="K178" s="67"/>
      <c r="L178" s="67" t="s">
        <v>404</v>
      </c>
      <c r="M178" s="67"/>
      <c r="N178" s="67" t="s">
        <v>365</v>
      </c>
      <c r="O178" s="67" t="s">
        <v>405</v>
      </c>
      <c r="P178" s="57" t="s">
        <v>184</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open",IF(AND(NOT(OR(LEN(AZ178)&lt;15,ISNUMBER(MATCH(AZ178,L_Placeholder,0)))),NOT(SUMPRODUCT(--ISNUMBER(SEARCH(" "&amp;L_EvidencePhrase&amp;" ",BF178)))&gt;0),NOT(OR(LEN(AU178)&lt;2,ISNUMBER(MATCH(AU178,L_Placeholder,0)))),NOT(OR(LEN(AX178)&lt;2,ISNUMBER(MATCH(AX178,L_Placeholder,0)))),TRIM(AE178)&lt;&gt;TRIM(T178)),"N/A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",BD178)))&gt;0),"INVALID – evidence missing, placeholder or not yet on file",IF(OR(LEN(AX178)&lt;2,ISNUMBER(MATCH(AX178,L_Placeholder,0))),"INVALID – verifier missing",IF(AX178=AU178,"INVALID – verifier must be someone other than the PIC",IF(SUMPRODUCT(--ISNUMBER(SEARCH(" "&amp;L_EvidencePhrase&amp;" ",BC178)))&gt;0,"INVALID – result not yet available (awaiting / TBC)",IF(AND(TRIM(U178)="Pass",SUMPRODUCT(--ISNUMBER(SEARCH(" "&amp;L_ResultBad&amp;" ",BC178)))&gt;0,NOT(SUMPRODUCT(--ISNUMBER(SEARCH(" "&amp;L_Negation&amp;" ",BC178)))&gt;0)),"INVALID – result describes a problem: use Fail, then Pass after CA",IF(AND(AQ178=1,OR(OR(LEN(AY178)&lt;3,ISNUMBER(MATCH(AY178,L_Placeholder,0))),SUMPRODUCT(--ISNUMBER(SEARCH(" "&amp;L_EvidencePhrase&amp;" ",BE178)))&gt;0)),"INVALID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SUBSTITUTE(SUBSTITUTE(SUBSTITUTE(SUBSTITUTE(SUBSTITUTE(SUBSTITUTE(SUBSTITUTE(SUBSTITUTE(SUBSTITUTE(SUBSTITUTE(SUBSTITUTE(SUBSTITUTE(SUBSTITUTE(LOWER(T178&amp;""),CHAR(160),"")," ",""),".",""),"-",""),"/",""),"?",""),"_",""),",",""),"[",""),"]",""),"(",""),")",""),"*","")</f>
        <v/>
      </c>
      <c r="AV178" s="61" t="str">
        <f aca="false">SUBSTITUTE(SUBSTITUTE(SUBSTITUTE(SUBSTITUTE(SUBSTITUTE(SUBSTITUTE(SUBSTITUTE(SUBSTITUTE(SUBSTITUTE(SUBSTITUTE(SUBSTITUTE(SUBSTITUTE(SUBSTITUTE(LOWER(V178&amp;""),CHAR(160),"")," ",""),".",""),"-",""),"/",""),"?",""),"_",""),",",""),"[",""),"]",""),"(",""),")",""),"*","")</f>
        <v/>
      </c>
      <c r="AW178" s="61" t="str">
        <f aca="false">SUBSTITUTE(SUBSTITUTE(SUBSTITUTE(SUBSTITUTE(SUBSTITUTE(SUBSTITUTE(SUBSTITUTE(SUBSTITUTE(SUBSTITUTE(SUBSTITUTE(SUBSTITUTE(SUBSTITUTE(SUBSTITUTE(LOWER(Z178&amp;""),CHAR(160),"")," ",""),".",""),"-",""),"/",""),"?",""),"_",""),",",""),"[",""),"]",""),"(",""),")",""),"*","")</f>
        <v/>
      </c>
      <c r="AX178" s="61" t="str">
        <f aca="false">SUBSTITUTE(SUBSTITUTE(SUBSTITUTE(SUBSTITUTE(SUBSTITUTE(SUBSTITUTE(SUBSTITUTE(SUBSTITUTE(SUBSTITUTE(SUBSTITUTE(SUBSTITUTE(SUBSTITUTE(SUBSTITUTE(LOWER(AE178&amp;""),CHAR(160),"")," ",""),".",""),"-",""),"/",""),"?",""),"_",""),",",""),"[",""),"]",""),"(",""),")",""),"*","")</f>
        <v/>
      </c>
      <c r="AY178" s="61" t="str">
        <f aca="false">SUBSTITUTE(SUBSTITUTE(SUBSTITUTE(SUBSTITUTE(SUBSTITUTE(SUBSTITUTE(SUBSTITUTE(SUBSTITUTE(SUBSTITUTE(SUBSTITUTE(SUBSTITUTE(SUBSTITUTE(SUBSTITUTE(LOWER(W178&amp;""),CHAR(160),"")," ",""),".",""),"-",""),"/",""),"?",""),"_",""),",",""),"[",""),"]",""),"(",""),")",""),"*","")</f>
        <v/>
      </c>
      <c r="AZ178" s="61" t="str">
        <f aca="false">SUBSTITUTE(SUBSTITUTE(SUBSTITUTE(SUBSTITUTE(SUBSTITUTE(SUBSTITUTE(SUBSTITUTE(SUBSTITUTE(SUBSTITUTE(SUBSTITUTE(SUBSTITUTE(SUBSTITUTE(SUBSTITUTE(LOWER(AC178&amp;""),CHAR(160),"")," ",""),".",""),"-",""),"/",""),"?",""),"_",""),",",""),"[",""),"]",""),"(",""),")",""),"*","")</f>
        <v/>
      </c>
      <c r="BA178" s="61" t="str">
        <f aca="false">SUBSTITUTE(SUBSTITUTE(SUBSTITUTE(SUBSTITUTE(SUBSTITUTE(SUBSTITUTE(SUBSTITUTE(SUBSTITUTE(SUBSTITUTE(SUBSTITUTE(SUBSTITUTE(SUBSTITUTE(SUBSTITUTE(LOWER(AA178&amp;""),CHAR(160),""),"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"&amp;TRIM(SUBSTITUTE(SUBSTITUTE(SUBSTITUTE(SUBSTITUTE(SUBSTITUTE(SUBSTITUTE(SUBSTITUTE(SUBSTITUTE(SUBSTITUTE(SUBSTITUTE(SUBSTITUTE(SUBSTITUTE(SUBSTITUTE(SUBSTITUTE(SUBSTITUTE(SUBSTITUTE(SUBSTITUTE(SUBSTITUTE(SUBSTITUTE(SUBSTITUTE(LOWER(V178&amp;""),CHAR(160)," "),"."," "),","," "),"-"," "),"/"," "),"("," "),")"," "),":"," "),";"," "),"_"," "),"–"," "),"?"," "),"!"," "),"*"," "),"["," "),"]"," "),"'"," "),"#"," "),"+"," "),"&amp;"," "))&amp;" "</f>
        <v>  </v>
      </c>
      <c r="BD178" s="61" t="str">
        <f aca="false">" "&amp;TRIM(SUBSTITUTE(SUBSTITUTE(SUBSTITUTE(SUBSTITUTE(SUBSTITUTE(SUBSTITUTE(SUBSTITUTE(SUBSTITUTE(SUBSTITUTE(SUBSTITUTE(SUBSTITUTE(SUBSTITUTE(SUBSTITUTE(SUBSTITUTE(SUBSTITUTE(SUBSTITUTE(SUBSTITUTE(SUBSTITUTE(SUBSTITUTE(SUBSTITUTE(LOWER(Z178&amp;""),CHAR(160)," "),"."," "),","," "),"-"," "),"/"," "),"("," "),")"," "),":"," "),";"," "),"_"," "),"–"," "),"?"," "),"!"," "),"*"," "),"["," "),"]"," "),"'"," "),"#"," "),"+"," "),"&amp;"," "))&amp;" "</f>
        <v>  </v>
      </c>
      <c r="BE178" s="61" t="str">
        <f aca="false">" "&amp;TRIM(SUBSTITUTE(SUBSTITUTE(SUBSTITUTE(SUBSTITUTE(SUBSTITUTE(SUBSTITUTE(SUBSTITUTE(SUBSTITUTE(SUBSTITUTE(SUBSTITUTE(SUBSTITUTE(SUBSTITUTE(SUBSTITUTE(SUBSTITUTE(SUBSTITUTE(SUBSTITUTE(SUBSTITUTE(SUBSTITUTE(SUBSTITUTE(SUBSTITUTE(LOWER(W178&amp;""),CHAR(160)," "),"."," "),","," "),"-"," "),"/"," "),"("," "),")"," "),":"," "),";"," "),"_"," "),"–"," "),"?"," "),"!"," "),"*"," "),"["," "),"]"," "),"'"," "),"#"," "),"+"," "),"&amp;"," "))&amp;" "</f>
        <v>  </v>
      </c>
      <c r="BF178" s="61" t="str">
        <f aca="false">" "&amp;TRIM(SUBSTITUTE(SUBSTITUTE(SUBSTITUTE(SUBSTITUTE(SUBSTITUTE(SUBSTITUTE(SUBSTITUTE(SUBSTITUTE(SUBSTITUTE(SUBSTITUTE(SUBSTITUTE(SUBSTITUTE(SUBSTITUTE(SUBSTITUTE(SUBSTITUTE(SUBSTITUTE(SUBSTITUTE(SUBSTITUTE(SUBSTITUTE(SUBSTITUTE(LOWER(AC178&amp;""),CHAR(160)," "),"."," "),","," "),"-"," "),"/"," "),"("," "),")"," "),":"," "),";"," "),"_"," "),"–"," "),"?"," "),"!"," "),"*"," "),"["," "),"]"," "),"'"," "),"#"," "),"+"," "),"&amp;"," "))&amp;" "</f>
        <v>  </v>
      </c>
    </row>
    <row r="179" customFormat="false" ht="39.75" hidden="false" customHeight="true" outlineLevel="0" collapsed="false">
      <c r="A179" s="57" t="s">
        <v>703</v>
      </c>
      <c r="B179" s="57" t="s">
        <v>228</v>
      </c>
      <c r="C179" s="57" t="str">
        <f aca="false">Flights!$F$10</f>
        <v>MH0002</v>
      </c>
      <c r="D179" s="58" t="n">
        <f aca="false">Flights!$D$10</f>
        <v>46310</v>
      </c>
      <c r="E179" s="57" t="str">
        <f aca="false">Flights!$G$10&amp;"-"&amp;Flights!$H$10</f>
        <v>KUL-LHR</v>
      </c>
      <c r="F179" s="57" t="str">
        <f aca="false">Flights!$K$10</f>
        <v>BC</v>
      </c>
      <c r="G179" s="57" t="s">
        <v>402</v>
      </c>
      <c r="H179" s="57" t="s">
        <v>360</v>
      </c>
      <c r="I179" s="57" t="s">
        <v>410</v>
      </c>
      <c r="J179" s="57" t="s">
        <v>413</v>
      </c>
      <c r="K179" s="67"/>
      <c r="L179" s="67" t="s">
        <v>404</v>
      </c>
      <c r="M179" s="67"/>
      <c r="N179" s="67" t="s">
        <v>365</v>
      </c>
      <c r="O179" s="67" t="s">
        <v>405</v>
      </c>
      <c r="P179" s="57" t="s">
        <v>184</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open",IF(AND(NOT(OR(LEN(AZ179)&lt;15,ISNUMBER(MATCH(AZ179,L_Placeholder,0)))),NOT(SUMPRODUCT(--ISNUMBER(SEARCH(" "&amp;L_EvidencePhrase&amp;" ",BF179)))&gt;0),NOT(OR(LEN(AU179)&lt;2,ISNUMBER(MATCH(AU179,L_Placeholder,0)))),NOT(OR(LEN(AX179)&lt;2,ISNUMBER(MATCH(AX179,L_Placeholder,0)))),TRIM(AE179)&lt;&gt;TRIM(T179)),"N/A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",BD179)))&gt;0),"INVALID – evidence missing, placeholder or not yet on file",IF(OR(LEN(AX179)&lt;2,ISNUMBER(MATCH(AX179,L_Placeholder,0))),"INVALID – verifier missing",IF(AX179=AU179,"INVALID – verifier must be someone other than the PIC",IF(SUMPRODUCT(--ISNUMBER(SEARCH(" "&amp;L_EvidencePhrase&amp;" ",BC179)))&gt;0,"INVALID – result not yet available (awaiting / TBC)",IF(AND(TRIM(U179)="Pass",SUMPRODUCT(--ISNUMBER(SEARCH(" "&amp;L_ResultBad&amp;" ",BC179)))&gt;0,NOT(SUMPRODUCT(--ISNUMBER(SEARCH(" "&amp;L_Negation&amp;" ",BC179)))&gt;0)),"INVALID – result describes a problem: use Fail, then Pass after CA",IF(AND(AQ179=1,OR(OR(LEN(AY179)&lt;3,ISNUMBER(MATCH(AY179,L_Placeholder,0))),SUMPRODUCT(--ISNUMBER(SEARCH(" "&amp;L_EvidencePhrase&amp;" ",BE179)))&gt;0)),"INVALID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SUBSTITUTE(SUBSTITUTE(SUBSTITUTE(SUBSTITUTE(SUBSTITUTE(SUBSTITUTE(SUBSTITUTE(SUBSTITUTE(SUBSTITUTE(SUBSTITUTE(SUBSTITUTE(SUBSTITUTE(SUBSTITUTE(LOWER(T179&amp;""),CHAR(160),"")," ",""),".",""),"-",""),"/",""),"?",""),"_",""),",",""),"[",""),"]",""),"(",""),")",""),"*","")</f>
        <v/>
      </c>
      <c r="AV179" s="61" t="str">
        <f aca="false">SUBSTITUTE(SUBSTITUTE(SUBSTITUTE(SUBSTITUTE(SUBSTITUTE(SUBSTITUTE(SUBSTITUTE(SUBSTITUTE(SUBSTITUTE(SUBSTITUTE(SUBSTITUTE(SUBSTITUTE(SUBSTITUTE(LOWER(V179&amp;""),CHAR(160),"")," ",""),".",""),"-",""),"/",""),"?",""),"_",""),",",""),"[",""),"]",""),"(",""),")",""),"*","")</f>
        <v/>
      </c>
      <c r="AW179" s="61" t="str">
        <f aca="false">SUBSTITUTE(SUBSTITUTE(SUBSTITUTE(SUBSTITUTE(SUBSTITUTE(SUBSTITUTE(SUBSTITUTE(SUBSTITUTE(SUBSTITUTE(SUBSTITUTE(SUBSTITUTE(SUBSTITUTE(SUBSTITUTE(LOWER(Z179&amp;""),CHAR(160),"")," ",""),".",""),"-",""),"/",""),"?",""),"_",""),",",""),"[",""),"]",""),"(",""),")",""),"*","")</f>
        <v/>
      </c>
      <c r="AX179" s="61" t="str">
        <f aca="false">SUBSTITUTE(SUBSTITUTE(SUBSTITUTE(SUBSTITUTE(SUBSTITUTE(SUBSTITUTE(SUBSTITUTE(SUBSTITUTE(SUBSTITUTE(SUBSTITUTE(SUBSTITUTE(SUBSTITUTE(SUBSTITUTE(LOWER(AE179&amp;""),CHAR(160),"")," ",""),".",""),"-",""),"/",""),"?",""),"_",""),",",""),"[",""),"]",""),"(",""),")",""),"*","")</f>
        <v/>
      </c>
      <c r="AY179" s="61" t="str">
        <f aca="false">SUBSTITUTE(SUBSTITUTE(SUBSTITUTE(SUBSTITUTE(SUBSTITUTE(SUBSTITUTE(SUBSTITUTE(SUBSTITUTE(SUBSTITUTE(SUBSTITUTE(SUBSTITUTE(SUBSTITUTE(SUBSTITUTE(LOWER(W179&amp;""),CHAR(160),"")," ",""),".",""),"-",""),"/",""),"?",""),"_",""),",",""),"[",""),"]",""),"(",""),")",""),"*","")</f>
        <v/>
      </c>
      <c r="AZ179" s="61" t="str">
        <f aca="false">SUBSTITUTE(SUBSTITUTE(SUBSTITUTE(SUBSTITUTE(SUBSTITUTE(SUBSTITUTE(SUBSTITUTE(SUBSTITUTE(SUBSTITUTE(SUBSTITUTE(SUBSTITUTE(SUBSTITUTE(SUBSTITUTE(LOWER(AC179&amp;""),CHAR(160),"")," ",""),".",""),"-",""),"/",""),"?",""),"_",""),",",""),"[",""),"]",""),"(",""),")",""),"*","")</f>
        <v/>
      </c>
      <c r="BA179" s="61" t="str">
        <f aca="false">SUBSTITUTE(SUBSTITUTE(SUBSTITUTE(SUBSTITUTE(SUBSTITUTE(SUBSTITUTE(SUBSTITUTE(SUBSTITUTE(SUBSTITUTE(SUBSTITUTE(SUBSTITUTE(SUBSTITUTE(SUBSTITUTE(LOWER(AA179&amp;""),CHAR(160),""),"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"&amp;TRIM(SUBSTITUTE(SUBSTITUTE(SUBSTITUTE(SUBSTITUTE(SUBSTITUTE(SUBSTITUTE(SUBSTITUTE(SUBSTITUTE(SUBSTITUTE(SUBSTITUTE(SUBSTITUTE(SUBSTITUTE(SUBSTITUTE(SUBSTITUTE(SUBSTITUTE(SUBSTITUTE(SUBSTITUTE(SUBSTITUTE(SUBSTITUTE(SUBSTITUTE(LOWER(V179&amp;""),CHAR(160)," "),"."," "),","," "),"-"," "),"/"," "),"("," "),")"," "),":"," "),";"," "),"_"," "),"–"," "),"?"," "),"!"," "),"*"," "),"["," "),"]"," "),"'"," "),"#"," "),"+"," "),"&amp;"," "))&amp;" "</f>
        <v>  </v>
      </c>
      <c r="BD179" s="61" t="str">
        <f aca="false">" "&amp;TRIM(SUBSTITUTE(SUBSTITUTE(SUBSTITUTE(SUBSTITUTE(SUBSTITUTE(SUBSTITUTE(SUBSTITUTE(SUBSTITUTE(SUBSTITUTE(SUBSTITUTE(SUBSTITUTE(SUBSTITUTE(SUBSTITUTE(SUBSTITUTE(SUBSTITUTE(SUBSTITUTE(SUBSTITUTE(SUBSTITUTE(SUBSTITUTE(SUBSTITUTE(LOWER(Z179&amp;""),CHAR(160)," "),"."," "),","," "),"-"," "),"/"," "),"("," "),")"," "),":"," "),";"," "),"_"," "),"–"," "),"?"," "),"!"," "),"*"," "),"["," "),"]"," "),"'"," "),"#"," "),"+"," "),"&amp;"," "))&amp;" "</f>
        <v>  </v>
      </c>
      <c r="BE179" s="61" t="str">
        <f aca="false">" "&amp;TRIM(SUBSTITUTE(SUBSTITUTE(SUBSTITUTE(SUBSTITUTE(SUBSTITUTE(SUBSTITUTE(SUBSTITUTE(SUBSTITUTE(SUBSTITUTE(SUBSTITUTE(SUBSTITUTE(SUBSTITUTE(SUBSTITUTE(SUBSTITUTE(SUBSTITUTE(SUBSTITUTE(SUBSTITUTE(SUBSTITUTE(SUBSTITUTE(SUBSTITUTE(LOWER(W179&amp;""),CHAR(160)," "),"."," "),","," "),"-"," "),"/"," "),"("," "),")"," "),":"," "),";"," "),"_"," "),"–"," "),"?"," "),"!"," "),"*"," "),"["," "),"]"," "),"'"," "),"#"," "),"+"," "),"&amp;"," "))&amp;" "</f>
        <v>  </v>
      </c>
      <c r="BF179" s="61" t="str">
        <f aca="false">" "&amp;TRIM(SUBSTITUTE(SUBSTITUTE(SUBSTITUTE(SUBSTITUTE(SUBSTITUTE(SUBSTITUTE(SUBSTITUTE(SUBSTITUTE(SUBSTITUTE(SUBSTITUTE(SUBSTITUTE(SUBSTITUTE(SUBSTITUTE(SUBSTITUTE(SUBSTITUTE(SUBSTITUTE(SUBSTITUTE(SUBSTITUTE(SUBSTITUTE(SUBSTITUTE(LOWER(AC179&amp;""),CHAR(160)," "),"."," "),","," "),"-"," "),"/"," "),"("," "),")"," "),":"," "),";"," "),"_"," "),"–"," "),"?"," "),"!"," "),"*"," "),"["," "),"]"," "),"'"," "),"#"," "),"+"," "),"&amp;"," "))&amp;" "</f>
        <v>  </v>
      </c>
    </row>
    <row r="180" customFormat="false" ht="39.75" hidden="false" customHeight="true" outlineLevel="0" collapsed="false">
      <c r="A180" s="57" t="s">
        <v>704</v>
      </c>
      <c r="B180" s="57" t="s">
        <v>228</v>
      </c>
      <c r="C180" s="57" t="str">
        <f aca="false">Flights!$F$10</f>
        <v>MH0002</v>
      </c>
      <c r="D180" s="58" t="n">
        <f aca="false">Flights!$D$10</f>
        <v>46310</v>
      </c>
      <c r="E180" s="57" t="str">
        <f aca="false">Flights!$G$10&amp;"-"&amp;Flights!$H$10</f>
        <v>KUL-LHR</v>
      </c>
      <c r="F180" s="57" t="str">
        <f aca="false">Flights!$K$10</f>
        <v>BC</v>
      </c>
      <c r="G180" s="57" t="s">
        <v>402</v>
      </c>
      <c r="H180" s="57" t="s">
        <v>360</v>
      </c>
      <c r="I180" s="57" t="s">
        <v>410</v>
      </c>
      <c r="J180" s="57" t="s">
        <v>415</v>
      </c>
      <c r="K180" s="67"/>
      <c r="L180" s="67" t="s">
        <v>404</v>
      </c>
      <c r="M180" s="67"/>
      <c r="N180" s="67" t="s">
        <v>365</v>
      </c>
      <c r="O180" s="67" t="s">
        <v>405</v>
      </c>
      <c r="P180" s="57" t="s">
        <v>184</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open",IF(AND(NOT(OR(LEN(AZ180)&lt;15,ISNUMBER(MATCH(AZ180,L_Placeholder,0)))),NOT(SUMPRODUCT(--ISNUMBER(SEARCH(" "&amp;L_EvidencePhrase&amp;" ",BF180)))&gt;0),NOT(OR(LEN(AU180)&lt;2,ISNUMBER(MATCH(AU180,L_Placeholder,0)))),NOT(OR(LEN(AX180)&lt;2,ISNUMBER(MATCH(AX180,L_Placeholder,0)))),TRIM(AE180)&lt;&gt;TRIM(T180)),"N/A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",BD180)))&gt;0),"INVALID – evidence missing, placeholder or not yet on file",IF(OR(LEN(AX180)&lt;2,ISNUMBER(MATCH(AX180,L_Placeholder,0))),"INVALID – verifier missing",IF(AX180=AU180,"INVALID – verifier must be someone other than the PIC",IF(SUMPRODUCT(--ISNUMBER(SEARCH(" "&amp;L_EvidencePhrase&amp;" ",BC180)))&gt;0,"INVALID – result not yet available (awaiting / TBC)",IF(AND(TRIM(U180)="Pass",SUMPRODUCT(--ISNUMBER(SEARCH(" "&amp;L_ResultBad&amp;" ",BC180)))&gt;0,NOT(SUMPRODUCT(--ISNUMBER(SEARCH(" "&amp;L_Negation&amp;" ",BC180)))&gt;0)),"INVALID – result describes a problem: use Fail, then Pass after CA",IF(AND(AQ180=1,OR(OR(LEN(AY180)&lt;3,ISNUMBER(MATCH(AY180,L_Placeholder,0))),SUMPRODUCT(--ISNUMBER(SEARCH(" "&amp;L_EvidencePhrase&amp;" ",BE180)))&gt;0)),"INVALID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SUBSTITUTE(SUBSTITUTE(SUBSTITUTE(SUBSTITUTE(SUBSTITUTE(SUBSTITUTE(SUBSTITUTE(SUBSTITUTE(SUBSTITUTE(SUBSTITUTE(SUBSTITUTE(SUBSTITUTE(SUBSTITUTE(LOWER(T180&amp;""),CHAR(160),"")," ",""),".",""),"-",""),"/",""),"?",""),"_",""),",",""),"[",""),"]",""),"(",""),")",""),"*","")</f>
        <v/>
      </c>
      <c r="AV180" s="61" t="str">
        <f aca="false">SUBSTITUTE(SUBSTITUTE(SUBSTITUTE(SUBSTITUTE(SUBSTITUTE(SUBSTITUTE(SUBSTITUTE(SUBSTITUTE(SUBSTITUTE(SUBSTITUTE(SUBSTITUTE(SUBSTITUTE(SUBSTITUTE(LOWER(V180&amp;""),CHAR(160),"")," ",""),".",""),"-",""),"/",""),"?",""),"_",""),",",""),"[",""),"]",""),"(",""),")",""),"*","")</f>
        <v/>
      </c>
      <c r="AW180" s="61" t="str">
        <f aca="false">SUBSTITUTE(SUBSTITUTE(SUBSTITUTE(SUBSTITUTE(SUBSTITUTE(SUBSTITUTE(SUBSTITUTE(SUBSTITUTE(SUBSTITUTE(SUBSTITUTE(SUBSTITUTE(SUBSTITUTE(SUBSTITUTE(LOWER(Z180&amp;""),CHAR(160),"")," ",""),".",""),"-",""),"/",""),"?",""),"_",""),",",""),"[",""),"]",""),"(",""),")",""),"*","")</f>
        <v/>
      </c>
      <c r="AX180" s="61" t="str">
        <f aca="false">SUBSTITUTE(SUBSTITUTE(SUBSTITUTE(SUBSTITUTE(SUBSTITUTE(SUBSTITUTE(SUBSTITUTE(SUBSTITUTE(SUBSTITUTE(SUBSTITUTE(SUBSTITUTE(SUBSTITUTE(SUBSTITUTE(LOWER(AE180&amp;""),CHAR(160),"")," ",""),".",""),"-",""),"/",""),"?",""),"_",""),",",""),"[",""),"]",""),"(",""),")",""),"*","")</f>
        <v/>
      </c>
      <c r="AY180" s="61" t="str">
        <f aca="false">SUBSTITUTE(SUBSTITUTE(SUBSTITUTE(SUBSTITUTE(SUBSTITUTE(SUBSTITUTE(SUBSTITUTE(SUBSTITUTE(SUBSTITUTE(SUBSTITUTE(SUBSTITUTE(SUBSTITUTE(SUBSTITUTE(LOWER(W180&amp;""),CHAR(160),"")," ",""),".",""),"-",""),"/",""),"?",""),"_",""),",",""),"[",""),"]",""),"(",""),")",""),"*","")</f>
        <v/>
      </c>
      <c r="AZ180" s="61" t="str">
        <f aca="false">SUBSTITUTE(SUBSTITUTE(SUBSTITUTE(SUBSTITUTE(SUBSTITUTE(SUBSTITUTE(SUBSTITUTE(SUBSTITUTE(SUBSTITUTE(SUBSTITUTE(SUBSTITUTE(SUBSTITUTE(SUBSTITUTE(LOWER(AC180&amp;""),CHAR(160),"")," ",""),".",""),"-",""),"/",""),"?",""),"_",""),",",""),"[",""),"]",""),"(",""),")",""),"*","")</f>
        <v/>
      </c>
      <c r="BA180" s="61" t="str">
        <f aca="false">SUBSTITUTE(SUBSTITUTE(SUBSTITUTE(SUBSTITUTE(SUBSTITUTE(SUBSTITUTE(SUBSTITUTE(SUBSTITUTE(SUBSTITUTE(SUBSTITUTE(SUBSTITUTE(SUBSTITUTE(SUBSTITUTE(LOWER(AA180&amp;""),CHAR(160),""),"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"&amp;TRIM(SUBSTITUTE(SUBSTITUTE(SUBSTITUTE(SUBSTITUTE(SUBSTITUTE(SUBSTITUTE(SUBSTITUTE(SUBSTITUTE(SUBSTITUTE(SUBSTITUTE(SUBSTITUTE(SUBSTITUTE(SUBSTITUTE(SUBSTITUTE(SUBSTITUTE(SUBSTITUTE(SUBSTITUTE(SUBSTITUTE(SUBSTITUTE(SUBSTITUTE(LOWER(V180&amp;""),CHAR(160)," "),"."," "),","," "),"-"," "),"/"," "),"("," "),")"," "),":"," "),";"," "),"_"," "),"–"," "),"?"," "),"!"," "),"*"," "),"["," "),"]"," "),"'"," "),"#"," "),"+"," "),"&amp;"," "))&amp;" "</f>
        <v>  </v>
      </c>
      <c r="BD180" s="61" t="str">
        <f aca="false">" "&amp;TRIM(SUBSTITUTE(SUBSTITUTE(SUBSTITUTE(SUBSTITUTE(SUBSTITUTE(SUBSTITUTE(SUBSTITUTE(SUBSTITUTE(SUBSTITUTE(SUBSTITUTE(SUBSTITUTE(SUBSTITUTE(SUBSTITUTE(SUBSTITUTE(SUBSTITUTE(SUBSTITUTE(SUBSTITUTE(SUBSTITUTE(SUBSTITUTE(SUBSTITUTE(LOWER(Z180&amp;""),CHAR(160)," "),"."," "),","," "),"-"," "),"/"," "),"("," "),")"," "),":"," "),";"," "),"_"," "),"–"," "),"?"," "),"!"," "),"*"," "),"["," "),"]"," "),"'"," "),"#"," "),"+"," "),"&amp;"," "))&amp;" "</f>
        <v>  </v>
      </c>
      <c r="BE180" s="61" t="str">
        <f aca="false">" "&amp;TRIM(SUBSTITUTE(SUBSTITUTE(SUBSTITUTE(SUBSTITUTE(SUBSTITUTE(SUBSTITUTE(SUBSTITUTE(SUBSTITUTE(SUBSTITUTE(SUBSTITUTE(SUBSTITUTE(SUBSTITUTE(SUBSTITUTE(SUBSTITUTE(SUBSTITUTE(SUBSTITUTE(SUBSTITUTE(SUBSTITUTE(SUBSTITUTE(SUBSTITUTE(LOWER(W180&amp;""),CHAR(160)," "),"."," "),","," "),"-"," "),"/"," "),"("," "),")"," "),":"," "),";"," "),"_"," "),"–"," "),"?"," "),"!"," "),"*"," "),"["," "),"]"," "),"'"," "),"#"," "),"+"," "),"&amp;"," "))&amp;" "</f>
        <v>  </v>
      </c>
      <c r="BF180" s="61" t="str">
        <f aca="false">" "&amp;TRIM(SUBSTITUTE(SUBSTITUTE(SUBSTITUTE(SUBSTITUTE(SUBSTITUTE(SUBSTITUTE(SUBSTITUTE(SUBSTITUTE(SUBSTITUTE(SUBSTITUTE(SUBSTITUTE(SUBSTITUTE(SUBSTITUTE(SUBSTITUTE(SUBSTITUTE(SUBSTITUTE(SUBSTITUTE(SUBSTITUTE(SUBSTITUTE(SUBSTITUTE(LOWER(AC180&amp;""),CHAR(160)," "),"."," "),","," "),"-"," "),"/"," "),"("," "),")"," "),":"," "),";"," "),"_"," "),"–"," "),"?"," "),"!"," "),"*"," "),"["," "),"]"," "),"'"," "),"#"," "),"+"," "),"&amp;"," "))&amp;" "</f>
        <v>  </v>
      </c>
    </row>
    <row r="181" customFormat="false" ht="141" hidden="false" customHeight="true" outlineLevel="0" collapsed="false">
      <c r="A181" s="57" t="s">
        <v>705</v>
      </c>
      <c r="B181" s="57" t="s">
        <v>228</v>
      </c>
      <c r="C181" s="57" t="str">
        <f aca="false">Flights!$F$10</f>
        <v>MH0002</v>
      </c>
      <c r="D181" s="58" t="n">
        <f aca="false">Flights!$D$10</f>
        <v>46310</v>
      </c>
      <c r="E181" s="57" t="str">
        <f aca="false">Flights!$G$10&amp;"-"&amp;Flights!$H$10</f>
        <v>KUL-LHR</v>
      </c>
      <c r="F181" s="57" t="str">
        <f aca="false">Flights!$K$10</f>
        <v>BC</v>
      </c>
      <c r="G181" s="57" t="s">
        <v>402</v>
      </c>
      <c r="H181" s="57" t="s">
        <v>360</v>
      </c>
      <c r="I181" s="57" t="s">
        <v>410</v>
      </c>
      <c r="J181" s="57" t="s">
        <v>417</v>
      </c>
      <c r="K181" s="67" t="s">
        <v>418</v>
      </c>
      <c r="L181" s="67" t="s">
        <v>404</v>
      </c>
      <c r="M181" s="67"/>
      <c r="N181" s="67" t="s">
        <v>365</v>
      </c>
      <c r="O181" s="67" t="s">
        <v>405</v>
      </c>
      <c r="P181" s="57" t="s">
        <v>184</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open",IF(AND(NOT(OR(LEN(AZ181)&lt;15,ISNUMBER(MATCH(AZ181,L_Placeholder,0)))),NOT(SUMPRODUCT(--ISNUMBER(SEARCH(" "&amp;L_EvidencePhrase&amp;" ",BF181)))&gt;0),NOT(OR(LEN(AU181)&lt;2,ISNUMBER(MATCH(AU181,L_Placeholder,0)))),NOT(OR(LEN(AX181)&lt;2,ISNUMBER(MATCH(AX181,L_Placeholder,0)))),TRIM(AE181)&lt;&gt;TRIM(T181)),"N/A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",BD181)))&gt;0),"INVALID – evidence missing, placeholder or not yet on file",IF(OR(LEN(AX181)&lt;2,ISNUMBER(MATCH(AX181,L_Placeholder,0))),"INVALID – verifier missing",IF(AX181=AU181,"INVALID – verifier must be someone other than the PIC",IF(SUMPRODUCT(--ISNUMBER(SEARCH(" "&amp;L_EvidencePhrase&amp;" ",BC181)))&gt;0,"INVALID – result not yet available (awaiting / TBC)",IF(AND(TRIM(U181)="Pass",SUMPRODUCT(--ISNUMBER(SEARCH(" "&amp;L_ResultBad&amp;" ",BC181)))&gt;0,NOT(SUMPRODUCT(--ISNUMBER(SEARCH(" "&amp;L_Negation&amp;" ",BC181)))&gt;0)),"INVALID – result describes a problem: use Fail, then Pass after CA",IF(AND(AQ181=1,OR(OR(LEN(AY181)&lt;3,ISNUMBER(MATCH(AY181,L_Placeholder,0))),SUMPRODUCT(--ISNUMBER(SEARCH(" "&amp;L_EvidencePhrase&amp;" ",BE181)))&gt;0)),"INVALID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SUBSTITUTE(SUBSTITUTE(SUBSTITUTE(SUBSTITUTE(SUBSTITUTE(SUBSTITUTE(SUBSTITUTE(SUBSTITUTE(SUBSTITUTE(SUBSTITUTE(SUBSTITUTE(SUBSTITUTE(SUBSTITUTE(LOWER(T181&amp;""),CHAR(160),"")," ",""),".",""),"-",""),"/",""),"?",""),"_",""),",",""),"[",""),"]",""),"(",""),")",""),"*","")</f>
        <v/>
      </c>
      <c r="AV181" s="61" t="str">
        <f aca="false">SUBSTITUTE(SUBSTITUTE(SUBSTITUTE(SUBSTITUTE(SUBSTITUTE(SUBSTITUTE(SUBSTITUTE(SUBSTITUTE(SUBSTITUTE(SUBSTITUTE(SUBSTITUTE(SUBSTITUTE(SUBSTITUTE(LOWER(V181&amp;""),CHAR(160),"")," ",""),".",""),"-",""),"/",""),"?",""),"_",""),",",""),"[",""),"]",""),"(",""),")",""),"*","")</f>
        <v/>
      </c>
      <c r="AW181" s="61" t="str">
        <f aca="false">SUBSTITUTE(SUBSTITUTE(SUBSTITUTE(SUBSTITUTE(SUBSTITUTE(SUBSTITUTE(SUBSTITUTE(SUBSTITUTE(SUBSTITUTE(SUBSTITUTE(SUBSTITUTE(SUBSTITUTE(SUBSTITUTE(LOWER(Z181&amp;""),CHAR(160),"")," ",""),".",""),"-",""),"/",""),"?",""),"_",""),",",""),"[",""),"]",""),"(",""),")",""),"*","")</f>
        <v/>
      </c>
      <c r="AX181" s="61" t="str">
        <f aca="false">SUBSTITUTE(SUBSTITUTE(SUBSTITUTE(SUBSTITUTE(SUBSTITUTE(SUBSTITUTE(SUBSTITUTE(SUBSTITUTE(SUBSTITUTE(SUBSTITUTE(SUBSTITUTE(SUBSTITUTE(SUBSTITUTE(LOWER(AE181&amp;""),CHAR(160),"")," ",""),".",""),"-",""),"/",""),"?",""),"_",""),",",""),"[",""),"]",""),"(",""),")",""),"*","")</f>
        <v/>
      </c>
      <c r="AY181" s="61" t="str">
        <f aca="false">SUBSTITUTE(SUBSTITUTE(SUBSTITUTE(SUBSTITUTE(SUBSTITUTE(SUBSTITUTE(SUBSTITUTE(SUBSTITUTE(SUBSTITUTE(SUBSTITUTE(SUBSTITUTE(SUBSTITUTE(SUBSTITUTE(LOWER(W181&amp;""),CHAR(160),"")," ",""),".",""),"-",""),"/",""),"?",""),"_",""),",",""),"[",""),"]",""),"(",""),")",""),"*","")</f>
        <v/>
      </c>
      <c r="AZ181" s="61" t="str">
        <f aca="false">SUBSTITUTE(SUBSTITUTE(SUBSTITUTE(SUBSTITUTE(SUBSTITUTE(SUBSTITUTE(SUBSTITUTE(SUBSTITUTE(SUBSTITUTE(SUBSTITUTE(SUBSTITUTE(SUBSTITUTE(SUBSTITUTE(LOWER(AC181&amp;""),CHAR(160),"")," ",""),".",""),"-",""),"/",""),"?",""),"_",""),",",""),"[",""),"]",""),"(",""),")",""),"*","")</f>
        <v/>
      </c>
      <c r="BA181" s="61" t="str">
        <f aca="false">SUBSTITUTE(SUBSTITUTE(SUBSTITUTE(SUBSTITUTE(SUBSTITUTE(SUBSTITUTE(SUBSTITUTE(SUBSTITUTE(SUBSTITUTE(SUBSTITUTE(SUBSTITUTE(SUBSTITUTE(SUBSTITUTE(LOWER(AA181&amp;""),CHAR(160),""),"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"&amp;TRIM(SUBSTITUTE(SUBSTITUTE(SUBSTITUTE(SUBSTITUTE(SUBSTITUTE(SUBSTITUTE(SUBSTITUTE(SUBSTITUTE(SUBSTITUTE(SUBSTITUTE(SUBSTITUTE(SUBSTITUTE(SUBSTITUTE(SUBSTITUTE(SUBSTITUTE(SUBSTITUTE(SUBSTITUTE(SUBSTITUTE(SUBSTITUTE(SUBSTITUTE(LOWER(V181&amp;""),CHAR(160)," "),"."," "),","," "),"-"," "),"/"," "),"("," "),")"," "),":"," "),";"," "),"_"," "),"–"," "),"?"," "),"!"," "),"*"," "),"["," "),"]"," "),"'"," "),"#"," "),"+"," "),"&amp;"," "))&amp;" "</f>
        <v>  </v>
      </c>
      <c r="BD181" s="61" t="str">
        <f aca="false">" "&amp;TRIM(SUBSTITUTE(SUBSTITUTE(SUBSTITUTE(SUBSTITUTE(SUBSTITUTE(SUBSTITUTE(SUBSTITUTE(SUBSTITUTE(SUBSTITUTE(SUBSTITUTE(SUBSTITUTE(SUBSTITUTE(SUBSTITUTE(SUBSTITUTE(SUBSTITUTE(SUBSTITUTE(SUBSTITUTE(SUBSTITUTE(SUBSTITUTE(SUBSTITUTE(LOWER(Z181&amp;""),CHAR(160)," "),"."," "),","," "),"-"," "),"/"," "),"("," "),")"," "),":"," "),";"," "),"_"," "),"–"," "),"?"," "),"!"," "),"*"," "),"["," "),"]"," "),"'"," "),"#"," "),"+"," "),"&amp;"," "))&amp;" "</f>
        <v>  </v>
      </c>
      <c r="BE181" s="61" t="str">
        <f aca="false">" "&amp;TRIM(SUBSTITUTE(SUBSTITUTE(SUBSTITUTE(SUBSTITUTE(SUBSTITUTE(SUBSTITUTE(SUBSTITUTE(SUBSTITUTE(SUBSTITUTE(SUBSTITUTE(SUBSTITUTE(SUBSTITUTE(SUBSTITUTE(SUBSTITUTE(SUBSTITUTE(SUBSTITUTE(SUBSTITUTE(SUBSTITUTE(SUBSTITUTE(SUBSTITUTE(LOWER(W181&amp;""),CHAR(160)," "),"."," "),","," "),"-"," "),"/"," "),"("," "),")"," "),":"," "),";"," "),"_"," "),"–"," "),"?"," "),"!"," "),"*"," "),"["," "),"]"," "),"'"," "),"#"," "),"+"," "),"&amp;"," "))&amp;" "</f>
        <v>  </v>
      </c>
      <c r="BF181" s="61" t="str">
        <f aca="false">" "&amp;TRIM(SUBSTITUTE(SUBSTITUTE(SUBSTITUTE(SUBSTITUTE(SUBSTITUTE(SUBSTITUTE(SUBSTITUTE(SUBSTITUTE(SUBSTITUTE(SUBSTITUTE(SUBSTITUTE(SUBSTITUTE(SUBSTITUTE(SUBSTITUTE(SUBSTITUTE(SUBSTITUTE(SUBSTITUTE(SUBSTITUTE(SUBSTITUTE(SUBSTITUTE(LOWER(AC181&amp;""),CHAR(160)," "),"."," "),","," "),"-"," "),"/"," "),"("," "),")"," "),":"," "),";"," "),"_"," "),"–"," "),"?"," "),"!"," "),"*"," "),"["," "),"]"," "),"'"," "),"#"," "),"+"," "),"&amp;"," "))&amp;" "</f>
        <v>  </v>
      </c>
    </row>
    <row r="182" customFormat="false" ht="39.75" hidden="false" customHeight="true" outlineLevel="0" collapsed="false">
      <c r="A182" s="57" t="s">
        <v>706</v>
      </c>
      <c r="B182" s="57" t="s">
        <v>228</v>
      </c>
      <c r="C182" s="57" t="str">
        <f aca="false">Flights!$F$10</f>
        <v>MH0002</v>
      </c>
      <c r="D182" s="58" t="n">
        <f aca="false">Flights!$D$10</f>
        <v>46310</v>
      </c>
      <c r="E182" s="57" t="str">
        <f aca="false">Flights!$G$10&amp;"-"&amp;Flights!$H$10</f>
        <v>KUL-LHR</v>
      </c>
      <c r="F182" s="57" t="str">
        <f aca="false">Flights!$K$10</f>
        <v>BC</v>
      </c>
      <c r="G182" s="57" t="s">
        <v>402</v>
      </c>
      <c r="H182" s="57" t="s">
        <v>360</v>
      </c>
      <c r="I182" s="57" t="s">
        <v>410</v>
      </c>
      <c r="J182" s="57" t="s">
        <v>420</v>
      </c>
      <c r="K182" s="67"/>
      <c r="L182" s="67" t="s">
        <v>404</v>
      </c>
      <c r="M182" s="67"/>
      <c r="N182" s="67" t="s">
        <v>365</v>
      </c>
      <c r="O182" s="67" t="s">
        <v>405</v>
      </c>
      <c r="P182" s="57" t="s">
        <v>184</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open",IF(AND(NOT(OR(LEN(AZ182)&lt;15,ISNUMBER(MATCH(AZ182,L_Placeholder,0)))),NOT(SUMPRODUCT(--ISNUMBER(SEARCH(" "&amp;L_EvidencePhrase&amp;" ",BF182)))&gt;0),NOT(OR(LEN(AU182)&lt;2,ISNUMBER(MATCH(AU182,L_Placeholder,0)))),NOT(OR(LEN(AX182)&lt;2,ISNUMBER(MATCH(AX182,L_Placeholder,0)))),TRIM(AE182)&lt;&gt;TRIM(T182)),"N/A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",BD182)))&gt;0),"INVALID – evidence missing, placeholder or not yet on file",IF(OR(LEN(AX182)&lt;2,ISNUMBER(MATCH(AX182,L_Placeholder,0))),"INVALID – verifier missing",IF(AX182=AU182,"INVALID – verifier must be someone other than the PIC",IF(SUMPRODUCT(--ISNUMBER(SEARCH(" "&amp;L_EvidencePhrase&amp;" ",BC182)))&gt;0,"INVALID – result not yet available (awaiting / TBC)",IF(AND(TRIM(U182)="Pass",SUMPRODUCT(--ISNUMBER(SEARCH(" "&amp;L_ResultBad&amp;" ",BC182)))&gt;0,NOT(SUMPRODUCT(--ISNUMBER(SEARCH(" "&amp;L_Negation&amp;" ",BC182)))&gt;0)),"INVALID – result describes a problem: use Fail, then Pass after CA",IF(AND(AQ182=1,OR(OR(LEN(AY182)&lt;3,ISNUMBER(MATCH(AY182,L_Placeholder,0))),SUMPRODUCT(--ISNUMBER(SEARCH(" "&amp;L_EvidencePhrase&amp;" ",BE182)))&gt;0)),"INVALID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SUBSTITUTE(SUBSTITUTE(SUBSTITUTE(SUBSTITUTE(SUBSTITUTE(SUBSTITUTE(SUBSTITUTE(SUBSTITUTE(SUBSTITUTE(SUBSTITUTE(SUBSTITUTE(SUBSTITUTE(SUBSTITUTE(LOWER(T182&amp;""),CHAR(160),"")," ",""),".",""),"-",""),"/",""),"?",""),"_",""),",",""),"[",""),"]",""),"(",""),")",""),"*","")</f>
        <v/>
      </c>
      <c r="AV182" s="61" t="str">
        <f aca="false">SUBSTITUTE(SUBSTITUTE(SUBSTITUTE(SUBSTITUTE(SUBSTITUTE(SUBSTITUTE(SUBSTITUTE(SUBSTITUTE(SUBSTITUTE(SUBSTITUTE(SUBSTITUTE(SUBSTITUTE(SUBSTITUTE(LOWER(V182&amp;""),CHAR(160),"")," ",""),".",""),"-",""),"/",""),"?",""),"_",""),",",""),"[",""),"]",""),"(",""),")",""),"*","")</f>
        <v/>
      </c>
      <c r="AW182" s="61" t="str">
        <f aca="false">SUBSTITUTE(SUBSTITUTE(SUBSTITUTE(SUBSTITUTE(SUBSTITUTE(SUBSTITUTE(SUBSTITUTE(SUBSTITUTE(SUBSTITUTE(SUBSTITUTE(SUBSTITUTE(SUBSTITUTE(SUBSTITUTE(LOWER(Z182&amp;""),CHAR(160),"")," ",""),".",""),"-",""),"/",""),"?",""),"_",""),",",""),"[",""),"]",""),"(",""),")",""),"*","")</f>
        <v/>
      </c>
      <c r="AX182" s="61" t="str">
        <f aca="false">SUBSTITUTE(SUBSTITUTE(SUBSTITUTE(SUBSTITUTE(SUBSTITUTE(SUBSTITUTE(SUBSTITUTE(SUBSTITUTE(SUBSTITUTE(SUBSTITUTE(SUBSTITUTE(SUBSTITUTE(SUBSTITUTE(LOWER(AE182&amp;""),CHAR(160),"")," ",""),".",""),"-",""),"/",""),"?",""),"_",""),",",""),"[",""),"]",""),"(",""),")",""),"*","")</f>
        <v/>
      </c>
      <c r="AY182" s="61" t="str">
        <f aca="false">SUBSTITUTE(SUBSTITUTE(SUBSTITUTE(SUBSTITUTE(SUBSTITUTE(SUBSTITUTE(SUBSTITUTE(SUBSTITUTE(SUBSTITUTE(SUBSTITUTE(SUBSTITUTE(SUBSTITUTE(SUBSTITUTE(LOWER(W182&amp;""),CHAR(160),"")," ",""),".",""),"-",""),"/",""),"?",""),"_",""),",",""),"[",""),"]",""),"(",""),")",""),"*","")</f>
        <v/>
      </c>
      <c r="AZ182" s="61" t="str">
        <f aca="false">SUBSTITUTE(SUBSTITUTE(SUBSTITUTE(SUBSTITUTE(SUBSTITUTE(SUBSTITUTE(SUBSTITUTE(SUBSTITUTE(SUBSTITUTE(SUBSTITUTE(SUBSTITUTE(SUBSTITUTE(SUBSTITUTE(LOWER(AC182&amp;""),CHAR(160),"")," ",""),".",""),"-",""),"/",""),"?",""),"_",""),",",""),"[",""),"]",""),"(",""),")",""),"*","")</f>
        <v/>
      </c>
      <c r="BA182" s="61" t="str">
        <f aca="false">SUBSTITUTE(SUBSTITUTE(SUBSTITUTE(SUBSTITUTE(SUBSTITUTE(SUBSTITUTE(SUBSTITUTE(SUBSTITUTE(SUBSTITUTE(SUBSTITUTE(SUBSTITUTE(SUBSTITUTE(SUBSTITUTE(LOWER(AA182&amp;""),CHAR(160),""),"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"&amp;TRIM(SUBSTITUTE(SUBSTITUTE(SUBSTITUTE(SUBSTITUTE(SUBSTITUTE(SUBSTITUTE(SUBSTITUTE(SUBSTITUTE(SUBSTITUTE(SUBSTITUTE(SUBSTITUTE(SUBSTITUTE(SUBSTITUTE(SUBSTITUTE(SUBSTITUTE(SUBSTITUTE(SUBSTITUTE(SUBSTITUTE(SUBSTITUTE(SUBSTITUTE(LOWER(V182&amp;""),CHAR(160)," "),"."," "),","," "),"-"," "),"/"," "),"("," "),")"," "),":"," "),";"," "),"_"," "),"–"," "),"?"," "),"!"," "),"*"," "),"["," "),"]"," "),"'"," "),"#"," "),"+"," "),"&amp;"," "))&amp;" "</f>
        <v>  </v>
      </c>
      <c r="BD182" s="61" t="str">
        <f aca="false">" "&amp;TRIM(SUBSTITUTE(SUBSTITUTE(SUBSTITUTE(SUBSTITUTE(SUBSTITUTE(SUBSTITUTE(SUBSTITUTE(SUBSTITUTE(SUBSTITUTE(SUBSTITUTE(SUBSTITUTE(SUBSTITUTE(SUBSTITUTE(SUBSTITUTE(SUBSTITUTE(SUBSTITUTE(SUBSTITUTE(SUBSTITUTE(SUBSTITUTE(SUBSTITUTE(LOWER(Z182&amp;""),CHAR(160)," "),"."," "),","," "),"-"," "),"/"," "),"("," "),")"," "),":"," "),";"," "),"_"," "),"–"," "),"?"," "),"!"," "),"*"," "),"["," "),"]"," "),"'"," "),"#"," "),"+"," "),"&amp;"," "))&amp;" "</f>
        <v>  </v>
      </c>
      <c r="BE182" s="61" t="str">
        <f aca="false">" "&amp;TRIM(SUBSTITUTE(SUBSTITUTE(SUBSTITUTE(SUBSTITUTE(SUBSTITUTE(SUBSTITUTE(SUBSTITUTE(SUBSTITUTE(SUBSTITUTE(SUBSTITUTE(SUBSTITUTE(SUBSTITUTE(SUBSTITUTE(SUBSTITUTE(SUBSTITUTE(SUBSTITUTE(SUBSTITUTE(SUBSTITUTE(SUBSTITUTE(SUBSTITUTE(LOWER(W182&amp;""),CHAR(160)," "),"."," "),","," "),"-"," "),"/"," "),"("," "),")"," "),":"," "),";"," "),"_"," "),"–"," "),"?"," "),"!"," "),"*"," "),"["," "),"]"," "),"'"," "),"#"," "),"+"," "),"&amp;"," "))&amp;" "</f>
        <v>  </v>
      </c>
      <c r="BF182" s="61" t="str">
        <f aca="false">" "&amp;TRIM(SUBSTITUTE(SUBSTITUTE(SUBSTITUTE(SUBSTITUTE(SUBSTITUTE(SUBSTITUTE(SUBSTITUTE(SUBSTITUTE(SUBSTITUTE(SUBSTITUTE(SUBSTITUTE(SUBSTITUTE(SUBSTITUTE(SUBSTITUTE(SUBSTITUTE(SUBSTITUTE(SUBSTITUTE(SUBSTITUTE(SUBSTITUTE(SUBSTITUTE(LOWER(AC182&amp;""),CHAR(160)," "),"."," "),","," "),"-"," "),"/"," "),"("," "),")"," "),":"," "),";"," "),"_"," "),"–"," "),"?"," "),"!"," "),"*"," "),"["," "),"]"," "),"'"," "),"#"," "),"+"," "),"&amp;"," "))&amp;" "</f>
        <v>  </v>
      </c>
    </row>
    <row r="183" customFormat="false" ht="91.5" hidden="false" customHeight="true" outlineLevel="0" collapsed="false">
      <c r="A183" s="57" t="s">
        <v>707</v>
      </c>
      <c r="B183" s="57" t="s">
        <v>228</v>
      </c>
      <c r="C183" s="57" t="str">
        <f aca="false">Flights!$F$10</f>
        <v>MH0002</v>
      </c>
      <c r="D183" s="58" t="n">
        <f aca="false">Flights!$D$10</f>
        <v>46310</v>
      </c>
      <c r="E183" s="57" t="str">
        <f aca="false">Flights!$G$10&amp;"-"&amp;Flights!$H$10</f>
        <v>KUL-LHR</v>
      </c>
      <c r="F183" s="57" t="str">
        <f aca="false">Flights!$K$10</f>
        <v>BC</v>
      </c>
      <c r="G183" s="57" t="s">
        <v>402</v>
      </c>
      <c r="H183" s="57" t="s">
        <v>360</v>
      </c>
      <c r="I183" s="57" t="s">
        <v>422</v>
      </c>
      <c r="J183" s="57" t="s">
        <v>423</v>
      </c>
      <c r="K183" s="67" t="s">
        <v>483</v>
      </c>
      <c r="L183" s="67" t="s">
        <v>425</v>
      </c>
      <c r="M183" s="67" t="s">
        <v>708</v>
      </c>
      <c r="N183" s="67" t="s">
        <v>426</v>
      </c>
      <c r="O183" s="67" t="s">
        <v>709</v>
      </c>
      <c r="P183" s="57" t="s">
        <v>184</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open",IF(AND(NOT(OR(LEN(AZ183)&lt;15,ISNUMBER(MATCH(AZ183,L_Placeholder,0)))),NOT(SUMPRODUCT(--ISNUMBER(SEARCH(" "&amp;L_EvidencePhrase&amp;" ",BF183)))&gt;0),NOT(OR(LEN(AU183)&lt;2,ISNUMBER(MATCH(AU183,L_Placeholder,0)))),NOT(OR(LEN(AX183)&lt;2,ISNUMBER(MATCH(AX183,L_Placeholder,0)))),TRIM(AE183)&lt;&gt;TRIM(T183)),"N/A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",BD183)))&gt;0),"INVALID – evidence missing, placeholder or not yet on file",IF(OR(LEN(AX183)&lt;2,ISNUMBER(MATCH(AX183,L_Placeholder,0))),"INVALID – verifier missing",IF(AX183=AU183,"INVALID – verifier must be someone other than the PIC",IF(SUMPRODUCT(--ISNUMBER(SEARCH(" "&amp;L_EvidencePhrase&amp;" ",BC183)))&gt;0,"INVALID – result not yet available (awaiting / TBC)",IF(AND(TRIM(U183)="Pass",SUMPRODUCT(--ISNUMBER(SEARCH(" "&amp;L_ResultBad&amp;" ",BC183)))&gt;0,NOT(SUMPRODUCT(--ISNUMBER(SEARCH(" "&amp;L_Negation&amp;" ",BC183)))&gt;0)),"INVALID – result describes a problem: use Fail, then Pass after CA",IF(AND(AQ183=1,OR(OR(LEN(AY183)&lt;3,ISNUMBER(MATCH(AY183,L_Placeholder,0))),SUMPRODUCT(--ISNUMBER(SEARCH(" "&amp;L_EvidencePhrase&amp;" ",BE183)))&gt;0)),"INVALID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SUBSTITUTE(SUBSTITUTE(SUBSTITUTE(SUBSTITUTE(SUBSTITUTE(SUBSTITUTE(SUBSTITUTE(SUBSTITUTE(SUBSTITUTE(SUBSTITUTE(SUBSTITUTE(SUBSTITUTE(SUBSTITUTE(LOWER(T183&amp;""),CHAR(160),"")," ",""),".",""),"-",""),"/",""),"?",""),"_",""),",",""),"[",""),"]",""),"(",""),")",""),"*","")</f>
        <v/>
      </c>
      <c r="AV183" s="61" t="str">
        <f aca="false">SUBSTITUTE(SUBSTITUTE(SUBSTITUTE(SUBSTITUTE(SUBSTITUTE(SUBSTITUTE(SUBSTITUTE(SUBSTITUTE(SUBSTITUTE(SUBSTITUTE(SUBSTITUTE(SUBSTITUTE(SUBSTITUTE(LOWER(V183&amp;""),CHAR(160),"")," ",""),".",""),"-",""),"/",""),"?",""),"_",""),",",""),"[",""),"]",""),"(",""),")",""),"*","")</f>
        <v/>
      </c>
      <c r="AW183" s="61" t="str">
        <f aca="false">SUBSTITUTE(SUBSTITUTE(SUBSTITUTE(SUBSTITUTE(SUBSTITUTE(SUBSTITUTE(SUBSTITUTE(SUBSTITUTE(SUBSTITUTE(SUBSTITUTE(SUBSTITUTE(SUBSTITUTE(SUBSTITUTE(LOWER(Z183&amp;""),CHAR(160),"")," ",""),".",""),"-",""),"/",""),"?",""),"_",""),",",""),"[",""),"]",""),"(",""),")",""),"*","")</f>
        <v/>
      </c>
      <c r="AX183" s="61" t="str">
        <f aca="false">SUBSTITUTE(SUBSTITUTE(SUBSTITUTE(SUBSTITUTE(SUBSTITUTE(SUBSTITUTE(SUBSTITUTE(SUBSTITUTE(SUBSTITUTE(SUBSTITUTE(SUBSTITUTE(SUBSTITUTE(SUBSTITUTE(LOWER(AE183&amp;""),CHAR(160),"")," ",""),".",""),"-",""),"/",""),"?",""),"_",""),",",""),"[",""),"]",""),"(",""),")",""),"*","")</f>
        <v/>
      </c>
      <c r="AY183" s="61" t="str">
        <f aca="false">SUBSTITUTE(SUBSTITUTE(SUBSTITUTE(SUBSTITUTE(SUBSTITUTE(SUBSTITUTE(SUBSTITUTE(SUBSTITUTE(SUBSTITUTE(SUBSTITUTE(SUBSTITUTE(SUBSTITUTE(SUBSTITUTE(LOWER(W183&amp;""),CHAR(160),"")," ",""),".",""),"-",""),"/",""),"?",""),"_",""),",",""),"[",""),"]",""),"(",""),")",""),"*","")</f>
        <v/>
      </c>
      <c r="AZ183" s="61" t="str">
        <f aca="false">SUBSTITUTE(SUBSTITUTE(SUBSTITUTE(SUBSTITUTE(SUBSTITUTE(SUBSTITUTE(SUBSTITUTE(SUBSTITUTE(SUBSTITUTE(SUBSTITUTE(SUBSTITUTE(SUBSTITUTE(SUBSTITUTE(LOWER(AC183&amp;""),CHAR(160),"")," ",""),".",""),"-",""),"/",""),"?",""),"_",""),",",""),"[",""),"]",""),"(",""),")",""),"*","")</f>
        <v/>
      </c>
      <c r="BA183" s="61" t="str">
        <f aca="false">SUBSTITUTE(SUBSTITUTE(SUBSTITUTE(SUBSTITUTE(SUBSTITUTE(SUBSTITUTE(SUBSTITUTE(SUBSTITUTE(SUBSTITUTE(SUBSTITUTE(SUBSTITUTE(SUBSTITUTE(SUBSTITUTE(LOWER(AA183&amp;""),CHAR(160),""),"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"&amp;TRIM(SUBSTITUTE(SUBSTITUTE(SUBSTITUTE(SUBSTITUTE(SUBSTITUTE(SUBSTITUTE(SUBSTITUTE(SUBSTITUTE(SUBSTITUTE(SUBSTITUTE(SUBSTITUTE(SUBSTITUTE(SUBSTITUTE(SUBSTITUTE(SUBSTITUTE(SUBSTITUTE(SUBSTITUTE(SUBSTITUTE(SUBSTITUTE(SUBSTITUTE(LOWER(V183&amp;""),CHAR(160)," "),"."," "),","," "),"-"," "),"/"," "),"("," "),")"," "),":"," "),";"," "),"_"," "),"–"," "),"?"," "),"!"," "),"*"," "),"["," "),"]"," "),"'"," "),"#"," "),"+"," "),"&amp;"," "))&amp;" "</f>
        <v>  </v>
      </c>
      <c r="BD183" s="61" t="str">
        <f aca="false">" "&amp;TRIM(SUBSTITUTE(SUBSTITUTE(SUBSTITUTE(SUBSTITUTE(SUBSTITUTE(SUBSTITUTE(SUBSTITUTE(SUBSTITUTE(SUBSTITUTE(SUBSTITUTE(SUBSTITUTE(SUBSTITUTE(SUBSTITUTE(SUBSTITUTE(SUBSTITUTE(SUBSTITUTE(SUBSTITUTE(SUBSTITUTE(SUBSTITUTE(SUBSTITUTE(LOWER(Z183&amp;""),CHAR(160)," "),"."," "),","," "),"-"," "),"/"," "),"("," "),")"," "),":"," "),";"," "),"_"," "),"–"," "),"?"," "),"!"," "),"*"," "),"["," "),"]"," "),"'"," "),"#"," "),"+"," "),"&amp;"," "))&amp;" "</f>
        <v>  </v>
      </c>
      <c r="BE183" s="61" t="str">
        <f aca="false">" "&amp;TRIM(SUBSTITUTE(SUBSTITUTE(SUBSTITUTE(SUBSTITUTE(SUBSTITUTE(SUBSTITUTE(SUBSTITUTE(SUBSTITUTE(SUBSTITUTE(SUBSTITUTE(SUBSTITUTE(SUBSTITUTE(SUBSTITUTE(SUBSTITUTE(SUBSTITUTE(SUBSTITUTE(SUBSTITUTE(SUBSTITUTE(SUBSTITUTE(SUBSTITUTE(LOWER(W183&amp;""),CHAR(160)," "),"."," "),","," "),"-"," "),"/"," "),"("," "),")"," "),":"," "),";"," "),"_"," "),"–"," "),"?"," "),"!"," "),"*"," "),"["," "),"]"," "),"'"," "),"#"," "),"+"," "),"&amp;"," "))&amp;" "</f>
        <v>  </v>
      </c>
      <c r="BF183" s="61" t="str">
        <f aca="false">" "&amp;TRIM(SUBSTITUTE(SUBSTITUTE(SUBSTITUTE(SUBSTITUTE(SUBSTITUTE(SUBSTITUTE(SUBSTITUTE(SUBSTITUTE(SUBSTITUTE(SUBSTITUTE(SUBSTITUTE(SUBSTITUTE(SUBSTITUTE(SUBSTITUTE(SUBSTITUTE(SUBSTITUTE(SUBSTITUTE(SUBSTITUTE(SUBSTITUTE(SUBSTITUTE(LOWER(AC183&amp;""),CHAR(160)," "),"."," "),","," "),"-"," "),"/"," "),"("," "),")"," "),":"," "),";"," "),"_"," "),"–"," "),"?"," "),"!"," "),"*"," "),"["," "),"]"," "),"'"," "),"#"," "),"+"," "),"&amp;"," "))&amp;" "</f>
        <v>  </v>
      </c>
    </row>
    <row r="184" customFormat="false" ht="39.75" hidden="false" customHeight="true" outlineLevel="0" collapsed="false">
      <c r="A184" s="57" t="s">
        <v>710</v>
      </c>
      <c r="B184" s="57" t="s">
        <v>228</v>
      </c>
      <c r="C184" s="57" t="str">
        <f aca="false">Flights!$F$10</f>
        <v>MH0002</v>
      </c>
      <c r="D184" s="58" t="n">
        <f aca="false">Flights!$D$10</f>
        <v>46310</v>
      </c>
      <c r="E184" s="57" t="str">
        <f aca="false">Flights!$G$10&amp;"-"&amp;Flights!$H$10</f>
        <v>KUL-LHR</v>
      </c>
      <c r="F184" s="57" t="str">
        <f aca="false">Flights!$K$10</f>
        <v>BC</v>
      </c>
      <c r="G184" s="57" t="s">
        <v>402</v>
      </c>
      <c r="H184" s="57" t="s">
        <v>360</v>
      </c>
      <c r="I184" s="57" t="s">
        <v>422</v>
      </c>
      <c r="J184" s="57" t="s">
        <v>711</v>
      </c>
      <c r="K184" s="67" t="s">
        <v>712</v>
      </c>
      <c r="L184" s="67" t="s">
        <v>713</v>
      </c>
      <c r="M184" s="67" t="s">
        <v>184</v>
      </c>
      <c r="N184" s="67" t="s">
        <v>365</v>
      </c>
      <c r="O184" s="67" t="s">
        <v>714</v>
      </c>
      <c r="P184" s="57" t="s">
        <v>184</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open",IF(AND(NOT(OR(LEN(AZ184)&lt;15,ISNUMBER(MATCH(AZ184,L_Placeholder,0)))),NOT(SUMPRODUCT(--ISNUMBER(SEARCH(" "&amp;L_EvidencePhrase&amp;" ",BF184)))&gt;0),NOT(OR(LEN(AU184)&lt;2,ISNUMBER(MATCH(AU184,L_Placeholder,0)))),NOT(OR(LEN(AX184)&lt;2,ISNUMBER(MATCH(AX184,L_Placeholder,0)))),TRIM(AE184)&lt;&gt;TRIM(T184)),"N/A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",BD184)))&gt;0),"INVALID – evidence missing, placeholder or not yet on file",IF(OR(LEN(AX184)&lt;2,ISNUMBER(MATCH(AX184,L_Placeholder,0))),"INVALID – verifier missing",IF(AX184=AU184,"INVALID – verifier must be someone other than the PIC",IF(SUMPRODUCT(--ISNUMBER(SEARCH(" "&amp;L_EvidencePhrase&amp;" ",BC184)))&gt;0,"INVALID – result not yet available (awaiting / TBC)",IF(AND(TRIM(U184)="Pass",SUMPRODUCT(--ISNUMBER(SEARCH(" "&amp;L_ResultBad&amp;" ",BC184)))&gt;0,NOT(SUMPRODUCT(--ISNUMBER(SEARCH(" "&amp;L_Negation&amp;" ",BC184)))&gt;0)),"INVALID – result describes a problem: use Fail, then Pass after CA",IF(AND(AQ184=1,OR(OR(LEN(AY184)&lt;3,ISNUMBER(MATCH(AY184,L_Placeholder,0))),SUMPRODUCT(--ISNUMBER(SEARCH(" "&amp;L_EvidencePhrase&amp;" ",BE184)))&gt;0)),"INVALID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SUBSTITUTE(SUBSTITUTE(SUBSTITUTE(SUBSTITUTE(SUBSTITUTE(SUBSTITUTE(SUBSTITUTE(SUBSTITUTE(SUBSTITUTE(SUBSTITUTE(SUBSTITUTE(SUBSTITUTE(SUBSTITUTE(LOWER(T184&amp;""),CHAR(160),"")," ",""),".",""),"-",""),"/",""),"?",""),"_",""),",",""),"[",""),"]",""),"(",""),")",""),"*","")</f>
        <v/>
      </c>
      <c r="AV184" s="61" t="str">
        <f aca="false">SUBSTITUTE(SUBSTITUTE(SUBSTITUTE(SUBSTITUTE(SUBSTITUTE(SUBSTITUTE(SUBSTITUTE(SUBSTITUTE(SUBSTITUTE(SUBSTITUTE(SUBSTITUTE(SUBSTITUTE(SUBSTITUTE(LOWER(V184&amp;""),CHAR(160),"")," ",""),".",""),"-",""),"/",""),"?",""),"_",""),",",""),"[",""),"]",""),"(",""),")",""),"*","")</f>
        <v/>
      </c>
      <c r="AW184" s="61" t="str">
        <f aca="false">SUBSTITUTE(SUBSTITUTE(SUBSTITUTE(SUBSTITUTE(SUBSTITUTE(SUBSTITUTE(SUBSTITUTE(SUBSTITUTE(SUBSTITUTE(SUBSTITUTE(SUBSTITUTE(SUBSTITUTE(SUBSTITUTE(LOWER(Z184&amp;""),CHAR(160),"")," ",""),".",""),"-",""),"/",""),"?",""),"_",""),",",""),"[",""),"]",""),"(",""),")",""),"*","")</f>
        <v/>
      </c>
      <c r="AX184" s="61" t="str">
        <f aca="false">SUBSTITUTE(SUBSTITUTE(SUBSTITUTE(SUBSTITUTE(SUBSTITUTE(SUBSTITUTE(SUBSTITUTE(SUBSTITUTE(SUBSTITUTE(SUBSTITUTE(SUBSTITUTE(SUBSTITUTE(SUBSTITUTE(LOWER(AE184&amp;""),CHAR(160),"")," ",""),".",""),"-",""),"/",""),"?",""),"_",""),",",""),"[",""),"]",""),"(",""),")",""),"*","")</f>
        <v/>
      </c>
      <c r="AY184" s="61" t="str">
        <f aca="false">SUBSTITUTE(SUBSTITUTE(SUBSTITUTE(SUBSTITUTE(SUBSTITUTE(SUBSTITUTE(SUBSTITUTE(SUBSTITUTE(SUBSTITUTE(SUBSTITUTE(SUBSTITUTE(SUBSTITUTE(SUBSTITUTE(LOWER(W184&amp;""),CHAR(160),"")," ",""),".",""),"-",""),"/",""),"?",""),"_",""),",",""),"[",""),"]",""),"(",""),")",""),"*","")</f>
        <v/>
      </c>
      <c r="AZ184" s="61" t="str">
        <f aca="false">SUBSTITUTE(SUBSTITUTE(SUBSTITUTE(SUBSTITUTE(SUBSTITUTE(SUBSTITUTE(SUBSTITUTE(SUBSTITUTE(SUBSTITUTE(SUBSTITUTE(SUBSTITUTE(SUBSTITUTE(SUBSTITUTE(LOWER(AC184&amp;""),CHAR(160),"")," ",""),".",""),"-",""),"/",""),"?",""),"_",""),",",""),"[",""),"]",""),"(",""),")",""),"*","")</f>
        <v/>
      </c>
      <c r="BA184" s="61" t="str">
        <f aca="false">SUBSTITUTE(SUBSTITUTE(SUBSTITUTE(SUBSTITUTE(SUBSTITUTE(SUBSTITUTE(SUBSTITUTE(SUBSTITUTE(SUBSTITUTE(SUBSTITUTE(SUBSTITUTE(SUBSTITUTE(SUBSTITUTE(LOWER(AA184&amp;""),CHAR(160),""),"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"&amp;TRIM(SUBSTITUTE(SUBSTITUTE(SUBSTITUTE(SUBSTITUTE(SUBSTITUTE(SUBSTITUTE(SUBSTITUTE(SUBSTITUTE(SUBSTITUTE(SUBSTITUTE(SUBSTITUTE(SUBSTITUTE(SUBSTITUTE(SUBSTITUTE(SUBSTITUTE(SUBSTITUTE(SUBSTITUTE(SUBSTITUTE(SUBSTITUTE(SUBSTITUTE(LOWER(V184&amp;""),CHAR(160)," "),"."," "),","," "),"-"," "),"/"," "),"("," "),")"," "),":"," "),";"," "),"_"," "),"–"," "),"?"," "),"!"," "),"*"," "),"["," "),"]"," "),"'"," "),"#"," "),"+"," "),"&amp;"," "))&amp;" "</f>
        <v>  </v>
      </c>
      <c r="BD184" s="61" t="str">
        <f aca="false">" "&amp;TRIM(SUBSTITUTE(SUBSTITUTE(SUBSTITUTE(SUBSTITUTE(SUBSTITUTE(SUBSTITUTE(SUBSTITUTE(SUBSTITUTE(SUBSTITUTE(SUBSTITUTE(SUBSTITUTE(SUBSTITUTE(SUBSTITUTE(SUBSTITUTE(SUBSTITUTE(SUBSTITUTE(SUBSTITUTE(SUBSTITUTE(SUBSTITUTE(SUBSTITUTE(LOWER(Z184&amp;""),CHAR(160)," "),"."," "),","," "),"-"," "),"/"," "),"("," "),")"," "),":"," "),";"," "),"_"," "),"–"," "),"?"," "),"!"," "),"*"," "),"["," "),"]"," "),"'"," "),"#"," "),"+"," "),"&amp;"," "))&amp;" "</f>
        <v>  </v>
      </c>
      <c r="BE184" s="61" t="str">
        <f aca="false">" "&amp;TRIM(SUBSTITUTE(SUBSTITUTE(SUBSTITUTE(SUBSTITUTE(SUBSTITUTE(SUBSTITUTE(SUBSTITUTE(SUBSTITUTE(SUBSTITUTE(SUBSTITUTE(SUBSTITUTE(SUBSTITUTE(SUBSTITUTE(SUBSTITUTE(SUBSTITUTE(SUBSTITUTE(SUBSTITUTE(SUBSTITUTE(SUBSTITUTE(SUBSTITUTE(LOWER(W184&amp;""),CHAR(160)," "),"."," "),","," "),"-"," "),"/"," "),"("," "),")"," "),":"," "),";"," "),"_"," "),"–"," "),"?"," "),"!"," "),"*"," "),"["," "),"]"," "),"'"," "),"#"," "),"+"," "),"&amp;"," "))&amp;" "</f>
        <v>  </v>
      </c>
      <c r="BF184" s="61" t="str">
        <f aca="false">" "&amp;TRIM(SUBSTITUTE(SUBSTITUTE(SUBSTITUTE(SUBSTITUTE(SUBSTITUTE(SUBSTITUTE(SUBSTITUTE(SUBSTITUTE(SUBSTITUTE(SUBSTITUTE(SUBSTITUTE(SUBSTITUTE(SUBSTITUTE(SUBSTITUTE(SUBSTITUTE(SUBSTITUTE(SUBSTITUTE(SUBSTITUTE(SUBSTITUTE(SUBSTITUTE(LOWER(AC184&amp;""),CHAR(160)," "),"."," "),","," "),"-"," "),"/"," "),"("," "),")"," "),":"," "),";"," "),"_"," "),"–"," "),"?"," "),"!"," "),"*"," "),"["," "),"]"," "),"'"," "),"#"," "),"+"," "),"&amp;"," "))&amp;" "</f>
        <v>  </v>
      </c>
    </row>
    <row r="185" customFormat="false" ht="39.75" hidden="false" customHeight="true" outlineLevel="0" collapsed="false">
      <c r="A185" s="57" t="s">
        <v>715</v>
      </c>
      <c r="B185" s="57" t="s">
        <v>228</v>
      </c>
      <c r="C185" s="57" t="str">
        <f aca="false">Flights!$F$10</f>
        <v>MH0002</v>
      </c>
      <c r="D185" s="58" t="n">
        <f aca="false">Flights!$D$10</f>
        <v>46310</v>
      </c>
      <c r="E185" s="57" t="str">
        <f aca="false">Flights!$G$10&amp;"-"&amp;Flights!$H$10</f>
        <v>KUL-LHR</v>
      </c>
      <c r="F185" s="57" t="str">
        <f aca="false">Flights!$K$10</f>
        <v>BC</v>
      </c>
      <c r="G185" s="57" t="s">
        <v>402</v>
      </c>
      <c r="H185" s="57" t="s">
        <v>360</v>
      </c>
      <c r="I185" s="57" t="s">
        <v>422</v>
      </c>
      <c r="J185" s="57" t="s">
        <v>585</v>
      </c>
      <c r="K185" s="67" t="s">
        <v>483</v>
      </c>
      <c r="L185" s="67" t="s">
        <v>716</v>
      </c>
      <c r="M185" s="67" t="s">
        <v>184</v>
      </c>
      <c r="N185" s="67" t="s">
        <v>365</v>
      </c>
      <c r="O185" s="67"/>
      <c r="P185" s="57" t="s">
        <v>184</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open",IF(AND(NOT(OR(LEN(AZ185)&lt;15,ISNUMBER(MATCH(AZ185,L_Placeholder,0)))),NOT(SUMPRODUCT(--ISNUMBER(SEARCH(" "&amp;L_EvidencePhrase&amp;" ",BF185)))&gt;0),NOT(OR(LEN(AU185)&lt;2,ISNUMBER(MATCH(AU185,L_Placeholder,0)))),NOT(OR(LEN(AX185)&lt;2,ISNUMBER(MATCH(AX185,L_Placeholder,0)))),TRIM(AE185)&lt;&gt;TRIM(T185)),"N/A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",BD185)))&gt;0),"INVALID – evidence missing, placeholder or not yet on file",IF(OR(LEN(AX185)&lt;2,ISNUMBER(MATCH(AX185,L_Placeholder,0))),"INVALID – verifier missing",IF(AX185=AU185,"INVALID – verifier must be someone other than the PIC",IF(SUMPRODUCT(--ISNUMBER(SEARCH(" "&amp;L_EvidencePhrase&amp;" ",BC185)))&gt;0,"INVALID – result not yet available (awaiting / TBC)",IF(AND(TRIM(U185)="Pass",SUMPRODUCT(--ISNUMBER(SEARCH(" "&amp;L_ResultBad&amp;" ",BC185)))&gt;0,NOT(SUMPRODUCT(--ISNUMBER(SEARCH(" "&amp;L_Negation&amp;" ",BC185)))&gt;0)),"INVALID – result describes a problem: use Fail, then Pass after CA",IF(AND(AQ185=1,OR(OR(LEN(AY185)&lt;3,ISNUMBER(MATCH(AY185,L_Placeholder,0))),SUMPRODUCT(--ISNUMBER(SEARCH(" "&amp;L_EvidencePhrase&amp;" ",BE185)))&gt;0)),"INVALID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SUBSTITUTE(SUBSTITUTE(SUBSTITUTE(SUBSTITUTE(SUBSTITUTE(SUBSTITUTE(SUBSTITUTE(SUBSTITUTE(SUBSTITUTE(SUBSTITUTE(SUBSTITUTE(SUBSTITUTE(SUBSTITUTE(LOWER(T185&amp;""),CHAR(160),"")," ",""),".",""),"-",""),"/",""),"?",""),"_",""),",",""),"[",""),"]",""),"(",""),")",""),"*","")</f>
        <v/>
      </c>
      <c r="AV185" s="61" t="str">
        <f aca="false">SUBSTITUTE(SUBSTITUTE(SUBSTITUTE(SUBSTITUTE(SUBSTITUTE(SUBSTITUTE(SUBSTITUTE(SUBSTITUTE(SUBSTITUTE(SUBSTITUTE(SUBSTITUTE(SUBSTITUTE(SUBSTITUTE(LOWER(V185&amp;""),CHAR(160),"")," ",""),".",""),"-",""),"/",""),"?",""),"_",""),",",""),"[",""),"]",""),"(",""),")",""),"*","")</f>
        <v/>
      </c>
      <c r="AW185" s="61" t="str">
        <f aca="false">SUBSTITUTE(SUBSTITUTE(SUBSTITUTE(SUBSTITUTE(SUBSTITUTE(SUBSTITUTE(SUBSTITUTE(SUBSTITUTE(SUBSTITUTE(SUBSTITUTE(SUBSTITUTE(SUBSTITUTE(SUBSTITUTE(LOWER(Z185&amp;""),CHAR(160),"")," ",""),".",""),"-",""),"/",""),"?",""),"_",""),",",""),"[",""),"]",""),"(",""),")",""),"*","")</f>
        <v/>
      </c>
      <c r="AX185" s="61" t="str">
        <f aca="false">SUBSTITUTE(SUBSTITUTE(SUBSTITUTE(SUBSTITUTE(SUBSTITUTE(SUBSTITUTE(SUBSTITUTE(SUBSTITUTE(SUBSTITUTE(SUBSTITUTE(SUBSTITUTE(SUBSTITUTE(SUBSTITUTE(LOWER(AE185&amp;""),CHAR(160),"")," ",""),".",""),"-",""),"/",""),"?",""),"_",""),",",""),"[",""),"]",""),"(",""),")",""),"*","")</f>
        <v/>
      </c>
      <c r="AY185" s="61" t="str">
        <f aca="false">SUBSTITUTE(SUBSTITUTE(SUBSTITUTE(SUBSTITUTE(SUBSTITUTE(SUBSTITUTE(SUBSTITUTE(SUBSTITUTE(SUBSTITUTE(SUBSTITUTE(SUBSTITUTE(SUBSTITUTE(SUBSTITUTE(LOWER(W185&amp;""),CHAR(160),"")," ",""),".",""),"-",""),"/",""),"?",""),"_",""),",",""),"[",""),"]",""),"(",""),")",""),"*","")</f>
        <v/>
      </c>
      <c r="AZ185" s="61" t="str">
        <f aca="false">SUBSTITUTE(SUBSTITUTE(SUBSTITUTE(SUBSTITUTE(SUBSTITUTE(SUBSTITUTE(SUBSTITUTE(SUBSTITUTE(SUBSTITUTE(SUBSTITUTE(SUBSTITUTE(SUBSTITUTE(SUBSTITUTE(LOWER(AC185&amp;""),CHAR(160),"")," ",""),".",""),"-",""),"/",""),"?",""),"_",""),",",""),"[",""),"]",""),"(",""),")",""),"*","")</f>
        <v/>
      </c>
      <c r="BA185" s="61" t="str">
        <f aca="false">SUBSTITUTE(SUBSTITUTE(SUBSTITUTE(SUBSTITUTE(SUBSTITUTE(SUBSTITUTE(SUBSTITUTE(SUBSTITUTE(SUBSTITUTE(SUBSTITUTE(SUBSTITUTE(SUBSTITUTE(SUBSTITUTE(LOWER(AA185&amp;""),CHAR(160),""),"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"&amp;TRIM(SUBSTITUTE(SUBSTITUTE(SUBSTITUTE(SUBSTITUTE(SUBSTITUTE(SUBSTITUTE(SUBSTITUTE(SUBSTITUTE(SUBSTITUTE(SUBSTITUTE(SUBSTITUTE(SUBSTITUTE(SUBSTITUTE(SUBSTITUTE(SUBSTITUTE(SUBSTITUTE(SUBSTITUTE(SUBSTITUTE(SUBSTITUTE(SUBSTITUTE(LOWER(V185&amp;""),CHAR(160)," "),"."," "),","," "),"-"," "),"/"," "),"("," "),")"," "),":"," "),";"," "),"_"," "),"–"," "),"?"," "),"!"," "),"*"," "),"["," "),"]"," "),"'"," "),"#"," "),"+"," "),"&amp;"," "))&amp;" "</f>
        <v>  </v>
      </c>
      <c r="BD185" s="61" t="str">
        <f aca="false">" "&amp;TRIM(SUBSTITUTE(SUBSTITUTE(SUBSTITUTE(SUBSTITUTE(SUBSTITUTE(SUBSTITUTE(SUBSTITUTE(SUBSTITUTE(SUBSTITUTE(SUBSTITUTE(SUBSTITUTE(SUBSTITUTE(SUBSTITUTE(SUBSTITUTE(SUBSTITUTE(SUBSTITUTE(SUBSTITUTE(SUBSTITUTE(SUBSTITUTE(SUBSTITUTE(LOWER(Z185&amp;""),CHAR(160)," "),"."," "),","," "),"-"," "),"/"," "),"("," "),")"," "),":"," "),";"," "),"_"," "),"–"," "),"?"," "),"!"," "),"*"," "),"["," "),"]"," "),"'"," "),"#"," "),"+"," "),"&amp;"," "))&amp;" "</f>
        <v>  </v>
      </c>
      <c r="BE185" s="61" t="str">
        <f aca="false">" "&amp;TRIM(SUBSTITUTE(SUBSTITUTE(SUBSTITUTE(SUBSTITUTE(SUBSTITUTE(SUBSTITUTE(SUBSTITUTE(SUBSTITUTE(SUBSTITUTE(SUBSTITUTE(SUBSTITUTE(SUBSTITUTE(SUBSTITUTE(SUBSTITUTE(SUBSTITUTE(SUBSTITUTE(SUBSTITUTE(SUBSTITUTE(SUBSTITUTE(SUBSTITUTE(LOWER(W185&amp;""),CHAR(160)," "),"."," "),","," "),"-"," "),"/"," "),"("," "),")"," "),":"," "),";"," "),"_"," "),"–"," "),"?"," "),"!"," "),"*"," "),"["," "),"]"," "),"'"," "),"#"," "),"+"," "),"&amp;"," "))&amp;" "</f>
        <v>  </v>
      </c>
      <c r="BF185" s="61" t="str">
        <f aca="false">" "&amp;TRIM(SUBSTITUTE(SUBSTITUTE(SUBSTITUTE(SUBSTITUTE(SUBSTITUTE(SUBSTITUTE(SUBSTITUTE(SUBSTITUTE(SUBSTITUTE(SUBSTITUTE(SUBSTITUTE(SUBSTITUTE(SUBSTITUTE(SUBSTITUTE(SUBSTITUTE(SUBSTITUTE(SUBSTITUTE(SUBSTITUTE(SUBSTITUTE(SUBSTITUTE(LOWER(AC185&amp;""),CHAR(160)," "),"."," "),","," "),"-"," "),"/"," "),"("," "),")"," "),":"," "),";"," "),"_"," "),"–"," "),"?"," "),"!"," "),"*"," "),"["," "),"]"," "),"'"," "),"#"," "),"+"," "),"&amp;"," "))&amp;" "</f>
        <v>  </v>
      </c>
    </row>
    <row r="186" customFormat="false" ht="41.25" hidden="false" customHeight="true" outlineLevel="0" collapsed="false">
      <c r="A186" s="57" t="s">
        <v>717</v>
      </c>
      <c r="B186" s="57" t="s">
        <v>228</v>
      </c>
      <c r="C186" s="57" t="str">
        <f aca="false">Flights!$F$10</f>
        <v>MH0002</v>
      </c>
      <c r="D186" s="58" t="n">
        <f aca="false">Flights!$D$10</f>
        <v>46310</v>
      </c>
      <c r="E186" s="57" t="str">
        <f aca="false">Flights!$G$10&amp;"-"&amp;Flights!$H$10</f>
        <v>KUL-LHR</v>
      </c>
      <c r="F186" s="57" t="str">
        <f aca="false">Flights!$K$10</f>
        <v>BC</v>
      </c>
      <c r="G186" s="57" t="s">
        <v>402</v>
      </c>
      <c r="H186" s="57" t="s">
        <v>360</v>
      </c>
      <c r="I186" s="57" t="s">
        <v>481</v>
      </c>
      <c r="J186" s="57" t="s">
        <v>482</v>
      </c>
      <c r="K186" s="67" t="s">
        <v>483</v>
      </c>
      <c r="L186" s="67" t="s">
        <v>718</v>
      </c>
      <c r="M186" s="67" t="s">
        <v>433</v>
      </c>
      <c r="N186" s="67" t="s">
        <v>365</v>
      </c>
      <c r="O186" s="67" t="s">
        <v>485</v>
      </c>
      <c r="P186" s="57" t="s">
        <v>184</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open",IF(AND(NOT(OR(LEN(AZ186)&lt;15,ISNUMBER(MATCH(AZ186,L_Placeholder,0)))),NOT(SUMPRODUCT(--ISNUMBER(SEARCH(" "&amp;L_EvidencePhrase&amp;" ",BF186)))&gt;0),NOT(OR(LEN(AU186)&lt;2,ISNUMBER(MATCH(AU186,L_Placeholder,0)))),NOT(OR(LEN(AX186)&lt;2,ISNUMBER(MATCH(AX186,L_Placeholder,0)))),TRIM(AE186)&lt;&gt;TRIM(T186)),"N/A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",BD186)))&gt;0),"INVALID – evidence missing, placeholder or not yet on file",IF(OR(LEN(AX186)&lt;2,ISNUMBER(MATCH(AX186,L_Placeholder,0))),"INVALID – verifier missing",IF(AX186=AU186,"INVALID – verifier must be someone other than the PIC",IF(SUMPRODUCT(--ISNUMBER(SEARCH(" "&amp;L_EvidencePhrase&amp;" ",BC186)))&gt;0,"INVALID – result not yet available (awaiting / TBC)",IF(AND(TRIM(U186)="Pass",SUMPRODUCT(--ISNUMBER(SEARCH(" "&amp;L_ResultBad&amp;" ",BC186)))&gt;0,NOT(SUMPRODUCT(--ISNUMBER(SEARCH(" "&amp;L_Negation&amp;" ",BC186)))&gt;0)),"INVALID – result describes a problem: use Fail, then Pass after CA",IF(AND(AQ186=1,OR(OR(LEN(AY186)&lt;3,ISNUMBER(MATCH(AY186,L_Placeholder,0))),SUMPRODUCT(--ISNUMBER(SEARCH(" "&amp;L_EvidencePhrase&amp;" ",BE186)))&gt;0)),"INVALID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SUBSTITUTE(SUBSTITUTE(SUBSTITUTE(SUBSTITUTE(SUBSTITUTE(SUBSTITUTE(SUBSTITUTE(SUBSTITUTE(SUBSTITUTE(SUBSTITUTE(SUBSTITUTE(SUBSTITUTE(SUBSTITUTE(LOWER(T186&amp;""),CHAR(160),"")," ",""),".",""),"-",""),"/",""),"?",""),"_",""),",",""),"[",""),"]",""),"(",""),")",""),"*","")</f>
        <v/>
      </c>
      <c r="AV186" s="61" t="str">
        <f aca="false">SUBSTITUTE(SUBSTITUTE(SUBSTITUTE(SUBSTITUTE(SUBSTITUTE(SUBSTITUTE(SUBSTITUTE(SUBSTITUTE(SUBSTITUTE(SUBSTITUTE(SUBSTITUTE(SUBSTITUTE(SUBSTITUTE(LOWER(V186&amp;""),CHAR(160),"")," ",""),".",""),"-",""),"/",""),"?",""),"_",""),",",""),"[",""),"]",""),"(",""),")",""),"*","")</f>
        <v/>
      </c>
      <c r="AW186" s="61" t="str">
        <f aca="false">SUBSTITUTE(SUBSTITUTE(SUBSTITUTE(SUBSTITUTE(SUBSTITUTE(SUBSTITUTE(SUBSTITUTE(SUBSTITUTE(SUBSTITUTE(SUBSTITUTE(SUBSTITUTE(SUBSTITUTE(SUBSTITUTE(LOWER(Z186&amp;""),CHAR(160),"")," ",""),".",""),"-",""),"/",""),"?",""),"_",""),",",""),"[",""),"]",""),"(",""),")",""),"*","")</f>
        <v/>
      </c>
      <c r="AX186" s="61" t="str">
        <f aca="false">SUBSTITUTE(SUBSTITUTE(SUBSTITUTE(SUBSTITUTE(SUBSTITUTE(SUBSTITUTE(SUBSTITUTE(SUBSTITUTE(SUBSTITUTE(SUBSTITUTE(SUBSTITUTE(SUBSTITUTE(SUBSTITUTE(LOWER(AE186&amp;""),CHAR(160),"")," ",""),".",""),"-",""),"/",""),"?",""),"_",""),",",""),"[",""),"]",""),"(",""),")",""),"*","")</f>
        <v/>
      </c>
      <c r="AY186" s="61" t="str">
        <f aca="false">SUBSTITUTE(SUBSTITUTE(SUBSTITUTE(SUBSTITUTE(SUBSTITUTE(SUBSTITUTE(SUBSTITUTE(SUBSTITUTE(SUBSTITUTE(SUBSTITUTE(SUBSTITUTE(SUBSTITUTE(SUBSTITUTE(LOWER(W186&amp;""),CHAR(160),"")," ",""),".",""),"-",""),"/",""),"?",""),"_",""),",",""),"[",""),"]",""),"(",""),")",""),"*","")</f>
        <v/>
      </c>
      <c r="AZ186" s="61" t="str">
        <f aca="false">SUBSTITUTE(SUBSTITUTE(SUBSTITUTE(SUBSTITUTE(SUBSTITUTE(SUBSTITUTE(SUBSTITUTE(SUBSTITUTE(SUBSTITUTE(SUBSTITUTE(SUBSTITUTE(SUBSTITUTE(SUBSTITUTE(LOWER(AC186&amp;""),CHAR(160),"")," ",""),".",""),"-",""),"/",""),"?",""),"_",""),",",""),"[",""),"]",""),"(",""),")",""),"*","")</f>
        <v/>
      </c>
      <c r="BA186" s="61" t="str">
        <f aca="false">SUBSTITUTE(SUBSTITUTE(SUBSTITUTE(SUBSTITUTE(SUBSTITUTE(SUBSTITUTE(SUBSTITUTE(SUBSTITUTE(SUBSTITUTE(SUBSTITUTE(SUBSTITUTE(SUBSTITUTE(SUBSTITUTE(LOWER(AA186&amp;""),CHAR(160),""),"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"&amp;TRIM(SUBSTITUTE(SUBSTITUTE(SUBSTITUTE(SUBSTITUTE(SUBSTITUTE(SUBSTITUTE(SUBSTITUTE(SUBSTITUTE(SUBSTITUTE(SUBSTITUTE(SUBSTITUTE(SUBSTITUTE(SUBSTITUTE(SUBSTITUTE(SUBSTITUTE(SUBSTITUTE(SUBSTITUTE(SUBSTITUTE(SUBSTITUTE(SUBSTITUTE(LOWER(V186&amp;""),CHAR(160)," "),"."," "),","," "),"-"," "),"/"," "),"("," "),")"," "),":"," "),";"," "),"_"," "),"–"," "),"?"," "),"!"," "),"*"," "),"["," "),"]"," "),"'"," "),"#"," "),"+"," "),"&amp;"," "))&amp;" "</f>
        <v>  </v>
      </c>
      <c r="BD186" s="61" t="str">
        <f aca="false">" "&amp;TRIM(SUBSTITUTE(SUBSTITUTE(SUBSTITUTE(SUBSTITUTE(SUBSTITUTE(SUBSTITUTE(SUBSTITUTE(SUBSTITUTE(SUBSTITUTE(SUBSTITUTE(SUBSTITUTE(SUBSTITUTE(SUBSTITUTE(SUBSTITUTE(SUBSTITUTE(SUBSTITUTE(SUBSTITUTE(SUBSTITUTE(SUBSTITUTE(SUBSTITUTE(LOWER(Z186&amp;""),CHAR(160)," "),"."," "),","," "),"-"," "),"/"," "),"("," "),")"," "),":"," "),";"," "),"_"," "),"–"," "),"?"," "),"!"," "),"*"," "),"["," "),"]"," "),"'"," "),"#"," "),"+"," "),"&amp;"," "))&amp;" "</f>
        <v>  </v>
      </c>
      <c r="BE186" s="61" t="str">
        <f aca="false">" "&amp;TRIM(SUBSTITUTE(SUBSTITUTE(SUBSTITUTE(SUBSTITUTE(SUBSTITUTE(SUBSTITUTE(SUBSTITUTE(SUBSTITUTE(SUBSTITUTE(SUBSTITUTE(SUBSTITUTE(SUBSTITUTE(SUBSTITUTE(SUBSTITUTE(SUBSTITUTE(SUBSTITUTE(SUBSTITUTE(SUBSTITUTE(SUBSTITUTE(SUBSTITUTE(LOWER(W186&amp;""),CHAR(160)," "),"."," "),","," "),"-"," "),"/"," "),"("," "),")"," "),":"," "),";"," "),"_"," "),"–"," "),"?"," "),"!"," "),"*"," "),"["," "),"]"," "),"'"," "),"#"," "),"+"," "),"&amp;"," "))&amp;" "</f>
        <v>  </v>
      </c>
      <c r="BF186" s="61" t="str">
        <f aca="false">" "&amp;TRIM(SUBSTITUTE(SUBSTITUTE(SUBSTITUTE(SUBSTITUTE(SUBSTITUTE(SUBSTITUTE(SUBSTITUTE(SUBSTITUTE(SUBSTITUTE(SUBSTITUTE(SUBSTITUTE(SUBSTITUTE(SUBSTITUTE(SUBSTITUTE(SUBSTITUTE(SUBSTITUTE(SUBSTITUTE(SUBSTITUTE(SUBSTITUTE(SUBSTITUTE(LOWER(AC186&amp;""),CHAR(160)," "),"."," "),","," "),"-"," "),"/"," "),"("," "),")"," "),":"," "),";"," "),"_"," "),"–"," "),"?"," "),"!"," "),"*"," "),"["," "),"]"," "),"'"," "),"#"," "),"+"," "),"&amp;"," "))&amp;" "</f>
        <v>  </v>
      </c>
    </row>
    <row r="187" customFormat="false" ht="41.25" hidden="false" customHeight="true" outlineLevel="0" collapsed="false">
      <c r="A187" s="57" t="s">
        <v>719</v>
      </c>
      <c r="B187" s="57" t="s">
        <v>228</v>
      </c>
      <c r="C187" s="57" t="str">
        <f aca="false">Flights!$F$10</f>
        <v>MH0002</v>
      </c>
      <c r="D187" s="58" t="n">
        <f aca="false">Flights!$D$10</f>
        <v>46310</v>
      </c>
      <c r="E187" s="57" t="str">
        <f aca="false">Flights!$G$10&amp;"-"&amp;Flights!$H$10</f>
        <v>KUL-LHR</v>
      </c>
      <c r="F187" s="57" t="str">
        <f aca="false">Flights!$K$10</f>
        <v>BC</v>
      </c>
      <c r="G187" s="57" t="s">
        <v>402</v>
      </c>
      <c r="H187" s="57" t="s">
        <v>360</v>
      </c>
      <c r="I187" s="57" t="s">
        <v>481</v>
      </c>
      <c r="J187" s="57" t="s">
        <v>487</v>
      </c>
      <c r="K187" s="67" t="s">
        <v>483</v>
      </c>
      <c r="L187" s="67" t="s">
        <v>720</v>
      </c>
      <c r="M187" s="67" t="s">
        <v>433</v>
      </c>
      <c r="N187" s="67" t="s">
        <v>365</v>
      </c>
      <c r="O187" s="67" t="s">
        <v>485</v>
      </c>
      <c r="P187" s="57" t="s">
        <v>184</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open",IF(AND(NOT(OR(LEN(AZ187)&lt;15,ISNUMBER(MATCH(AZ187,L_Placeholder,0)))),NOT(SUMPRODUCT(--ISNUMBER(SEARCH(" "&amp;L_EvidencePhrase&amp;" ",BF187)))&gt;0),NOT(OR(LEN(AU187)&lt;2,ISNUMBER(MATCH(AU187,L_Placeholder,0)))),NOT(OR(LEN(AX187)&lt;2,ISNUMBER(MATCH(AX187,L_Placeholder,0)))),TRIM(AE187)&lt;&gt;TRIM(T187)),"N/A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",BD187)))&gt;0),"INVALID – evidence missing, placeholder or not yet on file",IF(OR(LEN(AX187)&lt;2,ISNUMBER(MATCH(AX187,L_Placeholder,0))),"INVALID – verifier missing",IF(AX187=AU187,"INVALID – verifier must be someone other than the PIC",IF(SUMPRODUCT(--ISNUMBER(SEARCH(" "&amp;L_EvidencePhrase&amp;" ",BC187)))&gt;0,"INVALID – result not yet available (awaiting / TBC)",IF(AND(TRIM(U187)="Pass",SUMPRODUCT(--ISNUMBER(SEARCH(" "&amp;L_ResultBad&amp;" ",BC187)))&gt;0,NOT(SUMPRODUCT(--ISNUMBER(SEARCH(" "&amp;L_Negation&amp;" ",BC187)))&gt;0)),"INVALID – result describes a problem: use Fail, then Pass after CA",IF(AND(AQ187=1,OR(OR(LEN(AY187)&lt;3,ISNUMBER(MATCH(AY187,L_Placeholder,0))),SUMPRODUCT(--ISNUMBER(SEARCH(" "&amp;L_EvidencePhrase&amp;" ",BE187)))&gt;0)),"INVALID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SUBSTITUTE(SUBSTITUTE(SUBSTITUTE(SUBSTITUTE(SUBSTITUTE(SUBSTITUTE(SUBSTITUTE(SUBSTITUTE(SUBSTITUTE(SUBSTITUTE(SUBSTITUTE(SUBSTITUTE(SUBSTITUTE(LOWER(T187&amp;""),CHAR(160),"")," ",""),".",""),"-",""),"/",""),"?",""),"_",""),",",""),"[",""),"]",""),"(",""),")",""),"*","")</f>
        <v/>
      </c>
      <c r="AV187" s="61" t="str">
        <f aca="false">SUBSTITUTE(SUBSTITUTE(SUBSTITUTE(SUBSTITUTE(SUBSTITUTE(SUBSTITUTE(SUBSTITUTE(SUBSTITUTE(SUBSTITUTE(SUBSTITUTE(SUBSTITUTE(SUBSTITUTE(SUBSTITUTE(LOWER(V187&amp;""),CHAR(160),"")," ",""),".",""),"-",""),"/",""),"?",""),"_",""),",",""),"[",""),"]",""),"(",""),")",""),"*","")</f>
        <v/>
      </c>
      <c r="AW187" s="61" t="str">
        <f aca="false">SUBSTITUTE(SUBSTITUTE(SUBSTITUTE(SUBSTITUTE(SUBSTITUTE(SUBSTITUTE(SUBSTITUTE(SUBSTITUTE(SUBSTITUTE(SUBSTITUTE(SUBSTITUTE(SUBSTITUTE(SUBSTITUTE(LOWER(Z187&amp;""),CHAR(160),"")," ",""),".",""),"-",""),"/",""),"?",""),"_",""),",",""),"[",""),"]",""),"(",""),")",""),"*","")</f>
        <v/>
      </c>
      <c r="AX187" s="61" t="str">
        <f aca="false">SUBSTITUTE(SUBSTITUTE(SUBSTITUTE(SUBSTITUTE(SUBSTITUTE(SUBSTITUTE(SUBSTITUTE(SUBSTITUTE(SUBSTITUTE(SUBSTITUTE(SUBSTITUTE(SUBSTITUTE(SUBSTITUTE(LOWER(AE187&amp;""),CHAR(160),"")," ",""),".",""),"-",""),"/",""),"?",""),"_",""),",",""),"[",""),"]",""),"(",""),")",""),"*","")</f>
        <v/>
      </c>
      <c r="AY187" s="61" t="str">
        <f aca="false">SUBSTITUTE(SUBSTITUTE(SUBSTITUTE(SUBSTITUTE(SUBSTITUTE(SUBSTITUTE(SUBSTITUTE(SUBSTITUTE(SUBSTITUTE(SUBSTITUTE(SUBSTITUTE(SUBSTITUTE(SUBSTITUTE(LOWER(W187&amp;""),CHAR(160),"")," ",""),".",""),"-",""),"/",""),"?",""),"_",""),",",""),"[",""),"]",""),"(",""),")",""),"*","")</f>
        <v/>
      </c>
      <c r="AZ187" s="61" t="str">
        <f aca="false">SUBSTITUTE(SUBSTITUTE(SUBSTITUTE(SUBSTITUTE(SUBSTITUTE(SUBSTITUTE(SUBSTITUTE(SUBSTITUTE(SUBSTITUTE(SUBSTITUTE(SUBSTITUTE(SUBSTITUTE(SUBSTITUTE(LOWER(AC187&amp;""),CHAR(160),"")," ",""),".",""),"-",""),"/",""),"?",""),"_",""),",",""),"[",""),"]",""),"(",""),")",""),"*","")</f>
        <v/>
      </c>
      <c r="BA187" s="61" t="str">
        <f aca="false">SUBSTITUTE(SUBSTITUTE(SUBSTITUTE(SUBSTITUTE(SUBSTITUTE(SUBSTITUTE(SUBSTITUTE(SUBSTITUTE(SUBSTITUTE(SUBSTITUTE(SUBSTITUTE(SUBSTITUTE(SUBSTITUTE(LOWER(AA187&amp;""),CHAR(160),""),"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"&amp;TRIM(SUBSTITUTE(SUBSTITUTE(SUBSTITUTE(SUBSTITUTE(SUBSTITUTE(SUBSTITUTE(SUBSTITUTE(SUBSTITUTE(SUBSTITUTE(SUBSTITUTE(SUBSTITUTE(SUBSTITUTE(SUBSTITUTE(SUBSTITUTE(SUBSTITUTE(SUBSTITUTE(SUBSTITUTE(SUBSTITUTE(SUBSTITUTE(SUBSTITUTE(LOWER(V187&amp;""),CHAR(160)," "),"."," "),","," "),"-"," "),"/"," "),"("," "),")"," "),":"," "),";"," "),"_"," "),"–"," "),"?"," "),"!"," "),"*"," "),"["," "),"]"," "),"'"," "),"#"," "),"+"," "),"&amp;"," "))&amp;" "</f>
        <v>  </v>
      </c>
      <c r="BD187" s="61" t="str">
        <f aca="false">" "&amp;TRIM(SUBSTITUTE(SUBSTITUTE(SUBSTITUTE(SUBSTITUTE(SUBSTITUTE(SUBSTITUTE(SUBSTITUTE(SUBSTITUTE(SUBSTITUTE(SUBSTITUTE(SUBSTITUTE(SUBSTITUTE(SUBSTITUTE(SUBSTITUTE(SUBSTITUTE(SUBSTITUTE(SUBSTITUTE(SUBSTITUTE(SUBSTITUTE(SUBSTITUTE(LOWER(Z187&amp;""),CHAR(160)," "),"."," "),","," "),"-"," "),"/"," "),"("," "),")"," "),":"," "),";"," "),"_"," "),"–"," "),"?"," "),"!"," "),"*"," "),"["," "),"]"," "),"'"," "),"#"," "),"+"," "),"&amp;"," "))&amp;" "</f>
        <v>  </v>
      </c>
      <c r="BE187" s="61" t="str">
        <f aca="false">" "&amp;TRIM(SUBSTITUTE(SUBSTITUTE(SUBSTITUTE(SUBSTITUTE(SUBSTITUTE(SUBSTITUTE(SUBSTITUTE(SUBSTITUTE(SUBSTITUTE(SUBSTITUTE(SUBSTITUTE(SUBSTITUTE(SUBSTITUTE(SUBSTITUTE(SUBSTITUTE(SUBSTITUTE(SUBSTITUTE(SUBSTITUTE(SUBSTITUTE(SUBSTITUTE(LOWER(W187&amp;""),CHAR(160)," "),"."," "),","," "),"-"," "),"/"," "),"("," "),")"," "),":"," "),";"," "),"_"," "),"–"," "),"?"," "),"!"," "),"*"," "),"["," "),"]"," "),"'"," "),"#"," "),"+"," "),"&amp;"," "))&amp;" "</f>
        <v>  </v>
      </c>
      <c r="BF187" s="61" t="str">
        <f aca="false">" "&amp;TRIM(SUBSTITUTE(SUBSTITUTE(SUBSTITUTE(SUBSTITUTE(SUBSTITUTE(SUBSTITUTE(SUBSTITUTE(SUBSTITUTE(SUBSTITUTE(SUBSTITUTE(SUBSTITUTE(SUBSTITUTE(SUBSTITUTE(SUBSTITUTE(SUBSTITUTE(SUBSTITUTE(SUBSTITUTE(SUBSTITUTE(SUBSTITUTE(SUBSTITUTE(LOWER(AC187&amp;""),CHAR(160)," "),"."," "),","," "),"-"," "),"/"," "),"("," "),")"," "),":"," "),";"," "),"_"," "),"–"," "),"?"," "),"!"," "),"*"," "),"["," "),"]"," "),"'"," "),"#"," "),"+"," "),"&amp;"," "))&amp;" "</f>
        <v>  </v>
      </c>
    </row>
    <row r="188" customFormat="false" ht="41.25" hidden="false" customHeight="true" outlineLevel="0" collapsed="false">
      <c r="A188" s="57" t="s">
        <v>721</v>
      </c>
      <c r="B188" s="57" t="s">
        <v>228</v>
      </c>
      <c r="C188" s="57" t="str">
        <f aca="false">Flights!$F$10</f>
        <v>MH0002</v>
      </c>
      <c r="D188" s="58" t="n">
        <f aca="false">Flights!$D$10</f>
        <v>46310</v>
      </c>
      <c r="E188" s="57" t="str">
        <f aca="false">Flights!$G$10&amp;"-"&amp;Flights!$H$10</f>
        <v>KUL-LHR</v>
      </c>
      <c r="F188" s="57" t="str">
        <f aca="false">Flights!$K$10</f>
        <v>BC</v>
      </c>
      <c r="G188" s="57" t="s">
        <v>402</v>
      </c>
      <c r="H188" s="57" t="s">
        <v>360</v>
      </c>
      <c r="I188" s="57" t="s">
        <v>481</v>
      </c>
      <c r="J188" s="57" t="s">
        <v>490</v>
      </c>
      <c r="K188" s="67" t="s">
        <v>483</v>
      </c>
      <c r="L188" s="67" t="s">
        <v>722</v>
      </c>
      <c r="M188" s="67" t="s">
        <v>433</v>
      </c>
      <c r="N188" s="67" t="s">
        <v>365</v>
      </c>
      <c r="O188" s="67" t="s">
        <v>485</v>
      </c>
      <c r="P188" s="57" t="s">
        <v>184</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open",IF(AND(NOT(OR(LEN(AZ188)&lt;15,ISNUMBER(MATCH(AZ188,L_Placeholder,0)))),NOT(SUMPRODUCT(--ISNUMBER(SEARCH(" "&amp;L_EvidencePhrase&amp;" ",BF188)))&gt;0),NOT(OR(LEN(AU188)&lt;2,ISNUMBER(MATCH(AU188,L_Placeholder,0)))),NOT(OR(LEN(AX188)&lt;2,ISNUMBER(MATCH(AX188,L_Placeholder,0)))),TRIM(AE188)&lt;&gt;TRIM(T188)),"N/A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",BD188)))&gt;0),"INVALID – evidence missing, placeholder or not yet on file",IF(OR(LEN(AX188)&lt;2,ISNUMBER(MATCH(AX188,L_Placeholder,0))),"INVALID – verifier missing",IF(AX188=AU188,"INVALID – verifier must be someone other than the PIC",IF(SUMPRODUCT(--ISNUMBER(SEARCH(" "&amp;L_EvidencePhrase&amp;" ",BC188)))&gt;0,"INVALID – result not yet available (awaiting / TBC)",IF(AND(TRIM(U188)="Pass",SUMPRODUCT(--ISNUMBER(SEARCH(" "&amp;L_ResultBad&amp;" ",BC188)))&gt;0,NOT(SUMPRODUCT(--ISNUMBER(SEARCH(" "&amp;L_Negation&amp;" ",BC188)))&gt;0)),"INVALID – result describes a problem: use Fail, then Pass after CA",IF(AND(AQ188=1,OR(OR(LEN(AY188)&lt;3,ISNUMBER(MATCH(AY188,L_Placeholder,0))),SUMPRODUCT(--ISNUMBER(SEARCH(" "&amp;L_EvidencePhrase&amp;" ",BE188)))&gt;0)),"INVALID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SUBSTITUTE(SUBSTITUTE(SUBSTITUTE(SUBSTITUTE(SUBSTITUTE(SUBSTITUTE(SUBSTITUTE(SUBSTITUTE(SUBSTITUTE(SUBSTITUTE(SUBSTITUTE(SUBSTITUTE(SUBSTITUTE(LOWER(T188&amp;""),CHAR(160),"")," ",""),".",""),"-",""),"/",""),"?",""),"_",""),",",""),"[",""),"]",""),"(",""),")",""),"*","")</f>
        <v/>
      </c>
      <c r="AV188" s="61" t="str">
        <f aca="false">SUBSTITUTE(SUBSTITUTE(SUBSTITUTE(SUBSTITUTE(SUBSTITUTE(SUBSTITUTE(SUBSTITUTE(SUBSTITUTE(SUBSTITUTE(SUBSTITUTE(SUBSTITUTE(SUBSTITUTE(SUBSTITUTE(LOWER(V188&amp;""),CHAR(160),"")," ",""),".",""),"-",""),"/",""),"?",""),"_",""),",",""),"[",""),"]",""),"(",""),")",""),"*","")</f>
        <v/>
      </c>
      <c r="AW188" s="61" t="str">
        <f aca="false">SUBSTITUTE(SUBSTITUTE(SUBSTITUTE(SUBSTITUTE(SUBSTITUTE(SUBSTITUTE(SUBSTITUTE(SUBSTITUTE(SUBSTITUTE(SUBSTITUTE(SUBSTITUTE(SUBSTITUTE(SUBSTITUTE(LOWER(Z188&amp;""),CHAR(160),"")," ",""),".",""),"-",""),"/",""),"?",""),"_",""),",",""),"[",""),"]",""),"(",""),")",""),"*","")</f>
        <v/>
      </c>
      <c r="AX188" s="61" t="str">
        <f aca="false">SUBSTITUTE(SUBSTITUTE(SUBSTITUTE(SUBSTITUTE(SUBSTITUTE(SUBSTITUTE(SUBSTITUTE(SUBSTITUTE(SUBSTITUTE(SUBSTITUTE(SUBSTITUTE(SUBSTITUTE(SUBSTITUTE(LOWER(AE188&amp;""),CHAR(160),"")," ",""),".",""),"-",""),"/",""),"?",""),"_",""),",",""),"[",""),"]",""),"(",""),")",""),"*","")</f>
        <v/>
      </c>
      <c r="AY188" s="61" t="str">
        <f aca="false">SUBSTITUTE(SUBSTITUTE(SUBSTITUTE(SUBSTITUTE(SUBSTITUTE(SUBSTITUTE(SUBSTITUTE(SUBSTITUTE(SUBSTITUTE(SUBSTITUTE(SUBSTITUTE(SUBSTITUTE(SUBSTITUTE(LOWER(W188&amp;""),CHAR(160),"")," ",""),".",""),"-",""),"/",""),"?",""),"_",""),",",""),"[",""),"]",""),"(",""),")",""),"*","")</f>
        <v/>
      </c>
      <c r="AZ188" s="61" t="str">
        <f aca="false">SUBSTITUTE(SUBSTITUTE(SUBSTITUTE(SUBSTITUTE(SUBSTITUTE(SUBSTITUTE(SUBSTITUTE(SUBSTITUTE(SUBSTITUTE(SUBSTITUTE(SUBSTITUTE(SUBSTITUTE(SUBSTITUTE(LOWER(AC188&amp;""),CHAR(160),"")," ",""),".",""),"-",""),"/",""),"?",""),"_",""),",",""),"[",""),"]",""),"(",""),")",""),"*","")</f>
        <v/>
      </c>
      <c r="BA188" s="61" t="str">
        <f aca="false">SUBSTITUTE(SUBSTITUTE(SUBSTITUTE(SUBSTITUTE(SUBSTITUTE(SUBSTITUTE(SUBSTITUTE(SUBSTITUTE(SUBSTITUTE(SUBSTITUTE(SUBSTITUTE(SUBSTITUTE(SUBSTITUTE(LOWER(AA188&amp;""),CHAR(160),""),"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"&amp;TRIM(SUBSTITUTE(SUBSTITUTE(SUBSTITUTE(SUBSTITUTE(SUBSTITUTE(SUBSTITUTE(SUBSTITUTE(SUBSTITUTE(SUBSTITUTE(SUBSTITUTE(SUBSTITUTE(SUBSTITUTE(SUBSTITUTE(SUBSTITUTE(SUBSTITUTE(SUBSTITUTE(SUBSTITUTE(SUBSTITUTE(SUBSTITUTE(SUBSTITUTE(LOWER(V188&amp;""),CHAR(160)," "),"."," "),","," "),"-"," "),"/"," "),"("," "),")"," "),":"," "),";"," "),"_"," "),"–"," "),"?"," "),"!"," "),"*"," "),"["," "),"]"," "),"'"," "),"#"," "),"+"," "),"&amp;"," "))&amp;" "</f>
        <v>  </v>
      </c>
      <c r="BD188" s="61" t="str">
        <f aca="false">" "&amp;TRIM(SUBSTITUTE(SUBSTITUTE(SUBSTITUTE(SUBSTITUTE(SUBSTITUTE(SUBSTITUTE(SUBSTITUTE(SUBSTITUTE(SUBSTITUTE(SUBSTITUTE(SUBSTITUTE(SUBSTITUTE(SUBSTITUTE(SUBSTITUTE(SUBSTITUTE(SUBSTITUTE(SUBSTITUTE(SUBSTITUTE(SUBSTITUTE(SUBSTITUTE(LOWER(Z188&amp;""),CHAR(160)," "),"."," "),","," "),"-"," "),"/"," "),"("," "),")"," "),":"," "),";"," "),"_"," "),"–"," "),"?"," "),"!"," "),"*"," "),"["," "),"]"," "),"'"," "),"#"," "),"+"," "),"&amp;"," "))&amp;" "</f>
        <v>  </v>
      </c>
      <c r="BE188" s="61" t="str">
        <f aca="false">" "&amp;TRIM(SUBSTITUTE(SUBSTITUTE(SUBSTITUTE(SUBSTITUTE(SUBSTITUTE(SUBSTITUTE(SUBSTITUTE(SUBSTITUTE(SUBSTITUTE(SUBSTITUTE(SUBSTITUTE(SUBSTITUTE(SUBSTITUTE(SUBSTITUTE(SUBSTITUTE(SUBSTITUTE(SUBSTITUTE(SUBSTITUTE(SUBSTITUTE(SUBSTITUTE(LOWER(W188&amp;""),CHAR(160)," "),"."," "),","," "),"-"," "),"/"," "),"("," "),")"," "),":"," "),";"," "),"_"," "),"–"," "),"?"," "),"!"," "),"*"," "),"["," "),"]"," "),"'"," "),"#"," "),"+"," "),"&amp;"," "))&amp;" "</f>
        <v>  </v>
      </c>
      <c r="BF188" s="61" t="str">
        <f aca="false">" "&amp;TRIM(SUBSTITUTE(SUBSTITUTE(SUBSTITUTE(SUBSTITUTE(SUBSTITUTE(SUBSTITUTE(SUBSTITUTE(SUBSTITUTE(SUBSTITUTE(SUBSTITUTE(SUBSTITUTE(SUBSTITUTE(SUBSTITUTE(SUBSTITUTE(SUBSTITUTE(SUBSTITUTE(SUBSTITUTE(SUBSTITUTE(SUBSTITUTE(SUBSTITUTE(LOWER(AC188&amp;""),CHAR(160)," "),"."," "),","," "),"-"," "),"/"," "),"("," "),")"," "),":"," "),";"," "),"_"," "),"–"," "),"?"," "),"!"," "),"*"," "),"["," "),"]"," "),"'"," "),"#"," "),"+"," "),"&amp;"," "))&amp;" "</f>
        <v>  </v>
      </c>
    </row>
    <row r="189" customFormat="false" ht="41.25" hidden="false" customHeight="true" outlineLevel="0" collapsed="false">
      <c r="A189" s="57" t="s">
        <v>723</v>
      </c>
      <c r="B189" s="57" t="s">
        <v>228</v>
      </c>
      <c r="C189" s="57" t="str">
        <f aca="false">Flights!$F$10</f>
        <v>MH0002</v>
      </c>
      <c r="D189" s="58" t="n">
        <f aca="false">Flights!$D$10</f>
        <v>46310</v>
      </c>
      <c r="E189" s="57" t="str">
        <f aca="false">Flights!$G$10&amp;"-"&amp;Flights!$H$10</f>
        <v>KUL-LHR</v>
      </c>
      <c r="F189" s="57" t="str">
        <f aca="false">Flights!$K$10</f>
        <v>BC</v>
      </c>
      <c r="G189" s="57" t="s">
        <v>402</v>
      </c>
      <c r="H189" s="57" t="s">
        <v>360</v>
      </c>
      <c r="I189" s="57" t="s">
        <v>481</v>
      </c>
      <c r="J189" s="57" t="s">
        <v>493</v>
      </c>
      <c r="K189" s="67" t="s">
        <v>483</v>
      </c>
      <c r="L189" s="67" t="s">
        <v>724</v>
      </c>
      <c r="M189" s="67" t="s">
        <v>433</v>
      </c>
      <c r="N189" s="67" t="s">
        <v>365</v>
      </c>
      <c r="O189" s="67" t="s">
        <v>485</v>
      </c>
      <c r="P189" s="57" t="s">
        <v>184</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open",IF(AND(NOT(OR(LEN(AZ189)&lt;15,ISNUMBER(MATCH(AZ189,L_Placeholder,0)))),NOT(SUMPRODUCT(--ISNUMBER(SEARCH(" "&amp;L_EvidencePhrase&amp;" ",BF189)))&gt;0),NOT(OR(LEN(AU189)&lt;2,ISNUMBER(MATCH(AU189,L_Placeholder,0)))),NOT(OR(LEN(AX189)&lt;2,ISNUMBER(MATCH(AX189,L_Placeholder,0)))),TRIM(AE189)&lt;&gt;TRIM(T189)),"N/A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",BD189)))&gt;0),"INVALID – evidence missing, placeholder or not yet on file",IF(OR(LEN(AX189)&lt;2,ISNUMBER(MATCH(AX189,L_Placeholder,0))),"INVALID – verifier missing",IF(AX189=AU189,"INVALID – verifier must be someone other than the PIC",IF(SUMPRODUCT(--ISNUMBER(SEARCH(" "&amp;L_EvidencePhrase&amp;" ",BC189)))&gt;0,"INVALID – result not yet available (awaiting / TBC)",IF(AND(TRIM(U189)="Pass",SUMPRODUCT(--ISNUMBER(SEARCH(" "&amp;L_ResultBad&amp;" ",BC189)))&gt;0,NOT(SUMPRODUCT(--ISNUMBER(SEARCH(" "&amp;L_Negation&amp;" ",BC189)))&gt;0)),"INVALID – result describes a problem: use Fail, then Pass after CA",IF(AND(AQ189=1,OR(OR(LEN(AY189)&lt;3,ISNUMBER(MATCH(AY189,L_Placeholder,0))),SUMPRODUCT(--ISNUMBER(SEARCH(" "&amp;L_EvidencePhrase&amp;" ",BE189)))&gt;0)),"INVALID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SUBSTITUTE(SUBSTITUTE(SUBSTITUTE(SUBSTITUTE(SUBSTITUTE(SUBSTITUTE(SUBSTITUTE(SUBSTITUTE(SUBSTITUTE(SUBSTITUTE(SUBSTITUTE(SUBSTITUTE(SUBSTITUTE(LOWER(T189&amp;""),CHAR(160),"")," ",""),".",""),"-",""),"/",""),"?",""),"_",""),",",""),"[",""),"]",""),"(",""),")",""),"*","")</f>
        <v/>
      </c>
      <c r="AV189" s="61" t="str">
        <f aca="false">SUBSTITUTE(SUBSTITUTE(SUBSTITUTE(SUBSTITUTE(SUBSTITUTE(SUBSTITUTE(SUBSTITUTE(SUBSTITUTE(SUBSTITUTE(SUBSTITUTE(SUBSTITUTE(SUBSTITUTE(SUBSTITUTE(LOWER(V189&amp;""),CHAR(160),"")," ",""),".",""),"-",""),"/",""),"?",""),"_",""),",",""),"[",""),"]",""),"(",""),")",""),"*","")</f>
        <v/>
      </c>
      <c r="AW189" s="61" t="str">
        <f aca="false">SUBSTITUTE(SUBSTITUTE(SUBSTITUTE(SUBSTITUTE(SUBSTITUTE(SUBSTITUTE(SUBSTITUTE(SUBSTITUTE(SUBSTITUTE(SUBSTITUTE(SUBSTITUTE(SUBSTITUTE(SUBSTITUTE(LOWER(Z189&amp;""),CHAR(160),"")," ",""),".",""),"-",""),"/",""),"?",""),"_",""),",",""),"[",""),"]",""),"(",""),")",""),"*","")</f>
        <v/>
      </c>
      <c r="AX189" s="61" t="str">
        <f aca="false">SUBSTITUTE(SUBSTITUTE(SUBSTITUTE(SUBSTITUTE(SUBSTITUTE(SUBSTITUTE(SUBSTITUTE(SUBSTITUTE(SUBSTITUTE(SUBSTITUTE(SUBSTITUTE(SUBSTITUTE(SUBSTITUTE(LOWER(AE189&amp;""),CHAR(160),"")," ",""),".",""),"-",""),"/",""),"?",""),"_",""),",",""),"[",""),"]",""),"(",""),")",""),"*","")</f>
        <v/>
      </c>
      <c r="AY189" s="61" t="str">
        <f aca="false">SUBSTITUTE(SUBSTITUTE(SUBSTITUTE(SUBSTITUTE(SUBSTITUTE(SUBSTITUTE(SUBSTITUTE(SUBSTITUTE(SUBSTITUTE(SUBSTITUTE(SUBSTITUTE(SUBSTITUTE(SUBSTITUTE(LOWER(W189&amp;""),CHAR(160),"")," ",""),".",""),"-",""),"/",""),"?",""),"_",""),",",""),"[",""),"]",""),"(",""),")",""),"*","")</f>
        <v/>
      </c>
      <c r="AZ189" s="61" t="str">
        <f aca="false">SUBSTITUTE(SUBSTITUTE(SUBSTITUTE(SUBSTITUTE(SUBSTITUTE(SUBSTITUTE(SUBSTITUTE(SUBSTITUTE(SUBSTITUTE(SUBSTITUTE(SUBSTITUTE(SUBSTITUTE(SUBSTITUTE(LOWER(AC189&amp;""),CHAR(160),"")," ",""),".",""),"-",""),"/",""),"?",""),"_",""),",",""),"[",""),"]",""),"(",""),")",""),"*","")</f>
        <v/>
      </c>
      <c r="BA189" s="61" t="str">
        <f aca="false">SUBSTITUTE(SUBSTITUTE(SUBSTITUTE(SUBSTITUTE(SUBSTITUTE(SUBSTITUTE(SUBSTITUTE(SUBSTITUTE(SUBSTITUTE(SUBSTITUTE(SUBSTITUTE(SUBSTITUTE(SUBSTITUTE(LOWER(AA189&amp;""),CHAR(160),""),"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"&amp;TRIM(SUBSTITUTE(SUBSTITUTE(SUBSTITUTE(SUBSTITUTE(SUBSTITUTE(SUBSTITUTE(SUBSTITUTE(SUBSTITUTE(SUBSTITUTE(SUBSTITUTE(SUBSTITUTE(SUBSTITUTE(SUBSTITUTE(SUBSTITUTE(SUBSTITUTE(SUBSTITUTE(SUBSTITUTE(SUBSTITUTE(SUBSTITUTE(SUBSTITUTE(LOWER(V189&amp;""),CHAR(160)," "),"."," "),","," "),"-"," "),"/"," "),"("," "),")"," "),":"," "),";"," "),"_"," "),"–"," "),"?"," "),"!"," "),"*"," "),"["," "),"]"," "),"'"," "),"#"," "),"+"," "),"&amp;"," "))&amp;" "</f>
        <v>  </v>
      </c>
      <c r="BD189" s="61" t="str">
        <f aca="false">" "&amp;TRIM(SUBSTITUTE(SUBSTITUTE(SUBSTITUTE(SUBSTITUTE(SUBSTITUTE(SUBSTITUTE(SUBSTITUTE(SUBSTITUTE(SUBSTITUTE(SUBSTITUTE(SUBSTITUTE(SUBSTITUTE(SUBSTITUTE(SUBSTITUTE(SUBSTITUTE(SUBSTITUTE(SUBSTITUTE(SUBSTITUTE(SUBSTITUTE(SUBSTITUTE(LOWER(Z189&amp;""),CHAR(160)," "),"."," "),","," "),"-"," "),"/"," "),"("," "),")"," "),":"," "),";"," "),"_"," "),"–"," "),"?"," "),"!"," "),"*"," "),"["," "),"]"," "),"'"," "),"#"," "),"+"," "),"&amp;"," "))&amp;" "</f>
        <v>  </v>
      </c>
      <c r="BE189" s="61" t="str">
        <f aca="false">" "&amp;TRIM(SUBSTITUTE(SUBSTITUTE(SUBSTITUTE(SUBSTITUTE(SUBSTITUTE(SUBSTITUTE(SUBSTITUTE(SUBSTITUTE(SUBSTITUTE(SUBSTITUTE(SUBSTITUTE(SUBSTITUTE(SUBSTITUTE(SUBSTITUTE(SUBSTITUTE(SUBSTITUTE(SUBSTITUTE(SUBSTITUTE(SUBSTITUTE(SUBSTITUTE(LOWER(W189&amp;""),CHAR(160)," "),"."," "),","," "),"-"," "),"/"," "),"("," "),")"," "),":"," "),";"," "),"_"," "),"–"," "),"?"," "),"!"," "),"*"," "),"["," "),"]"," "),"'"," "),"#"," "),"+"," "),"&amp;"," "))&amp;" "</f>
        <v>  </v>
      </c>
      <c r="BF189" s="61" t="str">
        <f aca="false">" "&amp;TRIM(SUBSTITUTE(SUBSTITUTE(SUBSTITUTE(SUBSTITUTE(SUBSTITUTE(SUBSTITUTE(SUBSTITUTE(SUBSTITUTE(SUBSTITUTE(SUBSTITUTE(SUBSTITUTE(SUBSTITUTE(SUBSTITUTE(SUBSTITUTE(SUBSTITUTE(SUBSTITUTE(SUBSTITUTE(SUBSTITUTE(SUBSTITUTE(SUBSTITUTE(LOWER(AC189&amp;""),CHAR(160)," "),"."," "),","," "),"-"," "),"/"," "),"("," "),")"," "),":"," "),";"," "),"_"," "),"–"," "),"?"," "),"!"," "),"*"," "),"["," "),"]"," "),"'"," "),"#"," "),"+"," "),"&amp;"," "))&amp;" "</f>
        <v>  </v>
      </c>
    </row>
    <row r="190" customFormat="false" ht="41.25" hidden="false" customHeight="true" outlineLevel="0" collapsed="false">
      <c r="A190" s="57" t="s">
        <v>725</v>
      </c>
      <c r="B190" s="57" t="s">
        <v>228</v>
      </c>
      <c r="C190" s="57" t="str">
        <f aca="false">Flights!$F$10</f>
        <v>MH0002</v>
      </c>
      <c r="D190" s="58" t="n">
        <f aca="false">Flights!$D$10</f>
        <v>46310</v>
      </c>
      <c r="E190" s="57" t="str">
        <f aca="false">Flights!$G$10&amp;"-"&amp;Flights!$H$10</f>
        <v>KUL-LHR</v>
      </c>
      <c r="F190" s="57" t="str">
        <f aca="false">Flights!$K$10</f>
        <v>BC</v>
      </c>
      <c r="G190" s="57" t="s">
        <v>402</v>
      </c>
      <c r="H190" s="57" t="s">
        <v>360</v>
      </c>
      <c r="I190" s="57" t="s">
        <v>481</v>
      </c>
      <c r="J190" s="57" t="s">
        <v>497</v>
      </c>
      <c r="K190" s="67" t="s">
        <v>483</v>
      </c>
      <c r="L190" s="67" t="s">
        <v>726</v>
      </c>
      <c r="M190" s="67" t="s">
        <v>433</v>
      </c>
      <c r="N190" s="67" t="s">
        <v>365</v>
      </c>
      <c r="O190" s="67" t="s">
        <v>485</v>
      </c>
      <c r="P190" s="57" t="s">
        <v>184</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open",IF(AND(NOT(OR(LEN(AZ190)&lt;15,ISNUMBER(MATCH(AZ190,L_Placeholder,0)))),NOT(SUMPRODUCT(--ISNUMBER(SEARCH(" "&amp;L_EvidencePhrase&amp;" ",BF190)))&gt;0),NOT(OR(LEN(AU190)&lt;2,ISNUMBER(MATCH(AU190,L_Placeholder,0)))),NOT(OR(LEN(AX190)&lt;2,ISNUMBER(MATCH(AX190,L_Placeholder,0)))),TRIM(AE190)&lt;&gt;TRIM(T190)),"N/A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",BD190)))&gt;0),"INVALID – evidence missing, placeholder or not yet on file",IF(OR(LEN(AX190)&lt;2,ISNUMBER(MATCH(AX190,L_Placeholder,0))),"INVALID – verifier missing",IF(AX190=AU190,"INVALID – verifier must be someone other than the PIC",IF(SUMPRODUCT(--ISNUMBER(SEARCH(" "&amp;L_EvidencePhrase&amp;" ",BC190)))&gt;0,"INVALID – result not yet available (awaiting / TBC)",IF(AND(TRIM(U190)="Pass",SUMPRODUCT(--ISNUMBER(SEARCH(" "&amp;L_ResultBad&amp;" ",BC190)))&gt;0,NOT(SUMPRODUCT(--ISNUMBER(SEARCH(" "&amp;L_Negation&amp;" ",BC190)))&gt;0)),"INVALID – result describes a problem: use Fail, then Pass after CA",IF(AND(AQ190=1,OR(OR(LEN(AY190)&lt;3,ISNUMBER(MATCH(AY190,L_Placeholder,0))),SUMPRODUCT(--ISNUMBER(SEARCH(" "&amp;L_EvidencePhrase&amp;" ",BE190)))&gt;0)),"INVALID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SUBSTITUTE(SUBSTITUTE(SUBSTITUTE(SUBSTITUTE(SUBSTITUTE(SUBSTITUTE(SUBSTITUTE(SUBSTITUTE(SUBSTITUTE(SUBSTITUTE(SUBSTITUTE(SUBSTITUTE(SUBSTITUTE(LOWER(T190&amp;""),CHAR(160),"")," ",""),".",""),"-",""),"/",""),"?",""),"_",""),",",""),"[",""),"]",""),"(",""),")",""),"*","")</f>
        <v/>
      </c>
      <c r="AV190" s="61" t="str">
        <f aca="false">SUBSTITUTE(SUBSTITUTE(SUBSTITUTE(SUBSTITUTE(SUBSTITUTE(SUBSTITUTE(SUBSTITUTE(SUBSTITUTE(SUBSTITUTE(SUBSTITUTE(SUBSTITUTE(SUBSTITUTE(SUBSTITUTE(LOWER(V190&amp;""),CHAR(160),"")," ",""),".",""),"-",""),"/",""),"?",""),"_",""),",",""),"[",""),"]",""),"(",""),")",""),"*","")</f>
        <v/>
      </c>
      <c r="AW190" s="61" t="str">
        <f aca="false">SUBSTITUTE(SUBSTITUTE(SUBSTITUTE(SUBSTITUTE(SUBSTITUTE(SUBSTITUTE(SUBSTITUTE(SUBSTITUTE(SUBSTITUTE(SUBSTITUTE(SUBSTITUTE(SUBSTITUTE(SUBSTITUTE(LOWER(Z190&amp;""),CHAR(160),"")," ",""),".",""),"-",""),"/",""),"?",""),"_",""),",",""),"[",""),"]",""),"(",""),")",""),"*","")</f>
        <v/>
      </c>
      <c r="AX190" s="61" t="str">
        <f aca="false">SUBSTITUTE(SUBSTITUTE(SUBSTITUTE(SUBSTITUTE(SUBSTITUTE(SUBSTITUTE(SUBSTITUTE(SUBSTITUTE(SUBSTITUTE(SUBSTITUTE(SUBSTITUTE(SUBSTITUTE(SUBSTITUTE(LOWER(AE190&amp;""),CHAR(160),"")," ",""),".",""),"-",""),"/",""),"?",""),"_",""),",",""),"[",""),"]",""),"(",""),")",""),"*","")</f>
        <v/>
      </c>
      <c r="AY190" s="61" t="str">
        <f aca="false">SUBSTITUTE(SUBSTITUTE(SUBSTITUTE(SUBSTITUTE(SUBSTITUTE(SUBSTITUTE(SUBSTITUTE(SUBSTITUTE(SUBSTITUTE(SUBSTITUTE(SUBSTITUTE(SUBSTITUTE(SUBSTITUTE(LOWER(W190&amp;""),CHAR(160),"")," ",""),".",""),"-",""),"/",""),"?",""),"_",""),",",""),"[",""),"]",""),"(",""),")",""),"*","")</f>
        <v/>
      </c>
      <c r="AZ190" s="61" t="str">
        <f aca="false">SUBSTITUTE(SUBSTITUTE(SUBSTITUTE(SUBSTITUTE(SUBSTITUTE(SUBSTITUTE(SUBSTITUTE(SUBSTITUTE(SUBSTITUTE(SUBSTITUTE(SUBSTITUTE(SUBSTITUTE(SUBSTITUTE(LOWER(AC190&amp;""),CHAR(160),"")," ",""),".",""),"-",""),"/",""),"?",""),"_",""),",",""),"[",""),"]",""),"(",""),")",""),"*","")</f>
        <v/>
      </c>
      <c r="BA190" s="61" t="str">
        <f aca="false">SUBSTITUTE(SUBSTITUTE(SUBSTITUTE(SUBSTITUTE(SUBSTITUTE(SUBSTITUTE(SUBSTITUTE(SUBSTITUTE(SUBSTITUTE(SUBSTITUTE(SUBSTITUTE(SUBSTITUTE(SUBSTITUTE(LOWER(AA190&amp;""),CHAR(160),""),"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"&amp;TRIM(SUBSTITUTE(SUBSTITUTE(SUBSTITUTE(SUBSTITUTE(SUBSTITUTE(SUBSTITUTE(SUBSTITUTE(SUBSTITUTE(SUBSTITUTE(SUBSTITUTE(SUBSTITUTE(SUBSTITUTE(SUBSTITUTE(SUBSTITUTE(SUBSTITUTE(SUBSTITUTE(SUBSTITUTE(SUBSTITUTE(SUBSTITUTE(SUBSTITUTE(LOWER(V190&amp;""),CHAR(160)," "),"."," "),","," "),"-"," "),"/"," "),"("," "),")"," "),":"," "),";"," "),"_"," "),"–"," "),"?"," "),"!"," "),"*"," "),"["," "),"]"," "),"'"," "),"#"," "),"+"," "),"&amp;"," "))&amp;" "</f>
        <v>  </v>
      </c>
      <c r="BD190" s="61" t="str">
        <f aca="false">" "&amp;TRIM(SUBSTITUTE(SUBSTITUTE(SUBSTITUTE(SUBSTITUTE(SUBSTITUTE(SUBSTITUTE(SUBSTITUTE(SUBSTITUTE(SUBSTITUTE(SUBSTITUTE(SUBSTITUTE(SUBSTITUTE(SUBSTITUTE(SUBSTITUTE(SUBSTITUTE(SUBSTITUTE(SUBSTITUTE(SUBSTITUTE(SUBSTITUTE(SUBSTITUTE(LOWER(Z190&amp;""),CHAR(160)," "),"."," "),","," "),"-"," "),"/"," "),"("," "),")"," "),":"," "),";"," "),"_"," "),"–"," "),"?"," "),"!"," "),"*"," "),"["," "),"]"," "),"'"," "),"#"," "),"+"," "),"&amp;"," "))&amp;" "</f>
        <v>  </v>
      </c>
      <c r="BE190" s="61" t="str">
        <f aca="false">" "&amp;TRIM(SUBSTITUTE(SUBSTITUTE(SUBSTITUTE(SUBSTITUTE(SUBSTITUTE(SUBSTITUTE(SUBSTITUTE(SUBSTITUTE(SUBSTITUTE(SUBSTITUTE(SUBSTITUTE(SUBSTITUTE(SUBSTITUTE(SUBSTITUTE(SUBSTITUTE(SUBSTITUTE(SUBSTITUTE(SUBSTITUTE(SUBSTITUTE(SUBSTITUTE(LOWER(W190&amp;""),CHAR(160)," "),"."," "),","," "),"-"," "),"/"," "),"("," "),")"," "),":"," "),";"," "),"_"," "),"–"," "),"?"," "),"!"," "),"*"," "),"["," "),"]"," "),"'"," "),"#"," "),"+"," "),"&amp;"," "))&amp;" "</f>
        <v>  </v>
      </c>
      <c r="BF190" s="61" t="str">
        <f aca="false">" "&amp;TRIM(SUBSTITUTE(SUBSTITUTE(SUBSTITUTE(SUBSTITUTE(SUBSTITUTE(SUBSTITUTE(SUBSTITUTE(SUBSTITUTE(SUBSTITUTE(SUBSTITUTE(SUBSTITUTE(SUBSTITUTE(SUBSTITUTE(SUBSTITUTE(SUBSTITUTE(SUBSTITUTE(SUBSTITUTE(SUBSTITUTE(SUBSTITUTE(SUBSTITUTE(LOWER(AC190&amp;""),CHAR(160)," "),"."," "),","," "),"-"," "),"/"," "),"("," "),")"," "),":"," "),";"," "),"_"," "),"–"," "),"?"," "),"!"," "),"*"," "),"["," "),"]"," "),"'"," "),"#"," "),"+"," "),"&amp;"," "))&amp;" "</f>
        <v>  </v>
      </c>
    </row>
    <row r="191" customFormat="false" ht="54" hidden="false" customHeight="true" outlineLevel="0" collapsed="false">
      <c r="A191" s="57" t="s">
        <v>727</v>
      </c>
      <c r="B191" s="57" t="s">
        <v>228</v>
      </c>
      <c r="C191" s="57" t="str">
        <f aca="false">Flights!$F$10</f>
        <v>MH0002</v>
      </c>
      <c r="D191" s="58" t="n">
        <f aca="false">Flights!$D$10</f>
        <v>46310</v>
      </c>
      <c r="E191" s="57" t="str">
        <f aca="false">Flights!$G$10&amp;"-"&amp;Flights!$H$10</f>
        <v>KUL-LHR</v>
      </c>
      <c r="F191" s="57" t="str">
        <f aca="false">Flights!$K$10</f>
        <v>BC</v>
      </c>
      <c r="G191" s="57" t="s">
        <v>402</v>
      </c>
      <c r="H191" s="57" t="s">
        <v>360</v>
      </c>
      <c r="I191" s="57" t="s">
        <v>481</v>
      </c>
      <c r="J191" s="57" t="s">
        <v>500</v>
      </c>
      <c r="K191" s="67" t="s">
        <v>598</v>
      </c>
      <c r="L191" s="67" t="s">
        <v>728</v>
      </c>
      <c r="M191" s="67" t="s">
        <v>433</v>
      </c>
      <c r="N191" s="67" t="s">
        <v>365</v>
      </c>
      <c r="O191" s="67" t="s">
        <v>503</v>
      </c>
      <c r="P191" s="57" t="s">
        <v>184</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open",IF(AND(NOT(OR(LEN(AZ191)&lt;15,ISNUMBER(MATCH(AZ191,L_Placeholder,0)))),NOT(SUMPRODUCT(--ISNUMBER(SEARCH(" "&amp;L_EvidencePhrase&amp;" ",BF191)))&gt;0),NOT(OR(LEN(AU191)&lt;2,ISNUMBER(MATCH(AU191,L_Placeholder,0)))),NOT(OR(LEN(AX191)&lt;2,ISNUMBER(MATCH(AX191,L_Placeholder,0)))),TRIM(AE191)&lt;&gt;TRIM(T191)),"N/A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",BD191)))&gt;0),"INVALID – evidence missing, placeholder or not yet on file",IF(OR(LEN(AX191)&lt;2,ISNUMBER(MATCH(AX191,L_Placeholder,0))),"INVALID – verifier missing",IF(AX191=AU191,"INVALID – verifier must be someone other than the PIC",IF(SUMPRODUCT(--ISNUMBER(SEARCH(" "&amp;L_EvidencePhrase&amp;" ",BC191)))&gt;0,"INVALID – result not yet available (awaiting / TBC)",IF(AND(TRIM(U191)="Pass",SUMPRODUCT(--ISNUMBER(SEARCH(" "&amp;L_ResultBad&amp;" ",BC191)))&gt;0,NOT(SUMPRODUCT(--ISNUMBER(SEARCH(" "&amp;L_Negation&amp;" ",BC191)))&gt;0)),"INVALID – result describes a problem: use Fail, then Pass after CA",IF(AND(AQ191=1,OR(OR(LEN(AY191)&lt;3,ISNUMBER(MATCH(AY191,L_Placeholder,0))),SUMPRODUCT(--ISNUMBER(SEARCH(" "&amp;L_EvidencePhrase&amp;" ",BE191)))&gt;0)),"INVALID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SUBSTITUTE(SUBSTITUTE(SUBSTITUTE(SUBSTITUTE(SUBSTITUTE(SUBSTITUTE(SUBSTITUTE(SUBSTITUTE(SUBSTITUTE(SUBSTITUTE(SUBSTITUTE(SUBSTITUTE(SUBSTITUTE(LOWER(T191&amp;""),CHAR(160),"")," ",""),".",""),"-",""),"/",""),"?",""),"_",""),",",""),"[",""),"]",""),"(",""),")",""),"*","")</f>
        <v/>
      </c>
      <c r="AV191" s="61" t="str">
        <f aca="false">SUBSTITUTE(SUBSTITUTE(SUBSTITUTE(SUBSTITUTE(SUBSTITUTE(SUBSTITUTE(SUBSTITUTE(SUBSTITUTE(SUBSTITUTE(SUBSTITUTE(SUBSTITUTE(SUBSTITUTE(SUBSTITUTE(LOWER(V191&amp;""),CHAR(160),"")," ",""),".",""),"-",""),"/",""),"?",""),"_",""),",",""),"[",""),"]",""),"(",""),")",""),"*","")</f>
        <v/>
      </c>
      <c r="AW191" s="61" t="str">
        <f aca="false">SUBSTITUTE(SUBSTITUTE(SUBSTITUTE(SUBSTITUTE(SUBSTITUTE(SUBSTITUTE(SUBSTITUTE(SUBSTITUTE(SUBSTITUTE(SUBSTITUTE(SUBSTITUTE(SUBSTITUTE(SUBSTITUTE(LOWER(Z191&amp;""),CHAR(160),"")," ",""),".",""),"-",""),"/",""),"?",""),"_",""),",",""),"[",""),"]",""),"(",""),")",""),"*","")</f>
        <v/>
      </c>
      <c r="AX191" s="61" t="str">
        <f aca="false">SUBSTITUTE(SUBSTITUTE(SUBSTITUTE(SUBSTITUTE(SUBSTITUTE(SUBSTITUTE(SUBSTITUTE(SUBSTITUTE(SUBSTITUTE(SUBSTITUTE(SUBSTITUTE(SUBSTITUTE(SUBSTITUTE(LOWER(AE191&amp;""),CHAR(160),"")," ",""),".",""),"-",""),"/",""),"?",""),"_",""),",",""),"[",""),"]",""),"(",""),")",""),"*","")</f>
        <v/>
      </c>
      <c r="AY191" s="61" t="str">
        <f aca="false">SUBSTITUTE(SUBSTITUTE(SUBSTITUTE(SUBSTITUTE(SUBSTITUTE(SUBSTITUTE(SUBSTITUTE(SUBSTITUTE(SUBSTITUTE(SUBSTITUTE(SUBSTITUTE(SUBSTITUTE(SUBSTITUTE(LOWER(W191&amp;""),CHAR(160),"")," ",""),".",""),"-",""),"/",""),"?",""),"_",""),",",""),"[",""),"]",""),"(",""),")",""),"*","")</f>
        <v/>
      </c>
      <c r="AZ191" s="61" t="str">
        <f aca="false">SUBSTITUTE(SUBSTITUTE(SUBSTITUTE(SUBSTITUTE(SUBSTITUTE(SUBSTITUTE(SUBSTITUTE(SUBSTITUTE(SUBSTITUTE(SUBSTITUTE(SUBSTITUTE(SUBSTITUTE(SUBSTITUTE(LOWER(AC191&amp;""),CHAR(160),"")," ",""),".",""),"-",""),"/",""),"?",""),"_",""),",",""),"[",""),"]",""),"(",""),")",""),"*","")</f>
        <v/>
      </c>
      <c r="BA191" s="61" t="str">
        <f aca="false">SUBSTITUTE(SUBSTITUTE(SUBSTITUTE(SUBSTITUTE(SUBSTITUTE(SUBSTITUTE(SUBSTITUTE(SUBSTITUTE(SUBSTITUTE(SUBSTITUTE(SUBSTITUTE(SUBSTITUTE(SUBSTITUTE(LOWER(AA191&amp;""),CHAR(160),""),"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"&amp;TRIM(SUBSTITUTE(SUBSTITUTE(SUBSTITUTE(SUBSTITUTE(SUBSTITUTE(SUBSTITUTE(SUBSTITUTE(SUBSTITUTE(SUBSTITUTE(SUBSTITUTE(SUBSTITUTE(SUBSTITUTE(SUBSTITUTE(SUBSTITUTE(SUBSTITUTE(SUBSTITUTE(SUBSTITUTE(SUBSTITUTE(SUBSTITUTE(SUBSTITUTE(LOWER(V191&amp;""),CHAR(160)," "),"."," "),","," "),"-"," "),"/"," "),"("," "),")"," "),":"," "),";"," "),"_"," "),"–"," "),"?"," "),"!"," "),"*"," "),"["," "),"]"," "),"'"," "),"#"," "),"+"," "),"&amp;"," "))&amp;" "</f>
        <v>  </v>
      </c>
      <c r="BD191" s="61" t="str">
        <f aca="false">" "&amp;TRIM(SUBSTITUTE(SUBSTITUTE(SUBSTITUTE(SUBSTITUTE(SUBSTITUTE(SUBSTITUTE(SUBSTITUTE(SUBSTITUTE(SUBSTITUTE(SUBSTITUTE(SUBSTITUTE(SUBSTITUTE(SUBSTITUTE(SUBSTITUTE(SUBSTITUTE(SUBSTITUTE(SUBSTITUTE(SUBSTITUTE(SUBSTITUTE(SUBSTITUTE(LOWER(Z191&amp;""),CHAR(160)," "),"."," "),","," "),"-"," "),"/"," "),"("," "),")"," "),":"," "),";"," "),"_"," "),"–"," "),"?"," "),"!"," "),"*"," "),"["," "),"]"," "),"'"," "),"#"," "),"+"," "),"&amp;"," "))&amp;" "</f>
        <v>  </v>
      </c>
      <c r="BE191" s="61" t="str">
        <f aca="false">" "&amp;TRIM(SUBSTITUTE(SUBSTITUTE(SUBSTITUTE(SUBSTITUTE(SUBSTITUTE(SUBSTITUTE(SUBSTITUTE(SUBSTITUTE(SUBSTITUTE(SUBSTITUTE(SUBSTITUTE(SUBSTITUTE(SUBSTITUTE(SUBSTITUTE(SUBSTITUTE(SUBSTITUTE(SUBSTITUTE(SUBSTITUTE(SUBSTITUTE(SUBSTITUTE(LOWER(W191&amp;""),CHAR(160)," "),"."," "),","," "),"-"," "),"/"," "),"("," "),")"," "),":"," "),";"," "),"_"," "),"–"," "),"?"," "),"!"," "),"*"," "),"["," "),"]"," "),"'"," "),"#"," "),"+"," "),"&amp;"," "))&amp;" "</f>
        <v>  </v>
      </c>
      <c r="BF191" s="61" t="str">
        <f aca="false">" "&amp;TRIM(SUBSTITUTE(SUBSTITUTE(SUBSTITUTE(SUBSTITUTE(SUBSTITUTE(SUBSTITUTE(SUBSTITUTE(SUBSTITUTE(SUBSTITUTE(SUBSTITUTE(SUBSTITUTE(SUBSTITUTE(SUBSTITUTE(SUBSTITUTE(SUBSTITUTE(SUBSTITUTE(SUBSTITUTE(SUBSTITUTE(SUBSTITUTE(SUBSTITUTE(LOWER(AC191&amp;""),CHAR(160)," "),"."," "),","," "),"-"," "),"/"," "),"("," "),")"," "),":"," "),";"," "),"_"," "),"–"," "),"?"," "),"!"," "),"*"," "),"["," "),"]"," "),"'"," "),"#"," "),"+"," "),"&amp;"," "))&amp;" "</f>
        <v>  </v>
      </c>
    </row>
    <row r="192" customFormat="false" ht="41.25" hidden="false" customHeight="true" outlineLevel="0" collapsed="false">
      <c r="A192" s="57" t="s">
        <v>729</v>
      </c>
      <c r="B192" s="57" t="s">
        <v>228</v>
      </c>
      <c r="C192" s="57" t="str">
        <f aca="false">Flights!$F$10</f>
        <v>MH0002</v>
      </c>
      <c r="D192" s="58" t="n">
        <f aca="false">Flights!$D$10</f>
        <v>46310</v>
      </c>
      <c r="E192" s="57" t="str">
        <f aca="false">Flights!$G$10&amp;"-"&amp;Flights!$H$10</f>
        <v>KUL-LHR</v>
      </c>
      <c r="F192" s="57" t="str">
        <f aca="false">Flights!$K$10</f>
        <v>BC</v>
      </c>
      <c r="G192" s="57" t="s">
        <v>402</v>
      </c>
      <c r="H192" s="57" t="s">
        <v>360</v>
      </c>
      <c r="I192" s="57" t="s">
        <v>481</v>
      </c>
      <c r="J192" s="57" t="s">
        <v>505</v>
      </c>
      <c r="K192" s="67" t="s">
        <v>483</v>
      </c>
      <c r="L192" s="67" t="s">
        <v>730</v>
      </c>
      <c r="M192" s="67" t="s">
        <v>433</v>
      </c>
      <c r="N192" s="67" t="s">
        <v>365</v>
      </c>
      <c r="O192" s="67" t="s">
        <v>485</v>
      </c>
      <c r="P192" s="57" t="s">
        <v>184</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open",IF(AND(NOT(OR(LEN(AZ192)&lt;15,ISNUMBER(MATCH(AZ192,L_Placeholder,0)))),NOT(SUMPRODUCT(--ISNUMBER(SEARCH(" "&amp;L_EvidencePhrase&amp;" ",BF192)))&gt;0),NOT(OR(LEN(AU192)&lt;2,ISNUMBER(MATCH(AU192,L_Placeholder,0)))),NOT(OR(LEN(AX192)&lt;2,ISNUMBER(MATCH(AX192,L_Placeholder,0)))),TRIM(AE192)&lt;&gt;TRIM(T192)),"N/A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",BD192)))&gt;0),"INVALID – evidence missing, placeholder or not yet on file",IF(OR(LEN(AX192)&lt;2,ISNUMBER(MATCH(AX192,L_Placeholder,0))),"INVALID – verifier missing",IF(AX192=AU192,"INVALID – verifier must be someone other than the PIC",IF(SUMPRODUCT(--ISNUMBER(SEARCH(" "&amp;L_EvidencePhrase&amp;" ",BC192)))&gt;0,"INVALID – result not yet available (awaiting / TBC)",IF(AND(TRIM(U192)="Pass",SUMPRODUCT(--ISNUMBER(SEARCH(" "&amp;L_ResultBad&amp;" ",BC192)))&gt;0,NOT(SUMPRODUCT(--ISNUMBER(SEARCH(" "&amp;L_Negation&amp;" ",BC192)))&gt;0)),"INVALID – result describes a problem: use Fail, then Pass after CA",IF(AND(AQ192=1,OR(OR(LEN(AY192)&lt;3,ISNUMBER(MATCH(AY192,L_Placeholder,0))),SUMPRODUCT(--ISNUMBER(SEARCH(" "&amp;L_EvidencePhrase&amp;" ",BE192)))&gt;0)),"INVALID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SUBSTITUTE(SUBSTITUTE(SUBSTITUTE(SUBSTITUTE(SUBSTITUTE(SUBSTITUTE(SUBSTITUTE(SUBSTITUTE(SUBSTITUTE(SUBSTITUTE(SUBSTITUTE(SUBSTITUTE(SUBSTITUTE(LOWER(T192&amp;""),CHAR(160),"")," ",""),".",""),"-",""),"/",""),"?",""),"_",""),",",""),"[",""),"]",""),"(",""),")",""),"*","")</f>
        <v/>
      </c>
      <c r="AV192" s="61" t="str">
        <f aca="false">SUBSTITUTE(SUBSTITUTE(SUBSTITUTE(SUBSTITUTE(SUBSTITUTE(SUBSTITUTE(SUBSTITUTE(SUBSTITUTE(SUBSTITUTE(SUBSTITUTE(SUBSTITUTE(SUBSTITUTE(SUBSTITUTE(LOWER(V192&amp;""),CHAR(160),"")," ",""),".",""),"-",""),"/",""),"?",""),"_",""),",",""),"[",""),"]",""),"(",""),")",""),"*","")</f>
        <v/>
      </c>
      <c r="AW192" s="61" t="str">
        <f aca="false">SUBSTITUTE(SUBSTITUTE(SUBSTITUTE(SUBSTITUTE(SUBSTITUTE(SUBSTITUTE(SUBSTITUTE(SUBSTITUTE(SUBSTITUTE(SUBSTITUTE(SUBSTITUTE(SUBSTITUTE(SUBSTITUTE(LOWER(Z192&amp;""),CHAR(160),"")," ",""),".",""),"-",""),"/",""),"?",""),"_",""),",",""),"[",""),"]",""),"(",""),")",""),"*","")</f>
        <v/>
      </c>
      <c r="AX192" s="61" t="str">
        <f aca="false">SUBSTITUTE(SUBSTITUTE(SUBSTITUTE(SUBSTITUTE(SUBSTITUTE(SUBSTITUTE(SUBSTITUTE(SUBSTITUTE(SUBSTITUTE(SUBSTITUTE(SUBSTITUTE(SUBSTITUTE(SUBSTITUTE(LOWER(AE192&amp;""),CHAR(160),"")," ",""),".",""),"-",""),"/",""),"?",""),"_",""),",",""),"[",""),"]",""),"(",""),")",""),"*","")</f>
        <v/>
      </c>
      <c r="AY192" s="61" t="str">
        <f aca="false">SUBSTITUTE(SUBSTITUTE(SUBSTITUTE(SUBSTITUTE(SUBSTITUTE(SUBSTITUTE(SUBSTITUTE(SUBSTITUTE(SUBSTITUTE(SUBSTITUTE(SUBSTITUTE(SUBSTITUTE(SUBSTITUTE(LOWER(W192&amp;""),CHAR(160),"")," ",""),".",""),"-",""),"/",""),"?",""),"_",""),",",""),"[",""),"]",""),"(",""),")",""),"*","")</f>
        <v/>
      </c>
      <c r="AZ192" s="61" t="str">
        <f aca="false">SUBSTITUTE(SUBSTITUTE(SUBSTITUTE(SUBSTITUTE(SUBSTITUTE(SUBSTITUTE(SUBSTITUTE(SUBSTITUTE(SUBSTITUTE(SUBSTITUTE(SUBSTITUTE(SUBSTITUTE(SUBSTITUTE(LOWER(AC192&amp;""),CHAR(160),"")," ",""),".",""),"-",""),"/",""),"?",""),"_",""),",",""),"[",""),"]",""),"(",""),")",""),"*","")</f>
        <v/>
      </c>
      <c r="BA192" s="61" t="str">
        <f aca="false">SUBSTITUTE(SUBSTITUTE(SUBSTITUTE(SUBSTITUTE(SUBSTITUTE(SUBSTITUTE(SUBSTITUTE(SUBSTITUTE(SUBSTITUTE(SUBSTITUTE(SUBSTITUTE(SUBSTITUTE(SUBSTITUTE(LOWER(AA192&amp;""),CHAR(160),""),"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"&amp;TRIM(SUBSTITUTE(SUBSTITUTE(SUBSTITUTE(SUBSTITUTE(SUBSTITUTE(SUBSTITUTE(SUBSTITUTE(SUBSTITUTE(SUBSTITUTE(SUBSTITUTE(SUBSTITUTE(SUBSTITUTE(SUBSTITUTE(SUBSTITUTE(SUBSTITUTE(SUBSTITUTE(SUBSTITUTE(SUBSTITUTE(SUBSTITUTE(SUBSTITUTE(LOWER(V192&amp;""),CHAR(160)," "),"."," "),","," "),"-"," "),"/"," "),"("," "),")"," "),":"," "),";"," "),"_"," "),"–"," "),"?"," "),"!"," "),"*"," "),"["," "),"]"," "),"'"," "),"#"," "),"+"," "),"&amp;"," "))&amp;" "</f>
        <v>  </v>
      </c>
      <c r="BD192" s="61" t="str">
        <f aca="false">" "&amp;TRIM(SUBSTITUTE(SUBSTITUTE(SUBSTITUTE(SUBSTITUTE(SUBSTITUTE(SUBSTITUTE(SUBSTITUTE(SUBSTITUTE(SUBSTITUTE(SUBSTITUTE(SUBSTITUTE(SUBSTITUTE(SUBSTITUTE(SUBSTITUTE(SUBSTITUTE(SUBSTITUTE(SUBSTITUTE(SUBSTITUTE(SUBSTITUTE(SUBSTITUTE(LOWER(Z192&amp;""),CHAR(160)," "),"."," "),","," "),"-"," "),"/"," "),"("," "),")"," "),":"," "),";"," "),"_"," "),"–"," "),"?"," "),"!"," "),"*"," "),"["," "),"]"," "),"'"," "),"#"," "),"+"," "),"&amp;"," "))&amp;" "</f>
        <v>  </v>
      </c>
      <c r="BE192" s="61" t="str">
        <f aca="false">" "&amp;TRIM(SUBSTITUTE(SUBSTITUTE(SUBSTITUTE(SUBSTITUTE(SUBSTITUTE(SUBSTITUTE(SUBSTITUTE(SUBSTITUTE(SUBSTITUTE(SUBSTITUTE(SUBSTITUTE(SUBSTITUTE(SUBSTITUTE(SUBSTITUTE(SUBSTITUTE(SUBSTITUTE(SUBSTITUTE(SUBSTITUTE(SUBSTITUTE(SUBSTITUTE(LOWER(W192&amp;""),CHAR(160)," "),"."," "),","," "),"-"," "),"/"," "),"("," "),")"," "),":"," "),";"," "),"_"," "),"–"," "),"?"," "),"!"," "),"*"," "),"["," "),"]"," "),"'"," "),"#"," "),"+"," "),"&amp;"," "))&amp;" "</f>
        <v>  </v>
      </c>
      <c r="BF192" s="61" t="str">
        <f aca="false">" "&amp;TRIM(SUBSTITUTE(SUBSTITUTE(SUBSTITUTE(SUBSTITUTE(SUBSTITUTE(SUBSTITUTE(SUBSTITUTE(SUBSTITUTE(SUBSTITUTE(SUBSTITUTE(SUBSTITUTE(SUBSTITUTE(SUBSTITUTE(SUBSTITUTE(SUBSTITUTE(SUBSTITUTE(SUBSTITUTE(SUBSTITUTE(SUBSTITUTE(SUBSTITUTE(LOWER(AC192&amp;""),CHAR(160)," "),"."," "),","," "),"-"," "),"/"," "),"("," "),")"," "),":"," "),";"," "),"_"," "),"–"," "),"?"," "),"!"," "),"*"," "),"["," "),"]"," "),"'"," "),"#"," "),"+"," "),"&amp;"," "))&amp;" "</f>
        <v>  </v>
      </c>
    </row>
    <row r="193" customFormat="false" ht="41.25" hidden="false" customHeight="true" outlineLevel="0" collapsed="false">
      <c r="A193" s="57" t="s">
        <v>731</v>
      </c>
      <c r="B193" s="57" t="s">
        <v>228</v>
      </c>
      <c r="C193" s="57" t="str">
        <f aca="false">Flights!$F$10</f>
        <v>MH0002</v>
      </c>
      <c r="D193" s="58" t="n">
        <f aca="false">Flights!$D$10</f>
        <v>46310</v>
      </c>
      <c r="E193" s="57" t="str">
        <f aca="false">Flights!$G$10&amp;"-"&amp;Flights!$H$10</f>
        <v>KUL-LHR</v>
      </c>
      <c r="F193" s="57" t="str">
        <f aca="false">Flights!$K$10</f>
        <v>BC</v>
      </c>
      <c r="G193" s="57" t="s">
        <v>402</v>
      </c>
      <c r="H193" s="57" t="s">
        <v>360</v>
      </c>
      <c r="I193" s="57" t="s">
        <v>429</v>
      </c>
      <c r="J193" s="57" t="s">
        <v>508</v>
      </c>
      <c r="K193" s="67" t="s">
        <v>431</v>
      </c>
      <c r="L193" s="67" t="s">
        <v>732</v>
      </c>
      <c r="M193" s="67" t="s">
        <v>433</v>
      </c>
      <c r="N193" s="67" t="s">
        <v>365</v>
      </c>
      <c r="O193" s="67" t="s">
        <v>485</v>
      </c>
      <c r="P193" s="57" t="s">
        <v>184</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open",IF(AND(NOT(OR(LEN(AZ193)&lt;15,ISNUMBER(MATCH(AZ193,L_Placeholder,0)))),NOT(SUMPRODUCT(--ISNUMBER(SEARCH(" "&amp;L_EvidencePhrase&amp;" ",BF193)))&gt;0),NOT(OR(LEN(AU193)&lt;2,ISNUMBER(MATCH(AU193,L_Placeholder,0)))),NOT(OR(LEN(AX193)&lt;2,ISNUMBER(MATCH(AX193,L_Placeholder,0)))),TRIM(AE193)&lt;&gt;TRIM(T193)),"N/A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",BD193)))&gt;0),"INVALID – evidence missing, placeholder or not yet on file",IF(OR(LEN(AX193)&lt;2,ISNUMBER(MATCH(AX193,L_Placeholder,0))),"INVALID – verifier missing",IF(AX193=AU193,"INVALID – verifier must be someone other than the PIC",IF(SUMPRODUCT(--ISNUMBER(SEARCH(" "&amp;L_EvidencePhrase&amp;" ",BC193)))&gt;0,"INVALID – result not yet available (awaiting / TBC)",IF(AND(TRIM(U193)="Pass",SUMPRODUCT(--ISNUMBER(SEARCH(" "&amp;L_ResultBad&amp;" ",BC193)))&gt;0,NOT(SUMPRODUCT(--ISNUMBER(SEARCH(" "&amp;L_Negation&amp;" ",BC193)))&gt;0)),"INVALID – result describes a problem: use Fail, then Pass after CA",IF(AND(AQ193=1,OR(OR(LEN(AY193)&lt;3,ISNUMBER(MATCH(AY193,L_Placeholder,0))),SUMPRODUCT(--ISNUMBER(SEARCH(" "&amp;L_EvidencePhrase&amp;" ",BE193)))&gt;0)),"INVALID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SUBSTITUTE(SUBSTITUTE(SUBSTITUTE(SUBSTITUTE(SUBSTITUTE(SUBSTITUTE(SUBSTITUTE(SUBSTITUTE(SUBSTITUTE(SUBSTITUTE(SUBSTITUTE(SUBSTITUTE(SUBSTITUTE(LOWER(T193&amp;""),CHAR(160),"")," ",""),".",""),"-",""),"/",""),"?",""),"_",""),",",""),"[",""),"]",""),"(",""),")",""),"*","")</f>
        <v/>
      </c>
      <c r="AV193" s="61" t="str">
        <f aca="false">SUBSTITUTE(SUBSTITUTE(SUBSTITUTE(SUBSTITUTE(SUBSTITUTE(SUBSTITUTE(SUBSTITUTE(SUBSTITUTE(SUBSTITUTE(SUBSTITUTE(SUBSTITUTE(SUBSTITUTE(SUBSTITUTE(LOWER(V193&amp;""),CHAR(160),"")," ",""),".",""),"-",""),"/",""),"?",""),"_",""),",",""),"[",""),"]",""),"(",""),")",""),"*","")</f>
        <v/>
      </c>
      <c r="AW193" s="61" t="str">
        <f aca="false">SUBSTITUTE(SUBSTITUTE(SUBSTITUTE(SUBSTITUTE(SUBSTITUTE(SUBSTITUTE(SUBSTITUTE(SUBSTITUTE(SUBSTITUTE(SUBSTITUTE(SUBSTITUTE(SUBSTITUTE(SUBSTITUTE(LOWER(Z193&amp;""),CHAR(160),"")," ",""),".",""),"-",""),"/",""),"?",""),"_",""),",",""),"[",""),"]",""),"(",""),")",""),"*","")</f>
        <v/>
      </c>
      <c r="AX193" s="61" t="str">
        <f aca="false">SUBSTITUTE(SUBSTITUTE(SUBSTITUTE(SUBSTITUTE(SUBSTITUTE(SUBSTITUTE(SUBSTITUTE(SUBSTITUTE(SUBSTITUTE(SUBSTITUTE(SUBSTITUTE(SUBSTITUTE(SUBSTITUTE(LOWER(AE193&amp;""),CHAR(160),"")," ",""),".",""),"-",""),"/",""),"?",""),"_",""),",",""),"[",""),"]",""),"(",""),")",""),"*","")</f>
        <v/>
      </c>
      <c r="AY193" s="61" t="str">
        <f aca="false">SUBSTITUTE(SUBSTITUTE(SUBSTITUTE(SUBSTITUTE(SUBSTITUTE(SUBSTITUTE(SUBSTITUTE(SUBSTITUTE(SUBSTITUTE(SUBSTITUTE(SUBSTITUTE(SUBSTITUTE(SUBSTITUTE(LOWER(W193&amp;""),CHAR(160),"")," ",""),".",""),"-",""),"/",""),"?",""),"_",""),",",""),"[",""),"]",""),"(",""),")",""),"*","")</f>
        <v/>
      </c>
      <c r="AZ193" s="61" t="str">
        <f aca="false">SUBSTITUTE(SUBSTITUTE(SUBSTITUTE(SUBSTITUTE(SUBSTITUTE(SUBSTITUTE(SUBSTITUTE(SUBSTITUTE(SUBSTITUTE(SUBSTITUTE(SUBSTITUTE(SUBSTITUTE(SUBSTITUTE(LOWER(AC193&amp;""),CHAR(160),"")," ",""),".",""),"-",""),"/",""),"?",""),"_",""),",",""),"[",""),"]",""),"(",""),")",""),"*","")</f>
        <v/>
      </c>
      <c r="BA193" s="61" t="str">
        <f aca="false">SUBSTITUTE(SUBSTITUTE(SUBSTITUTE(SUBSTITUTE(SUBSTITUTE(SUBSTITUTE(SUBSTITUTE(SUBSTITUTE(SUBSTITUTE(SUBSTITUTE(SUBSTITUTE(SUBSTITUTE(SUBSTITUTE(LOWER(AA193&amp;""),CHAR(160),""),"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"&amp;TRIM(SUBSTITUTE(SUBSTITUTE(SUBSTITUTE(SUBSTITUTE(SUBSTITUTE(SUBSTITUTE(SUBSTITUTE(SUBSTITUTE(SUBSTITUTE(SUBSTITUTE(SUBSTITUTE(SUBSTITUTE(SUBSTITUTE(SUBSTITUTE(SUBSTITUTE(SUBSTITUTE(SUBSTITUTE(SUBSTITUTE(SUBSTITUTE(SUBSTITUTE(LOWER(V193&amp;""),CHAR(160)," "),"."," "),","," "),"-"," "),"/"," "),"("," "),")"," "),":"," "),";"," "),"_"," "),"–"," "),"?"," "),"!"," "),"*"," "),"["," "),"]"," "),"'"," "),"#"," "),"+"," "),"&amp;"," "))&amp;" "</f>
        <v>  </v>
      </c>
      <c r="BD193" s="61" t="str">
        <f aca="false">" "&amp;TRIM(SUBSTITUTE(SUBSTITUTE(SUBSTITUTE(SUBSTITUTE(SUBSTITUTE(SUBSTITUTE(SUBSTITUTE(SUBSTITUTE(SUBSTITUTE(SUBSTITUTE(SUBSTITUTE(SUBSTITUTE(SUBSTITUTE(SUBSTITUTE(SUBSTITUTE(SUBSTITUTE(SUBSTITUTE(SUBSTITUTE(SUBSTITUTE(SUBSTITUTE(LOWER(Z193&amp;""),CHAR(160)," "),"."," "),","," "),"-"," "),"/"," "),"("," "),")"," "),":"," "),";"," "),"_"," "),"–"," "),"?"," "),"!"," "),"*"," "),"["," "),"]"," "),"'"," "),"#"," "),"+"," "),"&amp;"," "))&amp;" "</f>
        <v>  </v>
      </c>
      <c r="BE193" s="61" t="str">
        <f aca="false">" "&amp;TRIM(SUBSTITUTE(SUBSTITUTE(SUBSTITUTE(SUBSTITUTE(SUBSTITUTE(SUBSTITUTE(SUBSTITUTE(SUBSTITUTE(SUBSTITUTE(SUBSTITUTE(SUBSTITUTE(SUBSTITUTE(SUBSTITUTE(SUBSTITUTE(SUBSTITUTE(SUBSTITUTE(SUBSTITUTE(SUBSTITUTE(SUBSTITUTE(SUBSTITUTE(LOWER(W193&amp;""),CHAR(160)," "),"."," "),","," "),"-"," "),"/"," "),"("," "),")"," "),":"," "),";"," "),"_"," "),"–"," "),"?"," "),"!"," "),"*"," "),"["," "),"]"," "),"'"," "),"#"," "),"+"," "),"&amp;"," "))&amp;" "</f>
        <v>  </v>
      </c>
      <c r="BF193" s="61" t="str">
        <f aca="false">" "&amp;TRIM(SUBSTITUTE(SUBSTITUTE(SUBSTITUTE(SUBSTITUTE(SUBSTITUTE(SUBSTITUTE(SUBSTITUTE(SUBSTITUTE(SUBSTITUTE(SUBSTITUTE(SUBSTITUTE(SUBSTITUTE(SUBSTITUTE(SUBSTITUTE(SUBSTITUTE(SUBSTITUTE(SUBSTITUTE(SUBSTITUTE(SUBSTITUTE(SUBSTITUTE(LOWER(AC193&amp;""),CHAR(160)," "),"."," "),","," "),"-"," "),"/"," "),"("," "),")"," "),":"," "),";"," "),"_"," "),"–"," "),"?"," "),"!"," "),"*"," "),"["," "),"]"," "),"'"," "),"#"," "),"+"," "),"&amp;"," "))&amp;" "</f>
        <v>  </v>
      </c>
    </row>
    <row r="194" customFormat="false" ht="41.25" hidden="false" customHeight="true" outlineLevel="0" collapsed="false">
      <c r="A194" s="57" t="s">
        <v>733</v>
      </c>
      <c r="B194" s="57" t="s">
        <v>228</v>
      </c>
      <c r="C194" s="57" t="str">
        <f aca="false">Flights!$F$10</f>
        <v>MH0002</v>
      </c>
      <c r="D194" s="58" t="n">
        <f aca="false">Flights!$D$10</f>
        <v>46310</v>
      </c>
      <c r="E194" s="57" t="str">
        <f aca="false">Flights!$G$10&amp;"-"&amp;Flights!$H$10</f>
        <v>KUL-LHR</v>
      </c>
      <c r="F194" s="57" t="str">
        <f aca="false">Flights!$K$10</f>
        <v>BC</v>
      </c>
      <c r="G194" s="57" t="s">
        <v>402</v>
      </c>
      <c r="H194" s="57" t="s">
        <v>360</v>
      </c>
      <c r="I194" s="57" t="s">
        <v>429</v>
      </c>
      <c r="J194" s="57" t="s">
        <v>605</v>
      </c>
      <c r="K194" s="67" t="s">
        <v>431</v>
      </c>
      <c r="L194" s="67" t="s">
        <v>734</v>
      </c>
      <c r="M194" s="67" t="s">
        <v>433</v>
      </c>
      <c r="N194" s="67" t="s">
        <v>365</v>
      </c>
      <c r="O194" s="67" t="s">
        <v>485</v>
      </c>
      <c r="P194" s="57" t="s">
        <v>184</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open",IF(AND(NOT(OR(LEN(AZ194)&lt;15,ISNUMBER(MATCH(AZ194,L_Placeholder,0)))),NOT(SUMPRODUCT(--ISNUMBER(SEARCH(" "&amp;L_EvidencePhrase&amp;" ",BF194)))&gt;0),NOT(OR(LEN(AU194)&lt;2,ISNUMBER(MATCH(AU194,L_Placeholder,0)))),NOT(OR(LEN(AX194)&lt;2,ISNUMBER(MATCH(AX194,L_Placeholder,0)))),TRIM(AE194)&lt;&gt;TRIM(T194)),"N/A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",BD194)))&gt;0),"INVALID – evidence missing, placeholder or not yet on file",IF(OR(LEN(AX194)&lt;2,ISNUMBER(MATCH(AX194,L_Placeholder,0))),"INVALID – verifier missing",IF(AX194=AU194,"INVALID – verifier must be someone other than the PIC",IF(SUMPRODUCT(--ISNUMBER(SEARCH(" "&amp;L_EvidencePhrase&amp;" ",BC194)))&gt;0,"INVALID – result not yet available (awaiting / TBC)",IF(AND(TRIM(U194)="Pass",SUMPRODUCT(--ISNUMBER(SEARCH(" "&amp;L_ResultBad&amp;" ",BC194)))&gt;0,NOT(SUMPRODUCT(--ISNUMBER(SEARCH(" "&amp;L_Negation&amp;" ",BC194)))&gt;0)),"INVALID – result describes a problem: use Fail, then Pass after CA",IF(AND(AQ194=1,OR(OR(LEN(AY194)&lt;3,ISNUMBER(MATCH(AY194,L_Placeholder,0))),SUMPRODUCT(--ISNUMBER(SEARCH(" "&amp;L_EvidencePhrase&amp;" ",BE194)))&gt;0)),"INVALID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SUBSTITUTE(SUBSTITUTE(SUBSTITUTE(SUBSTITUTE(SUBSTITUTE(SUBSTITUTE(SUBSTITUTE(SUBSTITUTE(SUBSTITUTE(SUBSTITUTE(SUBSTITUTE(SUBSTITUTE(SUBSTITUTE(LOWER(T194&amp;""),CHAR(160),"")," ",""),".",""),"-",""),"/",""),"?",""),"_",""),",",""),"[",""),"]",""),"(",""),")",""),"*","")</f>
        <v/>
      </c>
      <c r="AV194" s="61" t="str">
        <f aca="false">SUBSTITUTE(SUBSTITUTE(SUBSTITUTE(SUBSTITUTE(SUBSTITUTE(SUBSTITUTE(SUBSTITUTE(SUBSTITUTE(SUBSTITUTE(SUBSTITUTE(SUBSTITUTE(SUBSTITUTE(SUBSTITUTE(LOWER(V194&amp;""),CHAR(160),"")," ",""),".",""),"-",""),"/",""),"?",""),"_",""),",",""),"[",""),"]",""),"(",""),")",""),"*","")</f>
        <v/>
      </c>
      <c r="AW194" s="61" t="str">
        <f aca="false">SUBSTITUTE(SUBSTITUTE(SUBSTITUTE(SUBSTITUTE(SUBSTITUTE(SUBSTITUTE(SUBSTITUTE(SUBSTITUTE(SUBSTITUTE(SUBSTITUTE(SUBSTITUTE(SUBSTITUTE(SUBSTITUTE(LOWER(Z194&amp;""),CHAR(160),"")," ",""),".",""),"-",""),"/",""),"?",""),"_",""),",",""),"[",""),"]",""),"(",""),")",""),"*","")</f>
        <v/>
      </c>
      <c r="AX194" s="61" t="str">
        <f aca="false">SUBSTITUTE(SUBSTITUTE(SUBSTITUTE(SUBSTITUTE(SUBSTITUTE(SUBSTITUTE(SUBSTITUTE(SUBSTITUTE(SUBSTITUTE(SUBSTITUTE(SUBSTITUTE(SUBSTITUTE(SUBSTITUTE(LOWER(AE194&amp;""),CHAR(160),"")," ",""),".",""),"-",""),"/",""),"?",""),"_",""),",",""),"[",""),"]",""),"(",""),")",""),"*","")</f>
        <v/>
      </c>
      <c r="AY194" s="61" t="str">
        <f aca="false">SUBSTITUTE(SUBSTITUTE(SUBSTITUTE(SUBSTITUTE(SUBSTITUTE(SUBSTITUTE(SUBSTITUTE(SUBSTITUTE(SUBSTITUTE(SUBSTITUTE(SUBSTITUTE(SUBSTITUTE(SUBSTITUTE(LOWER(W194&amp;""),CHAR(160),"")," ",""),".",""),"-",""),"/",""),"?",""),"_",""),",",""),"[",""),"]",""),"(",""),")",""),"*","")</f>
        <v/>
      </c>
      <c r="AZ194" s="61" t="str">
        <f aca="false">SUBSTITUTE(SUBSTITUTE(SUBSTITUTE(SUBSTITUTE(SUBSTITUTE(SUBSTITUTE(SUBSTITUTE(SUBSTITUTE(SUBSTITUTE(SUBSTITUTE(SUBSTITUTE(SUBSTITUTE(SUBSTITUTE(LOWER(AC194&amp;""),CHAR(160),"")," ",""),".",""),"-",""),"/",""),"?",""),"_",""),",",""),"[",""),"]",""),"(",""),")",""),"*","")</f>
        <v/>
      </c>
      <c r="BA194" s="61" t="str">
        <f aca="false">SUBSTITUTE(SUBSTITUTE(SUBSTITUTE(SUBSTITUTE(SUBSTITUTE(SUBSTITUTE(SUBSTITUTE(SUBSTITUTE(SUBSTITUTE(SUBSTITUTE(SUBSTITUTE(SUBSTITUTE(SUBSTITUTE(LOWER(AA194&amp;""),CHAR(160),""),"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"&amp;TRIM(SUBSTITUTE(SUBSTITUTE(SUBSTITUTE(SUBSTITUTE(SUBSTITUTE(SUBSTITUTE(SUBSTITUTE(SUBSTITUTE(SUBSTITUTE(SUBSTITUTE(SUBSTITUTE(SUBSTITUTE(SUBSTITUTE(SUBSTITUTE(SUBSTITUTE(SUBSTITUTE(SUBSTITUTE(SUBSTITUTE(SUBSTITUTE(SUBSTITUTE(LOWER(V194&amp;""),CHAR(160)," "),"."," "),","," "),"-"," "),"/"," "),"("," "),")"," "),":"," "),";"," "),"_"," "),"–"," "),"?"," "),"!"," "),"*"," "),"["," "),"]"," "),"'"," "),"#"," "),"+"," "),"&amp;"," "))&amp;" "</f>
        <v>  </v>
      </c>
      <c r="BD194" s="61" t="str">
        <f aca="false">" "&amp;TRIM(SUBSTITUTE(SUBSTITUTE(SUBSTITUTE(SUBSTITUTE(SUBSTITUTE(SUBSTITUTE(SUBSTITUTE(SUBSTITUTE(SUBSTITUTE(SUBSTITUTE(SUBSTITUTE(SUBSTITUTE(SUBSTITUTE(SUBSTITUTE(SUBSTITUTE(SUBSTITUTE(SUBSTITUTE(SUBSTITUTE(SUBSTITUTE(SUBSTITUTE(LOWER(Z194&amp;""),CHAR(160)," "),"."," "),","," "),"-"," "),"/"," "),"("," "),")"," "),":"," "),";"," "),"_"," "),"–"," "),"?"," "),"!"," "),"*"," "),"["," "),"]"," "),"'"," "),"#"," "),"+"," "),"&amp;"," "))&amp;" "</f>
        <v>  </v>
      </c>
      <c r="BE194" s="61" t="str">
        <f aca="false">" "&amp;TRIM(SUBSTITUTE(SUBSTITUTE(SUBSTITUTE(SUBSTITUTE(SUBSTITUTE(SUBSTITUTE(SUBSTITUTE(SUBSTITUTE(SUBSTITUTE(SUBSTITUTE(SUBSTITUTE(SUBSTITUTE(SUBSTITUTE(SUBSTITUTE(SUBSTITUTE(SUBSTITUTE(SUBSTITUTE(SUBSTITUTE(SUBSTITUTE(SUBSTITUTE(LOWER(W194&amp;""),CHAR(160)," "),"."," "),","," "),"-"," "),"/"," "),"("," "),")"," "),":"," "),";"," "),"_"," "),"–"," "),"?"," "),"!"," "),"*"," "),"["," "),"]"," "),"'"," "),"#"," "),"+"," "),"&amp;"," "))&amp;" "</f>
        <v>  </v>
      </c>
      <c r="BF194" s="61" t="str">
        <f aca="false">" "&amp;TRIM(SUBSTITUTE(SUBSTITUTE(SUBSTITUTE(SUBSTITUTE(SUBSTITUTE(SUBSTITUTE(SUBSTITUTE(SUBSTITUTE(SUBSTITUTE(SUBSTITUTE(SUBSTITUTE(SUBSTITUTE(SUBSTITUTE(SUBSTITUTE(SUBSTITUTE(SUBSTITUTE(SUBSTITUTE(SUBSTITUTE(SUBSTITUTE(SUBSTITUTE(LOWER(AC194&amp;""),CHAR(160)," "),"."," "),","," "),"-"," "),"/"," "),"("," "),")"," "),":"," "),";"," "),"_"," "),"–"," "),"?"," "),"!"," "),"*"," "),"["," "),"]"," "),"'"," "),"#"," "),"+"," "),"&amp;"," "))&amp;" "</f>
        <v>  </v>
      </c>
    </row>
    <row r="195" customFormat="false" ht="41.25" hidden="false" customHeight="true" outlineLevel="0" collapsed="false">
      <c r="A195" s="57" t="s">
        <v>735</v>
      </c>
      <c r="B195" s="57" t="s">
        <v>228</v>
      </c>
      <c r="C195" s="57" t="str">
        <f aca="false">Flights!$F$10</f>
        <v>MH0002</v>
      </c>
      <c r="D195" s="58" t="n">
        <f aca="false">Flights!$D$10</f>
        <v>46310</v>
      </c>
      <c r="E195" s="57" t="str">
        <f aca="false">Flights!$G$10&amp;"-"&amp;Flights!$H$10</f>
        <v>KUL-LHR</v>
      </c>
      <c r="F195" s="57" t="str">
        <f aca="false">Flights!$K$10</f>
        <v>BC</v>
      </c>
      <c r="G195" s="57" t="s">
        <v>402</v>
      </c>
      <c r="H195" s="57" t="s">
        <v>360</v>
      </c>
      <c r="I195" s="57" t="s">
        <v>429</v>
      </c>
      <c r="J195" s="57" t="s">
        <v>608</v>
      </c>
      <c r="K195" s="67" t="s">
        <v>431</v>
      </c>
      <c r="L195" s="67" t="s">
        <v>736</v>
      </c>
      <c r="M195" s="67" t="s">
        <v>433</v>
      </c>
      <c r="N195" s="67" t="s">
        <v>365</v>
      </c>
      <c r="O195" s="67" t="s">
        <v>485</v>
      </c>
      <c r="P195" s="57" t="s">
        <v>184</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open",IF(AND(NOT(OR(LEN(AZ195)&lt;15,ISNUMBER(MATCH(AZ195,L_Placeholder,0)))),NOT(SUMPRODUCT(--ISNUMBER(SEARCH(" "&amp;L_EvidencePhrase&amp;" ",BF195)))&gt;0),NOT(OR(LEN(AU195)&lt;2,ISNUMBER(MATCH(AU195,L_Placeholder,0)))),NOT(OR(LEN(AX195)&lt;2,ISNUMBER(MATCH(AX195,L_Placeholder,0)))),TRIM(AE195)&lt;&gt;TRIM(T195)),"N/A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",BD195)))&gt;0),"INVALID – evidence missing, placeholder or not yet on file",IF(OR(LEN(AX195)&lt;2,ISNUMBER(MATCH(AX195,L_Placeholder,0))),"INVALID – verifier missing",IF(AX195=AU195,"INVALID – verifier must be someone other than the PIC",IF(SUMPRODUCT(--ISNUMBER(SEARCH(" "&amp;L_EvidencePhrase&amp;" ",BC195)))&gt;0,"INVALID – result not yet available (awaiting / TBC)",IF(AND(TRIM(U195)="Pass",SUMPRODUCT(--ISNUMBER(SEARCH(" "&amp;L_ResultBad&amp;" ",BC195)))&gt;0,NOT(SUMPRODUCT(--ISNUMBER(SEARCH(" "&amp;L_Negation&amp;" ",BC195)))&gt;0)),"INVALID – result describes a problem: use Fail, then Pass after CA",IF(AND(AQ195=1,OR(OR(LEN(AY195)&lt;3,ISNUMBER(MATCH(AY195,L_Placeholder,0))),SUMPRODUCT(--ISNUMBER(SEARCH(" "&amp;L_EvidencePhrase&amp;" ",BE195)))&gt;0)),"INVALID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SUBSTITUTE(SUBSTITUTE(SUBSTITUTE(SUBSTITUTE(SUBSTITUTE(SUBSTITUTE(SUBSTITUTE(SUBSTITUTE(SUBSTITUTE(SUBSTITUTE(SUBSTITUTE(SUBSTITUTE(SUBSTITUTE(LOWER(T195&amp;""),CHAR(160),"")," ",""),".",""),"-",""),"/",""),"?",""),"_",""),",",""),"[",""),"]",""),"(",""),")",""),"*","")</f>
        <v/>
      </c>
      <c r="AV195" s="61" t="str">
        <f aca="false">SUBSTITUTE(SUBSTITUTE(SUBSTITUTE(SUBSTITUTE(SUBSTITUTE(SUBSTITUTE(SUBSTITUTE(SUBSTITUTE(SUBSTITUTE(SUBSTITUTE(SUBSTITUTE(SUBSTITUTE(SUBSTITUTE(LOWER(V195&amp;""),CHAR(160),"")," ",""),".",""),"-",""),"/",""),"?",""),"_",""),",",""),"[",""),"]",""),"(",""),")",""),"*","")</f>
        <v/>
      </c>
      <c r="AW195" s="61" t="str">
        <f aca="false">SUBSTITUTE(SUBSTITUTE(SUBSTITUTE(SUBSTITUTE(SUBSTITUTE(SUBSTITUTE(SUBSTITUTE(SUBSTITUTE(SUBSTITUTE(SUBSTITUTE(SUBSTITUTE(SUBSTITUTE(SUBSTITUTE(LOWER(Z195&amp;""),CHAR(160),"")," ",""),".",""),"-",""),"/",""),"?",""),"_",""),",",""),"[",""),"]",""),"(",""),")",""),"*","")</f>
        <v/>
      </c>
      <c r="AX195" s="61" t="str">
        <f aca="false">SUBSTITUTE(SUBSTITUTE(SUBSTITUTE(SUBSTITUTE(SUBSTITUTE(SUBSTITUTE(SUBSTITUTE(SUBSTITUTE(SUBSTITUTE(SUBSTITUTE(SUBSTITUTE(SUBSTITUTE(SUBSTITUTE(LOWER(AE195&amp;""),CHAR(160),"")," ",""),".",""),"-",""),"/",""),"?",""),"_",""),",",""),"[",""),"]",""),"(",""),")",""),"*","")</f>
        <v/>
      </c>
      <c r="AY195" s="61" t="str">
        <f aca="false">SUBSTITUTE(SUBSTITUTE(SUBSTITUTE(SUBSTITUTE(SUBSTITUTE(SUBSTITUTE(SUBSTITUTE(SUBSTITUTE(SUBSTITUTE(SUBSTITUTE(SUBSTITUTE(SUBSTITUTE(SUBSTITUTE(LOWER(W195&amp;""),CHAR(160),"")," ",""),".",""),"-",""),"/",""),"?",""),"_",""),",",""),"[",""),"]",""),"(",""),")",""),"*","")</f>
        <v/>
      </c>
      <c r="AZ195" s="61" t="str">
        <f aca="false">SUBSTITUTE(SUBSTITUTE(SUBSTITUTE(SUBSTITUTE(SUBSTITUTE(SUBSTITUTE(SUBSTITUTE(SUBSTITUTE(SUBSTITUTE(SUBSTITUTE(SUBSTITUTE(SUBSTITUTE(SUBSTITUTE(LOWER(AC195&amp;""),CHAR(160),"")," ",""),".",""),"-",""),"/",""),"?",""),"_",""),",",""),"[",""),"]",""),"(",""),")",""),"*","")</f>
        <v/>
      </c>
      <c r="BA195" s="61" t="str">
        <f aca="false">SUBSTITUTE(SUBSTITUTE(SUBSTITUTE(SUBSTITUTE(SUBSTITUTE(SUBSTITUTE(SUBSTITUTE(SUBSTITUTE(SUBSTITUTE(SUBSTITUTE(SUBSTITUTE(SUBSTITUTE(SUBSTITUTE(LOWER(AA195&amp;""),CHAR(160),""),"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"&amp;TRIM(SUBSTITUTE(SUBSTITUTE(SUBSTITUTE(SUBSTITUTE(SUBSTITUTE(SUBSTITUTE(SUBSTITUTE(SUBSTITUTE(SUBSTITUTE(SUBSTITUTE(SUBSTITUTE(SUBSTITUTE(SUBSTITUTE(SUBSTITUTE(SUBSTITUTE(SUBSTITUTE(SUBSTITUTE(SUBSTITUTE(SUBSTITUTE(SUBSTITUTE(LOWER(V195&amp;""),CHAR(160)," "),"."," "),","," "),"-"," "),"/"," "),"("," "),")"," "),":"," "),";"," "),"_"," "),"–"," "),"?"," "),"!"," "),"*"," "),"["," "),"]"," "),"'"," "),"#"," "),"+"," "),"&amp;"," "))&amp;" "</f>
        <v>  </v>
      </c>
      <c r="BD195" s="61" t="str">
        <f aca="false">" "&amp;TRIM(SUBSTITUTE(SUBSTITUTE(SUBSTITUTE(SUBSTITUTE(SUBSTITUTE(SUBSTITUTE(SUBSTITUTE(SUBSTITUTE(SUBSTITUTE(SUBSTITUTE(SUBSTITUTE(SUBSTITUTE(SUBSTITUTE(SUBSTITUTE(SUBSTITUTE(SUBSTITUTE(SUBSTITUTE(SUBSTITUTE(SUBSTITUTE(SUBSTITUTE(LOWER(Z195&amp;""),CHAR(160)," "),"."," "),","," "),"-"," "),"/"," "),"("," "),")"," "),":"," "),";"," "),"_"," "),"–"," "),"?"," "),"!"," "),"*"," "),"["," "),"]"," "),"'"," "),"#"," "),"+"," "),"&amp;"," "))&amp;" "</f>
        <v>  </v>
      </c>
      <c r="BE195" s="61" t="str">
        <f aca="false">" "&amp;TRIM(SUBSTITUTE(SUBSTITUTE(SUBSTITUTE(SUBSTITUTE(SUBSTITUTE(SUBSTITUTE(SUBSTITUTE(SUBSTITUTE(SUBSTITUTE(SUBSTITUTE(SUBSTITUTE(SUBSTITUTE(SUBSTITUTE(SUBSTITUTE(SUBSTITUTE(SUBSTITUTE(SUBSTITUTE(SUBSTITUTE(SUBSTITUTE(SUBSTITUTE(LOWER(W195&amp;""),CHAR(160)," "),"."," "),","," "),"-"," "),"/"," "),"("," "),")"," "),":"," "),";"," "),"_"," "),"–"," "),"?"," "),"!"," "),"*"," "),"["," "),"]"," "),"'"," "),"#"," "),"+"," "),"&amp;"," "))&amp;" "</f>
        <v>  </v>
      </c>
      <c r="BF195" s="61" t="str">
        <f aca="false">" "&amp;TRIM(SUBSTITUTE(SUBSTITUTE(SUBSTITUTE(SUBSTITUTE(SUBSTITUTE(SUBSTITUTE(SUBSTITUTE(SUBSTITUTE(SUBSTITUTE(SUBSTITUTE(SUBSTITUTE(SUBSTITUTE(SUBSTITUTE(SUBSTITUTE(SUBSTITUTE(SUBSTITUTE(SUBSTITUTE(SUBSTITUTE(SUBSTITUTE(SUBSTITUTE(LOWER(AC195&amp;""),CHAR(160)," "),"."," "),","," "),"-"," "),"/"," "),"("," "),")"," "),":"," "),";"," "),"_"," "),"–"," "),"?"," "),"!"," "),"*"," "),"["," "),"]"," "),"'"," "),"#"," "),"+"," "),"&amp;"," "))&amp;" "</f>
        <v>  </v>
      </c>
    </row>
    <row r="196" customFormat="false" ht="39.75" hidden="false" customHeight="true" outlineLevel="0" collapsed="false">
      <c r="A196" s="57" t="s">
        <v>737</v>
      </c>
      <c r="B196" s="57" t="s">
        <v>228</v>
      </c>
      <c r="C196" s="57" t="str">
        <f aca="false">Flights!$F$10</f>
        <v>MH0002</v>
      </c>
      <c r="D196" s="58" t="n">
        <f aca="false">Flights!$D$10</f>
        <v>46310</v>
      </c>
      <c r="E196" s="57" t="str">
        <f aca="false">Flights!$G$10&amp;"-"&amp;Flights!$H$10</f>
        <v>KUL-LHR</v>
      </c>
      <c r="F196" s="57" t="str">
        <f aca="false">Flights!$K$10</f>
        <v>BC</v>
      </c>
      <c r="G196" s="57" t="s">
        <v>402</v>
      </c>
      <c r="H196" s="57" t="s">
        <v>360</v>
      </c>
      <c r="I196" s="57" t="s">
        <v>611</v>
      </c>
      <c r="J196" s="57" t="s">
        <v>612</v>
      </c>
      <c r="K196" s="67" t="s">
        <v>483</v>
      </c>
      <c r="L196" s="67" t="s">
        <v>738</v>
      </c>
      <c r="M196" s="67" t="s">
        <v>184</v>
      </c>
      <c r="N196" s="67" t="s">
        <v>365</v>
      </c>
      <c r="O196" s="67" t="s">
        <v>614</v>
      </c>
      <c r="P196" s="57" t="s">
        <v>184</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open",IF(AND(NOT(OR(LEN(AZ196)&lt;15,ISNUMBER(MATCH(AZ196,L_Placeholder,0)))),NOT(SUMPRODUCT(--ISNUMBER(SEARCH(" "&amp;L_EvidencePhrase&amp;" ",BF196)))&gt;0),NOT(OR(LEN(AU196)&lt;2,ISNUMBER(MATCH(AU196,L_Placeholder,0)))),NOT(OR(LEN(AX196)&lt;2,ISNUMBER(MATCH(AX196,L_Placeholder,0)))),TRIM(AE196)&lt;&gt;TRIM(T196)),"N/A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",BD196)))&gt;0),"INVALID – evidence missing, placeholder or not yet on file",IF(OR(LEN(AX196)&lt;2,ISNUMBER(MATCH(AX196,L_Placeholder,0))),"INVALID – verifier missing",IF(AX196=AU196,"INVALID – verifier must be someone other than the PIC",IF(SUMPRODUCT(--ISNUMBER(SEARCH(" "&amp;L_EvidencePhrase&amp;" ",BC196)))&gt;0,"INVALID – result not yet available (awaiting / TBC)",IF(AND(TRIM(U196)="Pass",SUMPRODUCT(--ISNUMBER(SEARCH(" "&amp;L_ResultBad&amp;" ",BC196)))&gt;0,NOT(SUMPRODUCT(--ISNUMBER(SEARCH(" "&amp;L_Negation&amp;" ",BC196)))&gt;0)),"INVALID – result describes a problem: use Fail, then Pass after CA",IF(AND(AQ196=1,OR(OR(LEN(AY196)&lt;3,ISNUMBER(MATCH(AY196,L_Placeholder,0))),SUMPRODUCT(--ISNUMBER(SEARCH(" "&amp;L_EvidencePhrase&amp;" ",BE196)))&gt;0)),"INVALID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SUBSTITUTE(SUBSTITUTE(SUBSTITUTE(SUBSTITUTE(SUBSTITUTE(SUBSTITUTE(SUBSTITUTE(SUBSTITUTE(SUBSTITUTE(SUBSTITUTE(SUBSTITUTE(SUBSTITUTE(SUBSTITUTE(LOWER(T196&amp;""),CHAR(160),"")," ",""),".",""),"-",""),"/",""),"?",""),"_",""),",",""),"[",""),"]",""),"(",""),")",""),"*","")</f>
        <v/>
      </c>
      <c r="AV196" s="61" t="str">
        <f aca="false">SUBSTITUTE(SUBSTITUTE(SUBSTITUTE(SUBSTITUTE(SUBSTITUTE(SUBSTITUTE(SUBSTITUTE(SUBSTITUTE(SUBSTITUTE(SUBSTITUTE(SUBSTITUTE(SUBSTITUTE(SUBSTITUTE(LOWER(V196&amp;""),CHAR(160),"")," ",""),".",""),"-",""),"/",""),"?",""),"_",""),",",""),"[",""),"]",""),"(",""),")",""),"*","")</f>
        <v/>
      </c>
      <c r="AW196" s="61" t="str">
        <f aca="false">SUBSTITUTE(SUBSTITUTE(SUBSTITUTE(SUBSTITUTE(SUBSTITUTE(SUBSTITUTE(SUBSTITUTE(SUBSTITUTE(SUBSTITUTE(SUBSTITUTE(SUBSTITUTE(SUBSTITUTE(SUBSTITUTE(LOWER(Z196&amp;""),CHAR(160),"")," ",""),".",""),"-",""),"/",""),"?",""),"_",""),",",""),"[",""),"]",""),"(",""),")",""),"*","")</f>
        <v/>
      </c>
      <c r="AX196" s="61" t="str">
        <f aca="false">SUBSTITUTE(SUBSTITUTE(SUBSTITUTE(SUBSTITUTE(SUBSTITUTE(SUBSTITUTE(SUBSTITUTE(SUBSTITUTE(SUBSTITUTE(SUBSTITUTE(SUBSTITUTE(SUBSTITUTE(SUBSTITUTE(LOWER(AE196&amp;""),CHAR(160),"")," ",""),".",""),"-",""),"/",""),"?",""),"_",""),",",""),"[",""),"]",""),"(",""),")",""),"*","")</f>
        <v/>
      </c>
      <c r="AY196" s="61" t="str">
        <f aca="false">SUBSTITUTE(SUBSTITUTE(SUBSTITUTE(SUBSTITUTE(SUBSTITUTE(SUBSTITUTE(SUBSTITUTE(SUBSTITUTE(SUBSTITUTE(SUBSTITUTE(SUBSTITUTE(SUBSTITUTE(SUBSTITUTE(LOWER(W196&amp;""),CHAR(160),"")," ",""),".",""),"-",""),"/",""),"?",""),"_",""),",",""),"[",""),"]",""),"(",""),")",""),"*","")</f>
        <v/>
      </c>
      <c r="AZ196" s="61" t="str">
        <f aca="false">SUBSTITUTE(SUBSTITUTE(SUBSTITUTE(SUBSTITUTE(SUBSTITUTE(SUBSTITUTE(SUBSTITUTE(SUBSTITUTE(SUBSTITUTE(SUBSTITUTE(SUBSTITUTE(SUBSTITUTE(SUBSTITUTE(LOWER(AC196&amp;""),CHAR(160),"")," ",""),".",""),"-",""),"/",""),"?",""),"_",""),",",""),"[",""),"]",""),"(",""),")",""),"*","")</f>
        <v/>
      </c>
      <c r="BA196" s="61" t="str">
        <f aca="false">SUBSTITUTE(SUBSTITUTE(SUBSTITUTE(SUBSTITUTE(SUBSTITUTE(SUBSTITUTE(SUBSTITUTE(SUBSTITUTE(SUBSTITUTE(SUBSTITUTE(SUBSTITUTE(SUBSTITUTE(SUBSTITUTE(LOWER(AA196&amp;""),CHAR(160),""),"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"&amp;TRIM(SUBSTITUTE(SUBSTITUTE(SUBSTITUTE(SUBSTITUTE(SUBSTITUTE(SUBSTITUTE(SUBSTITUTE(SUBSTITUTE(SUBSTITUTE(SUBSTITUTE(SUBSTITUTE(SUBSTITUTE(SUBSTITUTE(SUBSTITUTE(SUBSTITUTE(SUBSTITUTE(SUBSTITUTE(SUBSTITUTE(SUBSTITUTE(SUBSTITUTE(LOWER(V196&amp;""),CHAR(160)," "),"."," "),","," "),"-"," "),"/"," "),"("," "),")"," "),":"," "),";"," "),"_"," "),"–"," "),"?"," "),"!"," "),"*"," "),"["," "),"]"," "),"'"," "),"#"," "),"+"," "),"&amp;"," "))&amp;" "</f>
        <v>  </v>
      </c>
      <c r="BD196" s="61" t="str">
        <f aca="false">" "&amp;TRIM(SUBSTITUTE(SUBSTITUTE(SUBSTITUTE(SUBSTITUTE(SUBSTITUTE(SUBSTITUTE(SUBSTITUTE(SUBSTITUTE(SUBSTITUTE(SUBSTITUTE(SUBSTITUTE(SUBSTITUTE(SUBSTITUTE(SUBSTITUTE(SUBSTITUTE(SUBSTITUTE(SUBSTITUTE(SUBSTITUTE(SUBSTITUTE(SUBSTITUTE(LOWER(Z196&amp;""),CHAR(160)," "),"."," "),","," "),"-"," "),"/"," "),"("," "),")"," "),":"," "),";"," "),"_"," "),"–"," "),"?"," "),"!"," "),"*"," "),"["," "),"]"," "),"'"," "),"#"," "),"+"," "),"&amp;"," "))&amp;" "</f>
        <v>  </v>
      </c>
      <c r="BE196" s="61" t="str">
        <f aca="false">" "&amp;TRIM(SUBSTITUTE(SUBSTITUTE(SUBSTITUTE(SUBSTITUTE(SUBSTITUTE(SUBSTITUTE(SUBSTITUTE(SUBSTITUTE(SUBSTITUTE(SUBSTITUTE(SUBSTITUTE(SUBSTITUTE(SUBSTITUTE(SUBSTITUTE(SUBSTITUTE(SUBSTITUTE(SUBSTITUTE(SUBSTITUTE(SUBSTITUTE(SUBSTITUTE(LOWER(W196&amp;""),CHAR(160)," "),"."," "),","," "),"-"," "),"/"," "),"("," "),")"," "),":"," "),";"," "),"_"," "),"–"," "),"?"," "),"!"," "),"*"," "),"["," "),"]"," "),"'"," "),"#"," "),"+"," "),"&amp;"," "))&amp;" "</f>
        <v>  </v>
      </c>
      <c r="BF196" s="61" t="str">
        <f aca="false">" "&amp;TRIM(SUBSTITUTE(SUBSTITUTE(SUBSTITUTE(SUBSTITUTE(SUBSTITUTE(SUBSTITUTE(SUBSTITUTE(SUBSTITUTE(SUBSTITUTE(SUBSTITUTE(SUBSTITUTE(SUBSTITUTE(SUBSTITUTE(SUBSTITUTE(SUBSTITUTE(SUBSTITUTE(SUBSTITUTE(SUBSTITUTE(SUBSTITUTE(SUBSTITUTE(LOWER(AC196&amp;""),CHAR(160)," "),"."," "),","," "),"-"," "),"/"," "),"("," "),")"," "),":"," "),";"," "),"_"," "),"–"," "),"?"," "),"!"," "),"*"," "),"["," "),"]"," "),"'"," "),"#"," "),"+"," "),"&amp;"," "))&amp;" "</f>
        <v>  </v>
      </c>
    </row>
    <row r="197" customFormat="false" ht="39.75" hidden="false" customHeight="true" outlineLevel="0" collapsed="false">
      <c r="A197" s="57" t="s">
        <v>739</v>
      </c>
      <c r="B197" s="57" t="s">
        <v>228</v>
      </c>
      <c r="C197" s="57" t="str">
        <f aca="false">Flights!$F$10</f>
        <v>MH0002</v>
      </c>
      <c r="D197" s="58" t="n">
        <f aca="false">Flights!$D$10</f>
        <v>46310</v>
      </c>
      <c r="E197" s="57" t="str">
        <f aca="false">Flights!$G$10&amp;"-"&amp;Flights!$H$10</f>
        <v>KUL-LHR</v>
      </c>
      <c r="F197" s="57" t="str">
        <f aca="false">Flights!$K$10</f>
        <v>BC</v>
      </c>
      <c r="G197" s="57" t="s">
        <v>441</v>
      </c>
      <c r="H197" s="57" t="s">
        <v>442</v>
      </c>
      <c r="I197" s="57" t="s">
        <v>361</v>
      </c>
      <c r="J197" s="57" t="s">
        <v>443</v>
      </c>
      <c r="K197" s="67" t="s">
        <v>408</v>
      </c>
      <c r="L197" s="67" t="s">
        <v>444</v>
      </c>
      <c r="M197" s="67"/>
      <c r="N197" s="67" t="s">
        <v>365</v>
      </c>
      <c r="O197" s="67" t="s">
        <v>445</v>
      </c>
      <c r="P197" s="57" t="s">
        <v>184</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open",IF(AND(NOT(OR(LEN(AZ197)&lt;15,ISNUMBER(MATCH(AZ197,L_Placeholder,0)))),NOT(SUMPRODUCT(--ISNUMBER(SEARCH(" "&amp;L_EvidencePhrase&amp;" ",BF197)))&gt;0),NOT(OR(LEN(AU197)&lt;2,ISNUMBER(MATCH(AU197,L_Placeholder,0)))),NOT(OR(LEN(AX197)&lt;2,ISNUMBER(MATCH(AX197,L_Placeholder,0)))),TRIM(AE197)&lt;&gt;TRIM(T197)),"N/A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",BD197)))&gt;0),"INVALID – evidence missing, placeholder or not yet on file",IF(OR(LEN(AX197)&lt;2,ISNUMBER(MATCH(AX197,L_Placeholder,0))),"INVALID – verifier missing",IF(AX197=AU197,"INVALID – verifier must be someone other than the PIC",IF(SUMPRODUCT(--ISNUMBER(SEARCH(" "&amp;L_EvidencePhrase&amp;" ",BC197)))&gt;0,"INVALID – result not yet available (awaiting / TBC)",IF(AND(TRIM(U197)="Pass",SUMPRODUCT(--ISNUMBER(SEARCH(" "&amp;L_ResultBad&amp;" ",BC197)))&gt;0,NOT(SUMPRODUCT(--ISNUMBER(SEARCH(" "&amp;L_Negation&amp;" ",BC197)))&gt;0)),"INVALID – result describes a problem: use Fail, then Pass after CA",IF(AND(AQ197=1,OR(OR(LEN(AY197)&lt;3,ISNUMBER(MATCH(AY197,L_Placeholder,0))),SUMPRODUCT(--ISNUMBER(SEARCH(" "&amp;L_EvidencePhrase&amp;" ",BE197)))&gt;0)),"INVALID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SUBSTITUTE(SUBSTITUTE(SUBSTITUTE(SUBSTITUTE(SUBSTITUTE(SUBSTITUTE(SUBSTITUTE(SUBSTITUTE(SUBSTITUTE(SUBSTITUTE(SUBSTITUTE(SUBSTITUTE(SUBSTITUTE(LOWER(T197&amp;""),CHAR(160),"")," ",""),".",""),"-",""),"/",""),"?",""),"_",""),",",""),"[",""),"]",""),"(",""),")",""),"*","")</f>
        <v/>
      </c>
      <c r="AV197" s="61" t="str">
        <f aca="false">SUBSTITUTE(SUBSTITUTE(SUBSTITUTE(SUBSTITUTE(SUBSTITUTE(SUBSTITUTE(SUBSTITUTE(SUBSTITUTE(SUBSTITUTE(SUBSTITUTE(SUBSTITUTE(SUBSTITUTE(SUBSTITUTE(LOWER(V197&amp;""),CHAR(160),"")," ",""),".",""),"-",""),"/",""),"?",""),"_",""),",",""),"[",""),"]",""),"(",""),")",""),"*","")</f>
        <v/>
      </c>
      <c r="AW197" s="61" t="str">
        <f aca="false">SUBSTITUTE(SUBSTITUTE(SUBSTITUTE(SUBSTITUTE(SUBSTITUTE(SUBSTITUTE(SUBSTITUTE(SUBSTITUTE(SUBSTITUTE(SUBSTITUTE(SUBSTITUTE(SUBSTITUTE(SUBSTITUTE(LOWER(Z197&amp;""),CHAR(160),"")," ",""),".",""),"-",""),"/",""),"?",""),"_",""),",",""),"[",""),"]",""),"(",""),")",""),"*","")</f>
        <v/>
      </c>
      <c r="AX197" s="61" t="str">
        <f aca="false">SUBSTITUTE(SUBSTITUTE(SUBSTITUTE(SUBSTITUTE(SUBSTITUTE(SUBSTITUTE(SUBSTITUTE(SUBSTITUTE(SUBSTITUTE(SUBSTITUTE(SUBSTITUTE(SUBSTITUTE(SUBSTITUTE(LOWER(AE197&amp;""),CHAR(160),"")," ",""),".",""),"-",""),"/",""),"?",""),"_",""),",",""),"[",""),"]",""),"(",""),")",""),"*","")</f>
        <v/>
      </c>
      <c r="AY197" s="61" t="str">
        <f aca="false">SUBSTITUTE(SUBSTITUTE(SUBSTITUTE(SUBSTITUTE(SUBSTITUTE(SUBSTITUTE(SUBSTITUTE(SUBSTITUTE(SUBSTITUTE(SUBSTITUTE(SUBSTITUTE(SUBSTITUTE(SUBSTITUTE(LOWER(W197&amp;""),CHAR(160),"")," ",""),".",""),"-",""),"/",""),"?",""),"_",""),",",""),"[",""),"]",""),"(",""),")",""),"*","")</f>
        <v/>
      </c>
      <c r="AZ197" s="61" t="str">
        <f aca="false">SUBSTITUTE(SUBSTITUTE(SUBSTITUTE(SUBSTITUTE(SUBSTITUTE(SUBSTITUTE(SUBSTITUTE(SUBSTITUTE(SUBSTITUTE(SUBSTITUTE(SUBSTITUTE(SUBSTITUTE(SUBSTITUTE(LOWER(AC197&amp;""),CHAR(160),"")," ",""),".",""),"-",""),"/",""),"?",""),"_",""),",",""),"[",""),"]",""),"(",""),")",""),"*","")</f>
        <v/>
      </c>
      <c r="BA197" s="61" t="str">
        <f aca="false">SUBSTITUTE(SUBSTITUTE(SUBSTITUTE(SUBSTITUTE(SUBSTITUTE(SUBSTITUTE(SUBSTITUTE(SUBSTITUTE(SUBSTITUTE(SUBSTITUTE(SUBSTITUTE(SUBSTITUTE(SUBSTITUTE(LOWER(AA197&amp;""),CHAR(160),""),"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"&amp;TRIM(SUBSTITUTE(SUBSTITUTE(SUBSTITUTE(SUBSTITUTE(SUBSTITUTE(SUBSTITUTE(SUBSTITUTE(SUBSTITUTE(SUBSTITUTE(SUBSTITUTE(SUBSTITUTE(SUBSTITUTE(SUBSTITUTE(SUBSTITUTE(SUBSTITUTE(SUBSTITUTE(SUBSTITUTE(SUBSTITUTE(SUBSTITUTE(SUBSTITUTE(LOWER(V197&amp;""),CHAR(160)," "),"."," "),","," "),"-"," "),"/"," "),"("," "),")"," "),":"," "),";"," "),"_"," "),"–"," "),"?"," "),"!"," "),"*"," "),"["," "),"]"," "),"'"," "),"#"," "),"+"," "),"&amp;"," "))&amp;" "</f>
        <v>  </v>
      </c>
      <c r="BD197" s="61" t="str">
        <f aca="false">" "&amp;TRIM(SUBSTITUTE(SUBSTITUTE(SUBSTITUTE(SUBSTITUTE(SUBSTITUTE(SUBSTITUTE(SUBSTITUTE(SUBSTITUTE(SUBSTITUTE(SUBSTITUTE(SUBSTITUTE(SUBSTITUTE(SUBSTITUTE(SUBSTITUTE(SUBSTITUTE(SUBSTITUTE(SUBSTITUTE(SUBSTITUTE(SUBSTITUTE(SUBSTITUTE(LOWER(Z197&amp;""),CHAR(160)," "),"."," "),","," "),"-"," "),"/"," "),"("," "),")"," "),":"," "),";"," "),"_"," "),"–"," "),"?"," "),"!"," "),"*"," "),"["," "),"]"," "),"'"," "),"#"," "),"+"," "),"&amp;"," "))&amp;" "</f>
        <v>  </v>
      </c>
      <c r="BE197" s="61" t="str">
        <f aca="false">" "&amp;TRIM(SUBSTITUTE(SUBSTITUTE(SUBSTITUTE(SUBSTITUTE(SUBSTITUTE(SUBSTITUTE(SUBSTITUTE(SUBSTITUTE(SUBSTITUTE(SUBSTITUTE(SUBSTITUTE(SUBSTITUTE(SUBSTITUTE(SUBSTITUTE(SUBSTITUTE(SUBSTITUTE(SUBSTITUTE(SUBSTITUTE(SUBSTITUTE(SUBSTITUTE(LOWER(W197&amp;""),CHAR(160)," "),"."," "),","," "),"-"," "),"/"," "),"("," "),")"," "),":"," "),";"," "),"_"," "),"–"," "),"?"," "),"!"," "),"*"," "),"["," "),"]"," "),"'"," "),"#"," "),"+"," "),"&amp;"," "))&amp;" "</f>
        <v>  </v>
      </c>
      <c r="BF197" s="61" t="str">
        <f aca="false">" "&amp;TRIM(SUBSTITUTE(SUBSTITUTE(SUBSTITUTE(SUBSTITUTE(SUBSTITUTE(SUBSTITUTE(SUBSTITUTE(SUBSTITUTE(SUBSTITUTE(SUBSTITUTE(SUBSTITUTE(SUBSTITUTE(SUBSTITUTE(SUBSTITUTE(SUBSTITUTE(SUBSTITUTE(SUBSTITUTE(SUBSTITUTE(SUBSTITUTE(SUBSTITUTE(LOWER(AC197&amp;""),CHAR(160)," "),"."," "),","," "),"-"," "),"/"," "),"("," "),")"," "),":"," "),";"," "),"_"," "),"–"," "),"?"," "),"!"," "),"*"," "),"["," "),"]"," "),"'"," "),"#"," "),"+"," "),"&amp;"," "))&amp;" "</f>
        <v>  </v>
      </c>
    </row>
    <row r="198" customFormat="false" ht="39.75" hidden="false" customHeight="true" outlineLevel="0" collapsed="false">
      <c r="A198" s="57" t="s">
        <v>740</v>
      </c>
      <c r="B198" s="57" t="s">
        <v>228</v>
      </c>
      <c r="C198" s="57" t="str">
        <f aca="false">Flights!$F$10</f>
        <v>MH0002</v>
      </c>
      <c r="D198" s="58" t="n">
        <f aca="false">Flights!$D$10</f>
        <v>46310</v>
      </c>
      <c r="E198" s="57" t="str">
        <f aca="false">Flights!$G$10&amp;"-"&amp;Flights!$H$10</f>
        <v>KUL-LHR</v>
      </c>
      <c r="F198" s="57" t="str">
        <f aca="false">Flights!$K$10</f>
        <v>BC</v>
      </c>
      <c r="G198" s="57" t="s">
        <v>441</v>
      </c>
      <c r="H198" s="57" t="s">
        <v>442</v>
      </c>
      <c r="I198" s="57" t="s">
        <v>410</v>
      </c>
      <c r="J198" s="57" t="s">
        <v>447</v>
      </c>
      <c r="K198" s="67" t="s">
        <v>408</v>
      </c>
      <c r="L198" s="67" t="s">
        <v>444</v>
      </c>
      <c r="M198" s="67"/>
      <c r="N198" s="67" t="s">
        <v>365</v>
      </c>
      <c r="O198" s="67" t="s">
        <v>445</v>
      </c>
      <c r="P198" s="57" t="s">
        <v>184</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open",IF(AND(NOT(OR(LEN(AZ198)&lt;15,ISNUMBER(MATCH(AZ198,L_Placeholder,0)))),NOT(SUMPRODUCT(--ISNUMBER(SEARCH(" "&amp;L_EvidencePhrase&amp;" ",BF198)))&gt;0),NOT(OR(LEN(AU198)&lt;2,ISNUMBER(MATCH(AU198,L_Placeholder,0)))),NOT(OR(LEN(AX198)&lt;2,ISNUMBER(MATCH(AX198,L_Placeholder,0)))),TRIM(AE198)&lt;&gt;TRIM(T198)),"N/A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",BD198)))&gt;0),"INVALID – evidence missing, placeholder or not yet on file",IF(OR(LEN(AX198)&lt;2,ISNUMBER(MATCH(AX198,L_Placeholder,0))),"INVALID – verifier missing",IF(AX198=AU198,"INVALID – verifier must be someone other than the PIC",IF(SUMPRODUCT(--ISNUMBER(SEARCH(" "&amp;L_EvidencePhrase&amp;" ",BC198)))&gt;0,"INVALID – result not yet available (awaiting / TBC)",IF(AND(TRIM(U198)="Pass",SUMPRODUCT(--ISNUMBER(SEARCH(" "&amp;L_ResultBad&amp;" ",BC198)))&gt;0,NOT(SUMPRODUCT(--ISNUMBER(SEARCH(" "&amp;L_Negation&amp;" ",BC198)))&gt;0)),"INVALID – result describes a problem: use Fail, then Pass after CA",IF(AND(AQ198=1,OR(OR(LEN(AY198)&lt;3,ISNUMBER(MATCH(AY198,L_Placeholder,0))),SUMPRODUCT(--ISNUMBER(SEARCH(" "&amp;L_EvidencePhrase&amp;" ",BE198)))&gt;0)),"INVALID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SUBSTITUTE(SUBSTITUTE(SUBSTITUTE(SUBSTITUTE(SUBSTITUTE(SUBSTITUTE(SUBSTITUTE(SUBSTITUTE(SUBSTITUTE(SUBSTITUTE(SUBSTITUTE(SUBSTITUTE(SUBSTITUTE(LOWER(T198&amp;""),CHAR(160),"")," ",""),".",""),"-",""),"/",""),"?",""),"_",""),",",""),"[",""),"]",""),"(",""),")",""),"*","")</f>
        <v/>
      </c>
      <c r="AV198" s="61" t="str">
        <f aca="false">SUBSTITUTE(SUBSTITUTE(SUBSTITUTE(SUBSTITUTE(SUBSTITUTE(SUBSTITUTE(SUBSTITUTE(SUBSTITUTE(SUBSTITUTE(SUBSTITUTE(SUBSTITUTE(SUBSTITUTE(SUBSTITUTE(LOWER(V198&amp;""),CHAR(160),"")," ",""),".",""),"-",""),"/",""),"?",""),"_",""),",",""),"[",""),"]",""),"(",""),")",""),"*","")</f>
        <v/>
      </c>
      <c r="AW198" s="61" t="str">
        <f aca="false">SUBSTITUTE(SUBSTITUTE(SUBSTITUTE(SUBSTITUTE(SUBSTITUTE(SUBSTITUTE(SUBSTITUTE(SUBSTITUTE(SUBSTITUTE(SUBSTITUTE(SUBSTITUTE(SUBSTITUTE(SUBSTITUTE(LOWER(Z198&amp;""),CHAR(160),"")," ",""),".",""),"-",""),"/",""),"?",""),"_",""),",",""),"[",""),"]",""),"(",""),")",""),"*","")</f>
        <v/>
      </c>
      <c r="AX198" s="61" t="str">
        <f aca="false">SUBSTITUTE(SUBSTITUTE(SUBSTITUTE(SUBSTITUTE(SUBSTITUTE(SUBSTITUTE(SUBSTITUTE(SUBSTITUTE(SUBSTITUTE(SUBSTITUTE(SUBSTITUTE(SUBSTITUTE(SUBSTITUTE(LOWER(AE198&amp;""),CHAR(160),"")," ",""),".",""),"-",""),"/",""),"?",""),"_",""),",",""),"[",""),"]",""),"(",""),")",""),"*","")</f>
        <v/>
      </c>
      <c r="AY198" s="61" t="str">
        <f aca="false">SUBSTITUTE(SUBSTITUTE(SUBSTITUTE(SUBSTITUTE(SUBSTITUTE(SUBSTITUTE(SUBSTITUTE(SUBSTITUTE(SUBSTITUTE(SUBSTITUTE(SUBSTITUTE(SUBSTITUTE(SUBSTITUTE(LOWER(W198&amp;""),CHAR(160),"")," ",""),".",""),"-",""),"/",""),"?",""),"_",""),",",""),"[",""),"]",""),"(",""),")",""),"*","")</f>
        <v/>
      </c>
      <c r="AZ198" s="61" t="str">
        <f aca="false">SUBSTITUTE(SUBSTITUTE(SUBSTITUTE(SUBSTITUTE(SUBSTITUTE(SUBSTITUTE(SUBSTITUTE(SUBSTITUTE(SUBSTITUTE(SUBSTITUTE(SUBSTITUTE(SUBSTITUTE(SUBSTITUTE(LOWER(AC198&amp;""),CHAR(160),"")," ",""),".",""),"-",""),"/",""),"?",""),"_",""),",",""),"[",""),"]",""),"(",""),")",""),"*","")</f>
        <v/>
      </c>
      <c r="BA198" s="61" t="str">
        <f aca="false">SUBSTITUTE(SUBSTITUTE(SUBSTITUTE(SUBSTITUTE(SUBSTITUTE(SUBSTITUTE(SUBSTITUTE(SUBSTITUTE(SUBSTITUTE(SUBSTITUTE(SUBSTITUTE(SUBSTITUTE(SUBSTITUTE(LOWER(AA198&amp;""),CHAR(160),""),"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"&amp;TRIM(SUBSTITUTE(SUBSTITUTE(SUBSTITUTE(SUBSTITUTE(SUBSTITUTE(SUBSTITUTE(SUBSTITUTE(SUBSTITUTE(SUBSTITUTE(SUBSTITUTE(SUBSTITUTE(SUBSTITUTE(SUBSTITUTE(SUBSTITUTE(SUBSTITUTE(SUBSTITUTE(SUBSTITUTE(SUBSTITUTE(SUBSTITUTE(SUBSTITUTE(LOWER(V198&amp;""),CHAR(160)," "),"."," "),","," "),"-"," "),"/"," "),"("," "),")"," "),":"," "),";"," "),"_"," "),"–"," "),"?"," "),"!"," "),"*"," "),"["," "),"]"," "),"'"," "),"#"," "),"+"," "),"&amp;"," "))&amp;" "</f>
        <v>  </v>
      </c>
      <c r="BD198" s="61" t="str">
        <f aca="false">" "&amp;TRIM(SUBSTITUTE(SUBSTITUTE(SUBSTITUTE(SUBSTITUTE(SUBSTITUTE(SUBSTITUTE(SUBSTITUTE(SUBSTITUTE(SUBSTITUTE(SUBSTITUTE(SUBSTITUTE(SUBSTITUTE(SUBSTITUTE(SUBSTITUTE(SUBSTITUTE(SUBSTITUTE(SUBSTITUTE(SUBSTITUTE(SUBSTITUTE(SUBSTITUTE(LOWER(Z198&amp;""),CHAR(160)," "),"."," "),","," "),"-"," "),"/"," "),"("," "),")"," "),":"," "),";"," "),"_"," "),"–"," "),"?"," "),"!"," "),"*"," "),"["," "),"]"," "),"'"," "),"#"," "),"+"," "),"&amp;"," "))&amp;" "</f>
        <v>  </v>
      </c>
      <c r="BE198" s="61" t="str">
        <f aca="false">" "&amp;TRIM(SUBSTITUTE(SUBSTITUTE(SUBSTITUTE(SUBSTITUTE(SUBSTITUTE(SUBSTITUTE(SUBSTITUTE(SUBSTITUTE(SUBSTITUTE(SUBSTITUTE(SUBSTITUTE(SUBSTITUTE(SUBSTITUTE(SUBSTITUTE(SUBSTITUTE(SUBSTITUTE(SUBSTITUTE(SUBSTITUTE(SUBSTITUTE(SUBSTITUTE(LOWER(W198&amp;""),CHAR(160)," "),"."," "),","," "),"-"," "),"/"," "),"("," "),")"," "),":"," "),";"," "),"_"," "),"–"," "),"?"," "),"!"," "),"*"," "),"["," "),"]"," "),"'"," "),"#"," "),"+"," "),"&amp;"," "))&amp;" "</f>
        <v>  </v>
      </c>
      <c r="BF198" s="61" t="str">
        <f aca="false">" "&amp;TRIM(SUBSTITUTE(SUBSTITUTE(SUBSTITUTE(SUBSTITUTE(SUBSTITUTE(SUBSTITUTE(SUBSTITUTE(SUBSTITUTE(SUBSTITUTE(SUBSTITUTE(SUBSTITUTE(SUBSTITUTE(SUBSTITUTE(SUBSTITUTE(SUBSTITUTE(SUBSTITUTE(SUBSTITUTE(SUBSTITUTE(SUBSTITUTE(SUBSTITUTE(LOWER(AC198&amp;""),CHAR(160)," "),"."," "),","," "),"-"," "),"/"," "),"("," "),")"," "),":"," "),";"," "),"_"," "),"–"," "),"?"," "),"!"," "),"*"," "),"["," "),"]"," "),"'"," "),"#"," "),"+"," "),"&amp;"," "))&amp;" "</f>
        <v>  </v>
      </c>
    </row>
    <row r="199" customFormat="false" ht="91.5" hidden="false" customHeight="true" outlineLevel="0" collapsed="false">
      <c r="A199" s="57" t="s">
        <v>741</v>
      </c>
      <c r="B199" s="57" t="s">
        <v>228</v>
      </c>
      <c r="C199" s="57" t="str">
        <f aca="false">Flights!$F$10</f>
        <v>MH0002</v>
      </c>
      <c r="D199" s="58" t="n">
        <f aca="false">Flights!$D$10</f>
        <v>46310</v>
      </c>
      <c r="E199" s="57" t="str">
        <f aca="false">Flights!$G$10&amp;"-"&amp;Flights!$H$10</f>
        <v>KUL-LHR</v>
      </c>
      <c r="F199" s="57" t="str">
        <f aca="false">Flights!$K$10</f>
        <v>BC</v>
      </c>
      <c r="G199" s="57" t="s">
        <v>441</v>
      </c>
      <c r="H199" s="57" t="s">
        <v>442</v>
      </c>
      <c r="I199" s="57" t="s">
        <v>422</v>
      </c>
      <c r="J199" s="57" t="s">
        <v>449</v>
      </c>
      <c r="K199" s="67" t="s">
        <v>483</v>
      </c>
      <c r="L199" s="67" t="s">
        <v>425</v>
      </c>
      <c r="M199" s="67" t="s">
        <v>708</v>
      </c>
      <c r="N199" s="67" t="s">
        <v>426</v>
      </c>
      <c r="O199" s="67" t="s">
        <v>709</v>
      </c>
      <c r="P199" s="57" t="s">
        <v>184</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open",IF(AND(NOT(OR(LEN(AZ199)&lt;15,ISNUMBER(MATCH(AZ199,L_Placeholder,0)))),NOT(SUMPRODUCT(--ISNUMBER(SEARCH(" "&amp;L_EvidencePhrase&amp;" ",BF199)))&gt;0),NOT(OR(LEN(AU199)&lt;2,ISNUMBER(MATCH(AU199,L_Placeholder,0)))),NOT(OR(LEN(AX199)&lt;2,ISNUMBER(MATCH(AX199,L_Placeholder,0)))),TRIM(AE199)&lt;&gt;TRIM(T199)),"N/A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",BD199)))&gt;0),"INVALID – evidence missing, placeholder or not yet on file",IF(OR(LEN(AX199)&lt;2,ISNUMBER(MATCH(AX199,L_Placeholder,0))),"INVALID – verifier missing",IF(AX199=AU199,"INVALID – verifier must be someone other than the PIC",IF(SUMPRODUCT(--ISNUMBER(SEARCH(" "&amp;L_EvidencePhrase&amp;" ",BC199)))&gt;0,"INVALID – result not yet available (awaiting / TBC)",IF(AND(TRIM(U199)="Pass",SUMPRODUCT(--ISNUMBER(SEARCH(" "&amp;L_ResultBad&amp;" ",BC199)))&gt;0,NOT(SUMPRODUCT(--ISNUMBER(SEARCH(" "&amp;L_Negation&amp;" ",BC199)))&gt;0)),"INVALID – result describes a problem: use Fail, then Pass after CA",IF(AND(AQ199=1,OR(OR(LEN(AY199)&lt;3,ISNUMBER(MATCH(AY199,L_Placeholder,0))),SUMPRODUCT(--ISNUMBER(SEARCH(" "&amp;L_EvidencePhrase&amp;" ",BE199)))&gt;0)),"INVALID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SUBSTITUTE(SUBSTITUTE(SUBSTITUTE(SUBSTITUTE(SUBSTITUTE(SUBSTITUTE(SUBSTITUTE(SUBSTITUTE(SUBSTITUTE(SUBSTITUTE(SUBSTITUTE(SUBSTITUTE(SUBSTITUTE(LOWER(T199&amp;""),CHAR(160),"")," ",""),".",""),"-",""),"/",""),"?",""),"_",""),",",""),"[",""),"]",""),"(",""),")",""),"*","")</f>
        <v/>
      </c>
      <c r="AV199" s="61" t="str">
        <f aca="false">SUBSTITUTE(SUBSTITUTE(SUBSTITUTE(SUBSTITUTE(SUBSTITUTE(SUBSTITUTE(SUBSTITUTE(SUBSTITUTE(SUBSTITUTE(SUBSTITUTE(SUBSTITUTE(SUBSTITUTE(SUBSTITUTE(LOWER(V199&amp;""),CHAR(160),"")," ",""),".",""),"-",""),"/",""),"?",""),"_",""),",",""),"[",""),"]",""),"(",""),")",""),"*","")</f>
        <v/>
      </c>
      <c r="AW199" s="61" t="str">
        <f aca="false">SUBSTITUTE(SUBSTITUTE(SUBSTITUTE(SUBSTITUTE(SUBSTITUTE(SUBSTITUTE(SUBSTITUTE(SUBSTITUTE(SUBSTITUTE(SUBSTITUTE(SUBSTITUTE(SUBSTITUTE(SUBSTITUTE(LOWER(Z199&amp;""),CHAR(160),"")," ",""),".",""),"-",""),"/",""),"?",""),"_",""),",",""),"[",""),"]",""),"(",""),")",""),"*","")</f>
        <v/>
      </c>
      <c r="AX199" s="61" t="str">
        <f aca="false">SUBSTITUTE(SUBSTITUTE(SUBSTITUTE(SUBSTITUTE(SUBSTITUTE(SUBSTITUTE(SUBSTITUTE(SUBSTITUTE(SUBSTITUTE(SUBSTITUTE(SUBSTITUTE(SUBSTITUTE(SUBSTITUTE(LOWER(AE199&amp;""),CHAR(160),"")," ",""),".",""),"-",""),"/",""),"?",""),"_",""),",",""),"[",""),"]",""),"(",""),")",""),"*","")</f>
        <v/>
      </c>
      <c r="AY199" s="61" t="str">
        <f aca="false">SUBSTITUTE(SUBSTITUTE(SUBSTITUTE(SUBSTITUTE(SUBSTITUTE(SUBSTITUTE(SUBSTITUTE(SUBSTITUTE(SUBSTITUTE(SUBSTITUTE(SUBSTITUTE(SUBSTITUTE(SUBSTITUTE(LOWER(W199&amp;""),CHAR(160),"")," ",""),".",""),"-",""),"/",""),"?",""),"_",""),",",""),"[",""),"]",""),"(",""),")",""),"*","")</f>
        <v/>
      </c>
      <c r="AZ199" s="61" t="str">
        <f aca="false">SUBSTITUTE(SUBSTITUTE(SUBSTITUTE(SUBSTITUTE(SUBSTITUTE(SUBSTITUTE(SUBSTITUTE(SUBSTITUTE(SUBSTITUTE(SUBSTITUTE(SUBSTITUTE(SUBSTITUTE(SUBSTITUTE(LOWER(AC199&amp;""),CHAR(160),"")," ",""),".",""),"-",""),"/",""),"?",""),"_",""),",",""),"[",""),"]",""),"(",""),")",""),"*","")</f>
        <v/>
      </c>
      <c r="BA199" s="61" t="str">
        <f aca="false">SUBSTITUTE(SUBSTITUTE(SUBSTITUTE(SUBSTITUTE(SUBSTITUTE(SUBSTITUTE(SUBSTITUTE(SUBSTITUTE(SUBSTITUTE(SUBSTITUTE(SUBSTITUTE(SUBSTITUTE(SUBSTITUTE(LOWER(AA199&amp;""),CHAR(160),""),"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"&amp;TRIM(SUBSTITUTE(SUBSTITUTE(SUBSTITUTE(SUBSTITUTE(SUBSTITUTE(SUBSTITUTE(SUBSTITUTE(SUBSTITUTE(SUBSTITUTE(SUBSTITUTE(SUBSTITUTE(SUBSTITUTE(SUBSTITUTE(SUBSTITUTE(SUBSTITUTE(SUBSTITUTE(SUBSTITUTE(SUBSTITUTE(SUBSTITUTE(SUBSTITUTE(LOWER(V199&amp;""),CHAR(160)," "),"."," "),","," "),"-"," "),"/"," "),"("," "),")"," "),":"," "),";"," "),"_"," "),"–"," "),"?"," "),"!"," "),"*"," "),"["," "),"]"," "),"'"," "),"#"," "),"+"," "),"&amp;"," "))&amp;" "</f>
        <v>  </v>
      </c>
      <c r="BD199" s="61" t="str">
        <f aca="false">" "&amp;TRIM(SUBSTITUTE(SUBSTITUTE(SUBSTITUTE(SUBSTITUTE(SUBSTITUTE(SUBSTITUTE(SUBSTITUTE(SUBSTITUTE(SUBSTITUTE(SUBSTITUTE(SUBSTITUTE(SUBSTITUTE(SUBSTITUTE(SUBSTITUTE(SUBSTITUTE(SUBSTITUTE(SUBSTITUTE(SUBSTITUTE(SUBSTITUTE(SUBSTITUTE(LOWER(Z199&amp;""),CHAR(160)," "),"."," "),","," "),"-"," "),"/"," "),"("," "),")"," "),":"," "),";"," "),"_"," "),"–"," "),"?"," "),"!"," "),"*"," "),"["," "),"]"," "),"'"," "),"#"," "),"+"," "),"&amp;"," "))&amp;" "</f>
        <v>  </v>
      </c>
      <c r="BE199" s="61" t="str">
        <f aca="false">" "&amp;TRIM(SUBSTITUTE(SUBSTITUTE(SUBSTITUTE(SUBSTITUTE(SUBSTITUTE(SUBSTITUTE(SUBSTITUTE(SUBSTITUTE(SUBSTITUTE(SUBSTITUTE(SUBSTITUTE(SUBSTITUTE(SUBSTITUTE(SUBSTITUTE(SUBSTITUTE(SUBSTITUTE(SUBSTITUTE(SUBSTITUTE(SUBSTITUTE(SUBSTITUTE(LOWER(W199&amp;""),CHAR(160)," "),"."," "),","," "),"-"," "),"/"," "),"("," "),")"," "),":"," "),";"," "),"_"," "),"–"," "),"?"," "),"!"," "),"*"," "),"["," "),"]"," "),"'"," "),"#"," "),"+"," "),"&amp;"," "))&amp;" "</f>
        <v>  </v>
      </c>
      <c r="BF199" s="61" t="str">
        <f aca="false">" "&amp;TRIM(SUBSTITUTE(SUBSTITUTE(SUBSTITUTE(SUBSTITUTE(SUBSTITUTE(SUBSTITUTE(SUBSTITUTE(SUBSTITUTE(SUBSTITUTE(SUBSTITUTE(SUBSTITUTE(SUBSTITUTE(SUBSTITUTE(SUBSTITUTE(SUBSTITUTE(SUBSTITUTE(SUBSTITUTE(SUBSTITUTE(SUBSTITUTE(SUBSTITUTE(LOWER(AC199&amp;""),CHAR(160)," "),"."," "),","," "),"-"," "),"/"," "),"("," "),")"," "),":"," "),";"," "),"_"," "),"–"," "),"?"," "),"!"," "),"*"," "),"["," "),"]"," "),"'"," "),"#"," "),"+"," "),"&amp;"," "))&amp;" "</f>
        <v>  </v>
      </c>
    </row>
    <row r="200" customFormat="false" ht="39.75" hidden="false" customHeight="true" outlineLevel="0" collapsed="false">
      <c r="A200" s="57" t="s">
        <v>742</v>
      </c>
      <c r="B200" s="57" t="s">
        <v>228</v>
      </c>
      <c r="C200" s="57" t="str">
        <f aca="false">Flights!$F$10</f>
        <v>MH0002</v>
      </c>
      <c r="D200" s="58" t="n">
        <f aca="false">Flights!$D$10</f>
        <v>46310</v>
      </c>
      <c r="E200" s="57" t="str">
        <f aca="false">Flights!$G$10&amp;"-"&amp;Flights!$H$10</f>
        <v>KUL-LHR</v>
      </c>
      <c r="F200" s="57" t="str">
        <f aca="false">Flights!$K$10</f>
        <v>BC</v>
      </c>
      <c r="G200" s="57" t="s">
        <v>441</v>
      </c>
      <c r="H200" s="57" t="s">
        <v>442</v>
      </c>
      <c r="I200" s="57" t="s">
        <v>422</v>
      </c>
      <c r="J200" s="57" t="s">
        <v>743</v>
      </c>
      <c r="K200" s="67" t="s">
        <v>712</v>
      </c>
      <c r="L200" s="67" t="s">
        <v>713</v>
      </c>
      <c r="M200" s="67" t="s">
        <v>184</v>
      </c>
      <c r="N200" s="67" t="s">
        <v>365</v>
      </c>
      <c r="O200" s="67" t="s">
        <v>714</v>
      </c>
      <c r="P200" s="57" t="s">
        <v>184</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open",IF(AND(NOT(OR(LEN(AZ200)&lt;15,ISNUMBER(MATCH(AZ200,L_Placeholder,0)))),NOT(SUMPRODUCT(--ISNUMBER(SEARCH(" "&amp;L_EvidencePhrase&amp;" ",BF200)))&gt;0),NOT(OR(LEN(AU200)&lt;2,ISNUMBER(MATCH(AU200,L_Placeholder,0)))),NOT(OR(LEN(AX200)&lt;2,ISNUMBER(MATCH(AX200,L_Placeholder,0)))),TRIM(AE200)&lt;&gt;TRIM(T200)),"N/A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",BD200)))&gt;0),"INVALID – evidence missing, placeholder or not yet on file",IF(OR(LEN(AX200)&lt;2,ISNUMBER(MATCH(AX200,L_Placeholder,0))),"INVALID – verifier missing",IF(AX200=AU200,"INVALID – verifier must be someone other than the PIC",IF(SUMPRODUCT(--ISNUMBER(SEARCH(" "&amp;L_EvidencePhrase&amp;" ",BC200)))&gt;0,"INVALID – result not yet available (awaiting / TBC)",IF(AND(TRIM(U200)="Pass",SUMPRODUCT(--ISNUMBER(SEARCH(" "&amp;L_ResultBad&amp;" ",BC200)))&gt;0,NOT(SUMPRODUCT(--ISNUMBER(SEARCH(" "&amp;L_Negation&amp;" ",BC200)))&gt;0)),"INVALID – result describes a problem: use Fail, then Pass after CA",IF(AND(AQ200=1,OR(OR(LEN(AY200)&lt;3,ISNUMBER(MATCH(AY200,L_Placeholder,0))),SUMPRODUCT(--ISNUMBER(SEARCH(" "&amp;L_EvidencePhrase&amp;" ",BE200)))&gt;0)),"INVALID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SUBSTITUTE(SUBSTITUTE(SUBSTITUTE(SUBSTITUTE(SUBSTITUTE(SUBSTITUTE(SUBSTITUTE(SUBSTITUTE(SUBSTITUTE(SUBSTITUTE(SUBSTITUTE(SUBSTITUTE(SUBSTITUTE(LOWER(T200&amp;""),CHAR(160),"")," ",""),".",""),"-",""),"/",""),"?",""),"_",""),",",""),"[",""),"]",""),"(",""),")",""),"*","")</f>
        <v/>
      </c>
      <c r="AV200" s="61" t="str">
        <f aca="false">SUBSTITUTE(SUBSTITUTE(SUBSTITUTE(SUBSTITUTE(SUBSTITUTE(SUBSTITUTE(SUBSTITUTE(SUBSTITUTE(SUBSTITUTE(SUBSTITUTE(SUBSTITUTE(SUBSTITUTE(SUBSTITUTE(LOWER(V200&amp;""),CHAR(160),"")," ",""),".",""),"-",""),"/",""),"?",""),"_",""),",",""),"[",""),"]",""),"(",""),")",""),"*","")</f>
        <v/>
      </c>
      <c r="AW200" s="61" t="str">
        <f aca="false">SUBSTITUTE(SUBSTITUTE(SUBSTITUTE(SUBSTITUTE(SUBSTITUTE(SUBSTITUTE(SUBSTITUTE(SUBSTITUTE(SUBSTITUTE(SUBSTITUTE(SUBSTITUTE(SUBSTITUTE(SUBSTITUTE(LOWER(Z200&amp;""),CHAR(160),"")," ",""),".",""),"-",""),"/",""),"?",""),"_",""),",",""),"[",""),"]",""),"(",""),")",""),"*","")</f>
        <v/>
      </c>
      <c r="AX200" s="61" t="str">
        <f aca="false">SUBSTITUTE(SUBSTITUTE(SUBSTITUTE(SUBSTITUTE(SUBSTITUTE(SUBSTITUTE(SUBSTITUTE(SUBSTITUTE(SUBSTITUTE(SUBSTITUTE(SUBSTITUTE(SUBSTITUTE(SUBSTITUTE(LOWER(AE200&amp;""),CHAR(160),"")," ",""),".",""),"-",""),"/",""),"?",""),"_",""),",",""),"[",""),"]",""),"(",""),")",""),"*","")</f>
        <v/>
      </c>
      <c r="AY200" s="61" t="str">
        <f aca="false">SUBSTITUTE(SUBSTITUTE(SUBSTITUTE(SUBSTITUTE(SUBSTITUTE(SUBSTITUTE(SUBSTITUTE(SUBSTITUTE(SUBSTITUTE(SUBSTITUTE(SUBSTITUTE(SUBSTITUTE(SUBSTITUTE(LOWER(W200&amp;""),CHAR(160),"")," ",""),".",""),"-",""),"/",""),"?",""),"_",""),",",""),"[",""),"]",""),"(",""),")",""),"*","")</f>
        <v/>
      </c>
      <c r="AZ200" s="61" t="str">
        <f aca="false">SUBSTITUTE(SUBSTITUTE(SUBSTITUTE(SUBSTITUTE(SUBSTITUTE(SUBSTITUTE(SUBSTITUTE(SUBSTITUTE(SUBSTITUTE(SUBSTITUTE(SUBSTITUTE(SUBSTITUTE(SUBSTITUTE(LOWER(AC200&amp;""),CHAR(160),"")," ",""),".",""),"-",""),"/",""),"?",""),"_",""),",",""),"[",""),"]",""),"(",""),")",""),"*","")</f>
        <v/>
      </c>
      <c r="BA200" s="61" t="str">
        <f aca="false">SUBSTITUTE(SUBSTITUTE(SUBSTITUTE(SUBSTITUTE(SUBSTITUTE(SUBSTITUTE(SUBSTITUTE(SUBSTITUTE(SUBSTITUTE(SUBSTITUTE(SUBSTITUTE(SUBSTITUTE(SUBSTITUTE(LOWER(AA200&amp;""),CHAR(160),""),"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"&amp;TRIM(SUBSTITUTE(SUBSTITUTE(SUBSTITUTE(SUBSTITUTE(SUBSTITUTE(SUBSTITUTE(SUBSTITUTE(SUBSTITUTE(SUBSTITUTE(SUBSTITUTE(SUBSTITUTE(SUBSTITUTE(SUBSTITUTE(SUBSTITUTE(SUBSTITUTE(SUBSTITUTE(SUBSTITUTE(SUBSTITUTE(SUBSTITUTE(SUBSTITUTE(LOWER(V200&amp;""),CHAR(160)," "),"."," "),","," "),"-"," "),"/"," "),"("," "),")"," "),":"," "),";"," "),"_"," "),"–"," "),"?"," "),"!"," "),"*"," "),"["," "),"]"," "),"'"," "),"#"," "),"+"," "),"&amp;"," "))&amp;" "</f>
        <v>  </v>
      </c>
      <c r="BD200" s="61" t="str">
        <f aca="false">" "&amp;TRIM(SUBSTITUTE(SUBSTITUTE(SUBSTITUTE(SUBSTITUTE(SUBSTITUTE(SUBSTITUTE(SUBSTITUTE(SUBSTITUTE(SUBSTITUTE(SUBSTITUTE(SUBSTITUTE(SUBSTITUTE(SUBSTITUTE(SUBSTITUTE(SUBSTITUTE(SUBSTITUTE(SUBSTITUTE(SUBSTITUTE(SUBSTITUTE(SUBSTITUTE(LOWER(Z200&amp;""),CHAR(160)," "),"."," "),","," "),"-"," "),"/"," "),"("," "),")"," "),":"," "),";"," "),"_"," "),"–"," "),"?"," "),"!"," "),"*"," "),"["," "),"]"," "),"'"," "),"#"," "),"+"," "),"&amp;"," "))&amp;" "</f>
        <v>  </v>
      </c>
      <c r="BE200" s="61" t="str">
        <f aca="false">" "&amp;TRIM(SUBSTITUTE(SUBSTITUTE(SUBSTITUTE(SUBSTITUTE(SUBSTITUTE(SUBSTITUTE(SUBSTITUTE(SUBSTITUTE(SUBSTITUTE(SUBSTITUTE(SUBSTITUTE(SUBSTITUTE(SUBSTITUTE(SUBSTITUTE(SUBSTITUTE(SUBSTITUTE(SUBSTITUTE(SUBSTITUTE(SUBSTITUTE(SUBSTITUTE(LOWER(W200&amp;""),CHAR(160)," "),"."," "),","," "),"-"," "),"/"," "),"("," "),")"," "),":"," "),";"," "),"_"," "),"–"," "),"?"," "),"!"," "),"*"," "),"["," "),"]"," "),"'"," "),"#"," "),"+"," "),"&amp;"," "))&amp;" "</f>
        <v>  </v>
      </c>
      <c r="BF200" s="61" t="str">
        <f aca="false">" "&amp;TRIM(SUBSTITUTE(SUBSTITUTE(SUBSTITUTE(SUBSTITUTE(SUBSTITUTE(SUBSTITUTE(SUBSTITUTE(SUBSTITUTE(SUBSTITUTE(SUBSTITUTE(SUBSTITUTE(SUBSTITUTE(SUBSTITUTE(SUBSTITUTE(SUBSTITUTE(SUBSTITUTE(SUBSTITUTE(SUBSTITUTE(SUBSTITUTE(SUBSTITUTE(LOWER(AC200&amp;""),CHAR(160)," "),"."," "),","," "),"-"," "),"/"," "),"("," "),")"," "),":"," "),";"," "),"_"," "),"–"," "),"?"," "),"!"," "),"*"," "),"["," "),"]"," "),"'"," "),"#"," "),"+"," "),"&amp;"," "))&amp;" "</f>
        <v>  </v>
      </c>
    </row>
    <row r="201" customFormat="false" ht="39.75" hidden="false" customHeight="true" outlineLevel="0" collapsed="false">
      <c r="A201" s="57" t="s">
        <v>744</v>
      </c>
      <c r="B201" s="57" t="s">
        <v>228</v>
      </c>
      <c r="C201" s="57" t="str">
        <f aca="false">Flights!$F$10</f>
        <v>MH0002</v>
      </c>
      <c r="D201" s="58" t="n">
        <f aca="false">Flights!$D$10</f>
        <v>46310</v>
      </c>
      <c r="E201" s="57" t="str">
        <f aca="false">Flights!$G$10&amp;"-"&amp;Flights!$H$10</f>
        <v>KUL-LHR</v>
      </c>
      <c r="F201" s="57" t="str">
        <f aca="false">Flights!$K$10</f>
        <v>BC</v>
      </c>
      <c r="G201" s="57" t="s">
        <v>441</v>
      </c>
      <c r="H201" s="57" t="s">
        <v>442</v>
      </c>
      <c r="I201" s="57" t="s">
        <v>422</v>
      </c>
      <c r="J201" s="57" t="s">
        <v>625</v>
      </c>
      <c r="K201" s="67" t="s">
        <v>483</v>
      </c>
      <c r="L201" s="67" t="s">
        <v>716</v>
      </c>
      <c r="M201" s="67" t="s">
        <v>184</v>
      </c>
      <c r="N201" s="67" t="s">
        <v>365</v>
      </c>
      <c r="O201" s="67"/>
      <c r="P201" s="57" t="s">
        <v>184</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open",IF(AND(NOT(OR(LEN(AZ201)&lt;15,ISNUMBER(MATCH(AZ201,L_Placeholder,0)))),NOT(SUMPRODUCT(--ISNUMBER(SEARCH(" "&amp;L_EvidencePhrase&amp;" ",BF201)))&gt;0),NOT(OR(LEN(AU201)&lt;2,ISNUMBER(MATCH(AU201,L_Placeholder,0)))),NOT(OR(LEN(AX201)&lt;2,ISNUMBER(MATCH(AX201,L_Placeholder,0)))),TRIM(AE201)&lt;&gt;TRIM(T201)),"N/A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",BD201)))&gt;0),"INVALID – evidence missing, placeholder or not yet on file",IF(OR(LEN(AX201)&lt;2,ISNUMBER(MATCH(AX201,L_Placeholder,0))),"INVALID – verifier missing",IF(AX201=AU201,"INVALID – verifier must be someone other than the PIC",IF(SUMPRODUCT(--ISNUMBER(SEARCH(" "&amp;L_EvidencePhrase&amp;" ",BC201)))&gt;0,"INVALID – result not yet available (awaiting / TBC)",IF(AND(TRIM(U201)="Pass",SUMPRODUCT(--ISNUMBER(SEARCH(" "&amp;L_ResultBad&amp;" ",BC201)))&gt;0,NOT(SUMPRODUCT(--ISNUMBER(SEARCH(" "&amp;L_Negation&amp;" ",BC201)))&gt;0)),"INVALID – result describes a problem: use Fail, then Pass after CA",IF(AND(AQ201=1,OR(OR(LEN(AY201)&lt;3,ISNUMBER(MATCH(AY201,L_Placeholder,0))),SUMPRODUCT(--ISNUMBER(SEARCH(" "&amp;L_EvidencePhrase&amp;" ",BE201)))&gt;0)),"INVALID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SUBSTITUTE(SUBSTITUTE(SUBSTITUTE(SUBSTITUTE(SUBSTITUTE(SUBSTITUTE(SUBSTITUTE(SUBSTITUTE(SUBSTITUTE(SUBSTITUTE(SUBSTITUTE(SUBSTITUTE(SUBSTITUTE(LOWER(T201&amp;""),CHAR(160),"")," ",""),".",""),"-",""),"/",""),"?",""),"_",""),",",""),"[",""),"]",""),"(",""),")",""),"*","")</f>
        <v/>
      </c>
      <c r="AV201" s="61" t="str">
        <f aca="false">SUBSTITUTE(SUBSTITUTE(SUBSTITUTE(SUBSTITUTE(SUBSTITUTE(SUBSTITUTE(SUBSTITUTE(SUBSTITUTE(SUBSTITUTE(SUBSTITUTE(SUBSTITUTE(SUBSTITUTE(SUBSTITUTE(LOWER(V201&amp;""),CHAR(160),"")," ",""),".",""),"-",""),"/",""),"?",""),"_",""),",",""),"[",""),"]",""),"(",""),")",""),"*","")</f>
        <v/>
      </c>
      <c r="AW201" s="61" t="str">
        <f aca="false">SUBSTITUTE(SUBSTITUTE(SUBSTITUTE(SUBSTITUTE(SUBSTITUTE(SUBSTITUTE(SUBSTITUTE(SUBSTITUTE(SUBSTITUTE(SUBSTITUTE(SUBSTITUTE(SUBSTITUTE(SUBSTITUTE(LOWER(Z201&amp;""),CHAR(160),"")," ",""),".",""),"-",""),"/",""),"?",""),"_",""),",",""),"[",""),"]",""),"(",""),")",""),"*","")</f>
        <v/>
      </c>
      <c r="AX201" s="61" t="str">
        <f aca="false">SUBSTITUTE(SUBSTITUTE(SUBSTITUTE(SUBSTITUTE(SUBSTITUTE(SUBSTITUTE(SUBSTITUTE(SUBSTITUTE(SUBSTITUTE(SUBSTITUTE(SUBSTITUTE(SUBSTITUTE(SUBSTITUTE(LOWER(AE201&amp;""),CHAR(160),"")," ",""),".",""),"-",""),"/",""),"?",""),"_",""),",",""),"[",""),"]",""),"(",""),")",""),"*","")</f>
        <v/>
      </c>
      <c r="AY201" s="61" t="str">
        <f aca="false">SUBSTITUTE(SUBSTITUTE(SUBSTITUTE(SUBSTITUTE(SUBSTITUTE(SUBSTITUTE(SUBSTITUTE(SUBSTITUTE(SUBSTITUTE(SUBSTITUTE(SUBSTITUTE(SUBSTITUTE(SUBSTITUTE(LOWER(W201&amp;""),CHAR(160),"")," ",""),".",""),"-",""),"/",""),"?",""),"_",""),",",""),"[",""),"]",""),"(",""),")",""),"*","")</f>
        <v/>
      </c>
      <c r="AZ201" s="61" t="str">
        <f aca="false">SUBSTITUTE(SUBSTITUTE(SUBSTITUTE(SUBSTITUTE(SUBSTITUTE(SUBSTITUTE(SUBSTITUTE(SUBSTITUTE(SUBSTITUTE(SUBSTITUTE(SUBSTITUTE(SUBSTITUTE(SUBSTITUTE(LOWER(AC201&amp;""),CHAR(160),"")," ",""),".",""),"-",""),"/",""),"?",""),"_",""),",",""),"[",""),"]",""),"(",""),")",""),"*","")</f>
        <v/>
      </c>
      <c r="BA201" s="61" t="str">
        <f aca="false">SUBSTITUTE(SUBSTITUTE(SUBSTITUTE(SUBSTITUTE(SUBSTITUTE(SUBSTITUTE(SUBSTITUTE(SUBSTITUTE(SUBSTITUTE(SUBSTITUTE(SUBSTITUTE(SUBSTITUTE(SUBSTITUTE(LOWER(AA201&amp;""),CHAR(160),""),"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"&amp;TRIM(SUBSTITUTE(SUBSTITUTE(SUBSTITUTE(SUBSTITUTE(SUBSTITUTE(SUBSTITUTE(SUBSTITUTE(SUBSTITUTE(SUBSTITUTE(SUBSTITUTE(SUBSTITUTE(SUBSTITUTE(SUBSTITUTE(SUBSTITUTE(SUBSTITUTE(SUBSTITUTE(SUBSTITUTE(SUBSTITUTE(SUBSTITUTE(SUBSTITUTE(LOWER(V201&amp;""),CHAR(160)," "),"."," "),","," "),"-"," "),"/"," "),"("," "),")"," "),":"," "),";"," "),"_"," "),"–"," "),"?"," "),"!"," "),"*"," "),"["," "),"]"," "),"'"," "),"#"," "),"+"," "),"&amp;"," "))&amp;" "</f>
        <v>  </v>
      </c>
      <c r="BD201" s="61" t="str">
        <f aca="false">" "&amp;TRIM(SUBSTITUTE(SUBSTITUTE(SUBSTITUTE(SUBSTITUTE(SUBSTITUTE(SUBSTITUTE(SUBSTITUTE(SUBSTITUTE(SUBSTITUTE(SUBSTITUTE(SUBSTITUTE(SUBSTITUTE(SUBSTITUTE(SUBSTITUTE(SUBSTITUTE(SUBSTITUTE(SUBSTITUTE(SUBSTITUTE(SUBSTITUTE(SUBSTITUTE(LOWER(Z201&amp;""),CHAR(160)," "),"."," "),","," "),"-"," "),"/"," "),"("," "),")"," "),":"," "),";"," "),"_"," "),"–"," "),"?"," "),"!"," "),"*"," "),"["," "),"]"," "),"'"," "),"#"," "),"+"," "),"&amp;"," "))&amp;" "</f>
        <v>  </v>
      </c>
      <c r="BE201" s="61" t="str">
        <f aca="false">" "&amp;TRIM(SUBSTITUTE(SUBSTITUTE(SUBSTITUTE(SUBSTITUTE(SUBSTITUTE(SUBSTITUTE(SUBSTITUTE(SUBSTITUTE(SUBSTITUTE(SUBSTITUTE(SUBSTITUTE(SUBSTITUTE(SUBSTITUTE(SUBSTITUTE(SUBSTITUTE(SUBSTITUTE(SUBSTITUTE(SUBSTITUTE(SUBSTITUTE(SUBSTITUTE(LOWER(W201&amp;""),CHAR(160)," "),"."," "),","," "),"-"," "),"/"," "),"("," "),")"," "),":"," "),";"," "),"_"," "),"–"," "),"?"," "),"!"," "),"*"," "),"["," "),"]"," "),"'"," "),"#"," "),"+"," "),"&amp;"," "))&amp;" "</f>
        <v>  </v>
      </c>
      <c r="BF201" s="61" t="str">
        <f aca="false">" "&amp;TRIM(SUBSTITUTE(SUBSTITUTE(SUBSTITUTE(SUBSTITUTE(SUBSTITUTE(SUBSTITUTE(SUBSTITUTE(SUBSTITUTE(SUBSTITUTE(SUBSTITUTE(SUBSTITUTE(SUBSTITUTE(SUBSTITUTE(SUBSTITUTE(SUBSTITUTE(SUBSTITUTE(SUBSTITUTE(SUBSTITUTE(SUBSTITUTE(SUBSTITUTE(LOWER(AC201&amp;""),CHAR(160)," "),"."," "),","," "),"-"," "),"/"," "),"("," "),")"," "),":"," "),";"," "),"_"," "),"–"," "),"?"," "),"!"," "),"*"," "),"["," "),"]"," "),"'"," "),"#"," "),"+"," "),"&amp;"," "))&amp;" "</f>
        <v>  </v>
      </c>
    </row>
    <row r="202" customFormat="false" ht="39.75" hidden="false" customHeight="true" outlineLevel="0" collapsed="false">
      <c r="A202" s="57" t="s">
        <v>745</v>
      </c>
      <c r="B202" s="57" t="s">
        <v>228</v>
      </c>
      <c r="C202" s="57" t="str">
        <f aca="false">Flights!$F$10</f>
        <v>MH0002</v>
      </c>
      <c r="D202" s="58" t="n">
        <f aca="false">Flights!$D$10</f>
        <v>46310</v>
      </c>
      <c r="E202" s="57" t="str">
        <f aca="false">Flights!$G$10&amp;"-"&amp;Flights!$H$10</f>
        <v>KUL-LHR</v>
      </c>
      <c r="F202" s="57" t="str">
        <f aca="false">Flights!$K$10</f>
        <v>BC</v>
      </c>
      <c r="G202" s="57" t="s">
        <v>441</v>
      </c>
      <c r="H202" s="57" t="s">
        <v>442</v>
      </c>
      <c r="I202" s="57" t="s">
        <v>481</v>
      </c>
      <c r="J202" s="57" t="s">
        <v>519</v>
      </c>
      <c r="K202" s="67" t="s">
        <v>483</v>
      </c>
      <c r="L202" s="67" t="s">
        <v>718</v>
      </c>
      <c r="M202" s="67" t="s">
        <v>433</v>
      </c>
      <c r="N202" s="67" t="s">
        <v>365</v>
      </c>
      <c r="O202" s="67"/>
      <c r="P202" s="57" t="s">
        <v>184</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open",IF(AND(NOT(OR(LEN(AZ202)&lt;15,ISNUMBER(MATCH(AZ202,L_Placeholder,0)))),NOT(SUMPRODUCT(--ISNUMBER(SEARCH(" "&amp;L_EvidencePhrase&amp;" ",BF202)))&gt;0),NOT(OR(LEN(AU202)&lt;2,ISNUMBER(MATCH(AU202,L_Placeholder,0)))),NOT(OR(LEN(AX202)&lt;2,ISNUMBER(MATCH(AX202,L_Placeholder,0)))),TRIM(AE202)&lt;&gt;TRIM(T202)),"N/A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",BD202)))&gt;0),"INVALID – evidence missing, placeholder or not yet on file",IF(OR(LEN(AX202)&lt;2,ISNUMBER(MATCH(AX202,L_Placeholder,0))),"INVALID – verifier missing",IF(AX202=AU202,"INVALID – verifier must be someone other than the PIC",IF(SUMPRODUCT(--ISNUMBER(SEARCH(" "&amp;L_EvidencePhrase&amp;" ",BC202)))&gt;0,"INVALID – result not yet available (awaiting / TBC)",IF(AND(TRIM(U202)="Pass",SUMPRODUCT(--ISNUMBER(SEARCH(" "&amp;L_ResultBad&amp;" ",BC202)))&gt;0,NOT(SUMPRODUCT(--ISNUMBER(SEARCH(" "&amp;L_Negation&amp;" ",BC202)))&gt;0)),"INVALID – result describes a problem: use Fail, then Pass after CA",IF(AND(AQ202=1,OR(OR(LEN(AY202)&lt;3,ISNUMBER(MATCH(AY202,L_Placeholder,0))),SUMPRODUCT(--ISNUMBER(SEARCH(" "&amp;L_EvidencePhrase&amp;" ",BE202)))&gt;0)),"INVALID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SUBSTITUTE(SUBSTITUTE(SUBSTITUTE(SUBSTITUTE(SUBSTITUTE(SUBSTITUTE(SUBSTITUTE(SUBSTITUTE(SUBSTITUTE(SUBSTITUTE(SUBSTITUTE(SUBSTITUTE(SUBSTITUTE(LOWER(T202&amp;""),CHAR(160),"")," ",""),".",""),"-",""),"/",""),"?",""),"_",""),",",""),"[",""),"]",""),"(",""),")",""),"*","")</f>
        <v/>
      </c>
      <c r="AV202" s="61" t="str">
        <f aca="false">SUBSTITUTE(SUBSTITUTE(SUBSTITUTE(SUBSTITUTE(SUBSTITUTE(SUBSTITUTE(SUBSTITUTE(SUBSTITUTE(SUBSTITUTE(SUBSTITUTE(SUBSTITUTE(SUBSTITUTE(SUBSTITUTE(LOWER(V202&amp;""),CHAR(160),"")," ",""),".",""),"-",""),"/",""),"?",""),"_",""),",",""),"[",""),"]",""),"(",""),")",""),"*","")</f>
        <v/>
      </c>
      <c r="AW202" s="61" t="str">
        <f aca="false">SUBSTITUTE(SUBSTITUTE(SUBSTITUTE(SUBSTITUTE(SUBSTITUTE(SUBSTITUTE(SUBSTITUTE(SUBSTITUTE(SUBSTITUTE(SUBSTITUTE(SUBSTITUTE(SUBSTITUTE(SUBSTITUTE(LOWER(Z202&amp;""),CHAR(160),"")," ",""),".",""),"-",""),"/",""),"?",""),"_",""),",",""),"[",""),"]",""),"(",""),")",""),"*","")</f>
        <v/>
      </c>
      <c r="AX202" s="61" t="str">
        <f aca="false">SUBSTITUTE(SUBSTITUTE(SUBSTITUTE(SUBSTITUTE(SUBSTITUTE(SUBSTITUTE(SUBSTITUTE(SUBSTITUTE(SUBSTITUTE(SUBSTITUTE(SUBSTITUTE(SUBSTITUTE(SUBSTITUTE(LOWER(AE202&amp;""),CHAR(160),"")," ",""),".",""),"-",""),"/",""),"?",""),"_",""),",",""),"[",""),"]",""),"(",""),")",""),"*","")</f>
        <v/>
      </c>
      <c r="AY202" s="61" t="str">
        <f aca="false">SUBSTITUTE(SUBSTITUTE(SUBSTITUTE(SUBSTITUTE(SUBSTITUTE(SUBSTITUTE(SUBSTITUTE(SUBSTITUTE(SUBSTITUTE(SUBSTITUTE(SUBSTITUTE(SUBSTITUTE(SUBSTITUTE(LOWER(W202&amp;""),CHAR(160),"")," ",""),".",""),"-",""),"/",""),"?",""),"_",""),",",""),"[",""),"]",""),"(",""),")",""),"*","")</f>
        <v/>
      </c>
      <c r="AZ202" s="61" t="str">
        <f aca="false">SUBSTITUTE(SUBSTITUTE(SUBSTITUTE(SUBSTITUTE(SUBSTITUTE(SUBSTITUTE(SUBSTITUTE(SUBSTITUTE(SUBSTITUTE(SUBSTITUTE(SUBSTITUTE(SUBSTITUTE(SUBSTITUTE(LOWER(AC202&amp;""),CHAR(160),"")," ",""),".",""),"-",""),"/",""),"?",""),"_",""),",",""),"[",""),"]",""),"(",""),")",""),"*","")</f>
        <v/>
      </c>
      <c r="BA202" s="61" t="str">
        <f aca="false">SUBSTITUTE(SUBSTITUTE(SUBSTITUTE(SUBSTITUTE(SUBSTITUTE(SUBSTITUTE(SUBSTITUTE(SUBSTITUTE(SUBSTITUTE(SUBSTITUTE(SUBSTITUTE(SUBSTITUTE(SUBSTITUTE(LOWER(AA202&amp;""),CHAR(160),""),"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"&amp;TRIM(SUBSTITUTE(SUBSTITUTE(SUBSTITUTE(SUBSTITUTE(SUBSTITUTE(SUBSTITUTE(SUBSTITUTE(SUBSTITUTE(SUBSTITUTE(SUBSTITUTE(SUBSTITUTE(SUBSTITUTE(SUBSTITUTE(SUBSTITUTE(SUBSTITUTE(SUBSTITUTE(SUBSTITUTE(SUBSTITUTE(SUBSTITUTE(SUBSTITUTE(LOWER(V202&amp;""),CHAR(160)," "),"."," "),","," "),"-"," "),"/"," "),"("," "),")"," "),":"," "),";"," "),"_"," "),"–"," "),"?"," "),"!"," "),"*"," "),"["," "),"]"," "),"'"," "),"#"," "),"+"," "),"&amp;"," "))&amp;" "</f>
        <v>  </v>
      </c>
      <c r="BD202" s="61" t="str">
        <f aca="false">" "&amp;TRIM(SUBSTITUTE(SUBSTITUTE(SUBSTITUTE(SUBSTITUTE(SUBSTITUTE(SUBSTITUTE(SUBSTITUTE(SUBSTITUTE(SUBSTITUTE(SUBSTITUTE(SUBSTITUTE(SUBSTITUTE(SUBSTITUTE(SUBSTITUTE(SUBSTITUTE(SUBSTITUTE(SUBSTITUTE(SUBSTITUTE(SUBSTITUTE(SUBSTITUTE(LOWER(Z202&amp;""),CHAR(160)," "),"."," "),","," "),"-"," "),"/"," "),"("," "),")"," "),":"," "),";"," "),"_"," "),"–"," "),"?"," "),"!"," "),"*"," "),"["," "),"]"," "),"'"," "),"#"," "),"+"," "),"&amp;"," "))&amp;" "</f>
        <v>  </v>
      </c>
      <c r="BE202" s="61" t="str">
        <f aca="false">" "&amp;TRIM(SUBSTITUTE(SUBSTITUTE(SUBSTITUTE(SUBSTITUTE(SUBSTITUTE(SUBSTITUTE(SUBSTITUTE(SUBSTITUTE(SUBSTITUTE(SUBSTITUTE(SUBSTITUTE(SUBSTITUTE(SUBSTITUTE(SUBSTITUTE(SUBSTITUTE(SUBSTITUTE(SUBSTITUTE(SUBSTITUTE(SUBSTITUTE(SUBSTITUTE(LOWER(W202&amp;""),CHAR(160)," "),"."," "),","," "),"-"," "),"/"," "),"("," "),")"," "),":"," "),";"," "),"_"," "),"–"," "),"?"," "),"!"," "),"*"," "),"["," "),"]"," "),"'"," "),"#"," "),"+"," "),"&amp;"," "))&amp;" "</f>
        <v>  </v>
      </c>
      <c r="BF202" s="61" t="str">
        <f aca="false">" "&amp;TRIM(SUBSTITUTE(SUBSTITUTE(SUBSTITUTE(SUBSTITUTE(SUBSTITUTE(SUBSTITUTE(SUBSTITUTE(SUBSTITUTE(SUBSTITUTE(SUBSTITUTE(SUBSTITUTE(SUBSTITUTE(SUBSTITUTE(SUBSTITUTE(SUBSTITUTE(SUBSTITUTE(SUBSTITUTE(SUBSTITUTE(SUBSTITUTE(SUBSTITUTE(LOWER(AC202&amp;""),CHAR(160)," "),"."," "),","," "),"-"," "),"/"," "),"("," "),")"," "),":"," "),";"," "),"_"," "),"–"," "),"?"," "),"!"," "),"*"," "),"["," "),"]"," "),"'"," "),"#"," "),"+"," "),"&amp;"," "))&amp;" "</f>
        <v>  </v>
      </c>
    </row>
    <row r="203" customFormat="false" ht="39.75" hidden="false" customHeight="true" outlineLevel="0" collapsed="false">
      <c r="A203" s="57" t="s">
        <v>746</v>
      </c>
      <c r="B203" s="57" t="s">
        <v>228</v>
      </c>
      <c r="C203" s="57" t="str">
        <f aca="false">Flights!$F$10</f>
        <v>MH0002</v>
      </c>
      <c r="D203" s="58" t="n">
        <f aca="false">Flights!$D$10</f>
        <v>46310</v>
      </c>
      <c r="E203" s="57" t="str">
        <f aca="false">Flights!$G$10&amp;"-"&amp;Flights!$H$10</f>
        <v>KUL-LHR</v>
      </c>
      <c r="F203" s="57" t="str">
        <f aca="false">Flights!$K$10</f>
        <v>BC</v>
      </c>
      <c r="G203" s="57" t="s">
        <v>441</v>
      </c>
      <c r="H203" s="57" t="s">
        <v>442</v>
      </c>
      <c r="I203" s="57" t="s">
        <v>481</v>
      </c>
      <c r="J203" s="57" t="s">
        <v>521</v>
      </c>
      <c r="K203" s="67" t="s">
        <v>483</v>
      </c>
      <c r="L203" s="67" t="s">
        <v>720</v>
      </c>
      <c r="M203" s="67" t="s">
        <v>433</v>
      </c>
      <c r="N203" s="67" t="s">
        <v>365</v>
      </c>
      <c r="O203" s="67"/>
      <c r="P203" s="57" t="s">
        <v>184</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open",IF(AND(NOT(OR(LEN(AZ203)&lt;15,ISNUMBER(MATCH(AZ203,L_Placeholder,0)))),NOT(SUMPRODUCT(--ISNUMBER(SEARCH(" "&amp;L_EvidencePhrase&amp;" ",BF203)))&gt;0),NOT(OR(LEN(AU203)&lt;2,ISNUMBER(MATCH(AU203,L_Placeholder,0)))),NOT(OR(LEN(AX203)&lt;2,ISNUMBER(MATCH(AX203,L_Placeholder,0)))),TRIM(AE203)&lt;&gt;TRIM(T203)),"N/A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",BD203)))&gt;0),"INVALID – evidence missing, placeholder or not yet on file",IF(OR(LEN(AX203)&lt;2,ISNUMBER(MATCH(AX203,L_Placeholder,0))),"INVALID – verifier missing",IF(AX203=AU203,"INVALID – verifier must be someone other than the PIC",IF(SUMPRODUCT(--ISNUMBER(SEARCH(" "&amp;L_EvidencePhrase&amp;" ",BC203)))&gt;0,"INVALID – result not yet available (awaiting / TBC)",IF(AND(TRIM(U203)="Pass",SUMPRODUCT(--ISNUMBER(SEARCH(" "&amp;L_ResultBad&amp;" ",BC203)))&gt;0,NOT(SUMPRODUCT(--ISNUMBER(SEARCH(" "&amp;L_Negation&amp;" ",BC203)))&gt;0)),"INVALID – result describes a problem: use Fail, then Pass after CA",IF(AND(AQ203=1,OR(OR(LEN(AY203)&lt;3,ISNUMBER(MATCH(AY203,L_Placeholder,0))),SUMPRODUCT(--ISNUMBER(SEARCH(" "&amp;L_EvidencePhrase&amp;" ",BE203)))&gt;0)),"INVALID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SUBSTITUTE(SUBSTITUTE(SUBSTITUTE(SUBSTITUTE(SUBSTITUTE(SUBSTITUTE(SUBSTITUTE(SUBSTITUTE(SUBSTITUTE(SUBSTITUTE(SUBSTITUTE(SUBSTITUTE(SUBSTITUTE(LOWER(T203&amp;""),CHAR(160),"")," ",""),".",""),"-",""),"/",""),"?",""),"_",""),",",""),"[",""),"]",""),"(",""),")",""),"*","")</f>
        <v/>
      </c>
      <c r="AV203" s="61" t="str">
        <f aca="false">SUBSTITUTE(SUBSTITUTE(SUBSTITUTE(SUBSTITUTE(SUBSTITUTE(SUBSTITUTE(SUBSTITUTE(SUBSTITUTE(SUBSTITUTE(SUBSTITUTE(SUBSTITUTE(SUBSTITUTE(SUBSTITUTE(LOWER(V203&amp;""),CHAR(160),"")," ",""),".",""),"-",""),"/",""),"?",""),"_",""),",",""),"[",""),"]",""),"(",""),")",""),"*","")</f>
        <v/>
      </c>
      <c r="AW203" s="61" t="str">
        <f aca="false">SUBSTITUTE(SUBSTITUTE(SUBSTITUTE(SUBSTITUTE(SUBSTITUTE(SUBSTITUTE(SUBSTITUTE(SUBSTITUTE(SUBSTITUTE(SUBSTITUTE(SUBSTITUTE(SUBSTITUTE(SUBSTITUTE(LOWER(Z203&amp;""),CHAR(160),"")," ",""),".",""),"-",""),"/",""),"?",""),"_",""),",",""),"[",""),"]",""),"(",""),")",""),"*","")</f>
        <v/>
      </c>
      <c r="AX203" s="61" t="str">
        <f aca="false">SUBSTITUTE(SUBSTITUTE(SUBSTITUTE(SUBSTITUTE(SUBSTITUTE(SUBSTITUTE(SUBSTITUTE(SUBSTITUTE(SUBSTITUTE(SUBSTITUTE(SUBSTITUTE(SUBSTITUTE(SUBSTITUTE(LOWER(AE203&amp;""),CHAR(160),"")," ",""),".",""),"-",""),"/",""),"?",""),"_",""),",",""),"[",""),"]",""),"(",""),")",""),"*","")</f>
        <v/>
      </c>
      <c r="AY203" s="61" t="str">
        <f aca="false">SUBSTITUTE(SUBSTITUTE(SUBSTITUTE(SUBSTITUTE(SUBSTITUTE(SUBSTITUTE(SUBSTITUTE(SUBSTITUTE(SUBSTITUTE(SUBSTITUTE(SUBSTITUTE(SUBSTITUTE(SUBSTITUTE(LOWER(W203&amp;""),CHAR(160),"")," ",""),".",""),"-",""),"/",""),"?",""),"_",""),",",""),"[",""),"]",""),"(",""),")",""),"*","")</f>
        <v/>
      </c>
      <c r="AZ203" s="61" t="str">
        <f aca="false">SUBSTITUTE(SUBSTITUTE(SUBSTITUTE(SUBSTITUTE(SUBSTITUTE(SUBSTITUTE(SUBSTITUTE(SUBSTITUTE(SUBSTITUTE(SUBSTITUTE(SUBSTITUTE(SUBSTITUTE(SUBSTITUTE(LOWER(AC203&amp;""),CHAR(160),"")," ",""),".",""),"-",""),"/",""),"?",""),"_",""),",",""),"[",""),"]",""),"(",""),")",""),"*","")</f>
        <v/>
      </c>
      <c r="BA203" s="61" t="str">
        <f aca="false">SUBSTITUTE(SUBSTITUTE(SUBSTITUTE(SUBSTITUTE(SUBSTITUTE(SUBSTITUTE(SUBSTITUTE(SUBSTITUTE(SUBSTITUTE(SUBSTITUTE(SUBSTITUTE(SUBSTITUTE(SUBSTITUTE(LOWER(AA203&amp;""),CHAR(160),""),"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"&amp;TRIM(SUBSTITUTE(SUBSTITUTE(SUBSTITUTE(SUBSTITUTE(SUBSTITUTE(SUBSTITUTE(SUBSTITUTE(SUBSTITUTE(SUBSTITUTE(SUBSTITUTE(SUBSTITUTE(SUBSTITUTE(SUBSTITUTE(SUBSTITUTE(SUBSTITUTE(SUBSTITUTE(SUBSTITUTE(SUBSTITUTE(SUBSTITUTE(SUBSTITUTE(LOWER(V203&amp;""),CHAR(160)," "),"."," "),","," "),"-"," "),"/"," "),"("," "),")"," "),":"," "),";"," "),"_"," "),"–"," "),"?"," "),"!"," "),"*"," "),"["," "),"]"," "),"'"," "),"#"," "),"+"," "),"&amp;"," "))&amp;" "</f>
        <v>  </v>
      </c>
      <c r="BD203" s="61" t="str">
        <f aca="false">" "&amp;TRIM(SUBSTITUTE(SUBSTITUTE(SUBSTITUTE(SUBSTITUTE(SUBSTITUTE(SUBSTITUTE(SUBSTITUTE(SUBSTITUTE(SUBSTITUTE(SUBSTITUTE(SUBSTITUTE(SUBSTITUTE(SUBSTITUTE(SUBSTITUTE(SUBSTITUTE(SUBSTITUTE(SUBSTITUTE(SUBSTITUTE(SUBSTITUTE(SUBSTITUTE(LOWER(Z203&amp;""),CHAR(160)," "),"."," "),","," "),"-"," "),"/"," "),"("," "),")"," "),":"," "),";"," "),"_"," "),"–"," "),"?"," "),"!"," "),"*"," "),"["," "),"]"," "),"'"," "),"#"," "),"+"," "),"&amp;"," "))&amp;" "</f>
        <v>  </v>
      </c>
      <c r="BE203" s="61" t="str">
        <f aca="false">" "&amp;TRIM(SUBSTITUTE(SUBSTITUTE(SUBSTITUTE(SUBSTITUTE(SUBSTITUTE(SUBSTITUTE(SUBSTITUTE(SUBSTITUTE(SUBSTITUTE(SUBSTITUTE(SUBSTITUTE(SUBSTITUTE(SUBSTITUTE(SUBSTITUTE(SUBSTITUTE(SUBSTITUTE(SUBSTITUTE(SUBSTITUTE(SUBSTITUTE(SUBSTITUTE(LOWER(W203&amp;""),CHAR(160)," "),"."," "),","," "),"-"," "),"/"," "),"("," "),")"," "),":"," "),";"," "),"_"," "),"–"," "),"?"," "),"!"," "),"*"," "),"["," "),"]"," "),"'"," "),"#"," "),"+"," "),"&amp;"," "))&amp;" "</f>
        <v>  </v>
      </c>
      <c r="BF203" s="61" t="str">
        <f aca="false">" "&amp;TRIM(SUBSTITUTE(SUBSTITUTE(SUBSTITUTE(SUBSTITUTE(SUBSTITUTE(SUBSTITUTE(SUBSTITUTE(SUBSTITUTE(SUBSTITUTE(SUBSTITUTE(SUBSTITUTE(SUBSTITUTE(SUBSTITUTE(SUBSTITUTE(SUBSTITUTE(SUBSTITUTE(SUBSTITUTE(SUBSTITUTE(SUBSTITUTE(SUBSTITUTE(LOWER(AC203&amp;""),CHAR(160)," "),"."," "),","," "),"-"," "),"/"," "),"("," "),")"," "),":"," "),";"," "),"_"," "),"–"," "),"?"," "),"!"," "),"*"," "),"["," "),"]"," "),"'"," "),"#"," "),"+"," "),"&amp;"," "))&amp;" "</f>
        <v>  </v>
      </c>
    </row>
    <row r="204" customFormat="false" ht="39.75" hidden="false" customHeight="true" outlineLevel="0" collapsed="false">
      <c r="A204" s="57" t="s">
        <v>747</v>
      </c>
      <c r="B204" s="57" t="s">
        <v>228</v>
      </c>
      <c r="C204" s="57" t="str">
        <f aca="false">Flights!$F$10</f>
        <v>MH0002</v>
      </c>
      <c r="D204" s="58" t="n">
        <f aca="false">Flights!$D$10</f>
        <v>46310</v>
      </c>
      <c r="E204" s="57" t="str">
        <f aca="false">Flights!$G$10&amp;"-"&amp;Flights!$H$10</f>
        <v>KUL-LHR</v>
      </c>
      <c r="F204" s="57" t="str">
        <f aca="false">Flights!$K$10</f>
        <v>BC</v>
      </c>
      <c r="G204" s="57" t="s">
        <v>441</v>
      </c>
      <c r="H204" s="57" t="s">
        <v>442</v>
      </c>
      <c r="I204" s="57" t="s">
        <v>481</v>
      </c>
      <c r="J204" s="57" t="s">
        <v>523</v>
      </c>
      <c r="K204" s="67" t="s">
        <v>483</v>
      </c>
      <c r="L204" s="67" t="s">
        <v>722</v>
      </c>
      <c r="M204" s="67" t="s">
        <v>433</v>
      </c>
      <c r="N204" s="67" t="s">
        <v>365</v>
      </c>
      <c r="O204" s="67"/>
      <c r="P204" s="57" t="s">
        <v>184</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open",IF(AND(NOT(OR(LEN(AZ204)&lt;15,ISNUMBER(MATCH(AZ204,L_Placeholder,0)))),NOT(SUMPRODUCT(--ISNUMBER(SEARCH(" "&amp;L_EvidencePhrase&amp;" ",BF204)))&gt;0),NOT(OR(LEN(AU204)&lt;2,ISNUMBER(MATCH(AU204,L_Placeholder,0)))),NOT(OR(LEN(AX204)&lt;2,ISNUMBER(MATCH(AX204,L_Placeholder,0)))),TRIM(AE204)&lt;&gt;TRIM(T204)),"N/A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",BD204)))&gt;0),"INVALID – evidence missing, placeholder or not yet on file",IF(OR(LEN(AX204)&lt;2,ISNUMBER(MATCH(AX204,L_Placeholder,0))),"INVALID – verifier missing",IF(AX204=AU204,"INVALID – verifier must be someone other than the PIC",IF(SUMPRODUCT(--ISNUMBER(SEARCH(" "&amp;L_EvidencePhrase&amp;" ",BC204)))&gt;0,"INVALID – result not yet available (awaiting / TBC)",IF(AND(TRIM(U204)="Pass",SUMPRODUCT(--ISNUMBER(SEARCH(" "&amp;L_ResultBad&amp;" ",BC204)))&gt;0,NOT(SUMPRODUCT(--ISNUMBER(SEARCH(" "&amp;L_Negation&amp;" ",BC204)))&gt;0)),"INVALID – result describes a problem: use Fail, then Pass after CA",IF(AND(AQ204=1,OR(OR(LEN(AY204)&lt;3,ISNUMBER(MATCH(AY204,L_Placeholder,0))),SUMPRODUCT(--ISNUMBER(SEARCH(" "&amp;L_EvidencePhrase&amp;" ",BE204)))&gt;0)),"INVALID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SUBSTITUTE(SUBSTITUTE(SUBSTITUTE(SUBSTITUTE(SUBSTITUTE(SUBSTITUTE(SUBSTITUTE(SUBSTITUTE(SUBSTITUTE(SUBSTITUTE(SUBSTITUTE(SUBSTITUTE(SUBSTITUTE(LOWER(T204&amp;""),CHAR(160),"")," ",""),".",""),"-",""),"/",""),"?",""),"_",""),",",""),"[",""),"]",""),"(",""),")",""),"*","")</f>
        <v/>
      </c>
      <c r="AV204" s="61" t="str">
        <f aca="false">SUBSTITUTE(SUBSTITUTE(SUBSTITUTE(SUBSTITUTE(SUBSTITUTE(SUBSTITUTE(SUBSTITUTE(SUBSTITUTE(SUBSTITUTE(SUBSTITUTE(SUBSTITUTE(SUBSTITUTE(SUBSTITUTE(LOWER(V204&amp;""),CHAR(160),"")," ",""),".",""),"-",""),"/",""),"?",""),"_",""),",",""),"[",""),"]",""),"(",""),")",""),"*","")</f>
        <v/>
      </c>
      <c r="AW204" s="61" t="str">
        <f aca="false">SUBSTITUTE(SUBSTITUTE(SUBSTITUTE(SUBSTITUTE(SUBSTITUTE(SUBSTITUTE(SUBSTITUTE(SUBSTITUTE(SUBSTITUTE(SUBSTITUTE(SUBSTITUTE(SUBSTITUTE(SUBSTITUTE(LOWER(Z204&amp;""),CHAR(160),"")," ",""),".",""),"-",""),"/",""),"?",""),"_",""),",",""),"[",""),"]",""),"(",""),")",""),"*","")</f>
        <v/>
      </c>
      <c r="AX204" s="61" t="str">
        <f aca="false">SUBSTITUTE(SUBSTITUTE(SUBSTITUTE(SUBSTITUTE(SUBSTITUTE(SUBSTITUTE(SUBSTITUTE(SUBSTITUTE(SUBSTITUTE(SUBSTITUTE(SUBSTITUTE(SUBSTITUTE(SUBSTITUTE(LOWER(AE204&amp;""),CHAR(160),"")," ",""),".",""),"-",""),"/",""),"?",""),"_",""),",",""),"[",""),"]",""),"(",""),")",""),"*","")</f>
        <v/>
      </c>
      <c r="AY204" s="61" t="str">
        <f aca="false">SUBSTITUTE(SUBSTITUTE(SUBSTITUTE(SUBSTITUTE(SUBSTITUTE(SUBSTITUTE(SUBSTITUTE(SUBSTITUTE(SUBSTITUTE(SUBSTITUTE(SUBSTITUTE(SUBSTITUTE(SUBSTITUTE(LOWER(W204&amp;""),CHAR(160),"")," ",""),".",""),"-",""),"/",""),"?",""),"_",""),",",""),"[",""),"]",""),"(",""),")",""),"*","")</f>
        <v/>
      </c>
      <c r="AZ204" s="61" t="str">
        <f aca="false">SUBSTITUTE(SUBSTITUTE(SUBSTITUTE(SUBSTITUTE(SUBSTITUTE(SUBSTITUTE(SUBSTITUTE(SUBSTITUTE(SUBSTITUTE(SUBSTITUTE(SUBSTITUTE(SUBSTITUTE(SUBSTITUTE(LOWER(AC204&amp;""),CHAR(160),"")," ",""),".",""),"-",""),"/",""),"?",""),"_",""),",",""),"[",""),"]",""),"(",""),")",""),"*","")</f>
        <v/>
      </c>
      <c r="BA204" s="61" t="str">
        <f aca="false">SUBSTITUTE(SUBSTITUTE(SUBSTITUTE(SUBSTITUTE(SUBSTITUTE(SUBSTITUTE(SUBSTITUTE(SUBSTITUTE(SUBSTITUTE(SUBSTITUTE(SUBSTITUTE(SUBSTITUTE(SUBSTITUTE(LOWER(AA204&amp;""),CHAR(160),""),"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"&amp;TRIM(SUBSTITUTE(SUBSTITUTE(SUBSTITUTE(SUBSTITUTE(SUBSTITUTE(SUBSTITUTE(SUBSTITUTE(SUBSTITUTE(SUBSTITUTE(SUBSTITUTE(SUBSTITUTE(SUBSTITUTE(SUBSTITUTE(SUBSTITUTE(SUBSTITUTE(SUBSTITUTE(SUBSTITUTE(SUBSTITUTE(SUBSTITUTE(SUBSTITUTE(LOWER(V204&amp;""),CHAR(160)," "),"."," "),","," "),"-"," "),"/"," "),"("," "),")"," "),":"," "),";"," "),"_"," "),"–"," "),"?"," "),"!"," "),"*"," "),"["," "),"]"," "),"'"," "),"#"," "),"+"," "),"&amp;"," "))&amp;" "</f>
        <v>  </v>
      </c>
      <c r="BD204" s="61" t="str">
        <f aca="false">" "&amp;TRIM(SUBSTITUTE(SUBSTITUTE(SUBSTITUTE(SUBSTITUTE(SUBSTITUTE(SUBSTITUTE(SUBSTITUTE(SUBSTITUTE(SUBSTITUTE(SUBSTITUTE(SUBSTITUTE(SUBSTITUTE(SUBSTITUTE(SUBSTITUTE(SUBSTITUTE(SUBSTITUTE(SUBSTITUTE(SUBSTITUTE(SUBSTITUTE(SUBSTITUTE(LOWER(Z204&amp;""),CHAR(160)," "),"."," "),","," "),"-"," "),"/"," "),"("," "),")"," "),":"," "),";"," "),"_"," "),"–"," "),"?"," "),"!"," "),"*"," "),"["," "),"]"," "),"'"," "),"#"," "),"+"," "),"&amp;"," "))&amp;" "</f>
        <v>  </v>
      </c>
      <c r="BE204" s="61" t="str">
        <f aca="false">" "&amp;TRIM(SUBSTITUTE(SUBSTITUTE(SUBSTITUTE(SUBSTITUTE(SUBSTITUTE(SUBSTITUTE(SUBSTITUTE(SUBSTITUTE(SUBSTITUTE(SUBSTITUTE(SUBSTITUTE(SUBSTITUTE(SUBSTITUTE(SUBSTITUTE(SUBSTITUTE(SUBSTITUTE(SUBSTITUTE(SUBSTITUTE(SUBSTITUTE(SUBSTITUTE(LOWER(W204&amp;""),CHAR(160)," "),"."," "),","," "),"-"," "),"/"," "),"("," "),")"," "),":"," "),";"," "),"_"," "),"–"," "),"?"," "),"!"," "),"*"," "),"["," "),"]"," "),"'"," "),"#"," "),"+"," "),"&amp;"," "))&amp;" "</f>
        <v>  </v>
      </c>
      <c r="BF204" s="61" t="str">
        <f aca="false">" "&amp;TRIM(SUBSTITUTE(SUBSTITUTE(SUBSTITUTE(SUBSTITUTE(SUBSTITUTE(SUBSTITUTE(SUBSTITUTE(SUBSTITUTE(SUBSTITUTE(SUBSTITUTE(SUBSTITUTE(SUBSTITUTE(SUBSTITUTE(SUBSTITUTE(SUBSTITUTE(SUBSTITUTE(SUBSTITUTE(SUBSTITUTE(SUBSTITUTE(SUBSTITUTE(LOWER(AC204&amp;""),CHAR(160)," "),"."," "),","," "),"-"," "),"/"," "),"("," "),")"," "),":"," "),";"," "),"_"," "),"–"," "),"?"," "),"!"," "),"*"," "),"["," "),"]"," "),"'"," "),"#"," "),"+"," "),"&amp;"," "))&amp;" "</f>
        <v>  </v>
      </c>
    </row>
    <row r="205" customFormat="false" ht="39.75" hidden="false" customHeight="true" outlineLevel="0" collapsed="false">
      <c r="A205" s="57" t="s">
        <v>748</v>
      </c>
      <c r="B205" s="57" t="s">
        <v>228</v>
      </c>
      <c r="C205" s="57" t="str">
        <f aca="false">Flights!$F$10</f>
        <v>MH0002</v>
      </c>
      <c r="D205" s="58" t="n">
        <f aca="false">Flights!$D$10</f>
        <v>46310</v>
      </c>
      <c r="E205" s="57" t="str">
        <f aca="false">Flights!$G$10&amp;"-"&amp;Flights!$H$10</f>
        <v>KUL-LHR</v>
      </c>
      <c r="F205" s="57" t="str">
        <f aca="false">Flights!$K$10</f>
        <v>BC</v>
      </c>
      <c r="G205" s="57" t="s">
        <v>441</v>
      </c>
      <c r="H205" s="57" t="s">
        <v>442</v>
      </c>
      <c r="I205" s="57" t="s">
        <v>481</v>
      </c>
      <c r="J205" s="57" t="s">
        <v>525</v>
      </c>
      <c r="K205" s="67" t="s">
        <v>483</v>
      </c>
      <c r="L205" s="67" t="s">
        <v>724</v>
      </c>
      <c r="M205" s="67" t="s">
        <v>433</v>
      </c>
      <c r="N205" s="67" t="s">
        <v>365</v>
      </c>
      <c r="O205" s="67"/>
      <c r="P205" s="57" t="s">
        <v>184</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open",IF(AND(NOT(OR(LEN(AZ205)&lt;15,ISNUMBER(MATCH(AZ205,L_Placeholder,0)))),NOT(SUMPRODUCT(--ISNUMBER(SEARCH(" "&amp;L_EvidencePhrase&amp;" ",BF205)))&gt;0),NOT(OR(LEN(AU205)&lt;2,ISNUMBER(MATCH(AU205,L_Placeholder,0)))),NOT(OR(LEN(AX205)&lt;2,ISNUMBER(MATCH(AX205,L_Placeholder,0)))),TRIM(AE205)&lt;&gt;TRIM(T205)),"N/A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",BD205)))&gt;0),"INVALID – evidence missing, placeholder or not yet on file",IF(OR(LEN(AX205)&lt;2,ISNUMBER(MATCH(AX205,L_Placeholder,0))),"INVALID – verifier missing",IF(AX205=AU205,"INVALID – verifier must be someone other than the PIC",IF(SUMPRODUCT(--ISNUMBER(SEARCH(" "&amp;L_EvidencePhrase&amp;" ",BC205)))&gt;0,"INVALID – result not yet available (awaiting / TBC)",IF(AND(TRIM(U205)="Pass",SUMPRODUCT(--ISNUMBER(SEARCH(" "&amp;L_ResultBad&amp;" ",BC205)))&gt;0,NOT(SUMPRODUCT(--ISNUMBER(SEARCH(" "&amp;L_Negation&amp;" ",BC205)))&gt;0)),"INVALID – result describes a problem: use Fail, then Pass after CA",IF(AND(AQ205=1,OR(OR(LEN(AY205)&lt;3,ISNUMBER(MATCH(AY205,L_Placeholder,0))),SUMPRODUCT(--ISNUMBER(SEARCH(" "&amp;L_EvidencePhrase&amp;" ",BE205)))&gt;0)),"INVALID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SUBSTITUTE(SUBSTITUTE(SUBSTITUTE(SUBSTITUTE(SUBSTITUTE(SUBSTITUTE(SUBSTITUTE(SUBSTITUTE(SUBSTITUTE(SUBSTITUTE(SUBSTITUTE(SUBSTITUTE(SUBSTITUTE(LOWER(T205&amp;""),CHAR(160),"")," ",""),".",""),"-",""),"/",""),"?",""),"_",""),",",""),"[",""),"]",""),"(",""),")",""),"*","")</f>
        <v/>
      </c>
      <c r="AV205" s="61" t="str">
        <f aca="false">SUBSTITUTE(SUBSTITUTE(SUBSTITUTE(SUBSTITUTE(SUBSTITUTE(SUBSTITUTE(SUBSTITUTE(SUBSTITUTE(SUBSTITUTE(SUBSTITUTE(SUBSTITUTE(SUBSTITUTE(SUBSTITUTE(LOWER(V205&amp;""),CHAR(160),"")," ",""),".",""),"-",""),"/",""),"?",""),"_",""),",",""),"[",""),"]",""),"(",""),")",""),"*","")</f>
        <v/>
      </c>
      <c r="AW205" s="61" t="str">
        <f aca="false">SUBSTITUTE(SUBSTITUTE(SUBSTITUTE(SUBSTITUTE(SUBSTITUTE(SUBSTITUTE(SUBSTITUTE(SUBSTITUTE(SUBSTITUTE(SUBSTITUTE(SUBSTITUTE(SUBSTITUTE(SUBSTITUTE(LOWER(Z205&amp;""),CHAR(160),"")," ",""),".",""),"-",""),"/",""),"?",""),"_",""),",",""),"[",""),"]",""),"(",""),")",""),"*","")</f>
        <v/>
      </c>
      <c r="AX205" s="61" t="str">
        <f aca="false">SUBSTITUTE(SUBSTITUTE(SUBSTITUTE(SUBSTITUTE(SUBSTITUTE(SUBSTITUTE(SUBSTITUTE(SUBSTITUTE(SUBSTITUTE(SUBSTITUTE(SUBSTITUTE(SUBSTITUTE(SUBSTITUTE(LOWER(AE205&amp;""),CHAR(160),"")," ",""),".",""),"-",""),"/",""),"?",""),"_",""),",",""),"[",""),"]",""),"(",""),")",""),"*","")</f>
        <v/>
      </c>
      <c r="AY205" s="61" t="str">
        <f aca="false">SUBSTITUTE(SUBSTITUTE(SUBSTITUTE(SUBSTITUTE(SUBSTITUTE(SUBSTITUTE(SUBSTITUTE(SUBSTITUTE(SUBSTITUTE(SUBSTITUTE(SUBSTITUTE(SUBSTITUTE(SUBSTITUTE(LOWER(W205&amp;""),CHAR(160),"")," ",""),".",""),"-",""),"/",""),"?",""),"_",""),",",""),"[",""),"]",""),"(",""),")",""),"*","")</f>
        <v/>
      </c>
      <c r="AZ205" s="61" t="str">
        <f aca="false">SUBSTITUTE(SUBSTITUTE(SUBSTITUTE(SUBSTITUTE(SUBSTITUTE(SUBSTITUTE(SUBSTITUTE(SUBSTITUTE(SUBSTITUTE(SUBSTITUTE(SUBSTITUTE(SUBSTITUTE(SUBSTITUTE(LOWER(AC205&amp;""),CHAR(160),"")," ",""),".",""),"-",""),"/",""),"?",""),"_",""),",",""),"[",""),"]",""),"(",""),")",""),"*","")</f>
        <v/>
      </c>
      <c r="BA205" s="61" t="str">
        <f aca="false">SUBSTITUTE(SUBSTITUTE(SUBSTITUTE(SUBSTITUTE(SUBSTITUTE(SUBSTITUTE(SUBSTITUTE(SUBSTITUTE(SUBSTITUTE(SUBSTITUTE(SUBSTITUTE(SUBSTITUTE(SUBSTITUTE(LOWER(AA205&amp;""),CHAR(160),""),"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"&amp;TRIM(SUBSTITUTE(SUBSTITUTE(SUBSTITUTE(SUBSTITUTE(SUBSTITUTE(SUBSTITUTE(SUBSTITUTE(SUBSTITUTE(SUBSTITUTE(SUBSTITUTE(SUBSTITUTE(SUBSTITUTE(SUBSTITUTE(SUBSTITUTE(SUBSTITUTE(SUBSTITUTE(SUBSTITUTE(SUBSTITUTE(SUBSTITUTE(SUBSTITUTE(LOWER(V205&amp;""),CHAR(160)," "),"."," "),","," "),"-"," "),"/"," "),"("," "),")"," "),":"," "),";"," "),"_"," "),"–"," "),"?"," "),"!"," "),"*"," "),"["," "),"]"," "),"'"," "),"#"," "),"+"," "),"&amp;"," "))&amp;" "</f>
        <v>  </v>
      </c>
      <c r="BD205" s="61" t="str">
        <f aca="false">" "&amp;TRIM(SUBSTITUTE(SUBSTITUTE(SUBSTITUTE(SUBSTITUTE(SUBSTITUTE(SUBSTITUTE(SUBSTITUTE(SUBSTITUTE(SUBSTITUTE(SUBSTITUTE(SUBSTITUTE(SUBSTITUTE(SUBSTITUTE(SUBSTITUTE(SUBSTITUTE(SUBSTITUTE(SUBSTITUTE(SUBSTITUTE(SUBSTITUTE(SUBSTITUTE(LOWER(Z205&amp;""),CHAR(160)," "),"."," "),","," "),"-"," "),"/"," "),"("," "),")"," "),":"," "),";"," "),"_"," "),"–"," "),"?"," "),"!"," "),"*"," "),"["," "),"]"," "),"'"," "),"#"," "),"+"," "),"&amp;"," "))&amp;" "</f>
        <v>  </v>
      </c>
      <c r="BE205" s="61" t="str">
        <f aca="false">" "&amp;TRIM(SUBSTITUTE(SUBSTITUTE(SUBSTITUTE(SUBSTITUTE(SUBSTITUTE(SUBSTITUTE(SUBSTITUTE(SUBSTITUTE(SUBSTITUTE(SUBSTITUTE(SUBSTITUTE(SUBSTITUTE(SUBSTITUTE(SUBSTITUTE(SUBSTITUTE(SUBSTITUTE(SUBSTITUTE(SUBSTITUTE(SUBSTITUTE(SUBSTITUTE(LOWER(W205&amp;""),CHAR(160)," "),"."," "),","," "),"-"," "),"/"," "),"("," "),")"," "),":"," "),";"," "),"_"," "),"–"," "),"?"," "),"!"," "),"*"," "),"["," "),"]"," "),"'"," "),"#"," "),"+"," "),"&amp;"," "))&amp;" "</f>
        <v>  </v>
      </c>
      <c r="BF205" s="61" t="str">
        <f aca="false">" "&amp;TRIM(SUBSTITUTE(SUBSTITUTE(SUBSTITUTE(SUBSTITUTE(SUBSTITUTE(SUBSTITUTE(SUBSTITUTE(SUBSTITUTE(SUBSTITUTE(SUBSTITUTE(SUBSTITUTE(SUBSTITUTE(SUBSTITUTE(SUBSTITUTE(SUBSTITUTE(SUBSTITUTE(SUBSTITUTE(SUBSTITUTE(SUBSTITUTE(SUBSTITUTE(LOWER(AC205&amp;""),CHAR(160)," "),"."," "),","," "),"-"," "),"/"," "),"("," "),")"," "),":"," "),";"," "),"_"," "),"–"," "),"?"," "),"!"," "),"*"," "),"["," "),"]"," "),"'"," "),"#"," "),"+"," "),"&amp;"," "))&amp;" "</f>
        <v>  </v>
      </c>
    </row>
    <row r="206" customFormat="false" ht="39.75" hidden="false" customHeight="true" outlineLevel="0" collapsed="false">
      <c r="A206" s="57" t="s">
        <v>749</v>
      </c>
      <c r="B206" s="57" t="s">
        <v>228</v>
      </c>
      <c r="C206" s="57" t="str">
        <f aca="false">Flights!$F$10</f>
        <v>MH0002</v>
      </c>
      <c r="D206" s="58" t="n">
        <f aca="false">Flights!$D$10</f>
        <v>46310</v>
      </c>
      <c r="E206" s="57" t="str">
        <f aca="false">Flights!$G$10&amp;"-"&amp;Flights!$H$10</f>
        <v>KUL-LHR</v>
      </c>
      <c r="F206" s="57" t="str">
        <f aca="false">Flights!$K$10</f>
        <v>BC</v>
      </c>
      <c r="G206" s="57" t="s">
        <v>441</v>
      </c>
      <c r="H206" s="57" t="s">
        <v>442</v>
      </c>
      <c r="I206" s="57" t="s">
        <v>481</v>
      </c>
      <c r="J206" s="57" t="s">
        <v>528</v>
      </c>
      <c r="K206" s="67" t="s">
        <v>483</v>
      </c>
      <c r="L206" s="67" t="s">
        <v>726</v>
      </c>
      <c r="M206" s="67" t="s">
        <v>433</v>
      </c>
      <c r="N206" s="67" t="s">
        <v>365</v>
      </c>
      <c r="O206" s="67"/>
      <c r="P206" s="57" t="s">
        <v>184</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open",IF(AND(NOT(OR(LEN(AZ206)&lt;15,ISNUMBER(MATCH(AZ206,L_Placeholder,0)))),NOT(SUMPRODUCT(--ISNUMBER(SEARCH(" "&amp;L_EvidencePhrase&amp;" ",BF206)))&gt;0),NOT(OR(LEN(AU206)&lt;2,ISNUMBER(MATCH(AU206,L_Placeholder,0)))),NOT(OR(LEN(AX206)&lt;2,ISNUMBER(MATCH(AX206,L_Placeholder,0)))),TRIM(AE206)&lt;&gt;TRIM(T206)),"N/A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",BD206)))&gt;0),"INVALID – evidence missing, placeholder or not yet on file",IF(OR(LEN(AX206)&lt;2,ISNUMBER(MATCH(AX206,L_Placeholder,0))),"INVALID – verifier missing",IF(AX206=AU206,"INVALID – verifier must be someone other than the PIC",IF(SUMPRODUCT(--ISNUMBER(SEARCH(" "&amp;L_EvidencePhrase&amp;" ",BC206)))&gt;0,"INVALID – result not yet available (awaiting / TBC)",IF(AND(TRIM(U206)="Pass",SUMPRODUCT(--ISNUMBER(SEARCH(" "&amp;L_ResultBad&amp;" ",BC206)))&gt;0,NOT(SUMPRODUCT(--ISNUMBER(SEARCH(" "&amp;L_Negation&amp;" ",BC206)))&gt;0)),"INVALID – result describes a problem: use Fail, then Pass after CA",IF(AND(AQ206=1,OR(OR(LEN(AY206)&lt;3,ISNUMBER(MATCH(AY206,L_Placeholder,0))),SUMPRODUCT(--ISNUMBER(SEARCH(" "&amp;L_EvidencePhrase&amp;" ",BE206)))&gt;0)),"INVALID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SUBSTITUTE(SUBSTITUTE(SUBSTITUTE(SUBSTITUTE(SUBSTITUTE(SUBSTITUTE(SUBSTITUTE(SUBSTITUTE(SUBSTITUTE(SUBSTITUTE(SUBSTITUTE(SUBSTITUTE(SUBSTITUTE(LOWER(T206&amp;""),CHAR(160),"")," ",""),".",""),"-",""),"/",""),"?",""),"_",""),",",""),"[",""),"]",""),"(",""),")",""),"*","")</f>
        <v/>
      </c>
      <c r="AV206" s="61" t="str">
        <f aca="false">SUBSTITUTE(SUBSTITUTE(SUBSTITUTE(SUBSTITUTE(SUBSTITUTE(SUBSTITUTE(SUBSTITUTE(SUBSTITUTE(SUBSTITUTE(SUBSTITUTE(SUBSTITUTE(SUBSTITUTE(SUBSTITUTE(LOWER(V206&amp;""),CHAR(160),"")," ",""),".",""),"-",""),"/",""),"?",""),"_",""),",",""),"[",""),"]",""),"(",""),")",""),"*","")</f>
        <v/>
      </c>
      <c r="AW206" s="61" t="str">
        <f aca="false">SUBSTITUTE(SUBSTITUTE(SUBSTITUTE(SUBSTITUTE(SUBSTITUTE(SUBSTITUTE(SUBSTITUTE(SUBSTITUTE(SUBSTITUTE(SUBSTITUTE(SUBSTITUTE(SUBSTITUTE(SUBSTITUTE(LOWER(Z206&amp;""),CHAR(160),"")," ",""),".",""),"-",""),"/",""),"?",""),"_",""),",",""),"[",""),"]",""),"(",""),")",""),"*","")</f>
        <v/>
      </c>
      <c r="AX206" s="61" t="str">
        <f aca="false">SUBSTITUTE(SUBSTITUTE(SUBSTITUTE(SUBSTITUTE(SUBSTITUTE(SUBSTITUTE(SUBSTITUTE(SUBSTITUTE(SUBSTITUTE(SUBSTITUTE(SUBSTITUTE(SUBSTITUTE(SUBSTITUTE(LOWER(AE206&amp;""),CHAR(160),"")," ",""),".",""),"-",""),"/",""),"?",""),"_",""),",",""),"[",""),"]",""),"(",""),")",""),"*","")</f>
        <v/>
      </c>
      <c r="AY206" s="61" t="str">
        <f aca="false">SUBSTITUTE(SUBSTITUTE(SUBSTITUTE(SUBSTITUTE(SUBSTITUTE(SUBSTITUTE(SUBSTITUTE(SUBSTITUTE(SUBSTITUTE(SUBSTITUTE(SUBSTITUTE(SUBSTITUTE(SUBSTITUTE(LOWER(W206&amp;""),CHAR(160),"")," ",""),".",""),"-",""),"/",""),"?",""),"_",""),",",""),"[",""),"]",""),"(",""),")",""),"*","")</f>
        <v/>
      </c>
      <c r="AZ206" s="61" t="str">
        <f aca="false">SUBSTITUTE(SUBSTITUTE(SUBSTITUTE(SUBSTITUTE(SUBSTITUTE(SUBSTITUTE(SUBSTITUTE(SUBSTITUTE(SUBSTITUTE(SUBSTITUTE(SUBSTITUTE(SUBSTITUTE(SUBSTITUTE(LOWER(AC206&amp;""),CHAR(160),"")," ",""),".",""),"-",""),"/",""),"?",""),"_",""),",",""),"[",""),"]",""),"(",""),")",""),"*","")</f>
        <v/>
      </c>
      <c r="BA206" s="61" t="str">
        <f aca="false">SUBSTITUTE(SUBSTITUTE(SUBSTITUTE(SUBSTITUTE(SUBSTITUTE(SUBSTITUTE(SUBSTITUTE(SUBSTITUTE(SUBSTITUTE(SUBSTITUTE(SUBSTITUTE(SUBSTITUTE(SUBSTITUTE(LOWER(AA206&amp;""),CHAR(160),""),"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"&amp;TRIM(SUBSTITUTE(SUBSTITUTE(SUBSTITUTE(SUBSTITUTE(SUBSTITUTE(SUBSTITUTE(SUBSTITUTE(SUBSTITUTE(SUBSTITUTE(SUBSTITUTE(SUBSTITUTE(SUBSTITUTE(SUBSTITUTE(SUBSTITUTE(SUBSTITUTE(SUBSTITUTE(SUBSTITUTE(SUBSTITUTE(SUBSTITUTE(SUBSTITUTE(LOWER(V206&amp;""),CHAR(160)," "),"."," "),","," "),"-"," "),"/"," "),"("," "),")"," "),":"," "),";"," "),"_"," "),"–"," "),"?"," "),"!"," "),"*"," "),"["," "),"]"," "),"'"," "),"#"," "),"+"," "),"&amp;"," "))&amp;" "</f>
        <v>  </v>
      </c>
      <c r="BD206" s="61" t="str">
        <f aca="false">" "&amp;TRIM(SUBSTITUTE(SUBSTITUTE(SUBSTITUTE(SUBSTITUTE(SUBSTITUTE(SUBSTITUTE(SUBSTITUTE(SUBSTITUTE(SUBSTITUTE(SUBSTITUTE(SUBSTITUTE(SUBSTITUTE(SUBSTITUTE(SUBSTITUTE(SUBSTITUTE(SUBSTITUTE(SUBSTITUTE(SUBSTITUTE(SUBSTITUTE(SUBSTITUTE(LOWER(Z206&amp;""),CHAR(160)," "),"."," "),","," "),"-"," "),"/"," "),"("," "),")"," "),":"," "),";"," "),"_"," "),"–"," "),"?"," "),"!"," "),"*"," "),"["," "),"]"," "),"'"," "),"#"," "),"+"," "),"&amp;"," "))&amp;" "</f>
        <v>  </v>
      </c>
      <c r="BE206" s="61" t="str">
        <f aca="false">" "&amp;TRIM(SUBSTITUTE(SUBSTITUTE(SUBSTITUTE(SUBSTITUTE(SUBSTITUTE(SUBSTITUTE(SUBSTITUTE(SUBSTITUTE(SUBSTITUTE(SUBSTITUTE(SUBSTITUTE(SUBSTITUTE(SUBSTITUTE(SUBSTITUTE(SUBSTITUTE(SUBSTITUTE(SUBSTITUTE(SUBSTITUTE(SUBSTITUTE(SUBSTITUTE(LOWER(W206&amp;""),CHAR(160)," "),"."," "),","," "),"-"," "),"/"," "),"("," "),")"," "),":"," "),";"," "),"_"," "),"–"," "),"?"," "),"!"," "),"*"," "),"["," "),"]"," "),"'"," "),"#"," "),"+"," "),"&amp;"," "))&amp;" "</f>
        <v>  </v>
      </c>
      <c r="BF206" s="61" t="str">
        <f aca="false">" "&amp;TRIM(SUBSTITUTE(SUBSTITUTE(SUBSTITUTE(SUBSTITUTE(SUBSTITUTE(SUBSTITUTE(SUBSTITUTE(SUBSTITUTE(SUBSTITUTE(SUBSTITUTE(SUBSTITUTE(SUBSTITUTE(SUBSTITUTE(SUBSTITUTE(SUBSTITUTE(SUBSTITUTE(SUBSTITUTE(SUBSTITUTE(SUBSTITUTE(SUBSTITUTE(LOWER(AC206&amp;""),CHAR(160)," "),"."," "),","," "),"-"," "),"/"," "),"("," "),")"," "),":"," "),";"," "),"_"," "),"–"," "),"?"," "),"!"," "),"*"," "),"["," "),"]"," "),"'"," "),"#"," "),"+"," "),"&amp;"," "))&amp;" "</f>
        <v>  </v>
      </c>
    </row>
    <row r="207" customFormat="false" ht="39.75" hidden="false" customHeight="true" outlineLevel="0" collapsed="false">
      <c r="A207" s="57" t="s">
        <v>750</v>
      </c>
      <c r="B207" s="57" t="s">
        <v>228</v>
      </c>
      <c r="C207" s="57" t="str">
        <f aca="false">Flights!$F$10</f>
        <v>MH0002</v>
      </c>
      <c r="D207" s="58" t="n">
        <f aca="false">Flights!$D$10</f>
        <v>46310</v>
      </c>
      <c r="E207" s="57" t="str">
        <f aca="false">Flights!$G$10&amp;"-"&amp;Flights!$H$10</f>
        <v>KUL-LHR</v>
      </c>
      <c r="F207" s="57" t="str">
        <f aca="false">Flights!$K$10</f>
        <v>BC</v>
      </c>
      <c r="G207" s="57" t="s">
        <v>441</v>
      </c>
      <c r="H207" s="57" t="s">
        <v>442</v>
      </c>
      <c r="I207" s="57" t="s">
        <v>481</v>
      </c>
      <c r="J207" s="57" t="s">
        <v>530</v>
      </c>
      <c r="K207" s="67" t="s">
        <v>598</v>
      </c>
      <c r="L207" s="67" t="s">
        <v>728</v>
      </c>
      <c r="M207" s="67" t="s">
        <v>433</v>
      </c>
      <c r="N207" s="67" t="s">
        <v>365</v>
      </c>
      <c r="O207" s="67" t="s">
        <v>531</v>
      </c>
      <c r="P207" s="57" t="s">
        <v>184</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open",IF(AND(NOT(OR(LEN(AZ207)&lt;15,ISNUMBER(MATCH(AZ207,L_Placeholder,0)))),NOT(SUMPRODUCT(--ISNUMBER(SEARCH(" "&amp;L_EvidencePhrase&amp;" ",BF207)))&gt;0),NOT(OR(LEN(AU207)&lt;2,ISNUMBER(MATCH(AU207,L_Placeholder,0)))),NOT(OR(LEN(AX207)&lt;2,ISNUMBER(MATCH(AX207,L_Placeholder,0)))),TRIM(AE207)&lt;&gt;TRIM(T207)),"N/A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",BD207)))&gt;0),"INVALID – evidence missing, placeholder or not yet on file",IF(OR(LEN(AX207)&lt;2,ISNUMBER(MATCH(AX207,L_Placeholder,0))),"INVALID – verifier missing",IF(AX207=AU207,"INVALID – verifier must be someone other than the PIC",IF(SUMPRODUCT(--ISNUMBER(SEARCH(" "&amp;L_EvidencePhrase&amp;" ",BC207)))&gt;0,"INVALID – result not yet available (awaiting / TBC)",IF(AND(TRIM(U207)="Pass",SUMPRODUCT(--ISNUMBER(SEARCH(" "&amp;L_ResultBad&amp;" ",BC207)))&gt;0,NOT(SUMPRODUCT(--ISNUMBER(SEARCH(" "&amp;L_Negation&amp;" ",BC207)))&gt;0)),"INVALID – result describes a problem: use Fail, then Pass after CA",IF(AND(AQ207=1,OR(OR(LEN(AY207)&lt;3,ISNUMBER(MATCH(AY207,L_Placeholder,0))),SUMPRODUCT(--ISNUMBER(SEARCH(" "&amp;L_EvidencePhrase&amp;" ",BE207)))&gt;0)),"INVALID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SUBSTITUTE(SUBSTITUTE(SUBSTITUTE(SUBSTITUTE(SUBSTITUTE(SUBSTITUTE(SUBSTITUTE(SUBSTITUTE(SUBSTITUTE(SUBSTITUTE(SUBSTITUTE(SUBSTITUTE(SUBSTITUTE(LOWER(T207&amp;""),CHAR(160),"")," ",""),".",""),"-",""),"/",""),"?",""),"_",""),",",""),"[",""),"]",""),"(",""),")",""),"*","")</f>
        <v/>
      </c>
      <c r="AV207" s="61" t="str">
        <f aca="false">SUBSTITUTE(SUBSTITUTE(SUBSTITUTE(SUBSTITUTE(SUBSTITUTE(SUBSTITUTE(SUBSTITUTE(SUBSTITUTE(SUBSTITUTE(SUBSTITUTE(SUBSTITUTE(SUBSTITUTE(SUBSTITUTE(LOWER(V207&amp;""),CHAR(160),"")," ",""),".",""),"-",""),"/",""),"?",""),"_",""),",",""),"[",""),"]",""),"(",""),")",""),"*","")</f>
        <v/>
      </c>
      <c r="AW207" s="61" t="str">
        <f aca="false">SUBSTITUTE(SUBSTITUTE(SUBSTITUTE(SUBSTITUTE(SUBSTITUTE(SUBSTITUTE(SUBSTITUTE(SUBSTITUTE(SUBSTITUTE(SUBSTITUTE(SUBSTITUTE(SUBSTITUTE(SUBSTITUTE(LOWER(Z207&amp;""),CHAR(160),"")," ",""),".",""),"-",""),"/",""),"?",""),"_",""),",",""),"[",""),"]",""),"(",""),")",""),"*","")</f>
        <v/>
      </c>
      <c r="AX207" s="61" t="str">
        <f aca="false">SUBSTITUTE(SUBSTITUTE(SUBSTITUTE(SUBSTITUTE(SUBSTITUTE(SUBSTITUTE(SUBSTITUTE(SUBSTITUTE(SUBSTITUTE(SUBSTITUTE(SUBSTITUTE(SUBSTITUTE(SUBSTITUTE(LOWER(AE207&amp;""),CHAR(160),"")," ",""),".",""),"-",""),"/",""),"?",""),"_",""),",",""),"[",""),"]",""),"(",""),")",""),"*","")</f>
        <v/>
      </c>
      <c r="AY207" s="61" t="str">
        <f aca="false">SUBSTITUTE(SUBSTITUTE(SUBSTITUTE(SUBSTITUTE(SUBSTITUTE(SUBSTITUTE(SUBSTITUTE(SUBSTITUTE(SUBSTITUTE(SUBSTITUTE(SUBSTITUTE(SUBSTITUTE(SUBSTITUTE(LOWER(W207&amp;""),CHAR(160),"")," ",""),".",""),"-",""),"/",""),"?",""),"_",""),",",""),"[",""),"]",""),"(",""),")",""),"*","")</f>
        <v/>
      </c>
      <c r="AZ207" s="61" t="str">
        <f aca="false">SUBSTITUTE(SUBSTITUTE(SUBSTITUTE(SUBSTITUTE(SUBSTITUTE(SUBSTITUTE(SUBSTITUTE(SUBSTITUTE(SUBSTITUTE(SUBSTITUTE(SUBSTITUTE(SUBSTITUTE(SUBSTITUTE(LOWER(AC207&amp;""),CHAR(160),"")," ",""),".",""),"-",""),"/",""),"?",""),"_",""),",",""),"[",""),"]",""),"(",""),")",""),"*","")</f>
        <v/>
      </c>
      <c r="BA207" s="61" t="str">
        <f aca="false">SUBSTITUTE(SUBSTITUTE(SUBSTITUTE(SUBSTITUTE(SUBSTITUTE(SUBSTITUTE(SUBSTITUTE(SUBSTITUTE(SUBSTITUTE(SUBSTITUTE(SUBSTITUTE(SUBSTITUTE(SUBSTITUTE(LOWER(AA207&amp;""),CHAR(160),""),"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"&amp;TRIM(SUBSTITUTE(SUBSTITUTE(SUBSTITUTE(SUBSTITUTE(SUBSTITUTE(SUBSTITUTE(SUBSTITUTE(SUBSTITUTE(SUBSTITUTE(SUBSTITUTE(SUBSTITUTE(SUBSTITUTE(SUBSTITUTE(SUBSTITUTE(SUBSTITUTE(SUBSTITUTE(SUBSTITUTE(SUBSTITUTE(SUBSTITUTE(SUBSTITUTE(LOWER(V207&amp;""),CHAR(160)," "),"."," "),","," "),"-"," "),"/"," "),"("," "),")"," "),":"," "),";"," "),"_"," "),"–"," "),"?"," "),"!"," "),"*"," "),"["," "),"]"," "),"'"," "),"#"," "),"+"," "),"&amp;"," "))&amp;" "</f>
        <v>  </v>
      </c>
      <c r="BD207" s="61" t="str">
        <f aca="false">" "&amp;TRIM(SUBSTITUTE(SUBSTITUTE(SUBSTITUTE(SUBSTITUTE(SUBSTITUTE(SUBSTITUTE(SUBSTITUTE(SUBSTITUTE(SUBSTITUTE(SUBSTITUTE(SUBSTITUTE(SUBSTITUTE(SUBSTITUTE(SUBSTITUTE(SUBSTITUTE(SUBSTITUTE(SUBSTITUTE(SUBSTITUTE(SUBSTITUTE(SUBSTITUTE(LOWER(Z207&amp;""),CHAR(160)," "),"."," "),","," "),"-"," "),"/"," "),"("," "),")"," "),":"," "),";"," "),"_"," "),"–"," "),"?"," "),"!"," "),"*"," "),"["," "),"]"," "),"'"," "),"#"," "),"+"," "),"&amp;"," "))&amp;" "</f>
        <v>  </v>
      </c>
      <c r="BE207" s="61" t="str">
        <f aca="false">" "&amp;TRIM(SUBSTITUTE(SUBSTITUTE(SUBSTITUTE(SUBSTITUTE(SUBSTITUTE(SUBSTITUTE(SUBSTITUTE(SUBSTITUTE(SUBSTITUTE(SUBSTITUTE(SUBSTITUTE(SUBSTITUTE(SUBSTITUTE(SUBSTITUTE(SUBSTITUTE(SUBSTITUTE(SUBSTITUTE(SUBSTITUTE(SUBSTITUTE(SUBSTITUTE(LOWER(W207&amp;""),CHAR(160)," "),"."," "),","," "),"-"," "),"/"," "),"("," "),")"," "),":"," "),";"," "),"_"," "),"–"," "),"?"," "),"!"," "),"*"," "),"["," "),"]"," "),"'"," "),"#"," "),"+"," "),"&amp;"," "))&amp;" "</f>
        <v>  </v>
      </c>
      <c r="BF207" s="61" t="str">
        <f aca="false">" "&amp;TRIM(SUBSTITUTE(SUBSTITUTE(SUBSTITUTE(SUBSTITUTE(SUBSTITUTE(SUBSTITUTE(SUBSTITUTE(SUBSTITUTE(SUBSTITUTE(SUBSTITUTE(SUBSTITUTE(SUBSTITUTE(SUBSTITUTE(SUBSTITUTE(SUBSTITUTE(SUBSTITUTE(SUBSTITUTE(SUBSTITUTE(SUBSTITUTE(SUBSTITUTE(LOWER(AC207&amp;""),CHAR(160)," "),"."," "),","," "),"-"," "),"/"," "),"("," "),")"," "),":"," "),";"," "),"_"," "),"–"," "),"?"," "),"!"," "),"*"," "),"["," "),"]"," "),"'"," "),"#"," "),"+"," "),"&amp;"," "))&amp;" "</f>
        <v>  </v>
      </c>
    </row>
    <row r="208" customFormat="false" ht="39.75" hidden="false" customHeight="true" outlineLevel="0" collapsed="false">
      <c r="A208" s="57" t="s">
        <v>751</v>
      </c>
      <c r="B208" s="57" t="s">
        <v>228</v>
      </c>
      <c r="C208" s="57" t="str">
        <f aca="false">Flights!$F$10</f>
        <v>MH0002</v>
      </c>
      <c r="D208" s="58" t="n">
        <f aca="false">Flights!$D$10</f>
        <v>46310</v>
      </c>
      <c r="E208" s="57" t="str">
        <f aca="false">Flights!$G$10&amp;"-"&amp;Flights!$H$10</f>
        <v>KUL-LHR</v>
      </c>
      <c r="F208" s="57" t="str">
        <f aca="false">Flights!$K$10</f>
        <v>BC</v>
      </c>
      <c r="G208" s="57" t="s">
        <v>441</v>
      </c>
      <c r="H208" s="57" t="s">
        <v>442</v>
      </c>
      <c r="I208" s="57" t="s">
        <v>481</v>
      </c>
      <c r="J208" s="57" t="s">
        <v>533</v>
      </c>
      <c r="K208" s="67" t="s">
        <v>483</v>
      </c>
      <c r="L208" s="67" t="s">
        <v>730</v>
      </c>
      <c r="M208" s="67" t="s">
        <v>433</v>
      </c>
      <c r="N208" s="67" t="s">
        <v>365</v>
      </c>
      <c r="O208" s="67"/>
      <c r="P208" s="57" t="s">
        <v>184</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open",IF(AND(NOT(OR(LEN(AZ208)&lt;15,ISNUMBER(MATCH(AZ208,L_Placeholder,0)))),NOT(SUMPRODUCT(--ISNUMBER(SEARCH(" "&amp;L_EvidencePhrase&amp;" ",BF208)))&gt;0),NOT(OR(LEN(AU208)&lt;2,ISNUMBER(MATCH(AU208,L_Placeholder,0)))),NOT(OR(LEN(AX208)&lt;2,ISNUMBER(MATCH(AX208,L_Placeholder,0)))),TRIM(AE208)&lt;&gt;TRIM(T208)),"N/A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",BD208)))&gt;0),"INVALID – evidence missing, placeholder or not yet on file",IF(OR(LEN(AX208)&lt;2,ISNUMBER(MATCH(AX208,L_Placeholder,0))),"INVALID – verifier missing",IF(AX208=AU208,"INVALID – verifier must be someone other than the PIC",IF(SUMPRODUCT(--ISNUMBER(SEARCH(" "&amp;L_EvidencePhrase&amp;" ",BC208)))&gt;0,"INVALID – result not yet available (awaiting / TBC)",IF(AND(TRIM(U208)="Pass",SUMPRODUCT(--ISNUMBER(SEARCH(" "&amp;L_ResultBad&amp;" ",BC208)))&gt;0,NOT(SUMPRODUCT(--ISNUMBER(SEARCH(" "&amp;L_Negation&amp;" ",BC208)))&gt;0)),"INVALID – result describes a problem: use Fail, then Pass after CA",IF(AND(AQ208=1,OR(OR(LEN(AY208)&lt;3,ISNUMBER(MATCH(AY208,L_Placeholder,0))),SUMPRODUCT(--ISNUMBER(SEARCH(" "&amp;L_EvidencePhrase&amp;" ",BE208)))&gt;0)),"INVALID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SUBSTITUTE(SUBSTITUTE(SUBSTITUTE(SUBSTITUTE(SUBSTITUTE(SUBSTITUTE(SUBSTITUTE(SUBSTITUTE(SUBSTITUTE(SUBSTITUTE(SUBSTITUTE(SUBSTITUTE(SUBSTITUTE(LOWER(T208&amp;""),CHAR(160),"")," ",""),".",""),"-",""),"/",""),"?",""),"_",""),",",""),"[",""),"]",""),"(",""),")",""),"*","")</f>
        <v/>
      </c>
      <c r="AV208" s="61" t="str">
        <f aca="false">SUBSTITUTE(SUBSTITUTE(SUBSTITUTE(SUBSTITUTE(SUBSTITUTE(SUBSTITUTE(SUBSTITUTE(SUBSTITUTE(SUBSTITUTE(SUBSTITUTE(SUBSTITUTE(SUBSTITUTE(SUBSTITUTE(LOWER(V208&amp;""),CHAR(160),"")," ",""),".",""),"-",""),"/",""),"?",""),"_",""),",",""),"[",""),"]",""),"(",""),")",""),"*","")</f>
        <v/>
      </c>
      <c r="AW208" s="61" t="str">
        <f aca="false">SUBSTITUTE(SUBSTITUTE(SUBSTITUTE(SUBSTITUTE(SUBSTITUTE(SUBSTITUTE(SUBSTITUTE(SUBSTITUTE(SUBSTITUTE(SUBSTITUTE(SUBSTITUTE(SUBSTITUTE(SUBSTITUTE(LOWER(Z208&amp;""),CHAR(160),"")," ",""),".",""),"-",""),"/",""),"?",""),"_",""),",",""),"[",""),"]",""),"(",""),")",""),"*","")</f>
        <v/>
      </c>
      <c r="AX208" s="61" t="str">
        <f aca="false">SUBSTITUTE(SUBSTITUTE(SUBSTITUTE(SUBSTITUTE(SUBSTITUTE(SUBSTITUTE(SUBSTITUTE(SUBSTITUTE(SUBSTITUTE(SUBSTITUTE(SUBSTITUTE(SUBSTITUTE(SUBSTITUTE(LOWER(AE208&amp;""),CHAR(160),"")," ",""),".",""),"-",""),"/",""),"?",""),"_",""),",",""),"[",""),"]",""),"(",""),")",""),"*","")</f>
        <v/>
      </c>
      <c r="AY208" s="61" t="str">
        <f aca="false">SUBSTITUTE(SUBSTITUTE(SUBSTITUTE(SUBSTITUTE(SUBSTITUTE(SUBSTITUTE(SUBSTITUTE(SUBSTITUTE(SUBSTITUTE(SUBSTITUTE(SUBSTITUTE(SUBSTITUTE(SUBSTITUTE(LOWER(W208&amp;""),CHAR(160),"")," ",""),".",""),"-",""),"/",""),"?",""),"_",""),",",""),"[",""),"]",""),"(",""),")",""),"*","")</f>
        <v/>
      </c>
      <c r="AZ208" s="61" t="str">
        <f aca="false">SUBSTITUTE(SUBSTITUTE(SUBSTITUTE(SUBSTITUTE(SUBSTITUTE(SUBSTITUTE(SUBSTITUTE(SUBSTITUTE(SUBSTITUTE(SUBSTITUTE(SUBSTITUTE(SUBSTITUTE(SUBSTITUTE(LOWER(AC208&amp;""),CHAR(160),"")," ",""),".",""),"-",""),"/",""),"?",""),"_",""),",",""),"[",""),"]",""),"(",""),")",""),"*","")</f>
        <v/>
      </c>
      <c r="BA208" s="61" t="str">
        <f aca="false">SUBSTITUTE(SUBSTITUTE(SUBSTITUTE(SUBSTITUTE(SUBSTITUTE(SUBSTITUTE(SUBSTITUTE(SUBSTITUTE(SUBSTITUTE(SUBSTITUTE(SUBSTITUTE(SUBSTITUTE(SUBSTITUTE(LOWER(AA208&amp;""),CHAR(160),""),"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"&amp;TRIM(SUBSTITUTE(SUBSTITUTE(SUBSTITUTE(SUBSTITUTE(SUBSTITUTE(SUBSTITUTE(SUBSTITUTE(SUBSTITUTE(SUBSTITUTE(SUBSTITUTE(SUBSTITUTE(SUBSTITUTE(SUBSTITUTE(SUBSTITUTE(SUBSTITUTE(SUBSTITUTE(SUBSTITUTE(SUBSTITUTE(SUBSTITUTE(SUBSTITUTE(LOWER(V208&amp;""),CHAR(160)," "),"."," "),","," "),"-"," "),"/"," "),"("," "),")"," "),":"," "),";"," "),"_"," "),"–"," "),"?"," "),"!"," "),"*"," "),"["," "),"]"," "),"'"," "),"#"," "),"+"," "),"&amp;"," "))&amp;" "</f>
        <v>  </v>
      </c>
      <c r="BD208" s="61" t="str">
        <f aca="false">" "&amp;TRIM(SUBSTITUTE(SUBSTITUTE(SUBSTITUTE(SUBSTITUTE(SUBSTITUTE(SUBSTITUTE(SUBSTITUTE(SUBSTITUTE(SUBSTITUTE(SUBSTITUTE(SUBSTITUTE(SUBSTITUTE(SUBSTITUTE(SUBSTITUTE(SUBSTITUTE(SUBSTITUTE(SUBSTITUTE(SUBSTITUTE(SUBSTITUTE(SUBSTITUTE(LOWER(Z208&amp;""),CHAR(160)," "),"."," "),","," "),"-"," "),"/"," "),"("," "),")"," "),":"," "),";"," "),"_"," "),"–"," "),"?"," "),"!"," "),"*"," "),"["," "),"]"," "),"'"," "),"#"," "),"+"," "),"&amp;"," "))&amp;" "</f>
        <v>  </v>
      </c>
      <c r="BE208" s="61" t="str">
        <f aca="false">" "&amp;TRIM(SUBSTITUTE(SUBSTITUTE(SUBSTITUTE(SUBSTITUTE(SUBSTITUTE(SUBSTITUTE(SUBSTITUTE(SUBSTITUTE(SUBSTITUTE(SUBSTITUTE(SUBSTITUTE(SUBSTITUTE(SUBSTITUTE(SUBSTITUTE(SUBSTITUTE(SUBSTITUTE(SUBSTITUTE(SUBSTITUTE(SUBSTITUTE(SUBSTITUTE(LOWER(W208&amp;""),CHAR(160)," "),"."," "),","," "),"-"," "),"/"," "),"("," "),")"," "),":"," "),";"," "),"_"," "),"–"," "),"?"," "),"!"," "),"*"," "),"["," "),"]"," "),"'"," "),"#"," "),"+"," "),"&amp;"," "))&amp;" "</f>
        <v>  </v>
      </c>
      <c r="BF208" s="61" t="str">
        <f aca="false">" "&amp;TRIM(SUBSTITUTE(SUBSTITUTE(SUBSTITUTE(SUBSTITUTE(SUBSTITUTE(SUBSTITUTE(SUBSTITUTE(SUBSTITUTE(SUBSTITUTE(SUBSTITUTE(SUBSTITUTE(SUBSTITUTE(SUBSTITUTE(SUBSTITUTE(SUBSTITUTE(SUBSTITUTE(SUBSTITUTE(SUBSTITUTE(SUBSTITUTE(SUBSTITUTE(LOWER(AC208&amp;""),CHAR(160)," "),"."," "),","," "),"-"," "),"/"," "),"("," "),")"," "),":"," "),";"," "),"_"," "),"–"," "),"?"," "),"!"," "),"*"," "),"["," "),"]"," "),"'"," "),"#"," "),"+"," "),"&amp;"," "))&amp;" "</f>
        <v>  </v>
      </c>
    </row>
    <row r="209" customFormat="false" ht="39.75" hidden="false" customHeight="true" outlineLevel="0" collapsed="false">
      <c r="A209" s="57" t="s">
        <v>752</v>
      </c>
      <c r="B209" s="57" t="s">
        <v>228</v>
      </c>
      <c r="C209" s="57" t="str">
        <f aca="false">Flights!$F$10</f>
        <v>MH0002</v>
      </c>
      <c r="D209" s="58" t="n">
        <f aca="false">Flights!$D$10</f>
        <v>46310</v>
      </c>
      <c r="E209" s="57" t="str">
        <f aca="false">Flights!$G$10&amp;"-"&amp;Flights!$H$10</f>
        <v>KUL-LHR</v>
      </c>
      <c r="F209" s="57" t="str">
        <f aca="false">Flights!$K$10</f>
        <v>BC</v>
      </c>
      <c r="G209" s="57" t="s">
        <v>441</v>
      </c>
      <c r="H209" s="57" t="s">
        <v>442</v>
      </c>
      <c r="I209" s="57" t="s">
        <v>429</v>
      </c>
      <c r="J209" s="57" t="s">
        <v>535</v>
      </c>
      <c r="K209" s="67" t="s">
        <v>431</v>
      </c>
      <c r="L209" s="67" t="s">
        <v>732</v>
      </c>
      <c r="M209" s="67" t="s">
        <v>433</v>
      </c>
      <c r="N209" s="67" t="s">
        <v>365</v>
      </c>
      <c r="O209" s="67"/>
      <c r="P209" s="57" t="s">
        <v>184</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open",IF(AND(NOT(OR(LEN(AZ209)&lt;15,ISNUMBER(MATCH(AZ209,L_Placeholder,0)))),NOT(SUMPRODUCT(--ISNUMBER(SEARCH(" "&amp;L_EvidencePhrase&amp;" ",BF209)))&gt;0),NOT(OR(LEN(AU209)&lt;2,ISNUMBER(MATCH(AU209,L_Placeholder,0)))),NOT(OR(LEN(AX209)&lt;2,ISNUMBER(MATCH(AX209,L_Placeholder,0)))),TRIM(AE209)&lt;&gt;TRIM(T209)),"N/A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",BD209)))&gt;0),"INVALID – evidence missing, placeholder or not yet on file",IF(OR(LEN(AX209)&lt;2,ISNUMBER(MATCH(AX209,L_Placeholder,0))),"INVALID – verifier missing",IF(AX209=AU209,"INVALID – verifier must be someone other than the PIC",IF(SUMPRODUCT(--ISNUMBER(SEARCH(" "&amp;L_EvidencePhrase&amp;" ",BC209)))&gt;0,"INVALID – result not yet available (awaiting / TBC)",IF(AND(TRIM(U209)="Pass",SUMPRODUCT(--ISNUMBER(SEARCH(" "&amp;L_ResultBad&amp;" ",BC209)))&gt;0,NOT(SUMPRODUCT(--ISNUMBER(SEARCH(" "&amp;L_Negation&amp;" ",BC209)))&gt;0)),"INVALID – result describes a problem: use Fail, then Pass after CA",IF(AND(AQ209=1,OR(OR(LEN(AY209)&lt;3,ISNUMBER(MATCH(AY209,L_Placeholder,0))),SUMPRODUCT(--ISNUMBER(SEARCH(" "&amp;L_EvidencePhrase&amp;" ",BE209)))&gt;0)),"INVALID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SUBSTITUTE(SUBSTITUTE(SUBSTITUTE(SUBSTITUTE(SUBSTITUTE(SUBSTITUTE(SUBSTITUTE(SUBSTITUTE(SUBSTITUTE(SUBSTITUTE(SUBSTITUTE(SUBSTITUTE(SUBSTITUTE(LOWER(T209&amp;""),CHAR(160),"")," ",""),".",""),"-",""),"/",""),"?",""),"_",""),",",""),"[",""),"]",""),"(",""),")",""),"*","")</f>
        <v/>
      </c>
      <c r="AV209" s="61" t="str">
        <f aca="false">SUBSTITUTE(SUBSTITUTE(SUBSTITUTE(SUBSTITUTE(SUBSTITUTE(SUBSTITUTE(SUBSTITUTE(SUBSTITUTE(SUBSTITUTE(SUBSTITUTE(SUBSTITUTE(SUBSTITUTE(SUBSTITUTE(LOWER(V209&amp;""),CHAR(160),"")," ",""),".",""),"-",""),"/",""),"?",""),"_",""),",",""),"[",""),"]",""),"(",""),")",""),"*","")</f>
        <v/>
      </c>
      <c r="AW209" s="61" t="str">
        <f aca="false">SUBSTITUTE(SUBSTITUTE(SUBSTITUTE(SUBSTITUTE(SUBSTITUTE(SUBSTITUTE(SUBSTITUTE(SUBSTITUTE(SUBSTITUTE(SUBSTITUTE(SUBSTITUTE(SUBSTITUTE(SUBSTITUTE(LOWER(Z209&amp;""),CHAR(160),"")," ",""),".",""),"-",""),"/",""),"?",""),"_",""),",",""),"[",""),"]",""),"(",""),")",""),"*","")</f>
        <v/>
      </c>
      <c r="AX209" s="61" t="str">
        <f aca="false">SUBSTITUTE(SUBSTITUTE(SUBSTITUTE(SUBSTITUTE(SUBSTITUTE(SUBSTITUTE(SUBSTITUTE(SUBSTITUTE(SUBSTITUTE(SUBSTITUTE(SUBSTITUTE(SUBSTITUTE(SUBSTITUTE(LOWER(AE209&amp;""),CHAR(160),"")," ",""),".",""),"-",""),"/",""),"?",""),"_",""),",",""),"[",""),"]",""),"(",""),")",""),"*","")</f>
        <v/>
      </c>
      <c r="AY209" s="61" t="str">
        <f aca="false">SUBSTITUTE(SUBSTITUTE(SUBSTITUTE(SUBSTITUTE(SUBSTITUTE(SUBSTITUTE(SUBSTITUTE(SUBSTITUTE(SUBSTITUTE(SUBSTITUTE(SUBSTITUTE(SUBSTITUTE(SUBSTITUTE(LOWER(W209&amp;""),CHAR(160),"")," ",""),".",""),"-",""),"/",""),"?",""),"_",""),",",""),"[",""),"]",""),"(",""),")",""),"*","")</f>
        <v/>
      </c>
      <c r="AZ209" s="61" t="str">
        <f aca="false">SUBSTITUTE(SUBSTITUTE(SUBSTITUTE(SUBSTITUTE(SUBSTITUTE(SUBSTITUTE(SUBSTITUTE(SUBSTITUTE(SUBSTITUTE(SUBSTITUTE(SUBSTITUTE(SUBSTITUTE(SUBSTITUTE(LOWER(AC209&amp;""),CHAR(160),"")," ",""),".",""),"-",""),"/",""),"?",""),"_",""),",",""),"[",""),"]",""),"(",""),")",""),"*","")</f>
        <v/>
      </c>
      <c r="BA209" s="61" t="str">
        <f aca="false">SUBSTITUTE(SUBSTITUTE(SUBSTITUTE(SUBSTITUTE(SUBSTITUTE(SUBSTITUTE(SUBSTITUTE(SUBSTITUTE(SUBSTITUTE(SUBSTITUTE(SUBSTITUTE(SUBSTITUTE(SUBSTITUTE(LOWER(AA209&amp;""),CHAR(160),""),"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"&amp;TRIM(SUBSTITUTE(SUBSTITUTE(SUBSTITUTE(SUBSTITUTE(SUBSTITUTE(SUBSTITUTE(SUBSTITUTE(SUBSTITUTE(SUBSTITUTE(SUBSTITUTE(SUBSTITUTE(SUBSTITUTE(SUBSTITUTE(SUBSTITUTE(SUBSTITUTE(SUBSTITUTE(SUBSTITUTE(SUBSTITUTE(SUBSTITUTE(SUBSTITUTE(LOWER(V209&amp;""),CHAR(160)," "),"."," "),","," "),"-"," "),"/"," "),"("," "),")"," "),":"," "),";"," "),"_"," "),"–"," "),"?"," "),"!"," "),"*"," "),"["," "),"]"," "),"'"," "),"#"," "),"+"," "),"&amp;"," "))&amp;" "</f>
        <v>  </v>
      </c>
      <c r="BD209" s="61" t="str">
        <f aca="false">" "&amp;TRIM(SUBSTITUTE(SUBSTITUTE(SUBSTITUTE(SUBSTITUTE(SUBSTITUTE(SUBSTITUTE(SUBSTITUTE(SUBSTITUTE(SUBSTITUTE(SUBSTITUTE(SUBSTITUTE(SUBSTITUTE(SUBSTITUTE(SUBSTITUTE(SUBSTITUTE(SUBSTITUTE(SUBSTITUTE(SUBSTITUTE(SUBSTITUTE(SUBSTITUTE(LOWER(Z209&amp;""),CHAR(160)," "),"."," "),","," "),"-"," "),"/"," "),"("," "),")"," "),":"," "),";"," "),"_"," "),"–"," "),"?"," "),"!"," "),"*"," "),"["," "),"]"," "),"'"," "),"#"," "),"+"," "),"&amp;"," "))&amp;" "</f>
        <v>  </v>
      </c>
      <c r="BE209" s="61" t="str">
        <f aca="false">" "&amp;TRIM(SUBSTITUTE(SUBSTITUTE(SUBSTITUTE(SUBSTITUTE(SUBSTITUTE(SUBSTITUTE(SUBSTITUTE(SUBSTITUTE(SUBSTITUTE(SUBSTITUTE(SUBSTITUTE(SUBSTITUTE(SUBSTITUTE(SUBSTITUTE(SUBSTITUTE(SUBSTITUTE(SUBSTITUTE(SUBSTITUTE(SUBSTITUTE(SUBSTITUTE(LOWER(W209&amp;""),CHAR(160)," "),"."," "),","," "),"-"," "),"/"," "),"("," "),")"," "),":"," "),";"," "),"_"," "),"–"," "),"?"," "),"!"," "),"*"," "),"["," "),"]"," "),"'"," "),"#"," "),"+"," "),"&amp;"," "))&amp;" "</f>
        <v>  </v>
      </c>
      <c r="BF209" s="61" t="str">
        <f aca="false">" "&amp;TRIM(SUBSTITUTE(SUBSTITUTE(SUBSTITUTE(SUBSTITUTE(SUBSTITUTE(SUBSTITUTE(SUBSTITUTE(SUBSTITUTE(SUBSTITUTE(SUBSTITUTE(SUBSTITUTE(SUBSTITUTE(SUBSTITUTE(SUBSTITUTE(SUBSTITUTE(SUBSTITUTE(SUBSTITUTE(SUBSTITUTE(SUBSTITUTE(SUBSTITUTE(LOWER(AC209&amp;""),CHAR(160)," "),"."," "),","," "),"-"," "),"/"," "),"("," "),")"," "),":"," "),";"," "),"_"," "),"–"," "),"?"," "),"!"," "),"*"," "),"["," "),"]"," "),"'"," "),"#"," "),"+"," "),"&amp;"," "))&amp;" "</f>
        <v>  </v>
      </c>
    </row>
    <row r="210" customFormat="false" ht="39.75" hidden="false" customHeight="true" outlineLevel="0" collapsed="false">
      <c r="A210" s="57" t="s">
        <v>753</v>
      </c>
      <c r="B210" s="57" t="s">
        <v>228</v>
      </c>
      <c r="C210" s="57" t="str">
        <f aca="false">Flights!$F$10</f>
        <v>MH0002</v>
      </c>
      <c r="D210" s="58" t="n">
        <f aca="false">Flights!$D$10</f>
        <v>46310</v>
      </c>
      <c r="E210" s="57" t="str">
        <f aca="false">Flights!$G$10&amp;"-"&amp;Flights!$H$10</f>
        <v>KUL-LHR</v>
      </c>
      <c r="F210" s="57" t="str">
        <f aca="false">Flights!$K$10</f>
        <v>BC</v>
      </c>
      <c r="G210" s="57" t="s">
        <v>441</v>
      </c>
      <c r="H210" s="57" t="s">
        <v>442</v>
      </c>
      <c r="I210" s="57" t="s">
        <v>429</v>
      </c>
      <c r="J210" s="57" t="s">
        <v>635</v>
      </c>
      <c r="K210" s="67" t="s">
        <v>431</v>
      </c>
      <c r="L210" s="67" t="s">
        <v>734</v>
      </c>
      <c r="M210" s="67" t="s">
        <v>433</v>
      </c>
      <c r="N210" s="67" t="s">
        <v>365</v>
      </c>
      <c r="O210" s="67"/>
      <c r="P210" s="57" t="s">
        <v>184</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open",IF(AND(NOT(OR(LEN(AZ210)&lt;15,ISNUMBER(MATCH(AZ210,L_Placeholder,0)))),NOT(SUMPRODUCT(--ISNUMBER(SEARCH(" "&amp;L_EvidencePhrase&amp;" ",BF210)))&gt;0),NOT(OR(LEN(AU210)&lt;2,ISNUMBER(MATCH(AU210,L_Placeholder,0)))),NOT(OR(LEN(AX210)&lt;2,ISNUMBER(MATCH(AX210,L_Placeholder,0)))),TRIM(AE210)&lt;&gt;TRIM(T210)),"N/A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",BD210)))&gt;0),"INVALID – evidence missing, placeholder or not yet on file",IF(OR(LEN(AX210)&lt;2,ISNUMBER(MATCH(AX210,L_Placeholder,0))),"INVALID – verifier missing",IF(AX210=AU210,"INVALID – verifier must be someone other than the PIC",IF(SUMPRODUCT(--ISNUMBER(SEARCH(" "&amp;L_EvidencePhrase&amp;" ",BC210)))&gt;0,"INVALID – result not yet available (awaiting / TBC)",IF(AND(TRIM(U210)="Pass",SUMPRODUCT(--ISNUMBER(SEARCH(" "&amp;L_ResultBad&amp;" ",BC210)))&gt;0,NOT(SUMPRODUCT(--ISNUMBER(SEARCH(" "&amp;L_Negation&amp;" ",BC210)))&gt;0)),"INVALID – result describes a problem: use Fail, then Pass after CA",IF(AND(AQ210=1,OR(OR(LEN(AY210)&lt;3,ISNUMBER(MATCH(AY210,L_Placeholder,0))),SUMPRODUCT(--ISNUMBER(SEARCH(" "&amp;L_EvidencePhrase&amp;" ",BE210)))&gt;0)),"INVALID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SUBSTITUTE(SUBSTITUTE(SUBSTITUTE(SUBSTITUTE(SUBSTITUTE(SUBSTITUTE(SUBSTITUTE(SUBSTITUTE(SUBSTITUTE(SUBSTITUTE(SUBSTITUTE(SUBSTITUTE(SUBSTITUTE(LOWER(T210&amp;""),CHAR(160),"")," ",""),".",""),"-",""),"/",""),"?",""),"_",""),",",""),"[",""),"]",""),"(",""),")",""),"*","")</f>
        <v/>
      </c>
      <c r="AV210" s="61" t="str">
        <f aca="false">SUBSTITUTE(SUBSTITUTE(SUBSTITUTE(SUBSTITUTE(SUBSTITUTE(SUBSTITUTE(SUBSTITUTE(SUBSTITUTE(SUBSTITUTE(SUBSTITUTE(SUBSTITUTE(SUBSTITUTE(SUBSTITUTE(LOWER(V210&amp;""),CHAR(160),"")," ",""),".",""),"-",""),"/",""),"?",""),"_",""),",",""),"[",""),"]",""),"(",""),")",""),"*","")</f>
        <v/>
      </c>
      <c r="AW210" s="61" t="str">
        <f aca="false">SUBSTITUTE(SUBSTITUTE(SUBSTITUTE(SUBSTITUTE(SUBSTITUTE(SUBSTITUTE(SUBSTITUTE(SUBSTITUTE(SUBSTITUTE(SUBSTITUTE(SUBSTITUTE(SUBSTITUTE(SUBSTITUTE(LOWER(Z210&amp;""),CHAR(160),"")," ",""),".",""),"-",""),"/",""),"?",""),"_",""),",",""),"[",""),"]",""),"(",""),")",""),"*","")</f>
        <v/>
      </c>
      <c r="AX210" s="61" t="str">
        <f aca="false">SUBSTITUTE(SUBSTITUTE(SUBSTITUTE(SUBSTITUTE(SUBSTITUTE(SUBSTITUTE(SUBSTITUTE(SUBSTITUTE(SUBSTITUTE(SUBSTITUTE(SUBSTITUTE(SUBSTITUTE(SUBSTITUTE(LOWER(AE210&amp;""),CHAR(160),"")," ",""),".",""),"-",""),"/",""),"?",""),"_",""),",",""),"[",""),"]",""),"(",""),")",""),"*","")</f>
        <v/>
      </c>
      <c r="AY210" s="61" t="str">
        <f aca="false">SUBSTITUTE(SUBSTITUTE(SUBSTITUTE(SUBSTITUTE(SUBSTITUTE(SUBSTITUTE(SUBSTITUTE(SUBSTITUTE(SUBSTITUTE(SUBSTITUTE(SUBSTITUTE(SUBSTITUTE(SUBSTITUTE(LOWER(W210&amp;""),CHAR(160),"")," ",""),".",""),"-",""),"/",""),"?",""),"_",""),",",""),"[",""),"]",""),"(",""),")",""),"*","")</f>
        <v/>
      </c>
      <c r="AZ210" s="61" t="str">
        <f aca="false">SUBSTITUTE(SUBSTITUTE(SUBSTITUTE(SUBSTITUTE(SUBSTITUTE(SUBSTITUTE(SUBSTITUTE(SUBSTITUTE(SUBSTITUTE(SUBSTITUTE(SUBSTITUTE(SUBSTITUTE(SUBSTITUTE(LOWER(AC210&amp;""),CHAR(160),"")," ",""),".",""),"-",""),"/",""),"?",""),"_",""),",",""),"[",""),"]",""),"(",""),")",""),"*","")</f>
        <v/>
      </c>
      <c r="BA210" s="61" t="str">
        <f aca="false">SUBSTITUTE(SUBSTITUTE(SUBSTITUTE(SUBSTITUTE(SUBSTITUTE(SUBSTITUTE(SUBSTITUTE(SUBSTITUTE(SUBSTITUTE(SUBSTITUTE(SUBSTITUTE(SUBSTITUTE(SUBSTITUTE(LOWER(AA210&amp;""),CHAR(160),""),"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"&amp;TRIM(SUBSTITUTE(SUBSTITUTE(SUBSTITUTE(SUBSTITUTE(SUBSTITUTE(SUBSTITUTE(SUBSTITUTE(SUBSTITUTE(SUBSTITUTE(SUBSTITUTE(SUBSTITUTE(SUBSTITUTE(SUBSTITUTE(SUBSTITUTE(SUBSTITUTE(SUBSTITUTE(SUBSTITUTE(SUBSTITUTE(SUBSTITUTE(SUBSTITUTE(LOWER(V210&amp;""),CHAR(160)," "),"."," "),","," "),"-"," "),"/"," "),"("," "),")"," "),":"," "),";"," "),"_"," "),"–"," "),"?"," "),"!"," "),"*"," "),"["," "),"]"," "),"'"," "),"#"," "),"+"," "),"&amp;"," "))&amp;" "</f>
        <v>  </v>
      </c>
      <c r="BD210" s="61" t="str">
        <f aca="false">" "&amp;TRIM(SUBSTITUTE(SUBSTITUTE(SUBSTITUTE(SUBSTITUTE(SUBSTITUTE(SUBSTITUTE(SUBSTITUTE(SUBSTITUTE(SUBSTITUTE(SUBSTITUTE(SUBSTITUTE(SUBSTITUTE(SUBSTITUTE(SUBSTITUTE(SUBSTITUTE(SUBSTITUTE(SUBSTITUTE(SUBSTITUTE(SUBSTITUTE(SUBSTITUTE(LOWER(Z210&amp;""),CHAR(160)," "),"."," "),","," "),"-"," "),"/"," "),"("," "),")"," "),":"," "),";"," "),"_"," "),"–"," "),"?"," "),"!"," "),"*"," "),"["," "),"]"," "),"'"," "),"#"," "),"+"," "),"&amp;"," "))&amp;" "</f>
        <v>  </v>
      </c>
      <c r="BE210" s="61" t="str">
        <f aca="false">" "&amp;TRIM(SUBSTITUTE(SUBSTITUTE(SUBSTITUTE(SUBSTITUTE(SUBSTITUTE(SUBSTITUTE(SUBSTITUTE(SUBSTITUTE(SUBSTITUTE(SUBSTITUTE(SUBSTITUTE(SUBSTITUTE(SUBSTITUTE(SUBSTITUTE(SUBSTITUTE(SUBSTITUTE(SUBSTITUTE(SUBSTITUTE(SUBSTITUTE(SUBSTITUTE(LOWER(W210&amp;""),CHAR(160)," "),"."," "),","," "),"-"," "),"/"," "),"("," "),")"," "),":"," "),";"," "),"_"," "),"–"," "),"?"," "),"!"," "),"*"," "),"["," "),"]"," "),"'"," "),"#"," "),"+"," "),"&amp;"," "))&amp;" "</f>
        <v>  </v>
      </c>
      <c r="BF210" s="61" t="str">
        <f aca="false">" "&amp;TRIM(SUBSTITUTE(SUBSTITUTE(SUBSTITUTE(SUBSTITUTE(SUBSTITUTE(SUBSTITUTE(SUBSTITUTE(SUBSTITUTE(SUBSTITUTE(SUBSTITUTE(SUBSTITUTE(SUBSTITUTE(SUBSTITUTE(SUBSTITUTE(SUBSTITUTE(SUBSTITUTE(SUBSTITUTE(SUBSTITUTE(SUBSTITUTE(SUBSTITUTE(LOWER(AC210&amp;""),CHAR(160)," "),"."," "),","," "),"-"," "),"/"," "),"("," "),")"," "),":"," "),";"," "),"_"," "),"–"," "),"?"," "),"!"," "),"*"," "),"["," "),"]"," "),"'"," "),"#"," "),"+"," "),"&amp;"," "))&amp;" "</f>
        <v>  </v>
      </c>
    </row>
    <row r="211" customFormat="false" ht="39.75" hidden="false" customHeight="true" outlineLevel="0" collapsed="false">
      <c r="A211" s="57" t="s">
        <v>754</v>
      </c>
      <c r="B211" s="57" t="s">
        <v>228</v>
      </c>
      <c r="C211" s="57" t="str">
        <f aca="false">Flights!$F$10</f>
        <v>MH0002</v>
      </c>
      <c r="D211" s="58" t="n">
        <f aca="false">Flights!$D$10</f>
        <v>46310</v>
      </c>
      <c r="E211" s="57" t="str">
        <f aca="false">Flights!$G$10&amp;"-"&amp;Flights!$H$10</f>
        <v>KUL-LHR</v>
      </c>
      <c r="F211" s="57" t="str">
        <f aca="false">Flights!$K$10</f>
        <v>BC</v>
      </c>
      <c r="G211" s="57" t="s">
        <v>441</v>
      </c>
      <c r="H211" s="57" t="s">
        <v>442</v>
      </c>
      <c r="I211" s="57" t="s">
        <v>429</v>
      </c>
      <c r="J211" s="57" t="s">
        <v>637</v>
      </c>
      <c r="K211" s="67" t="s">
        <v>431</v>
      </c>
      <c r="L211" s="67" t="s">
        <v>736</v>
      </c>
      <c r="M211" s="67" t="s">
        <v>433</v>
      </c>
      <c r="N211" s="67" t="s">
        <v>365</v>
      </c>
      <c r="O211" s="67"/>
      <c r="P211" s="57" t="s">
        <v>184</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open",IF(AND(NOT(OR(LEN(AZ211)&lt;15,ISNUMBER(MATCH(AZ211,L_Placeholder,0)))),NOT(SUMPRODUCT(--ISNUMBER(SEARCH(" "&amp;L_EvidencePhrase&amp;" ",BF211)))&gt;0),NOT(OR(LEN(AU211)&lt;2,ISNUMBER(MATCH(AU211,L_Placeholder,0)))),NOT(OR(LEN(AX211)&lt;2,ISNUMBER(MATCH(AX211,L_Placeholder,0)))),TRIM(AE211)&lt;&gt;TRIM(T211)),"N/A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",BD211)))&gt;0),"INVALID – evidence missing, placeholder or not yet on file",IF(OR(LEN(AX211)&lt;2,ISNUMBER(MATCH(AX211,L_Placeholder,0))),"INVALID – verifier missing",IF(AX211=AU211,"INVALID – verifier must be someone other than the PIC",IF(SUMPRODUCT(--ISNUMBER(SEARCH(" "&amp;L_EvidencePhrase&amp;" ",BC211)))&gt;0,"INVALID – result not yet available (awaiting / TBC)",IF(AND(TRIM(U211)="Pass",SUMPRODUCT(--ISNUMBER(SEARCH(" "&amp;L_ResultBad&amp;" ",BC211)))&gt;0,NOT(SUMPRODUCT(--ISNUMBER(SEARCH(" "&amp;L_Negation&amp;" ",BC211)))&gt;0)),"INVALID – result describes a problem: use Fail, then Pass after CA",IF(AND(AQ211=1,OR(OR(LEN(AY211)&lt;3,ISNUMBER(MATCH(AY211,L_Placeholder,0))),SUMPRODUCT(--ISNUMBER(SEARCH(" "&amp;L_EvidencePhrase&amp;" ",BE211)))&gt;0)),"INVALID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SUBSTITUTE(SUBSTITUTE(SUBSTITUTE(SUBSTITUTE(SUBSTITUTE(SUBSTITUTE(SUBSTITUTE(SUBSTITUTE(SUBSTITUTE(SUBSTITUTE(SUBSTITUTE(SUBSTITUTE(SUBSTITUTE(LOWER(T211&amp;""),CHAR(160),"")," ",""),".",""),"-",""),"/",""),"?",""),"_",""),",",""),"[",""),"]",""),"(",""),")",""),"*","")</f>
        <v/>
      </c>
      <c r="AV211" s="61" t="str">
        <f aca="false">SUBSTITUTE(SUBSTITUTE(SUBSTITUTE(SUBSTITUTE(SUBSTITUTE(SUBSTITUTE(SUBSTITUTE(SUBSTITUTE(SUBSTITUTE(SUBSTITUTE(SUBSTITUTE(SUBSTITUTE(SUBSTITUTE(LOWER(V211&amp;""),CHAR(160),"")," ",""),".",""),"-",""),"/",""),"?",""),"_",""),",",""),"[",""),"]",""),"(",""),")",""),"*","")</f>
        <v/>
      </c>
      <c r="AW211" s="61" t="str">
        <f aca="false">SUBSTITUTE(SUBSTITUTE(SUBSTITUTE(SUBSTITUTE(SUBSTITUTE(SUBSTITUTE(SUBSTITUTE(SUBSTITUTE(SUBSTITUTE(SUBSTITUTE(SUBSTITUTE(SUBSTITUTE(SUBSTITUTE(LOWER(Z211&amp;""),CHAR(160),"")," ",""),".",""),"-",""),"/",""),"?",""),"_",""),",",""),"[",""),"]",""),"(",""),")",""),"*","")</f>
        <v/>
      </c>
      <c r="AX211" s="61" t="str">
        <f aca="false">SUBSTITUTE(SUBSTITUTE(SUBSTITUTE(SUBSTITUTE(SUBSTITUTE(SUBSTITUTE(SUBSTITUTE(SUBSTITUTE(SUBSTITUTE(SUBSTITUTE(SUBSTITUTE(SUBSTITUTE(SUBSTITUTE(LOWER(AE211&amp;""),CHAR(160),"")," ",""),".",""),"-",""),"/",""),"?",""),"_",""),",",""),"[",""),"]",""),"(",""),")",""),"*","")</f>
        <v/>
      </c>
      <c r="AY211" s="61" t="str">
        <f aca="false">SUBSTITUTE(SUBSTITUTE(SUBSTITUTE(SUBSTITUTE(SUBSTITUTE(SUBSTITUTE(SUBSTITUTE(SUBSTITUTE(SUBSTITUTE(SUBSTITUTE(SUBSTITUTE(SUBSTITUTE(SUBSTITUTE(LOWER(W211&amp;""),CHAR(160),"")," ",""),".",""),"-",""),"/",""),"?",""),"_",""),",",""),"[",""),"]",""),"(",""),")",""),"*","")</f>
        <v/>
      </c>
      <c r="AZ211" s="61" t="str">
        <f aca="false">SUBSTITUTE(SUBSTITUTE(SUBSTITUTE(SUBSTITUTE(SUBSTITUTE(SUBSTITUTE(SUBSTITUTE(SUBSTITUTE(SUBSTITUTE(SUBSTITUTE(SUBSTITUTE(SUBSTITUTE(SUBSTITUTE(LOWER(AC211&amp;""),CHAR(160),"")," ",""),".",""),"-",""),"/",""),"?",""),"_",""),",",""),"[",""),"]",""),"(",""),")",""),"*","")</f>
        <v/>
      </c>
      <c r="BA211" s="61" t="str">
        <f aca="false">SUBSTITUTE(SUBSTITUTE(SUBSTITUTE(SUBSTITUTE(SUBSTITUTE(SUBSTITUTE(SUBSTITUTE(SUBSTITUTE(SUBSTITUTE(SUBSTITUTE(SUBSTITUTE(SUBSTITUTE(SUBSTITUTE(LOWER(AA211&amp;""),CHAR(160),""),"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"&amp;TRIM(SUBSTITUTE(SUBSTITUTE(SUBSTITUTE(SUBSTITUTE(SUBSTITUTE(SUBSTITUTE(SUBSTITUTE(SUBSTITUTE(SUBSTITUTE(SUBSTITUTE(SUBSTITUTE(SUBSTITUTE(SUBSTITUTE(SUBSTITUTE(SUBSTITUTE(SUBSTITUTE(SUBSTITUTE(SUBSTITUTE(SUBSTITUTE(SUBSTITUTE(LOWER(V211&amp;""),CHAR(160)," "),"."," "),","," "),"-"," "),"/"," "),"("," "),")"," "),":"," "),";"," "),"_"," "),"–"," "),"?"," "),"!"," "),"*"," "),"["," "),"]"," "),"'"," "),"#"," "),"+"," "),"&amp;"," "))&amp;" "</f>
        <v>  </v>
      </c>
      <c r="BD211" s="61" t="str">
        <f aca="false">" "&amp;TRIM(SUBSTITUTE(SUBSTITUTE(SUBSTITUTE(SUBSTITUTE(SUBSTITUTE(SUBSTITUTE(SUBSTITUTE(SUBSTITUTE(SUBSTITUTE(SUBSTITUTE(SUBSTITUTE(SUBSTITUTE(SUBSTITUTE(SUBSTITUTE(SUBSTITUTE(SUBSTITUTE(SUBSTITUTE(SUBSTITUTE(SUBSTITUTE(SUBSTITUTE(LOWER(Z211&amp;""),CHAR(160)," "),"."," "),","," "),"-"," "),"/"," "),"("," "),")"," "),":"," "),";"," "),"_"," "),"–"," "),"?"," "),"!"," "),"*"," "),"["," "),"]"," "),"'"," "),"#"," "),"+"," "),"&amp;"," "))&amp;" "</f>
        <v>  </v>
      </c>
      <c r="BE211" s="61" t="str">
        <f aca="false">" "&amp;TRIM(SUBSTITUTE(SUBSTITUTE(SUBSTITUTE(SUBSTITUTE(SUBSTITUTE(SUBSTITUTE(SUBSTITUTE(SUBSTITUTE(SUBSTITUTE(SUBSTITUTE(SUBSTITUTE(SUBSTITUTE(SUBSTITUTE(SUBSTITUTE(SUBSTITUTE(SUBSTITUTE(SUBSTITUTE(SUBSTITUTE(SUBSTITUTE(SUBSTITUTE(LOWER(W211&amp;""),CHAR(160)," "),"."," "),","," "),"-"," "),"/"," "),"("," "),")"," "),":"," "),";"," "),"_"," "),"–"," "),"?"," "),"!"," "),"*"," "),"["," "),"]"," "),"'"," "),"#"," "),"+"," "),"&amp;"," "))&amp;" "</f>
        <v>  </v>
      </c>
      <c r="BF211" s="61" t="str">
        <f aca="false">" "&amp;TRIM(SUBSTITUTE(SUBSTITUTE(SUBSTITUTE(SUBSTITUTE(SUBSTITUTE(SUBSTITUTE(SUBSTITUTE(SUBSTITUTE(SUBSTITUTE(SUBSTITUTE(SUBSTITUTE(SUBSTITUTE(SUBSTITUTE(SUBSTITUTE(SUBSTITUTE(SUBSTITUTE(SUBSTITUTE(SUBSTITUTE(SUBSTITUTE(SUBSTITUTE(LOWER(AC211&amp;""),CHAR(160)," "),"."," "),","," "),"-"," "),"/"," "),"("," "),")"," "),":"," "),";"," "),"_"," "),"–"," "),"?"," "),"!"," "),"*"," "),"["," "),"]"," "),"'"," "),"#"," "),"+"," "),"&amp;"," "))&amp;" "</f>
        <v>  </v>
      </c>
    </row>
    <row r="212" customFormat="false" ht="39.75" hidden="false" customHeight="true" outlineLevel="0" collapsed="false">
      <c r="A212" s="57" t="s">
        <v>755</v>
      </c>
      <c r="B212" s="57" t="s">
        <v>228</v>
      </c>
      <c r="C212" s="57" t="str">
        <f aca="false">Flights!$F$10</f>
        <v>MH0002</v>
      </c>
      <c r="D212" s="58" t="n">
        <f aca="false">Flights!$D$10</f>
        <v>46310</v>
      </c>
      <c r="E212" s="57" t="str">
        <f aca="false">Flights!$G$10&amp;"-"&amp;Flights!$H$10</f>
        <v>KUL-LHR</v>
      </c>
      <c r="F212" s="57" t="str">
        <f aca="false">Flights!$K$10</f>
        <v>BC</v>
      </c>
      <c r="G212" s="57" t="s">
        <v>441</v>
      </c>
      <c r="H212" s="57" t="s">
        <v>442</v>
      </c>
      <c r="I212" s="57" t="s">
        <v>611</v>
      </c>
      <c r="J212" s="57" t="s">
        <v>639</v>
      </c>
      <c r="K212" s="67" t="s">
        <v>483</v>
      </c>
      <c r="L212" s="67" t="s">
        <v>738</v>
      </c>
      <c r="M212" s="67" t="s">
        <v>184</v>
      </c>
      <c r="N212" s="67" t="s">
        <v>365</v>
      </c>
      <c r="O212" s="67" t="s">
        <v>614</v>
      </c>
      <c r="P212" s="57" t="s">
        <v>184</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open",IF(AND(NOT(OR(LEN(AZ212)&lt;15,ISNUMBER(MATCH(AZ212,L_Placeholder,0)))),NOT(SUMPRODUCT(--ISNUMBER(SEARCH(" "&amp;L_EvidencePhrase&amp;" ",BF212)))&gt;0),NOT(OR(LEN(AU212)&lt;2,ISNUMBER(MATCH(AU212,L_Placeholder,0)))),NOT(OR(LEN(AX212)&lt;2,ISNUMBER(MATCH(AX212,L_Placeholder,0)))),TRIM(AE212)&lt;&gt;TRIM(T212)),"N/A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",BD212)))&gt;0),"INVALID – evidence missing, placeholder or not yet on file",IF(OR(LEN(AX212)&lt;2,ISNUMBER(MATCH(AX212,L_Placeholder,0))),"INVALID – verifier missing",IF(AX212=AU212,"INVALID – verifier must be someone other than the PIC",IF(SUMPRODUCT(--ISNUMBER(SEARCH(" "&amp;L_EvidencePhrase&amp;" ",BC212)))&gt;0,"INVALID – result not yet available (awaiting / TBC)",IF(AND(TRIM(U212)="Pass",SUMPRODUCT(--ISNUMBER(SEARCH(" "&amp;L_ResultBad&amp;" ",BC212)))&gt;0,NOT(SUMPRODUCT(--ISNUMBER(SEARCH(" "&amp;L_Negation&amp;" ",BC212)))&gt;0)),"INVALID – result describes a problem: use Fail, then Pass after CA",IF(AND(AQ212=1,OR(OR(LEN(AY212)&lt;3,ISNUMBER(MATCH(AY212,L_Placeholder,0))),SUMPRODUCT(--ISNUMBER(SEARCH(" "&amp;L_EvidencePhrase&amp;" ",BE212)))&gt;0)),"INVALID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SUBSTITUTE(SUBSTITUTE(SUBSTITUTE(SUBSTITUTE(SUBSTITUTE(SUBSTITUTE(SUBSTITUTE(SUBSTITUTE(SUBSTITUTE(SUBSTITUTE(SUBSTITUTE(SUBSTITUTE(SUBSTITUTE(LOWER(T212&amp;""),CHAR(160),"")," ",""),".",""),"-",""),"/",""),"?",""),"_",""),",",""),"[",""),"]",""),"(",""),")",""),"*","")</f>
        <v/>
      </c>
      <c r="AV212" s="61" t="str">
        <f aca="false">SUBSTITUTE(SUBSTITUTE(SUBSTITUTE(SUBSTITUTE(SUBSTITUTE(SUBSTITUTE(SUBSTITUTE(SUBSTITUTE(SUBSTITUTE(SUBSTITUTE(SUBSTITUTE(SUBSTITUTE(SUBSTITUTE(LOWER(V212&amp;""),CHAR(160),"")," ",""),".",""),"-",""),"/",""),"?",""),"_",""),",",""),"[",""),"]",""),"(",""),")",""),"*","")</f>
        <v/>
      </c>
      <c r="AW212" s="61" t="str">
        <f aca="false">SUBSTITUTE(SUBSTITUTE(SUBSTITUTE(SUBSTITUTE(SUBSTITUTE(SUBSTITUTE(SUBSTITUTE(SUBSTITUTE(SUBSTITUTE(SUBSTITUTE(SUBSTITUTE(SUBSTITUTE(SUBSTITUTE(LOWER(Z212&amp;""),CHAR(160),"")," ",""),".",""),"-",""),"/",""),"?",""),"_",""),",",""),"[",""),"]",""),"(",""),")",""),"*","")</f>
        <v/>
      </c>
      <c r="AX212" s="61" t="str">
        <f aca="false">SUBSTITUTE(SUBSTITUTE(SUBSTITUTE(SUBSTITUTE(SUBSTITUTE(SUBSTITUTE(SUBSTITUTE(SUBSTITUTE(SUBSTITUTE(SUBSTITUTE(SUBSTITUTE(SUBSTITUTE(SUBSTITUTE(LOWER(AE212&amp;""),CHAR(160),"")," ",""),".",""),"-",""),"/",""),"?",""),"_",""),",",""),"[",""),"]",""),"(",""),")",""),"*","")</f>
        <v/>
      </c>
      <c r="AY212" s="61" t="str">
        <f aca="false">SUBSTITUTE(SUBSTITUTE(SUBSTITUTE(SUBSTITUTE(SUBSTITUTE(SUBSTITUTE(SUBSTITUTE(SUBSTITUTE(SUBSTITUTE(SUBSTITUTE(SUBSTITUTE(SUBSTITUTE(SUBSTITUTE(LOWER(W212&amp;""),CHAR(160),"")," ",""),".",""),"-",""),"/",""),"?",""),"_",""),",",""),"[",""),"]",""),"(",""),")",""),"*","")</f>
        <v/>
      </c>
      <c r="AZ212" s="61" t="str">
        <f aca="false">SUBSTITUTE(SUBSTITUTE(SUBSTITUTE(SUBSTITUTE(SUBSTITUTE(SUBSTITUTE(SUBSTITUTE(SUBSTITUTE(SUBSTITUTE(SUBSTITUTE(SUBSTITUTE(SUBSTITUTE(SUBSTITUTE(LOWER(AC212&amp;""),CHAR(160),"")," ",""),".",""),"-",""),"/",""),"?",""),"_",""),",",""),"[",""),"]",""),"(",""),")",""),"*","")</f>
        <v/>
      </c>
      <c r="BA212" s="61" t="str">
        <f aca="false">SUBSTITUTE(SUBSTITUTE(SUBSTITUTE(SUBSTITUTE(SUBSTITUTE(SUBSTITUTE(SUBSTITUTE(SUBSTITUTE(SUBSTITUTE(SUBSTITUTE(SUBSTITUTE(SUBSTITUTE(SUBSTITUTE(LOWER(AA212&amp;""),CHAR(160),""),"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"&amp;TRIM(SUBSTITUTE(SUBSTITUTE(SUBSTITUTE(SUBSTITUTE(SUBSTITUTE(SUBSTITUTE(SUBSTITUTE(SUBSTITUTE(SUBSTITUTE(SUBSTITUTE(SUBSTITUTE(SUBSTITUTE(SUBSTITUTE(SUBSTITUTE(SUBSTITUTE(SUBSTITUTE(SUBSTITUTE(SUBSTITUTE(SUBSTITUTE(SUBSTITUTE(LOWER(V212&amp;""),CHAR(160)," "),"."," "),","," "),"-"," "),"/"," "),"("," "),")"," "),":"," "),";"," "),"_"," "),"–"," "),"?"," "),"!"," "),"*"," "),"["," "),"]"," "),"'"," "),"#"," "),"+"," "),"&amp;"," "))&amp;" "</f>
        <v>  </v>
      </c>
      <c r="BD212" s="61" t="str">
        <f aca="false">" "&amp;TRIM(SUBSTITUTE(SUBSTITUTE(SUBSTITUTE(SUBSTITUTE(SUBSTITUTE(SUBSTITUTE(SUBSTITUTE(SUBSTITUTE(SUBSTITUTE(SUBSTITUTE(SUBSTITUTE(SUBSTITUTE(SUBSTITUTE(SUBSTITUTE(SUBSTITUTE(SUBSTITUTE(SUBSTITUTE(SUBSTITUTE(SUBSTITUTE(SUBSTITUTE(LOWER(Z212&amp;""),CHAR(160)," "),"."," "),","," "),"-"," "),"/"," "),"("," "),")"," "),":"," "),";"," "),"_"," "),"–"," "),"?"," "),"!"," "),"*"," "),"["," "),"]"," "),"'"," "),"#"," "),"+"," "),"&amp;"," "))&amp;" "</f>
        <v>  </v>
      </c>
      <c r="BE212" s="61" t="str">
        <f aca="false">" "&amp;TRIM(SUBSTITUTE(SUBSTITUTE(SUBSTITUTE(SUBSTITUTE(SUBSTITUTE(SUBSTITUTE(SUBSTITUTE(SUBSTITUTE(SUBSTITUTE(SUBSTITUTE(SUBSTITUTE(SUBSTITUTE(SUBSTITUTE(SUBSTITUTE(SUBSTITUTE(SUBSTITUTE(SUBSTITUTE(SUBSTITUTE(SUBSTITUTE(SUBSTITUTE(LOWER(W212&amp;""),CHAR(160)," "),"."," "),","," "),"-"," "),"/"," "),"("," "),")"," "),":"," "),";"," "),"_"," "),"–"," "),"?"," "),"!"," "),"*"," "),"["," "),"]"," "),"'"," "),"#"," "),"+"," "),"&amp;"," "))&amp;" "</f>
        <v>  </v>
      </c>
      <c r="BF212" s="61" t="str">
        <f aca="false">" "&amp;TRIM(SUBSTITUTE(SUBSTITUTE(SUBSTITUTE(SUBSTITUTE(SUBSTITUTE(SUBSTITUTE(SUBSTITUTE(SUBSTITUTE(SUBSTITUTE(SUBSTITUTE(SUBSTITUTE(SUBSTITUTE(SUBSTITUTE(SUBSTITUTE(SUBSTITUTE(SUBSTITUTE(SUBSTITUTE(SUBSTITUTE(SUBSTITUTE(SUBSTITUTE(LOWER(AC212&amp;""),CHAR(160)," "),"."," "),","," "),"-"," "),"/"," "),"("," "),")"," "),":"," "),";"," "),"_"," "),"–"," "),"?"," "),"!"," "),"*"," "),"["," "),"]"," "),"'"," "),"#"," "),"+"," "),"&amp;"," "))&amp;" "</f>
        <v>  </v>
      </c>
    </row>
    <row r="213" customFormat="false" ht="39.75" hidden="false" customHeight="true" outlineLevel="0" collapsed="false">
      <c r="A213" s="57" t="s">
        <v>756</v>
      </c>
      <c r="B213" s="57" t="s">
        <v>232</v>
      </c>
      <c r="C213" s="57" t="str">
        <f aca="false">Flights!$F$11</f>
        <v>MH0003</v>
      </c>
      <c r="D213" s="58" t="n">
        <f aca="false">Flights!$D$11</f>
        <v>46304</v>
      </c>
      <c r="E213" s="57" t="str">
        <f aca="false">Flights!$G$11&amp;"-"&amp;Flights!$H$11</f>
        <v>LHR-KUL</v>
      </c>
      <c r="F213" s="57" t="str">
        <f aca="false">Flights!$K$11</f>
        <v>BC</v>
      </c>
      <c r="G213" s="57" t="s">
        <v>79</v>
      </c>
      <c r="H213" s="57" t="s">
        <v>360</v>
      </c>
      <c r="I213" s="57" t="s">
        <v>361</v>
      </c>
      <c r="J213" s="57" t="s">
        <v>362</v>
      </c>
      <c r="K213" s="67" t="s">
        <v>363</v>
      </c>
      <c r="L213" s="67" t="s">
        <v>364</v>
      </c>
      <c r="M213" s="67"/>
      <c r="N213" s="67" t="s">
        <v>365</v>
      </c>
      <c r="O213" s="67"/>
      <c r="P213" s="57" t="s">
        <v>183</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open",IF(AND(NOT(OR(LEN(AZ213)&lt;15,ISNUMBER(MATCH(AZ213,L_Placeholder,0)))),NOT(SUMPRODUCT(--ISNUMBER(SEARCH(" "&amp;L_EvidencePhrase&amp;" ",BF213)))&gt;0),NOT(OR(LEN(AU213)&lt;2,ISNUMBER(MATCH(AU213,L_Placeholder,0)))),NOT(OR(LEN(AX213)&lt;2,ISNUMBER(MATCH(AX213,L_Placeholder,0)))),TRIM(AE213)&lt;&gt;TRIM(T213)),"N/A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",BD213)))&gt;0),"INVALID – evidence missing, placeholder or not yet on file",IF(OR(LEN(AX213)&lt;2,ISNUMBER(MATCH(AX213,L_Placeholder,0))),"INVALID – verifier missing",IF(AX213=AU213,"INVALID – verifier must be someone other than the PIC",IF(SUMPRODUCT(--ISNUMBER(SEARCH(" "&amp;L_EvidencePhrase&amp;" ",BC213)))&gt;0,"INVALID – result not yet available (awaiting / TBC)",IF(AND(TRIM(U213)="Pass",SUMPRODUCT(--ISNUMBER(SEARCH(" "&amp;L_ResultBad&amp;" ",BC213)))&gt;0,NOT(SUMPRODUCT(--ISNUMBER(SEARCH(" "&amp;L_Negation&amp;" ",BC213)))&gt;0)),"INVALID – result describes a problem: use Fail, then Pass after CA",IF(AND(AQ213=1,OR(OR(LEN(AY213)&lt;3,ISNUMBER(MATCH(AY213,L_Placeholder,0))),SUMPRODUCT(--ISNUMBER(SEARCH(" "&amp;L_EvidencePhrase&amp;" ",BE213)))&gt;0)),"INVALID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SUBSTITUTE(SUBSTITUTE(SUBSTITUTE(SUBSTITUTE(SUBSTITUTE(SUBSTITUTE(SUBSTITUTE(SUBSTITUTE(SUBSTITUTE(SUBSTITUTE(SUBSTITUTE(SUBSTITUTE(SUBSTITUTE(LOWER(T213&amp;""),CHAR(160),"")," ",""),".",""),"-",""),"/",""),"?",""),"_",""),",",""),"[",""),"]",""),"(",""),")",""),"*","")</f>
        <v/>
      </c>
      <c r="AV213" s="61" t="str">
        <f aca="false">SUBSTITUTE(SUBSTITUTE(SUBSTITUTE(SUBSTITUTE(SUBSTITUTE(SUBSTITUTE(SUBSTITUTE(SUBSTITUTE(SUBSTITUTE(SUBSTITUTE(SUBSTITUTE(SUBSTITUTE(SUBSTITUTE(LOWER(V213&amp;""),CHAR(160),"")," ",""),".",""),"-",""),"/",""),"?",""),"_",""),",",""),"[",""),"]",""),"(",""),")",""),"*","")</f>
        <v/>
      </c>
      <c r="AW213" s="61" t="str">
        <f aca="false">SUBSTITUTE(SUBSTITUTE(SUBSTITUTE(SUBSTITUTE(SUBSTITUTE(SUBSTITUTE(SUBSTITUTE(SUBSTITUTE(SUBSTITUTE(SUBSTITUTE(SUBSTITUTE(SUBSTITUTE(SUBSTITUTE(LOWER(Z213&amp;""),CHAR(160),"")," ",""),".",""),"-",""),"/",""),"?",""),"_",""),",",""),"[",""),"]",""),"(",""),")",""),"*","")</f>
        <v/>
      </c>
      <c r="AX213" s="61" t="str">
        <f aca="false">SUBSTITUTE(SUBSTITUTE(SUBSTITUTE(SUBSTITUTE(SUBSTITUTE(SUBSTITUTE(SUBSTITUTE(SUBSTITUTE(SUBSTITUTE(SUBSTITUTE(SUBSTITUTE(SUBSTITUTE(SUBSTITUTE(LOWER(AE213&amp;""),CHAR(160),"")," ",""),".",""),"-",""),"/",""),"?",""),"_",""),",",""),"[",""),"]",""),"(",""),")",""),"*","")</f>
        <v/>
      </c>
      <c r="AY213" s="61" t="str">
        <f aca="false">SUBSTITUTE(SUBSTITUTE(SUBSTITUTE(SUBSTITUTE(SUBSTITUTE(SUBSTITUTE(SUBSTITUTE(SUBSTITUTE(SUBSTITUTE(SUBSTITUTE(SUBSTITUTE(SUBSTITUTE(SUBSTITUTE(LOWER(W213&amp;""),CHAR(160),"")," ",""),".",""),"-",""),"/",""),"?",""),"_",""),",",""),"[",""),"]",""),"(",""),")",""),"*","")</f>
        <v/>
      </c>
      <c r="AZ213" s="61" t="str">
        <f aca="false">SUBSTITUTE(SUBSTITUTE(SUBSTITUTE(SUBSTITUTE(SUBSTITUTE(SUBSTITUTE(SUBSTITUTE(SUBSTITUTE(SUBSTITUTE(SUBSTITUTE(SUBSTITUTE(SUBSTITUTE(SUBSTITUTE(LOWER(AC213&amp;""),CHAR(160),"")," ",""),".",""),"-",""),"/",""),"?",""),"_",""),",",""),"[",""),"]",""),"(",""),")",""),"*","")</f>
        <v/>
      </c>
      <c r="BA213" s="61" t="str">
        <f aca="false">SUBSTITUTE(SUBSTITUTE(SUBSTITUTE(SUBSTITUTE(SUBSTITUTE(SUBSTITUTE(SUBSTITUTE(SUBSTITUTE(SUBSTITUTE(SUBSTITUTE(SUBSTITUTE(SUBSTITUTE(SUBSTITUTE(LOWER(AA213&amp;""),CHAR(160),""),"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"&amp;TRIM(SUBSTITUTE(SUBSTITUTE(SUBSTITUTE(SUBSTITUTE(SUBSTITUTE(SUBSTITUTE(SUBSTITUTE(SUBSTITUTE(SUBSTITUTE(SUBSTITUTE(SUBSTITUTE(SUBSTITUTE(SUBSTITUTE(SUBSTITUTE(SUBSTITUTE(SUBSTITUTE(SUBSTITUTE(SUBSTITUTE(SUBSTITUTE(SUBSTITUTE(LOWER(V213&amp;""),CHAR(160)," "),"."," "),","," "),"-"," "),"/"," "),"("," "),")"," "),":"," "),";"," "),"_"," "),"–"," "),"?"," "),"!"," "),"*"," "),"["," "),"]"," "),"'"," "),"#"," "),"+"," "),"&amp;"," "))&amp;" "</f>
        <v>  </v>
      </c>
      <c r="BD213" s="61" t="str">
        <f aca="false">" "&amp;TRIM(SUBSTITUTE(SUBSTITUTE(SUBSTITUTE(SUBSTITUTE(SUBSTITUTE(SUBSTITUTE(SUBSTITUTE(SUBSTITUTE(SUBSTITUTE(SUBSTITUTE(SUBSTITUTE(SUBSTITUTE(SUBSTITUTE(SUBSTITUTE(SUBSTITUTE(SUBSTITUTE(SUBSTITUTE(SUBSTITUTE(SUBSTITUTE(SUBSTITUTE(LOWER(Z213&amp;""),CHAR(160)," "),"."," "),","," "),"-"," "),"/"," "),"("," "),")"," "),":"," "),";"," "),"_"," "),"–"," "),"?"," "),"!"," "),"*"," "),"["," "),"]"," "),"'"," "),"#"," "),"+"," "),"&amp;"," "))&amp;" "</f>
        <v>  </v>
      </c>
      <c r="BE213" s="61" t="str">
        <f aca="false">" "&amp;TRIM(SUBSTITUTE(SUBSTITUTE(SUBSTITUTE(SUBSTITUTE(SUBSTITUTE(SUBSTITUTE(SUBSTITUTE(SUBSTITUTE(SUBSTITUTE(SUBSTITUTE(SUBSTITUTE(SUBSTITUTE(SUBSTITUTE(SUBSTITUTE(SUBSTITUTE(SUBSTITUTE(SUBSTITUTE(SUBSTITUTE(SUBSTITUTE(SUBSTITUTE(LOWER(W213&amp;""),CHAR(160)," "),"."," "),","," "),"-"," "),"/"," "),"("," "),")"," "),":"," "),";"," "),"_"," "),"–"," "),"?"," "),"!"," "),"*"," "),"["," "),"]"," "),"'"," "),"#"," "),"+"," "),"&amp;"," "))&amp;" "</f>
        <v>  </v>
      </c>
      <c r="BF213" s="61" t="str">
        <f aca="false">" "&amp;TRIM(SUBSTITUTE(SUBSTITUTE(SUBSTITUTE(SUBSTITUTE(SUBSTITUTE(SUBSTITUTE(SUBSTITUTE(SUBSTITUTE(SUBSTITUTE(SUBSTITUTE(SUBSTITUTE(SUBSTITUTE(SUBSTITUTE(SUBSTITUTE(SUBSTITUTE(SUBSTITUTE(SUBSTITUTE(SUBSTITUTE(SUBSTITUTE(SUBSTITUTE(LOWER(AC213&amp;""),CHAR(160)," "),"."," "),","," "),"-"," "),"/"," "),"("," "),")"," "),":"," "),";"," "),"_"," "),"–"," "),"?"," "),"!"," "),"*"," "),"["," "),"]"," "),"'"," "),"#"," "),"+"," "),"&amp;"," "))&amp;" "</f>
        <v>  </v>
      </c>
    </row>
    <row r="214" customFormat="false" ht="39.75" hidden="false" customHeight="true" outlineLevel="0" collapsed="false">
      <c r="A214" s="57" t="s">
        <v>757</v>
      </c>
      <c r="B214" s="57" t="s">
        <v>232</v>
      </c>
      <c r="C214" s="57" t="str">
        <f aca="false">Flights!$F$11</f>
        <v>MH0003</v>
      </c>
      <c r="D214" s="58" t="n">
        <f aca="false">Flights!$D$11</f>
        <v>46304</v>
      </c>
      <c r="E214" s="57" t="str">
        <f aca="false">Flights!$G$11&amp;"-"&amp;Flights!$H$11</f>
        <v>LHR-KUL</v>
      </c>
      <c r="F214" s="57" t="str">
        <f aca="false">Flights!$K$11</f>
        <v>BC</v>
      </c>
      <c r="G214" s="57" t="s">
        <v>79</v>
      </c>
      <c r="H214" s="57" t="s">
        <v>360</v>
      </c>
      <c r="I214" s="57" t="s">
        <v>367</v>
      </c>
      <c r="J214" s="57" t="s">
        <v>368</v>
      </c>
      <c r="K214" s="67" t="s">
        <v>369</v>
      </c>
      <c r="L214" s="67" t="s">
        <v>364</v>
      </c>
      <c r="M214" s="67"/>
      <c r="N214" s="67" t="s">
        <v>365</v>
      </c>
      <c r="O214" s="67"/>
      <c r="P214" s="57" t="s">
        <v>183</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open",IF(AND(NOT(OR(LEN(AZ214)&lt;15,ISNUMBER(MATCH(AZ214,L_Placeholder,0)))),NOT(SUMPRODUCT(--ISNUMBER(SEARCH(" "&amp;L_EvidencePhrase&amp;" ",BF214)))&gt;0),NOT(OR(LEN(AU214)&lt;2,ISNUMBER(MATCH(AU214,L_Placeholder,0)))),NOT(OR(LEN(AX214)&lt;2,ISNUMBER(MATCH(AX214,L_Placeholder,0)))),TRIM(AE214)&lt;&gt;TRIM(T214)),"N/A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",BD214)))&gt;0),"INVALID – evidence missing, placeholder or not yet on file",IF(OR(LEN(AX214)&lt;2,ISNUMBER(MATCH(AX214,L_Placeholder,0))),"INVALID – verifier missing",IF(AX214=AU214,"INVALID – verifier must be someone other than the PIC",IF(SUMPRODUCT(--ISNUMBER(SEARCH(" "&amp;L_EvidencePhrase&amp;" ",BC214)))&gt;0,"INVALID – result not yet available (awaiting / TBC)",IF(AND(TRIM(U214)="Pass",SUMPRODUCT(--ISNUMBER(SEARCH(" "&amp;L_ResultBad&amp;" ",BC214)))&gt;0,NOT(SUMPRODUCT(--ISNUMBER(SEARCH(" "&amp;L_Negation&amp;" ",BC214)))&gt;0)),"INVALID – result describes a problem: use Fail, then Pass after CA",IF(AND(AQ214=1,OR(OR(LEN(AY214)&lt;3,ISNUMBER(MATCH(AY214,L_Placeholder,0))),SUMPRODUCT(--ISNUMBER(SEARCH(" "&amp;L_EvidencePhrase&amp;" ",BE214)))&gt;0)),"INVALID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SUBSTITUTE(SUBSTITUTE(SUBSTITUTE(SUBSTITUTE(SUBSTITUTE(SUBSTITUTE(SUBSTITUTE(SUBSTITUTE(SUBSTITUTE(SUBSTITUTE(SUBSTITUTE(SUBSTITUTE(SUBSTITUTE(LOWER(T214&amp;""),CHAR(160),"")," ",""),".",""),"-",""),"/",""),"?",""),"_",""),",",""),"[",""),"]",""),"(",""),")",""),"*","")</f>
        <v/>
      </c>
      <c r="AV214" s="61" t="str">
        <f aca="false">SUBSTITUTE(SUBSTITUTE(SUBSTITUTE(SUBSTITUTE(SUBSTITUTE(SUBSTITUTE(SUBSTITUTE(SUBSTITUTE(SUBSTITUTE(SUBSTITUTE(SUBSTITUTE(SUBSTITUTE(SUBSTITUTE(LOWER(V214&amp;""),CHAR(160),"")," ",""),".",""),"-",""),"/",""),"?",""),"_",""),",",""),"[",""),"]",""),"(",""),")",""),"*","")</f>
        <v/>
      </c>
      <c r="AW214" s="61" t="str">
        <f aca="false">SUBSTITUTE(SUBSTITUTE(SUBSTITUTE(SUBSTITUTE(SUBSTITUTE(SUBSTITUTE(SUBSTITUTE(SUBSTITUTE(SUBSTITUTE(SUBSTITUTE(SUBSTITUTE(SUBSTITUTE(SUBSTITUTE(LOWER(Z214&amp;""),CHAR(160),"")," ",""),".",""),"-",""),"/",""),"?",""),"_",""),",",""),"[",""),"]",""),"(",""),")",""),"*","")</f>
        <v/>
      </c>
      <c r="AX214" s="61" t="str">
        <f aca="false">SUBSTITUTE(SUBSTITUTE(SUBSTITUTE(SUBSTITUTE(SUBSTITUTE(SUBSTITUTE(SUBSTITUTE(SUBSTITUTE(SUBSTITUTE(SUBSTITUTE(SUBSTITUTE(SUBSTITUTE(SUBSTITUTE(LOWER(AE214&amp;""),CHAR(160),"")," ",""),".",""),"-",""),"/",""),"?",""),"_",""),",",""),"[",""),"]",""),"(",""),")",""),"*","")</f>
        <v/>
      </c>
      <c r="AY214" s="61" t="str">
        <f aca="false">SUBSTITUTE(SUBSTITUTE(SUBSTITUTE(SUBSTITUTE(SUBSTITUTE(SUBSTITUTE(SUBSTITUTE(SUBSTITUTE(SUBSTITUTE(SUBSTITUTE(SUBSTITUTE(SUBSTITUTE(SUBSTITUTE(LOWER(W214&amp;""),CHAR(160),"")," ",""),".",""),"-",""),"/",""),"?",""),"_",""),",",""),"[",""),"]",""),"(",""),")",""),"*","")</f>
        <v/>
      </c>
      <c r="AZ214" s="61" t="str">
        <f aca="false">SUBSTITUTE(SUBSTITUTE(SUBSTITUTE(SUBSTITUTE(SUBSTITUTE(SUBSTITUTE(SUBSTITUTE(SUBSTITUTE(SUBSTITUTE(SUBSTITUTE(SUBSTITUTE(SUBSTITUTE(SUBSTITUTE(LOWER(AC214&amp;""),CHAR(160),"")," ",""),".",""),"-",""),"/",""),"?",""),"_",""),",",""),"[",""),"]",""),"(",""),")",""),"*","")</f>
        <v/>
      </c>
      <c r="BA214" s="61" t="str">
        <f aca="false">SUBSTITUTE(SUBSTITUTE(SUBSTITUTE(SUBSTITUTE(SUBSTITUTE(SUBSTITUTE(SUBSTITUTE(SUBSTITUTE(SUBSTITUTE(SUBSTITUTE(SUBSTITUTE(SUBSTITUTE(SUBSTITUTE(LOWER(AA214&amp;""),CHAR(160),""),"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"&amp;TRIM(SUBSTITUTE(SUBSTITUTE(SUBSTITUTE(SUBSTITUTE(SUBSTITUTE(SUBSTITUTE(SUBSTITUTE(SUBSTITUTE(SUBSTITUTE(SUBSTITUTE(SUBSTITUTE(SUBSTITUTE(SUBSTITUTE(SUBSTITUTE(SUBSTITUTE(SUBSTITUTE(SUBSTITUTE(SUBSTITUTE(SUBSTITUTE(SUBSTITUTE(LOWER(V214&amp;""),CHAR(160)," "),"."," "),","," "),"-"," "),"/"," "),"("," "),")"," "),":"," "),";"," "),"_"," "),"–"," "),"?"," "),"!"," "),"*"," "),"["," "),"]"," "),"'"," "),"#"," "),"+"," "),"&amp;"," "))&amp;" "</f>
        <v>  </v>
      </c>
      <c r="BD214" s="61" t="str">
        <f aca="false">" "&amp;TRIM(SUBSTITUTE(SUBSTITUTE(SUBSTITUTE(SUBSTITUTE(SUBSTITUTE(SUBSTITUTE(SUBSTITUTE(SUBSTITUTE(SUBSTITUTE(SUBSTITUTE(SUBSTITUTE(SUBSTITUTE(SUBSTITUTE(SUBSTITUTE(SUBSTITUTE(SUBSTITUTE(SUBSTITUTE(SUBSTITUTE(SUBSTITUTE(SUBSTITUTE(LOWER(Z214&amp;""),CHAR(160)," "),"."," "),","," "),"-"," "),"/"," "),"("," "),")"," "),":"," "),";"," "),"_"," "),"–"," "),"?"," "),"!"," "),"*"," "),"["," "),"]"," "),"'"," "),"#"," "),"+"," "),"&amp;"," "))&amp;" "</f>
        <v>  </v>
      </c>
      <c r="BE214" s="61" t="str">
        <f aca="false">" "&amp;TRIM(SUBSTITUTE(SUBSTITUTE(SUBSTITUTE(SUBSTITUTE(SUBSTITUTE(SUBSTITUTE(SUBSTITUTE(SUBSTITUTE(SUBSTITUTE(SUBSTITUTE(SUBSTITUTE(SUBSTITUTE(SUBSTITUTE(SUBSTITUTE(SUBSTITUTE(SUBSTITUTE(SUBSTITUTE(SUBSTITUTE(SUBSTITUTE(SUBSTITUTE(LOWER(W214&amp;""),CHAR(160)," "),"."," "),","," "),"-"," "),"/"," "),"("," "),")"," "),":"," "),";"," "),"_"," "),"–"," "),"?"," "),"!"," "),"*"," "),"["," "),"]"," "),"'"," "),"#"," "),"+"," "),"&amp;"," "))&amp;" "</f>
        <v>  </v>
      </c>
      <c r="BF214" s="61" t="str">
        <f aca="false">" "&amp;TRIM(SUBSTITUTE(SUBSTITUTE(SUBSTITUTE(SUBSTITUTE(SUBSTITUTE(SUBSTITUTE(SUBSTITUTE(SUBSTITUTE(SUBSTITUTE(SUBSTITUTE(SUBSTITUTE(SUBSTITUTE(SUBSTITUTE(SUBSTITUTE(SUBSTITUTE(SUBSTITUTE(SUBSTITUTE(SUBSTITUTE(SUBSTITUTE(SUBSTITUTE(LOWER(AC214&amp;""),CHAR(160)," "),"."," "),","," "),"-"," "),"/"," "),"("," "),")"," "),":"," "),";"," "),"_"," "),"–"," "),"?"," "),"!"," "),"*"," "),"["," "),"]"," "),"'"," "),"#"," "),"+"," "),"&amp;"," "))&amp;" "</f>
        <v>  </v>
      </c>
    </row>
    <row r="215" customFormat="false" ht="41.25" hidden="false" customHeight="true" outlineLevel="0" collapsed="false">
      <c r="A215" s="57" t="s">
        <v>758</v>
      </c>
      <c r="B215" s="57" t="s">
        <v>232</v>
      </c>
      <c r="C215" s="57" t="str">
        <f aca="false">Flights!$F$11</f>
        <v>MH0003</v>
      </c>
      <c r="D215" s="58" t="n">
        <f aca="false">Flights!$D$11</f>
        <v>46304</v>
      </c>
      <c r="E215" s="57" t="str">
        <f aca="false">Flights!$G$11&amp;"-"&amp;Flights!$H$11</f>
        <v>LHR-KUL</v>
      </c>
      <c r="F215" s="57" t="str">
        <f aca="false">Flights!$K$11</f>
        <v>BC</v>
      </c>
      <c r="G215" s="57" t="s">
        <v>79</v>
      </c>
      <c r="H215" s="57" t="s">
        <v>360</v>
      </c>
      <c r="I215" s="57" t="s">
        <v>371</v>
      </c>
      <c r="J215" s="57" t="s">
        <v>372</v>
      </c>
      <c r="K215" s="67" t="s">
        <v>373</v>
      </c>
      <c r="L215" s="67" t="s">
        <v>364</v>
      </c>
      <c r="M215" s="67"/>
      <c r="N215" s="67" t="str">
        <f aca="false">IF(TRIM(Flights!$L$11)="A339","Required","N/A – rule")</f>
        <v>N/A – rule</v>
      </c>
      <c r="O215" s="67" t="s">
        <v>374</v>
      </c>
      <c r="P215" s="57" t="s">
        <v>183</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open",IF(AND(NOT(OR(LEN(AZ215)&lt;15,ISNUMBER(MATCH(AZ215,L_Placeholder,0)))),NOT(SUMPRODUCT(--ISNUMBER(SEARCH(" "&amp;L_EvidencePhrase&amp;" ",BF215)))&gt;0),NOT(OR(LEN(AU215)&lt;2,ISNUMBER(MATCH(AU215,L_Placeholder,0)))),NOT(OR(LEN(AX215)&lt;2,ISNUMBER(MATCH(AX215,L_Placeholder,0)))),TRIM(AE215)&lt;&gt;TRIM(T215)),"N/A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",BD215)))&gt;0),"INVALID – evidence missing, placeholder or not yet on file",IF(OR(LEN(AX215)&lt;2,ISNUMBER(MATCH(AX215,L_Placeholder,0))),"INVALID – verifier missing",IF(AX215=AU215,"INVALID – verifier must be someone other than the PIC",IF(SUMPRODUCT(--ISNUMBER(SEARCH(" "&amp;L_EvidencePhrase&amp;" ",BC215)))&gt;0,"INVALID – result not yet available (awaiting / TBC)",IF(AND(TRIM(U215)="Pass",SUMPRODUCT(--ISNUMBER(SEARCH(" "&amp;L_ResultBad&amp;" ",BC215)))&gt;0,NOT(SUMPRODUCT(--ISNUMBER(SEARCH(" "&amp;L_Negation&amp;" ",BC215)))&gt;0)),"INVALID – result describes a problem: use Fail, then Pass after CA",IF(AND(AQ215=1,OR(OR(LEN(AY215)&lt;3,ISNUMBER(MATCH(AY215,L_Placeholder,0))),SUMPRODUCT(--ISNUMBER(SEARCH(" "&amp;L_EvidencePhrase&amp;" ",BE215)))&gt;0)),"INVALID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SUBSTITUTE(SUBSTITUTE(SUBSTITUTE(SUBSTITUTE(SUBSTITUTE(SUBSTITUTE(SUBSTITUTE(SUBSTITUTE(SUBSTITUTE(SUBSTITUTE(SUBSTITUTE(SUBSTITUTE(SUBSTITUTE(LOWER(T215&amp;""),CHAR(160),"")," ",""),".",""),"-",""),"/",""),"?",""),"_",""),",",""),"[",""),"]",""),"(",""),")",""),"*","")</f>
        <v/>
      </c>
      <c r="AV215" s="61" t="str">
        <f aca="false">SUBSTITUTE(SUBSTITUTE(SUBSTITUTE(SUBSTITUTE(SUBSTITUTE(SUBSTITUTE(SUBSTITUTE(SUBSTITUTE(SUBSTITUTE(SUBSTITUTE(SUBSTITUTE(SUBSTITUTE(SUBSTITUTE(LOWER(V215&amp;""),CHAR(160),"")," ",""),".",""),"-",""),"/",""),"?",""),"_",""),",",""),"[",""),"]",""),"(",""),")",""),"*","")</f>
        <v/>
      </c>
      <c r="AW215" s="61" t="str">
        <f aca="false">SUBSTITUTE(SUBSTITUTE(SUBSTITUTE(SUBSTITUTE(SUBSTITUTE(SUBSTITUTE(SUBSTITUTE(SUBSTITUTE(SUBSTITUTE(SUBSTITUTE(SUBSTITUTE(SUBSTITUTE(SUBSTITUTE(LOWER(Z215&amp;""),CHAR(160),"")," ",""),".",""),"-",""),"/",""),"?",""),"_",""),",",""),"[",""),"]",""),"(",""),")",""),"*","")</f>
        <v/>
      </c>
      <c r="AX215" s="61" t="str">
        <f aca="false">SUBSTITUTE(SUBSTITUTE(SUBSTITUTE(SUBSTITUTE(SUBSTITUTE(SUBSTITUTE(SUBSTITUTE(SUBSTITUTE(SUBSTITUTE(SUBSTITUTE(SUBSTITUTE(SUBSTITUTE(SUBSTITUTE(LOWER(AE215&amp;""),CHAR(160),"")," ",""),".",""),"-",""),"/",""),"?",""),"_",""),",",""),"[",""),"]",""),"(",""),")",""),"*","")</f>
        <v/>
      </c>
      <c r="AY215" s="61" t="str">
        <f aca="false">SUBSTITUTE(SUBSTITUTE(SUBSTITUTE(SUBSTITUTE(SUBSTITUTE(SUBSTITUTE(SUBSTITUTE(SUBSTITUTE(SUBSTITUTE(SUBSTITUTE(SUBSTITUTE(SUBSTITUTE(SUBSTITUTE(LOWER(W215&amp;""),CHAR(160),"")," ",""),".",""),"-",""),"/",""),"?",""),"_",""),",",""),"[",""),"]",""),"(",""),")",""),"*","")</f>
        <v/>
      </c>
      <c r="AZ215" s="61" t="str">
        <f aca="false">SUBSTITUTE(SUBSTITUTE(SUBSTITUTE(SUBSTITUTE(SUBSTITUTE(SUBSTITUTE(SUBSTITUTE(SUBSTITUTE(SUBSTITUTE(SUBSTITUTE(SUBSTITUTE(SUBSTITUTE(SUBSTITUTE(LOWER(AC215&amp;""),CHAR(160),"")," ",""),".",""),"-",""),"/",""),"?",""),"_",""),",",""),"[",""),"]",""),"(",""),")",""),"*","")</f>
        <v/>
      </c>
      <c r="BA215" s="61" t="str">
        <f aca="false">SUBSTITUTE(SUBSTITUTE(SUBSTITUTE(SUBSTITUTE(SUBSTITUTE(SUBSTITUTE(SUBSTITUTE(SUBSTITUTE(SUBSTITUTE(SUBSTITUTE(SUBSTITUTE(SUBSTITUTE(SUBSTITUTE(LOWER(AA215&amp;""),CHAR(160),""),"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"&amp;TRIM(SUBSTITUTE(SUBSTITUTE(SUBSTITUTE(SUBSTITUTE(SUBSTITUTE(SUBSTITUTE(SUBSTITUTE(SUBSTITUTE(SUBSTITUTE(SUBSTITUTE(SUBSTITUTE(SUBSTITUTE(SUBSTITUTE(SUBSTITUTE(SUBSTITUTE(SUBSTITUTE(SUBSTITUTE(SUBSTITUTE(SUBSTITUTE(SUBSTITUTE(LOWER(V215&amp;""),CHAR(160)," "),"."," "),","," "),"-"," "),"/"," "),"("," "),")"," "),":"," "),";"," "),"_"," "),"–"," "),"?"," "),"!"," "),"*"," "),"["," "),"]"," "),"'"," "),"#"," "),"+"," "),"&amp;"," "))&amp;" "</f>
        <v>  </v>
      </c>
      <c r="BD215" s="61" t="str">
        <f aca="false">" "&amp;TRIM(SUBSTITUTE(SUBSTITUTE(SUBSTITUTE(SUBSTITUTE(SUBSTITUTE(SUBSTITUTE(SUBSTITUTE(SUBSTITUTE(SUBSTITUTE(SUBSTITUTE(SUBSTITUTE(SUBSTITUTE(SUBSTITUTE(SUBSTITUTE(SUBSTITUTE(SUBSTITUTE(SUBSTITUTE(SUBSTITUTE(SUBSTITUTE(SUBSTITUTE(LOWER(Z215&amp;""),CHAR(160)," "),"."," "),","," "),"-"," "),"/"," "),"("," "),")"," "),":"," "),";"," "),"_"," "),"–"," "),"?"," "),"!"," "),"*"," "),"["," "),"]"," "),"'"," "),"#"," "),"+"," "),"&amp;"," "))&amp;" "</f>
        <v>  </v>
      </c>
      <c r="BE215" s="61" t="str">
        <f aca="false">" "&amp;TRIM(SUBSTITUTE(SUBSTITUTE(SUBSTITUTE(SUBSTITUTE(SUBSTITUTE(SUBSTITUTE(SUBSTITUTE(SUBSTITUTE(SUBSTITUTE(SUBSTITUTE(SUBSTITUTE(SUBSTITUTE(SUBSTITUTE(SUBSTITUTE(SUBSTITUTE(SUBSTITUTE(SUBSTITUTE(SUBSTITUTE(SUBSTITUTE(SUBSTITUTE(LOWER(W215&amp;""),CHAR(160)," "),"."," "),","," "),"-"," "),"/"," "),"("," "),")"," "),":"," "),";"," "),"_"," "),"–"," "),"?"," "),"!"," "),"*"," "),"["," "),"]"," "),"'"," "),"#"," "),"+"," "),"&amp;"," "))&amp;" "</f>
        <v>  </v>
      </c>
      <c r="BF215" s="61" t="str">
        <f aca="false">" "&amp;TRIM(SUBSTITUTE(SUBSTITUTE(SUBSTITUTE(SUBSTITUTE(SUBSTITUTE(SUBSTITUTE(SUBSTITUTE(SUBSTITUTE(SUBSTITUTE(SUBSTITUTE(SUBSTITUTE(SUBSTITUTE(SUBSTITUTE(SUBSTITUTE(SUBSTITUTE(SUBSTITUTE(SUBSTITUTE(SUBSTITUTE(SUBSTITUTE(SUBSTITUTE(LOWER(AC215&amp;""),CHAR(160)," "),"."," "),","," "),"-"," "),"/"," "),"("," "),")"," "),":"," "),";"," "),"_"," "),"–"," "),"?"," "),"!"," "),"*"," "),"["," "),"]"," "),"'"," "),"#"," "),"+"," "),"&amp;"," "))&amp;" "</f>
        <v>  </v>
      </c>
    </row>
    <row r="216" customFormat="false" ht="39.75" hidden="false" customHeight="true" outlineLevel="0" collapsed="false">
      <c r="A216" s="57" t="s">
        <v>759</v>
      </c>
      <c r="B216" s="57" t="s">
        <v>232</v>
      </c>
      <c r="C216" s="57" t="str">
        <f aca="false">Flights!$F$11</f>
        <v>MH0003</v>
      </c>
      <c r="D216" s="58" t="n">
        <f aca="false">Flights!$D$11</f>
        <v>46304</v>
      </c>
      <c r="E216" s="57" t="str">
        <f aca="false">Flights!$G$11&amp;"-"&amp;Flights!$H$11</f>
        <v>LHR-KUL</v>
      </c>
      <c r="F216" s="57" t="str">
        <f aca="false">Flights!$K$11</f>
        <v>BC</v>
      </c>
      <c r="G216" s="57" t="s">
        <v>79</v>
      </c>
      <c r="H216" s="57" t="s">
        <v>360</v>
      </c>
      <c r="I216" s="57" t="s">
        <v>376</v>
      </c>
      <c r="J216" s="57" t="s">
        <v>377</v>
      </c>
      <c r="K216" s="67" t="s">
        <v>378</v>
      </c>
      <c r="L216" s="67" t="s">
        <v>364</v>
      </c>
      <c r="M216" s="67"/>
      <c r="N216" s="67" t="s">
        <v>365</v>
      </c>
      <c r="O216" s="67"/>
      <c r="P216" s="57" t="s">
        <v>183</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open",IF(AND(NOT(OR(LEN(AZ216)&lt;15,ISNUMBER(MATCH(AZ216,L_Placeholder,0)))),NOT(SUMPRODUCT(--ISNUMBER(SEARCH(" "&amp;L_EvidencePhrase&amp;" ",BF216)))&gt;0),NOT(OR(LEN(AU216)&lt;2,ISNUMBER(MATCH(AU216,L_Placeholder,0)))),NOT(OR(LEN(AX216)&lt;2,ISNUMBER(MATCH(AX216,L_Placeholder,0)))),TRIM(AE216)&lt;&gt;TRIM(T216)),"N/A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",BD216)))&gt;0),"INVALID – evidence missing, placeholder or not yet on file",IF(OR(LEN(AX216)&lt;2,ISNUMBER(MATCH(AX216,L_Placeholder,0))),"INVALID – verifier missing",IF(AX216=AU216,"INVALID – verifier must be someone other than the PIC",IF(SUMPRODUCT(--ISNUMBER(SEARCH(" "&amp;L_EvidencePhrase&amp;" ",BC216)))&gt;0,"INVALID – result not yet available (awaiting / TBC)",IF(AND(TRIM(U216)="Pass",SUMPRODUCT(--ISNUMBER(SEARCH(" "&amp;L_ResultBad&amp;" ",BC216)))&gt;0,NOT(SUMPRODUCT(--ISNUMBER(SEARCH(" "&amp;L_Negation&amp;" ",BC216)))&gt;0)),"INVALID – result describes a problem: use Fail, then Pass after CA",IF(AND(AQ216=1,OR(OR(LEN(AY216)&lt;3,ISNUMBER(MATCH(AY216,L_Placeholder,0))),SUMPRODUCT(--ISNUMBER(SEARCH(" "&amp;L_EvidencePhrase&amp;" ",BE216)))&gt;0)),"INVALID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SUBSTITUTE(SUBSTITUTE(SUBSTITUTE(SUBSTITUTE(SUBSTITUTE(SUBSTITUTE(SUBSTITUTE(SUBSTITUTE(SUBSTITUTE(SUBSTITUTE(SUBSTITUTE(SUBSTITUTE(SUBSTITUTE(LOWER(T216&amp;""),CHAR(160),"")," ",""),".",""),"-",""),"/",""),"?",""),"_",""),",",""),"[",""),"]",""),"(",""),")",""),"*","")</f>
        <v/>
      </c>
      <c r="AV216" s="61" t="str">
        <f aca="false">SUBSTITUTE(SUBSTITUTE(SUBSTITUTE(SUBSTITUTE(SUBSTITUTE(SUBSTITUTE(SUBSTITUTE(SUBSTITUTE(SUBSTITUTE(SUBSTITUTE(SUBSTITUTE(SUBSTITUTE(SUBSTITUTE(LOWER(V216&amp;""),CHAR(160),"")," ",""),".",""),"-",""),"/",""),"?",""),"_",""),",",""),"[",""),"]",""),"(",""),")",""),"*","")</f>
        <v/>
      </c>
      <c r="AW216" s="61" t="str">
        <f aca="false">SUBSTITUTE(SUBSTITUTE(SUBSTITUTE(SUBSTITUTE(SUBSTITUTE(SUBSTITUTE(SUBSTITUTE(SUBSTITUTE(SUBSTITUTE(SUBSTITUTE(SUBSTITUTE(SUBSTITUTE(SUBSTITUTE(LOWER(Z216&amp;""),CHAR(160),"")," ",""),".",""),"-",""),"/",""),"?",""),"_",""),",",""),"[",""),"]",""),"(",""),")",""),"*","")</f>
        <v/>
      </c>
      <c r="AX216" s="61" t="str">
        <f aca="false">SUBSTITUTE(SUBSTITUTE(SUBSTITUTE(SUBSTITUTE(SUBSTITUTE(SUBSTITUTE(SUBSTITUTE(SUBSTITUTE(SUBSTITUTE(SUBSTITUTE(SUBSTITUTE(SUBSTITUTE(SUBSTITUTE(LOWER(AE216&amp;""),CHAR(160),"")," ",""),".",""),"-",""),"/",""),"?",""),"_",""),",",""),"[",""),"]",""),"(",""),")",""),"*","")</f>
        <v/>
      </c>
      <c r="AY216" s="61" t="str">
        <f aca="false">SUBSTITUTE(SUBSTITUTE(SUBSTITUTE(SUBSTITUTE(SUBSTITUTE(SUBSTITUTE(SUBSTITUTE(SUBSTITUTE(SUBSTITUTE(SUBSTITUTE(SUBSTITUTE(SUBSTITUTE(SUBSTITUTE(LOWER(W216&amp;""),CHAR(160),"")," ",""),".",""),"-",""),"/",""),"?",""),"_",""),",",""),"[",""),"]",""),"(",""),")",""),"*","")</f>
        <v/>
      </c>
      <c r="AZ216" s="61" t="str">
        <f aca="false">SUBSTITUTE(SUBSTITUTE(SUBSTITUTE(SUBSTITUTE(SUBSTITUTE(SUBSTITUTE(SUBSTITUTE(SUBSTITUTE(SUBSTITUTE(SUBSTITUTE(SUBSTITUTE(SUBSTITUTE(SUBSTITUTE(LOWER(AC216&amp;""),CHAR(160),"")," ",""),".",""),"-",""),"/",""),"?",""),"_",""),",",""),"[",""),"]",""),"(",""),")",""),"*","")</f>
        <v/>
      </c>
      <c r="BA216" s="61" t="str">
        <f aca="false">SUBSTITUTE(SUBSTITUTE(SUBSTITUTE(SUBSTITUTE(SUBSTITUTE(SUBSTITUTE(SUBSTITUTE(SUBSTITUTE(SUBSTITUTE(SUBSTITUTE(SUBSTITUTE(SUBSTITUTE(SUBSTITUTE(LOWER(AA216&amp;""),CHAR(160),""),"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"&amp;TRIM(SUBSTITUTE(SUBSTITUTE(SUBSTITUTE(SUBSTITUTE(SUBSTITUTE(SUBSTITUTE(SUBSTITUTE(SUBSTITUTE(SUBSTITUTE(SUBSTITUTE(SUBSTITUTE(SUBSTITUTE(SUBSTITUTE(SUBSTITUTE(SUBSTITUTE(SUBSTITUTE(SUBSTITUTE(SUBSTITUTE(SUBSTITUTE(SUBSTITUTE(LOWER(V216&amp;""),CHAR(160)," "),"."," "),","," "),"-"," "),"/"," "),"("," "),")"," "),":"," "),";"," "),"_"," "),"–"," "),"?"," "),"!"," "),"*"," "),"["," "),"]"," "),"'"," "),"#"," "),"+"," "),"&amp;"," "))&amp;" "</f>
        <v>  </v>
      </c>
      <c r="BD216" s="61" t="str">
        <f aca="false">" "&amp;TRIM(SUBSTITUTE(SUBSTITUTE(SUBSTITUTE(SUBSTITUTE(SUBSTITUTE(SUBSTITUTE(SUBSTITUTE(SUBSTITUTE(SUBSTITUTE(SUBSTITUTE(SUBSTITUTE(SUBSTITUTE(SUBSTITUTE(SUBSTITUTE(SUBSTITUTE(SUBSTITUTE(SUBSTITUTE(SUBSTITUTE(SUBSTITUTE(SUBSTITUTE(LOWER(Z216&amp;""),CHAR(160)," "),"."," "),","," "),"-"," "),"/"," "),"("," "),")"," "),":"," "),";"," "),"_"," "),"–"," "),"?"," "),"!"," "),"*"," "),"["," "),"]"," "),"'"," "),"#"," "),"+"," "),"&amp;"," "))&amp;" "</f>
        <v>  </v>
      </c>
      <c r="BE216" s="61" t="str">
        <f aca="false">" "&amp;TRIM(SUBSTITUTE(SUBSTITUTE(SUBSTITUTE(SUBSTITUTE(SUBSTITUTE(SUBSTITUTE(SUBSTITUTE(SUBSTITUTE(SUBSTITUTE(SUBSTITUTE(SUBSTITUTE(SUBSTITUTE(SUBSTITUTE(SUBSTITUTE(SUBSTITUTE(SUBSTITUTE(SUBSTITUTE(SUBSTITUTE(SUBSTITUTE(SUBSTITUTE(LOWER(W216&amp;""),CHAR(160)," "),"."," "),","," "),"-"," "),"/"," "),"("," "),")"," "),":"," "),";"," "),"_"," "),"–"," "),"?"," "),"!"," "),"*"," "),"["," "),"]"," "),"'"," "),"#"," "),"+"," "),"&amp;"," "))&amp;" "</f>
        <v>  </v>
      </c>
      <c r="BF216" s="61" t="str">
        <f aca="false">" "&amp;TRIM(SUBSTITUTE(SUBSTITUTE(SUBSTITUTE(SUBSTITUTE(SUBSTITUTE(SUBSTITUTE(SUBSTITUTE(SUBSTITUTE(SUBSTITUTE(SUBSTITUTE(SUBSTITUTE(SUBSTITUTE(SUBSTITUTE(SUBSTITUTE(SUBSTITUTE(SUBSTITUTE(SUBSTITUTE(SUBSTITUTE(SUBSTITUTE(SUBSTITUTE(LOWER(AC216&amp;""),CHAR(160)," "),"."," "),","," "),"-"," "),"/"," "),"("," "),")"," "),":"," "),";"," "),"_"," "),"–"," "),"?"," "),"!"," "),"*"," "),"["," "),"]"," "),"'"," "),"#"," "),"+"," "),"&amp;"," "))&amp;" "</f>
        <v>  </v>
      </c>
    </row>
    <row r="217" customFormat="false" ht="39.75" hidden="false" customHeight="true" outlineLevel="0" collapsed="false">
      <c r="A217" s="57" t="s">
        <v>760</v>
      </c>
      <c r="B217" s="57" t="s">
        <v>232</v>
      </c>
      <c r="C217" s="57" t="str">
        <f aca="false">Flights!$F$11</f>
        <v>MH0003</v>
      </c>
      <c r="D217" s="58" t="n">
        <f aca="false">Flights!$D$11</f>
        <v>46304</v>
      </c>
      <c r="E217" s="57" t="str">
        <f aca="false">Flights!$G$11&amp;"-"&amp;Flights!$H$11</f>
        <v>LHR-KUL</v>
      </c>
      <c r="F217" s="57" t="str">
        <f aca="false">Flights!$K$11</f>
        <v>BC</v>
      </c>
      <c r="G217" s="57" t="s">
        <v>79</v>
      </c>
      <c r="H217" s="57" t="s">
        <v>360</v>
      </c>
      <c r="I217" s="57" t="s">
        <v>380</v>
      </c>
      <c r="J217" s="57" t="s">
        <v>381</v>
      </c>
      <c r="K217" s="67" t="s">
        <v>382</v>
      </c>
      <c r="L217" s="67" t="s">
        <v>364</v>
      </c>
      <c r="M217" s="67"/>
      <c r="N217" s="67" t="s">
        <v>365</v>
      </c>
      <c r="O217" s="67"/>
      <c r="P217" s="57" t="s">
        <v>183</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open",IF(AND(NOT(OR(LEN(AZ217)&lt;15,ISNUMBER(MATCH(AZ217,L_Placeholder,0)))),NOT(SUMPRODUCT(--ISNUMBER(SEARCH(" "&amp;L_EvidencePhrase&amp;" ",BF217)))&gt;0),NOT(OR(LEN(AU217)&lt;2,ISNUMBER(MATCH(AU217,L_Placeholder,0)))),NOT(OR(LEN(AX217)&lt;2,ISNUMBER(MATCH(AX217,L_Placeholder,0)))),TRIM(AE217)&lt;&gt;TRIM(T217)),"N/A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",BD217)))&gt;0),"INVALID – evidence missing, placeholder or not yet on file",IF(OR(LEN(AX217)&lt;2,ISNUMBER(MATCH(AX217,L_Placeholder,0))),"INVALID – verifier missing",IF(AX217=AU217,"INVALID – verifier must be someone other than the PIC",IF(SUMPRODUCT(--ISNUMBER(SEARCH(" "&amp;L_EvidencePhrase&amp;" ",BC217)))&gt;0,"INVALID – result not yet available (awaiting / TBC)",IF(AND(TRIM(U217)="Pass",SUMPRODUCT(--ISNUMBER(SEARCH(" "&amp;L_ResultBad&amp;" ",BC217)))&gt;0,NOT(SUMPRODUCT(--ISNUMBER(SEARCH(" "&amp;L_Negation&amp;" ",BC217)))&gt;0)),"INVALID – result describes a problem: use Fail, then Pass after CA",IF(AND(AQ217=1,OR(OR(LEN(AY217)&lt;3,ISNUMBER(MATCH(AY217,L_Placeholder,0))),SUMPRODUCT(--ISNUMBER(SEARCH(" "&amp;L_EvidencePhrase&amp;" ",BE217)))&gt;0)),"INVALID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SUBSTITUTE(SUBSTITUTE(SUBSTITUTE(SUBSTITUTE(SUBSTITUTE(SUBSTITUTE(SUBSTITUTE(SUBSTITUTE(SUBSTITUTE(SUBSTITUTE(SUBSTITUTE(SUBSTITUTE(SUBSTITUTE(LOWER(T217&amp;""),CHAR(160),"")," ",""),".",""),"-",""),"/",""),"?",""),"_",""),",",""),"[",""),"]",""),"(",""),")",""),"*","")</f>
        <v/>
      </c>
      <c r="AV217" s="61" t="str">
        <f aca="false">SUBSTITUTE(SUBSTITUTE(SUBSTITUTE(SUBSTITUTE(SUBSTITUTE(SUBSTITUTE(SUBSTITUTE(SUBSTITUTE(SUBSTITUTE(SUBSTITUTE(SUBSTITUTE(SUBSTITUTE(SUBSTITUTE(LOWER(V217&amp;""),CHAR(160),"")," ",""),".",""),"-",""),"/",""),"?",""),"_",""),",",""),"[",""),"]",""),"(",""),")",""),"*","")</f>
        <v/>
      </c>
      <c r="AW217" s="61" t="str">
        <f aca="false">SUBSTITUTE(SUBSTITUTE(SUBSTITUTE(SUBSTITUTE(SUBSTITUTE(SUBSTITUTE(SUBSTITUTE(SUBSTITUTE(SUBSTITUTE(SUBSTITUTE(SUBSTITUTE(SUBSTITUTE(SUBSTITUTE(LOWER(Z217&amp;""),CHAR(160),"")," ",""),".",""),"-",""),"/",""),"?",""),"_",""),",",""),"[",""),"]",""),"(",""),")",""),"*","")</f>
        <v/>
      </c>
      <c r="AX217" s="61" t="str">
        <f aca="false">SUBSTITUTE(SUBSTITUTE(SUBSTITUTE(SUBSTITUTE(SUBSTITUTE(SUBSTITUTE(SUBSTITUTE(SUBSTITUTE(SUBSTITUTE(SUBSTITUTE(SUBSTITUTE(SUBSTITUTE(SUBSTITUTE(LOWER(AE217&amp;""),CHAR(160),"")," ",""),".",""),"-",""),"/",""),"?",""),"_",""),",",""),"[",""),"]",""),"(",""),")",""),"*","")</f>
        <v/>
      </c>
      <c r="AY217" s="61" t="str">
        <f aca="false">SUBSTITUTE(SUBSTITUTE(SUBSTITUTE(SUBSTITUTE(SUBSTITUTE(SUBSTITUTE(SUBSTITUTE(SUBSTITUTE(SUBSTITUTE(SUBSTITUTE(SUBSTITUTE(SUBSTITUTE(SUBSTITUTE(LOWER(W217&amp;""),CHAR(160),"")," ",""),".",""),"-",""),"/",""),"?",""),"_",""),",",""),"[",""),"]",""),"(",""),")",""),"*","")</f>
        <v/>
      </c>
      <c r="AZ217" s="61" t="str">
        <f aca="false">SUBSTITUTE(SUBSTITUTE(SUBSTITUTE(SUBSTITUTE(SUBSTITUTE(SUBSTITUTE(SUBSTITUTE(SUBSTITUTE(SUBSTITUTE(SUBSTITUTE(SUBSTITUTE(SUBSTITUTE(SUBSTITUTE(LOWER(AC217&amp;""),CHAR(160),"")," ",""),".",""),"-",""),"/",""),"?",""),"_",""),",",""),"[",""),"]",""),"(",""),")",""),"*","")</f>
        <v/>
      </c>
      <c r="BA217" s="61" t="str">
        <f aca="false">SUBSTITUTE(SUBSTITUTE(SUBSTITUTE(SUBSTITUTE(SUBSTITUTE(SUBSTITUTE(SUBSTITUTE(SUBSTITUTE(SUBSTITUTE(SUBSTITUTE(SUBSTITUTE(SUBSTITUTE(SUBSTITUTE(LOWER(AA217&amp;""),CHAR(160),""),"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"&amp;TRIM(SUBSTITUTE(SUBSTITUTE(SUBSTITUTE(SUBSTITUTE(SUBSTITUTE(SUBSTITUTE(SUBSTITUTE(SUBSTITUTE(SUBSTITUTE(SUBSTITUTE(SUBSTITUTE(SUBSTITUTE(SUBSTITUTE(SUBSTITUTE(SUBSTITUTE(SUBSTITUTE(SUBSTITUTE(SUBSTITUTE(SUBSTITUTE(SUBSTITUTE(LOWER(V217&amp;""),CHAR(160)," "),"."," "),","," "),"-"," "),"/"," "),"("," "),")"," "),":"," "),";"," "),"_"," "),"–"," "),"?"," "),"!"," "),"*"," "),"["," "),"]"," "),"'"," "),"#"," "),"+"," "),"&amp;"," "))&amp;" "</f>
        <v>  </v>
      </c>
      <c r="BD217" s="61" t="str">
        <f aca="false">" "&amp;TRIM(SUBSTITUTE(SUBSTITUTE(SUBSTITUTE(SUBSTITUTE(SUBSTITUTE(SUBSTITUTE(SUBSTITUTE(SUBSTITUTE(SUBSTITUTE(SUBSTITUTE(SUBSTITUTE(SUBSTITUTE(SUBSTITUTE(SUBSTITUTE(SUBSTITUTE(SUBSTITUTE(SUBSTITUTE(SUBSTITUTE(SUBSTITUTE(SUBSTITUTE(LOWER(Z217&amp;""),CHAR(160)," "),"."," "),","," "),"-"," "),"/"," "),"("," "),")"," "),":"," "),";"," "),"_"," "),"–"," "),"?"," "),"!"," "),"*"," "),"["," "),"]"," "),"'"," "),"#"," "),"+"," "),"&amp;"," "))&amp;" "</f>
        <v>  </v>
      </c>
      <c r="BE217" s="61" t="str">
        <f aca="false">" "&amp;TRIM(SUBSTITUTE(SUBSTITUTE(SUBSTITUTE(SUBSTITUTE(SUBSTITUTE(SUBSTITUTE(SUBSTITUTE(SUBSTITUTE(SUBSTITUTE(SUBSTITUTE(SUBSTITUTE(SUBSTITUTE(SUBSTITUTE(SUBSTITUTE(SUBSTITUTE(SUBSTITUTE(SUBSTITUTE(SUBSTITUTE(SUBSTITUTE(SUBSTITUTE(LOWER(W217&amp;""),CHAR(160)," "),"."," "),","," "),"-"," "),"/"," "),"("," "),")"," "),":"," "),";"," "),"_"," "),"–"," "),"?"," "),"!"," "),"*"," "),"["," "),"]"," "),"'"," "),"#"," "),"+"," "),"&amp;"," "))&amp;" "</f>
        <v>  </v>
      </c>
      <c r="BF217" s="61" t="str">
        <f aca="false">" "&amp;TRIM(SUBSTITUTE(SUBSTITUTE(SUBSTITUTE(SUBSTITUTE(SUBSTITUTE(SUBSTITUTE(SUBSTITUTE(SUBSTITUTE(SUBSTITUTE(SUBSTITUTE(SUBSTITUTE(SUBSTITUTE(SUBSTITUTE(SUBSTITUTE(SUBSTITUTE(SUBSTITUTE(SUBSTITUTE(SUBSTITUTE(SUBSTITUTE(SUBSTITUTE(LOWER(AC217&amp;""),CHAR(160)," "),"."," "),","," "),"-"," "),"/"," "),"("," "),")"," "),":"," "),";"," "),"_"," "),"–"," "),"?"," "),"!"," "),"*"," "),"["," "),"]"," "),"'"," "),"#"," "),"+"," "),"&amp;"," "))&amp;" "</f>
        <v>  </v>
      </c>
    </row>
    <row r="218" customFormat="false" ht="39.75" hidden="false" customHeight="true" outlineLevel="0" collapsed="false">
      <c r="A218" s="57" t="s">
        <v>761</v>
      </c>
      <c r="B218" s="57" t="s">
        <v>232</v>
      </c>
      <c r="C218" s="57" t="str">
        <f aca="false">Flights!$F$11</f>
        <v>MH0003</v>
      </c>
      <c r="D218" s="58" t="n">
        <f aca="false">Flights!$D$11</f>
        <v>46304</v>
      </c>
      <c r="E218" s="57" t="str">
        <f aca="false">Flights!$G$11&amp;"-"&amp;Flights!$H$11</f>
        <v>LHR-KUL</v>
      </c>
      <c r="F218" s="57" t="str">
        <f aca="false">Flights!$K$11</f>
        <v>BC</v>
      </c>
      <c r="G218" s="57" t="s">
        <v>79</v>
      </c>
      <c r="H218" s="57" t="s">
        <v>360</v>
      </c>
      <c r="I218" s="57" t="s">
        <v>380</v>
      </c>
      <c r="J218" s="57" t="s">
        <v>384</v>
      </c>
      <c r="K218" s="67" t="s">
        <v>385</v>
      </c>
      <c r="L218" s="67" t="s">
        <v>364</v>
      </c>
      <c r="M218" s="67"/>
      <c r="N218" s="67" t="s">
        <v>365</v>
      </c>
      <c r="O218" s="67"/>
      <c r="P218" s="57" t="s">
        <v>183</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open",IF(AND(NOT(OR(LEN(AZ218)&lt;15,ISNUMBER(MATCH(AZ218,L_Placeholder,0)))),NOT(SUMPRODUCT(--ISNUMBER(SEARCH(" "&amp;L_EvidencePhrase&amp;" ",BF218)))&gt;0),NOT(OR(LEN(AU218)&lt;2,ISNUMBER(MATCH(AU218,L_Placeholder,0)))),NOT(OR(LEN(AX218)&lt;2,ISNUMBER(MATCH(AX218,L_Placeholder,0)))),TRIM(AE218)&lt;&gt;TRIM(T218)),"N/A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",BD218)))&gt;0),"INVALID – evidence missing, placeholder or not yet on file",IF(OR(LEN(AX218)&lt;2,ISNUMBER(MATCH(AX218,L_Placeholder,0))),"INVALID – verifier missing",IF(AX218=AU218,"INVALID – verifier must be someone other than the PIC",IF(SUMPRODUCT(--ISNUMBER(SEARCH(" "&amp;L_EvidencePhrase&amp;" ",BC218)))&gt;0,"INVALID – result not yet available (awaiting / TBC)",IF(AND(TRIM(U218)="Pass",SUMPRODUCT(--ISNUMBER(SEARCH(" "&amp;L_ResultBad&amp;" ",BC218)))&gt;0,NOT(SUMPRODUCT(--ISNUMBER(SEARCH(" "&amp;L_Negation&amp;" ",BC218)))&gt;0)),"INVALID – result describes a problem: use Fail, then Pass after CA",IF(AND(AQ218=1,OR(OR(LEN(AY218)&lt;3,ISNUMBER(MATCH(AY218,L_Placeholder,0))),SUMPRODUCT(--ISNUMBER(SEARCH(" "&amp;L_EvidencePhrase&amp;" ",BE218)))&gt;0)),"INVALID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SUBSTITUTE(SUBSTITUTE(SUBSTITUTE(SUBSTITUTE(SUBSTITUTE(SUBSTITUTE(SUBSTITUTE(SUBSTITUTE(SUBSTITUTE(SUBSTITUTE(SUBSTITUTE(SUBSTITUTE(SUBSTITUTE(LOWER(T218&amp;""),CHAR(160),"")," ",""),".",""),"-",""),"/",""),"?",""),"_",""),",",""),"[",""),"]",""),"(",""),")",""),"*","")</f>
        <v/>
      </c>
      <c r="AV218" s="61" t="str">
        <f aca="false">SUBSTITUTE(SUBSTITUTE(SUBSTITUTE(SUBSTITUTE(SUBSTITUTE(SUBSTITUTE(SUBSTITUTE(SUBSTITUTE(SUBSTITUTE(SUBSTITUTE(SUBSTITUTE(SUBSTITUTE(SUBSTITUTE(LOWER(V218&amp;""),CHAR(160),"")," ",""),".",""),"-",""),"/",""),"?",""),"_",""),",",""),"[",""),"]",""),"(",""),")",""),"*","")</f>
        <v/>
      </c>
      <c r="AW218" s="61" t="str">
        <f aca="false">SUBSTITUTE(SUBSTITUTE(SUBSTITUTE(SUBSTITUTE(SUBSTITUTE(SUBSTITUTE(SUBSTITUTE(SUBSTITUTE(SUBSTITUTE(SUBSTITUTE(SUBSTITUTE(SUBSTITUTE(SUBSTITUTE(LOWER(Z218&amp;""),CHAR(160),"")," ",""),".",""),"-",""),"/",""),"?",""),"_",""),",",""),"[",""),"]",""),"(",""),")",""),"*","")</f>
        <v/>
      </c>
      <c r="AX218" s="61" t="str">
        <f aca="false">SUBSTITUTE(SUBSTITUTE(SUBSTITUTE(SUBSTITUTE(SUBSTITUTE(SUBSTITUTE(SUBSTITUTE(SUBSTITUTE(SUBSTITUTE(SUBSTITUTE(SUBSTITUTE(SUBSTITUTE(SUBSTITUTE(LOWER(AE218&amp;""),CHAR(160),"")," ",""),".",""),"-",""),"/",""),"?",""),"_",""),",",""),"[",""),"]",""),"(",""),")",""),"*","")</f>
        <v/>
      </c>
      <c r="AY218" s="61" t="str">
        <f aca="false">SUBSTITUTE(SUBSTITUTE(SUBSTITUTE(SUBSTITUTE(SUBSTITUTE(SUBSTITUTE(SUBSTITUTE(SUBSTITUTE(SUBSTITUTE(SUBSTITUTE(SUBSTITUTE(SUBSTITUTE(SUBSTITUTE(LOWER(W218&amp;""),CHAR(160),"")," ",""),".",""),"-",""),"/",""),"?",""),"_",""),",",""),"[",""),"]",""),"(",""),")",""),"*","")</f>
        <v/>
      </c>
      <c r="AZ218" s="61" t="str">
        <f aca="false">SUBSTITUTE(SUBSTITUTE(SUBSTITUTE(SUBSTITUTE(SUBSTITUTE(SUBSTITUTE(SUBSTITUTE(SUBSTITUTE(SUBSTITUTE(SUBSTITUTE(SUBSTITUTE(SUBSTITUTE(SUBSTITUTE(LOWER(AC218&amp;""),CHAR(160),"")," ",""),".",""),"-",""),"/",""),"?",""),"_",""),",",""),"[",""),"]",""),"(",""),")",""),"*","")</f>
        <v/>
      </c>
      <c r="BA218" s="61" t="str">
        <f aca="false">SUBSTITUTE(SUBSTITUTE(SUBSTITUTE(SUBSTITUTE(SUBSTITUTE(SUBSTITUTE(SUBSTITUTE(SUBSTITUTE(SUBSTITUTE(SUBSTITUTE(SUBSTITUTE(SUBSTITUTE(SUBSTITUTE(LOWER(AA218&amp;""),CHAR(160),""),"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"&amp;TRIM(SUBSTITUTE(SUBSTITUTE(SUBSTITUTE(SUBSTITUTE(SUBSTITUTE(SUBSTITUTE(SUBSTITUTE(SUBSTITUTE(SUBSTITUTE(SUBSTITUTE(SUBSTITUTE(SUBSTITUTE(SUBSTITUTE(SUBSTITUTE(SUBSTITUTE(SUBSTITUTE(SUBSTITUTE(SUBSTITUTE(SUBSTITUTE(SUBSTITUTE(LOWER(V218&amp;""),CHAR(160)," "),"."," "),","," "),"-"," "),"/"," "),"("," "),")"," "),":"," "),";"," "),"_"," "),"–"," "),"?"," "),"!"," "),"*"," "),"["," "),"]"," "),"'"," "),"#"," "),"+"," "),"&amp;"," "))&amp;" "</f>
        <v>  </v>
      </c>
      <c r="BD218" s="61" t="str">
        <f aca="false">" "&amp;TRIM(SUBSTITUTE(SUBSTITUTE(SUBSTITUTE(SUBSTITUTE(SUBSTITUTE(SUBSTITUTE(SUBSTITUTE(SUBSTITUTE(SUBSTITUTE(SUBSTITUTE(SUBSTITUTE(SUBSTITUTE(SUBSTITUTE(SUBSTITUTE(SUBSTITUTE(SUBSTITUTE(SUBSTITUTE(SUBSTITUTE(SUBSTITUTE(SUBSTITUTE(LOWER(Z218&amp;""),CHAR(160)," "),"."," "),","," "),"-"," "),"/"," "),"("," "),")"," "),":"," "),";"," "),"_"," "),"–"," "),"?"," "),"!"," "),"*"," "),"["," "),"]"," "),"'"," "),"#"," "),"+"," "),"&amp;"," "))&amp;" "</f>
        <v>  </v>
      </c>
      <c r="BE218" s="61" t="str">
        <f aca="false">" "&amp;TRIM(SUBSTITUTE(SUBSTITUTE(SUBSTITUTE(SUBSTITUTE(SUBSTITUTE(SUBSTITUTE(SUBSTITUTE(SUBSTITUTE(SUBSTITUTE(SUBSTITUTE(SUBSTITUTE(SUBSTITUTE(SUBSTITUTE(SUBSTITUTE(SUBSTITUTE(SUBSTITUTE(SUBSTITUTE(SUBSTITUTE(SUBSTITUTE(SUBSTITUTE(LOWER(W218&amp;""),CHAR(160)," "),"."," "),","," "),"-"," "),"/"," "),"("," "),")"," "),":"," "),";"," "),"_"," "),"–"," "),"?"," "),"!"," "),"*"," "),"["," "),"]"," "),"'"," "),"#"," "),"+"," "),"&amp;"," "))&amp;" "</f>
        <v>  </v>
      </c>
      <c r="BF218" s="61" t="str">
        <f aca="false">" "&amp;TRIM(SUBSTITUTE(SUBSTITUTE(SUBSTITUTE(SUBSTITUTE(SUBSTITUTE(SUBSTITUTE(SUBSTITUTE(SUBSTITUTE(SUBSTITUTE(SUBSTITUTE(SUBSTITUTE(SUBSTITUTE(SUBSTITUTE(SUBSTITUTE(SUBSTITUTE(SUBSTITUTE(SUBSTITUTE(SUBSTITUTE(SUBSTITUTE(SUBSTITUTE(LOWER(AC218&amp;""),CHAR(160)," "),"."," "),","," "),"-"," "),"/"," "),"("," "),")"," "),":"," "),";"," "),"_"," "),"–"," "),"?"," "),"!"," "),"*"," "),"["," "),"]"," "),"'"," "),"#"," "),"+"," "),"&amp;"," "))&amp;" "</f>
        <v>  </v>
      </c>
    </row>
    <row r="219" customFormat="false" ht="39.75" hidden="false" customHeight="true" outlineLevel="0" collapsed="false">
      <c r="A219" s="57" t="s">
        <v>762</v>
      </c>
      <c r="B219" s="57" t="s">
        <v>232</v>
      </c>
      <c r="C219" s="57" t="str">
        <f aca="false">Flights!$F$11</f>
        <v>MH0003</v>
      </c>
      <c r="D219" s="58" t="n">
        <f aca="false">Flights!$D$11</f>
        <v>46304</v>
      </c>
      <c r="E219" s="57" t="str">
        <f aca="false">Flights!$G$11&amp;"-"&amp;Flights!$H$11</f>
        <v>LHR-KUL</v>
      </c>
      <c r="F219" s="57" t="str">
        <f aca="false">Flights!$K$11</f>
        <v>BC</v>
      </c>
      <c r="G219" s="57" t="s">
        <v>79</v>
      </c>
      <c r="H219" s="57" t="s">
        <v>360</v>
      </c>
      <c r="I219" s="57" t="s">
        <v>387</v>
      </c>
      <c r="J219" s="57" t="s">
        <v>388</v>
      </c>
      <c r="K219" s="67" t="s">
        <v>389</v>
      </c>
      <c r="L219" s="67" t="s">
        <v>364</v>
      </c>
      <c r="M219" s="67"/>
      <c r="N219" s="67" t="s">
        <v>365</v>
      </c>
      <c r="O219" s="67"/>
      <c r="P219" s="57" t="s">
        <v>183</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open",IF(AND(NOT(OR(LEN(AZ219)&lt;15,ISNUMBER(MATCH(AZ219,L_Placeholder,0)))),NOT(SUMPRODUCT(--ISNUMBER(SEARCH(" "&amp;L_EvidencePhrase&amp;" ",BF219)))&gt;0),NOT(OR(LEN(AU219)&lt;2,ISNUMBER(MATCH(AU219,L_Placeholder,0)))),NOT(OR(LEN(AX219)&lt;2,ISNUMBER(MATCH(AX219,L_Placeholder,0)))),TRIM(AE219)&lt;&gt;TRIM(T219)),"N/A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",BD219)))&gt;0),"INVALID – evidence missing, placeholder or not yet on file",IF(OR(LEN(AX219)&lt;2,ISNUMBER(MATCH(AX219,L_Placeholder,0))),"INVALID – verifier missing",IF(AX219=AU219,"INVALID – verifier must be someone other than the PIC",IF(SUMPRODUCT(--ISNUMBER(SEARCH(" "&amp;L_EvidencePhrase&amp;" ",BC219)))&gt;0,"INVALID – result not yet available (awaiting / TBC)",IF(AND(TRIM(U219)="Pass",SUMPRODUCT(--ISNUMBER(SEARCH(" "&amp;L_ResultBad&amp;" ",BC219)))&gt;0,NOT(SUMPRODUCT(--ISNUMBER(SEARCH(" "&amp;L_Negation&amp;" ",BC219)))&gt;0)),"INVALID – result describes a problem: use Fail, then Pass after CA",IF(AND(AQ219=1,OR(OR(LEN(AY219)&lt;3,ISNUMBER(MATCH(AY219,L_Placeholder,0))),SUMPRODUCT(--ISNUMBER(SEARCH(" "&amp;L_EvidencePhrase&amp;" ",BE219)))&gt;0)),"INVALID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SUBSTITUTE(SUBSTITUTE(SUBSTITUTE(SUBSTITUTE(SUBSTITUTE(SUBSTITUTE(SUBSTITUTE(SUBSTITUTE(SUBSTITUTE(SUBSTITUTE(SUBSTITUTE(SUBSTITUTE(SUBSTITUTE(LOWER(T219&amp;""),CHAR(160),"")," ",""),".",""),"-",""),"/",""),"?",""),"_",""),",",""),"[",""),"]",""),"(",""),")",""),"*","")</f>
        <v/>
      </c>
      <c r="AV219" s="61" t="str">
        <f aca="false">SUBSTITUTE(SUBSTITUTE(SUBSTITUTE(SUBSTITUTE(SUBSTITUTE(SUBSTITUTE(SUBSTITUTE(SUBSTITUTE(SUBSTITUTE(SUBSTITUTE(SUBSTITUTE(SUBSTITUTE(SUBSTITUTE(LOWER(V219&amp;""),CHAR(160),"")," ",""),".",""),"-",""),"/",""),"?",""),"_",""),",",""),"[",""),"]",""),"(",""),")",""),"*","")</f>
        <v/>
      </c>
      <c r="AW219" s="61" t="str">
        <f aca="false">SUBSTITUTE(SUBSTITUTE(SUBSTITUTE(SUBSTITUTE(SUBSTITUTE(SUBSTITUTE(SUBSTITUTE(SUBSTITUTE(SUBSTITUTE(SUBSTITUTE(SUBSTITUTE(SUBSTITUTE(SUBSTITUTE(LOWER(Z219&amp;""),CHAR(160),"")," ",""),".",""),"-",""),"/",""),"?",""),"_",""),",",""),"[",""),"]",""),"(",""),")",""),"*","")</f>
        <v/>
      </c>
      <c r="AX219" s="61" t="str">
        <f aca="false">SUBSTITUTE(SUBSTITUTE(SUBSTITUTE(SUBSTITUTE(SUBSTITUTE(SUBSTITUTE(SUBSTITUTE(SUBSTITUTE(SUBSTITUTE(SUBSTITUTE(SUBSTITUTE(SUBSTITUTE(SUBSTITUTE(LOWER(AE219&amp;""),CHAR(160),"")," ",""),".",""),"-",""),"/",""),"?",""),"_",""),",",""),"[",""),"]",""),"(",""),")",""),"*","")</f>
        <v/>
      </c>
      <c r="AY219" s="61" t="str">
        <f aca="false">SUBSTITUTE(SUBSTITUTE(SUBSTITUTE(SUBSTITUTE(SUBSTITUTE(SUBSTITUTE(SUBSTITUTE(SUBSTITUTE(SUBSTITUTE(SUBSTITUTE(SUBSTITUTE(SUBSTITUTE(SUBSTITUTE(LOWER(W219&amp;""),CHAR(160),"")," ",""),".",""),"-",""),"/",""),"?",""),"_",""),",",""),"[",""),"]",""),"(",""),")",""),"*","")</f>
        <v/>
      </c>
      <c r="AZ219" s="61" t="str">
        <f aca="false">SUBSTITUTE(SUBSTITUTE(SUBSTITUTE(SUBSTITUTE(SUBSTITUTE(SUBSTITUTE(SUBSTITUTE(SUBSTITUTE(SUBSTITUTE(SUBSTITUTE(SUBSTITUTE(SUBSTITUTE(SUBSTITUTE(LOWER(AC219&amp;""),CHAR(160),"")," ",""),".",""),"-",""),"/",""),"?",""),"_",""),",",""),"[",""),"]",""),"(",""),")",""),"*","")</f>
        <v/>
      </c>
      <c r="BA219" s="61" t="str">
        <f aca="false">SUBSTITUTE(SUBSTITUTE(SUBSTITUTE(SUBSTITUTE(SUBSTITUTE(SUBSTITUTE(SUBSTITUTE(SUBSTITUTE(SUBSTITUTE(SUBSTITUTE(SUBSTITUTE(SUBSTITUTE(SUBSTITUTE(LOWER(AA219&amp;""),CHAR(160),""),"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"&amp;TRIM(SUBSTITUTE(SUBSTITUTE(SUBSTITUTE(SUBSTITUTE(SUBSTITUTE(SUBSTITUTE(SUBSTITUTE(SUBSTITUTE(SUBSTITUTE(SUBSTITUTE(SUBSTITUTE(SUBSTITUTE(SUBSTITUTE(SUBSTITUTE(SUBSTITUTE(SUBSTITUTE(SUBSTITUTE(SUBSTITUTE(SUBSTITUTE(SUBSTITUTE(LOWER(V219&amp;""),CHAR(160)," "),"."," "),","," "),"-"," "),"/"," "),"("," "),")"," "),":"," "),";"," "),"_"," "),"–"," "),"?"," "),"!"," "),"*"," "),"["," "),"]"," "),"'"," "),"#"," "),"+"," "),"&amp;"," "))&amp;" "</f>
        <v>  </v>
      </c>
      <c r="BD219" s="61" t="str">
        <f aca="false">" "&amp;TRIM(SUBSTITUTE(SUBSTITUTE(SUBSTITUTE(SUBSTITUTE(SUBSTITUTE(SUBSTITUTE(SUBSTITUTE(SUBSTITUTE(SUBSTITUTE(SUBSTITUTE(SUBSTITUTE(SUBSTITUTE(SUBSTITUTE(SUBSTITUTE(SUBSTITUTE(SUBSTITUTE(SUBSTITUTE(SUBSTITUTE(SUBSTITUTE(SUBSTITUTE(LOWER(Z219&amp;""),CHAR(160)," "),"."," "),","," "),"-"," "),"/"," "),"("," "),")"," "),":"," "),";"," "),"_"," "),"–"," "),"?"," "),"!"," "),"*"," "),"["," "),"]"," "),"'"," "),"#"," "),"+"," "),"&amp;"," "))&amp;" "</f>
        <v>  </v>
      </c>
      <c r="BE219" s="61" t="str">
        <f aca="false">" "&amp;TRIM(SUBSTITUTE(SUBSTITUTE(SUBSTITUTE(SUBSTITUTE(SUBSTITUTE(SUBSTITUTE(SUBSTITUTE(SUBSTITUTE(SUBSTITUTE(SUBSTITUTE(SUBSTITUTE(SUBSTITUTE(SUBSTITUTE(SUBSTITUTE(SUBSTITUTE(SUBSTITUTE(SUBSTITUTE(SUBSTITUTE(SUBSTITUTE(SUBSTITUTE(LOWER(W219&amp;""),CHAR(160)," "),"."," "),","," "),"-"," "),"/"," "),"("," "),")"," "),":"," "),";"," "),"_"," "),"–"," "),"?"," "),"!"," "),"*"," "),"["," "),"]"," "),"'"," "),"#"," "),"+"," "),"&amp;"," "))&amp;" "</f>
        <v>  </v>
      </c>
      <c r="BF219" s="61" t="str">
        <f aca="false">" "&amp;TRIM(SUBSTITUTE(SUBSTITUTE(SUBSTITUTE(SUBSTITUTE(SUBSTITUTE(SUBSTITUTE(SUBSTITUTE(SUBSTITUTE(SUBSTITUTE(SUBSTITUTE(SUBSTITUTE(SUBSTITUTE(SUBSTITUTE(SUBSTITUTE(SUBSTITUTE(SUBSTITUTE(SUBSTITUTE(SUBSTITUTE(SUBSTITUTE(SUBSTITUTE(LOWER(AC219&amp;""),CHAR(160)," "),"."," "),","," "),"-"," "),"/"," "),"("," "),")"," "),":"," "),";"," "),"_"," "),"–"," "),"?"," "),"!"," "),"*"," "),"["," "),"]"," "),"'"," "),"#"," "),"+"," "),"&amp;"," "))&amp;" "</f>
        <v>  </v>
      </c>
    </row>
    <row r="220" customFormat="false" ht="39.75" hidden="false" customHeight="true" outlineLevel="0" collapsed="false">
      <c r="A220" s="57" t="s">
        <v>763</v>
      </c>
      <c r="B220" s="57" t="s">
        <v>232</v>
      </c>
      <c r="C220" s="57" t="str">
        <f aca="false">Flights!$F$11</f>
        <v>MH0003</v>
      </c>
      <c r="D220" s="58" t="n">
        <f aca="false">Flights!$D$11</f>
        <v>46304</v>
      </c>
      <c r="E220" s="57" t="str">
        <f aca="false">Flights!$G$11&amp;"-"&amp;Flights!$H$11</f>
        <v>LHR-KUL</v>
      </c>
      <c r="F220" s="57" t="str">
        <f aca="false">Flights!$K$11</f>
        <v>BC</v>
      </c>
      <c r="G220" s="57" t="s">
        <v>79</v>
      </c>
      <c r="H220" s="57" t="s">
        <v>360</v>
      </c>
      <c r="I220" s="57" t="s">
        <v>387</v>
      </c>
      <c r="J220" s="57" t="s">
        <v>391</v>
      </c>
      <c r="K220" s="67" t="s">
        <v>389</v>
      </c>
      <c r="L220" s="67" t="s">
        <v>364</v>
      </c>
      <c r="M220" s="67"/>
      <c r="N220" s="67" t="s">
        <v>365</v>
      </c>
      <c r="O220" s="67"/>
      <c r="P220" s="57" t="s">
        <v>183</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open",IF(AND(NOT(OR(LEN(AZ220)&lt;15,ISNUMBER(MATCH(AZ220,L_Placeholder,0)))),NOT(SUMPRODUCT(--ISNUMBER(SEARCH(" "&amp;L_EvidencePhrase&amp;" ",BF220)))&gt;0),NOT(OR(LEN(AU220)&lt;2,ISNUMBER(MATCH(AU220,L_Placeholder,0)))),NOT(OR(LEN(AX220)&lt;2,ISNUMBER(MATCH(AX220,L_Placeholder,0)))),TRIM(AE220)&lt;&gt;TRIM(T220)),"N/A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",BD220)))&gt;0),"INVALID – evidence missing, placeholder or not yet on file",IF(OR(LEN(AX220)&lt;2,ISNUMBER(MATCH(AX220,L_Placeholder,0))),"INVALID – verifier missing",IF(AX220=AU220,"INVALID – verifier must be someone other than the PIC",IF(SUMPRODUCT(--ISNUMBER(SEARCH(" "&amp;L_EvidencePhrase&amp;" ",BC220)))&gt;0,"INVALID – result not yet available (awaiting / TBC)",IF(AND(TRIM(U220)="Pass",SUMPRODUCT(--ISNUMBER(SEARCH(" "&amp;L_ResultBad&amp;" ",BC220)))&gt;0,NOT(SUMPRODUCT(--ISNUMBER(SEARCH(" "&amp;L_Negation&amp;" ",BC220)))&gt;0)),"INVALID – result describes a problem: use Fail, then Pass after CA",IF(AND(AQ220=1,OR(OR(LEN(AY220)&lt;3,ISNUMBER(MATCH(AY220,L_Placeholder,0))),SUMPRODUCT(--ISNUMBER(SEARCH(" "&amp;L_EvidencePhrase&amp;" ",BE220)))&gt;0)),"INVALID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SUBSTITUTE(SUBSTITUTE(SUBSTITUTE(SUBSTITUTE(SUBSTITUTE(SUBSTITUTE(SUBSTITUTE(SUBSTITUTE(SUBSTITUTE(SUBSTITUTE(SUBSTITUTE(SUBSTITUTE(SUBSTITUTE(LOWER(T220&amp;""),CHAR(160),"")," ",""),".",""),"-",""),"/",""),"?",""),"_",""),",",""),"[",""),"]",""),"(",""),")",""),"*","")</f>
        <v/>
      </c>
      <c r="AV220" s="61" t="str">
        <f aca="false">SUBSTITUTE(SUBSTITUTE(SUBSTITUTE(SUBSTITUTE(SUBSTITUTE(SUBSTITUTE(SUBSTITUTE(SUBSTITUTE(SUBSTITUTE(SUBSTITUTE(SUBSTITUTE(SUBSTITUTE(SUBSTITUTE(LOWER(V220&amp;""),CHAR(160),"")," ",""),".",""),"-",""),"/",""),"?",""),"_",""),",",""),"[",""),"]",""),"(",""),")",""),"*","")</f>
        <v/>
      </c>
      <c r="AW220" s="61" t="str">
        <f aca="false">SUBSTITUTE(SUBSTITUTE(SUBSTITUTE(SUBSTITUTE(SUBSTITUTE(SUBSTITUTE(SUBSTITUTE(SUBSTITUTE(SUBSTITUTE(SUBSTITUTE(SUBSTITUTE(SUBSTITUTE(SUBSTITUTE(LOWER(Z220&amp;""),CHAR(160),"")," ",""),".",""),"-",""),"/",""),"?",""),"_",""),",",""),"[",""),"]",""),"(",""),")",""),"*","")</f>
        <v/>
      </c>
      <c r="AX220" s="61" t="str">
        <f aca="false">SUBSTITUTE(SUBSTITUTE(SUBSTITUTE(SUBSTITUTE(SUBSTITUTE(SUBSTITUTE(SUBSTITUTE(SUBSTITUTE(SUBSTITUTE(SUBSTITUTE(SUBSTITUTE(SUBSTITUTE(SUBSTITUTE(LOWER(AE220&amp;""),CHAR(160),"")," ",""),".",""),"-",""),"/",""),"?",""),"_",""),",",""),"[",""),"]",""),"(",""),")",""),"*","")</f>
        <v/>
      </c>
      <c r="AY220" s="61" t="str">
        <f aca="false">SUBSTITUTE(SUBSTITUTE(SUBSTITUTE(SUBSTITUTE(SUBSTITUTE(SUBSTITUTE(SUBSTITUTE(SUBSTITUTE(SUBSTITUTE(SUBSTITUTE(SUBSTITUTE(SUBSTITUTE(SUBSTITUTE(LOWER(W220&amp;""),CHAR(160),"")," ",""),".",""),"-",""),"/",""),"?",""),"_",""),",",""),"[",""),"]",""),"(",""),")",""),"*","")</f>
        <v/>
      </c>
      <c r="AZ220" s="61" t="str">
        <f aca="false">SUBSTITUTE(SUBSTITUTE(SUBSTITUTE(SUBSTITUTE(SUBSTITUTE(SUBSTITUTE(SUBSTITUTE(SUBSTITUTE(SUBSTITUTE(SUBSTITUTE(SUBSTITUTE(SUBSTITUTE(SUBSTITUTE(LOWER(AC220&amp;""),CHAR(160),"")," ",""),".",""),"-",""),"/",""),"?",""),"_",""),",",""),"[",""),"]",""),"(",""),")",""),"*","")</f>
        <v/>
      </c>
      <c r="BA220" s="61" t="str">
        <f aca="false">SUBSTITUTE(SUBSTITUTE(SUBSTITUTE(SUBSTITUTE(SUBSTITUTE(SUBSTITUTE(SUBSTITUTE(SUBSTITUTE(SUBSTITUTE(SUBSTITUTE(SUBSTITUTE(SUBSTITUTE(SUBSTITUTE(LOWER(AA220&amp;""),CHAR(160),""),"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"&amp;TRIM(SUBSTITUTE(SUBSTITUTE(SUBSTITUTE(SUBSTITUTE(SUBSTITUTE(SUBSTITUTE(SUBSTITUTE(SUBSTITUTE(SUBSTITUTE(SUBSTITUTE(SUBSTITUTE(SUBSTITUTE(SUBSTITUTE(SUBSTITUTE(SUBSTITUTE(SUBSTITUTE(SUBSTITUTE(SUBSTITUTE(SUBSTITUTE(SUBSTITUTE(LOWER(V220&amp;""),CHAR(160)," "),"."," "),","," "),"-"," "),"/"," "),"("," "),")"," "),":"," "),";"," "),"_"," "),"–"," "),"?"," "),"!"," "),"*"," "),"["," "),"]"," "),"'"," "),"#"," "),"+"," "),"&amp;"," "))&amp;" "</f>
        <v>  </v>
      </c>
      <c r="BD220" s="61" t="str">
        <f aca="false">" "&amp;TRIM(SUBSTITUTE(SUBSTITUTE(SUBSTITUTE(SUBSTITUTE(SUBSTITUTE(SUBSTITUTE(SUBSTITUTE(SUBSTITUTE(SUBSTITUTE(SUBSTITUTE(SUBSTITUTE(SUBSTITUTE(SUBSTITUTE(SUBSTITUTE(SUBSTITUTE(SUBSTITUTE(SUBSTITUTE(SUBSTITUTE(SUBSTITUTE(SUBSTITUTE(LOWER(Z220&amp;""),CHAR(160)," "),"."," "),","," "),"-"," "),"/"," "),"("," "),")"," "),":"," "),";"," "),"_"," "),"–"," "),"?"," "),"!"," "),"*"," "),"["," "),"]"," "),"'"," "),"#"," "),"+"," "),"&amp;"," "))&amp;" "</f>
        <v>  </v>
      </c>
      <c r="BE220" s="61" t="str">
        <f aca="false">" "&amp;TRIM(SUBSTITUTE(SUBSTITUTE(SUBSTITUTE(SUBSTITUTE(SUBSTITUTE(SUBSTITUTE(SUBSTITUTE(SUBSTITUTE(SUBSTITUTE(SUBSTITUTE(SUBSTITUTE(SUBSTITUTE(SUBSTITUTE(SUBSTITUTE(SUBSTITUTE(SUBSTITUTE(SUBSTITUTE(SUBSTITUTE(SUBSTITUTE(SUBSTITUTE(LOWER(W220&amp;""),CHAR(160)," "),"."," "),","," "),"-"," "),"/"," "),"("," "),")"," "),":"," "),";"," "),"_"," "),"–"," "),"?"," "),"!"," "),"*"," "),"["," "),"]"," "),"'"," "),"#"," "),"+"," "),"&amp;"," "))&amp;" "</f>
        <v>  </v>
      </c>
      <c r="BF220" s="61" t="str">
        <f aca="false">" "&amp;TRIM(SUBSTITUTE(SUBSTITUTE(SUBSTITUTE(SUBSTITUTE(SUBSTITUTE(SUBSTITUTE(SUBSTITUTE(SUBSTITUTE(SUBSTITUTE(SUBSTITUTE(SUBSTITUTE(SUBSTITUTE(SUBSTITUTE(SUBSTITUTE(SUBSTITUTE(SUBSTITUTE(SUBSTITUTE(SUBSTITUTE(SUBSTITUTE(SUBSTITUTE(LOWER(AC220&amp;""),CHAR(160)," "),"."," "),","," "),"-"," "),"/"," "),"("," "),")"," "),":"," "),";"," "),"_"," "),"–"," "),"?"," "),"!"," "),"*"," "),"["," "),"]"," "),"'"," "),"#"," "),"+"," "),"&amp;"," "))&amp;" "</f>
        <v>  </v>
      </c>
    </row>
    <row r="221" customFormat="false" ht="39.75" hidden="false" customHeight="true" outlineLevel="0" collapsed="false">
      <c r="A221" s="57" t="s">
        <v>764</v>
      </c>
      <c r="B221" s="57" t="s">
        <v>232</v>
      </c>
      <c r="C221" s="57" t="str">
        <f aca="false">Flights!$F$11</f>
        <v>MH0003</v>
      </c>
      <c r="D221" s="58" t="n">
        <f aca="false">Flights!$D$11</f>
        <v>46304</v>
      </c>
      <c r="E221" s="57" t="str">
        <f aca="false">Flights!$G$11&amp;"-"&amp;Flights!$H$11</f>
        <v>LHR-KUL</v>
      </c>
      <c r="F221" s="57" t="str">
        <f aca="false">Flights!$K$11</f>
        <v>BC</v>
      </c>
      <c r="G221" s="57" t="s">
        <v>79</v>
      </c>
      <c r="H221" s="57" t="s">
        <v>360</v>
      </c>
      <c r="I221" s="57" t="s">
        <v>393</v>
      </c>
      <c r="J221" s="57" t="s">
        <v>394</v>
      </c>
      <c r="K221" s="67" t="s">
        <v>395</v>
      </c>
      <c r="L221" s="67" t="s">
        <v>396</v>
      </c>
      <c r="M221" s="67"/>
      <c r="N221" s="67" t="s">
        <v>365</v>
      </c>
      <c r="O221" s="67"/>
      <c r="P221" s="57" t="s">
        <v>183</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open",IF(AND(NOT(OR(LEN(AZ221)&lt;15,ISNUMBER(MATCH(AZ221,L_Placeholder,0)))),NOT(SUMPRODUCT(--ISNUMBER(SEARCH(" "&amp;L_EvidencePhrase&amp;" ",BF221)))&gt;0),NOT(OR(LEN(AU221)&lt;2,ISNUMBER(MATCH(AU221,L_Placeholder,0)))),NOT(OR(LEN(AX221)&lt;2,ISNUMBER(MATCH(AX221,L_Placeholder,0)))),TRIM(AE221)&lt;&gt;TRIM(T221)),"N/A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",BD221)))&gt;0),"INVALID – evidence missing, placeholder or not yet on file",IF(OR(LEN(AX221)&lt;2,ISNUMBER(MATCH(AX221,L_Placeholder,0))),"INVALID – verifier missing",IF(AX221=AU221,"INVALID – verifier must be someone other than the PIC",IF(SUMPRODUCT(--ISNUMBER(SEARCH(" "&amp;L_EvidencePhrase&amp;" ",BC221)))&gt;0,"INVALID – result not yet available (awaiting / TBC)",IF(AND(TRIM(U221)="Pass",SUMPRODUCT(--ISNUMBER(SEARCH(" "&amp;L_ResultBad&amp;" ",BC221)))&gt;0,NOT(SUMPRODUCT(--ISNUMBER(SEARCH(" "&amp;L_Negation&amp;" ",BC221)))&gt;0)),"INVALID – result describes a problem: use Fail, then Pass after CA",IF(AND(AQ221=1,OR(OR(LEN(AY221)&lt;3,ISNUMBER(MATCH(AY221,L_Placeholder,0))),SUMPRODUCT(--ISNUMBER(SEARCH(" "&amp;L_EvidencePhrase&amp;" ",BE221)))&gt;0)),"INVALID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SUBSTITUTE(SUBSTITUTE(SUBSTITUTE(SUBSTITUTE(SUBSTITUTE(SUBSTITUTE(SUBSTITUTE(SUBSTITUTE(SUBSTITUTE(SUBSTITUTE(SUBSTITUTE(SUBSTITUTE(SUBSTITUTE(LOWER(T221&amp;""),CHAR(160),"")," ",""),".",""),"-",""),"/",""),"?",""),"_",""),",",""),"[",""),"]",""),"(",""),")",""),"*","")</f>
        <v/>
      </c>
      <c r="AV221" s="61" t="str">
        <f aca="false">SUBSTITUTE(SUBSTITUTE(SUBSTITUTE(SUBSTITUTE(SUBSTITUTE(SUBSTITUTE(SUBSTITUTE(SUBSTITUTE(SUBSTITUTE(SUBSTITUTE(SUBSTITUTE(SUBSTITUTE(SUBSTITUTE(LOWER(V221&amp;""),CHAR(160),"")," ",""),".",""),"-",""),"/",""),"?",""),"_",""),",",""),"[",""),"]",""),"(",""),")",""),"*","")</f>
        <v/>
      </c>
      <c r="AW221" s="61" t="str">
        <f aca="false">SUBSTITUTE(SUBSTITUTE(SUBSTITUTE(SUBSTITUTE(SUBSTITUTE(SUBSTITUTE(SUBSTITUTE(SUBSTITUTE(SUBSTITUTE(SUBSTITUTE(SUBSTITUTE(SUBSTITUTE(SUBSTITUTE(LOWER(Z221&amp;""),CHAR(160),"")," ",""),".",""),"-",""),"/",""),"?",""),"_",""),",",""),"[",""),"]",""),"(",""),")",""),"*","")</f>
        <v/>
      </c>
      <c r="AX221" s="61" t="str">
        <f aca="false">SUBSTITUTE(SUBSTITUTE(SUBSTITUTE(SUBSTITUTE(SUBSTITUTE(SUBSTITUTE(SUBSTITUTE(SUBSTITUTE(SUBSTITUTE(SUBSTITUTE(SUBSTITUTE(SUBSTITUTE(SUBSTITUTE(LOWER(AE221&amp;""),CHAR(160),"")," ",""),".",""),"-",""),"/",""),"?",""),"_",""),",",""),"[",""),"]",""),"(",""),")",""),"*","")</f>
        <v/>
      </c>
      <c r="AY221" s="61" t="str">
        <f aca="false">SUBSTITUTE(SUBSTITUTE(SUBSTITUTE(SUBSTITUTE(SUBSTITUTE(SUBSTITUTE(SUBSTITUTE(SUBSTITUTE(SUBSTITUTE(SUBSTITUTE(SUBSTITUTE(SUBSTITUTE(SUBSTITUTE(LOWER(W221&amp;""),CHAR(160),"")," ",""),".",""),"-",""),"/",""),"?",""),"_",""),",",""),"[",""),"]",""),"(",""),")",""),"*","")</f>
        <v/>
      </c>
      <c r="AZ221" s="61" t="str">
        <f aca="false">SUBSTITUTE(SUBSTITUTE(SUBSTITUTE(SUBSTITUTE(SUBSTITUTE(SUBSTITUTE(SUBSTITUTE(SUBSTITUTE(SUBSTITUTE(SUBSTITUTE(SUBSTITUTE(SUBSTITUTE(SUBSTITUTE(LOWER(AC221&amp;""),CHAR(160),"")," ",""),".",""),"-",""),"/",""),"?",""),"_",""),",",""),"[",""),"]",""),"(",""),")",""),"*","")</f>
        <v/>
      </c>
      <c r="BA221" s="61" t="str">
        <f aca="false">SUBSTITUTE(SUBSTITUTE(SUBSTITUTE(SUBSTITUTE(SUBSTITUTE(SUBSTITUTE(SUBSTITUTE(SUBSTITUTE(SUBSTITUTE(SUBSTITUTE(SUBSTITUTE(SUBSTITUTE(SUBSTITUTE(LOWER(AA221&amp;""),CHAR(160),""),"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"&amp;TRIM(SUBSTITUTE(SUBSTITUTE(SUBSTITUTE(SUBSTITUTE(SUBSTITUTE(SUBSTITUTE(SUBSTITUTE(SUBSTITUTE(SUBSTITUTE(SUBSTITUTE(SUBSTITUTE(SUBSTITUTE(SUBSTITUTE(SUBSTITUTE(SUBSTITUTE(SUBSTITUTE(SUBSTITUTE(SUBSTITUTE(SUBSTITUTE(SUBSTITUTE(LOWER(V221&amp;""),CHAR(160)," "),"."," "),","," "),"-"," "),"/"," "),"("," "),")"," "),":"," "),";"," "),"_"," "),"–"," "),"?"," "),"!"," "),"*"," "),"["," "),"]"," "),"'"," "),"#"," "),"+"," "),"&amp;"," "))&amp;" "</f>
        <v>  </v>
      </c>
      <c r="BD221" s="61" t="str">
        <f aca="false">" "&amp;TRIM(SUBSTITUTE(SUBSTITUTE(SUBSTITUTE(SUBSTITUTE(SUBSTITUTE(SUBSTITUTE(SUBSTITUTE(SUBSTITUTE(SUBSTITUTE(SUBSTITUTE(SUBSTITUTE(SUBSTITUTE(SUBSTITUTE(SUBSTITUTE(SUBSTITUTE(SUBSTITUTE(SUBSTITUTE(SUBSTITUTE(SUBSTITUTE(SUBSTITUTE(LOWER(Z221&amp;""),CHAR(160)," "),"."," "),","," "),"-"," "),"/"," "),"("," "),")"," "),":"," "),";"," "),"_"," "),"–"," "),"?"," "),"!"," "),"*"," "),"["," "),"]"," "),"'"," "),"#"," "),"+"," "),"&amp;"," "))&amp;" "</f>
        <v>  </v>
      </c>
      <c r="BE221" s="61" t="str">
        <f aca="false">" "&amp;TRIM(SUBSTITUTE(SUBSTITUTE(SUBSTITUTE(SUBSTITUTE(SUBSTITUTE(SUBSTITUTE(SUBSTITUTE(SUBSTITUTE(SUBSTITUTE(SUBSTITUTE(SUBSTITUTE(SUBSTITUTE(SUBSTITUTE(SUBSTITUTE(SUBSTITUTE(SUBSTITUTE(SUBSTITUTE(SUBSTITUTE(SUBSTITUTE(SUBSTITUTE(LOWER(W221&amp;""),CHAR(160)," "),"."," "),","," "),"-"," "),"/"," "),"("," "),")"," "),":"," "),";"," "),"_"," "),"–"," "),"?"," "),"!"," "),"*"," "),"["," "),"]"," "),"'"," "),"#"," "),"+"," "),"&amp;"," "))&amp;" "</f>
        <v>  </v>
      </c>
      <c r="BF221" s="61" t="str">
        <f aca="false">" "&amp;TRIM(SUBSTITUTE(SUBSTITUTE(SUBSTITUTE(SUBSTITUTE(SUBSTITUTE(SUBSTITUTE(SUBSTITUTE(SUBSTITUTE(SUBSTITUTE(SUBSTITUTE(SUBSTITUTE(SUBSTITUTE(SUBSTITUTE(SUBSTITUTE(SUBSTITUTE(SUBSTITUTE(SUBSTITUTE(SUBSTITUTE(SUBSTITUTE(SUBSTITUTE(LOWER(AC221&amp;""),CHAR(160)," "),"."," "),","," "),"-"," "),"/"," "),"("," "),")"," "),":"," "),";"," "),"_"," "),"–"," "),"?"," "),"!"," "),"*"," "),"["," "),"]"," "),"'"," "),"#"," "),"+"," "),"&amp;"," "))&amp;" "</f>
        <v>  </v>
      </c>
    </row>
    <row r="222" customFormat="false" ht="91.5" hidden="false" customHeight="true" outlineLevel="0" collapsed="false">
      <c r="A222" s="57" t="s">
        <v>765</v>
      </c>
      <c r="B222" s="57" t="s">
        <v>232</v>
      </c>
      <c r="C222" s="57" t="str">
        <f aca="false">Flights!$F$11</f>
        <v>MH0003</v>
      </c>
      <c r="D222" s="58" t="n">
        <f aca="false">Flights!$D$11</f>
        <v>46304</v>
      </c>
      <c r="E222" s="57" t="str">
        <f aca="false">Flights!$G$11&amp;"-"&amp;Flights!$H$11</f>
        <v>LHR-KUL</v>
      </c>
      <c r="F222" s="57" t="str">
        <f aca="false">Flights!$K$11</f>
        <v>BC</v>
      </c>
      <c r="G222" s="57" t="s">
        <v>79</v>
      </c>
      <c r="H222" s="57" t="s">
        <v>360</v>
      </c>
      <c r="I222" s="57" t="s">
        <v>393</v>
      </c>
      <c r="J222" s="57" t="s">
        <v>766</v>
      </c>
      <c r="K222" s="67" t="s">
        <v>767</v>
      </c>
      <c r="L222" s="67" t="s">
        <v>656</v>
      </c>
      <c r="M222" s="67"/>
      <c r="N222" s="67" t="s">
        <v>426</v>
      </c>
      <c r="O222" s="67" t="s">
        <v>768</v>
      </c>
      <c r="P222" s="57" t="s">
        <v>184</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open",IF(AND(NOT(OR(LEN(AZ222)&lt;15,ISNUMBER(MATCH(AZ222,L_Placeholder,0)))),NOT(SUMPRODUCT(--ISNUMBER(SEARCH(" "&amp;L_EvidencePhrase&amp;" ",BF222)))&gt;0),NOT(OR(LEN(AU222)&lt;2,ISNUMBER(MATCH(AU222,L_Placeholder,0)))),NOT(OR(LEN(AX222)&lt;2,ISNUMBER(MATCH(AX222,L_Placeholder,0)))),TRIM(AE222)&lt;&gt;TRIM(T222)),"N/A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",BD222)))&gt;0),"INVALID – evidence missing, placeholder or not yet on file",IF(OR(LEN(AX222)&lt;2,ISNUMBER(MATCH(AX222,L_Placeholder,0))),"INVALID – verifier missing",IF(AX222=AU222,"INVALID – verifier must be someone other than the PIC",IF(SUMPRODUCT(--ISNUMBER(SEARCH(" "&amp;L_EvidencePhrase&amp;" ",BC222)))&gt;0,"INVALID – result not yet available (awaiting / TBC)",IF(AND(TRIM(U222)="Pass",SUMPRODUCT(--ISNUMBER(SEARCH(" "&amp;L_ResultBad&amp;" ",BC222)))&gt;0,NOT(SUMPRODUCT(--ISNUMBER(SEARCH(" "&amp;L_Negation&amp;" ",BC222)))&gt;0)),"INVALID – result describes a problem: use Fail, then Pass after CA",IF(AND(AQ222=1,OR(OR(LEN(AY222)&lt;3,ISNUMBER(MATCH(AY222,L_Placeholder,0))),SUMPRODUCT(--ISNUMBER(SEARCH(" "&amp;L_EvidencePhrase&amp;" ",BE222)))&gt;0)),"INVALID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SUBSTITUTE(SUBSTITUTE(SUBSTITUTE(SUBSTITUTE(SUBSTITUTE(SUBSTITUTE(SUBSTITUTE(SUBSTITUTE(SUBSTITUTE(SUBSTITUTE(SUBSTITUTE(SUBSTITUTE(SUBSTITUTE(LOWER(T222&amp;""),CHAR(160),"")," ",""),".",""),"-",""),"/",""),"?",""),"_",""),",",""),"[",""),"]",""),"(",""),")",""),"*","")</f>
        <v/>
      </c>
      <c r="AV222" s="61" t="str">
        <f aca="false">SUBSTITUTE(SUBSTITUTE(SUBSTITUTE(SUBSTITUTE(SUBSTITUTE(SUBSTITUTE(SUBSTITUTE(SUBSTITUTE(SUBSTITUTE(SUBSTITUTE(SUBSTITUTE(SUBSTITUTE(SUBSTITUTE(LOWER(V222&amp;""),CHAR(160),"")," ",""),".",""),"-",""),"/",""),"?",""),"_",""),",",""),"[",""),"]",""),"(",""),")",""),"*","")</f>
        <v/>
      </c>
      <c r="AW222" s="61" t="str">
        <f aca="false">SUBSTITUTE(SUBSTITUTE(SUBSTITUTE(SUBSTITUTE(SUBSTITUTE(SUBSTITUTE(SUBSTITUTE(SUBSTITUTE(SUBSTITUTE(SUBSTITUTE(SUBSTITUTE(SUBSTITUTE(SUBSTITUTE(LOWER(Z222&amp;""),CHAR(160),"")," ",""),".",""),"-",""),"/",""),"?",""),"_",""),",",""),"[",""),"]",""),"(",""),")",""),"*","")</f>
        <v/>
      </c>
      <c r="AX222" s="61" t="str">
        <f aca="false">SUBSTITUTE(SUBSTITUTE(SUBSTITUTE(SUBSTITUTE(SUBSTITUTE(SUBSTITUTE(SUBSTITUTE(SUBSTITUTE(SUBSTITUTE(SUBSTITUTE(SUBSTITUTE(SUBSTITUTE(SUBSTITUTE(LOWER(AE222&amp;""),CHAR(160),"")," ",""),".",""),"-",""),"/",""),"?",""),"_",""),",",""),"[",""),"]",""),"(",""),")",""),"*","")</f>
        <v/>
      </c>
      <c r="AY222" s="61" t="str">
        <f aca="false">SUBSTITUTE(SUBSTITUTE(SUBSTITUTE(SUBSTITUTE(SUBSTITUTE(SUBSTITUTE(SUBSTITUTE(SUBSTITUTE(SUBSTITUTE(SUBSTITUTE(SUBSTITUTE(SUBSTITUTE(SUBSTITUTE(LOWER(W222&amp;""),CHAR(160),"")," ",""),".",""),"-",""),"/",""),"?",""),"_",""),",",""),"[",""),"]",""),"(",""),")",""),"*","")</f>
        <v/>
      </c>
      <c r="AZ222" s="61" t="str">
        <f aca="false">SUBSTITUTE(SUBSTITUTE(SUBSTITUTE(SUBSTITUTE(SUBSTITUTE(SUBSTITUTE(SUBSTITUTE(SUBSTITUTE(SUBSTITUTE(SUBSTITUTE(SUBSTITUTE(SUBSTITUTE(SUBSTITUTE(LOWER(AC222&amp;""),CHAR(160),"")," ",""),".",""),"-",""),"/",""),"?",""),"_",""),",",""),"[",""),"]",""),"(",""),")",""),"*","")</f>
        <v/>
      </c>
      <c r="BA222" s="61" t="str">
        <f aca="false">SUBSTITUTE(SUBSTITUTE(SUBSTITUTE(SUBSTITUTE(SUBSTITUTE(SUBSTITUTE(SUBSTITUTE(SUBSTITUTE(SUBSTITUTE(SUBSTITUTE(SUBSTITUTE(SUBSTITUTE(SUBSTITUTE(LOWER(AA222&amp;""),CHAR(160),""),"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"&amp;TRIM(SUBSTITUTE(SUBSTITUTE(SUBSTITUTE(SUBSTITUTE(SUBSTITUTE(SUBSTITUTE(SUBSTITUTE(SUBSTITUTE(SUBSTITUTE(SUBSTITUTE(SUBSTITUTE(SUBSTITUTE(SUBSTITUTE(SUBSTITUTE(SUBSTITUTE(SUBSTITUTE(SUBSTITUTE(SUBSTITUTE(SUBSTITUTE(SUBSTITUTE(LOWER(V222&amp;""),CHAR(160)," "),"."," "),","," "),"-"," "),"/"," "),"("," "),")"," "),":"," "),";"," "),"_"," "),"–"," "),"?"," "),"!"," "),"*"," "),"["," "),"]"," "),"'"," "),"#"," "),"+"," "),"&amp;"," "))&amp;" "</f>
        <v>  </v>
      </c>
      <c r="BD222" s="61" t="str">
        <f aca="false">" "&amp;TRIM(SUBSTITUTE(SUBSTITUTE(SUBSTITUTE(SUBSTITUTE(SUBSTITUTE(SUBSTITUTE(SUBSTITUTE(SUBSTITUTE(SUBSTITUTE(SUBSTITUTE(SUBSTITUTE(SUBSTITUTE(SUBSTITUTE(SUBSTITUTE(SUBSTITUTE(SUBSTITUTE(SUBSTITUTE(SUBSTITUTE(SUBSTITUTE(SUBSTITUTE(LOWER(Z222&amp;""),CHAR(160)," "),"."," "),","," "),"-"," "),"/"," "),"("," "),")"," "),":"," "),";"," "),"_"," "),"–"," "),"?"," "),"!"," "),"*"," "),"["," "),"]"," "),"'"," "),"#"," "),"+"," "),"&amp;"," "))&amp;" "</f>
        <v>  </v>
      </c>
      <c r="BE222" s="61" t="str">
        <f aca="false">" "&amp;TRIM(SUBSTITUTE(SUBSTITUTE(SUBSTITUTE(SUBSTITUTE(SUBSTITUTE(SUBSTITUTE(SUBSTITUTE(SUBSTITUTE(SUBSTITUTE(SUBSTITUTE(SUBSTITUTE(SUBSTITUTE(SUBSTITUTE(SUBSTITUTE(SUBSTITUTE(SUBSTITUTE(SUBSTITUTE(SUBSTITUTE(SUBSTITUTE(SUBSTITUTE(LOWER(W222&amp;""),CHAR(160)," "),"."," "),","," "),"-"," "),"/"," "),"("," "),")"," "),":"," "),";"," "),"_"," "),"–"," "),"?"," "),"!"," "),"*"," "),"["," "),"]"," "),"'"," "),"#"," "),"+"," "),"&amp;"," "))&amp;" "</f>
        <v>  </v>
      </c>
      <c r="BF222" s="61" t="str">
        <f aca="false">" "&amp;TRIM(SUBSTITUTE(SUBSTITUTE(SUBSTITUTE(SUBSTITUTE(SUBSTITUTE(SUBSTITUTE(SUBSTITUTE(SUBSTITUTE(SUBSTITUTE(SUBSTITUTE(SUBSTITUTE(SUBSTITUTE(SUBSTITUTE(SUBSTITUTE(SUBSTITUTE(SUBSTITUTE(SUBSTITUTE(SUBSTITUTE(SUBSTITUTE(SUBSTITUTE(LOWER(AC222&amp;""),CHAR(160)," "),"."," "),","," "),"-"," "),"/"," "),"("," "),")"," "),":"," "),";"," "),"_"," "),"–"," "),"?"," "),"!"," "),"*"," "),"["," "),"]"," "),"'"," "),"#"," "),"+"," "),"&amp;"," "))&amp;" "</f>
        <v>  </v>
      </c>
    </row>
    <row r="223" customFormat="false" ht="39.75" hidden="false" customHeight="true" outlineLevel="0" collapsed="false">
      <c r="A223" s="57" t="s">
        <v>769</v>
      </c>
      <c r="B223" s="57" t="s">
        <v>232</v>
      </c>
      <c r="C223" s="57" t="str">
        <f aca="false">Flights!$F$11</f>
        <v>MH0003</v>
      </c>
      <c r="D223" s="58" t="n">
        <f aca="false">Flights!$D$11</f>
        <v>46304</v>
      </c>
      <c r="E223" s="57" t="str">
        <f aca="false">Flights!$G$11&amp;"-"&amp;Flights!$H$11</f>
        <v>LHR-KUL</v>
      </c>
      <c r="F223" s="57" t="str">
        <f aca="false">Flights!$K$11</f>
        <v>BC</v>
      </c>
      <c r="G223" s="57" t="s">
        <v>81</v>
      </c>
      <c r="H223" s="57" t="s">
        <v>360</v>
      </c>
      <c r="I223" s="57" t="s">
        <v>361</v>
      </c>
      <c r="J223" s="57" t="s">
        <v>398</v>
      </c>
      <c r="K223" s="67" t="s">
        <v>399</v>
      </c>
      <c r="L223" s="67" t="s">
        <v>400</v>
      </c>
      <c r="M223" s="67"/>
      <c r="N223" s="67" t="s">
        <v>365</v>
      </c>
      <c r="O223" s="67"/>
      <c r="P223" s="57" t="s">
        <v>183</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open",IF(AND(NOT(OR(LEN(AZ223)&lt;15,ISNUMBER(MATCH(AZ223,L_Placeholder,0)))),NOT(SUMPRODUCT(--ISNUMBER(SEARCH(" "&amp;L_EvidencePhrase&amp;" ",BF223)))&gt;0),NOT(OR(LEN(AU223)&lt;2,ISNUMBER(MATCH(AU223,L_Placeholder,0)))),NOT(OR(LEN(AX223)&lt;2,ISNUMBER(MATCH(AX223,L_Placeholder,0)))),TRIM(AE223)&lt;&gt;TRIM(T223)),"N/A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",BD223)))&gt;0),"INVALID – evidence missing, placeholder or not yet on file",IF(OR(LEN(AX223)&lt;2,ISNUMBER(MATCH(AX223,L_Placeholder,0))),"INVALID – verifier missing",IF(AX223=AU223,"INVALID – verifier must be someone other than the PIC",IF(SUMPRODUCT(--ISNUMBER(SEARCH(" "&amp;L_EvidencePhrase&amp;" ",BC223)))&gt;0,"INVALID – result not yet available (awaiting / TBC)",IF(AND(TRIM(U223)="Pass",SUMPRODUCT(--ISNUMBER(SEARCH(" "&amp;L_ResultBad&amp;" ",BC223)))&gt;0,NOT(SUMPRODUCT(--ISNUMBER(SEARCH(" "&amp;L_Negation&amp;" ",BC223)))&gt;0)),"INVALID – result describes a problem: use Fail, then Pass after CA",IF(AND(AQ223=1,OR(OR(LEN(AY223)&lt;3,ISNUMBER(MATCH(AY223,L_Placeholder,0))),SUMPRODUCT(--ISNUMBER(SEARCH(" "&amp;L_EvidencePhrase&amp;" ",BE223)))&gt;0)),"INVALID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SUBSTITUTE(SUBSTITUTE(SUBSTITUTE(SUBSTITUTE(SUBSTITUTE(SUBSTITUTE(SUBSTITUTE(SUBSTITUTE(SUBSTITUTE(SUBSTITUTE(SUBSTITUTE(SUBSTITUTE(SUBSTITUTE(LOWER(T223&amp;""),CHAR(160),"")," ",""),".",""),"-",""),"/",""),"?",""),"_",""),",",""),"[",""),"]",""),"(",""),")",""),"*","")</f>
        <v/>
      </c>
      <c r="AV223" s="61" t="str">
        <f aca="false">SUBSTITUTE(SUBSTITUTE(SUBSTITUTE(SUBSTITUTE(SUBSTITUTE(SUBSTITUTE(SUBSTITUTE(SUBSTITUTE(SUBSTITUTE(SUBSTITUTE(SUBSTITUTE(SUBSTITUTE(SUBSTITUTE(LOWER(V223&amp;""),CHAR(160),"")," ",""),".",""),"-",""),"/",""),"?",""),"_",""),",",""),"[",""),"]",""),"(",""),")",""),"*","")</f>
        <v/>
      </c>
      <c r="AW223" s="61" t="str">
        <f aca="false">SUBSTITUTE(SUBSTITUTE(SUBSTITUTE(SUBSTITUTE(SUBSTITUTE(SUBSTITUTE(SUBSTITUTE(SUBSTITUTE(SUBSTITUTE(SUBSTITUTE(SUBSTITUTE(SUBSTITUTE(SUBSTITUTE(LOWER(Z223&amp;""),CHAR(160),"")," ",""),".",""),"-",""),"/",""),"?",""),"_",""),",",""),"[",""),"]",""),"(",""),")",""),"*","")</f>
        <v/>
      </c>
      <c r="AX223" s="61" t="str">
        <f aca="false">SUBSTITUTE(SUBSTITUTE(SUBSTITUTE(SUBSTITUTE(SUBSTITUTE(SUBSTITUTE(SUBSTITUTE(SUBSTITUTE(SUBSTITUTE(SUBSTITUTE(SUBSTITUTE(SUBSTITUTE(SUBSTITUTE(LOWER(AE223&amp;""),CHAR(160),"")," ",""),".",""),"-",""),"/",""),"?",""),"_",""),",",""),"[",""),"]",""),"(",""),")",""),"*","")</f>
        <v/>
      </c>
      <c r="AY223" s="61" t="str">
        <f aca="false">SUBSTITUTE(SUBSTITUTE(SUBSTITUTE(SUBSTITUTE(SUBSTITUTE(SUBSTITUTE(SUBSTITUTE(SUBSTITUTE(SUBSTITUTE(SUBSTITUTE(SUBSTITUTE(SUBSTITUTE(SUBSTITUTE(LOWER(W223&amp;""),CHAR(160),"")," ",""),".",""),"-",""),"/",""),"?",""),"_",""),",",""),"[",""),"]",""),"(",""),")",""),"*","")</f>
        <v/>
      </c>
      <c r="AZ223" s="61" t="str">
        <f aca="false">SUBSTITUTE(SUBSTITUTE(SUBSTITUTE(SUBSTITUTE(SUBSTITUTE(SUBSTITUTE(SUBSTITUTE(SUBSTITUTE(SUBSTITUTE(SUBSTITUTE(SUBSTITUTE(SUBSTITUTE(SUBSTITUTE(LOWER(AC223&amp;""),CHAR(160),"")," ",""),".",""),"-",""),"/",""),"?",""),"_",""),",",""),"[",""),"]",""),"(",""),")",""),"*","")</f>
        <v/>
      </c>
      <c r="BA223" s="61" t="str">
        <f aca="false">SUBSTITUTE(SUBSTITUTE(SUBSTITUTE(SUBSTITUTE(SUBSTITUTE(SUBSTITUTE(SUBSTITUTE(SUBSTITUTE(SUBSTITUTE(SUBSTITUTE(SUBSTITUTE(SUBSTITUTE(SUBSTITUTE(LOWER(AA223&amp;""),CHAR(160),""),"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"&amp;TRIM(SUBSTITUTE(SUBSTITUTE(SUBSTITUTE(SUBSTITUTE(SUBSTITUTE(SUBSTITUTE(SUBSTITUTE(SUBSTITUTE(SUBSTITUTE(SUBSTITUTE(SUBSTITUTE(SUBSTITUTE(SUBSTITUTE(SUBSTITUTE(SUBSTITUTE(SUBSTITUTE(SUBSTITUTE(SUBSTITUTE(SUBSTITUTE(SUBSTITUTE(LOWER(V223&amp;""),CHAR(160)," "),"."," "),","," "),"-"," "),"/"," "),"("," "),")"," "),":"," "),";"," "),"_"," "),"–"," "),"?"," "),"!"," "),"*"," "),"["," "),"]"," "),"'"," "),"#"," "),"+"," "),"&amp;"," "))&amp;" "</f>
        <v>  </v>
      </c>
      <c r="BD223" s="61" t="str">
        <f aca="false">" "&amp;TRIM(SUBSTITUTE(SUBSTITUTE(SUBSTITUTE(SUBSTITUTE(SUBSTITUTE(SUBSTITUTE(SUBSTITUTE(SUBSTITUTE(SUBSTITUTE(SUBSTITUTE(SUBSTITUTE(SUBSTITUTE(SUBSTITUTE(SUBSTITUTE(SUBSTITUTE(SUBSTITUTE(SUBSTITUTE(SUBSTITUTE(SUBSTITUTE(SUBSTITUTE(LOWER(Z223&amp;""),CHAR(160)," "),"."," "),","," "),"-"," "),"/"," "),"("," "),")"," "),":"," "),";"," "),"_"," "),"–"," "),"?"," "),"!"," "),"*"," "),"["," "),"]"," "),"'"," "),"#"," "),"+"," "),"&amp;"," "))&amp;" "</f>
        <v>  </v>
      </c>
      <c r="BE223" s="61" t="str">
        <f aca="false">" "&amp;TRIM(SUBSTITUTE(SUBSTITUTE(SUBSTITUTE(SUBSTITUTE(SUBSTITUTE(SUBSTITUTE(SUBSTITUTE(SUBSTITUTE(SUBSTITUTE(SUBSTITUTE(SUBSTITUTE(SUBSTITUTE(SUBSTITUTE(SUBSTITUTE(SUBSTITUTE(SUBSTITUTE(SUBSTITUTE(SUBSTITUTE(SUBSTITUTE(SUBSTITUTE(LOWER(W223&amp;""),CHAR(160)," "),"."," "),","," "),"-"," "),"/"," "),"("," "),")"," "),":"," "),";"," "),"_"," "),"–"," "),"?"," "),"!"," "),"*"," "),"["," "),"]"," "),"'"," "),"#"," "),"+"," "),"&amp;"," "))&amp;" "</f>
        <v>  </v>
      </c>
      <c r="BF223" s="61" t="str">
        <f aca="false">" "&amp;TRIM(SUBSTITUTE(SUBSTITUTE(SUBSTITUTE(SUBSTITUTE(SUBSTITUTE(SUBSTITUTE(SUBSTITUTE(SUBSTITUTE(SUBSTITUTE(SUBSTITUTE(SUBSTITUTE(SUBSTITUTE(SUBSTITUTE(SUBSTITUTE(SUBSTITUTE(SUBSTITUTE(SUBSTITUTE(SUBSTITUTE(SUBSTITUTE(SUBSTITUTE(LOWER(AC223&amp;""),CHAR(160)," "),"."," "),","," "),"-"," "),"/"," "),"("," "),")"," "),":"," "),";"," "),"_"," "),"–"," "),"?"," "),"!"," "),"*"," "),"["," "),"]"," "),"'"," "),"#"," "),"+"," "),"&amp;"," "))&amp;" "</f>
        <v>  </v>
      </c>
    </row>
    <row r="224" customFormat="false" ht="39.75" hidden="false" customHeight="true" outlineLevel="0" collapsed="false">
      <c r="A224" s="57" t="s">
        <v>770</v>
      </c>
      <c r="B224" s="57" t="s">
        <v>232</v>
      </c>
      <c r="C224" s="57" t="str">
        <f aca="false">Flights!$F$11</f>
        <v>MH0003</v>
      </c>
      <c r="D224" s="58" t="n">
        <f aca="false">Flights!$D$11</f>
        <v>46304</v>
      </c>
      <c r="E224" s="57" t="str">
        <f aca="false">Flights!$G$11&amp;"-"&amp;Flights!$H$11</f>
        <v>LHR-KUL</v>
      </c>
      <c r="F224" s="57" t="str">
        <f aca="false">Flights!$K$11</f>
        <v>BC</v>
      </c>
      <c r="G224" s="57" t="s">
        <v>402</v>
      </c>
      <c r="H224" s="57" t="s">
        <v>360</v>
      </c>
      <c r="I224" s="57" t="s">
        <v>361</v>
      </c>
      <c r="J224" s="57" t="s">
        <v>403</v>
      </c>
      <c r="K224" s="67"/>
      <c r="L224" s="67" t="s">
        <v>404</v>
      </c>
      <c r="M224" s="67"/>
      <c r="N224" s="67" t="s">
        <v>365</v>
      </c>
      <c r="O224" s="67" t="s">
        <v>405</v>
      </c>
      <c r="P224" s="57" t="s">
        <v>183</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open",IF(AND(NOT(OR(LEN(AZ224)&lt;15,ISNUMBER(MATCH(AZ224,L_Placeholder,0)))),NOT(SUMPRODUCT(--ISNUMBER(SEARCH(" "&amp;L_EvidencePhrase&amp;" ",BF224)))&gt;0),NOT(OR(LEN(AU224)&lt;2,ISNUMBER(MATCH(AU224,L_Placeholder,0)))),NOT(OR(LEN(AX224)&lt;2,ISNUMBER(MATCH(AX224,L_Placeholder,0)))),TRIM(AE224)&lt;&gt;TRIM(T224)),"N/A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",BD224)))&gt;0),"INVALID – evidence missing, placeholder or not yet on file",IF(OR(LEN(AX224)&lt;2,ISNUMBER(MATCH(AX224,L_Placeholder,0))),"INVALID – verifier missing",IF(AX224=AU224,"INVALID – verifier must be someone other than the PIC",IF(SUMPRODUCT(--ISNUMBER(SEARCH(" "&amp;L_EvidencePhrase&amp;" ",BC224)))&gt;0,"INVALID – result not yet available (awaiting / TBC)",IF(AND(TRIM(U224)="Pass",SUMPRODUCT(--ISNUMBER(SEARCH(" "&amp;L_ResultBad&amp;" ",BC224)))&gt;0,NOT(SUMPRODUCT(--ISNUMBER(SEARCH(" "&amp;L_Negation&amp;" ",BC224)))&gt;0)),"INVALID – result describes a problem: use Fail, then Pass after CA",IF(AND(AQ224=1,OR(OR(LEN(AY224)&lt;3,ISNUMBER(MATCH(AY224,L_Placeholder,0))),SUMPRODUCT(--ISNUMBER(SEARCH(" "&amp;L_EvidencePhrase&amp;" ",BE224)))&gt;0)),"INVALID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SUBSTITUTE(SUBSTITUTE(SUBSTITUTE(SUBSTITUTE(SUBSTITUTE(SUBSTITUTE(SUBSTITUTE(SUBSTITUTE(SUBSTITUTE(SUBSTITUTE(SUBSTITUTE(SUBSTITUTE(SUBSTITUTE(LOWER(T224&amp;""),CHAR(160),"")," ",""),".",""),"-",""),"/",""),"?",""),"_",""),",",""),"[",""),"]",""),"(",""),")",""),"*","")</f>
        <v/>
      </c>
      <c r="AV224" s="61" t="str">
        <f aca="false">SUBSTITUTE(SUBSTITUTE(SUBSTITUTE(SUBSTITUTE(SUBSTITUTE(SUBSTITUTE(SUBSTITUTE(SUBSTITUTE(SUBSTITUTE(SUBSTITUTE(SUBSTITUTE(SUBSTITUTE(SUBSTITUTE(LOWER(V224&amp;""),CHAR(160),"")," ",""),".",""),"-",""),"/",""),"?",""),"_",""),",",""),"[",""),"]",""),"(",""),")",""),"*","")</f>
        <v/>
      </c>
      <c r="AW224" s="61" t="str">
        <f aca="false">SUBSTITUTE(SUBSTITUTE(SUBSTITUTE(SUBSTITUTE(SUBSTITUTE(SUBSTITUTE(SUBSTITUTE(SUBSTITUTE(SUBSTITUTE(SUBSTITUTE(SUBSTITUTE(SUBSTITUTE(SUBSTITUTE(LOWER(Z224&amp;""),CHAR(160),"")," ",""),".",""),"-",""),"/",""),"?",""),"_",""),",",""),"[",""),"]",""),"(",""),")",""),"*","")</f>
        <v/>
      </c>
      <c r="AX224" s="61" t="str">
        <f aca="false">SUBSTITUTE(SUBSTITUTE(SUBSTITUTE(SUBSTITUTE(SUBSTITUTE(SUBSTITUTE(SUBSTITUTE(SUBSTITUTE(SUBSTITUTE(SUBSTITUTE(SUBSTITUTE(SUBSTITUTE(SUBSTITUTE(LOWER(AE224&amp;""),CHAR(160),"")," ",""),".",""),"-",""),"/",""),"?",""),"_",""),",",""),"[",""),"]",""),"(",""),")",""),"*","")</f>
        <v/>
      </c>
      <c r="AY224" s="61" t="str">
        <f aca="false">SUBSTITUTE(SUBSTITUTE(SUBSTITUTE(SUBSTITUTE(SUBSTITUTE(SUBSTITUTE(SUBSTITUTE(SUBSTITUTE(SUBSTITUTE(SUBSTITUTE(SUBSTITUTE(SUBSTITUTE(SUBSTITUTE(LOWER(W224&amp;""),CHAR(160),"")," ",""),".",""),"-",""),"/",""),"?",""),"_",""),",",""),"[",""),"]",""),"(",""),")",""),"*","")</f>
        <v/>
      </c>
      <c r="AZ224" s="61" t="str">
        <f aca="false">SUBSTITUTE(SUBSTITUTE(SUBSTITUTE(SUBSTITUTE(SUBSTITUTE(SUBSTITUTE(SUBSTITUTE(SUBSTITUTE(SUBSTITUTE(SUBSTITUTE(SUBSTITUTE(SUBSTITUTE(SUBSTITUTE(LOWER(AC224&amp;""),CHAR(160),"")," ",""),".",""),"-",""),"/",""),"?",""),"_",""),",",""),"[",""),"]",""),"(",""),")",""),"*","")</f>
        <v/>
      </c>
      <c r="BA224" s="61" t="str">
        <f aca="false">SUBSTITUTE(SUBSTITUTE(SUBSTITUTE(SUBSTITUTE(SUBSTITUTE(SUBSTITUTE(SUBSTITUTE(SUBSTITUTE(SUBSTITUTE(SUBSTITUTE(SUBSTITUTE(SUBSTITUTE(SUBSTITUTE(LOWER(AA224&amp;""),CHAR(160),""),"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"&amp;TRIM(SUBSTITUTE(SUBSTITUTE(SUBSTITUTE(SUBSTITUTE(SUBSTITUTE(SUBSTITUTE(SUBSTITUTE(SUBSTITUTE(SUBSTITUTE(SUBSTITUTE(SUBSTITUTE(SUBSTITUTE(SUBSTITUTE(SUBSTITUTE(SUBSTITUTE(SUBSTITUTE(SUBSTITUTE(SUBSTITUTE(SUBSTITUTE(SUBSTITUTE(LOWER(V224&amp;""),CHAR(160)," "),"."," "),","," "),"-"," "),"/"," "),"("," "),")"," "),":"," "),";"," "),"_"," "),"–"," "),"?"," "),"!"," "),"*"," "),"["," "),"]"," "),"'"," "),"#"," "),"+"," "),"&amp;"," "))&amp;" "</f>
        <v>  </v>
      </c>
      <c r="BD224" s="61" t="str">
        <f aca="false">" "&amp;TRIM(SUBSTITUTE(SUBSTITUTE(SUBSTITUTE(SUBSTITUTE(SUBSTITUTE(SUBSTITUTE(SUBSTITUTE(SUBSTITUTE(SUBSTITUTE(SUBSTITUTE(SUBSTITUTE(SUBSTITUTE(SUBSTITUTE(SUBSTITUTE(SUBSTITUTE(SUBSTITUTE(SUBSTITUTE(SUBSTITUTE(SUBSTITUTE(SUBSTITUTE(LOWER(Z224&amp;""),CHAR(160)," "),"."," "),","," "),"-"," "),"/"," "),"("," "),")"," "),":"," "),";"," "),"_"," "),"–"," "),"?"," "),"!"," "),"*"," "),"["," "),"]"," "),"'"," "),"#"," "),"+"," "),"&amp;"," "))&amp;" "</f>
        <v>  </v>
      </c>
      <c r="BE224" s="61" t="str">
        <f aca="false">" "&amp;TRIM(SUBSTITUTE(SUBSTITUTE(SUBSTITUTE(SUBSTITUTE(SUBSTITUTE(SUBSTITUTE(SUBSTITUTE(SUBSTITUTE(SUBSTITUTE(SUBSTITUTE(SUBSTITUTE(SUBSTITUTE(SUBSTITUTE(SUBSTITUTE(SUBSTITUTE(SUBSTITUTE(SUBSTITUTE(SUBSTITUTE(SUBSTITUTE(SUBSTITUTE(LOWER(W224&amp;""),CHAR(160)," "),"."," "),","," "),"-"," "),"/"," "),"("," "),")"," "),":"," "),";"," "),"_"," "),"–"," "),"?"," "),"!"," "),"*"," "),"["," "),"]"," "),"'"," "),"#"," "),"+"," "),"&amp;"," "))&amp;" "</f>
        <v>  </v>
      </c>
      <c r="BF224" s="61" t="str">
        <f aca="false">" "&amp;TRIM(SUBSTITUTE(SUBSTITUTE(SUBSTITUTE(SUBSTITUTE(SUBSTITUTE(SUBSTITUTE(SUBSTITUTE(SUBSTITUTE(SUBSTITUTE(SUBSTITUTE(SUBSTITUTE(SUBSTITUTE(SUBSTITUTE(SUBSTITUTE(SUBSTITUTE(SUBSTITUTE(SUBSTITUTE(SUBSTITUTE(SUBSTITUTE(SUBSTITUTE(LOWER(AC224&amp;""),CHAR(160)," "),"."," "),","," "),"-"," "),"/"," "),"("," "),")"," "),":"," "),";"," "),"_"," "),"–"," "),"?"," "),"!"," "),"*"," "),"["," "),"]"," "),"'"," "),"#"," "),"+"," "),"&amp;"," "))&amp;" "</f>
        <v>  </v>
      </c>
    </row>
    <row r="225" customFormat="false" ht="39.75" hidden="false" customHeight="true" outlineLevel="0" collapsed="false">
      <c r="A225" s="57" t="s">
        <v>771</v>
      </c>
      <c r="B225" s="57" t="s">
        <v>232</v>
      </c>
      <c r="C225" s="57" t="str">
        <f aca="false">Flights!$F$11</f>
        <v>MH0003</v>
      </c>
      <c r="D225" s="58" t="n">
        <f aca="false">Flights!$D$11</f>
        <v>46304</v>
      </c>
      <c r="E225" s="57" t="str">
        <f aca="false">Flights!$G$11&amp;"-"&amp;Flights!$H$11</f>
        <v>LHR-KUL</v>
      </c>
      <c r="F225" s="57" t="str">
        <f aca="false">Flights!$K$11</f>
        <v>BC</v>
      </c>
      <c r="G225" s="57" t="s">
        <v>402</v>
      </c>
      <c r="H225" s="57" t="s">
        <v>360</v>
      </c>
      <c r="I225" s="57" t="s">
        <v>361</v>
      </c>
      <c r="J225" s="57" t="s">
        <v>407</v>
      </c>
      <c r="K225" s="67" t="s">
        <v>408</v>
      </c>
      <c r="L225" s="67" t="s">
        <v>404</v>
      </c>
      <c r="M225" s="67"/>
      <c r="N225" s="67" t="s">
        <v>365</v>
      </c>
      <c r="O225" s="67" t="s">
        <v>405</v>
      </c>
      <c r="P225" s="57" t="s">
        <v>183</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open",IF(AND(NOT(OR(LEN(AZ225)&lt;15,ISNUMBER(MATCH(AZ225,L_Placeholder,0)))),NOT(SUMPRODUCT(--ISNUMBER(SEARCH(" "&amp;L_EvidencePhrase&amp;" ",BF225)))&gt;0),NOT(OR(LEN(AU225)&lt;2,ISNUMBER(MATCH(AU225,L_Placeholder,0)))),NOT(OR(LEN(AX225)&lt;2,ISNUMBER(MATCH(AX225,L_Placeholder,0)))),TRIM(AE225)&lt;&gt;TRIM(T225)),"N/A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",BD225)))&gt;0),"INVALID – evidence missing, placeholder or not yet on file",IF(OR(LEN(AX225)&lt;2,ISNUMBER(MATCH(AX225,L_Placeholder,0))),"INVALID – verifier missing",IF(AX225=AU225,"INVALID – verifier must be someone other than the PIC",IF(SUMPRODUCT(--ISNUMBER(SEARCH(" "&amp;L_EvidencePhrase&amp;" ",BC225)))&gt;0,"INVALID – result not yet available (awaiting / TBC)",IF(AND(TRIM(U225)="Pass",SUMPRODUCT(--ISNUMBER(SEARCH(" "&amp;L_ResultBad&amp;" ",BC225)))&gt;0,NOT(SUMPRODUCT(--ISNUMBER(SEARCH(" "&amp;L_Negation&amp;" ",BC225)))&gt;0)),"INVALID – result describes a problem: use Fail, then Pass after CA",IF(AND(AQ225=1,OR(OR(LEN(AY225)&lt;3,ISNUMBER(MATCH(AY225,L_Placeholder,0))),SUMPRODUCT(--ISNUMBER(SEARCH(" "&amp;L_EvidencePhrase&amp;" ",BE225)))&gt;0)),"INVALID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SUBSTITUTE(SUBSTITUTE(SUBSTITUTE(SUBSTITUTE(SUBSTITUTE(SUBSTITUTE(SUBSTITUTE(SUBSTITUTE(SUBSTITUTE(SUBSTITUTE(SUBSTITUTE(SUBSTITUTE(SUBSTITUTE(LOWER(T225&amp;""),CHAR(160),"")," ",""),".",""),"-",""),"/",""),"?",""),"_",""),",",""),"[",""),"]",""),"(",""),")",""),"*","")</f>
        <v/>
      </c>
      <c r="AV225" s="61" t="str">
        <f aca="false">SUBSTITUTE(SUBSTITUTE(SUBSTITUTE(SUBSTITUTE(SUBSTITUTE(SUBSTITUTE(SUBSTITUTE(SUBSTITUTE(SUBSTITUTE(SUBSTITUTE(SUBSTITUTE(SUBSTITUTE(SUBSTITUTE(LOWER(V225&amp;""),CHAR(160),"")," ",""),".",""),"-",""),"/",""),"?",""),"_",""),",",""),"[",""),"]",""),"(",""),")",""),"*","")</f>
        <v/>
      </c>
      <c r="AW225" s="61" t="str">
        <f aca="false">SUBSTITUTE(SUBSTITUTE(SUBSTITUTE(SUBSTITUTE(SUBSTITUTE(SUBSTITUTE(SUBSTITUTE(SUBSTITUTE(SUBSTITUTE(SUBSTITUTE(SUBSTITUTE(SUBSTITUTE(SUBSTITUTE(LOWER(Z225&amp;""),CHAR(160),"")," ",""),".",""),"-",""),"/",""),"?",""),"_",""),",",""),"[",""),"]",""),"(",""),")",""),"*","")</f>
        <v/>
      </c>
      <c r="AX225" s="61" t="str">
        <f aca="false">SUBSTITUTE(SUBSTITUTE(SUBSTITUTE(SUBSTITUTE(SUBSTITUTE(SUBSTITUTE(SUBSTITUTE(SUBSTITUTE(SUBSTITUTE(SUBSTITUTE(SUBSTITUTE(SUBSTITUTE(SUBSTITUTE(LOWER(AE225&amp;""),CHAR(160),"")," ",""),".",""),"-",""),"/",""),"?",""),"_",""),",",""),"[",""),"]",""),"(",""),")",""),"*","")</f>
        <v/>
      </c>
      <c r="AY225" s="61" t="str">
        <f aca="false">SUBSTITUTE(SUBSTITUTE(SUBSTITUTE(SUBSTITUTE(SUBSTITUTE(SUBSTITUTE(SUBSTITUTE(SUBSTITUTE(SUBSTITUTE(SUBSTITUTE(SUBSTITUTE(SUBSTITUTE(SUBSTITUTE(LOWER(W225&amp;""),CHAR(160),"")," ",""),".",""),"-",""),"/",""),"?",""),"_",""),",",""),"[",""),"]",""),"(",""),")",""),"*","")</f>
        <v/>
      </c>
      <c r="AZ225" s="61" t="str">
        <f aca="false">SUBSTITUTE(SUBSTITUTE(SUBSTITUTE(SUBSTITUTE(SUBSTITUTE(SUBSTITUTE(SUBSTITUTE(SUBSTITUTE(SUBSTITUTE(SUBSTITUTE(SUBSTITUTE(SUBSTITUTE(SUBSTITUTE(LOWER(AC225&amp;""),CHAR(160),"")," ",""),".",""),"-",""),"/",""),"?",""),"_",""),",",""),"[",""),"]",""),"(",""),")",""),"*","")</f>
        <v/>
      </c>
      <c r="BA225" s="61" t="str">
        <f aca="false">SUBSTITUTE(SUBSTITUTE(SUBSTITUTE(SUBSTITUTE(SUBSTITUTE(SUBSTITUTE(SUBSTITUTE(SUBSTITUTE(SUBSTITUTE(SUBSTITUTE(SUBSTITUTE(SUBSTITUTE(SUBSTITUTE(LOWER(AA225&amp;""),CHAR(160),""),"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"&amp;TRIM(SUBSTITUTE(SUBSTITUTE(SUBSTITUTE(SUBSTITUTE(SUBSTITUTE(SUBSTITUTE(SUBSTITUTE(SUBSTITUTE(SUBSTITUTE(SUBSTITUTE(SUBSTITUTE(SUBSTITUTE(SUBSTITUTE(SUBSTITUTE(SUBSTITUTE(SUBSTITUTE(SUBSTITUTE(SUBSTITUTE(SUBSTITUTE(SUBSTITUTE(LOWER(V225&amp;""),CHAR(160)," "),"."," "),","," "),"-"," "),"/"," "),"("," "),")"," "),":"," "),";"," "),"_"," "),"–"," "),"?"," "),"!"," "),"*"," "),"["," "),"]"," "),"'"," "),"#"," "),"+"," "),"&amp;"," "))&amp;" "</f>
        <v>  </v>
      </c>
      <c r="BD225" s="61" t="str">
        <f aca="false">" "&amp;TRIM(SUBSTITUTE(SUBSTITUTE(SUBSTITUTE(SUBSTITUTE(SUBSTITUTE(SUBSTITUTE(SUBSTITUTE(SUBSTITUTE(SUBSTITUTE(SUBSTITUTE(SUBSTITUTE(SUBSTITUTE(SUBSTITUTE(SUBSTITUTE(SUBSTITUTE(SUBSTITUTE(SUBSTITUTE(SUBSTITUTE(SUBSTITUTE(SUBSTITUTE(LOWER(Z225&amp;""),CHAR(160)," "),"."," "),","," "),"-"," "),"/"," "),"("," "),")"," "),":"," "),";"," "),"_"," "),"–"," "),"?"," "),"!"," "),"*"," "),"["," "),"]"," "),"'"," "),"#"," "),"+"," "),"&amp;"," "))&amp;" "</f>
        <v>  </v>
      </c>
      <c r="BE225" s="61" t="str">
        <f aca="false">" "&amp;TRIM(SUBSTITUTE(SUBSTITUTE(SUBSTITUTE(SUBSTITUTE(SUBSTITUTE(SUBSTITUTE(SUBSTITUTE(SUBSTITUTE(SUBSTITUTE(SUBSTITUTE(SUBSTITUTE(SUBSTITUTE(SUBSTITUTE(SUBSTITUTE(SUBSTITUTE(SUBSTITUTE(SUBSTITUTE(SUBSTITUTE(SUBSTITUTE(SUBSTITUTE(LOWER(W225&amp;""),CHAR(160)," "),"."," "),","," "),"-"," "),"/"," "),"("," "),")"," "),":"," "),";"," "),"_"," "),"–"," "),"?"," "),"!"," "),"*"," "),"["," "),"]"," "),"'"," "),"#"," "),"+"," "),"&amp;"," "))&amp;" "</f>
        <v>  </v>
      </c>
      <c r="BF225" s="61" t="str">
        <f aca="false">" "&amp;TRIM(SUBSTITUTE(SUBSTITUTE(SUBSTITUTE(SUBSTITUTE(SUBSTITUTE(SUBSTITUTE(SUBSTITUTE(SUBSTITUTE(SUBSTITUTE(SUBSTITUTE(SUBSTITUTE(SUBSTITUTE(SUBSTITUTE(SUBSTITUTE(SUBSTITUTE(SUBSTITUTE(SUBSTITUTE(SUBSTITUTE(SUBSTITUTE(SUBSTITUTE(LOWER(AC225&amp;""),CHAR(160)," "),"."," "),","," "),"-"," "),"/"," "),"("," "),")"," "),":"," "),";"," "),"_"," "),"–"," "),"?"," "),"!"," "),"*"," "),"["," "),"]"," "),"'"," "),"#"," "),"+"," "),"&amp;"," "))&amp;" "</f>
        <v>  </v>
      </c>
    </row>
    <row r="226" customFormat="false" ht="39.75" hidden="false" customHeight="true" outlineLevel="0" collapsed="false">
      <c r="A226" s="57" t="s">
        <v>772</v>
      </c>
      <c r="B226" s="57" t="s">
        <v>232</v>
      </c>
      <c r="C226" s="57" t="str">
        <f aca="false">Flights!$F$11</f>
        <v>MH0003</v>
      </c>
      <c r="D226" s="58" t="n">
        <f aca="false">Flights!$D$11</f>
        <v>46304</v>
      </c>
      <c r="E226" s="57" t="str">
        <f aca="false">Flights!$G$11&amp;"-"&amp;Flights!$H$11</f>
        <v>LHR-KUL</v>
      </c>
      <c r="F226" s="57" t="str">
        <f aca="false">Flights!$K$11</f>
        <v>BC</v>
      </c>
      <c r="G226" s="57" t="s">
        <v>402</v>
      </c>
      <c r="H226" s="57" t="s">
        <v>360</v>
      </c>
      <c r="I226" s="57" t="s">
        <v>410</v>
      </c>
      <c r="J226" s="57" t="s">
        <v>411</v>
      </c>
      <c r="K226" s="67"/>
      <c r="L226" s="67" t="s">
        <v>404</v>
      </c>
      <c r="M226" s="67"/>
      <c r="N226" s="67" t="s">
        <v>365</v>
      </c>
      <c r="O226" s="67" t="s">
        <v>405</v>
      </c>
      <c r="P226" s="57" t="s">
        <v>183</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open",IF(AND(NOT(OR(LEN(AZ226)&lt;15,ISNUMBER(MATCH(AZ226,L_Placeholder,0)))),NOT(SUMPRODUCT(--ISNUMBER(SEARCH(" "&amp;L_EvidencePhrase&amp;" ",BF226)))&gt;0),NOT(OR(LEN(AU226)&lt;2,ISNUMBER(MATCH(AU226,L_Placeholder,0)))),NOT(OR(LEN(AX226)&lt;2,ISNUMBER(MATCH(AX226,L_Placeholder,0)))),TRIM(AE226)&lt;&gt;TRIM(T226)),"N/A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",BD226)))&gt;0),"INVALID – evidence missing, placeholder or not yet on file",IF(OR(LEN(AX226)&lt;2,ISNUMBER(MATCH(AX226,L_Placeholder,0))),"INVALID – verifier missing",IF(AX226=AU226,"INVALID – verifier must be someone other than the PIC",IF(SUMPRODUCT(--ISNUMBER(SEARCH(" "&amp;L_EvidencePhrase&amp;" ",BC226)))&gt;0,"INVALID – result not yet available (awaiting / TBC)",IF(AND(TRIM(U226)="Pass",SUMPRODUCT(--ISNUMBER(SEARCH(" "&amp;L_ResultBad&amp;" ",BC226)))&gt;0,NOT(SUMPRODUCT(--ISNUMBER(SEARCH(" "&amp;L_Negation&amp;" ",BC226)))&gt;0)),"INVALID – result describes a problem: use Fail, then Pass after CA",IF(AND(AQ226=1,OR(OR(LEN(AY226)&lt;3,ISNUMBER(MATCH(AY226,L_Placeholder,0))),SUMPRODUCT(--ISNUMBER(SEARCH(" "&amp;L_EvidencePhrase&amp;" ",BE226)))&gt;0)),"INVALID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SUBSTITUTE(SUBSTITUTE(SUBSTITUTE(SUBSTITUTE(SUBSTITUTE(SUBSTITUTE(SUBSTITUTE(SUBSTITUTE(SUBSTITUTE(SUBSTITUTE(SUBSTITUTE(SUBSTITUTE(SUBSTITUTE(LOWER(T226&amp;""),CHAR(160),"")," ",""),".",""),"-",""),"/",""),"?",""),"_",""),",",""),"[",""),"]",""),"(",""),")",""),"*","")</f>
        <v/>
      </c>
      <c r="AV226" s="61" t="str">
        <f aca="false">SUBSTITUTE(SUBSTITUTE(SUBSTITUTE(SUBSTITUTE(SUBSTITUTE(SUBSTITUTE(SUBSTITUTE(SUBSTITUTE(SUBSTITUTE(SUBSTITUTE(SUBSTITUTE(SUBSTITUTE(SUBSTITUTE(LOWER(V226&amp;""),CHAR(160),"")," ",""),".",""),"-",""),"/",""),"?",""),"_",""),",",""),"[",""),"]",""),"(",""),")",""),"*","")</f>
        <v/>
      </c>
      <c r="AW226" s="61" t="str">
        <f aca="false">SUBSTITUTE(SUBSTITUTE(SUBSTITUTE(SUBSTITUTE(SUBSTITUTE(SUBSTITUTE(SUBSTITUTE(SUBSTITUTE(SUBSTITUTE(SUBSTITUTE(SUBSTITUTE(SUBSTITUTE(SUBSTITUTE(LOWER(Z226&amp;""),CHAR(160),"")," ",""),".",""),"-",""),"/",""),"?",""),"_",""),",",""),"[",""),"]",""),"(",""),")",""),"*","")</f>
        <v/>
      </c>
      <c r="AX226" s="61" t="str">
        <f aca="false">SUBSTITUTE(SUBSTITUTE(SUBSTITUTE(SUBSTITUTE(SUBSTITUTE(SUBSTITUTE(SUBSTITUTE(SUBSTITUTE(SUBSTITUTE(SUBSTITUTE(SUBSTITUTE(SUBSTITUTE(SUBSTITUTE(LOWER(AE226&amp;""),CHAR(160),"")," ",""),".",""),"-",""),"/",""),"?",""),"_",""),",",""),"[",""),"]",""),"(",""),")",""),"*","")</f>
        <v/>
      </c>
      <c r="AY226" s="61" t="str">
        <f aca="false">SUBSTITUTE(SUBSTITUTE(SUBSTITUTE(SUBSTITUTE(SUBSTITUTE(SUBSTITUTE(SUBSTITUTE(SUBSTITUTE(SUBSTITUTE(SUBSTITUTE(SUBSTITUTE(SUBSTITUTE(SUBSTITUTE(LOWER(W226&amp;""),CHAR(160),"")," ",""),".",""),"-",""),"/",""),"?",""),"_",""),",",""),"[",""),"]",""),"(",""),")",""),"*","")</f>
        <v/>
      </c>
      <c r="AZ226" s="61" t="str">
        <f aca="false">SUBSTITUTE(SUBSTITUTE(SUBSTITUTE(SUBSTITUTE(SUBSTITUTE(SUBSTITUTE(SUBSTITUTE(SUBSTITUTE(SUBSTITUTE(SUBSTITUTE(SUBSTITUTE(SUBSTITUTE(SUBSTITUTE(LOWER(AC226&amp;""),CHAR(160),"")," ",""),".",""),"-",""),"/",""),"?",""),"_",""),",",""),"[",""),"]",""),"(",""),")",""),"*","")</f>
        <v/>
      </c>
      <c r="BA226" s="61" t="str">
        <f aca="false">SUBSTITUTE(SUBSTITUTE(SUBSTITUTE(SUBSTITUTE(SUBSTITUTE(SUBSTITUTE(SUBSTITUTE(SUBSTITUTE(SUBSTITUTE(SUBSTITUTE(SUBSTITUTE(SUBSTITUTE(SUBSTITUTE(LOWER(AA226&amp;""),CHAR(160),""),"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"&amp;TRIM(SUBSTITUTE(SUBSTITUTE(SUBSTITUTE(SUBSTITUTE(SUBSTITUTE(SUBSTITUTE(SUBSTITUTE(SUBSTITUTE(SUBSTITUTE(SUBSTITUTE(SUBSTITUTE(SUBSTITUTE(SUBSTITUTE(SUBSTITUTE(SUBSTITUTE(SUBSTITUTE(SUBSTITUTE(SUBSTITUTE(SUBSTITUTE(SUBSTITUTE(LOWER(V226&amp;""),CHAR(160)," "),"."," "),","," "),"-"," "),"/"," "),"("," "),")"," "),":"," "),";"," "),"_"," "),"–"," "),"?"," "),"!"," "),"*"," "),"["," "),"]"," "),"'"," "),"#"," "),"+"," "),"&amp;"," "))&amp;" "</f>
        <v>  </v>
      </c>
      <c r="BD226" s="61" t="str">
        <f aca="false">" "&amp;TRIM(SUBSTITUTE(SUBSTITUTE(SUBSTITUTE(SUBSTITUTE(SUBSTITUTE(SUBSTITUTE(SUBSTITUTE(SUBSTITUTE(SUBSTITUTE(SUBSTITUTE(SUBSTITUTE(SUBSTITUTE(SUBSTITUTE(SUBSTITUTE(SUBSTITUTE(SUBSTITUTE(SUBSTITUTE(SUBSTITUTE(SUBSTITUTE(SUBSTITUTE(LOWER(Z226&amp;""),CHAR(160)," "),"."," "),","," "),"-"," "),"/"," "),"("," "),")"," "),":"," "),";"," "),"_"," "),"–"," "),"?"," "),"!"," "),"*"," "),"["," "),"]"," "),"'"," "),"#"," "),"+"," "),"&amp;"," "))&amp;" "</f>
        <v>  </v>
      </c>
      <c r="BE226" s="61" t="str">
        <f aca="false">" "&amp;TRIM(SUBSTITUTE(SUBSTITUTE(SUBSTITUTE(SUBSTITUTE(SUBSTITUTE(SUBSTITUTE(SUBSTITUTE(SUBSTITUTE(SUBSTITUTE(SUBSTITUTE(SUBSTITUTE(SUBSTITUTE(SUBSTITUTE(SUBSTITUTE(SUBSTITUTE(SUBSTITUTE(SUBSTITUTE(SUBSTITUTE(SUBSTITUTE(SUBSTITUTE(LOWER(W226&amp;""),CHAR(160)," "),"."," "),","," "),"-"," "),"/"," "),"("," "),")"," "),":"," "),";"," "),"_"," "),"–"," "),"?"," "),"!"," "),"*"," "),"["," "),"]"," "),"'"," "),"#"," "),"+"," "),"&amp;"," "))&amp;" "</f>
        <v>  </v>
      </c>
      <c r="BF226" s="61" t="str">
        <f aca="false">" "&amp;TRIM(SUBSTITUTE(SUBSTITUTE(SUBSTITUTE(SUBSTITUTE(SUBSTITUTE(SUBSTITUTE(SUBSTITUTE(SUBSTITUTE(SUBSTITUTE(SUBSTITUTE(SUBSTITUTE(SUBSTITUTE(SUBSTITUTE(SUBSTITUTE(SUBSTITUTE(SUBSTITUTE(SUBSTITUTE(SUBSTITUTE(SUBSTITUTE(SUBSTITUTE(LOWER(AC226&amp;""),CHAR(160)," "),"."," "),","," "),"-"," "),"/"," "),"("," "),")"," "),":"," "),";"," "),"_"," "),"–"," "),"?"," "),"!"," "),"*"," "),"["," "),"]"," "),"'"," "),"#"," "),"+"," "),"&amp;"," "))&amp;" "</f>
        <v>  </v>
      </c>
    </row>
    <row r="227" customFormat="false" ht="39.75" hidden="false" customHeight="true" outlineLevel="0" collapsed="false">
      <c r="A227" s="57" t="s">
        <v>773</v>
      </c>
      <c r="B227" s="57" t="s">
        <v>232</v>
      </c>
      <c r="C227" s="57" t="str">
        <f aca="false">Flights!$F$11</f>
        <v>MH0003</v>
      </c>
      <c r="D227" s="58" t="n">
        <f aca="false">Flights!$D$11</f>
        <v>46304</v>
      </c>
      <c r="E227" s="57" t="str">
        <f aca="false">Flights!$G$11&amp;"-"&amp;Flights!$H$11</f>
        <v>LHR-KUL</v>
      </c>
      <c r="F227" s="57" t="str">
        <f aca="false">Flights!$K$11</f>
        <v>BC</v>
      </c>
      <c r="G227" s="57" t="s">
        <v>402</v>
      </c>
      <c r="H227" s="57" t="s">
        <v>360</v>
      </c>
      <c r="I227" s="57" t="s">
        <v>410</v>
      </c>
      <c r="J227" s="57" t="s">
        <v>413</v>
      </c>
      <c r="K227" s="67"/>
      <c r="L227" s="67" t="s">
        <v>404</v>
      </c>
      <c r="M227" s="67"/>
      <c r="N227" s="67" t="s">
        <v>365</v>
      </c>
      <c r="O227" s="67" t="s">
        <v>405</v>
      </c>
      <c r="P227" s="57" t="s">
        <v>183</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open",IF(AND(NOT(OR(LEN(AZ227)&lt;15,ISNUMBER(MATCH(AZ227,L_Placeholder,0)))),NOT(SUMPRODUCT(--ISNUMBER(SEARCH(" "&amp;L_EvidencePhrase&amp;" ",BF227)))&gt;0),NOT(OR(LEN(AU227)&lt;2,ISNUMBER(MATCH(AU227,L_Placeholder,0)))),NOT(OR(LEN(AX227)&lt;2,ISNUMBER(MATCH(AX227,L_Placeholder,0)))),TRIM(AE227)&lt;&gt;TRIM(T227)),"N/A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",BD227)))&gt;0),"INVALID – evidence missing, placeholder or not yet on file",IF(OR(LEN(AX227)&lt;2,ISNUMBER(MATCH(AX227,L_Placeholder,0))),"INVALID – verifier missing",IF(AX227=AU227,"INVALID – verifier must be someone other than the PIC",IF(SUMPRODUCT(--ISNUMBER(SEARCH(" "&amp;L_EvidencePhrase&amp;" ",BC227)))&gt;0,"INVALID – result not yet available (awaiting / TBC)",IF(AND(TRIM(U227)="Pass",SUMPRODUCT(--ISNUMBER(SEARCH(" "&amp;L_ResultBad&amp;" ",BC227)))&gt;0,NOT(SUMPRODUCT(--ISNUMBER(SEARCH(" "&amp;L_Negation&amp;" ",BC227)))&gt;0)),"INVALID – result describes a problem: use Fail, then Pass after CA",IF(AND(AQ227=1,OR(OR(LEN(AY227)&lt;3,ISNUMBER(MATCH(AY227,L_Placeholder,0))),SUMPRODUCT(--ISNUMBER(SEARCH(" "&amp;L_EvidencePhrase&amp;" ",BE227)))&gt;0)),"INVALID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SUBSTITUTE(SUBSTITUTE(SUBSTITUTE(SUBSTITUTE(SUBSTITUTE(SUBSTITUTE(SUBSTITUTE(SUBSTITUTE(SUBSTITUTE(SUBSTITUTE(SUBSTITUTE(SUBSTITUTE(SUBSTITUTE(LOWER(T227&amp;""),CHAR(160),"")," ",""),".",""),"-",""),"/",""),"?",""),"_",""),",",""),"[",""),"]",""),"(",""),")",""),"*","")</f>
        <v/>
      </c>
      <c r="AV227" s="61" t="str">
        <f aca="false">SUBSTITUTE(SUBSTITUTE(SUBSTITUTE(SUBSTITUTE(SUBSTITUTE(SUBSTITUTE(SUBSTITUTE(SUBSTITUTE(SUBSTITUTE(SUBSTITUTE(SUBSTITUTE(SUBSTITUTE(SUBSTITUTE(LOWER(V227&amp;""),CHAR(160),"")," ",""),".",""),"-",""),"/",""),"?",""),"_",""),",",""),"[",""),"]",""),"(",""),")",""),"*","")</f>
        <v/>
      </c>
      <c r="AW227" s="61" t="str">
        <f aca="false">SUBSTITUTE(SUBSTITUTE(SUBSTITUTE(SUBSTITUTE(SUBSTITUTE(SUBSTITUTE(SUBSTITUTE(SUBSTITUTE(SUBSTITUTE(SUBSTITUTE(SUBSTITUTE(SUBSTITUTE(SUBSTITUTE(LOWER(Z227&amp;""),CHAR(160),"")," ",""),".",""),"-",""),"/",""),"?",""),"_",""),",",""),"[",""),"]",""),"(",""),")",""),"*","")</f>
        <v/>
      </c>
      <c r="AX227" s="61" t="str">
        <f aca="false">SUBSTITUTE(SUBSTITUTE(SUBSTITUTE(SUBSTITUTE(SUBSTITUTE(SUBSTITUTE(SUBSTITUTE(SUBSTITUTE(SUBSTITUTE(SUBSTITUTE(SUBSTITUTE(SUBSTITUTE(SUBSTITUTE(LOWER(AE227&amp;""),CHAR(160),"")," ",""),".",""),"-",""),"/",""),"?",""),"_",""),",",""),"[",""),"]",""),"(",""),")",""),"*","")</f>
        <v/>
      </c>
      <c r="AY227" s="61" t="str">
        <f aca="false">SUBSTITUTE(SUBSTITUTE(SUBSTITUTE(SUBSTITUTE(SUBSTITUTE(SUBSTITUTE(SUBSTITUTE(SUBSTITUTE(SUBSTITUTE(SUBSTITUTE(SUBSTITUTE(SUBSTITUTE(SUBSTITUTE(LOWER(W227&amp;""),CHAR(160),"")," ",""),".",""),"-",""),"/",""),"?",""),"_",""),",",""),"[",""),"]",""),"(",""),")",""),"*","")</f>
        <v/>
      </c>
      <c r="AZ227" s="61" t="str">
        <f aca="false">SUBSTITUTE(SUBSTITUTE(SUBSTITUTE(SUBSTITUTE(SUBSTITUTE(SUBSTITUTE(SUBSTITUTE(SUBSTITUTE(SUBSTITUTE(SUBSTITUTE(SUBSTITUTE(SUBSTITUTE(SUBSTITUTE(LOWER(AC227&amp;""),CHAR(160),"")," ",""),".",""),"-",""),"/",""),"?",""),"_",""),",",""),"[",""),"]",""),"(",""),")",""),"*","")</f>
        <v/>
      </c>
      <c r="BA227" s="61" t="str">
        <f aca="false">SUBSTITUTE(SUBSTITUTE(SUBSTITUTE(SUBSTITUTE(SUBSTITUTE(SUBSTITUTE(SUBSTITUTE(SUBSTITUTE(SUBSTITUTE(SUBSTITUTE(SUBSTITUTE(SUBSTITUTE(SUBSTITUTE(LOWER(AA227&amp;""),CHAR(160),""),"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"&amp;TRIM(SUBSTITUTE(SUBSTITUTE(SUBSTITUTE(SUBSTITUTE(SUBSTITUTE(SUBSTITUTE(SUBSTITUTE(SUBSTITUTE(SUBSTITUTE(SUBSTITUTE(SUBSTITUTE(SUBSTITUTE(SUBSTITUTE(SUBSTITUTE(SUBSTITUTE(SUBSTITUTE(SUBSTITUTE(SUBSTITUTE(SUBSTITUTE(SUBSTITUTE(LOWER(V227&amp;""),CHAR(160)," "),"."," "),","," "),"-"," "),"/"," "),"("," "),")"," "),":"," "),";"," "),"_"," "),"–"," "),"?"," "),"!"," "),"*"," "),"["," "),"]"," "),"'"," "),"#"," "),"+"," "),"&amp;"," "))&amp;" "</f>
        <v>  </v>
      </c>
      <c r="BD227" s="61" t="str">
        <f aca="false">" "&amp;TRIM(SUBSTITUTE(SUBSTITUTE(SUBSTITUTE(SUBSTITUTE(SUBSTITUTE(SUBSTITUTE(SUBSTITUTE(SUBSTITUTE(SUBSTITUTE(SUBSTITUTE(SUBSTITUTE(SUBSTITUTE(SUBSTITUTE(SUBSTITUTE(SUBSTITUTE(SUBSTITUTE(SUBSTITUTE(SUBSTITUTE(SUBSTITUTE(SUBSTITUTE(LOWER(Z227&amp;""),CHAR(160)," "),"."," "),","," "),"-"," "),"/"," "),"("," "),")"," "),":"," "),";"," "),"_"," "),"–"," "),"?"," "),"!"," "),"*"," "),"["," "),"]"," "),"'"," "),"#"," "),"+"," "),"&amp;"," "))&amp;" "</f>
        <v>  </v>
      </c>
      <c r="BE227" s="61" t="str">
        <f aca="false">" "&amp;TRIM(SUBSTITUTE(SUBSTITUTE(SUBSTITUTE(SUBSTITUTE(SUBSTITUTE(SUBSTITUTE(SUBSTITUTE(SUBSTITUTE(SUBSTITUTE(SUBSTITUTE(SUBSTITUTE(SUBSTITUTE(SUBSTITUTE(SUBSTITUTE(SUBSTITUTE(SUBSTITUTE(SUBSTITUTE(SUBSTITUTE(SUBSTITUTE(SUBSTITUTE(LOWER(W227&amp;""),CHAR(160)," "),"."," "),","," "),"-"," "),"/"," "),"("," "),")"," "),":"," "),";"," "),"_"," "),"–"," "),"?"," "),"!"," "),"*"," "),"["," "),"]"," "),"'"," "),"#"," "),"+"," "),"&amp;"," "))&amp;" "</f>
        <v>  </v>
      </c>
      <c r="BF227" s="61" t="str">
        <f aca="false">" "&amp;TRIM(SUBSTITUTE(SUBSTITUTE(SUBSTITUTE(SUBSTITUTE(SUBSTITUTE(SUBSTITUTE(SUBSTITUTE(SUBSTITUTE(SUBSTITUTE(SUBSTITUTE(SUBSTITUTE(SUBSTITUTE(SUBSTITUTE(SUBSTITUTE(SUBSTITUTE(SUBSTITUTE(SUBSTITUTE(SUBSTITUTE(SUBSTITUTE(SUBSTITUTE(LOWER(AC227&amp;""),CHAR(160)," "),"."," "),","," "),"-"," "),"/"," "),"("," "),")"," "),":"," "),";"," "),"_"," "),"–"," "),"?"," "),"!"," "),"*"," "),"["," "),"]"," "),"'"," "),"#"," "),"+"," "),"&amp;"," "))&amp;" "</f>
        <v>  </v>
      </c>
    </row>
    <row r="228" customFormat="false" ht="39.75" hidden="false" customHeight="true" outlineLevel="0" collapsed="false">
      <c r="A228" s="57" t="s">
        <v>774</v>
      </c>
      <c r="B228" s="57" t="s">
        <v>232</v>
      </c>
      <c r="C228" s="57" t="str">
        <f aca="false">Flights!$F$11</f>
        <v>MH0003</v>
      </c>
      <c r="D228" s="58" t="n">
        <f aca="false">Flights!$D$11</f>
        <v>46304</v>
      </c>
      <c r="E228" s="57" t="str">
        <f aca="false">Flights!$G$11&amp;"-"&amp;Flights!$H$11</f>
        <v>LHR-KUL</v>
      </c>
      <c r="F228" s="57" t="str">
        <f aca="false">Flights!$K$11</f>
        <v>BC</v>
      </c>
      <c r="G228" s="57" t="s">
        <v>402</v>
      </c>
      <c r="H228" s="57" t="s">
        <v>360</v>
      </c>
      <c r="I228" s="57" t="s">
        <v>410</v>
      </c>
      <c r="J228" s="57" t="s">
        <v>415</v>
      </c>
      <c r="K228" s="67"/>
      <c r="L228" s="67" t="s">
        <v>404</v>
      </c>
      <c r="M228" s="67"/>
      <c r="N228" s="67" t="s">
        <v>365</v>
      </c>
      <c r="O228" s="67" t="s">
        <v>405</v>
      </c>
      <c r="P228" s="57" t="s">
        <v>183</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open",IF(AND(NOT(OR(LEN(AZ228)&lt;15,ISNUMBER(MATCH(AZ228,L_Placeholder,0)))),NOT(SUMPRODUCT(--ISNUMBER(SEARCH(" "&amp;L_EvidencePhrase&amp;" ",BF228)))&gt;0),NOT(OR(LEN(AU228)&lt;2,ISNUMBER(MATCH(AU228,L_Placeholder,0)))),NOT(OR(LEN(AX228)&lt;2,ISNUMBER(MATCH(AX228,L_Placeholder,0)))),TRIM(AE228)&lt;&gt;TRIM(T228)),"N/A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",BD228)))&gt;0),"INVALID – evidence missing, placeholder or not yet on file",IF(OR(LEN(AX228)&lt;2,ISNUMBER(MATCH(AX228,L_Placeholder,0))),"INVALID – verifier missing",IF(AX228=AU228,"INVALID – verifier must be someone other than the PIC",IF(SUMPRODUCT(--ISNUMBER(SEARCH(" "&amp;L_EvidencePhrase&amp;" ",BC228)))&gt;0,"INVALID – result not yet available (awaiting / TBC)",IF(AND(TRIM(U228)="Pass",SUMPRODUCT(--ISNUMBER(SEARCH(" "&amp;L_ResultBad&amp;" ",BC228)))&gt;0,NOT(SUMPRODUCT(--ISNUMBER(SEARCH(" "&amp;L_Negation&amp;" ",BC228)))&gt;0)),"INVALID – result describes a problem: use Fail, then Pass after CA",IF(AND(AQ228=1,OR(OR(LEN(AY228)&lt;3,ISNUMBER(MATCH(AY228,L_Placeholder,0))),SUMPRODUCT(--ISNUMBER(SEARCH(" "&amp;L_EvidencePhrase&amp;" ",BE228)))&gt;0)),"INVALID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SUBSTITUTE(SUBSTITUTE(SUBSTITUTE(SUBSTITUTE(SUBSTITUTE(SUBSTITUTE(SUBSTITUTE(SUBSTITUTE(SUBSTITUTE(SUBSTITUTE(SUBSTITUTE(SUBSTITUTE(SUBSTITUTE(LOWER(T228&amp;""),CHAR(160),"")," ",""),".",""),"-",""),"/",""),"?",""),"_",""),",",""),"[",""),"]",""),"(",""),")",""),"*","")</f>
        <v/>
      </c>
      <c r="AV228" s="61" t="str">
        <f aca="false">SUBSTITUTE(SUBSTITUTE(SUBSTITUTE(SUBSTITUTE(SUBSTITUTE(SUBSTITUTE(SUBSTITUTE(SUBSTITUTE(SUBSTITUTE(SUBSTITUTE(SUBSTITUTE(SUBSTITUTE(SUBSTITUTE(LOWER(V228&amp;""),CHAR(160),"")," ",""),".",""),"-",""),"/",""),"?",""),"_",""),",",""),"[",""),"]",""),"(",""),")",""),"*","")</f>
        <v/>
      </c>
      <c r="AW228" s="61" t="str">
        <f aca="false">SUBSTITUTE(SUBSTITUTE(SUBSTITUTE(SUBSTITUTE(SUBSTITUTE(SUBSTITUTE(SUBSTITUTE(SUBSTITUTE(SUBSTITUTE(SUBSTITUTE(SUBSTITUTE(SUBSTITUTE(SUBSTITUTE(LOWER(Z228&amp;""),CHAR(160),"")," ",""),".",""),"-",""),"/",""),"?",""),"_",""),",",""),"[",""),"]",""),"(",""),")",""),"*","")</f>
        <v/>
      </c>
      <c r="AX228" s="61" t="str">
        <f aca="false">SUBSTITUTE(SUBSTITUTE(SUBSTITUTE(SUBSTITUTE(SUBSTITUTE(SUBSTITUTE(SUBSTITUTE(SUBSTITUTE(SUBSTITUTE(SUBSTITUTE(SUBSTITUTE(SUBSTITUTE(SUBSTITUTE(LOWER(AE228&amp;""),CHAR(160),"")," ",""),".",""),"-",""),"/",""),"?",""),"_",""),",",""),"[",""),"]",""),"(",""),")",""),"*","")</f>
        <v/>
      </c>
      <c r="AY228" s="61" t="str">
        <f aca="false">SUBSTITUTE(SUBSTITUTE(SUBSTITUTE(SUBSTITUTE(SUBSTITUTE(SUBSTITUTE(SUBSTITUTE(SUBSTITUTE(SUBSTITUTE(SUBSTITUTE(SUBSTITUTE(SUBSTITUTE(SUBSTITUTE(LOWER(W228&amp;""),CHAR(160),"")," ",""),".",""),"-",""),"/",""),"?",""),"_",""),",",""),"[",""),"]",""),"(",""),")",""),"*","")</f>
        <v/>
      </c>
      <c r="AZ228" s="61" t="str">
        <f aca="false">SUBSTITUTE(SUBSTITUTE(SUBSTITUTE(SUBSTITUTE(SUBSTITUTE(SUBSTITUTE(SUBSTITUTE(SUBSTITUTE(SUBSTITUTE(SUBSTITUTE(SUBSTITUTE(SUBSTITUTE(SUBSTITUTE(LOWER(AC228&amp;""),CHAR(160),"")," ",""),".",""),"-",""),"/",""),"?",""),"_",""),",",""),"[",""),"]",""),"(",""),")",""),"*","")</f>
        <v/>
      </c>
      <c r="BA228" s="61" t="str">
        <f aca="false">SUBSTITUTE(SUBSTITUTE(SUBSTITUTE(SUBSTITUTE(SUBSTITUTE(SUBSTITUTE(SUBSTITUTE(SUBSTITUTE(SUBSTITUTE(SUBSTITUTE(SUBSTITUTE(SUBSTITUTE(SUBSTITUTE(LOWER(AA228&amp;""),CHAR(160),""),"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"&amp;TRIM(SUBSTITUTE(SUBSTITUTE(SUBSTITUTE(SUBSTITUTE(SUBSTITUTE(SUBSTITUTE(SUBSTITUTE(SUBSTITUTE(SUBSTITUTE(SUBSTITUTE(SUBSTITUTE(SUBSTITUTE(SUBSTITUTE(SUBSTITUTE(SUBSTITUTE(SUBSTITUTE(SUBSTITUTE(SUBSTITUTE(SUBSTITUTE(SUBSTITUTE(LOWER(V228&amp;""),CHAR(160)," "),"."," "),","," "),"-"," "),"/"," "),"("," "),")"," "),":"," "),";"," "),"_"," "),"–"," "),"?"," "),"!"," "),"*"," "),"["," "),"]"," "),"'"," "),"#"," "),"+"," "),"&amp;"," "))&amp;" "</f>
        <v>  </v>
      </c>
      <c r="BD228" s="61" t="str">
        <f aca="false">" "&amp;TRIM(SUBSTITUTE(SUBSTITUTE(SUBSTITUTE(SUBSTITUTE(SUBSTITUTE(SUBSTITUTE(SUBSTITUTE(SUBSTITUTE(SUBSTITUTE(SUBSTITUTE(SUBSTITUTE(SUBSTITUTE(SUBSTITUTE(SUBSTITUTE(SUBSTITUTE(SUBSTITUTE(SUBSTITUTE(SUBSTITUTE(SUBSTITUTE(SUBSTITUTE(LOWER(Z228&amp;""),CHAR(160)," "),"."," "),","," "),"-"," "),"/"," "),"("," "),")"," "),":"," "),";"," "),"_"," "),"–"," "),"?"," "),"!"," "),"*"," "),"["," "),"]"," "),"'"," "),"#"," "),"+"," "),"&amp;"," "))&amp;" "</f>
        <v>  </v>
      </c>
      <c r="BE228" s="61" t="str">
        <f aca="false">" "&amp;TRIM(SUBSTITUTE(SUBSTITUTE(SUBSTITUTE(SUBSTITUTE(SUBSTITUTE(SUBSTITUTE(SUBSTITUTE(SUBSTITUTE(SUBSTITUTE(SUBSTITUTE(SUBSTITUTE(SUBSTITUTE(SUBSTITUTE(SUBSTITUTE(SUBSTITUTE(SUBSTITUTE(SUBSTITUTE(SUBSTITUTE(SUBSTITUTE(SUBSTITUTE(LOWER(W228&amp;""),CHAR(160)," "),"."," "),","," "),"-"," "),"/"," "),"("," "),")"," "),":"," "),";"," "),"_"," "),"–"," "),"?"," "),"!"," "),"*"," "),"["," "),"]"," "),"'"," "),"#"," "),"+"," "),"&amp;"," "))&amp;" "</f>
        <v>  </v>
      </c>
      <c r="BF228" s="61" t="str">
        <f aca="false">" "&amp;TRIM(SUBSTITUTE(SUBSTITUTE(SUBSTITUTE(SUBSTITUTE(SUBSTITUTE(SUBSTITUTE(SUBSTITUTE(SUBSTITUTE(SUBSTITUTE(SUBSTITUTE(SUBSTITUTE(SUBSTITUTE(SUBSTITUTE(SUBSTITUTE(SUBSTITUTE(SUBSTITUTE(SUBSTITUTE(SUBSTITUTE(SUBSTITUTE(SUBSTITUTE(LOWER(AC228&amp;""),CHAR(160)," "),"."," "),","," "),"-"," "),"/"," "),"("," "),")"," "),":"," "),";"," "),"_"," "),"–"," "),"?"," "),"!"," "),"*"," "),"["," "),"]"," "),"'"," "),"#"," "),"+"," "),"&amp;"," "))&amp;" "</f>
        <v>  </v>
      </c>
    </row>
    <row r="229" customFormat="false" ht="141" hidden="false" customHeight="true" outlineLevel="0" collapsed="false">
      <c r="A229" s="57" t="s">
        <v>775</v>
      </c>
      <c r="B229" s="57" t="s">
        <v>232</v>
      </c>
      <c r="C229" s="57" t="str">
        <f aca="false">Flights!$F$11</f>
        <v>MH0003</v>
      </c>
      <c r="D229" s="58" t="n">
        <f aca="false">Flights!$D$11</f>
        <v>46304</v>
      </c>
      <c r="E229" s="57" t="str">
        <f aca="false">Flights!$G$11&amp;"-"&amp;Flights!$H$11</f>
        <v>LHR-KUL</v>
      </c>
      <c r="F229" s="57" t="str">
        <f aca="false">Flights!$K$11</f>
        <v>BC</v>
      </c>
      <c r="G229" s="57" t="s">
        <v>402</v>
      </c>
      <c r="H229" s="57" t="s">
        <v>360</v>
      </c>
      <c r="I229" s="57" t="s">
        <v>410</v>
      </c>
      <c r="J229" s="57" t="s">
        <v>417</v>
      </c>
      <c r="K229" s="67" t="s">
        <v>418</v>
      </c>
      <c r="L229" s="67" t="s">
        <v>404</v>
      </c>
      <c r="M229" s="67"/>
      <c r="N229" s="67" t="s">
        <v>365</v>
      </c>
      <c r="O229" s="67" t="s">
        <v>405</v>
      </c>
      <c r="P229" s="57" t="s">
        <v>183</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open",IF(AND(NOT(OR(LEN(AZ229)&lt;15,ISNUMBER(MATCH(AZ229,L_Placeholder,0)))),NOT(SUMPRODUCT(--ISNUMBER(SEARCH(" "&amp;L_EvidencePhrase&amp;" ",BF229)))&gt;0),NOT(OR(LEN(AU229)&lt;2,ISNUMBER(MATCH(AU229,L_Placeholder,0)))),NOT(OR(LEN(AX229)&lt;2,ISNUMBER(MATCH(AX229,L_Placeholder,0)))),TRIM(AE229)&lt;&gt;TRIM(T229)),"N/A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",BD229)))&gt;0),"INVALID – evidence missing, placeholder or not yet on file",IF(OR(LEN(AX229)&lt;2,ISNUMBER(MATCH(AX229,L_Placeholder,0))),"INVALID – verifier missing",IF(AX229=AU229,"INVALID – verifier must be someone other than the PIC",IF(SUMPRODUCT(--ISNUMBER(SEARCH(" "&amp;L_EvidencePhrase&amp;" ",BC229)))&gt;0,"INVALID – result not yet available (awaiting / TBC)",IF(AND(TRIM(U229)="Pass",SUMPRODUCT(--ISNUMBER(SEARCH(" "&amp;L_ResultBad&amp;" ",BC229)))&gt;0,NOT(SUMPRODUCT(--ISNUMBER(SEARCH(" "&amp;L_Negation&amp;" ",BC229)))&gt;0)),"INVALID – result describes a problem: use Fail, then Pass after CA",IF(AND(AQ229=1,OR(OR(LEN(AY229)&lt;3,ISNUMBER(MATCH(AY229,L_Placeholder,0))),SUMPRODUCT(--ISNUMBER(SEARCH(" "&amp;L_EvidencePhrase&amp;" ",BE229)))&gt;0)),"INVALID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SUBSTITUTE(SUBSTITUTE(SUBSTITUTE(SUBSTITUTE(SUBSTITUTE(SUBSTITUTE(SUBSTITUTE(SUBSTITUTE(SUBSTITUTE(SUBSTITUTE(SUBSTITUTE(SUBSTITUTE(SUBSTITUTE(LOWER(T229&amp;""),CHAR(160),"")," ",""),".",""),"-",""),"/",""),"?",""),"_",""),",",""),"[",""),"]",""),"(",""),")",""),"*","")</f>
        <v/>
      </c>
      <c r="AV229" s="61" t="str">
        <f aca="false">SUBSTITUTE(SUBSTITUTE(SUBSTITUTE(SUBSTITUTE(SUBSTITUTE(SUBSTITUTE(SUBSTITUTE(SUBSTITUTE(SUBSTITUTE(SUBSTITUTE(SUBSTITUTE(SUBSTITUTE(SUBSTITUTE(LOWER(V229&amp;""),CHAR(160),"")," ",""),".",""),"-",""),"/",""),"?",""),"_",""),",",""),"[",""),"]",""),"(",""),")",""),"*","")</f>
        <v/>
      </c>
      <c r="AW229" s="61" t="str">
        <f aca="false">SUBSTITUTE(SUBSTITUTE(SUBSTITUTE(SUBSTITUTE(SUBSTITUTE(SUBSTITUTE(SUBSTITUTE(SUBSTITUTE(SUBSTITUTE(SUBSTITUTE(SUBSTITUTE(SUBSTITUTE(SUBSTITUTE(LOWER(Z229&amp;""),CHAR(160),"")," ",""),".",""),"-",""),"/",""),"?",""),"_",""),",",""),"[",""),"]",""),"(",""),")",""),"*","")</f>
        <v/>
      </c>
      <c r="AX229" s="61" t="str">
        <f aca="false">SUBSTITUTE(SUBSTITUTE(SUBSTITUTE(SUBSTITUTE(SUBSTITUTE(SUBSTITUTE(SUBSTITUTE(SUBSTITUTE(SUBSTITUTE(SUBSTITUTE(SUBSTITUTE(SUBSTITUTE(SUBSTITUTE(LOWER(AE229&amp;""),CHAR(160),"")," ",""),".",""),"-",""),"/",""),"?",""),"_",""),",",""),"[",""),"]",""),"(",""),")",""),"*","")</f>
        <v/>
      </c>
      <c r="AY229" s="61" t="str">
        <f aca="false">SUBSTITUTE(SUBSTITUTE(SUBSTITUTE(SUBSTITUTE(SUBSTITUTE(SUBSTITUTE(SUBSTITUTE(SUBSTITUTE(SUBSTITUTE(SUBSTITUTE(SUBSTITUTE(SUBSTITUTE(SUBSTITUTE(LOWER(W229&amp;""),CHAR(160),"")," ",""),".",""),"-",""),"/",""),"?",""),"_",""),",",""),"[",""),"]",""),"(",""),")",""),"*","")</f>
        <v/>
      </c>
      <c r="AZ229" s="61" t="str">
        <f aca="false">SUBSTITUTE(SUBSTITUTE(SUBSTITUTE(SUBSTITUTE(SUBSTITUTE(SUBSTITUTE(SUBSTITUTE(SUBSTITUTE(SUBSTITUTE(SUBSTITUTE(SUBSTITUTE(SUBSTITUTE(SUBSTITUTE(LOWER(AC229&amp;""),CHAR(160),"")," ",""),".",""),"-",""),"/",""),"?",""),"_",""),",",""),"[",""),"]",""),"(",""),")",""),"*","")</f>
        <v/>
      </c>
      <c r="BA229" s="61" t="str">
        <f aca="false">SUBSTITUTE(SUBSTITUTE(SUBSTITUTE(SUBSTITUTE(SUBSTITUTE(SUBSTITUTE(SUBSTITUTE(SUBSTITUTE(SUBSTITUTE(SUBSTITUTE(SUBSTITUTE(SUBSTITUTE(SUBSTITUTE(LOWER(AA229&amp;""),CHAR(160),""),"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"&amp;TRIM(SUBSTITUTE(SUBSTITUTE(SUBSTITUTE(SUBSTITUTE(SUBSTITUTE(SUBSTITUTE(SUBSTITUTE(SUBSTITUTE(SUBSTITUTE(SUBSTITUTE(SUBSTITUTE(SUBSTITUTE(SUBSTITUTE(SUBSTITUTE(SUBSTITUTE(SUBSTITUTE(SUBSTITUTE(SUBSTITUTE(SUBSTITUTE(SUBSTITUTE(LOWER(V229&amp;""),CHAR(160)," "),"."," "),","," "),"-"," "),"/"," "),"("," "),")"," "),":"," "),";"," "),"_"," "),"–"," "),"?"," "),"!"," "),"*"," "),"["," "),"]"," "),"'"," "),"#"," "),"+"," "),"&amp;"," "))&amp;" "</f>
        <v>  </v>
      </c>
      <c r="BD229" s="61" t="str">
        <f aca="false">" "&amp;TRIM(SUBSTITUTE(SUBSTITUTE(SUBSTITUTE(SUBSTITUTE(SUBSTITUTE(SUBSTITUTE(SUBSTITUTE(SUBSTITUTE(SUBSTITUTE(SUBSTITUTE(SUBSTITUTE(SUBSTITUTE(SUBSTITUTE(SUBSTITUTE(SUBSTITUTE(SUBSTITUTE(SUBSTITUTE(SUBSTITUTE(SUBSTITUTE(SUBSTITUTE(LOWER(Z229&amp;""),CHAR(160)," "),"."," "),","," "),"-"," "),"/"," "),"("," "),")"," "),":"," "),";"," "),"_"," "),"–"," "),"?"," "),"!"," "),"*"," "),"["," "),"]"," "),"'"," "),"#"," "),"+"," "),"&amp;"," "))&amp;" "</f>
        <v>  </v>
      </c>
      <c r="BE229" s="61" t="str">
        <f aca="false">" "&amp;TRIM(SUBSTITUTE(SUBSTITUTE(SUBSTITUTE(SUBSTITUTE(SUBSTITUTE(SUBSTITUTE(SUBSTITUTE(SUBSTITUTE(SUBSTITUTE(SUBSTITUTE(SUBSTITUTE(SUBSTITUTE(SUBSTITUTE(SUBSTITUTE(SUBSTITUTE(SUBSTITUTE(SUBSTITUTE(SUBSTITUTE(SUBSTITUTE(SUBSTITUTE(LOWER(W229&amp;""),CHAR(160)," "),"."," "),","," "),"-"," "),"/"," "),"("," "),")"," "),":"," "),";"," "),"_"," "),"–"," "),"?"," "),"!"," "),"*"," "),"["," "),"]"," "),"'"," "),"#"," "),"+"," "),"&amp;"," "))&amp;" "</f>
        <v>  </v>
      </c>
      <c r="BF229" s="61" t="str">
        <f aca="false">" "&amp;TRIM(SUBSTITUTE(SUBSTITUTE(SUBSTITUTE(SUBSTITUTE(SUBSTITUTE(SUBSTITUTE(SUBSTITUTE(SUBSTITUTE(SUBSTITUTE(SUBSTITUTE(SUBSTITUTE(SUBSTITUTE(SUBSTITUTE(SUBSTITUTE(SUBSTITUTE(SUBSTITUTE(SUBSTITUTE(SUBSTITUTE(SUBSTITUTE(SUBSTITUTE(LOWER(AC229&amp;""),CHAR(160)," "),"."," "),","," "),"-"," "),"/"," "),"("," "),")"," "),":"," "),";"," "),"_"," "),"–"," "),"?"," "),"!"," "),"*"," "),"["," "),"]"," "),"'"," "),"#"," "),"+"," "),"&amp;"," "))&amp;" "</f>
        <v>  </v>
      </c>
    </row>
    <row r="230" customFormat="false" ht="39.75" hidden="false" customHeight="true" outlineLevel="0" collapsed="false">
      <c r="A230" s="57" t="s">
        <v>776</v>
      </c>
      <c r="B230" s="57" t="s">
        <v>232</v>
      </c>
      <c r="C230" s="57" t="str">
        <f aca="false">Flights!$F$11</f>
        <v>MH0003</v>
      </c>
      <c r="D230" s="58" t="n">
        <f aca="false">Flights!$D$11</f>
        <v>46304</v>
      </c>
      <c r="E230" s="57" t="str">
        <f aca="false">Flights!$G$11&amp;"-"&amp;Flights!$H$11</f>
        <v>LHR-KUL</v>
      </c>
      <c r="F230" s="57" t="str">
        <f aca="false">Flights!$K$11</f>
        <v>BC</v>
      </c>
      <c r="G230" s="57" t="s">
        <v>402</v>
      </c>
      <c r="H230" s="57" t="s">
        <v>360</v>
      </c>
      <c r="I230" s="57" t="s">
        <v>410</v>
      </c>
      <c r="J230" s="57" t="s">
        <v>420</v>
      </c>
      <c r="K230" s="67"/>
      <c r="L230" s="67" t="s">
        <v>404</v>
      </c>
      <c r="M230" s="67"/>
      <c r="N230" s="67" t="s">
        <v>365</v>
      </c>
      <c r="O230" s="67" t="s">
        <v>405</v>
      </c>
      <c r="P230" s="57" t="s">
        <v>183</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open",IF(AND(NOT(OR(LEN(AZ230)&lt;15,ISNUMBER(MATCH(AZ230,L_Placeholder,0)))),NOT(SUMPRODUCT(--ISNUMBER(SEARCH(" "&amp;L_EvidencePhrase&amp;" ",BF230)))&gt;0),NOT(OR(LEN(AU230)&lt;2,ISNUMBER(MATCH(AU230,L_Placeholder,0)))),NOT(OR(LEN(AX230)&lt;2,ISNUMBER(MATCH(AX230,L_Placeholder,0)))),TRIM(AE230)&lt;&gt;TRIM(T230)),"N/A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",BD230)))&gt;0),"INVALID – evidence missing, placeholder or not yet on file",IF(OR(LEN(AX230)&lt;2,ISNUMBER(MATCH(AX230,L_Placeholder,0))),"INVALID – verifier missing",IF(AX230=AU230,"INVALID – verifier must be someone other than the PIC",IF(SUMPRODUCT(--ISNUMBER(SEARCH(" "&amp;L_EvidencePhrase&amp;" ",BC230)))&gt;0,"INVALID – result not yet available (awaiting / TBC)",IF(AND(TRIM(U230)="Pass",SUMPRODUCT(--ISNUMBER(SEARCH(" "&amp;L_ResultBad&amp;" ",BC230)))&gt;0,NOT(SUMPRODUCT(--ISNUMBER(SEARCH(" "&amp;L_Negation&amp;" ",BC230)))&gt;0)),"INVALID – result describes a problem: use Fail, then Pass after CA",IF(AND(AQ230=1,OR(OR(LEN(AY230)&lt;3,ISNUMBER(MATCH(AY230,L_Placeholder,0))),SUMPRODUCT(--ISNUMBER(SEARCH(" "&amp;L_EvidencePhrase&amp;" ",BE230)))&gt;0)),"INVALID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SUBSTITUTE(SUBSTITUTE(SUBSTITUTE(SUBSTITUTE(SUBSTITUTE(SUBSTITUTE(SUBSTITUTE(SUBSTITUTE(SUBSTITUTE(SUBSTITUTE(SUBSTITUTE(SUBSTITUTE(SUBSTITUTE(LOWER(T230&amp;""),CHAR(160),"")," ",""),".",""),"-",""),"/",""),"?",""),"_",""),",",""),"[",""),"]",""),"(",""),")",""),"*","")</f>
        <v/>
      </c>
      <c r="AV230" s="61" t="str">
        <f aca="false">SUBSTITUTE(SUBSTITUTE(SUBSTITUTE(SUBSTITUTE(SUBSTITUTE(SUBSTITUTE(SUBSTITUTE(SUBSTITUTE(SUBSTITUTE(SUBSTITUTE(SUBSTITUTE(SUBSTITUTE(SUBSTITUTE(LOWER(V230&amp;""),CHAR(160),"")," ",""),".",""),"-",""),"/",""),"?",""),"_",""),",",""),"[",""),"]",""),"(",""),")",""),"*","")</f>
        <v/>
      </c>
      <c r="AW230" s="61" t="str">
        <f aca="false">SUBSTITUTE(SUBSTITUTE(SUBSTITUTE(SUBSTITUTE(SUBSTITUTE(SUBSTITUTE(SUBSTITUTE(SUBSTITUTE(SUBSTITUTE(SUBSTITUTE(SUBSTITUTE(SUBSTITUTE(SUBSTITUTE(LOWER(Z230&amp;""),CHAR(160),"")," ",""),".",""),"-",""),"/",""),"?",""),"_",""),",",""),"[",""),"]",""),"(",""),")",""),"*","")</f>
        <v/>
      </c>
      <c r="AX230" s="61" t="str">
        <f aca="false">SUBSTITUTE(SUBSTITUTE(SUBSTITUTE(SUBSTITUTE(SUBSTITUTE(SUBSTITUTE(SUBSTITUTE(SUBSTITUTE(SUBSTITUTE(SUBSTITUTE(SUBSTITUTE(SUBSTITUTE(SUBSTITUTE(LOWER(AE230&amp;""),CHAR(160),"")," ",""),".",""),"-",""),"/",""),"?",""),"_",""),",",""),"[",""),"]",""),"(",""),")",""),"*","")</f>
        <v/>
      </c>
      <c r="AY230" s="61" t="str">
        <f aca="false">SUBSTITUTE(SUBSTITUTE(SUBSTITUTE(SUBSTITUTE(SUBSTITUTE(SUBSTITUTE(SUBSTITUTE(SUBSTITUTE(SUBSTITUTE(SUBSTITUTE(SUBSTITUTE(SUBSTITUTE(SUBSTITUTE(LOWER(W230&amp;""),CHAR(160),"")," ",""),".",""),"-",""),"/",""),"?",""),"_",""),",",""),"[",""),"]",""),"(",""),")",""),"*","")</f>
        <v/>
      </c>
      <c r="AZ230" s="61" t="str">
        <f aca="false">SUBSTITUTE(SUBSTITUTE(SUBSTITUTE(SUBSTITUTE(SUBSTITUTE(SUBSTITUTE(SUBSTITUTE(SUBSTITUTE(SUBSTITUTE(SUBSTITUTE(SUBSTITUTE(SUBSTITUTE(SUBSTITUTE(LOWER(AC230&amp;""),CHAR(160),"")," ",""),".",""),"-",""),"/",""),"?",""),"_",""),",",""),"[",""),"]",""),"(",""),")",""),"*","")</f>
        <v/>
      </c>
      <c r="BA230" s="61" t="str">
        <f aca="false">SUBSTITUTE(SUBSTITUTE(SUBSTITUTE(SUBSTITUTE(SUBSTITUTE(SUBSTITUTE(SUBSTITUTE(SUBSTITUTE(SUBSTITUTE(SUBSTITUTE(SUBSTITUTE(SUBSTITUTE(SUBSTITUTE(LOWER(AA230&amp;""),CHAR(160),""),"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"&amp;TRIM(SUBSTITUTE(SUBSTITUTE(SUBSTITUTE(SUBSTITUTE(SUBSTITUTE(SUBSTITUTE(SUBSTITUTE(SUBSTITUTE(SUBSTITUTE(SUBSTITUTE(SUBSTITUTE(SUBSTITUTE(SUBSTITUTE(SUBSTITUTE(SUBSTITUTE(SUBSTITUTE(SUBSTITUTE(SUBSTITUTE(SUBSTITUTE(SUBSTITUTE(LOWER(V230&amp;""),CHAR(160)," "),"."," "),","," "),"-"," "),"/"," "),"("," "),")"," "),":"," "),";"," "),"_"," "),"–"," "),"?"," "),"!"," "),"*"," "),"["," "),"]"," "),"'"," "),"#"," "),"+"," "),"&amp;"," "))&amp;" "</f>
        <v>  </v>
      </c>
      <c r="BD230" s="61" t="str">
        <f aca="false">" "&amp;TRIM(SUBSTITUTE(SUBSTITUTE(SUBSTITUTE(SUBSTITUTE(SUBSTITUTE(SUBSTITUTE(SUBSTITUTE(SUBSTITUTE(SUBSTITUTE(SUBSTITUTE(SUBSTITUTE(SUBSTITUTE(SUBSTITUTE(SUBSTITUTE(SUBSTITUTE(SUBSTITUTE(SUBSTITUTE(SUBSTITUTE(SUBSTITUTE(SUBSTITUTE(LOWER(Z230&amp;""),CHAR(160)," "),"."," "),","," "),"-"," "),"/"," "),"("," "),")"," "),":"," "),";"," "),"_"," "),"–"," "),"?"," "),"!"," "),"*"," "),"["," "),"]"," "),"'"," "),"#"," "),"+"," "),"&amp;"," "))&amp;" "</f>
        <v>  </v>
      </c>
      <c r="BE230" s="61" t="str">
        <f aca="false">" "&amp;TRIM(SUBSTITUTE(SUBSTITUTE(SUBSTITUTE(SUBSTITUTE(SUBSTITUTE(SUBSTITUTE(SUBSTITUTE(SUBSTITUTE(SUBSTITUTE(SUBSTITUTE(SUBSTITUTE(SUBSTITUTE(SUBSTITUTE(SUBSTITUTE(SUBSTITUTE(SUBSTITUTE(SUBSTITUTE(SUBSTITUTE(SUBSTITUTE(SUBSTITUTE(LOWER(W230&amp;""),CHAR(160)," "),"."," "),","," "),"-"," "),"/"," "),"("," "),")"," "),":"," "),";"," "),"_"," "),"–"," "),"?"," "),"!"," "),"*"," "),"["," "),"]"," "),"'"," "),"#"," "),"+"," "),"&amp;"," "))&amp;" "</f>
        <v>  </v>
      </c>
      <c r="BF230" s="61" t="str">
        <f aca="false">" "&amp;TRIM(SUBSTITUTE(SUBSTITUTE(SUBSTITUTE(SUBSTITUTE(SUBSTITUTE(SUBSTITUTE(SUBSTITUTE(SUBSTITUTE(SUBSTITUTE(SUBSTITUTE(SUBSTITUTE(SUBSTITUTE(SUBSTITUTE(SUBSTITUTE(SUBSTITUTE(SUBSTITUTE(SUBSTITUTE(SUBSTITUTE(SUBSTITUTE(SUBSTITUTE(LOWER(AC230&amp;""),CHAR(160)," "),"."," "),","," "),"-"," "),"/"," "),"("," "),")"," "),":"," "),";"," "),"_"," "),"–"," "),"?"," "),"!"," "),"*"," "),"["," "),"]"," "),"'"," "),"#"," "),"+"," "),"&amp;"," "))&amp;" "</f>
        <v>  </v>
      </c>
    </row>
    <row r="231" customFormat="false" ht="39.75" hidden="false" customHeight="true" outlineLevel="0" collapsed="false">
      <c r="A231" s="57" t="s">
        <v>777</v>
      </c>
      <c r="B231" s="57" t="s">
        <v>232</v>
      </c>
      <c r="C231" s="57" t="str">
        <f aca="false">Flights!$F$11</f>
        <v>MH0003</v>
      </c>
      <c r="D231" s="58" t="n">
        <f aca="false">Flights!$D$11</f>
        <v>46304</v>
      </c>
      <c r="E231" s="57" t="str">
        <f aca="false">Flights!$G$11&amp;"-"&amp;Flights!$H$11</f>
        <v>LHR-KUL</v>
      </c>
      <c r="F231" s="57" t="str">
        <f aca="false">Flights!$K$11</f>
        <v>BC</v>
      </c>
      <c r="G231" s="57" t="s">
        <v>402</v>
      </c>
      <c r="H231" s="57" t="s">
        <v>360</v>
      </c>
      <c r="I231" s="57" t="s">
        <v>422</v>
      </c>
      <c r="J231" s="57" t="s">
        <v>423</v>
      </c>
      <c r="K231" s="67" t="s">
        <v>483</v>
      </c>
      <c r="L231" s="67" t="s">
        <v>425</v>
      </c>
      <c r="M231" s="67" t="s">
        <v>183</v>
      </c>
      <c r="N231" s="67" t="s">
        <v>365</v>
      </c>
      <c r="O231" s="67"/>
      <c r="P231" s="57" t="s">
        <v>183</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open",IF(AND(NOT(OR(LEN(AZ231)&lt;15,ISNUMBER(MATCH(AZ231,L_Placeholder,0)))),NOT(SUMPRODUCT(--ISNUMBER(SEARCH(" "&amp;L_EvidencePhrase&amp;" ",BF231)))&gt;0),NOT(OR(LEN(AU231)&lt;2,ISNUMBER(MATCH(AU231,L_Placeholder,0)))),NOT(OR(LEN(AX231)&lt;2,ISNUMBER(MATCH(AX231,L_Placeholder,0)))),TRIM(AE231)&lt;&gt;TRIM(T231)),"N/A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",BD231)))&gt;0),"INVALID – evidence missing, placeholder or not yet on file",IF(OR(LEN(AX231)&lt;2,ISNUMBER(MATCH(AX231,L_Placeholder,0))),"INVALID – verifier missing",IF(AX231=AU231,"INVALID – verifier must be someone other than the PIC",IF(SUMPRODUCT(--ISNUMBER(SEARCH(" "&amp;L_EvidencePhrase&amp;" ",BC231)))&gt;0,"INVALID – result not yet available (awaiting / TBC)",IF(AND(TRIM(U231)="Pass",SUMPRODUCT(--ISNUMBER(SEARCH(" "&amp;L_ResultBad&amp;" ",BC231)))&gt;0,NOT(SUMPRODUCT(--ISNUMBER(SEARCH(" "&amp;L_Negation&amp;" ",BC231)))&gt;0)),"INVALID – result describes a problem: use Fail, then Pass after CA",IF(AND(AQ231=1,OR(OR(LEN(AY231)&lt;3,ISNUMBER(MATCH(AY231,L_Placeholder,0))),SUMPRODUCT(--ISNUMBER(SEARCH(" "&amp;L_EvidencePhrase&amp;" ",BE231)))&gt;0)),"INVALID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SUBSTITUTE(SUBSTITUTE(SUBSTITUTE(SUBSTITUTE(SUBSTITUTE(SUBSTITUTE(SUBSTITUTE(SUBSTITUTE(SUBSTITUTE(SUBSTITUTE(SUBSTITUTE(SUBSTITUTE(SUBSTITUTE(LOWER(T231&amp;""),CHAR(160),"")," ",""),".",""),"-",""),"/",""),"?",""),"_",""),",",""),"[",""),"]",""),"(",""),")",""),"*","")</f>
        <v/>
      </c>
      <c r="AV231" s="61" t="str">
        <f aca="false">SUBSTITUTE(SUBSTITUTE(SUBSTITUTE(SUBSTITUTE(SUBSTITUTE(SUBSTITUTE(SUBSTITUTE(SUBSTITUTE(SUBSTITUTE(SUBSTITUTE(SUBSTITUTE(SUBSTITUTE(SUBSTITUTE(LOWER(V231&amp;""),CHAR(160),"")," ",""),".",""),"-",""),"/",""),"?",""),"_",""),",",""),"[",""),"]",""),"(",""),")",""),"*","")</f>
        <v/>
      </c>
      <c r="AW231" s="61" t="str">
        <f aca="false">SUBSTITUTE(SUBSTITUTE(SUBSTITUTE(SUBSTITUTE(SUBSTITUTE(SUBSTITUTE(SUBSTITUTE(SUBSTITUTE(SUBSTITUTE(SUBSTITUTE(SUBSTITUTE(SUBSTITUTE(SUBSTITUTE(LOWER(Z231&amp;""),CHAR(160),"")," ",""),".",""),"-",""),"/",""),"?",""),"_",""),",",""),"[",""),"]",""),"(",""),")",""),"*","")</f>
        <v/>
      </c>
      <c r="AX231" s="61" t="str">
        <f aca="false">SUBSTITUTE(SUBSTITUTE(SUBSTITUTE(SUBSTITUTE(SUBSTITUTE(SUBSTITUTE(SUBSTITUTE(SUBSTITUTE(SUBSTITUTE(SUBSTITUTE(SUBSTITUTE(SUBSTITUTE(SUBSTITUTE(LOWER(AE231&amp;""),CHAR(160),"")," ",""),".",""),"-",""),"/",""),"?",""),"_",""),",",""),"[",""),"]",""),"(",""),")",""),"*","")</f>
        <v/>
      </c>
      <c r="AY231" s="61" t="str">
        <f aca="false">SUBSTITUTE(SUBSTITUTE(SUBSTITUTE(SUBSTITUTE(SUBSTITUTE(SUBSTITUTE(SUBSTITUTE(SUBSTITUTE(SUBSTITUTE(SUBSTITUTE(SUBSTITUTE(SUBSTITUTE(SUBSTITUTE(LOWER(W231&amp;""),CHAR(160),"")," ",""),".",""),"-",""),"/",""),"?",""),"_",""),",",""),"[",""),"]",""),"(",""),")",""),"*","")</f>
        <v/>
      </c>
      <c r="AZ231" s="61" t="str">
        <f aca="false">SUBSTITUTE(SUBSTITUTE(SUBSTITUTE(SUBSTITUTE(SUBSTITUTE(SUBSTITUTE(SUBSTITUTE(SUBSTITUTE(SUBSTITUTE(SUBSTITUTE(SUBSTITUTE(SUBSTITUTE(SUBSTITUTE(LOWER(AC231&amp;""),CHAR(160),"")," ",""),".",""),"-",""),"/",""),"?",""),"_",""),",",""),"[",""),"]",""),"(",""),")",""),"*","")</f>
        <v/>
      </c>
      <c r="BA231" s="61" t="str">
        <f aca="false">SUBSTITUTE(SUBSTITUTE(SUBSTITUTE(SUBSTITUTE(SUBSTITUTE(SUBSTITUTE(SUBSTITUTE(SUBSTITUTE(SUBSTITUTE(SUBSTITUTE(SUBSTITUTE(SUBSTITUTE(SUBSTITUTE(LOWER(AA231&amp;""),CHAR(160),""),"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"&amp;TRIM(SUBSTITUTE(SUBSTITUTE(SUBSTITUTE(SUBSTITUTE(SUBSTITUTE(SUBSTITUTE(SUBSTITUTE(SUBSTITUTE(SUBSTITUTE(SUBSTITUTE(SUBSTITUTE(SUBSTITUTE(SUBSTITUTE(SUBSTITUTE(SUBSTITUTE(SUBSTITUTE(SUBSTITUTE(SUBSTITUTE(SUBSTITUTE(SUBSTITUTE(LOWER(V231&amp;""),CHAR(160)," "),"."," "),","," "),"-"," "),"/"," "),"("," "),")"," "),":"," "),";"," "),"_"," "),"–"," "),"?"," "),"!"," "),"*"," "),"["," "),"]"," "),"'"," "),"#"," "),"+"," "),"&amp;"," "))&amp;" "</f>
        <v>  </v>
      </c>
      <c r="BD231" s="61" t="str">
        <f aca="false">" "&amp;TRIM(SUBSTITUTE(SUBSTITUTE(SUBSTITUTE(SUBSTITUTE(SUBSTITUTE(SUBSTITUTE(SUBSTITUTE(SUBSTITUTE(SUBSTITUTE(SUBSTITUTE(SUBSTITUTE(SUBSTITUTE(SUBSTITUTE(SUBSTITUTE(SUBSTITUTE(SUBSTITUTE(SUBSTITUTE(SUBSTITUTE(SUBSTITUTE(SUBSTITUTE(LOWER(Z231&amp;""),CHAR(160)," "),"."," "),","," "),"-"," "),"/"," "),"("," "),")"," "),":"," "),";"," "),"_"," "),"–"," "),"?"," "),"!"," "),"*"," "),"["," "),"]"," "),"'"," "),"#"," "),"+"," "),"&amp;"," "))&amp;" "</f>
        <v>  </v>
      </c>
      <c r="BE231" s="61" t="str">
        <f aca="false">" "&amp;TRIM(SUBSTITUTE(SUBSTITUTE(SUBSTITUTE(SUBSTITUTE(SUBSTITUTE(SUBSTITUTE(SUBSTITUTE(SUBSTITUTE(SUBSTITUTE(SUBSTITUTE(SUBSTITUTE(SUBSTITUTE(SUBSTITUTE(SUBSTITUTE(SUBSTITUTE(SUBSTITUTE(SUBSTITUTE(SUBSTITUTE(SUBSTITUTE(SUBSTITUTE(LOWER(W231&amp;""),CHAR(160)," "),"."," "),","," "),"-"," "),"/"," "),"("," "),")"," "),":"," "),";"," "),"_"," "),"–"," "),"?"," "),"!"," "),"*"," "),"["," "),"]"," "),"'"," "),"#"," "),"+"," "),"&amp;"," "))&amp;" "</f>
        <v>  </v>
      </c>
      <c r="BF231" s="61" t="str">
        <f aca="false">" "&amp;TRIM(SUBSTITUTE(SUBSTITUTE(SUBSTITUTE(SUBSTITUTE(SUBSTITUTE(SUBSTITUTE(SUBSTITUTE(SUBSTITUTE(SUBSTITUTE(SUBSTITUTE(SUBSTITUTE(SUBSTITUTE(SUBSTITUTE(SUBSTITUTE(SUBSTITUTE(SUBSTITUTE(SUBSTITUTE(SUBSTITUTE(SUBSTITUTE(SUBSTITUTE(LOWER(AC231&amp;""),CHAR(160)," "),"."," "),","," "),"-"," "),"/"," "),"("," "),")"," "),":"," "),";"," "),"_"," "),"–"," "),"?"," "),"!"," "),"*"," "),"["," "),"]"," "),"'"," "),"#"," "),"+"," "),"&amp;"," "))&amp;" "</f>
        <v>  </v>
      </c>
    </row>
    <row r="232" customFormat="false" ht="78.75" hidden="false" customHeight="true" outlineLevel="0" collapsed="false">
      <c r="A232" s="57" t="s">
        <v>778</v>
      </c>
      <c r="B232" s="57" t="s">
        <v>232</v>
      </c>
      <c r="C232" s="57" t="str">
        <f aca="false">Flights!$F$11</f>
        <v>MH0003</v>
      </c>
      <c r="D232" s="58" t="n">
        <f aca="false">Flights!$D$11</f>
        <v>46304</v>
      </c>
      <c r="E232" s="57" t="str">
        <f aca="false">Flights!$G$11&amp;"-"&amp;Flights!$H$11</f>
        <v>LHR-KUL</v>
      </c>
      <c r="F232" s="57" t="str">
        <f aca="false">Flights!$K$11</f>
        <v>BC</v>
      </c>
      <c r="G232" s="57" t="s">
        <v>402</v>
      </c>
      <c r="H232" s="57" t="s">
        <v>360</v>
      </c>
      <c r="I232" s="57" t="s">
        <v>422</v>
      </c>
      <c r="J232" s="57" t="s">
        <v>711</v>
      </c>
      <c r="K232" s="67" t="s">
        <v>712</v>
      </c>
      <c r="L232" s="67" t="s">
        <v>713</v>
      </c>
      <c r="M232" s="67" t="s">
        <v>184</v>
      </c>
      <c r="N232" s="67" t="s">
        <v>426</v>
      </c>
      <c r="O232" s="67" t="s">
        <v>779</v>
      </c>
      <c r="P232" s="57" t="s">
        <v>184</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open",IF(AND(NOT(OR(LEN(AZ232)&lt;15,ISNUMBER(MATCH(AZ232,L_Placeholder,0)))),NOT(SUMPRODUCT(--ISNUMBER(SEARCH(" "&amp;L_EvidencePhrase&amp;" ",BF232)))&gt;0),NOT(OR(LEN(AU232)&lt;2,ISNUMBER(MATCH(AU232,L_Placeholder,0)))),NOT(OR(LEN(AX232)&lt;2,ISNUMBER(MATCH(AX232,L_Placeholder,0)))),TRIM(AE232)&lt;&gt;TRIM(T232)),"N/A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",BD232)))&gt;0),"INVALID – evidence missing, placeholder or not yet on file",IF(OR(LEN(AX232)&lt;2,ISNUMBER(MATCH(AX232,L_Placeholder,0))),"INVALID – verifier missing",IF(AX232=AU232,"INVALID – verifier must be someone other than the PIC",IF(SUMPRODUCT(--ISNUMBER(SEARCH(" "&amp;L_EvidencePhrase&amp;" ",BC232)))&gt;0,"INVALID – result not yet available (awaiting / TBC)",IF(AND(TRIM(U232)="Pass",SUMPRODUCT(--ISNUMBER(SEARCH(" "&amp;L_ResultBad&amp;" ",BC232)))&gt;0,NOT(SUMPRODUCT(--ISNUMBER(SEARCH(" "&amp;L_Negation&amp;" ",BC232)))&gt;0)),"INVALID – result describes a problem: use Fail, then Pass after CA",IF(AND(AQ232=1,OR(OR(LEN(AY232)&lt;3,ISNUMBER(MATCH(AY232,L_Placeholder,0))),SUMPRODUCT(--ISNUMBER(SEARCH(" "&amp;L_EvidencePhrase&amp;" ",BE232)))&gt;0)),"INVALID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SUBSTITUTE(SUBSTITUTE(SUBSTITUTE(SUBSTITUTE(SUBSTITUTE(SUBSTITUTE(SUBSTITUTE(SUBSTITUTE(SUBSTITUTE(SUBSTITUTE(SUBSTITUTE(SUBSTITUTE(SUBSTITUTE(LOWER(T232&amp;""),CHAR(160),"")," ",""),".",""),"-",""),"/",""),"?",""),"_",""),",",""),"[",""),"]",""),"(",""),")",""),"*","")</f>
        <v/>
      </c>
      <c r="AV232" s="61" t="str">
        <f aca="false">SUBSTITUTE(SUBSTITUTE(SUBSTITUTE(SUBSTITUTE(SUBSTITUTE(SUBSTITUTE(SUBSTITUTE(SUBSTITUTE(SUBSTITUTE(SUBSTITUTE(SUBSTITUTE(SUBSTITUTE(SUBSTITUTE(LOWER(V232&amp;""),CHAR(160),"")," ",""),".",""),"-",""),"/",""),"?",""),"_",""),",",""),"[",""),"]",""),"(",""),")",""),"*","")</f>
        <v/>
      </c>
      <c r="AW232" s="61" t="str">
        <f aca="false">SUBSTITUTE(SUBSTITUTE(SUBSTITUTE(SUBSTITUTE(SUBSTITUTE(SUBSTITUTE(SUBSTITUTE(SUBSTITUTE(SUBSTITUTE(SUBSTITUTE(SUBSTITUTE(SUBSTITUTE(SUBSTITUTE(LOWER(Z232&amp;""),CHAR(160),"")," ",""),".",""),"-",""),"/",""),"?",""),"_",""),",",""),"[",""),"]",""),"(",""),")",""),"*","")</f>
        <v/>
      </c>
      <c r="AX232" s="61" t="str">
        <f aca="false">SUBSTITUTE(SUBSTITUTE(SUBSTITUTE(SUBSTITUTE(SUBSTITUTE(SUBSTITUTE(SUBSTITUTE(SUBSTITUTE(SUBSTITUTE(SUBSTITUTE(SUBSTITUTE(SUBSTITUTE(SUBSTITUTE(LOWER(AE232&amp;""),CHAR(160),"")," ",""),".",""),"-",""),"/",""),"?",""),"_",""),",",""),"[",""),"]",""),"(",""),")",""),"*","")</f>
        <v/>
      </c>
      <c r="AY232" s="61" t="str">
        <f aca="false">SUBSTITUTE(SUBSTITUTE(SUBSTITUTE(SUBSTITUTE(SUBSTITUTE(SUBSTITUTE(SUBSTITUTE(SUBSTITUTE(SUBSTITUTE(SUBSTITUTE(SUBSTITUTE(SUBSTITUTE(SUBSTITUTE(LOWER(W232&amp;""),CHAR(160),"")," ",""),".",""),"-",""),"/",""),"?",""),"_",""),",",""),"[",""),"]",""),"(",""),")",""),"*","")</f>
        <v/>
      </c>
      <c r="AZ232" s="61" t="str">
        <f aca="false">SUBSTITUTE(SUBSTITUTE(SUBSTITUTE(SUBSTITUTE(SUBSTITUTE(SUBSTITUTE(SUBSTITUTE(SUBSTITUTE(SUBSTITUTE(SUBSTITUTE(SUBSTITUTE(SUBSTITUTE(SUBSTITUTE(LOWER(AC232&amp;""),CHAR(160),"")," ",""),".",""),"-",""),"/",""),"?",""),"_",""),",",""),"[",""),"]",""),"(",""),")",""),"*","")</f>
        <v/>
      </c>
      <c r="BA232" s="61" t="str">
        <f aca="false">SUBSTITUTE(SUBSTITUTE(SUBSTITUTE(SUBSTITUTE(SUBSTITUTE(SUBSTITUTE(SUBSTITUTE(SUBSTITUTE(SUBSTITUTE(SUBSTITUTE(SUBSTITUTE(SUBSTITUTE(SUBSTITUTE(LOWER(AA232&amp;""),CHAR(160),""),"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"&amp;TRIM(SUBSTITUTE(SUBSTITUTE(SUBSTITUTE(SUBSTITUTE(SUBSTITUTE(SUBSTITUTE(SUBSTITUTE(SUBSTITUTE(SUBSTITUTE(SUBSTITUTE(SUBSTITUTE(SUBSTITUTE(SUBSTITUTE(SUBSTITUTE(SUBSTITUTE(SUBSTITUTE(SUBSTITUTE(SUBSTITUTE(SUBSTITUTE(SUBSTITUTE(LOWER(V232&amp;""),CHAR(160)," "),"."," "),","," "),"-"," "),"/"," "),"("," "),")"," "),":"," "),";"," "),"_"," "),"–"," "),"?"," "),"!"," "),"*"," "),"["," "),"]"," "),"'"," "),"#"," "),"+"," "),"&amp;"," "))&amp;" "</f>
        <v>  </v>
      </c>
      <c r="BD232" s="61" t="str">
        <f aca="false">" "&amp;TRIM(SUBSTITUTE(SUBSTITUTE(SUBSTITUTE(SUBSTITUTE(SUBSTITUTE(SUBSTITUTE(SUBSTITUTE(SUBSTITUTE(SUBSTITUTE(SUBSTITUTE(SUBSTITUTE(SUBSTITUTE(SUBSTITUTE(SUBSTITUTE(SUBSTITUTE(SUBSTITUTE(SUBSTITUTE(SUBSTITUTE(SUBSTITUTE(SUBSTITUTE(LOWER(Z232&amp;""),CHAR(160)," "),"."," "),","," "),"-"," "),"/"," "),"("," "),")"," "),":"," "),";"," "),"_"," "),"–"," "),"?"," "),"!"," "),"*"," "),"["," "),"]"," "),"'"," "),"#"," "),"+"," "),"&amp;"," "))&amp;" "</f>
        <v>  </v>
      </c>
      <c r="BE232" s="61" t="str">
        <f aca="false">" "&amp;TRIM(SUBSTITUTE(SUBSTITUTE(SUBSTITUTE(SUBSTITUTE(SUBSTITUTE(SUBSTITUTE(SUBSTITUTE(SUBSTITUTE(SUBSTITUTE(SUBSTITUTE(SUBSTITUTE(SUBSTITUTE(SUBSTITUTE(SUBSTITUTE(SUBSTITUTE(SUBSTITUTE(SUBSTITUTE(SUBSTITUTE(SUBSTITUTE(SUBSTITUTE(LOWER(W232&amp;""),CHAR(160)," "),"."," "),","," "),"-"," "),"/"," "),"("," "),")"," "),":"," "),";"," "),"_"," "),"–"," "),"?"," "),"!"," "),"*"," "),"["," "),"]"," "),"'"," "),"#"," "),"+"," "),"&amp;"," "))&amp;" "</f>
        <v>  </v>
      </c>
      <c r="BF232" s="61" t="str">
        <f aca="false">" "&amp;TRIM(SUBSTITUTE(SUBSTITUTE(SUBSTITUTE(SUBSTITUTE(SUBSTITUTE(SUBSTITUTE(SUBSTITUTE(SUBSTITUTE(SUBSTITUTE(SUBSTITUTE(SUBSTITUTE(SUBSTITUTE(SUBSTITUTE(SUBSTITUTE(SUBSTITUTE(SUBSTITUTE(SUBSTITUTE(SUBSTITUTE(SUBSTITUTE(SUBSTITUTE(LOWER(AC232&amp;""),CHAR(160)," "),"."," "),","," "),"-"," "),"/"," "),"("," "),")"," "),":"," "),";"," "),"_"," "),"–"," "),"?"," "),"!"," "),"*"," "),"["," "),"]"," "),"'"," "),"#"," "),"+"," "),"&amp;"," "))&amp;" "</f>
        <v>  </v>
      </c>
    </row>
    <row r="233" customFormat="false" ht="41.25" hidden="false" customHeight="true" outlineLevel="0" collapsed="false">
      <c r="A233" s="57" t="s">
        <v>780</v>
      </c>
      <c r="B233" s="57" t="s">
        <v>232</v>
      </c>
      <c r="C233" s="57" t="str">
        <f aca="false">Flights!$F$11</f>
        <v>MH0003</v>
      </c>
      <c r="D233" s="58" t="n">
        <f aca="false">Flights!$D$11</f>
        <v>46304</v>
      </c>
      <c r="E233" s="57" t="str">
        <f aca="false">Flights!$G$11&amp;"-"&amp;Flights!$H$11</f>
        <v>LHR-KUL</v>
      </c>
      <c r="F233" s="57" t="str">
        <f aca="false">Flights!$K$11</f>
        <v>BC</v>
      </c>
      <c r="G233" s="57" t="s">
        <v>402</v>
      </c>
      <c r="H233" s="57" t="s">
        <v>360</v>
      </c>
      <c r="I233" s="57" t="s">
        <v>422</v>
      </c>
      <c r="J233" s="57" t="s">
        <v>585</v>
      </c>
      <c r="K233" s="67" t="s">
        <v>483</v>
      </c>
      <c r="L233" s="67" t="s">
        <v>716</v>
      </c>
      <c r="M233" s="67" t="s">
        <v>184</v>
      </c>
      <c r="N233" s="67" t="s">
        <v>365</v>
      </c>
      <c r="O233" s="67" t="s">
        <v>781</v>
      </c>
      <c r="P233" s="57" t="s">
        <v>184</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open",IF(AND(NOT(OR(LEN(AZ233)&lt;15,ISNUMBER(MATCH(AZ233,L_Placeholder,0)))),NOT(SUMPRODUCT(--ISNUMBER(SEARCH(" "&amp;L_EvidencePhrase&amp;" ",BF233)))&gt;0),NOT(OR(LEN(AU233)&lt;2,ISNUMBER(MATCH(AU233,L_Placeholder,0)))),NOT(OR(LEN(AX233)&lt;2,ISNUMBER(MATCH(AX233,L_Placeholder,0)))),TRIM(AE233)&lt;&gt;TRIM(T233)),"N/A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",BD233)))&gt;0),"INVALID – evidence missing, placeholder or not yet on file",IF(OR(LEN(AX233)&lt;2,ISNUMBER(MATCH(AX233,L_Placeholder,0))),"INVALID – verifier missing",IF(AX233=AU233,"INVALID – verifier must be someone other than the PIC",IF(SUMPRODUCT(--ISNUMBER(SEARCH(" "&amp;L_EvidencePhrase&amp;" ",BC233)))&gt;0,"INVALID – result not yet available (awaiting / TBC)",IF(AND(TRIM(U233)="Pass",SUMPRODUCT(--ISNUMBER(SEARCH(" "&amp;L_ResultBad&amp;" ",BC233)))&gt;0,NOT(SUMPRODUCT(--ISNUMBER(SEARCH(" "&amp;L_Negation&amp;" ",BC233)))&gt;0)),"INVALID – result describes a problem: use Fail, then Pass after CA",IF(AND(AQ233=1,OR(OR(LEN(AY233)&lt;3,ISNUMBER(MATCH(AY233,L_Placeholder,0))),SUMPRODUCT(--ISNUMBER(SEARCH(" "&amp;L_EvidencePhrase&amp;" ",BE233)))&gt;0)),"INVALID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SUBSTITUTE(SUBSTITUTE(SUBSTITUTE(SUBSTITUTE(SUBSTITUTE(SUBSTITUTE(SUBSTITUTE(SUBSTITUTE(SUBSTITUTE(SUBSTITUTE(SUBSTITUTE(SUBSTITUTE(SUBSTITUTE(LOWER(T233&amp;""),CHAR(160),"")," ",""),".",""),"-",""),"/",""),"?",""),"_",""),",",""),"[",""),"]",""),"(",""),")",""),"*","")</f>
        <v/>
      </c>
      <c r="AV233" s="61" t="str">
        <f aca="false">SUBSTITUTE(SUBSTITUTE(SUBSTITUTE(SUBSTITUTE(SUBSTITUTE(SUBSTITUTE(SUBSTITUTE(SUBSTITUTE(SUBSTITUTE(SUBSTITUTE(SUBSTITUTE(SUBSTITUTE(SUBSTITUTE(LOWER(V233&amp;""),CHAR(160),"")," ",""),".",""),"-",""),"/",""),"?",""),"_",""),",",""),"[",""),"]",""),"(",""),")",""),"*","")</f>
        <v/>
      </c>
      <c r="AW233" s="61" t="str">
        <f aca="false">SUBSTITUTE(SUBSTITUTE(SUBSTITUTE(SUBSTITUTE(SUBSTITUTE(SUBSTITUTE(SUBSTITUTE(SUBSTITUTE(SUBSTITUTE(SUBSTITUTE(SUBSTITUTE(SUBSTITUTE(SUBSTITUTE(LOWER(Z233&amp;""),CHAR(160),"")," ",""),".",""),"-",""),"/",""),"?",""),"_",""),",",""),"[",""),"]",""),"(",""),")",""),"*","")</f>
        <v/>
      </c>
      <c r="AX233" s="61" t="str">
        <f aca="false">SUBSTITUTE(SUBSTITUTE(SUBSTITUTE(SUBSTITUTE(SUBSTITUTE(SUBSTITUTE(SUBSTITUTE(SUBSTITUTE(SUBSTITUTE(SUBSTITUTE(SUBSTITUTE(SUBSTITUTE(SUBSTITUTE(LOWER(AE233&amp;""),CHAR(160),"")," ",""),".",""),"-",""),"/",""),"?",""),"_",""),",",""),"[",""),"]",""),"(",""),")",""),"*","")</f>
        <v/>
      </c>
      <c r="AY233" s="61" t="str">
        <f aca="false">SUBSTITUTE(SUBSTITUTE(SUBSTITUTE(SUBSTITUTE(SUBSTITUTE(SUBSTITUTE(SUBSTITUTE(SUBSTITUTE(SUBSTITUTE(SUBSTITUTE(SUBSTITUTE(SUBSTITUTE(SUBSTITUTE(LOWER(W233&amp;""),CHAR(160),"")," ",""),".",""),"-",""),"/",""),"?",""),"_",""),",",""),"[",""),"]",""),"(",""),")",""),"*","")</f>
        <v/>
      </c>
      <c r="AZ233" s="61" t="str">
        <f aca="false">SUBSTITUTE(SUBSTITUTE(SUBSTITUTE(SUBSTITUTE(SUBSTITUTE(SUBSTITUTE(SUBSTITUTE(SUBSTITUTE(SUBSTITUTE(SUBSTITUTE(SUBSTITUTE(SUBSTITUTE(SUBSTITUTE(LOWER(AC233&amp;""),CHAR(160),"")," ",""),".",""),"-",""),"/",""),"?",""),"_",""),",",""),"[",""),"]",""),"(",""),")",""),"*","")</f>
        <v/>
      </c>
      <c r="BA233" s="61" t="str">
        <f aca="false">SUBSTITUTE(SUBSTITUTE(SUBSTITUTE(SUBSTITUTE(SUBSTITUTE(SUBSTITUTE(SUBSTITUTE(SUBSTITUTE(SUBSTITUTE(SUBSTITUTE(SUBSTITUTE(SUBSTITUTE(SUBSTITUTE(LOWER(AA233&amp;""),CHAR(160),""),"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"&amp;TRIM(SUBSTITUTE(SUBSTITUTE(SUBSTITUTE(SUBSTITUTE(SUBSTITUTE(SUBSTITUTE(SUBSTITUTE(SUBSTITUTE(SUBSTITUTE(SUBSTITUTE(SUBSTITUTE(SUBSTITUTE(SUBSTITUTE(SUBSTITUTE(SUBSTITUTE(SUBSTITUTE(SUBSTITUTE(SUBSTITUTE(SUBSTITUTE(SUBSTITUTE(LOWER(V233&amp;""),CHAR(160)," "),"."," "),","," "),"-"," "),"/"," "),"("," "),")"," "),":"," "),";"," "),"_"," "),"–"," "),"?"," "),"!"," "),"*"," "),"["," "),"]"," "),"'"," "),"#"," "),"+"," "),"&amp;"," "))&amp;" "</f>
        <v>  </v>
      </c>
      <c r="BD233" s="61" t="str">
        <f aca="false">" "&amp;TRIM(SUBSTITUTE(SUBSTITUTE(SUBSTITUTE(SUBSTITUTE(SUBSTITUTE(SUBSTITUTE(SUBSTITUTE(SUBSTITUTE(SUBSTITUTE(SUBSTITUTE(SUBSTITUTE(SUBSTITUTE(SUBSTITUTE(SUBSTITUTE(SUBSTITUTE(SUBSTITUTE(SUBSTITUTE(SUBSTITUTE(SUBSTITUTE(SUBSTITUTE(LOWER(Z233&amp;""),CHAR(160)," "),"."," "),","," "),"-"," "),"/"," "),"("," "),")"," "),":"," "),";"," "),"_"," "),"–"," "),"?"," "),"!"," "),"*"," "),"["," "),"]"," "),"'"," "),"#"," "),"+"," "),"&amp;"," "))&amp;" "</f>
        <v>  </v>
      </c>
      <c r="BE233" s="61" t="str">
        <f aca="false">" "&amp;TRIM(SUBSTITUTE(SUBSTITUTE(SUBSTITUTE(SUBSTITUTE(SUBSTITUTE(SUBSTITUTE(SUBSTITUTE(SUBSTITUTE(SUBSTITUTE(SUBSTITUTE(SUBSTITUTE(SUBSTITUTE(SUBSTITUTE(SUBSTITUTE(SUBSTITUTE(SUBSTITUTE(SUBSTITUTE(SUBSTITUTE(SUBSTITUTE(SUBSTITUTE(LOWER(W233&amp;""),CHAR(160)," "),"."," "),","," "),"-"," "),"/"," "),"("," "),")"," "),":"," "),";"," "),"_"," "),"–"," "),"?"," "),"!"," "),"*"," "),"["," "),"]"," "),"'"," "),"#"," "),"+"," "),"&amp;"," "))&amp;" "</f>
        <v>  </v>
      </c>
      <c r="BF233" s="61" t="str">
        <f aca="false">" "&amp;TRIM(SUBSTITUTE(SUBSTITUTE(SUBSTITUTE(SUBSTITUTE(SUBSTITUTE(SUBSTITUTE(SUBSTITUTE(SUBSTITUTE(SUBSTITUTE(SUBSTITUTE(SUBSTITUTE(SUBSTITUTE(SUBSTITUTE(SUBSTITUTE(SUBSTITUTE(SUBSTITUTE(SUBSTITUTE(SUBSTITUTE(SUBSTITUTE(SUBSTITUTE(LOWER(AC233&amp;""),CHAR(160)," "),"."," "),","," "),"-"," "),"/"," "),"("," "),")"," "),":"," "),";"," "),"_"," "),"–"," "),"?"," "),"!"," "),"*"," "),"["," "),"]"," "),"'"," "),"#"," "),"+"," "),"&amp;"," "))&amp;" "</f>
        <v>  </v>
      </c>
    </row>
    <row r="234" customFormat="false" ht="41.25" hidden="false" customHeight="true" outlineLevel="0" collapsed="false">
      <c r="A234" s="57" t="s">
        <v>782</v>
      </c>
      <c r="B234" s="57" t="s">
        <v>232</v>
      </c>
      <c r="C234" s="57" t="str">
        <f aca="false">Flights!$F$11</f>
        <v>MH0003</v>
      </c>
      <c r="D234" s="58" t="n">
        <f aca="false">Flights!$D$11</f>
        <v>46304</v>
      </c>
      <c r="E234" s="57" t="str">
        <f aca="false">Flights!$G$11&amp;"-"&amp;Flights!$H$11</f>
        <v>LHR-KUL</v>
      </c>
      <c r="F234" s="57" t="str">
        <f aca="false">Flights!$K$11</f>
        <v>BC</v>
      </c>
      <c r="G234" s="57" t="s">
        <v>402</v>
      </c>
      <c r="H234" s="57" t="s">
        <v>360</v>
      </c>
      <c r="I234" s="57" t="s">
        <v>481</v>
      </c>
      <c r="J234" s="57" t="s">
        <v>482</v>
      </c>
      <c r="K234" s="67" t="s">
        <v>483</v>
      </c>
      <c r="L234" s="67" t="s">
        <v>718</v>
      </c>
      <c r="M234" s="67" t="s">
        <v>433</v>
      </c>
      <c r="N234" s="67" t="s">
        <v>365</v>
      </c>
      <c r="O234" s="67" t="s">
        <v>434</v>
      </c>
      <c r="P234" s="57" t="s">
        <v>183</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open",IF(AND(NOT(OR(LEN(AZ234)&lt;15,ISNUMBER(MATCH(AZ234,L_Placeholder,0)))),NOT(SUMPRODUCT(--ISNUMBER(SEARCH(" "&amp;L_EvidencePhrase&amp;" ",BF234)))&gt;0),NOT(OR(LEN(AU234)&lt;2,ISNUMBER(MATCH(AU234,L_Placeholder,0)))),NOT(OR(LEN(AX234)&lt;2,ISNUMBER(MATCH(AX234,L_Placeholder,0)))),TRIM(AE234)&lt;&gt;TRIM(T234)),"N/A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",BD234)))&gt;0),"INVALID – evidence missing, placeholder or not yet on file",IF(OR(LEN(AX234)&lt;2,ISNUMBER(MATCH(AX234,L_Placeholder,0))),"INVALID – verifier missing",IF(AX234=AU234,"INVALID – verifier must be someone other than the PIC",IF(SUMPRODUCT(--ISNUMBER(SEARCH(" "&amp;L_EvidencePhrase&amp;" ",BC234)))&gt;0,"INVALID – result not yet available (awaiting / TBC)",IF(AND(TRIM(U234)="Pass",SUMPRODUCT(--ISNUMBER(SEARCH(" "&amp;L_ResultBad&amp;" ",BC234)))&gt;0,NOT(SUMPRODUCT(--ISNUMBER(SEARCH(" "&amp;L_Negation&amp;" ",BC234)))&gt;0)),"INVALID – result describes a problem: use Fail, then Pass after CA",IF(AND(AQ234=1,OR(OR(LEN(AY234)&lt;3,ISNUMBER(MATCH(AY234,L_Placeholder,0))),SUMPRODUCT(--ISNUMBER(SEARCH(" "&amp;L_EvidencePhrase&amp;" ",BE234)))&gt;0)),"INVALID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SUBSTITUTE(SUBSTITUTE(SUBSTITUTE(SUBSTITUTE(SUBSTITUTE(SUBSTITUTE(SUBSTITUTE(SUBSTITUTE(SUBSTITUTE(SUBSTITUTE(SUBSTITUTE(SUBSTITUTE(SUBSTITUTE(LOWER(T234&amp;""),CHAR(160),"")," ",""),".",""),"-",""),"/",""),"?",""),"_",""),",",""),"[",""),"]",""),"(",""),")",""),"*","")</f>
        <v/>
      </c>
      <c r="AV234" s="61" t="str">
        <f aca="false">SUBSTITUTE(SUBSTITUTE(SUBSTITUTE(SUBSTITUTE(SUBSTITUTE(SUBSTITUTE(SUBSTITUTE(SUBSTITUTE(SUBSTITUTE(SUBSTITUTE(SUBSTITUTE(SUBSTITUTE(SUBSTITUTE(LOWER(V234&amp;""),CHAR(160),"")," ",""),".",""),"-",""),"/",""),"?",""),"_",""),",",""),"[",""),"]",""),"(",""),")",""),"*","")</f>
        <v/>
      </c>
      <c r="AW234" s="61" t="str">
        <f aca="false">SUBSTITUTE(SUBSTITUTE(SUBSTITUTE(SUBSTITUTE(SUBSTITUTE(SUBSTITUTE(SUBSTITUTE(SUBSTITUTE(SUBSTITUTE(SUBSTITUTE(SUBSTITUTE(SUBSTITUTE(SUBSTITUTE(LOWER(Z234&amp;""),CHAR(160),"")," ",""),".",""),"-",""),"/",""),"?",""),"_",""),",",""),"[",""),"]",""),"(",""),")",""),"*","")</f>
        <v/>
      </c>
      <c r="AX234" s="61" t="str">
        <f aca="false">SUBSTITUTE(SUBSTITUTE(SUBSTITUTE(SUBSTITUTE(SUBSTITUTE(SUBSTITUTE(SUBSTITUTE(SUBSTITUTE(SUBSTITUTE(SUBSTITUTE(SUBSTITUTE(SUBSTITUTE(SUBSTITUTE(LOWER(AE234&amp;""),CHAR(160),"")," ",""),".",""),"-",""),"/",""),"?",""),"_",""),",",""),"[",""),"]",""),"(",""),")",""),"*","")</f>
        <v/>
      </c>
      <c r="AY234" s="61" t="str">
        <f aca="false">SUBSTITUTE(SUBSTITUTE(SUBSTITUTE(SUBSTITUTE(SUBSTITUTE(SUBSTITUTE(SUBSTITUTE(SUBSTITUTE(SUBSTITUTE(SUBSTITUTE(SUBSTITUTE(SUBSTITUTE(SUBSTITUTE(LOWER(W234&amp;""),CHAR(160),"")," ",""),".",""),"-",""),"/",""),"?",""),"_",""),",",""),"[",""),"]",""),"(",""),")",""),"*","")</f>
        <v/>
      </c>
      <c r="AZ234" s="61" t="str">
        <f aca="false">SUBSTITUTE(SUBSTITUTE(SUBSTITUTE(SUBSTITUTE(SUBSTITUTE(SUBSTITUTE(SUBSTITUTE(SUBSTITUTE(SUBSTITUTE(SUBSTITUTE(SUBSTITUTE(SUBSTITUTE(SUBSTITUTE(LOWER(AC234&amp;""),CHAR(160),"")," ",""),".",""),"-",""),"/",""),"?",""),"_",""),",",""),"[",""),"]",""),"(",""),")",""),"*","")</f>
        <v/>
      </c>
      <c r="BA234" s="61" t="str">
        <f aca="false">SUBSTITUTE(SUBSTITUTE(SUBSTITUTE(SUBSTITUTE(SUBSTITUTE(SUBSTITUTE(SUBSTITUTE(SUBSTITUTE(SUBSTITUTE(SUBSTITUTE(SUBSTITUTE(SUBSTITUTE(SUBSTITUTE(LOWER(AA234&amp;""),CHAR(160),""),"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"&amp;TRIM(SUBSTITUTE(SUBSTITUTE(SUBSTITUTE(SUBSTITUTE(SUBSTITUTE(SUBSTITUTE(SUBSTITUTE(SUBSTITUTE(SUBSTITUTE(SUBSTITUTE(SUBSTITUTE(SUBSTITUTE(SUBSTITUTE(SUBSTITUTE(SUBSTITUTE(SUBSTITUTE(SUBSTITUTE(SUBSTITUTE(SUBSTITUTE(SUBSTITUTE(LOWER(V234&amp;""),CHAR(160)," "),"."," "),","," "),"-"," "),"/"," "),"("," "),")"," "),":"," "),";"," "),"_"," "),"–"," "),"?"," "),"!"," "),"*"," "),"["," "),"]"," "),"'"," "),"#"," "),"+"," "),"&amp;"," "))&amp;" "</f>
        <v>  </v>
      </c>
      <c r="BD234" s="61" t="str">
        <f aca="false">" "&amp;TRIM(SUBSTITUTE(SUBSTITUTE(SUBSTITUTE(SUBSTITUTE(SUBSTITUTE(SUBSTITUTE(SUBSTITUTE(SUBSTITUTE(SUBSTITUTE(SUBSTITUTE(SUBSTITUTE(SUBSTITUTE(SUBSTITUTE(SUBSTITUTE(SUBSTITUTE(SUBSTITUTE(SUBSTITUTE(SUBSTITUTE(SUBSTITUTE(SUBSTITUTE(LOWER(Z234&amp;""),CHAR(160)," "),"."," "),","," "),"-"," "),"/"," "),"("," "),")"," "),":"," "),";"," "),"_"," "),"–"," "),"?"," "),"!"," "),"*"," "),"["," "),"]"," "),"'"," "),"#"," "),"+"," "),"&amp;"," "))&amp;" "</f>
        <v>  </v>
      </c>
      <c r="BE234" s="61" t="str">
        <f aca="false">" "&amp;TRIM(SUBSTITUTE(SUBSTITUTE(SUBSTITUTE(SUBSTITUTE(SUBSTITUTE(SUBSTITUTE(SUBSTITUTE(SUBSTITUTE(SUBSTITUTE(SUBSTITUTE(SUBSTITUTE(SUBSTITUTE(SUBSTITUTE(SUBSTITUTE(SUBSTITUTE(SUBSTITUTE(SUBSTITUTE(SUBSTITUTE(SUBSTITUTE(SUBSTITUTE(LOWER(W234&amp;""),CHAR(160)," "),"."," "),","," "),"-"," "),"/"," "),"("," "),")"," "),":"," "),";"," "),"_"," "),"–"," "),"?"," "),"!"," "),"*"," "),"["," "),"]"," "),"'"," "),"#"," "),"+"," "),"&amp;"," "))&amp;" "</f>
        <v>  </v>
      </c>
      <c r="BF234" s="61" t="str">
        <f aca="false">" "&amp;TRIM(SUBSTITUTE(SUBSTITUTE(SUBSTITUTE(SUBSTITUTE(SUBSTITUTE(SUBSTITUTE(SUBSTITUTE(SUBSTITUTE(SUBSTITUTE(SUBSTITUTE(SUBSTITUTE(SUBSTITUTE(SUBSTITUTE(SUBSTITUTE(SUBSTITUTE(SUBSTITUTE(SUBSTITUTE(SUBSTITUTE(SUBSTITUTE(SUBSTITUTE(LOWER(AC234&amp;""),CHAR(160)," "),"."," "),","," "),"-"," "),"/"," "),"("," "),")"," "),":"," "),";"," "),"_"," "),"–"," "),"?"," "),"!"," "),"*"," "),"["," "),"]"," "),"'"," "),"#"," "),"+"," "),"&amp;"," "))&amp;" "</f>
        <v>  </v>
      </c>
    </row>
    <row r="235" customFormat="false" ht="41.25" hidden="false" customHeight="true" outlineLevel="0" collapsed="false">
      <c r="A235" s="57" t="s">
        <v>783</v>
      </c>
      <c r="B235" s="57" t="s">
        <v>232</v>
      </c>
      <c r="C235" s="57" t="str">
        <f aca="false">Flights!$F$11</f>
        <v>MH0003</v>
      </c>
      <c r="D235" s="58" t="n">
        <f aca="false">Flights!$D$11</f>
        <v>46304</v>
      </c>
      <c r="E235" s="57" t="str">
        <f aca="false">Flights!$G$11&amp;"-"&amp;Flights!$H$11</f>
        <v>LHR-KUL</v>
      </c>
      <c r="F235" s="57" t="str">
        <f aca="false">Flights!$K$11</f>
        <v>BC</v>
      </c>
      <c r="G235" s="57" t="s">
        <v>402</v>
      </c>
      <c r="H235" s="57" t="s">
        <v>360</v>
      </c>
      <c r="I235" s="57" t="s">
        <v>481</v>
      </c>
      <c r="J235" s="57" t="s">
        <v>487</v>
      </c>
      <c r="K235" s="67" t="s">
        <v>483</v>
      </c>
      <c r="L235" s="67" t="s">
        <v>720</v>
      </c>
      <c r="M235" s="67" t="s">
        <v>433</v>
      </c>
      <c r="N235" s="67" t="s">
        <v>365</v>
      </c>
      <c r="O235" s="67" t="s">
        <v>434</v>
      </c>
      <c r="P235" s="57" t="s">
        <v>183</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open",IF(AND(NOT(OR(LEN(AZ235)&lt;15,ISNUMBER(MATCH(AZ235,L_Placeholder,0)))),NOT(SUMPRODUCT(--ISNUMBER(SEARCH(" "&amp;L_EvidencePhrase&amp;" ",BF235)))&gt;0),NOT(OR(LEN(AU235)&lt;2,ISNUMBER(MATCH(AU235,L_Placeholder,0)))),NOT(OR(LEN(AX235)&lt;2,ISNUMBER(MATCH(AX235,L_Placeholder,0)))),TRIM(AE235)&lt;&gt;TRIM(T235)),"N/A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",BD235)))&gt;0),"INVALID – evidence missing, placeholder or not yet on file",IF(OR(LEN(AX235)&lt;2,ISNUMBER(MATCH(AX235,L_Placeholder,0))),"INVALID – verifier missing",IF(AX235=AU235,"INVALID – verifier must be someone other than the PIC",IF(SUMPRODUCT(--ISNUMBER(SEARCH(" "&amp;L_EvidencePhrase&amp;" ",BC235)))&gt;0,"INVALID – result not yet available (awaiting / TBC)",IF(AND(TRIM(U235)="Pass",SUMPRODUCT(--ISNUMBER(SEARCH(" "&amp;L_ResultBad&amp;" ",BC235)))&gt;0,NOT(SUMPRODUCT(--ISNUMBER(SEARCH(" "&amp;L_Negation&amp;" ",BC235)))&gt;0)),"INVALID – result describes a problem: use Fail, then Pass after CA",IF(AND(AQ235=1,OR(OR(LEN(AY235)&lt;3,ISNUMBER(MATCH(AY235,L_Placeholder,0))),SUMPRODUCT(--ISNUMBER(SEARCH(" "&amp;L_EvidencePhrase&amp;" ",BE235)))&gt;0)),"INVALID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SUBSTITUTE(SUBSTITUTE(SUBSTITUTE(SUBSTITUTE(SUBSTITUTE(SUBSTITUTE(SUBSTITUTE(SUBSTITUTE(SUBSTITUTE(SUBSTITUTE(SUBSTITUTE(SUBSTITUTE(SUBSTITUTE(LOWER(T235&amp;""),CHAR(160),"")," ",""),".",""),"-",""),"/",""),"?",""),"_",""),",",""),"[",""),"]",""),"(",""),")",""),"*","")</f>
        <v/>
      </c>
      <c r="AV235" s="61" t="str">
        <f aca="false">SUBSTITUTE(SUBSTITUTE(SUBSTITUTE(SUBSTITUTE(SUBSTITUTE(SUBSTITUTE(SUBSTITUTE(SUBSTITUTE(SUBSTITUTE(SUBSTITUTE(SUBSTITUTE(SUBSTITUTE(SUBSTITUTE(LOWER(V235&amp;""),CHAR(160),"")," ",""),".",""),"-",""),"/",""),"?",""),"_",""),",",""),"[",""),"]",""),"(",""),")",""),"*","")</f>
        <v/>
      </c>
      <c r="AW235" s="61" t="str">
        <f aca="false">SUBSTITUTE(SUBSTITUTE(SUBSTITUTE(SUBSTITUTE(SUBSTITUTE(SUBSTITUTE(SUBSTITUTE(SUBSTITUTE(SUBSTITUTE(SUBSTITUTE(SUBSTITUTE(SUBSTITUTE(SUBSTITUTE(LOWER(Z235&amp;""),CHAR(160),"")," ",""),".",""),"-",""),"/",""),"?",""),"_",""),",",""),"[",""),"]",""),"(",""),")",""),"*","")</f>
        <v/>
      </c>
      <c r="AX235" s="61" t="str">
        <f aca="false">SUBSTITUTE(SUBSTITUTE(SUBSTITUTE(SUBSTITUTE(SUBSTITUTE(SUBSTITUTE(SUBSTITUTE(SUBSTITUTE(SUBSTITUTE(SUBSTITUTE(SUBSTITUTE(SUBSTITUTE(SUBSTITUTE(LOWER(AE235&amp;""),CHAR(160),"")," ",""),".",""),"-",""),"/",""),"?",""),"_",""),",",""),"[",""),"]",""),"(",""),")",""),"*","")</f>
        <v/>
      </c>
      <c r="AY235" s="61" t="str">
        <f aca="false">SUBSTITUTE(SUBSTITUTE(SUBSTITUTE(SUBSTITUTE(SUBSTITUTE(SUBSTITUTE(SUBSTITUTE(SUBSTITUTE(SUBSTITUTE(SUBSTITUTE(SUBSTITUTE(SUBSTITUTE(SUBSTITUTE(LOWER(W235&amp;""),CHAR(160),"")," ",""),".",""),"-",""),"/",""),"?",""),"_",""),",",""),"[",""),"]",""),"(",""),")",""),"*","")</f>
        <v/>
      </c>
      <c r="AZ235" s="61" t="str">
        <f aca="false">SUBSTITUTE(SUBSTITUTE(SUBSTITUTE(SUBSTITUTE(SUBSTITUTE(SUBSTITUTE(SUBSTITUTE(SUBSTITUTE(SUBSTITUTE(SUBSTITUTE(SUBSTITUTE(SUBSTITUTE(SUBSTITUTE(LOWER(AC235&amp;""),CHAR(160),"")," ",""),".",""),"-",""),"/",""),"?",""),"_",""),",",""),"[",""),"]",""),"(",""),")",""),"*","")</f>
        <v/>
      </c>
      <c r="BA235" s="61" t="str">
        <f aca="false">SUBSTITUTE(SUBSTITUTE(SUBSTITUTE(SUBSTITUTE(SUBSTITUTE(SUBSTITUTE(SUBSTITUTE(SUBSTITUTE(SUBSTITUTE(SUBSTITUTE(SUBSTITUTE(SUBSTITUTE(SUBSTITUTE(LOWER(AA235&amp;""),CHAR(160),""),"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"&amp;TRIM(SUBSTITUTE(SUBSTITUTE(SUBSTITUTE(SUBSTITUTE(SUBSTITUTE(SUBSTITUTE(SUBSTITUTE(SUBSTITUTE(SUBSTITUTE(SUBSTITUTE(SUBSTITUTE(SUBSTITUTE(SUBSTITUTE(SUBSTITUTE(SUBSTITUTE(SUBSTITUTE(SUBSTITUTE(SUBSTITUTE(SUBSTITUTE(SUBSTITUTE(LOWER(V235&amp;""),CHAR(160)," "),"."," "),","," "),"-"," "),"/"," "),"("," "),")"," "),":"," "),";"," "),"_"," "),"–"," "),"?"," "),"!"," "),"*"," "),"["," "),"]"," "),"'"," "),"#"," "),"+"," "),"&amp;"," "))&amp;" "</f>
        <v>  </v>
      </c>
      <c r="BD235" s="61" t="str">
        <f aca="false">" "&amp;TRIM(SUBSTITUTE(SUBSTITUTE(SUBSTITUTE(SUBSTITUTE(SUBSTITUTE(SUBSTITUTE(SUBSTITUTE(SUBSTITUTE(SUBSTITUTE(SUBSTITUTE(SUBSTITUTE(SUBSTITUTE(SUBSTITUTE(SUBSTITUTE(SUBSTITUTE(SUBSTITUTE(SUBSTITUTE(SUBSTITUTE(SUBSTITUTE(SUBSTITUTE(LOWER(Z235&amp;""),CHAR(160)," "),"."," "),","," "),"-"," "),"/"," "),"("," "),")"," "),":"," "),";"," "),"_"," "),"–"," "),"?"," "),"!"," "),"*"," "),"["," "),"]"," "),"'"," "),"#"," "),"+"," "),"&amp;"," "))&amp;" "</f>
        <v>  </v>
      </c>
      <c r="BE235" s="61" t="str">
        <f aca="false">" "&amp;TRIM(SUBSTITUTE(SUBSTITUTE(SUBSTITUTE(SUBSTITUTE(SUBSTITUTE(SUBSTITUTE(SUBSTITUTE(SUBSTITUTE(SUBSTITUTE(SUBSTITUTE(SUBSTITUTE(SUBSTITUTE(SUBSTITUTE(SUBSTITUTE(SUBSTITUTE(SUBSTITUTE(SUBSTITUTE(SUBSTITUTE(SUBSTITUTE(SUBSTITUTE(LOWER(W235&amp;""),CHAR(160)," "),"."," "),","," "),"-"," "),"/"," "),"("," "),")"," "),":"," "),";"," "),"_"," "),"–"," "),"?"," "),"!"," "),"*"," "),"["," "),"]"," "),"'"," "),"#"," "),"+"," "),"&amp;"," "))&amp;" "</f>
        <v>  </v>
      </c>
      <c r="BF235" s="61" t="str">
        <f aca="false">" "&amp;TRIM(SUBSTITUTE(SUBSTITUTE(SUBSTITUTE(SUBSTITUTE(SUBSTITUTE(SUBSTITUTE(SUBSTITUTE(SUBSTITUTE(SUBSTITUTE(SUBSTITUTE(SUBSTITUTE(SUBSTITUTE(SUBSTITUTE(SUBSTITUTE(SUBSTITUTE(SUBSTITUTE(SUBSTITUTE(SUBSTITUTE(SUBSTITUTE(SUBSTITUTE(LOWER(AC235&amp;""),CHAR(160)," "),"."," "),","," "),"-"," "),"/"," "),"("," "),")"," "),":"," "),";"," "),"_"," "),"–"," "),"?"," "),"!"," "),"*"," "),"["," "),"]"," "),"'"," "),"#"," "),"+"," "),"&amp;"," "))&amp;" "</f>
        <v>  </v>
      </c>
    </row>
    <row r="236" customFormat="false" ht="41.25" hidden="false" customHeight="true" outlineLevel="0" collapsed="false">
      <c r="A236" s="57" t="s">
        <v>784</v>
      </c>
      <c r="B236" s="57" t="s">
        <v>232</v>
      </c>
      <c r="C236" s="57" t="str">
        <f aca="false">Flights!$F$11</f>
        <v>MH0003</v>
      </c>
      <c r="D236" s="58" t="n">
        <f aca="false">Flights!$D$11</f>
        <v>46304</v>
      </c>
      <c r="E236" s="57" t="str">
        <f aca="false">Flights!$G$11&amp;"-"&amp;Flights!$H$11</f>
        <v>LHR-KUL</v>
      </c>
      <c r="F236" s="57" t="str">
        <f aca="false">Flights!$K$11</f>
        <v>BC</v>
      </c>
      <c r="G236" s="57" t="s">
        <v>402</v>
      </c>
      <c r="H236" s="57" t="s">
        <v>360</v>
      </c>
      <c r="I236" s="57" t="s">
        <v>481</v>
      </c>
      <c r="J236" s="57" t="s">
        <v>490</v>
      </c>
      <c r="K236" s="67" t="s">
        <v>483</v>
      </c>
      <c r="L236" s="67" t="s">
        <v>722</v>
      </c>
      <c r="M236" s="67" t="s">
        <v>433</v>
      </c>
      <c r="N236" s="67" t="s">
        <v>365</v>
      </c>
      <c r="O236" s="67" t="s">
        <v>434</v>
      </c>
      <c r="P236" s="57" t="s">
        <v>183</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open",IF(AND(NOT(OR(LEN(AZ236)&lt;15,ISNUMBER(MATCH(AZ236,L_Placeholder,0)))),NOT(SUMPRODUCT(--ISNUMBER(SEARCH(" "&amp;L_EvidencePhrase&amp;" ",BF236)))&gt;0),NOT(OR(LEN(AU236)&lt;2,ISNUMBER(MATCH(AU236,L_Placeholder,0)))),NOT(OR(LEN(AX236)&lt;2,ISNUMBER(MATCH(AX236,L_Placeholder,0)))),TRIM(AE236)&lt;&gt;TRIM(T236)),"N/A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",BD236)))&gt;0),"INVALID – evidence missing, placeholder or not yet on file",IF(OR(LEN(AX236)&lt;2,ISNUMBER(MATCH(AX236,L_Placeholder,0))),"INVALID – verifier missing",IF(AX236=AU236,"INVALID – verifier must be someone other than the PIC",IF(SUMPRODUCT(--ISNUMBER(SEARCH(" "&amp;L_EvidencePhrase&amp;" ",BC236)))&gt;0,"INVALID – result not yet available (awaiting / TBC)",IF(AND(TRIM(U236)="Pass",SUMPRODUCT(--ISNUMBER(SEARCH(" "&amp;L_ResultBad&amp;" ",BC236)))&gt;0,NOT(SUMPRODUCT(--ISNUMBER(SEARCH(" "&amp;L_Negation&amp;" ",BC236)))&gt;0)),"INVALID – result describes a problem: use Fail, then Pass after CA",IF(AND(AQ236=1,OR(OR(LEN(AY236)&lt;3,ISNUMBER(MATCH(AY236,L_Placeholder,0))),SUMPRODUCT(--ISNUMBER(SEARCH(" "&amp;L_EvidencePhrase&amp;" ",BE236)))&gt;0)),"INVALID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SUBSTITUTE(SUBSTITUTE(SUBSTITUTE(SUBSTITUTE(SUBSTITUTE(SUBSTITUTE(SUBSTITUTE(SUBSTITUTE(SUBSTITUTE(SUBSTITUTE(SUBSTITUTE(SUBSTITUTE(SUBSTITUTE(LOWER(T236&amp;""),CHAR(160),"")," ",""),".",""),"-",""),"/",""),"?",""),"_",""),",",""),"[",""),"]",""),"(",""),")",""),"*","")</f>
        <v/>
      </c>
      <c r="AV236" s="61" t="str">
        <f aca="false">SUBSTITUTE(SUBSTITUTE(SUBSTITUTE(SUBSTITUTE(SUBSTITUTE(SUBSTITUTE(SUBSTITUTE(SUBSTITUTE(SUBSTITUTE(SUBSTITUTE(SUBSTITUTE(SUBSTITUTE(SUBSTITUTE(LOWER(V236&amp;""),CHAR(160),"")," ",""),".",""),"-",""),"/",""),"?",""),"_",""),",",""),"[",""),"]",""),"(",""),")",""),"*","")</f>
        <v/>
      </c>
      <c r="AW236" s="61" t="str">
        <f aca="false">SUBSTITUTE(SUBSTITUTE(SUBSTITUTE(SUBSTITUTE(SUBSTITUTE(SUBSTITUTE(SUBSTITUTE(SUBSTITUTE(SUBSTITUTE(SUBSTITUTE(SUBSTITUTE(SUBSTITUTE(SUBSTITUTE(LOWER(Z236&amp;""),CHAR(160),"")," ",""),".",""),"-",""),"/",""),"?",""),"_",""),",",""),"[",""),"]",""),"(",""),")",""),"*","")</f>
        <v/>
      </c>
      <c r="AX236" s="61" t="str">
        <f aca="false">SUBSTITUTE(SUBSTITUTE(SUBSTITUTE(SUBSTITUTE(SUBSTITUTE(SUBSTITUTE(SUBSTITUTE(SUBSTITUTE(SUBSTITUTE(SUBSTITUTE(SUBSTITUTE(SUBSTITUTE(SUBSTITUTE(LOWER(AE236&amp;""),CHAR(160),"")," ",""),".",""),"-",""),"/",""),"?",""),"_",""),",",""),"[",""),"]",""),"(",""),")",""),"*","")</f>
        <v/>
      </c>
      <c r="AY236" s="61" t="str">
        <f aca="false">SUBSTITUTE(SUBSTITUTE(SUBSTITUTE(SUBSTITUTE(SUBSTITUTE(SUBSTITUTE(SUBSTITUTE(SUBSTITUTE(SUBSTITUTE(SUBSTITUTE(SUBSTITUTE(SUBSTITUTE(SUBSTITUTE(LOWER(W236&amp;""),CHAR(160),"")," ",""),".",""),"-",""),"/",""),"?",""),"_",""),",",""),"[",""),"]",""),"(",""),")",""),"*","")</f>
        <v/>
      </c>
      <c r="AZ236" s="61" t="str">
        <f aca="false">SUBSTITUTE(SUBSTITUTE(SUBSTITUTE(SUBSTITUTE(SUBSTITUTE(SUBSTITUTE(SUBSTITUTE(SUBSTITUTE(SUBSTITUTE(SUBSTITUTE(SUBSTITUTE(SUBSTITUTE(SUBSTITUTE(LOWER(AC236&amp;""),CHAR(160),"")," ",""),".",""),"-",""),"/",""),"?",""),"_",""),",",""),"[",""),"]",""),"(",""),")",""),"*","")</f>
        <v/>
      </c>
      <c r="BA236" s="61" t="str">
        <f aca="false">SUBSTITUTE(SUBSTITUTE(SUBSTITUTE(SUBSTITUTE(SUBSTITUTE(SUBSTITUTE(SUBSTITUTE(SUBSTITUTE(SUBSTITUTE(SUBSTITUTE(SUBSTITUTE(SUBSTITUTE(SUBSTITUTE(LOWER(AA236&amp;""),CHAR(160),""),"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"&amp;TRIM(SUBSTITUTE(SUBSTITUTE(SUBSTITUTE(SUBSTITUTE(SUBSTITUTE(SUBSTITUTE(SUBSTITUTE(SUBSTITUTE(SUBSTITUTE(SUBSTITUTE(SUBSTITUTE(SUBSTITUTE(SUBSTITUTE(SUBSTITUTE(SUBSTITUTE(SUBSTITUTE(SUBSTITUTE(SUBSTITUTE(SUBSTITUTE(SUBSTITUTE(LOWER(V236&amp;""),CHAR(160)," "),"."," "),","," "),"-"," "),"/"," "),"("," "),")"," "),":"," "),";"," "),"_"," "),"–"," "),"?"," "),"!"," "),"*"," "),"["," "),"]"," "),"'"," "),"#"," "),"+"," "),"&amp;"," "))&amp;" "</f>
        <v>  </v>
      </c>
      <c r="BD236" s="61" t="str">
        <f aca="false">" "&amp;TRIM(SUBSTITUTE(SUBSTITUTE(SUBSTITUTE(SUBSTITUTE(SUBSTITUTE(SUBSTITUTE(SUBSTITUTE(SUBSTITUTE(SUBSTITUTE(SUBSTITUTE(SUBSTITUTE(SUBSTITUTE(SUBSTITUTE(SUBSTITUTE(SUBSTITUTE(SUBSTITUTE(SUBSTITUTE(SUBSTITUTE(SUBSTITUTE(SUBSTITUTE(LOWER(Z236&amp;""),CHAR(160)," "),"."," "),","," "),"-"," "),"/"," "),"("," "),")"," "),":"," "),";"," "),"_"," "),"–"," "),"?"," "),"!"," "),"*"," "),"["," "),"]"," "),"'"," "),"#"," "),"+"," "),"&amp;"," "))&amp;" "</f>
        <v>  </v>
      </c>
      <c r="BE236" s="61" t="str">
        <f aca="false">" "&amp;TRIM(SUBSTITUTE(SUBSTITUTE(SUBSTITUTE(SUBSTITUTE(SUBSTITUTE(SUBSTITUTE(SUBSTITUTE(SUBSTITUTE(SUBSTITUTE(SUBSTITUTE(SUBSTITUTE(SUBSTITUTE(SUBSTITUTE(SUBSTITUTE(SUBSTITUTE(SUBSTITUTE(SUBSTITUTE(SUBSTITUTE(SUBSTITUTE(SUBSTITUTE(LOWER(W236&amp;""),CHAR(160)," "),"."," "),","," "),"-"," "),"/"," "),"("," "),")"," "),":"," "),";"," "),"_"," "),"–"," "),"?"," "),"!"," "),"*"," "),"["," "),"]"," "),"'"," "),"#"," "),"+"," "),"&amp;"," "))&amp;" "</f>
        <v>  </v>
      </c>
      <c r="BF236" s="61" t="str">
        <f aca="false">" "&amp;TRIM(SUBSTITUTE(SUBSTITUTE(SUBSTITUTE(SUBSTITUTE(SUBSTITUTE(SUBSTITUTE(SUBSTITUTE(SUBSTITUTE(SUBSTITUTE(SUBSTITUTE(SUBSTITUTE(SUBSTITUTE(SUBSTITUTE(SUBSTITUTE(SUBSTITUTE(SUBSTITUTE(SUBSTITUTE(SUBSTITUTE(SUBSTITUTE(SUBSTITUTE(LOWER(AC236&amp;""),CHAR(160)," "),"."," "),","," "),"-"," "),"/"," "),"("," "),")"," "),":"," "),";"," "),"_"," "),"–"," "),"?"," "),"!"," "),"*"," "),"["," "),"]"," "),"'"," "),"#"," "),"+"," "),"&amp;"," "))&amp;" "</f>
        <v>  </v>
      </c>
    </row>
    <row r="237" customFormat="false" ht="41.25" hidden="false" customHeight="true" outlineLevel="0" collapsed="false">
      <c r="A237" s="57" t="s">
        <v>785</v>
      </c>
      <c r="B237" s="57" t="s">
        <v>232</v>
      </c>
      <c r="C237" s="57" t="str">
        <f aca="false">Flights!$F$11</f>
        <v>MH0003</v>
      </c>
      <c r="D237" s="58" t="n">
        <f aca="false">Flights!$D$11</f>
        <v>46304</v>
      </c>
      <c r="E237" s="57" t="str">
        <f aca="false">Flights!$G$11&amp;"-"&amp;Flights!$H$11</f>
        <v>LHR-KUL</v>
      </c>
      <c r="F237" s="57" t="str">
        <f aca="false">Flights!$K$11</f>
        <v>BC</v>
      </c>
      <c r="G237" s="57" t="s">
        <v>402</v>
      </c>
      <c r="H237" s="57" t="s">
        <v>360</v>
      </c>
      <c r="I237" s="57" t="s">
        <v>481</v>
      </c>
      <c r="J237" s="57" t="s">
        <v>493</v>
      </c>
      <c r="K237" s="67" t="s">
        <v>483</v>
      </c>
      <c r="L237" s="67" t="s">
        <v>724</v>
      </c>
      <c r="M237" s="67" t="s">
        <v>433</v>
      </c>
      <c r="N237" s="67" t="s">
        <v>365</v>
      </c>
      <c r="O237" s="67" t="s">
        <v>434</v>
      </c>
      <c r="P237" s="57" t="s">
        <v>183</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open",IF(AND(NOT(OR(LEN(AZ237)&lt;15,ISNUMBER(MATCH(AZ237,L_Placeholder,0)))),NOT(SUMPRODUCT(--ISNUMBER(SEARCH(" "&amp;L_EvidencePhrase&amp;" ",BF237)))&gt;0),NOT(OR(LEN(AU237)&lt;2,ISNUMBER(MATCH(AU237,L_Placeholder,0)))),NOT(OR(LEN(AX237)&lt;2,ISNUMBER(MATCH(AX237,L_Placeholder,0)))),TRIM(AE237)&lt;&gt;TRIM(T237)),"N/A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",BD237)))&gt;0),"INVALID – evidence missing, placeholder or not yet on file",IF(OR(LEN(AX237)&lt;2,ISNUMBER(MATCH(AX237,L_Placeholder,0))),"INVALID – verifier missing",IF(AX237=AU237,"INVALID – verifier must be someone other than the PIC",IF(SUMPRODUCT(--ISNUMBER(SEARCH(" "&amp;L_EvidencePhrase&amp;" ",BC237)))&gt;0,"INVALID – result not yet available (awaiting / TBC)",IF(AND(TRIM(U237)="Pass",SUMPRODUCT(--ISNUMBER(SEARCH(" "&amp;L_ResultBad&amp;" ",BC237)))&gt;0,NOT(SUMPRODUCT(--ISNUMBER(SEARCH(" "&amp;L_Negation&amp;" ",BC237)))&gt;0)),"INVALID – result describes a problem: use Fail, then Pass after CA",IF(AND(AQ237=1,OR(OR(LEN(AY237)&lt;3,ISNUMBER(MATCH(AY237,L_Placeholder,0))),SUMPRODUCT(--ISNUMBER(SEARCH(" "&amp;L_EvidencePhrase&amp;" ",BE237)))&gt;0)),"INVALID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SUBSTITUTE(SUBSTITUTE(SUBSTITUTE(SUBSTITUTE(SUBSTITUTE(SUBSTITUTE(SUBSTITUTE(SUBSTITUTE(SUBSTITUTE(SUBSTITUTE(SUBSTITUTE(SUBSTITUTE(SUBSTITUTE(LOWER(T237&amp;""),CHAR(160),"")," ",""),".",""),"-",""),"/",""),"?",""),"_",""),",",""),"[",""),"]",""),"(",""),")",""),"*","")</f>
        <v/>
      </c>
      <c r="AV237" s="61" t="str">
        <f aca="false">SUBSTITUTE(SUBSTITUTE(SUBSTITUTE(SUBSTITUTE(SUBSTITUTE(SUBSTITUTE(SUBSTITUTE(SUBSTITUTE(SUBSTITUTE(SUBSTITUTE(SUBSTITUTE(SUBSTITUTE(SUBSTITUTE(LOWER(V237&amp;""),CHAR(160),"")," ",""),".",""),"-",""),"/",""),"?",""),"_",""),",",""),"[",""),"]",""),"(",""),")",""),"*","")</f>
        <v/>
      </c>
      <c r="AW237" s="61" t="str">
        <f aca="false">SUBSTITUTE(SUBSTITUTE(SUBSTITUTE(SUBSTITUTE(SUBSTITUTE(SUBSTITUTE(SUBSTITUTE(SUBSTITUTE(SUBSTITUTE(SUBSTITUTE(SUBSTITUTE(SUBSTITUTE(SUBSTITUTE(LOWER(Z237&amp;""),CHAR(160),"")," ",""),".",""),"-",""),"/",""),"?",""),"_",""),",",""),"[",""),"]",""),"(",""),")",""),"*","")</f>
        <v/>
      </c>
      <c r="AX237" s="61" t="str">
        <f aca="false">SUBSTITUTE(SUBSTITUTE(SUBSTITUTE(SUBSTITUTE(SUBSTITUTE(SUBSTITUTE(SUBSTITUTE(SUBSTITUTE(SUBSTITUTE(SUBSTITUTE(SUBSTITUTE(SUBSTITUTE(SUBSTITUTE(LOWER(AE237&amp;""),CHAR(160),"")," ",""),".",""),"-",""),"/",""),"?",""),"_",""),",",""),"[",""),"]",""),"(",""),")",""),"*","")</f>
        <v/>
      </c>
      <c r="AY237" s="61" t="str">
        <f aca="false">SUBSTITUTE(SUBSTITUTE(SUBSTITUTE(SUBSTITUTE(SUBSTITUTE(SUBSTITUTE(SUBSTITUTE(SUBSTITUTE(SUBSTITUTE(SUBSTITUTE(SUBSTITUTE(SUBSTITUTE(SUBSTITUTE(LOWER(W237&amp;""),CHAR(160),"")," ",""),".",""),"-",""),"/",""),"?",""),"_",""),",",""),"[",""),"]",""),"(",""),")",""),"*","")</f>
        <v/>
      </c>
      <c r="AZ237" s="61" t="str">
        <f aca="false">SUBSTITUTE(SUBSTITUTE(SUBSTITUTE(SUBSTITUTE(SUBSTITUTE(SUBSTITUTE(SUBSTITUTE(SUBSTITUTE(SUBSTITUTE(SUBSTITUTE(SUBSTITUTE(SUBSTITUTE(SUBSTITUTE(LOWER(AC237&amp;""),CHAR(160),"")," ",""),".",""),"-",""),"/",""),"?",""),"_",""),",",""),"[",""),"]",""),"(",""),")",""),"*","")</f>
        <v/>
      </c>
      <c r="BA237" s="61" t="str">
        <f aca="false">SUBSTITUTE(SUBSTITUTE(SUBSTITUTE(SUBSTITUTE(SUBSTITUTE(SUBSTITUTE(SUBSTITUTE(SUBSTITUTE(SUBSTITUTE(SUBSTITUTE(SUBSTITUTE(SUBSTITUTE(SUBSTITUTE(LOWER(AA237&amp;""),CHAR(160),""),"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"&amp;TRIM(SUBSTITUTE(SUBSTITUTE(SUBSTITUTE(SUBSTITUTE(SUBSTITUTE(SUBSTITUTE(SUBSTITUTE(SUBSTITUTE(SUBSTITUTE(SUBSTITUTE(SUBSTITUTE(SUBSTITUTE(SUBSTITUTE(SUBSTITUTE(SUBSTITUTE(SUBSTITUTE(SUBSTITUTE(SUBSTITUTE(SUBSTITUTE(SUBSTITUTE(LOWER(V237&amp;""),CHAR(160)," "),"."," "),","," "),"-"," "),"/"," "),"("," "),")"," "),":"," "),";"," "),"_"," "),"–"," "),"?"," "),"!"," "),"*"," "),"["," "),"]"," "),"'"," "),"#"," "),"+"," "),"&amp;"," "))&amp;" "</f>
        <v>  </v>
      </c>
      <c r="BD237" s="61" t="str">
        <f aca="false">" "&amp;TRIM(SUBSTITUTE(SUBSTITUTE(SUBSTITUTE(SUBSTITUTE(SUBSTITUTE(SUBSTITUTE(SUBSTITUTE(SUBSTITUTE(SUBSTITUTE(SUBSTITUTE(SUBSTITUTE(SUBSTITUTE(SUBSTITUTE(SUBSTITUTE(SUBSTITUTE(SUBSTITUTE(SUBSTITUTE(SUBSTITUTE(SUBSTITUTE(SUBSTITUTE(LOWER(Z237&amp;""),CHAR(160)," "),"."," "),","," "),"-"," "),"/"," "),"("," "),")"," "),":"," "),";"," "),"_"," "),"–"," "),"?"," "),"!"," "),"*"," "),"["," "),"]"," "),"'"," "),"#"," "),"+"," "),"&amp;"," "))&amp;" "</f>
        <v>  </v>
      </c>
      <c r="BE237" s="61" t="str">
        <f aca="false">" "&amp;TRIM(SUBSTITUTE(SUBSTITUTE(SUBSTITUTE(SUBSTITUTE(SUBSTITUTE(SUBSTITUTE(SUBSTITUTE(SUBSTITUTE(SUBSTITUTE(SUBSTITUTE(SUBSTITUTE(SUBSTITUTE(SUBSTITUTE(SUBSTITUTE(SUBSTITUTE(SUBSTITUTE(SUBSTITUTE(SUBSTITUTE(SUBSTITUTE(SUBSTITUTE(LOWER(W237&amp;""),CHAR(160)," "),"."," "),","," "),"-"," "),"/"," "),"("," "),")"," "),":"," "),";"," "),"_"," "),"–"," "),"?"," "),"!"," "),"*"," "),"["," "),"]"," "),"'"," "),"#"," "),"+"," "),"&amp;"," "))&amp;" "</f>
        <v>  </v>
      </c>
      <c r="BF237" s="61" t="str">
        <f aca="false">" "&amp;TRIM(SUBSTITUTE(SUBSTITUTE(SUBSTITUTE(SUBSTITUTE(SUBSTITUTE(SUBSTITUTE(SUBSTITUTE(SUBSTITUTE(SUBSTITUTE(SUBSTITUTE(SUBSTITUTE(SUBSTITUTE(SUBSTITUTE(SUBSTITUTE(SUBSTITUTE(SUBSTITUTE(SUBSTITUTE(SUBSTITUTE(SUBSTITUTE(SUBSTITUTE(LOWER(AC237&amp;""),CHAR(160)," "),"."," "),","," "),"-"," "),"/"," "),"("," "),")"," "),":"," "),";"," "),"_"," "),"–"," "),"?"," "),"!"," "),"*"," "),"["," "),"]"," "),"'"," "),"#"," "),"+"," "),"&amp;"," "))&amp;" "</f>
        <v>  </v>
      </c>
    </row>
    <row r="238" customFormat="false" ht="41.25" hidden="false" customHeight="true" outlineLevel="0" collapsed="false">
      <c r="A238" s="57" t="s">
        <v>786</v>
      </c>
      <c r="B238" s="57" t="s">
        <v>232</v>
      </c>
      <c r="C238" s="57" t="str">
        <f aca="false">Flights!$F$11</f>
        <v>MH0003</v>
      </c>
      <c r="D238" s="58" t="n">
        <f aca="false">Flights!$D$11</f>
        <v>46304</v>
      </c>
      <c r="E238" s="57" t="str">
        <f aca="false">Flights!$G$11&amp;"-"&amp;Flights!$H$11</f>
        <v>LHR-KUL</v>
      </c>
      <c r="F238" s="57" t="str">
        <f aca="false">Flights!$K$11</f>
        <v>BC</v>
      </c>
      <c r="G238" s="57" t="s">
        <v>402</v>
      </c>
      <c r="H238" s="57" t="s">
        <v>360</v>
      </c>
      <c r="I238" s="57" t="s">
        <v>481</v>
      </c>
      <c r="J238" s="57" t="s">
        <v>497</v>
      </c>
      <c r="K238" s="67" t="s">
        <v>483</v>
      </c>
      <c r="L238" s="67" t="s">
        <v>726</v>
      </c>
      <c r="M238" s="67" t="s">
        <v>433</v>
      </c>
      <c r="N238" s="67" t="s">
        <v>365</v>
      </c>
      <c r="O238" s="67" t="s">
        <v>434</v>
      </c>
      <c r="P238" s="57" t="s">
        <v>183</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open",IF(AND(NOT(OR(LEN(AZ238)&lt;15,ISNUMBER(MATCH(AZ238,L_Placeholder,0)))),NOT(SUMPRODUCT(--ISNUMBER(SEARCH(" "&amp;L_EvidencePhrase&amp;" ",BF238)))&gt;0),NOT(OR(LEN(AU238)&lt;2,ISNUMBER(MATCH(AU238,L_Placeholder,0)))),NOT(OR(LEN(AX238)&lt;2,ISNUMBER(MATCH(AX238,L_Placeholder,0)))),TRIM(AE238)&lt;&gt;TRIM(T238)),"N/A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",BD238)))&gt;0),"INVALID – evidence missing, placeholder or not yet on file",IF(OR(LEN(AX238)&lt;2,ISNUMBER(MATCH(AX238,L_Placeholder,0))),"INVALID – verifier missing",IF(AX238=AU238,"INVALID – verifier must be someone other than the PIC",IF(SUMPRODUCT(--ISNUMBER(SEARCH(" "&amp;L_EvidencePhrase&amp;" ",BC238)))&gt;0,"INVALID – result not yet available (awaiting / TBC)",IF(AND(TRIM(U238)="Pass",SUMPRODUCT(--ISNUMBER(SEARCH(" "&amp;L_ResultBad&amp;" ",BC238)))&gt;0,NOT(SUMPRODUCT(--ISNUMBER(SEARCH(" "&amp;L_Negation&amp;" ",BC238)))&gt;0)),"INVALID – result describes a problem: use Fail, then Pass after CA",IF(AND(AQ238=1,OR(OR(LEN(AY238)&lt;3,ISNUMBER(MATCH(AY238,L_Placeholder,0))),SUMPRODUCT(--ISNUMBER(SEARCH(" "&amp;L_EvidencePhrase&amp;" ",BE238)))&gt;0)),"INVALID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SUBSTITUTE(SUBSTITUTE(SUBSTITUTE(SUBSTITUTE(SUBSTITUTE(SUBSTITUTE(SUBSTITUTE(SUBSTITUTE(SUBSTITUTE(SUBSTITUTE(SUBSTITUTE(SUBSTITUTE(SUBSTITUTE(LOWER(T238&amp;""),CHAR(160),"")," ",""),".",""),"-",""),"/",""),"?",""),"_",""),",",""),"[",""),"]",""),"(",""),")",""),"*","")</f>
        <v/>
      </c>
      <c r="AV238" s="61" t="str">
        <f aca="false">SUBSTITUTE(SUBSTITUTE(SUBSTITUTE(SUBSTITUTE(SUBSTITUTE(SUBSTITUTE(SUBSTITUTE(SUBSTITUTE(SUBSTITUTE(SUBSTITUTE(SUBSTITUTE(SUBSTITUTE(SUBSTITUTE(LOWER(V238&amp;""),CHAR(160),"")," ",""),".",""),"-",""),"/",""),"?",""),"_",""),",",""),"[",""),"]",""),"(",""),")",""),"*","")</f>
        <v/>
      </c>
      <c r="AW238" s="61" t="str">
        <f aca="false">SUBSTITUTE(SUBSTITUTE(SUBSTITUTE(SUBSTITUTE(SUBSTITUTE(SUBSTITUTE(SUBSTITUTE(SUBSTITUTE(SUBSTITUTE(SUBSTITUTE(SUBSTITUTE(SUBSTITUTE(SUBSTITUTE(LOWER(Z238&amp;""),CHAR(160),"")," ",""),".",""),"-",""),"/",""),"?",""),"_",""),",",""),"[",""),"]",""),"(",""),")",""),"*","")</f>
        <v/>
      </c>
      <c r="AX238" s="61" t="str">
        <f aca="false">SUBSTITUTE(SUBSTITUTE(SUBSTITUTE(SUBSTITUTE(SUBSTITUTE(SUBSTITUTE(SUBSTITUTE(SUBSTITUTE(SUBSTITUTE(SUBSTITUTE(SUBSTITUTE(SUBSTITUTE(SUBSTITUTE(LOWER(AE238&amp;""),CHAR(160),"")," ",""),".",""),"-",""),"/",""),"?",""),"_",""),",",""),"[",""),"]",""),"(",""),")",""),"*","")</f>
        <v/>
      </c>
      <c r="AY238" s="61" t="str">
        <f aca="false">SUBSTITUTE(SUBSTITUTE(SUBSTITUTE(SUBSTITUTE(SUBSTITUTE(SUBSTITUTE(SUBSTITUTE(SUBSTITUTE(SUBSTITUTE(SUBSTITUTE(SUBSTITUTE(SUBSTITUTE(SUBSTITUTE(LOWER(W238&amp;""),CHAR(160),"")," ",""),".",""),"-",""),"/",""),"?",""),"_",""),",",""),"[",""),"]",""),"(",""),")",""),"*","")</f>
        <v/>
      </c>
      <c r="AZ238" s="61" t="str">
        <f aca="false">SUBSTITUTE(SUBSTITUTE(SUBSTITUTE(SUBSTITUTE(SUBSTITUTE(SUBSTITUTE(SUBSTITUTE(SUBSTITUTE(SUBSTITUTE(SUBSTITUTE(SUBSTITUTE(SUBSTITUTE(SUBSTITUTE(LOWER(AC238&amp;""),CHAR(160),"")," ",""),".",""),"-",""),"/",""),"?",""),"_",""),",",""),"[",""),"]",""),"(",""),")",""),"*","")</f>
        <v/>
      </c>
      <c r="BA238" s="61" t="str">
        <f aca="false">SUBSTITUTE(SUBSTITUTE(SUBSTITUTE(SUBSTITUTE(SUBSTITUTE(SUBSTITUTE(SUBSTITUTE(SUBSTITUTE(SUBSTITUTE(SUBSTITUTE(SUBSTITUTE(SUBSTITUTE(SUBSTITUTE(LOWER(AA238&amp;""),CHAR(160),""),"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"&amp;TRIM(SUBSTITUTE(SUBSTITUTE(SUBSTITUTE(SUBSTITUTE(SUBSTITUTE(SUBSTITUTE(SUBSTITUTE(SUBSTITUTE(SUBSTITUTE(SUBSTITUTE(SUBSTITUTE(SUBSTITUTE(SUBSTITUTE(SUBSTITUTE(SUBSTITUTE(SUBSTITUTE(SUBSTITUTE(SUBSTITUTE(SUBSTITUTE(SUBSTITUTE(LOWER(V238&amp;""),CHAR(160)," "),"."," "),","," "),"-"," "),"/"," "),"("," "),")"," "),":"," "),";"," "),"_"," "),"–"," "),"?"," "),"!"," "),"*"," "),"["," "),"]"," "),"'"," "),"#"," "),"+"," "),"&amp;"," "))&amp;" "</f>
        <v>  </v>
      </c>
      <c r="BD238" s="61" t="str">
        <f aca="false">" "&amp;TRIM(SUBSTITUTE(SUBSTITUTE(SUBSTITUTE(SUBSTITUTE(SUBSTITUTE(SUBSTITUTE(SUBSTITUTE(SUBSTITUTE(SUBSTITUTE(SUBSTITUTE(SUBSTITUTE(SUBSTITUTE(SUBSTITUTE(SUBSTITUTE(SUBSTITUTE(SUBSTITUTE(SUBSTITUTE(SUBSTITUTE(SUBSTITUTE(SUBSTITUTE(LOWER(Z238&amp;""),CHAR(160)," "),"."," "),","," "),"-"," "),"/"," "),"("," "),")"," "),":"," "),";"," "),"_"," "),"–"," "),"?"," "),"!"," "),"*"," "),"["," "),"]"," "),"'"," "),"#"," "),"+"," "),"&amp;"," "))&amp;" "</f>
        <v>  </v>
      </c>
      <c r="BE238" s="61" t="str">
        <f aca="false">" "&amp;TRIM(SUBSTITUTE(SUBSTITUTE(SUBSTITUTE(SUBSTITUTE(SUBSTITUTE(SUBSTITUTE(SUBSTITUTE(SUBSTITUTE(SUBSTITUTE(SUBSTITUTE(SUBSTITUTE(SUBSTITUTE(SUBSTITUTE(SUBSTITUTE(SUBSTITUTE(SUBSTITUTE(SUBSTITUTE(SUBSTITUTE(SUBSTITUTE(SUBSTITUTE(LOWER(W238&amp;""),CHAR(160)," "),"."," "),","," "),"-"," "),"/"," "),"("," "),")"," "),":"," "),";"," "),"_"," "),"–"," "),"?"," "),"!"," "),"*"," "),"["," "),"]"," "),"'"," "),"#"," "),"+"," "),"&amp;"," "))&amp;" "</f>
        <v>  </v>
      </c>
      <c r="BF238" s="61" t="str">
        <f aca="false">" "&amp;TRIM(SUBSTITUTE(SUBSTITUTE(SUBSTITUTE(SUBSTITUTE(SUBSTITUTE(SUBSTITUTE(SUBSTITUTE(SUBSTITUTE(SUBSTITUTE(SUBSTITUTE(SUBSTITUTE(SUBSTITUTE(SUBSTITUTE(SUBSTITUTE(SUBSTITUTE(SUBSTITUTE(SUBSTITUTE(SUBSTITUTE(SUBSTITUTE(SUBSTITUTE(LOWER(AC238&amp;""),CHAR(160)," "),"."," "),","," "),"-"," "),"/"," "),"("," "),")"," "),":"," "),";"," "),"_"," "),"–"," "),"?"," "),"!"," "),"*"," "),"["," "),"]"," "),"'"," "),"#"," "),"+"," "),"&amp;"," "))&amp;" "</f>
        <v>  </v>
      </c>
    </row>
    <row r="239" customFormat="false" ht="54" hidden="false" customHeight="true" outlineLevel="0" collapsed="false">
      <c r="A239" s="57" t="s">
        <v>787</v>
      </c>
      <c r="B239" s="57" t="s">
        <v>232</v>
      </c>
      <c r="C239" s="57" t="str">
        <f aca="false">Flights!$F$11</f>
        <v>MH0003</v>
      </c>
      <c r="D239" s="58" t="n">
        <f aca="false">Flights!$D$11</f>
        <v>46304</v>
      </c>
      <c r="E239" s="57" t="str">
        <f aca="false">Flights!$G$11&amp;"-"&amp;Flights!$H$11</f>
        <v>LHR-KUL</v>
      </c>
      <c r="F239" s="57" t="str">
        <f aca="false">Flights!$K$11</f>
        <v>BC</v>
      </c>
      <c r="G239" s="57" t="s">
        <v>402</v>
      </c>
      <c r="H239" s="57" t="s">
        <v>360</v>
      </c>
      <c r="I239" s="57" t="s">
        <v>481</v>
      </c>
      <c r="J239" s="57" t="s">
        <v>500</v>
      </c>
      <c r="K239" s="67" t="s">
        <v>598</v>
      </c>
      <c r="L239" s="67" t="s">
        <v>728</v>
      </c>
      <c r="M239" s="67" t="s">
        <v>433</v>
      </c>
      <c r="N239" s="67" t="s">
        <v>365</v>
      </c>
      <c r="O239" s="67" t="s">
        <v>788</v>
      </c>
      <c r="P239" s="57" t="s">
        <v>183</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open",IF(AND(NOT(OR(LEN(AZ239)&lt;15,ISNUMBER(MATCH(AZ239,L_Placeholder,0)))),NOT(SUMPRODUCT(--ISNUMBER(SEARCH(" "&amp;L_EvidencePhrase&amp;" ",BF239)))&gt;0),NOT(OR(LEN(AU239)&lt;2,ISNUMBER(MATCH(AU239,L_Placeholder,0)))),NOT(OR(LEN(AX239)&lt;2,ISNUMBER(MATCH(AX239,L_Placeholder,0)))),TRIM(AE239)&lt;&gt;TRIM(T239)),"N/A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",BD239)))&gt;0),"INVALID – evidence missing, placeholder or not yet on file",IF(OR(LEN(AX239)&lt;2,ISNUMBER(MATCH(AX239,L_Placeholder,0))),"INVALID – verifier missing",IF(AX239=AU239,"INVALID – verifier must be someone other than the PIC",IF(SUMPRODUCT(--ISNUMBER(SEARCH(" "&amp;L_EvidencePhrase&amp;" ",BC239)))&gt;0,"INVALID – result not yet available (awaiting / TBC)",IF(AND(TRIM(U239)="Pass",SUMPRODUCT(--ISNUMBER(SEARCH(" "&amp;L_ResultBad&amp;" ",BC239)))&gt;0,NOT(SUMPRODUCT(--ISNUMBER(SEARCH(" "&amp;L_Negation&amp;" ",BC239)))&gt;0)),"INVALID – result describes a problem: use Fail, then Pass after CA",IF(AND(AQ239=1,OR(OR(LEN(AY239)&lt;3,ISNUMBER(MATCH(AY239,L_Placeholder,0))),SUMPRODUCT(--ISNUMBER(SEARCH(" "&amp;L_EvidencePhrase&amp;" ",BE239)))&gt;0)),"INVALID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SUBSTITUTE(SUBSTITUTE(SUBSTITUTE(SUBSTITUTE(SUBSTITUTE(SUBSTITUTE(SUBSTITUTE(SUBSTITUTE(SUBSTITUTE(SUBSTITUTE(SUBSTITUTE(SUBSTITUTE(SUBSTITUTE(LOWER(T239&amp;""),CHAR(160),"")," ",""),".",""),"-",""),"/",""),"?",""),"_",""),",",""),"[",""),"]",""),"(",""),")",""),"*","")</f>
        <v/>
      </c>
      <c r="AV239" s="61" t="str">
        <f aca="false">SUBSTITUTE(SUBSTITUTE(SUBSTITUTE(SUBSTITUTE(SUBSTITUTE(SUBSTITUTE(SUBSTITUTE(SUBSTITUTE(SUBSTITUTE(SUBSTITUTE(SUBSTITUTE(SUBSTITUTE(SUBSTITUTE(LOWER(V239&amp;""),CHAR(160),"")," ",""),".",""),"-",""),"/",""),"?",""),"_",""),",",""),"[",""),"]",""),"(",""),")",""),"*","")</f>
        <v/>
      </c>
      <c r="AW239" s="61" t="str">
        <f aca="false">SUBSTITUTE(SUBSTITUTE(SUBSTITUTE(SUBSTITUTE(SUBSTITUTE(SUBSTITUTE(SUBSTITUTE(SUBSTITUTE(SUBSTITUTE(SUBSTITUTE(SUBSTITUTE(SUBSTITUTE(SUBSTITUTE(LOWER(Z239&amp;""),CHAR(160),"")," ",""),".",""),"-",""),"/",""),"?",""),"_",""),",",""),"[",""),"]",""),"(",""),")",""),"*","")</f>
        <v/>
      </c>
      <c r="AX239" s="61" t="str">
        <f aca="false">SUBSTITUTE(SUBSTITUTE(SUBSTITUTE(SUBSTITUTE(SUBSTITUTE(SUBSTITUTE(SUBSTITUTE(SUBSTITUTE(SUBSTITUTE(SUBSTITUTE(SUBSTITUTE(SUBSTITUTE(SUBSTITUTE(LOWER(AE239&amp;""),CHAR(160),"")," ",""),".",""),"-",""),"/",""),"?",""),"_",""),",",""),"[",""),"]",""),"(",""),")",""),"*","")</f>
        <v/>
      </c>
      <c r="AY239" s="61" t="str">
        <f aca="false">SUBSTITUTE(SUBSTITUTE(SUBSTITUTE(SUBSTITUTE(SUBSTITUTE(SUBSTITUTE(SUBSTITUTE(SUBSTITUTE(SUBSTITUTE(SUBSTITUTE(SUBSTITUTE(SUBSTITUTE(SUBSTITUTE(LOWER(W239&amp;""),CHAR(160),"")," ",""),".",""),"-",""),"/",""),"?",""),"_",""),",",""),"[",""),"]",""),"(",""),")",""),"*","")</f>
        <v/>
      </c>
      <c r="AZ239" s="61" t="str">
        <f aca="false">SUBSTITUTE(SUBSTITUTE(SUBSTITUTE(SUBSTITUTE(SUBSTITUTE(SUBSTITUTE(SUBSTITUTE(SUBSTITUTE(SUBSTITUTE(SUBSTITUTE(SUBSTITUTE(SUBSTITUTE(SUBSTITUTE(LOWER(AC239&amp;""),CHAR(160),"")," ",""),".",""),"-",""),"/",""),"?",""),"_",""),",",""),"[",""),"]",""),"(",""),")",""),"*","")</f>
        <v/>
      </c>
      <c r="BA239" s="61" t="str">
        <f aca="false">SUBSTITUTE(SUBSTITUTE(SUBSTITUTE(SUBSTITUTE(SUBSTITUTE(SUBSTITUTE(SUBSTITUTE(SUBSTITUTE(SUBSTITUTE(SUBSTITUTE(SUBSTITUTE(SUBSTITUTE(SUBSTITUTE(LOWER(AA239&amp;""),CHAR(160),""),"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"&amp;TRIM(SUBSTITUTE(SUBSTITUTE(SUBSTITUTE(SUBSTITUTE(SUBSTITUTE(SUBSTITUTE(SUBSTITUTE(SUBSTITUTE(SUBSTITUTE(SUBSTITUTE(SUBSTITUTE(SUBSTITUTE(SUBSTITUTE(SUBSTITUTE(SUBSTITUTE(SUBSTITUTE(SUBSTITUTE(SUBSTITUTE(SUBSTITUTE(SUBSTITUTE(LOWER(V239&amp;""),CHAR(160)," "),"."," "),","," "),"-"," "),"/"," "),"("," "),")"," "),":"," "),";"," "),"_"," "),"–"," "),"?"," "),"!"," "),"*"," "),"["," "),"]"," "),"'"," "),"#"," "),"+"," "),"&amp;"," "))&amp;" "</f>
        <v>  </v>
      </c>
      <c r="BD239" s="61" t="str">
        <f aca="false">" "&amp;TRIM(SUBSTITUTE(SUBSTITUTE(SUBSTITUTE(SUBSTITUTE(SUBSTITUTE(SUBSTITUTE(SUBSTITUTE(SUBSTITUTE(SUBSTITUTE(SUBSTITUTE(SUBSTITUTE(SUBSTITUTE(SUBSTITUTE(SUBSTITUTE(SUBSTITUTE(SUBSTITUTE(SUBSTITUTE(SUBSTITUTE(SUBSTITUTE(SUBSTITUTE(LOWER(Z239&amp;""),CHAR(160)," "),"."," "),","," "),"-"," "),"/"," "),"("," "),")"," "),":"," "),";"," "),"_"," "),"–"," "),"?"," "),"!"," "),"*"," "),"["," "),"]"," "),"'"," "),"#"," "),"+"," "),"&amp;"," "))&amp;" "</f>
        <v>  </v>
      </c>
      <c r="BE239" s="61" t="str">
        <f aca="false">" "&amp;TRIM(SUBSTITUTE(SUBSTITUTE(SUBSTITUTE(SUBSTITUTE(SUBSTITUTE(SUBSTITUTE(SUBSTITUTE(SUBSTITUTE(SUBSTITUTE(SUBSTITUTE(SUBSTITUTE(SUBSTITUTE(SUBSTITUTE(SUBSTITUTE(SUBSTITUTE(SUBSTITUTE(SUBSTITUTE(SUBSTITUTE(SUBSTITUTE(SUBSTITUTE(LOWER(W239&amp;""),CHAR(160)," "),"."," "),","," "),"-"," "),"/"," "),"("," "),")"," "),":"," "),";"," "),"_"," "),"–"," "),"?"," "),"!"," "),"*"," "),"["," "),"]"," "),"'"," "),"#"," "),"+"," "),"&amp;"," "))&amp;" "</f>
        <v>  </v>
      </c>
      <c r="BF239" s="61" t="str">
        <f aca="false">" "&amp;TRIM(SUBSTITUTE(SUBSTITUTE(SUBSTITUTE(SUBSTITUTE(SUBSTITUTE(SUBSTITUTE(SUBSTITUTE(SUBSTITUTE(SUBSTITUTE(SUBSTITUTE(SUBSTITUTE(SUBSTITUTE(SUBSTITUTE(SUBSTITUTE(SUBSTITUTE(SUBSTITUTE(SUBSTITUTE(SUBSTITUTE(SUBSTITUTE(SUBSTITUTE(LOWER(AC239&amp;""),CHAR(160)," "),"."," "),","," "),"-"," "),"/"," "),"("," "),")"," "),":"," "),";"," "),"_"," "),"–"," "),"?"," "),"!"," "),"*"," "),"["," "),"]"," "),"'"," "),"#"," "),"+"," "),"&amp;"," "))&amp;" "</f>
        <v>  </v>
      </c>
    </row>
    <row r="240" customFormat="false" ht="41.25" hidden="false" customHeight="true" outlineLevel="0" collapsed="false">
      <c r="A240" s="57" t="s">
        <v>789</v>
      </c>
      <c r="B240" s="57" t="s">
        <v>232</v>
      </c>
      <c r="C240" s="57" t="str">
        <f aca="false">Flights!$F$11</f>
        <v>MH0003</v>
      </c>
      <c r="D240" s="58" t="n">
        <f aca="false">Flights!$D$11</f>
        <v>46304</v>
      </c>
      <c r="E240" s="57" t="str">
        <f aca="false">Flights!$G$11&amp;"-"&amp;Flights!$H$11</f>
        <v>LHR-KUL</v>
      </c>
      <c r="F240" s="57" t="str">
        <f aca="false">Flights!$K$11</f>
        <v>BC</v>
      </c>
      <c r="G240" s="57" t="s">
        <v>402</v>
      </c>
      <c r="H240" s="57" t="s">
        <v>360</v>
      </c>
      <c r="I240" s="57" t="s">
        <v>481</v>
      </c>
      <c r="J240" s="57" t="s">
        <v>505</v>
      </c>
      <c r="K240" s="67" t="s">
        <v>483</v>
      </c>
      <c r="L240" s="67" t="s">
        <v>730</v>
      </c>
      <c r="M240" s="67" t="s">
        <v>433</v>
      </c>
      <c r="N240" s="67" t="s">
        <v>365</v>
      </c>
      <c r="O240" s="67" t="s">
        <v>434</v>
      </c>
      <c r="P240" s="57" t="s">
        <v>183</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open",IF(AND(NOT(OR(LEN(AZ240)&lt;15,ISNUMBER(MATCH(AZ240,L_Placeholder,0)))),NOT(SUMPRODUCT(--ISNUMBER(SEARCH(" "&amp;L_EvidencePhrase&amp;" ",BF240)))&gt;0),NOT(OR(LEN(AU240)&lt;2,ISNUMBER(MATCH(AU240,L_Placeholder,0)))),NOT(OR(LEN(AX240)&lt;2,ISNUMBER(MATCH(AX240,L_Placeholder,0)))),TRIM(AE240)&lt;&gt;TRIM(T240)),"N/A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",BD240)))&gt;0),"INVALID – evidence missing, placeholder or not yet on file",IF(OR(LEN(AX240)&lt;2,ISNUMBER(MATCH(AX240,L_Placeholder,0))),"INVALID – verifier missing",IF(AX240=AU240,"INVALID – verifier must be someone other than the PIC",IF(SUMPRODUCT(--ISNUMBER(SEARCH(" "&amp;L_EvidencePhrase&amp;" ",BC240)))&gt;0,"INVALID – result not yet available (awaiting / TBC)",IF(AND(TRIM(U240)="Pass",SUMPRODUCT(--ISNUMBER(SEARCH(" "&amp;L_ResultBad&amp;" ",BC240)))&gt;0,NOT(SUMPRODUCT(--ISNUMBER(SEARCH(" "&amp;L_Negation&amp;" ",BC240)))&gt;0)),"INVALID – result describes a problem: use Fail, then Pass after CA",IF(AND(AQ240=1,OR(OR(LEN(AY240)&lt;3,ISNUMBER(MATCH(AY240,L_Placeholder,0))),SUMPRODUCT(--ISNUMBER(SEARCH(" "&amp;L_EvidencePhrase&amp;" ",BE240)))&gt;0)),"INVALID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SUBSTITUTE(SUBSTITUTE(SUBSTITUTE(SUBSTITUTE(SUBSTITUTE(SUBSTITUTE(SUBSTITUTE(SUBSTITUTE(SUBSTITUTE(SUBSTITUTE(SUBSTITUTE(SUBSTITUTE(SUBSTITUTE(LOWER(T240&amp;""),CHAR(160),"")," ",""),".",""),"-",""),"/",""),"?",""),"_",""),",",""),"[",""),"]",""),"(",""),")",""),"*","")</f>
        <v/>
      </c>
      <c r="AV240" s="61" t="str">
        <f aca="false">SUBSTITUTE(SUBSTITUTE(SUBSTITUTE(SUBSTITUTE(SUBSTITUTE(SUBSTITUTE(SUBSTITUTE(SUBSTITUTE(SUBSTITUTE(SUBSTITUTE(SUBSTITUTE(SUBSTITUTE(SUBSTITUTE(LOWER(V240&amp;""),CHAR(160),"")," ",""),".",""),"-",""),"/",""),"?",""),"_",""),",",""),"[",""),"]",""),"(",""),")",""),"*","")</f>
        <v/>
      </c>
      <c r="AW240" s="61" t="str">
        <f aca="false">SUBSTITUTE(SUBSTITUTE(SUBSTITUTE(SUBSTITUTE(SUBSTITUTE(SUBSTITUTE(SUBSTITUTE(SUBSTITUTE(SUBSTITUTE(SUBSTITUTE(SUBSTITUTE(SUBSTITUTE(SUBSTITUTE(LOWER(Z240&amp;""),CHAR(160),"")," ",""),".",""),"-",""),"/",""),"?",""),"_",""),",",""),"[",""),"]",""),"(",""),")",""),"*","")</f>
        <v/>
      </c>
      <c r="AX240" s="61" t="str">
        <f aca="false">SUBSTITUTE(SUBSTITUTE(SUBSTITUTE(SUBSTITUTE(SUBSTITUTE(SUBSTITUTE(SUBSTITUTE(SUBSTITUTE(SUBSTITUTE(SUBSTITUTE(SUBSTITUTE(SUBSTITUTE(SUBSTITUTE(LOWER(AE240&amp;""),CHAR(160),"")," ",""),".",""),"-",""),"/",""),"?",""),"_",""),",",""),"[",""),"]",""),"(",""),")",""),"*","")</f>
        <v/>
      </c>
      <c r="AY240" s="61" t="str">
        <f aca="false">SUBSTITUTE(SUBSTITUTE(SUBSTITUTE(SUBSTITUTE(SUBSTITUTE(SUBSTITUTE(SUBSTITUTE(SUBSTITUTE(SUBSTITUTE(SUBSTITUTE(SUBSTITUTE(SUBSTITUTE(SUBSTITUTE(LOWER(W240&amp;""),CHAR(160),"")," ",""),".",""),"-",""),"/",""),"?",""),"_",""),",",""),"[",""),"]",""),"(",""),")",""),"*","")</f>
        <v/>
      </c>
      <c r="AZ240" s="61" t="str">
        <f aca="false">SUBSTITUTE(SUBSTITUTE(SUBSTITUTE(SUBSTITUTE(SUBSTITUTE(SUBSTITUTE(SUBSTITUTE(SUBSTITUTE(SUBSTITUTE(SUBSTITUTE(SUBSTITUTE(SUBSTITUTE(SUBSTITUTE(LOWER(AC240&amp;""),CHAR(160),"")," ",""),".",""),"-",""),"/",""),"?",""),"_",""),",",""),"[",""),"]",""),"(",""),")",""),"*","")</f>
        <v/>
      </c>
      <c r="BA240" s="61" t="str">
        <f aca="false">SUBSTITUTE(SUBSTITUTE(SUBSTITUTE(SUBSTITUTE(SUBSTITUTE(SUBSTITUTE(SUBSTITUTE(SUBSTITUTE(SUBSTITUTE(SUBSTITUTE(SUBSTITUTE(SUBSTITUTE(SUBSTITUTE(LOWER(AA240&amp;""),CHAR(160),""),"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"&amp;TRIM(SUBSTITUTE(SUBSTITUTE(SUBSTITUTE(SUBSTITUTE(SUBSTITUTE(SUBSTITUTE(SUBSTITUTE(SUBSTITUTE(SUBSTITUTE(SUBSTITUTE(SUBSTITUTE(SUBSTITUTE(SUBSTITUTE(SUBSTITUTE(SUBSTITUTE(SUBSTITUTE(SUBSTITUTE(SUBSTITUTE(SUBSTITUTE(SUBSTITUTE(LOWER(V240&amp;""),CHAR(160)," "),"."," "),","," "),"-"," "),"/"," "),"("," "),")"," "),":"," "),";"," "),"_"," "),"–"," "),"?"," "),"!"," "),"*"," "),"["," "),"]"," "),"'"," "),"#"," "),"+"," "),"&amp;"," "))&amp;" "</f>
        <v>  </v>
      </c>
      <c r="BD240" s="61" t="str">
        <f aca="false">" "&amp;TRIM(SUBSTITUTE(SUBSTITUTE(SUBSTITUTE(SUBSTITUTE(SUBSTITUTE(SUBSTITUTE(SUBSTITUTE(SUBSTITUTE(SUBSTITUTE(SUBSTITUTE(SUBSTITUTE(SUBSTITUTE(SUBSTITUTE(SUBSTITUTE(SUBSTITUTE(SUBSTITUTE(SUBSTITUTE(SUBSTITUTE(SUBSTITUTE(SUBSTITUTE(LOWER(Z240&amp;""),CHAR(160)," "),"."," "),","," "),"-"," "),"/"," "),"("," "),")"," "),":"," "),";"," "),"_"," "),"–"," "),"?"," "),"!"," "),"*"," "),"["," "),"]"," "),"'"," "),"#"," "),"+"," "),"&amp;"," "))&amp;" "</f>
        <v>  </v>
      </c>
      <c r="BE240" s="61" t="str">
        <f aca="false">" "&amp;TRIM(SUBSTITUTE(SUBSTITUTE(SUBSTITUTE(SUBSTITUTE(SUBSTITUTE(SUBSTITUTE(SUBSTITUTE(SUBSTITUTE(SUBSTITUTE(SUBSTITUTE(SUBSTITUTE(SUBSTITUTE(SUBSTITUTE(SUBSTITUTE(SUBSTITUTE(SUBSTITUTE(SUBSTITUTE(SUBSTITUTE(SUBSTITUTE(SUBSTITUTE(LOWER(W240&amp;""),CHAR(160)," "),"."," "),","," "),"-"," "),"/"," "),"("," "),")"," "),":"," "),";"," "),"_"," "),"–"," "),"?"," "),"!"," "),"*"," "),"["," "),"]"," "),"'"," "),"#"," "),"+"," "),"&amp;"," "))&amp;" "</f>
        <v>  </v>
      </c>
      <c r="BF240" s="61" t="str">
        <f aca="false">" "&amp;TRIM(SUBSTITUTE(SUBSTITUTE(SUBSTITUTE(SUBSTITUTE(SUBSTITUTE(SUBSTITUTE(SUBSTITUTE(SUBSTITUTE(SUBSTITUTE(SUBSTITUTE(SUBSTITUTE(SUBSTITUTE(SUBSTITUTE(SUBSTITUTE(SUBSTITUTE(SUBSTITUTE(SUBSTITUTE(SUBSTITUTE(SUBSTITUTE(SUBSTITUTE(LOWER(AC240&amp;""),CHAR(160)," "),"."," "),","," "),"-"," "),"/"," "),"("," "),")"," "),":"," "),";"," "),"_"," "),"–"," "),"?"," "),"!"," "),"*"," "),"["," "),"]"," "),"'"," "),"#"," "),"+"," "),"&amp;"," "))&amp;" "</f>
        <v>  </v>
      </c>
    </row>
    <row r="241" customFormat="false" ht="41.25" hidden="false" customHeight="true" outlineLevel="0" collapsed="false">
      <c r="A241" s="57" t="s">
        <v>790</v>
      </c>
      <c r="B241" s="57" t="s">
        <v>232</v>
      </c>
      <c r="C241" s="57" t="str">
        <f aca="false">Flights!$F$11</f>
        <v>MH0003</v>
      </c>
      <c r="D241" s="58" t="n">
        <f aca="false">Flights!$D$11</f>
        <v>46304</v>
      </c>
      <c r="E241" s="57" t="str">
        <f aca="false">Flights!$G$11&amp;"-"&amp;Flights!$H$11</f>
        <v>LHR-KUL</v>
      </c>
      <c r="F241" s="57" t="str">
        <f aca="false">Flights!$K$11</f>
        <v>BC</v>
      </c>
      <c r="G241" s="57" t="s">
        <v>402</v>
      </c>
      <c r="H241" s="57" t="s">
        <v>360</v>
      </c>
      <c r="I241" s="57" t="s">
        <v>429</v>
      </c>
      <c r="J241" s="57" t="s">
        <v>508</v>
      </c>
      <c r="K241" s="67" t="s">
        <v>431</v>
      </c>
      <c r="L241" s="67" t="s">
        <v>732</v>
      </c>
      <c r="M241" s="67" t="s">
        <v>433</v>
      </c>
      <c r="N241" s="67" t="s">
        <v>365</v>
      </c>
      <c r="O241" s="67" t="s">
        <v>434</v>
      </c>
      <c r="P241" s="57" t="s">
        <v>183</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open",IF(AND(NOT(OR(LEN(AZ241)&lt;15,ISNUMBER(MATCH(AZ241,L_Placeholder,0)))),NOT(SUMPRODUCT(--ISNUMBER(SEARCH(" "&amp;L_EvidencePhrase&amp;" ",BF241)))&gt;0),NOT(OR(LEN(AU241)&lt;2,ISNUMBER(MATCH(AU241,L_Placeholder,0)))),NOT(OR(LEN(AX241)&lt;2,ISNUMBER(MATCH(AX241,L_Placeholder,0)))),TRIM(AE241)&lt;&gt;TRIM(T241)),"N/A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",BD241)))&gt;0),"INVALID – evidence missing, placeholder or not yet on file",IF(OR(LEN(AX241)&lt;2,ISNUMBER(MATCH(AX241,L_Placeholder,0))),"INVALID – verifier missing",IF(AX241=AU241,"INVALID – verifier must be someone other than the PIC",IF(SUMPRODUCT(--ISNUMBER(SEARCH(" "&amp;L_EvidencePhrase&amp;" ",BC241)))&gt;0,"INVALID – result not yet available (awaiting / TBC)",IF(AND(TRIM(U241)="Pass",SUMPRODUCT(--ISNUMBER(SEARCH(" "&amp;L_ResultBad&amp;" ",BC241)))&gt;0,NOT(SUMPRODUCT(--ISNUMBER(SEARCH(" "&amp;L_Negation&amp;" ",BC241)))&gt;0)),"INVALID – result describes a problem: use Fail, then Pass after CA",IF(AND(AQ241=1,OR(OR(LEN(AY241)&lt;3,ISNUMBER(MATCH(AY241,L_Placeholder,0))),SUMPRODUCT(--ISNUMBER(SEARCH(" "&amp;L_EvidencePhrase&amp;" ",BE241)))&gt;0)),"INVALID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SUBSTITUTE(SUBSTITUTE(SUBSTITUTE(SUBSTITUTE(SUBSTITUTE(SUBSTITUTE(SUBSTITUTE(SUBSTITUTE(SUBSTITUTE(SUBSTITUTE(SUBSTITUTE(SUBSTITUTE(SUBSTITUTE(LOWER(T241&amp;""),CHAR(160),"")," ",""),".",""),"-",""),"/",""),"?",""),"_",""),",",""),"[",""),"]",""),"(",""),")",""),"*","")</f>
        <v/>
      </c>
      <c r="AV241" s="61" t="str">
        <f aca="false">SUBSTITUTE(SUBSTITUTE(SUBSTITUTE(SUBSTITUTE(SUBSTITUTE(SUBSTITUTE(SUBSTITUTE(SUBSTITUTE(SUBSTITUTE(SUBSTITUTE(SUBSTITUTE(SUBSTITUTE(SUBSTITUTE(LOWER(V241&amp;""),CHAR(160),"")," ",""),".",""),"-",""),"/",""),"?",""),"_",""),",",""),"[",""),"]",""),"(",""),")",""),"*","")</f>
        <v/>
      </c>
      <c r="AW241" s="61" t="str">
        <f aca="false">SUBSTITUTE(SUBSTITUTE(SUBSTITUTE(SUBSTITUTE(SUBSTITUTE(SUBSTITUTE(SUBSTITUTE(SUBSTITUTE(SUBSTITUTE(SUBSTITUTE(SUBSTITUTE(SUBSTITUTE(SUBSTITUTE(LOWER(Z241&amp;""),CHAR(160),"")," ",""),".",""),"-",""),"/",""),"?",""),"_",""),",",""),"[",""),"]",""),"(",""),")",""),"*","")</f>
        <v/>
      </c>
      <c r="AX241" s="61" t="str">
        <f aca="false">SUBSTITUTE(SUBSTITUTE(SUBSTITUTE(SUBSTITUTE(SUBSTITUTE(SUBSTITUTE(SUBSTITUTE(SUBSTITUTE(SUBSTITUTE(SUBSTITUTE(SUBSTITUTE(SUBSTITUTE(SUBSTITUTE(LOWER(AE241&amp;""),CHAR(160),"")," ",""),".",""),"-",""),"/",""),"?",""),"_",""),",",""),"[",""),"]",""),"(",""),")",""),"*","")</f>
        <v/>
      </c>
      <c r="AY241" s="61" t="str">
        <f aca="false">SUBSTITUTE(SUBSTITUTE(SUBSTITUTE(SUBSTITUTE(SUBSTITUTE(SUBSTITUTE(SUBSTITUTE(SUBSTITUTE(SUBSTITUTE(SUBSTITUTE(SUBSTITUTE(SUBSTITUTE(SUBSTITUTE(LOWER(W241&amp;""),CHAR(160),"")," ",""),".",""),"-",""),"/",""),"?",""),"_",""),",",""),"[",""),"]",""),"(",""),")",""),"*","")</f>
        <v/>
      </c>
      <c r="AZ241" s="61" t="str">
        <f aca="false">SUBSTITUTE(SUBSTITUTE(SUBSTITUTE(SUBSTITUTE(SUBSTITUTE(SUBSTITUTE(SUBSTITUTE(SUBSTITUTE(SUBSTITUTE(SUBSTITUTE(SUBSTITUTE(SUBSTITUTE(SUBSTITUTE(LOWER(AC241&amp;""),CHAR(160),"")," ",""),".",""),"-",""),"/",""),"?",""),"_",""),",",""),"[",""),"]",""),"(",""),")",""),"*","")</f>
        <v/>
      </c>
      <c r="BA241" s="61" t="str">
        <f aca="false">SUBSTITUTE(SUBSTITUTE(SUBSTITUTE(SUBSTITUTE(SUBSTITUTE(SUBSTITUTE(SUBSTITUTE(SUBSTITUTE(SUBSTITUTE(SUBSTITUTE(SUBSTITUTE(SUBSTITUTE(SUBSTITUTE(LOWER(AA241&amp;""),CHAR(160),""),"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"&amp;TRIM(SUBSTITUTE(SUBSTITUTE(SUBSTITUTE(SUBSTITUTE(SUBSTITUTE(SUBSTITUTE(SUBSTITUTE(SUBSTITUTE(SUBSTITUTE(SUBSTITUTE(SUBSTITUTE(SUBSTITUTE(SUBSTITUTE(SUBSTITUTE(SUBSTITUTE(SUBSTITUTE(SUBSTITUTE(SUBSTITUTE(SUBSTITUTE(SUBSTITUTE(LOWER(V241&amp;""),CHAR(160)," "),"."," "),","," "),"-"," "),"/"," "),"("," "),")"," "),":"," "),";"," "),"_"," "),"–"," "),"?"," "),"!"," "),"*"," "),"["," "),"]"," "),"'"," "),"#"," "),"+"," "),"&amp;"," "))&amp;" "</f>
        <v>  </v>
      </c>
      <c r="BD241" s="61" t="str">
        <f aca="false">" "&amp;TRIM(SUBSTITUTE(SUBSTITUTE(SUBSTITUTE(SUBSTITUTE(SUBSTITUTE(SUBSTITUTE(SUBSTITUTE(SUBSTITUTE(SUBSTITUTE(SUBSTITUTE(SUBSTITUTE(SUBSTITUTE(SUBSTITUTE(SUBSTITUTE(SUBSTITUTE(SUBSTITUTE(SUBSTITUTE(SUBSTITUTE(SUBSTITUTE(SUBSTITUTE(LOWER(Z241&amp;""),CHAR(160)," "),"."," "),","," "),"-"," "),"/"," "),"("," "),")"," "),":"," "),";"," "),"_"," "),"–"," "),"?"," "),"!"," "),"*"," "),"["," "),"]"," "),"'"," "),"#"," "),"+"," "),"&amp;"," "))&amp;" "</f>
        <v>  </v>
      </c>
      <c r="BE241" s="61" t="str">
        <f aca="false">" "&amp;TRIM(SUBSTITUTE(SUBSTITUTE(SUBSTITUTE(SUBSTITUTE(SUBSTITUTE(SUBSTITUTE(SUBSTITUTE(SUBSTITUTE(SUBSTITUTE(SUBSTITUTE(SUBSTITUTE(SUBSTITUTE(SUBSTITUTE(SUBSTITUTE(SUBSTITUTE(SUBSTITUTE(SUBSTITUTE(SUBSTITUTE(SUBSTITUTE(SUBSTITUTE(LOWER(W241&amp;""),CHAR(160)," "),"."," "),","," "),"-"," "),"/"," "),"("," "),")"," "),":"," "),";"," "),"_"," "),"–"," "),"?"," "),"!"," "),"*"," "),"["," "),"]"," "),"'"," "),"#"," "),"+"," "),"&amp;"," "))&amp;" "</f>
        <v>  </v>
      </c>
      <c r="BF241" s="61" t="str">
        <f aca="false">" "&amp;TRIM(SUBSTITUTE(SUBSTITUTE(SUBSTITUTE(SUBSTITUTE(SUBSTITUTE(SUBSTITUTE(SUBSTITUTE(SUBSTITUTE(SUBSTITUTE(SUBSTITUTE(SUBSTITUTE(SUBSTITUTE(SUBSTITUTE(SUBSTITUTE(SUBSTITUTE(SUBSTITUTE(SUBSTITUTE(SUBSTITUTE(SUBSTITUTE(SUBSTITUTE(LOWER(AC241&amp;""),CHAR(160)," "),"."," "),","," "),"-"," "),"/"," "),"("," "),")"," "),":"," "),";"," "),"_"," "),"–"," "),"?"," "),"!"," "),"*"," "),"["," "),"]"," "),"'"," "),"#"," "),"+"," "),"&amp;"," "))&amp;" "</f>
        <v>  </v>
      </c>
    </row>
    <row r="242" customFormat="false" ht="41.25" hidden="false" customHeight="true" outlineLevel="0" collapsed="false">
      <c r="A242" s="57" t="s">
        <v>791</v>
      </c>
      <c r="B242" s="57" t="s">
        <v>232</v>
      </c>
      <c r="C242" s="57" t="str">
        <f aca="false">Flights!$F$11</f>
        <v>MH0003</v>
      </c>
      <c r="D242" s="58" t="n">
        <f aca="false">Flights!$D$11</f>
        <v>46304</v>
      </c>
      <c r="E242" s="57" t="str">
        <f aca="false">Flights!$G$11&amp;"-"&amp;Flights!$H$11</f>
        <v>LHR-KUL</v>
      </c>
      <c r="F242" s="57" t="str">
        <f aca="false">Flights!$K$11</f>
        <v>BC</v>
      </c>
      <c r="G242" s="57" t="s">
        <v>402</v>
      </c>
      <c r="H242" s="57" t="s">
        <v>360</v>
      </c>
      <c r="I242" s="57" t="s">
        <v>429</v>
      </c>
      <c r="J242" s="57" t="s">
        <v>605</v>
      </c>
      <c r="K242" s="67" t="s">
        <v>431</v>
      </c>
      <c r="L242" s="67" t="s">
        <v>734</v>
      </c>
      <c r="M242" s="67" t="s">
        <v>433</v>
      </c>
      <c r="N242" s="67" t="s">
        <v>365</v>
      </c>
      <c r="O242" s="67" t="s">
        <v>434</v>
      </c>
      <c r="P242" s="57" t="s">
        <v>183</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open",IF(AND(NOT(OR(LEN(AZ242)&lt;15,ISNUMBER(MATCH(AZ242,L_Placeholder,0)))),NOT(SUMPRODUCT(--ISNUMBER(SEARCH(" "&amp;L_EvidencePhrase&amp;" ",BF242)))&gt;0),NOT(OR(LEN(AU242)&lt;2,ISNUMBER(MATCH(AU242,L_Placeholder,0)))),NOT(OR(LEN(AX242)&lt;2,ISNUMBER(MATCH(AX242,L_Placeholder,0)))),TRIM(AE242)&lt;&gt;TRIM(T242)),"N/A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",BD242)))&gt;0),"INVALID – evidence missing, placeholder or not yet on file",IF(OR(LEN(AX242)&lt;2,ISNUMBER(MATCH(AX242,L_Placeholder,0))),"INVALID – verifier missing",IF(AX242=AU242,"INVALID – verifier must be someone other than the PIC",IF(SUMPRODUCT(--ISNUMBER(SEARCH(" "&amp;L_EvidencePhrase&amp;" ",BC242)))&gt;0,"INVALID – result not yet available (awaiting / TBC)",IF(AND(TRIM(U242)="Pass",SUMPRODUCT(--ISNUMBER(SEARCH(" "&amp;L_ResultBad&amp;" ",BC242)))&gt;0,NOT(SUMPRODUCT(--ISNUMBER(SEARCH(" "&amp;L_Negation&amp;" ",BC242)))&gt;0)),"INVALID – result describes a problem: use Fail, then Pass after CA",IF(AND(AQ242=1,OR(OR(LEN(AY242)&lt;3,ISNUMBER(MATCH(AY242,L_Placeholder,0))),SUMPRODUCT(--ISNUMBER(SEARCH(" "&amp;L_EvidencePhrase&amp;" ",BE242)))&gt;0)),"INVALID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SUBSTITUTE(SUBSTITUTE(SUBSTITUTE(SUBSTITUTE(SUBSTITUTE(SUBSTITUTE(SUBSTITUTE(SUBSTITUTE(SUBSTITUTE(SUBSTITUTE(SUBSTITUTE(SUBSTITUTE(SUBSTITUTE(LOWER(T242&amp;""),CHAR(160),"")," ",""),".",""),"-",""),"/",""),"?",""),"_",""),",",""),"[",""),"]",""),"(",""),")",""),"*","")</f>
        <v/>
      </c>
      <c r="AV242" s="61" t="str">
        <f aca="false">SUBSTITUTE(SUBSTITUTE(SUBSTITUTE(SUBSTITUTE(SUBSTITUTE(SUBSTITUTE(SUBSTITUTE(SUBSTITUTE(SUBSTITUTE(SUBSTITUTE(SUBSTITUTE(SUBSTITUTE(SUBSTITUTE(LOWER(V242&amp;""),CHAR(160),"")," ",""),".",""),"-",""),"/",""),"?",""),"_",""),",",""),"[",""),"]",""),"(",""),")",""),"*","")</f>
        <v/>
      </c>
      <c r="AW242" s="61" t="str">
        <f aca="false">SUBSTITUTE(SUBSTITUTE(SUBSTITUTE(SUBSTITUTE(SUBSTITUTE(SUBSTITUTE(SUBSTITUTE(SUBSTITUTE(SUBSTITUTE(SUBSTITUTE(SUBSTITUTE(SUBSTITUTE(SUBSTITUTE(LOWER(Z242&amp;""),CHAR(160),"")," ",""),".",""),"-",""),"/",""),"?",""),"_",""),",",""),"[",""),"]",""),"(",""),")",""),"*","")</f>
        <v/>
      </c>
      <c r="AX242" s="61" t="str">
        <f aca="false">SUBSTITUTE(SUBSTITUTE(SUBSTITUTE(SUBSTITUTE(SUBSTITUTE(SUBSTITUTE(SUBSTITUTE(SUBSTITUTE(SUBSTITUTE(SUBSTITUTE(SUBSTITUTE(SUBSTITUTE(SUBSTITUTE(LOWER(AE242&amp;""),CHAR(160),"")," ",""),".",""),"-",""),"/",""),"?",""),"_",""),",",""),"[",""),"]",""),"(",""),")",""),"*","")</f>
        <v/>
      </c>
      <c r="AY242" s="61" t="str">
        <f aca="false">SUBSTITUTE(SUBSTITUTE(SUBSTITUTE(SUBSTITUTE(SUBSTITUTE(SUBSTITUTE(SUBSTITUTE(SUBSTITUTE(SUBSTITUTE(SUBSTITUTE(SUBSTITUTE(SUBSTITUTE(SUBSTITUTE(LOWER(W242&amp;""),CHAR(160),"")," ",""),".",""),"-",""),"/",""),"?",""),"_",""),",",""),"[",""),"]",""),"(",""),")",""),"*","")</f>
        <v/>
      </c>
      <c r="AZ242" s="61" t="str">
        <f aca="false">SUBSTITUTE(SUBSTITUTE(SUBSTITUTE(SUBSTITUTE(SUBSTITUTE(SUBSTITUTE(SUBSTITUTE(SUBSTITUTE(SUBSTITUTE(SUBSTITUTE(SUBSTITUTE(SUBSTITUTE(SUBSTITUTE(LOWER(AC242&amp;""),CHAR(160),"")," ",""),".",""),"-",""),"/",""),"?",""),"_",""),",",""),"[",""),"]",""),"(",""),")",""),"*","")</f>
        <v/>
      </c>
      <c r="BA242" s="61" t="str">
        <f aca="false">SUBSTITUTE(SUBSTITUTE(SUBSTITUTE(SUBSTITUTE(SUBSTITUTE(SUBSTITUTE(SUBSTITUTE(SUBSTITUTE(SUBSTITUTE(SUBSTITUTE(SUBSTITUTE(SUBSTITUTE(SUBSTITUTE(LOWER(AA242&amp;""),CHAR(160),""),"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"&amp;TRIM(SUBSTITUTE(SUBSTITUTE(SUBSTITUTE(SUBSTITUTE(SUBSTITUTE(SUBSTITUTE(SUBSTITUTE(SUBSTITUTE(SUBSTITUTE(SUBSTITUTE(SUBSTITUTE(SUBSTITUTE(SUBSTITUTE(SUBSTITUTE(SUBSTITUTE(SUBSTITUTE(SUBSTITUTE(SUBSTITUTE(SUBSTITUTE(SUBSTITUTE(LOWER(V242&amp;""),CHAR(160)," "),"."," "),","," "),"-"," "),"/"," "),"("," "),")"," "),":"," "),";"," "),"_"," "),"–"," "),"?"," "),"!"," "),"*"," "),"["," "),"]"," "),"'"," "),"#"," "),"+"," "),"&amp;"," "))&amp;" "</f>
        <v>  </v>
      </c>
      <c r="BD242" s="61" t="str">
        <f aca="false">" "&amp;TRIM(SUBSTITUTE(SUBSTITUTE(SUBSTITUTE(SUBSTITUTE(SUBSTITUTE(SUBSTITUTE(SUBSTITUTE(SUBSTITUTE(SUBSTITUTE(SUBSTITUTE(SUBSTITUTE(SUBSTITUTE(SUBSTITUTE(SUBSTITUTE(SUBSTITUTE(SUBSTITUTE(SUBSTITUTE(SUBSTITUTE(SUBSTITUTE(SUBSTITUTE(LOWER(Z242&amp;""),CHAR(160)," "),"."," "),","," "),"-"," "),"/"," "),"("," "),")"," "),":"," "),";"," "),"_"," "),"–"," "),"?"," "),"!"," "),"*"," "),"["," "),"]"," "),"'"," "),"#"," "),"+"," "),"&amp;"," "))&amp;" "</f>
        <v>  </v>
      </c>
      <c r="BE242" s="61" t="str">
        <f aca="false">" "&amp;TRIM(SUBSTITUTE(SUBSTITUTE(SUBSTITUTE(SUBSTITUTE(SUBSTITUTE(SUBSTITUTE(SUBSTITUTE(SUBSTITUTE(SUBSTITUTE(SUBSTITUTE(SUBSTITUTE(SUBSTITUTE(SUBSTITUTE(SUBSTITUTE(SUBSTITUTE(SUBSTITUTE(SUBSTITUTE(SUBSTITUTE(SUBSTITUTE(SUBSTITUTE(LOWER(W242&amp;""),CHAR(160)," "),"."," "),","," "),"-"," "),"/"," "),"("," "),")"," "),":"," "),";"," "),"_"," "),"–"," "),"?"," "),"!"," "),"*"," "),"["," "),"]"," "),"'"," "),"#"," "),"+"," "),"&amp;"," "))&amp;" "</f>
        <v>  </v>
      </c>
      <c r="BF242" s="61" t="str">
        <f aca="false">" "&amp;TRIM(SUBSTITUTE(SUBSTITUTE(SUBSTITUTE(SUBSTITUTE(SUBSTITUTE(SUBSTITUTE(SUBSTITUTE(SUBSTITUTE(SUBSTITUTE(SUBSTITUTE(SUBSTITUTE(SUBSTITUTE(SUBSTITUTE(SUBSTITUTE(SUBSTITUTE(SUBSTITUTE(SUBSTITUTE(SUBSTITUTE(SUBSTITUTE(SUBSTITUTE(LOWER(AC242&amp;""),CHAR(160)," "),"."," "),","," "),"-"," "),"/"," "),"("," "),")"," "),":"," "),";"," "),"_"," "),"–"," "),"?"," "),"!"," "),"*"," "),"["," "),"]"," "),"'"," "),"#"," "),"+"," "),"&amp;"," "))&amp;" "</f>
        <v>  </v>
      </c>
    </row>
    <row r="243" customFormat="false" ht="41.25" hidden="false" customHeight="true" outlineLevel="0" collapsed="false">
      <c r="A243" s="57" t="s">
        <v>792</v>
      </c>
      <c r="B243" s="57" t="s">
        <v>232</v>
      </c>
      <c r="C243" s="57" t="str">
        <f aca="false">Flights!$F$11</f>
        <v>MH0003</v>
      </c>
      <c r="D243" s="58" t="n">
        <f aca="false">Flights!$D$11</f>
        <v>46304</v>
      </c>
      <c r="E243" s="57" t="str">
        <f aca="false">Flights!$G$11&amp;"-"&amp;Flights!$H$11</f>
        <v>LHR-KUL</v>
      </c>
      <c r="F243" s="57" t="str">
        <f aca="false">Flights!$K$11</f>
        <v>BC</v>
      </c>
      <c r="G243" s="57" t="s">
        <v>402</v>
      </c>
      <c r="H243" s="57" t="s">
        <v>360</v>
      </c>
      <c r="I243" s="57" t="s">
        <v>429</v>
      </c>
      <c r="J243" s="57" t="s">
        <v>608</v>
      </c>
      <c r="K243" s="67" t="s">
        <v>431</v>
      </c>
      <c r="L243" s="67" t="s">
        <v>736</v>
      </c>
      <c r="M243" s="67" t="s">
        <v>433</v>
      </c>
      <c r="N243" s="67" t="s">
        <v>365</v>
      </c>
      <c r="O243" s="67" t="s">
        <v>434</v>
      </c>
      <c r="P243" s="57" t="s">
        <v>183</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open",IF(AND(NOT(OR(LEN(AZ243)&lt;15,ISNUMBER(MATCH(AZ243,L_Placeholder,0)))),NOT(SUMPRODUCT(--ISNUMBER(SEARCH(" "&amp;L_EvidencePhrase&amp;" ",BF243)))&gt;0),NOT(OR(LEN(AU243)&lt;2,ISNUMBER(MATCH(AU243,L_Placeholder,0)))),NOT(OR(LEN(AX243)&lt;2,ISNUMBER(MATCH(AX243,L_Placeholder,0)))),TRIM(AE243)&lt;&gt;TRIM(T243)),"N/A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",BD243)))&gt;0),"INVALID – evidence missing, placeholder or not yet on file",IF(OR(LEN(AX243)&lt;2,ISNUMBER(MATCH(AX243,L_Placeholder,0))),"INVALID – verifier missing",IF(AX243=AU243,"INVALID – verifier must be someone other than the PIC",IF(SUMPRODUCT(--ISNUMBER(SEARCH(" "&amp;L_EvidencePhrase&amp;" ",BC243)))&gt;0,"INVALID – result not yet available (awaiting / TBC)",IF(AND(TRIM(U243)="Pass",SUMPRODUCT(--ISNUMBER(SEARCH(" "&amp;L_ResultBad&amp;" ",BC243)))&gt;0,NOT(SUMPRODUCT(--ISNUMBER(SEARCH(" "&amp;L_Negation&amp;" ",BC243)))&gt;0)),"INVALID – result describes a problem: use Fail, then Pass after CA",IF(AND(AQ243=1,OR(OR(LEN(AY243)&lt;3,ISNUMBER(MATCH(AY243,L_Placeholder,0))),SUMPRODUCT(--ISNUMBER(SEARCH(" "&amp;L_EvidencePhrase&amp;" ",BE243)))&gt;0)),"INVALID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SUBSTITUTE(SUBSTITUTE(SUBSTITUTE(SUBSTITUTE(SUBSTITUTE(SUBSTITUTE(SUBSTITUTE(SUBSTITUTE(SUBSTITUTE(SUBSTITUTE(SUBSTITUTE(SUBSTITUTE(SUBSTITUTE(LOWER(T243&amp;""),CHAR(160),"")," ",""),".",""),"-",""),"/",""),"?",""),"_",""),",",""),"[",""),"]",""),"(",""),")",""),"*","")</f>
        <v/>
      </c>
      <c r="AV243" s="61" t="str">
        <f aca="false">SUBSTITUTE(SUBSTITUTE(SUBSTITUTE(SUBSTITUTE(SUBSTITUTE(SUBSTITUTE(SUBSTITUTE(SUBSTITUTE(SUBSTITUTE(SUBSTITUTE(SUBSTITUTE(SUBSTITUTE(SUBSTITUTE(LOWER(V243&amp;""),CHAR(160),"")," ",""),".",""),"-",""),"/",""),"?",""),"_",""),",",""),"[",""),"]",""),"(",""),")",""),"*","")</f>
        <v/>
      </c>
      <c r="AW243" s="61" t="str">
        <f aca="false">SUBSTITUTE(SUBSTITUTE(SUBSTITUTE(SUBSTITUTE(SUBSTITUTE(SUBSTITUTE(SUBSTITUTE(SUBSTITUTE(SUBSTITUTE(SUBSTITUTE(SUBSTITUTE(SUBSTITUTE(SUBSTITUTE(LOWER(Z243&amp;""),CHAR(160),"")," ",""),".",""),"-",""),"/",""),"?",""),"_",""),",",""),"[",""),"]",""),"(",""),")",""),"*","")</f>
        <v/>
      </c>
      <c r="AX243" s="61" t="str">
        <f aca="false">SUBSTITUTE(SUBSTITUTE(SUBSTITUTE(SUBSTITUTE(SUBSTITUTE(SUBSTITUTE(SUBSTITUTE(SUBSTITUTE(SUBSTITUTE(SUBSTITUTE(SUBSTITUTE(SUBSTITUTE(SUBSTITUTE(LOWER(AE243&amp;""),CHAR(160),"")," ",""),".",""),"-",""),"/",""),"?",""),"_",""),",",""),"[",""),"]",""),"(",""),")",""),"*","")</f>
        <v/>
      </c>
      <c r="AY243" s="61" t="str">
        <f aca="false">SUBSTITUTE(SUBSTITUTE(SUBSTITUTE(SUBSTITUTE(SUBSTITUTE(SUBSTITUTE(SUBSTITUTE(SUBSTITUTE(SUBSTITUTE(SUBSTITUTE(SUBSTITUTE(SUBSTITUTE(SUBSTITUTE(LOWER(W243&amp;""),CHAR(160),"")," ",""),".",""),"-",""),"/",""),"?",""),"_",""),",",""),"[",""),"]",""),"(",""),")",""),"*","")</f>
        <v/>
      </c>
      <c r="AZ243" s="61" t="str">
        <f aca="false">SUBSTITUTE(SUBSTITUTE(SUBSTITUTE(SUBSTITUTE(SUBSTITUTE(SUBSTITUTE(SUBSTITUTE(SUBSTITUTE(SUBSTITUTE(SUBSTITUTE(SUBSTITUTE(SUBSTITUTE(SUBSTITUTE(LOWER(AC243&amp;""),CHAR(160),"")," ",""),".",""),"-",""),"/",""),"?",""),"_",""),",",""),"[",""),"]",""),"(",""),")",""),"*","")</f>
        <v/>
      </c>
      <c r="BA243" s="61" t="str">
        <f aca="false">SUBSTITUTE(SUBSTITUTE(SUBSTITUTE(SUBSTITUTE(SUBSTITUTE(SUBSTITUTE(SUBSTITUTE(SUBSTITUTE(SUBSTITUTE(SUBSTITUTE(SUBSTITUTE(SUBSTITUTE(SUBSTITUTE(LOWER(AA243&amp;""),CHAR(160),""),"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"&amp;TRIM(SUBSTITUTE(SUBSTITUTE(SUBSTITUTE(SUBSTITUTE(SUBSTITUTE(SUBSTITUTE(SUBSTITUTE(SUBSTITUTE(SUBSTITUTE(SUBSTITUTE(SUBSTITUTE(SUBSTITUTE(SUBSTITUTE(SUBSTITUTE(SUBSTITUTE(SUBSTITUTE(SUBSTITUTE(SUBSTITUTE(SUBSTITUTE(SUBSTITUTE(LOWER(V243&amp;""),CHAR(160)," "),"."," "),","," "),"-"," "),"/"," "),"("," "),")"," "),":"," "),";"," "),"_"," "),"–"," "),"?"," "),"!"," "),"*"," "),"["," "),"]"," "),"'"," "),"#"," "),"+"," "),"&amp;"," "))&amp;" "</f>
        <v>  </v>
      </c>
      <c r="BD243" s="61" t="str">
        <f aca="false">" "&amp;TRIM(SUBSTITUTE(SUBSTITUTE(SUBSTITUTE(SUBSTITUTE(SUBSTITUTE(SUBSTITUTE(SUBSTITUTE(SUBSTITUTE(SUBSTITUTE(SUBSTITUTE(SUBSTITUTE(SUBSTITUTE(SUBSTITUTE(SUBSTITUTE(SUBSTITUTE(SUBSTITUTE(SUBSTITUTE(SUBSTITUTE(SUBSTITUTE(SUBSTITUTE(LOWER(Z243&amp;""),CHAR(160)," "),"."," "),","," "),"-"," "),"/"," "),"("," "),")"," "),":"," "),";"," "),"_"," "),"–"," "),"?"," "),"!"," "),"*"," "),"["," "),"]"," "),"'"," "),"#"," "),"+"," "),"&amp;"," "))&amp;" "</f>
        <v>  </v>
      </c>
      <c r="BE243" s="61" t="str">
        <f aca="false">" "&amp;TRIM(SUBSTITUTE(SUBSTITUTE(SUBSTITUTE(SUBSTITUTE(SUBSTITUTE(SUBSTITUTE(SUBSTITUTE(SUBSTITUTE(SUBSTITUTE(SUBSTITUTE(SUBSTITUTE(SUBSTITUTE(SUBSTITUTE(SUBSTITUTE(SUBSTITUTE(SUBSTITUTE(SUBSTITUTE(SUBSTITUTE(SUBSTITUTE(SUBSTITUTE(LOWER(W243&amp;""),CHAR(160)," "),"."," "),","," "),"-"," "),"/"," "),"("," "),")"," "),":"," "),";"," "),"_"," "),"–"," "),"?"," "),"!"," "),"*"," "),"["," "),"]"," "),"'"," "),"#"," "),"+"," "),"&amp;"," "))&amp;" "</f>
        <v>  </v>
      </c>
      <c r="BF243" s="61" t="str">
        <f aca="false">" "&amp;TRIM(SUBSTITUTE(SUBSTITUTE(SUBSTITUTE(SUBSTITUTE(SUBSTITUTE(SUBSTITUTE(SUBSTITUTE(SUBSTITUTE(SUBSTITUTE(SUBSTITUTE(SUBSTITUTE(SUBSTITUTE(SUBSTITUTE(SUBSTITUTE(SUBSTITUTE(SUBSTITUTE(SUBSTITUTE(SUBSTITUTE(SUBSTITUTE(SUBSTITUTE(LOWER(AC243&amp;""),CHAR(160)," "),"."," "),","," "),"-"," "),"/"," "),"("," "),")"," "),":"," "),";"," "),"_"," "),"–"," "),"?"," "),"!"," "),"*"," "),"["," "),"]"," "),"'"," "),"#"," "),"+"," "),"&amp;"," "))&amp;" "</f>
        <v>  </v>
      </c>
    </row>
    <row r="244" customFormat="false" ht="54" hidden="false" customHeight="true" outlineLevel="0" collapsed="false">
      <c r="A244" s="57" t="s">
        <v>793</v>
      </c>
      <c r="B244" s="57" t="s">
        <v>232</v>
      </c>
      <c r="C244" s="57" t="str">
        <f aca="false">Flights!$F$11</f>
        <v>MH0003</v>
      </c>
      <c r="D244" s="58" t="n">
        <f aca="false">Flights!$D$11</f>
        <v>46304</v>
      </c>
      <c r="E244" s="57" t="str">
        <f aca="false">Flights!$G$11&amp;"-"&amp;Flights!$H$11</f>
        <v>LHR-KUL</v>
      </c>
      <c r="F244" s="57" t="str">
        <f aca="false">Flights!$K$11</f>
        <v>BC</v>
      </c>
      <c r="G244" s="57" t="s">
        <v>402</v>
      </c>
      <c r="H244" s="57" t="s">
        <v>360</v>
      </c>
      <c r="I244" s="57" t="s">
        <v>611</v>
      </c>
      <c r="J244" s="57" t="s">
        <v>612</v>
      </c>
      <c r="K244" s="67" t="s">
        <v>483</v>
      </c>
      <c r="L244" s="67" t="s">
        <v>738</v>
      </c>
      <c r="M244" s="67" t="s">
        <v>184</v>
      </c>
      <c r="N244" s="67" t="s">
        <v>365</v>
      </c>
      <c r="O244" s="67" t="s">
        <v>794</v>
      </c>
      <c r="P244" s="57" t="s">
        <v>184</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open",IF(AND(NOT(OR(LEN(AZ244)&lt;15,ISNUMBER(MATCH(AZ244,L_Placeholder,0)))),NOT(SUMPRODUCT(--ISNUMBER(SEARCH(" "&amp;L_EvidencePhrase&amp;" ",BF244)))&gt;0),NOT(OR(LEN(AU244)&lt;2,ISNUMBER(MATCH(AU244,L_Placeholder,0)))),NOT(OR(LEN(AX244)&lt;2,ISNUMBER(MATCH(AX244,L_Placeholder,0)))),TRIM(AE244)&lt;&gt;TRIM(T244)),"N/A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",BD244)))&gt;0),"INVALID – evidence missing, placeholder or not yet on file",IF(OR(LEN(AX244)&lt;2,ISNUMBER(MATCH(AX244,L_Placeholder,0))),"INVALID – verifier missing",IF(AX244=AU244,"INVALID – verifier must be someone other than the PIC",IF(SUMPRODUCT(--ISNUMBER(SEARCH(" "&amp;L_EvidencePhrase&amp;" ",BC244)))&gt;0,"INVALID – result not yet available (awaiting / TBC)",IF(AND(TRIM(U244)="Pass",SUMPRODUCT(--ISNUMBER(SEARCH(" "&amp;L_ResultBad&amp;" ",BC244)))&gt;0,NOT(SUMPRODUCT(--ISNUMBER(SEARCH(" "&amp;L_Negation&amp;" ",BC244)))&gt;0)),"INVALID – result describes a problem: use Fail, then Pass after CA",IF(AND(AQ244=1,OR(OR(LEN(AY244)&lt;3,ISNUMBER(MATCH(AY244,L_Placeholder,0))),SUMPRODUCT(--ISNUMBER(SEARCH(" "&amp;L_EvidencePhrase&amp;" ",BE244)))&gt;0)),"INVALID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SUBSTITUTE(SUBSTITUTE(SUBSTITUTE(SUBSTITUTE(SUBSTITUTE(SUBSTITUTE(SUBSTITUTE(SUBSTITUTE(SUBSTITUTE(SUBSTITUTE(SUBSTITUTE(SUBSTITUTE(SUBSTITUTE(LOWER(T244&amp;""),CHAR(160),"")," ",""),".",""),"-",""),"/",""),"?",""),"_",""),",",""),"[",""),"]",""),"(",""),")",""),"*","")</f>
        <v/>
      </c>
      <c r="AV244" s="61" t="str">
        <f aca="false">SUBSTITUTE(SUBSTITUTE(SUBSTITUTE(SUBSTITUTE(SUBSTITUTE(SUBSTITUTE(SUBSTITUTE(SUBSTITUTE(SUBSTITUTE(SUBSTITUTE(SUBSTITUTE(SUBSTITUTE(SUBSTITUTE(LOWER(V244&amp;""),CHAR(160),"")," ",""),".",""),"-",""),"/",""),"?",""),"_",""),",",""),"[",""),"]",""),"(",""),")",""),"*","")</f>
        <v/>
      </c>
      <c r="AW244" s="61" t="str">
        <f aca="false">SUBSTITUTE(SUBSTITUTE(SUBSTITUTE(SUBSTITUTE(SUBSTITUTE(SUBSTITUTE(SUBSTITUTE(SUBSTITUTE(SUBSTITUTE(SUBSTITUTE(SUBSTITUTE(SUBSTITUTE(SUBSTITUTE(LOWER(Z244&amp;""),CHAR(160),"")," ",""),".",""),"-",""),"/",""),"?",""),"_",""),",",""),"[",""),"]",""),"(",""),")",""),"*","")</f>
        <v/>
      </c>
      <c r="AX244" s="61" t="str">
        <f aca="false">SUBSTITUTE(SUBSTITUTE(SUBSTITUTE(SUBSTITUTE(SUBSTITUTE(SUBSTITUTE(SUBSTITUTE(SUBSTITUTE(SUBSTITUTE(SUBSTITUTE(SUBSTITUTE(SUBSTITUTE(SUBSTITUTE(LOWER(AE244&amp;""),CHAR(160),"")," ",""),".",""),"-",""),"/",""),"?",""),"_",""),",",""),"[",""),"]",""),"(",""),")",""),"*","")</f>
        <v/>
      </c>
      <c r="AY244" s="61" t="str">
        <f aca="false">SUBSTITUTE(SUBSTITUTE(SUBSTITUTE(SUBSTITUTE(SUBSTITUTE(SUBSTITUTE(SUBSTITUTE(SUBSTITUTE(SUBSTITUTE(SUBSTITUTE(SUBSTITUTE(SUBSTITUTE(SUBSTITUTE(LOWER(W244&amp;""),CHAR(160),"")," ",""),".",""),"-",""),"/",""),"?",""),"_",""),",",""),"[",""),"]",""),"(",""),")",""),"*","")</f>
        <v/>
      </c>
      <c r="AZ244" s="61" t="str">
        <f aca="false">SUBSTITUTE(SUBSTITUTE(SUBSTITUTE(SUBSTITUTE(SUBSTITUTE(SUBSTITUTE(SUBSTITUTE(SUBSTITUTE(SUBSTITUTE(SUBSTITUTE(SUBSTITUTE(SUBSTITUTE(SUBSTITUTE(LOWER(AC244&amp;""),CHAR(160),"")," ",""),".",""),"-",""),"/",""),"?",""),"_",""),",",""),"[",""),"]",""),"(",""),")",""),"*","")</f>
        <v/>
      </c>
      <c r="BA244" s="61" t="str">
        <f aca="false">SUBSTITUTE(SUBSTITUTE(SUBSTITUTE(SUBSTITUTE(SUBSTITUTE(SUBSTITUTE(SUBSTITUTE(SUBSTITUTE(SUBSTITUTE(SUBSTITUTE(SUBSTITUTE(SUBSTITUTE(SUBSTITUTE(LOWER(AA244&amp;""),CHAR(160),""),"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"&amp;TRIM(SUBSTITUTE(SUBSTITUTE(SUBSTITUTE(SUBSTITUTE(SUBSTITUTE(SUBSTITUTE(SUBSTITUTE(SUBSTITUTE(SUBSTITUTE(SUBSTITUTE(SUBSTITUTE(SUBSTITUTE(SUBSTITUTE(SUBSTITUTE(SUBSTITUTE(SUBSTITUTE(SUBSTITUTE(SUBSTITUTE(SUBSTITUTE(SUBSTITUTE(LOWER(V244&amp;""),CHAR(160)," "),"."," "),","," "),"-"," "),"/"," "),"("," "),")"," "),":"," "),";"," "),"_"," "),"–"," "),"?"," "),"!"," "),"*"," "),"["," "),"]"," "),"'"," "),"#"," "),"+"," "),"&amp;"," "))&amp;" "</f>
        <v>  </v>
      </c>
      <c r="BD244" s="61" t="str">
        <f aca="false">" "&amp;TRIM(SUBSTITUTE(SUBSTITUTE(SUBSTITUTE(SUBSTITUTE(SUBSTITUTE(SUBSTITUTE(SUBSTITUTE(SUBSTITUTE(SUBSTITUTE(SUBSTITUTE(SUBSTITUTE(SUBSTITUTE(SUBSTITUTE(SUBSTITUTE(SUBSTITUTE(SUBSTITUTE(SUBSTITUTE(SUBSTITUTE(SUBSTITUTE(SUBSTITUTE(LOWER(Z244&amp;""),CHAR(160)," "),"."," "),","," "),"-"," "),"/"," "),"("," "),")"," "),":"," "),";"," "),"_"," "),"–"," "),"?"," "),"!"," "),"*"," "),"["," "),"]"," "),"'"," "),"#"," "),"+"," "),"&amp;"," "))&amp;" "</f>
        <v>  </v>
      </c>
      <c r="BE244" s="61" t="str">
        <f aca="false">" "&amp;TRIM(SUBSTITUTE(SUBSTITUTE(SUBSTITUTE(SUBSTITUTE(SUBSTITUTE(SUBSTITUTE(SUBSTITUTE(SUBSTITUTE(SUBSTITUTE(SUBSTITUTE(SUBSTITUTE(SUBSTITUTE(SUBSTITUTE(SUBSTITUTE(SUBSTITUTE(SUBSTITUTE(SUBSTITUTE(SUBSTITUTE(SUBSTITUTE(SUBSTITUTE(LOWER(W244&amp;""),CHAR(160)," "),"."," "),","," "),"-"," "),"/"," "),"("," "),")"," "),":"," "),";"," "),"_"," "),"–"," "),"?"," "),"!"," "),"*"," "),"["," "),"]"," "),"'"," "),"#"," "),"+"," "),"&amp;"," "))&amp;" "</f>
        <v>  </v>
      </c>
      <c r="BF244" s="61" t="str">
        <f aca="false">" "&amp;TRIM(SUBSTITUTE(SUBSTITUTE(SUBSTITUTE(SUBSTITUTE(SUBSTITUTE(SUBSTITUTE(SUBSTITUTE(SUBSTITUTE(SUBSTITUTE(SUBSTITUTE(SUBSTITUTE(SUBSTITUTE(SUBSTITUTE(SUBSTITUTE(SUBSTITUTE(SUBSTITUTE(SUBSTITUTE(SUBSTITUTE(SUBSTITUTE(SUBSTITUTE(LOWER(AC244&amp;""),CHAR(160)," "),"."," "),","," "),"-"," "),"/"," "),"("," "),")"," "),":"," "),";"," "),"_"," "),"–"," "),"?"," "),"!"," "),"*"," "),"["," "),"]"," "),"'"," "),"#"," "),"+"," "),"&amp;"," "))&amp;" "</f>
        <v>  </v>
      </c>
    </row>
    <row r="245" customFormat="false" ht="39.75" hidden="false" customHeight="true" outlineLevel="0" collapsed="false">
      <c r="A245" s="57" t="s">
        <v>795</v>
      </c>
      <c r="B245" s="57" t="s">
        <v>232</v>
      </c>
      <c r="C245" s="57" t="str">
        <f aca="false">Flights!$F$11</f>
        <v>MH0003</v>
      </c>
      <c r="D245" s="58" t="n">
        <f aca="false">Flights!$D$11</f>
        <v>46304</v>
      </c>
      <c r="E245" s="57" t="str">
        <f aca="false">Flights!$G$11&amp;"-"&amp;Flights!$H$11</f>
        <v>LHR-KUL</v>
      </c>
      <c r="F245" s="57" t="str">
        <f aca="false">Flights!$K$11</f>
        <v>BC</v>
      </c>
      <c r="G245" s="57" t="s">
        <v>441</v>
      </c>
      <c r="H245" s="57" t="s">
        <v>442</v>
      </c>
      <c r="I245" s="57" t="s">
        <v>361</v>
      </c>
      <c r="J245" s="57" t="s">
        <v>443</v>
      </c>
      <c r="K245" s="67" t="s">
        <v>408</v>
      </c>
      <c r="L245" s="67" t="s">
        <v>444</v>
      </c>
      <c r="M245" s="67"/>
      <c r="N245" s="67" t="s">
        <v>365</v>
      </c>
      <c r="O245" s="67" t="s">
        <v>445</v>
      </c>
      <c r="P245" s="57" t="s">
        <v>183</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open",IF(AND(NOT(OR(LEN(AZ245)&lt;15,ISNUMBER(MATCH(AZ245,L_Placeholder,0)))),NOT(SUMPRODUCT(--ISNUMBER(SEARCH(" "&amp;L_EvidencePhrase&amp;" ",BF245)))&gt;0),NOT(OR(LEN(AU245)&lt;2,ISNUMBER(MATCH(AU245,L_Placeholder,0)))),NOT(OR(LEN(AX245)&lt;2,ISNUMBER(MATCH(AX245,L_Placeholder,0)))),TRIM(AE245)&lt;&gt;TRIM(T245)),"N/A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",BD245)))&gt;0),"INVALID – evidence missing, placeholder or not yet on file",IF(OR(LEN(AX245)&lt;2,ISNUMBER(MATCH(AX245,L_Placeholder,0))),"INVALID – verifier missing",IF(AX245=AU245,"INVALID – verifier must be someone other than the PIC",IF(SUMPRODUCT(--ISNUMBER(SEARCH(" "&amp;L_EvidencePhrase&amp;" ",BC245)))&gt;0,"INVALID – result not yet available (awaiting / TBC)",IF(AND(TRIM(U245)="Pass",SUMPRODUCT(--ISNUMBER(SEARCH(" "&amp;L_ResultBad&amp;" ",BC245)))&gt;0,NOT(SUMPRODUCT(--ISNUMBER(SEARCH(" "&amp;L_Negation&amp;" ",BC245)))&gt;0)),"INVALID – result describes a problem: use Fail, then Pass after CA",IF(AND(AQ245=1,OR(OR(LEN(AY245)&lt;3,ISNUMBER(MATCH(AY245,L_Placeholder,0))),SUMPRODUCT(--ISNUMBER(SEARCH(" "&amp;L_EvidencePhrase&amp;" ",BE245)))&gt;0)),"INVALID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SUBSTITUTE(SUBSTITUTE(SUBSTITUTE(SUBSTITUTE(SUBSTITUTE(SUBSTITUTE(SUBSTITUTE(SUBSTITUTE(SUBSTITUTE(SUBSTITUTE(SUBSTITUTE(SUBSTITUTE(SUBSTITUTE(LOWER(T245&amp;""),CHAR(160),"")," ",""),".",""),"-",""),"/",""),"?",""),"_",""),",",""),"[",""),"]",""),"(",""),")",""),"*","")</f>
        <v/>
      </c>
      <c r="AV245" s="61" t="str">
        <f aca="false">SUBSTITUTE(SUBSTITUTE(SUBSTITUTE(SUBSTITUTE(SUBSTITUTE(SUBSTITUTE(SUBSTITUTE(SUBSTITUTE(SUBSTITUTE(SUBSTITUTE(SUBSTITUTE(SUBSTITUTE(SUBSTITUTE(LOWER(V245&amp;""),CHAR(160),"")," ",""),".",""),"-",""),"/",""),"?",""),"_",""),",",""),"[",""),"]",""),"(",""),")",""),"*","")</f>
        <v/>
      </c>
      <c r="AW245" s="61" t="str">
        <f aca="false">SUBSTITUTE(SUBSTITUTE(SUBSTITUTE(SUBSTITUTE(SUBSTITUTE(SUBSTITUTE(SUBSTITUTE(SUBSTITUTE(SUBSTITUTE(SUBSTITUTE(SUBSTITUTE(SUBSTITUTE(SUBSTITUTE(LOWER(Z245&amp;""),CHAR(160),"")," ",""),".",""),"-",""),"/",""),"?",""),"_",""),",",""),"[",""),"]",""),"(",""),")",""),"*","")</f>
        <v/>
      </c>
      <c r="AX245" s="61" t="str">
        <f aca="false">SUBSTITUTE(SUBSTITUTE(SUBSTITUTE(SUBSTITUTE(SUBSTITUTE(SUBSTITUTE(SUBSTITUTE(SUBSTITUTE(SUBSTITUTE(SUBSTITUTE(SUBSTITUTE(SUBSTITUTE(SUBSTITUTE(LOWER(AE245&amp;""),CHAR(160),"")," ",""),".",""),"-",""),"/",""),"?",""),"_",""),",",""),"[",""),"]",""),"(",""),")",""),"*","")</f>
        <v/>
      </c>
      <c r="AY245" s="61" t="str">
        <f aca="false">SUBSTITUTE(SUBSTITUTE(SUBSTITUTE(SUBSTITUTE(SUBSTITUTE(SUBSTITUTE(SUBSTITUTE(SUBSTITUTE(SUBSTITUTE(SUBSTITUTE(SUBSTITUTE(SUBSTITUTE(SUBSTITUTE(LOWER(W245&amp;""),CHAR(160),"")," ",""),".",""),"-",""),"/",""),"?",""),"_",""),",",""),"[",""),"]",""),"(",""),")",""),"*","")</f>
        <v/>
      </c>
      <c r="AZ245" s="61" t="str">
        <f aca="false">SUBSTITUTE(SUBSTITUTE(SUBSTITUTE(SUBSTITUTE(SUBSTITUTE(SUBSTITUTE(SUBSTITUTE(SUBSTITUTE(SUBSTITUTE(SUBSTITUTE(SUBSTITUTE(SUBSTITUTE(SUBSTITUTE(LOWER(AC245&amp;""),CHAR(160),"")," ",""),".",""),"-",""),"/",""),"?",""),"_",""),",",""),"[",""),"]",""),"(",""),")",""),"*","")</f>
        <v/>
      </c>
      <c r="BA245" s="61" t="str">
        <f aca="false">SUBSTITUTE(SUBSTITUTE(SUBSTITUTE(SUBSTITUTE(SUBSTITUTE(SUBSTITUTE(SUBSTITUTE(SUBSTITUTE(SUBSTITUTE(SUBSTITUTE(SUBSTITUTE(SUBSTITUTE(SUBSTITUTE(LOWER(AA245&amp;""),CHAR(160),""),"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"&amp;TRIM(SUBSTITUTE(SUBSTITUTE(SUBSTITUTE(SUBSTITUTE(SUBSTITUTE(SUBSTITUTE(SUBSTITUTE(SUBSTITUTE(SUBSTITUTE(SUBSTITUTE(SUBSTITUTE(SUBSTITUTE(SUBSTITUTE(SUBSTITUTE(SUBSTITUTE(SUBSTITUTE(SUBSTITUTE(SUBSTITUTE(SUBSTITUTE(SUBSTITUTE(LOWER(V245&amp;""),CHAR(160)," "),"."," "),","," "),"-"," "),"/"," "),"("," "),")"," "),":"," "),";"," "),"_"," "),"–"," "),"?"," "),"!"," "),"*"," "),"["," "),"]"," "),"'"," "),"#"," "),"+"," "),"&amp;"," "))&amp;" "</f>
        <v>  </v>
      </c>
      <c r="BD245" s="61" t="str">
        <f aca="false">" "&amp;TRIM(SUBSTITUTE(SUBSTITUTE(SUBSTITUTE(SUBSTITUTE(SUBSTITUTE(SUBSTITUTE(SUBSTITUTE(SUBSTITUTE(SUBSTITUTE(SUBSTITUTE(SUBSTITUTE(SUBSTITUTE(SUBSTITUTE(SUBSTITUTE(SUBSTITUTE(SUBSTITUTE(SUBSTITUTE(SUBSTITUTE(SUBSTITUTE(SUBSTITUTE(LOWER(Z245&amp;""),CHAR(160)," "),"."," "),","," "),"-"," "),"/"," "),"("," "),")"," "),":"," "),";"," "),"_"," "),"–"," "),"?"," "),"!"," "),"*"," "),"["," "),"]"," "),"'"," "),"#"," "),"+"," "),"&amp;"," "))&amp;" "</f>
        <v>  </v>
      </c>
      <c r="BE245" s="61" t="str">
        <f aca="false">" "&amp;TRIM(SUBSTITUTE(SUBSTITUTE(SUBSTITUTE(SUBSTITUTE(SUBSTITUTE(SUBSTITUTE(SUBSTITUTE(SUBSTITUTE(SUBSTITUTE(SUBSTITUTE(SUBSTITUTE(SUBSTITUTE(SUBSTITUTE(SUBSTITUTE(SUBSTITUTE(SUBSTITUTE(SUBSTITUTE(SUBSTITUTE(SUBSTITUTE(SUBSTITUTE(LOWER(W245&amp;""),CHAR(160)," "),"."," "),","," "),"-"," "),"/"," "),"("," "),")"," "),":"," "),";"," "),"_"," "),"–"," "),"?"," "),"!"," "),"*"," "),"["," "),"]"," "),"'"," "),"#"," "),"+"," "),"&amp;"," "))&amp;" "</f>
        <v>  </v>
      </c>
      <c r="BF245" s="61" t="str">
        <f aca="false">" "&amp;TRIM(SUBSTITUTE(SUBSTITUTE(SUBSTITUTE(SUBSTITUTE(SUBSTITUTE(SUBSTITUTE(SUBSTITUTE(SUBSTITUTE(SUBSTITUTE(SUBSTITUTE(SUBSTITUTE(SUBSTITUTE(SUBSTITUTE(SUBSTITUTE(SUBSTITUTE(SUBSTITUTE(SUBSTITUTE(SUBSTITUTE(SUBSTITUTE(SUBSTITUTE(LOWER(AC245&amp;""),CHAR(160)," "),"."," "),","," "),"-"," "),"/"," "),"("," "),")"," "),":"," "),";"," "),"_"," "),"–"," "),"?"," "),"!"," "),"*"," "),"["," "),"]"," "),"'"," "),"#"," "),"+"," "),"&amp;"," "))&amp;" "</f>
        <v>  </v>
      </c>
    </row>
    <row r="246" customFormat="false" ht="39.75" hidden="false" customHeight="true" outlineLevel="0" collapsed="false">
      <c r="A246" s="57" t="s">
        <v>796</v>
      </c>
      <c r="B246" s="57" t="s">
        <v>232</v>
      </c>
      <c r="C246" s="57" t="str">
        <f aca="false">Flights!$F$11</f>
        <v>MH0003</v>
      </c>
      <c r="D246" s="58" t="n">
        <f aca="false">Flights!$D$11</f>
        <v>46304</v>
      </c>
      <c r="E246" s="57" t="str">
        <f aca="false">Flights!$G$11&amp;"-"&amp;Flights!$H$11</f>
        <v>LHR-KUL</v>
      </c>
      <c r="F246" s="57" t="str">
        <f aca="false">Flights!$K$11</f>
        <v>BC</v>
      </c>
      <c r="G246" s="57" t="s">
        <v>441</v>
      </c>
      <c r="H246" s="57" t="s">
        <v>442</v>
      </c>
      <c r="I246" s="57" t="s">
        <v>410</v>
      </c>
      <c r="J246" s="57" t="s">
        <v>447</v>
      </c>
      <c r="K246" s="67" t="s">
        <v>408</v>
      </c>
      <c r="L246" s="67" t="s">
        <v>444</v>
      </c>
      <c r="M246" s="67"/>
      <c r="N246" s="67" t="s">
        <v>365</v>
      </c>
      <c r="O246" s="67" t="s">
        <v>445</v>
      </c>
      <c r="P246" s="57" t="s">
        <v>183</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open",IF(AND(NOT(OR(LEN(AZ246)&lt;15,ISNUMBER(MATCH(AZ246,L_Placeholder,0)))),NOT(SUMPRODUCT(--ISNUMBER(SEARCH(" "&amp;L_EvidencePhrase&amp;" ",BF246)))&gt;0),NOT(OR(LEN(AU246)&lt;2,ISNUMBER(MATCH(AU246,L_Placeholder,0)))),NOT(OR(LEN(AX246)&lt;2,ISNUMBER(MATCH(AX246,L_Placeholder,0)))),TRIM(AE246)&lt;&gt;TRIM(T246)),"N/A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",BD246)))&gt;0),"INVALID – evidence missing, placeholder or not yet on file",IF(OR(LEN(AX246)&lt;2,ISNUMBER(MATCH(AX246,L_Placeholder,0))),"INVALID – verifier missing",IF(AX246=AU246,"INVALID – verifier must be someone other than the PIC",IF(SUMPRODUCT(--ISNUMBER(SEARCH(" "&amp;L_EvidencePhrase&amp;" ",BC246)))&gt;0,"INVALID – result not yet available (awaiting / TBC)",IF(AND(TRIM(U246)="Pass",SUMPRODUCT(--ISNUMBER(SEARCH(" "&amp;L_ResultBad&amp;" ",BC246)))&gt;0,NOT(SUMPRODUCT(--ISNUMBER(SEARCH(" "&amp;L_Negation&amp;" ",BC246)))&gt;0)),"INVALID – result describes a problem: use Fail, then Pass after CA",IF(AND(AQ246=1,OR(OR(LEN(AY246)&lt;3,ISNUMBER(MATCH(AY246,L_Placeholder,0))),SUMPRODUCT(--ISNUMBER(SEARCH(" "&amp;L_EvidencePhrase&amp;" ",BE246)))&gt;0)),"INVALID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SUBSTITUTE(SUBSTITUTE(SUBSTITUTE(SUBSTITUTE(SUBSTITUTE(SUBSTITUTE(SUBSTITUTE(SUBSTITUTE(SUBSTITUTE(SUBSTITUTE(SUBSTITUTE(SUBSTITUTE(SUBSTITUTE(LOWER(T246&amp;""),CHAR(160),"")," ",""),".",""),"-",""),"/",""),"?",""),"_",""),",",""),"[",""),"]",""),"(",""),")",""),"*","")</f>
        <v/>
      </c>
      <c r="AV246" s="61" t="str">
        <f aca="false">SUBSTITUTE(SUBSTITUTE(SUBSTITUTE(SUBSTITUTE(SUBSTITUTE(SUBSTITUTE(SUBSTITUTE(SUBSTITUTE(SUBSTITUTE(SUBSTITUTE(SUBSTITUTE(SUBSTITUTE(SUBSTITUTE(LOWER(V246&amp;""),CHAR(160),"")," ",""),".",""),"-",""),"/",""),"?",""),"_",""),",",""),"[",""),"]",""),"(",""),")",""),"*","")</f>
        <v/>
      </c>
      <c r="AW246" s="61" t="str">
        <f aca="false">SUBSTITUTE(SUBSTITUTE(SUBSTITUTE(SUBSTITUTE(SUBSTITUTE(SUBSTITUTE(SUBSTITUTE(SUBSTITUTE(SUBSTITUTE(SUBSTITUTE(SUBSTITUTE(SUBSTITUTE(SUBSTITUTE(LOWER(Z246&amp;""),CHAR(160),"")," ",""),".",""),"-",""),"/",""),"?",""),"_",""),",",""),"[",""),"]",""),"(",""),")",""),"*","")</f>
        <v/>
      </c>
      <c r="AX246" s="61" t="str">
        <f aca="false">SUBSTITUTE(SUBSTITUTE(SUBSTITUTE(SUBSTITUTE(SUBSTITUTE(SUBSTITUTE(SUBSTITUTE(SUBSTITUTE(SUBSTITUTE(SUBSTITUTE(SUBSTITUTE(SUBSTITUTE(SUBSTITUTE(LOWER(AE246&amp;""),CHAR(160),"")," ",""),".",""),"-",""),"/",""),"?",""),"_",""),",",""),"[",""),"]",""),"(",""),")",""),"*","")</f>
        <v/>
      </c>
      <c r="AY246" s="61" t="str">
        <f aca="false">SUBSTITUTE(SUBSTITUTE(SUBSTITUTE(SUBSTITUTE(SUBSTITUTE(SUBSTITUTE(SUBSTITUTE(SUBSTITUTE(SUBSTITUTE(SUBSTITUTE(SUBSTITUTE(SUBSTITUTE(SUBSTITUTE(LOWER(W246&amp;""),CHAR(160),"")," ",""),".",""),"-",""),"/",""),"?",""),"_",""),",",""),"[",""),"]",""),"(",""),")",""),"*","")</f>
        <v/>
      </c>
      <c r="AZ246" s="61" t="str">
        <f aca="false">SUBSTITUTE(SUBSTITUTE(SUBSTITUTE(SUBSTITUTE(SUBSTITUTE(SUBSTITUTE(SUBSTITUTE(SUBSTITUTE(SUBSTITUTE(SUBSTITUTE(SUBSTITUTE(SUBSTITUTE(SUBSTITUTE(LOWER(AC246&amp;""),CHAR(160),"")," ",""),".",""),"-",""),"/",""),"?",""),"_",""),",",""),"[",""),"]",""),"(",""),")",""),"*","")</f>
        <v/>
      </c>
      <c r="BA246" s="61" t="str">
        <f aca="false">SUBSTITUTE(SUBSTITUTE(SUBSTITUTE(SUBSTITUTE(SUBSTITUTE(SUBSTITUTE(SUBSTITUTE(SUBSTITUTE(SUBSTITUTE(SUBSTITUTE(SUBSTITUTE(SUBSTITUTE(SUBSTITUTE(LOWER(AA246&amp;""),CHAR(160),""),"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"&amp;TRIM(SUBSTITUTE(SUBSTITUTE(SUBSTITUTE(SUBSTITUTE(SUBSTITUTE(SUBSTITUTE(SUBSTITUTE(SUBSTITUTE(SUBSTITUTE(SUBSTITUTE(SUBSTITUTE(SUBSTITUTE(SUBSTITUTE(SUBSTITUTE(SUBSTITUTE(SUBSTITUTE(SUBSTITUTE(SUBSTITUTE(SUBSTITUTE(SUBSTITUTE(LOWER(V246&amp;""),CHAR(160)," "),"."," "),","," "),"-"," "),"/"," "),"("," "),")"," "),":"," "),";"," "),"_"," "),"–"," "),"?"," "),"!"," "),"*"," "),"["," "),"]"," "),"'"," "),"#"," "),"+"," "),"&amp;"," "))&amp;" "</f>
        <v>  </v>
      </c>
      <c r="BD246" s="61" t="str">
        <f aca="false">" "&amp;TRIM(SUBSTITUTE(SUBSTITUTE(SUBSTITUTE(SUBSTITUTE(SUBSTITUTE(SUBSTITUTE(SUBSTITUTE(SUBSTITUTE(SUBSTITUTE(SUBSTITUTE(SUBSTITUTE(SUBSTITUTE(SUBSTITUTE(SUBSTITUTE(SUBSTITUTE(SUBSTITUTE(SUBSTITUTE(SUBSTITUTE(SUBSTITUTE(SUBSTITUTE(LOWER(Z246&amp;""),CHAR(160)," "),"."," "),","," "),"-"," "),"/"," "),"("," "),")"," "),":"," "),";"," "),"_"," "),"–"," "),"?"," "),"!"," "),"*"," "),"["," "),"]"," "),"'"," "),"#"," "),"+"," "),"&amp;"," "))&amp;" "</f>
        <v>  </v>
      </c>
      <c r="BE246" s="61" t="str">
        <f aca="false">" "&amp;TRIM(SUBSTITUTE(SUBSTITUTE(SUBSTITUTE(SUBSTITUTE(SUBSTITUTE(SUBSTITUTE(SUBSTITUTE(SUBSTITUTE(SUBSTITUTE(SUBSTITUTE(SUBSTITUTE(SUBSTITUTE(SUBSTITUTE(SUBSTITUTE(SUBSTITUTE(SUBSTITUTE(SUBSTITUTE(SUBSTITUTE(SUBSTITUTE(SUBSTITUTE(LOWER(W246&amp;""),CHAR(160)," "),"."," "),","," "),"-"," "),"/"," "),"("," "),")"," "),":"," "),";"," "),"_"," "),"–"," "),"?"," "),"!"," "),"*"," "),"["," "),"]"," "),"'"," "),"#"," "),"+"," "),"&amp;"," "))&amp;" "</f>
        <v>  </v>
      </c>
      <c r="BF246" s="61" t="str">
        <f aca="false">" "&amp;TRIM(SUBSTITUTE(SUBSTITUTE(SUBSTITUTE(SUBSTITUTE(SUBSTITUTE(SUBSTITUTE(SUBSTITUTE(SUBSTITUTE(SUBSTITUTE(SUBSTITUTE(SUBSTITUTE(SUBSTITUTE(SUBSTITUTE(SUBSTITUTE(SUBSTITUTE(SUBSTITUTE(SUBSTITUTE(SUBSTITUTE(SUBSTITUTE(SUBSTITUTE(LOWER(AC246&amp;""),CHAR(160)," "),"."," "),","," "),"-"," "),"/"," "),"("," "),")"," "),":"," "),";"," "),"_"," "),"–"," "),"?"," "),"!"," "),"*"," "),"["," "),"]"," "),"'"," "),"#"," "),"+"," "),"&amp;"," "))&amp;" "</f>
        <v>  </v>
      </c>
    </row>
    <row r="247" customFormat="false" ht="41.25" hidden="false" customHeight="true" outlineLevel="0" collapsed="false">
      <c r="A247" s="57" t="s">
        <v>797</v>
      </c>
      <c r="B247" s="57" t="s">
        <v>232</v>
      </c>
      <c r="C247" s="57" t="str">
        <f aca="false">Flights!$F$11</f>
        <v>MH0003</v>
      </c>
      <c r="D247" s="58" t="n">
        <f aca="false">Flights!$D$11</f>
        <v>46304</v>
      </c>
      <c r="E247" s="57" t="str">
        <f aca="false">Flights!$G$11&amp;"-"&amp;Flights!$H$11</f>
        <v>LHR-KUL</v>
      </c>
      <c r="F247" s="57" t="str">
        <f aca="false">Flights!$K$11</f>
        <v>BC</v>
      </c>
      <c r="G247" s="57" t="s">
        <v>441</v>
      </c>
      <c r="H247" s="57" t="s">
        <v>442</v>
      </c>
      <c r="I247" s="57" t="s">
        <v>393</v>
      </c>
      <c r="J247" s="57" t="s">
        <v>798</v>
      </c>
      <c r="K247" s="67" t="s">
        <v>799</v>
      </c>
      <c r="L247" s="67" t="s">
        <v>681</v>
      </c>
      <c r="M247" s="67"/>
      <c r="N247" s="67" t="s">
        <v>365</v>
      </c>
      <c r="O247" s="67" t="s">
        <v>682</v>
      </c>
      <c r="P247" s="57" t="s">
        <v>184</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open",IF(AND(NOT(OR(LEN(AZ247)&lt;15,ISNUMBER(MATCH(AZ247,L_Placeholder,0)))),NOT(SUMPRODUCT(--ISNUMBER(SEARCH(" "&amp;L_EvidencePhrase&amp;" ",BF247)))&gt;0),NOT(OR(LEN(AU247)&lt;2,ISNUMBER(MATCH(AU247,L_Placeholder,0)))),NOT(OR(LEN(AX247)&lt;2,ISNUMBER(MATCH(AX247,L_Placeholder,0)))),TRIM(AE247)&lt;&gt;TRIM(T247)),"N/A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",BD247)))&gt;0),"INVALID – evidence missing, placeholder or not yet on file",IF(OR(LEN(AX247)&lt;2,ISNUMBER(MATCH(AX247,L_Placeholder,0))),"INVALID – verifier missing",IF(AX247=AU247,"INVALID – verifier must be someone other than the PIC",IF(SUMPRODUCT(--ISNUMBER(SEARCH(" "&amp;L_EvidencePhrase&amp;" ",BC247)))&gt;0,"INVALID – result not yet available (awaiting / TBC)",IF(AND(TRIM(U247)="Pass",SUMPRODUCT(--ISNUMBER(SEARCH(" "&amp;L_ResultBad&amp;" ",BC247)))&gt;0,NOT(SUMPRODUCT(--ISNUMBER(SEARCH(" "&amp;L_Negation&amp;" ",BC247)))&gt;0)),"INVALID – result describes a problem: use Fail, then Pass after CA",IF(AND(AQ247=1,OR(OR(LEN(AY247)&lt;3,ISNUMBER(MATCH(AY247,L_Placeholder,0))),SUMPRODUCT(--ISNUMBER(SEARCH(" "&amp;L_EvidencePhrase&amp;" ",BE247)))&gt;0)),"INVALID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SUBSTITUTE(SUBSTITUTE(SUBSTITUTE(SUBSTITUTE(SUBSTITUTE(SUBSTITUTE(SUBSTITUTE(SUBSTITUTE(SUBSTITUTE(SUBSTITUTE(SUBSTITUTE(SUBSTITUTE(SUBSTITUTE(LOWER(T247&amp;""),CHAR(160),"")," ",""),".",""),"-",""),"/",""),"?",""),"_",""),",",""),"[",""),"]",""),"(",""),")",""),"*","")</f>
        <v/>
      </c>
      <c r="AV247" s="61" t="str">
        <f aca="false">SUBSTITUTE(SUBSTITUTE(SUBSTITUTE(SUBSTITUTE(SUBSTITUTE(SUBSTITUTE(SUBSTITUTE(SUBSTITUTE(SUBSTITUTE(SUBSTITUTE(SUBSTITUTE(SUBSTITUTE(SUBSTITUTE(LOWER(V247&amp;""),CHAR(160),"")," ",""),".",""),"-",""),"/",""),"?",""),"_",""),",",""),"[",""),"]",""),"(",""),")",""),"*","")</f>
        <v/>
      </c>
      <c r="AW247" s="61" t="str">
        <f aca="false">SUBSTITUTE(SUBSTITUTE(SUBSTITUTE(SUBSTITUTE(SUBSTITUTE(SUBSTITUTE(SUBSTITUTE(SUBSTITUTE(SUBSTITUTE(SUBSTITUTE(SUBSTITUTE(SUBSTITUTE(SUBSTITUTE(LOWER(Z247&amp;""),CHAR(160),"")," ",""),".",""),"-",""),"/",""),"?",""),"_",""),",",""),"[",""),"]",""),"(",""),")",""),"*","")</f>
        <v/>
      </c>
      <c r="AX247" s="61" t="str">
        <f aca="false">SUBSTITUTE(SUBSTITUTE(SUBSTITUTE(SUBSTITUTE(SUBSTITUTE(SUBSTITUTE(SUBSTITUTE(SUBSTITUTE(SUBSTITUTE(SUBSTITUTE(SUBSTITUTE(SUBSTITUTE(SUBSTITUTE(LOWER(AE247&amp;""),CHAR(160),"")," ",""),".",""),"-",""),"/",""),"?",""),"_",""),",",""),"[",""),"]",""),"(",""),")",""),"*","")</f>
        <v/>
      </c>
      <c r="AY247" s="61" t="str">
        <f aca="false">SUBSTITUTE(SUBSTITUTE(SUBSTITUTE(SUBSTITUTE(SUBSTITUTE(SUBSTITUTE(SUBSTITUTE(SUBSTITUTE(SUBSTITUTE(SUBSTITUTE(SUBSTITUTE(SUBSTITUTE(SUBSTITUTE(LOWER(W247&amp;""),CHAR(160),"")," ",""),".",""),"-",""),"/",""),"?",""),"_",""),",",""),"[",""),"]",""),"(",""),")",""),"*","")</f>
        <v/>
      </c>
      <c r="AZ247" s="61" t="str">
        <f aca="false">SUBSTITUTE(SUBSTITUTE(SUBSTITUTE(SUBSTITUTE(SUBSTITUTE(SUBSTITUTE(SUBSTITUTE(SUBSTITUTE(SUBSTITUTE(SUBSTITUTE(SUBSTITUTE(SUBSTITUTE(SUBSTITUTE(LOWER(AC247&amp;""),CHAR(160),"")," ",""),".",""),"-",""),"/",""),"?",""),"_",""),",",""),"[",""),"]",""),"(",""),")",""),"*","")</f>
        <v/>
      </c>
      <c r="BA247" s="61" t="str">
        <f aca="false">SUBSTITUTE(SUBSTITUTE(SUBSTITUTE(SUBSTITUTE(SUBSTITUTE(SUBSTITUTE(SUBSTITUTE(SUBSTITUTE(SUBSTITUTE(SUBSTITUTE(SUBSTITUTE(SUBSTITUTE(SUBSTITUTE(LOWER(AA247&amp;""),CHAR(160),""),"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"&amp;TRIM(SUBSTITUTE(SUBSTITUTE(SUBSTITUTE(SUBSTITUTE(SUBSTITUTE(SUBSTITUTE(SUBSTITUTE(SUBSTITUTE(SUBSTITUTE(SUBSTITUTE(SUBSTITUTE(SUBSTITUTE(SUBSTITUTE(SUBSTITUTE(SUBSTITUTE(SUBSTITUTE(SUBSTITUTE(SUBSTITUTE(SUBSTITUTE(SUBSTITUTE(LOWER(V247&amp;""),CHAR(160)," "),"."," "),","," "),"-"," "),"/"," "),"("," "),")"," "),":"," "),";"," "),"_"," "),"–"," "),"?"," "),"!"," "),"*"," "),"["," "),"]"," "),"'"," "),"#"," "),"+"," "),"&amp;"," "))&amp;" "</f>
        <v>  </v>
      </c>
      <c r="BD247" s="61" t="str">
        <f aca="false">" "&amp;TRIM(SUBSTITUTE(SUBSTITUTE(SUBSTITUTE(SUBSTITUTE(SUBSTITUTE(SUBSTITUTE(SUBSTITUTE(SUBSTITUTE(SUBSTITUTE(SUBSTITUTE(SUBSTITUTE(SUBSTITUTE(SUBSTITUTE(SUBSTITUTE(SUBSTITUTE(SUBSTITUTE(SUBSTITUTE(SUBSTITUTE(SUBSTITUTE(SUBSTITUTE(LOWER(Z247&amp;""),CHAR(160)," "),"."," "),","," "),"-"," "),"/"," "),"("," "),")"," "),":"," "),";"," "),"_"," "),"–"," "),"?"," "),"!"," "),"*"," "),"["," "),"]"," "),"'"," "),"#"," "),"+"," "),"&amp;"," "))&amp;" "</f>
        <v>  </v>
      </c>
      <c r="BE247" s="61" t="str">
        <f aca="false">" "&amp;TRIM(SUBSTITUTE(SUBSTITUTE(SUBSTITUTE(SUBSTITUTE(SUBSTITUTE(SUBSTITUTE(SUBSTITUTE(SUBSTITUTE(SUBSTITUTE(SUBSTITUTE(SUBSTITUTE(SUBSTITUTE(SUBSTITUTE(SUBSTITUTE(SUBSTITUTE(SUBSTITUTE(SUBSTITUTE(SUBSTITUTE(SUBSTITUTE(SUBSTITUTE(LOWER(W247&amp;""),CHAR(160)," "),"."," "),","," "),"-"," "),"/"," "),"("," "),")"," "),":"," "),";"," "),"_"," "),"–"," "),"?"," "),"!"," "),"*"," "),"["," "),"]"," "),"'"," "),"#"," "),"+"," "),"&amp;"," "))&amp;" "</f>
        <v>  </v>
      </c>
      <c r="BF247" s="61" t="str">
        <f aca="false">" "&amp;TRIM(SUBSTITUTE(SUBSTITUTE(SUBSTITUTE(SUBSTITUTE(SUBSTITUTE(SUBSTITUTE(SUBSTITUTE(SUBSTITUTE(SUBSTITUTE(SUBSTITUTE(SUBSTITUTE(SUBSTITUTE(SUBSTITUTE(SUBSTITUTE(SUBSTITUTE(SUBSTITUTE(SUBSTITUTE(SUBSTITUTE(SUBSTITUTE(SUBSTITUTE(LOWER(AC247&amp;""),CHAR(160)," "),"."," "),","," "),"-"," "),"/"," "),"("," "),")"," "),":"," "),";"," "),"_"," "),"–"," "),"?"," "),"!"," "),"*"," "),"["," "),"]"," "),"'"," "),"#"," "),"+"," "),"&amp;"," "))&amp;" "</f>
        <v>  </v>
      </c>
    </row>
    <row r="248" customFormat="false" ht="39.75" hidden="false" customHeight="true" outlineLevel="0" collapsed="false">
      <c r="A248" s="57" t="s">
        <v>800</v>
      </c>
      <c r="B248" s="57" t="s">
        <v>232</v>
      </c>
      <c r="C248" s="57" t="str">
        <f aca="false">Flights!$F$11</f>
        <v>MH0003</v>
      </c>
      <c r="D248" s="58" t="n">
        <f aca="false">Flights!$D$11</f>
        <v>46304</v>
      </c>
      <c r="E248" s="57" t="str">
        <f aca="false">Flights!$G$11&amp;"-"&amp;Flights!$H$11</f>
        <v>LHR-KUL</v>
      </c>
      <c r="F248" s="57" t="str">
        <f aca="false">Flights!$K$11</f>
        <v>BC</v>
      </c>
      <c r="G248" s="57" t="s">
        <v>441</v>
      </c>
      <c r="H248" s="57" t="s">
        <v>442</v>
      </c>
      <c r="I248" s="57" t="s">
        <v>422</v>
      </c>
      <c r="J248" s="57" t="s">
        <v>449</v>
      </c>
      <c r="K248" s="67" t="s">
        <v>483</v>
      </c>
      <c r="L248" s="67" t="s">
        <v>425</v>
      </c>
      <c r="M248" s="67" t="s">
        <v>183</v>
      </c>
      <c r="N248" s="67" t="s">
        <v>365</v>
      </c>
      <c r="O248" s="67"/>
      <c r="P248" s="57" t="s">
        <v>183</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open",IF(AND(NOT(OR(LEN(AZ248)&lt;15,ISNUMBER(MATCH(AZ248,L_Placeholder,0)))),NOT(SUMPRODUCT(--ISNUMBER(SEARCH(" "&amp;L_EvidencePhrase&amp;" ",BF248)))&gt;0),NOT(OR(LEN(AU248)&lt;2,ISNUMBER(MATCH(AU248,L_Placeholder,0)))),NOT(OR(LEN(AX248)&lt;2,ISNUMBER(MATCH(AX248,L_Placeholder,0)))),TRIM(AE248)&lt;&gt;TRIM(T248)),"N/A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",BD248)))&gt;0),"INVALID – evidence missing, placeholder or not yet on file",IF(OR(LEN(AX248)&lt;2,ISNUMBER(MATCH(AX248,L_Placeholder,0))),"INVALID – verifier missing",IF(AX248=AU248,"INVALID – verifier must be someone other than the PIC",IF(SUMPRODUCT(--ISNUMBER(SEARCH(" "&amp;L_EvidencePhrase&amp;" ",BC248)))&gt;0,"INVALID – result not yet available (awaiting / TBC)",IF(AND(TRIM(U248)="Pass",SUMPRODUCT(--ISNUMBER(SEARCH(" "&amp;L_ResultBad&amp;" ",BC248)))&gt;0,NOT(SUMPRODUCT(--ISNUMBER(SEARCH(" "&amp;L_Negation&amp;" ",BC248)))&gt;0)),"INVALID – result describes a problem: use Fail, then Pass after CA",IF(AND(AQ248=1,OR(OR(LEN(AY248)&lt;3,ISNUMBER(MATCH(AY248,L_Placeholder,0))),SUMPRODUCT(--ISNUMBER(SEARCH(" "&amp;L_EvidencePhrase&amp;" ",BE248)))&gt;0)),"INVALID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SUBSTITUTE(SUBSTITUTE(SUBSTITUTE(SUBSTITUTE(SUBSTITUTE(SUBSTITUTE(SUBSTITUTE(SUBSTITUTE(SUBSTITUTE(SUBSTITUTE(SUBSTITUTE(SUBSTITUTE(SUBSTITUTE(LOWER(T248&amp;""),CHAR(160),"")," ",""),".",""),"-",""),"/",""),"?",""),"_",""),",",""),"[",""),"]",""),"(",""),")",""),"*","")</f>
        <v/>
      </c>
      <c r="AV248" s="61" t="str">
        <f aca="false">SUBSTITUTE(SUBSTITUTE(SUBSTITUTE(SUBSTITUTE(SUBSTITUTE(SUBSTITUTE(SUBSTITUTE(SUBSTITUTE(SUBSTITUTE(SUBSTITUTE(SUBSTITUTE(SUBSTITUTE(SUBSTITUTE(LOWER(V248&amp;""),CHAR(160),"")," ",""),".",""),"-",""),"/",""),"?",""),"_",""),",",""),"[",""),"]",""),"(",""),")",""),"*","")</f>
        <v/>
      </c>
      <c r="AW248" s="61" t="str">
        <f aca="false">SUBSTITUTE(SUBSTITUTE(SUBSTITUTE(SUBSTITUTE(SUBSTITUTE(SUBSTITUTE(SUBSTITUTE(SUBSTITUTE(SUBSTITUTE(SUBSTITUTE(SUBSTITUTE(SUBSTITUTE(SUBSTITUTE(LOWER(Z248&amp;""),CHAR(160),"")," ",""),".",""),"-",""),"/",""),"?",""),"_",""),",",""),"[",""),"]",""),"(",""),")",""),"*","")</f>
        <v/>
      </c>
      <c r="AX248" s="61" t="str">
        <f aca="false">SUBSTITUTE(SUBSTITUTE(SUBSTITUTE(SUBSTITUTE(SUBSTITUTE(SUBSTITUTE(SUBSTITUTE(SUBSTITUTE(SUBSTITUTE(SUBSTITUTE(SUBSTITUTE(SUBSTITUTE(SUBSTITUTE(LOWER(AE248&amp;""),CHAR(160),"")," ",""),".",""),"-",""),"/",""),"?",""),"_",""),",",""),"[",""),"]",""),"(",""),")",""),"*","")</f>
        <v/>
      </c>
      <c r="AY248" s="61" t="str">
        <f aca="false">SUBSTITUTE(SUBSTITUTE(SUBSTITUTE(SUBSTITUTE(SUBSTITUTE(SUBSTITUTE(SUBSTITUTE(SUBSTITUTE(SUBSTITUTE(SUBSTITUTE(SUBSTITUTE(SUBSTITUTE(SUBSTITUTE(LOWER(W248&amp;""),CHAR(160),"")," ",""),".",""),"-",""),"/",""),"?",""),"_",""),",",""),"[",""),"]",""),"(",""),")",""),"*","")</f>
        <v/>
      </c>
      <c r="AZ248" s="61" t="str">
        <f aca="false">SUBSTITUTE(SUBSTITUTE(SUBSTITUTE(SUBSTITUTE(SUBSTITUTE(SUBSTITUTE(SUBSTITUTE(SUBSTITUTE(SUBSTITUTE(SUBSTITUTE(SUBSTITUTE(SUBSTITUTE(SUBSTITUTE(LOWER(AC248&amp;""),CHAR(160),"")," ",""),".",""),"-",""),"/",""),"?",""),"_",""),",",""),"[",""),"]",""),"(",""),")",""),"*","")</f>
        <v/>
      </c>
      <c r="BA248" s="61" t="str">
        <f aca="false">SUBSTITUTE(SUBSTITUTE(SUBSTITUTE(SUBSTITUTE(SUBSTITUTE(SUBSTITUTE(SUBSTITUTE(SUBSTITUTE(SUBSTITUTE(SUBSTITUTE(SUBSTITUTE(SUBSTITUTE(SUBSTITUTE(LOWER(AA248&amp;""),CHAR(160),""),"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"&amp;TRIM(SUBSTITUTE(SUBSTITUTE(SUBSTITUTE(SUBSTITUTE(SUBSTITUTE(SUBSTITUTE(SUBSTITUTE(SUBSTITUTE(SUBSTITUTE(SUBSTITUTE(SUBSTITUTE(SUBSTITUTE(SUBSTITUTE(SUBSTITUTE(SUBSTITUTE(SUBSTITUTE(SUBSTITUTE(SUBSTITUTE(SUBSTITUTE(SUBSTITUTE(LOWER(V248&amp;""),CHAR(160)," "),"."," "),","," "),"-"," "),"/"," "),"("," "),")"," "),":"," "),";"," "),"_"," "),"–"," "),"?"," "),"!"," "),"*"," "),"["," "),"]"," "),"'"," "),"#"," "),"+"," "),"&amp;"," "))&amp;" "</f>
        <v>  </v>
      </c>
      <c r="BD248" s="61" t="str">
        <f aca="false">" "&amp;TRIM(SUBSTITUTE(SUBSTITUTE(SUBSTITUTE(SUBSTITUTE(SUBSTITUTE(SUBSTITUTE(SUBSTITUTE(SUBSTITUTE(SUBSTITUTE(SUBSTITUTE(SUBSTITUTE(SUBSTITUTE(SUBSTITUTE(SUBSTITUTE(SUBSTITUTE(SUBSTITUTE(SUBSTITUTE(SUBSTITUTE(SUBSTITUTE(SUBSTITUTE(LOWER(Z248&amp;""),CHAR(160)," "),"."," "),","," "),"-"," "),"/"," "),"("," "),")"," "),":"," "),";"," "),"_"," "),"–"," "),"?"," "),"!"," "),"*"," "),"["," "),"]"," "),"'"," "),"#"," "),"+"," "),"&amp;"," "))&amp;" "</f>
        <v>  </v>
      </c>
      <c r="BE248" s="61" t="str">
        <f aca="false">" "&amp;TRIM(SUBSTITUTE(SUBSTITUTE(SUBSTITUTE(SUBSTITUTE(SUBSTITUTE(SUBSTITUTE(SUBSTITUTE(SUBSTITUTE(SUBSTITUTE(SUBSTITUTE(SUBSTITUTE(SUBSTITUTE(SUBSTITUTE(SUBSTITUTE(SUBSTITUTE(SUBSTITUTE(SUBSTITUTE(SUBSTITUTE(SUBSTITUTE(SUBSTITUTE(LOWER(W248&amp;""),CHAR(160)," "),"."," "),","," "),"-"," "),"/"," "),"("," "),")"," "),":"," "),";"," "),"_"," "),"–"," "),"?"," "),"!"," "),"*"," "),"["," "),"]"," "),"'"," "),"#"," "),"+"," "),"&amp;"," "))&amp;" "</f>
        <v>  </v>
      </c>
      <c r="BF248" s="61" t="str">
        <f aca="false">" "&amp;TRIM(SUBSTITUTE(SUBSTITUTE(SUBSTITUTE(SUBSTITUTE(SUBSTITUTE(SUBSTITUTE(SUBSTITUTE(SUBSTITUTE(SUBSTITUTE(SUBSTITUTE(SUBSTITUTE(SUBSTITUTE(SUBSTITUTE(SUBSTITUTE(SUBSTITUTE(SUBSTITUTE(SUBSTITUTE(SUBSTITUTE(SUBSTITUTE(SUBSTITUTE(LOWER(AC248&amp;""),CHAR(160)," "),"."," "),","," "),"-"," "),"/"," "),"("," "),")"," "),":"," "),";"," "),"_"," "),"–"," "),"?"," "),"!"," "),"*"," "),"["," "),"]"," "),"'"," "),"#"," "),"+"," "),"&amp;"," "))&amp;" "</f>
        <v>  </v>
      </c>
    </row>
    <row r="249" customFormat="false" ht="41.25" hidden="false" customHeight="true" outlineLevel="0" collapsed="false">
      <c r="A249" s="57" t="s">
        <v>801</v>
      </c>
      <c r="B249" s="57" t="s">
        <v>232</v>
      </c>
      <c r="C249" s="57" t="str">
        <f aca="false">Flights!$F$11</f>
        <v>MH0003</v>
      </c>
      <c r="D249" s="58" t="n">
        <f aca="false">Flights!$D$11</f>
        <v>46304</v>
      </c>
      <c r="E249" s="57" t="str">
        <f aca="false">Flights!$G$11&amp;"-"&amp;Flights!$H$11</f>
        <v>LHR-KUL</v>
      </c>
      <c r="F249" s="57" t="str">
        <f aca="false">Flights!$K$11</f>
        <v>BC</v>
      </c>
      <c r="G249" s="57" t="s">
        <v>441</v>
      </c>
      <c r="H249" s="57" t="s">
        <v>442</v>
      </c>
      <c r="I249" s="57" t="s">
        <v>422</v>
      </c>
      <c r="J249" s="57" t="s">
        <v>743</v>
      </c>
      <c r="K249" s="67" t="s">
        <v>712</v>
      </c>
      <c r="L249" s="67" t="s">
        <v>713</v>
      </c>
      <c r="M249" s="67" t="s">
        <v>184</v>
      </c>
      <c r="N249" s="67" t="s">
        <v>426</v>
      </c>
      <c r="O249" s="67" t="s">
        <v>802</v>
      </c>
      <c r="P249" s="57" t="s">
        <v>183</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open",IF(AND(NOT(OR(LEN(AZ249)&lt;15,ISNUMBER(MATCH(AZ249,L_Placeholder,0)))),NOT(SUMPRODUCT(--ISNUMBER(SEARCH(" "&amp;L_EvidencePhrase&amp;" ",BF249)))&gt;0),NOT(OR(LEN(AU249)&lt;2,ISNUMBER(MATCH(AU249,L_Placeholder,0)))),NOT(OR(LEN(AX249)&lt;2,ISNUMBER(MATCH(AX249,L_Placeholder,0)))),TRIM(AE249)&lt;&gt;TRIM(T249)),"N/A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",BD249)))&gt;0),"INVALID – evidence missing, placeholder or not yet on file",IF(OR(LEN(AX249)&lt;2,ISNUMBER(MATCH(AX249,L_Placeholder,0))),"INVALID – verifier missing",IF(AX249=AU249,"INVALID – verifier must be someone other than the PIC",IF(SUMPRODUCT(--ISNUMBER(SEARCH(" "&amp;L_EvidencePhrase&amp;" ",BC249)))&gt;0,"INVALID – result not yet available (awaiting / TBC)",IF(AND(TRIM(U249)="Pass",SUMPRODUCT(--ISNUMBER(SEARCH(" "&amp;L_ResultBad&amp;" ",BC249)))&gt;0,NOT(SUMPRODUCT(--ISNUMBER(SEARCH(" "&amp;L_Negation&amp;" ",BC249)))&gt;0)),"INVALID – result describes a problem: use Fail, then Pass after CA",IF(AND(AQ249=1,OR(OR(LEN(AY249)&lt;3,ISNUMBER(MATCH(AY249,L_Placeholder,0))),SUMPRODUCT(--ISNUMBER(SEARCH(" "&amp;L_EvidencePhrase&amp;" ",BE249)))&gt;0)),"INVALID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SUBSTITUTE(SUBSTITUTE(SUBSTITUTE(SUBSTITUTE(SUBSTITUTE(SUBSTITUTE(SUBSTITUTE(SUBSTITUTE(SUBSTITUTE(SUBSTITUTE(SUBSTITUTE(SUBSTITUTE(SUBSTITUTE(LOWER(T249&amp;""),CHAR(160),"")," ",""),".",""),"-",""),"/",""),"?",""),"_",""),",",""),"[",""),"]",""),"(",""),")",""),"*","")</f>
        <v/>
      </c>
      <c r="AV249" s="61" t="str">
        <f aca="false">SUBSTITUTE(SUBSTITUTE(SUBSTITUTE(SUBSTITUTE(SUBSTITUTE(SUBSTITUTE(SUBSTITUTE(SUBSTITUTE(SUBSTITUTE(SUBSTITUTE(SUBSTITUTE(SUBSTITUTE(SUBSTITUTE(LOWER(V249&amp;""),CHAR(160),"")," ",""),".",""),"-",""),"/",""),"?",""),"_",""),",",""),"[",""),"]",""),"(",""),")",""),"*","")</f>
        <v/>
      </c>
      <c r="AW249" s="61" t="str">
        <f aca="false">SUBSTITUTE(SUBSTITUTE(SUBSTITUTE(SUBSTITUTE(SUBSTITUTE(SUBSTITUTE(SUBSTITUTE(SUBSTITUTE(SUBSTITUTE(SUBSTITUTE(SUBSTITUTE(SUBSTITUTE(SUBSTITUTE(LOWER(Z249&amp;""),CHAR(160),"")," ",""),".",""),"-",""),"/",""),"?",""),"_",""),",",""),"[",""),"]",""),"(",""),")",""),"*","")</f>
        <v/>
      </c>
      <c r="AX249" s="61" t="str">
        <f aca="false">SUBSTITUTE(SUBSTITUTE(SUBSTITUTE(SUBSTITUTE(SUBSTITUTE(SUBSTITUTE(SUBSTITUTE(SUBSTITUTE(SUBSTITUTE(SUBSTITUTE(SUBSTITUTE(SUBSTITUTE(SUBSTITUTE(LOWER(AE249&amp;""),CHAR(160),"")," ",""),".",""),"-",""),"/",""),"?",""),"_",""),",",""),"[",""),"]",""),"(",""),")",""),"*","")</f>
        <v/>
      </c>
      <c r="AY249" s="61" t="str">
        <f aca="false">SUBSTITUTE(SUBSTITUTE(SUBSTITUTE(SUBSTITUTE(SUBSTITUTE(SUBSTITUTE(SUBSTITUTE(SUBSTITUTE(SUBSTITUTE(SUBSTITUTE(SUBSTITUTE(SUBSTITUTE(SUBSTITUTE(LOWER(W249&amp;""),CHAR(160),"")," ",""),".",""),"-",""),"/",""),"?",""),"_",""),",",""),"[",""),"]",""),"(",""),")",""),"*","")</f>
        <v/>
      </c>
      <c r="AZ249" s="61" t="str">
        <f aca="false">SUBSTITUTE(SUBSTITUTE(SUBSTITUTE(SUBSTITUTE(SUBSTITUTE(SUBSTITUTE(SUBSTITUTE(SUBSTITUTE(SUBSTITUTE(SUBSTITUTE(SUBSTITUTE(SUBSTITUTE(SUBSTITUTE(LOWER(AC249&amp;""),CHAR(160),"")," ",""),".",""),"-",""),"/",""),"?",""),"_",""),",",""),"[",""),"]",""),"(",""),")",""),"*","")</f>
        <v/>
      </c>
      <c r="BA249" s="61" t="str">
        <f aca="false">SUBSTITUTE(SUBSTITUTE(SUBSTITUTE(SUBSTITUTE(SUBSTITUTE(SUBSTITUTE(SUBSTITUTE(SUBSTITUTE(SUBSTITUTE(SUBSTITUTE(SUBSTITUTE(SUBSTITUTE(SUBSTITUTE(LOWER(AA249&amp;""),CHAR(160),""),"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"&amp;TRIM(SUBSTITUTE(SUBSTITUTE(SUBSTITUTE(SUBSTITUTE(SUBSTITUTE(SUBSTITUTE(SUBSTITUTE(SUBSTITUTE(SUBSTITUTE(SUBSTITUTE(SUBSTITUTE(SUBSTITUTE(SUBSTITUTE(SUBSTITUTE(SUBSTITUTE(SUBSTITUTE(SUBSTITUTE(SUBSTITUTE(SUBSTITUTE(SUBSTITUTE(LOWER(V249&amp;""),CHAR(160)," "),"."," "),","," "),"-"," "),"/"," "),"("," "),")"," "),":"," "),";"," "),"_"," "),"–"," "),"?"," "),"!"," "),"*"," "),"["," "),"]"," "),"'"," "),"#"," "),"+"," "),"&amp;"," "))&amp;" "</f>
        <v>  </v>
      </c>
      <c r="BD249" s="61" t="str">
        <f aca="false">" "&amp;TRIM(SUBSTITUTE(SUBSTITUTE(SUBSTITUTE(SUBSTITUTE(SUBSTITUTE(SUBSTITUTE(SUBSTITUTE(SUBSTITUTE(SUBSTITUTE(SUBSTITUTE(SUBSTITUTE(SUBSTITUTE(SUBSTITUTE(SUBSTITUTE(SUBSTITUTE(SUBSTITUTE(SUBSTITUTE(SUBSTITUTE(SUBSTITUTE(SUBSTITUTE(LOWER(Z249&amp;""),CHAR(160)," "),"."," "),","," "),"-"," "),"/"," "),"("," "),")"," "),":"," "),";"," "),"_"," "),"–"," "),"?"," "),"!"," "),"*"," "),"["," "),"]"," "),"'"," "),"#"," "),"+"," "),"&amp;"," "))&amp;" "</f>
        <v>  </v>
      </c>
      <c r="BE249" s="61" t="str">
        <f aca="false">" "&amp;TRIM(SUBSTITUTE(SUBSTITUTE(SUBSTITUTE(SUBSTITUTE(SUBSTITUTE(SUBSTITUTE(SUBSTITUTE(SUBSTITUTE(SUBSTITUTE(SUBSTITUTE(SUBSTITUTE(SUBSTITUTE(SUBSTITUTE(SUBSTITUTE(SUBSTITUTE(SUBSTITUTE(SUBSTITUTE(SUBSTITUTE(SUBSTITUTE(SUBSTITUTE(LOWER(W249&amp;""),CHAR(160)," "),"."," "),","," "),"-"," "),"/"," "),"("," "),")"," "),":"," "),";"," "),"_"," "),"–"," "),"?"," "),"!"," "),"*"," "),"["," "),"]"," "),"'"," "),"#"," "),"+"," "),"&amp;"," "))&amp;" "</f>
        <v>  </v>
      </c>
      <c r="BF249" s="61" t="str">
        <f aca="false">" "&amp;TRIM(SUBSTITUTE(SUBSTITUTE(SUBSTITUTE(SUBSTITUTE(SUBSTITUTE(SUBSTITUTE(SUBSTITUTE(SUBSTITUTE(SUBSTITUTE(SUBSTITUTE(SUBSTITUTE(SUBSTITUTE(SUBSTITUTE(SUBSTITUTE(SUBSTITUTE(SUBSTITUTE(SUBSTITUTE(SUBSTITUTE(SUBSTITUTE(SUBSTITUTE(LOWER(AC249&amp;""),CHAR(160)," "),"."," "),","," "),"-"," "),"/"," "),"("," "),")"," "),":"," "),";"," "),"_"," "),"–"," "),"?"," "),"!"," "),"*"," "),"["," "),"]"," "),"'"," "),"#"," "),"+"," "),"&amp;"," "))&amp;" "</f>
        <v>  </v>
      </c>
    </row>
    <row r="250" customFormat="false" ht="39.75" hidden="false" customHeight="true" outlineLevel="0" collapsed="false">
      <c r="A250" s="57" t="s">
        <v>803</v>
      </c>
      <c r="B250" s="57" t="s">
        <v>232</v>
      </c>
      <c r="C250" s="57" t="str">
        <f aca="false">Flights!$F$11</f>
        <v>MH0003</v>
      </c>
      <c r="D250" s="58" t="n">
        <f aca="false">Flights!$D$11</f>
        <v>46304</v>
      </c>
      <c r="E250" s="57" t="str">
        <f aca="false">Flights!$G$11&amp;"-"&amp;Flights!$H$11</f>
        <v>LHR-KUL</v>
      </c>
      <c r="F250" s="57" t="str">
        <f aca="false">Flights!$K$11</f>
        <v>BC</v>
      </c>
      <c r="G250" s="57" t="s">
        <v>441</v>
      </c>
      <c r="H250" s="57" t="s">
        <v>442</v>
      </c>
      <c r="I250" s="57" t="s">
        <v>422</v>
      </c>
      <c r="J250" s="57" t="s">
        <v>625</v>
      </c>
      <c r="K250" s="67" t="s">
        <v>483</v>
      </c>
      <c r="L250" s="67" t="s">
        <v>716</v>
      </c>
      <c r="M250" s="67" t="s">
        <v>184</v>
      </c>
      <c r="N250" s="67" t="s">
        <v>365</v>
      </c>
      <c r="O250" s="67"/>
      <c r="P250" s="57" t="s">
        <v>183</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open",IF(AND(NOT(OR(LEN(AZ250)&lt;15,ISNUMBER(MATCH(AZ250,L_Placeholder,0)))),NOT(SUMPRODUCT(--ISNUMBER(SEARCH(" "&amp;L_EvidencePhrase&amp;" ",BF250)))&gt;0),NOT(OR(LEN(AU250)&lt;2,ISNUMBER(MATCH(AU250,L_Placeholder,0)))),NOT(OR(LEN(AX250)&lt;2,ISNUMBER(MATCH(AX250,L_Placeholder,0)))),TRIM(AE250)&lt;&gt;TRIM(T250)),"N/A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",BD250)))&gt;0),"INVALID – evidence missing, placeholder or not yet on file",IF(OR(LEN(AX250)&lt;2,ISNUMBER(MATCH(AX250,L_Placeholder,0))),"INVALID – verifier missing",IF(AX250=AU250,"INVALID – verifier must be someone other than the PIC",IF(SUMPRODUCT(--ISNUMBER(SEARCH(" "&amp;L_EvidencePhrase&amp;" ",BC250)))&gt;0,"INVALID – result not yet available (awaiting / TBC)",IF(AND(TRIM(U250)="Pass",SUMPRODUCT(--ISNUMBER(SEARCH(" "&amp;L_ResultBad&amp;" ",BC250)))&gt;0,NOT(SUMPRODUCT(--ISNUMBER(SEARCH(" "&amp;L_Negation&amp;" ",BC250)))&gt;0)),"INVALID – result describes a problem: use Fail, then Pass after CA",IF(AND(AQ250=1,OR(OR(LEN(AY250)&lt;3,ISNUMBER(MATCH(AY250,L_Placeholder,0))),SUMPRODUCT(--ISNUMBER(SEARCH(" "&amp;L_EvidencePhrase&amp;" ",BE250)))&gt;0)),"INVALID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SUBSTITUTE(SUBSTITUTE(SUBSTITUTE(SUBSTITUTE(SUBSTITUTE(SUBSTITUTE(SUBSTITUTE(SUBSTITUTE(SUBSTITUTE(SUBSTITUTE(SUBSTITUTE(SUBSTITUTE(SUBSTITUTE(LOWER(T250&amp;""),CHAR(160),"")," ",""),".",""),"-",""),"/",""),"?",""),"_",""),",",""),"[",""),"]",""),"(",""),")",""),"*","")</f>
        <v/>
      </c>
      <c r="AV250" s="61" t="str">
        <f aca="false">SUBSTITUTE(SUBSTITUTE(SUBSTITUTE(SUBSTITUTE(SUBSTITUTE(SUBSTITUTE(SUBSTITUTE(SUBSTITUTE(SUBSTITUTE(SUBSTITUTE(SUBSTITUTE(SUBSTITUTE(SUBSTITUTE(LOWER(V250&amp;""),CHAR(160),"")," ",""),".",""),"-",""),"/",""),"?",""),"_",""),",",""),"[",""),"]",""),"(",""),")",""),"*","")</f>
        <v/>
      </c>
      <c r="AW250" s="61" t="str">
        <f aca="false">SUBSTITUTE(SUBSTITUTE(SUBSTITUTE(SUBSTITUTE(SUBSTITUTE(SUBSTITUTE(SUBSTITUTE(SUBSTITUTE(SUBSTITUTE(SUBSTITUTE(SUBSTITUTE(SUBSTITUTE(SUBSTITUTE(LOWER(Z250&amp;""),CHAR(160),"")," ",""),".",""),"-",""),"/",""),"?",""),"_",""),",",""),"[",""),"]",""),"(",""),")",""),"*","")</f>
        <v/>
      </c>
      <c r="AX250" s="61" t="str">
        <f aca="false">SUBSTITUTE(SUBSTITUTE(SUBSTITUTE(SUBSTITUTE(SUBSTITUTE(SUBSTITUTE(SUBSTITUTE(SUBSTITUTE(SUBSTITUTE(SUBSTITUTE(SUBSTITUTE(SUBSTITUTE(SUBSTITUTE(LOWER(AE250&amp;""),CHAR(160),"")," ",""),".",""),"-",""),"/",""),"?",""),"_",""),",",""),"[",""),"]",""),"(",""),")",""),"*","")</f>
        <v/>
      </c>
      <c r="AY250" s="61" t="str">
        <f aca="false">SUBSTITUTE(SUBSTITUTE(SUBSTITUTE(SUBSTITUTE(SUBSTITUTE(SUBSTITUTE(SUBSTITUTE(SUBSTITUTE(SUBSTITUTE(SUBSTITUTE(SUBSTITUTE(SUBSTITUTE(SUBSTITUTE(LOWER(W250&amp;""),CHAR(160),"")," ",""),".",""),"-",""),"/",""),"?",""),"_",""),",",""),"[",""),"]",""),"(",""),")",""),"*","")</f>
        <v/>
      </c>
      <c r="AZ250" s="61" t="str">
        <f aca="false">SUBSTITUTE(SUBSTITUTE(SUBSTITUTE(SUBSTITUTE(SUBSTITUTE(SUBSTITUTE(SUBSTITUTE(SUBSTITUTE(SUBSTITUTE(SUBSTITUTE(SUBSTITUTE(SUBSTITUTE(SUBSTITUTE(LOWER(AC250&amp;""),CHAR(160),"")," ",""),".",""),"-",""),"/",""),"?",""),"_",""),",",""),"[",""),"]",""),"(",""),")",""),"*","")</f>
        <v/>
      </c>
      <c r="BA250" s="61" t="str">
        <f aca="false">SUBSTITUTE(SUBSTITUTE(SUBSTITUTE(SUBSTITUTE(SUBSTITUTE(SUBSTITUTE(SUBSTITUTE(SUBSTITUTE(SUBSTITUTE(SUBSTITUTE(SUBSTITUTE(SUBSTITUTE(SUBSTITUTE(LOWER(AA250&amp;""),CHAR(160),""),"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"&amp;TRIM(SUBSTITUTE(SUBSTITUTE(SUBSTITUTE(SUBSTITUTE(SUBSTITUTE(SUBSTITUTE(SUBSTITUTE(SUBSTITUTE(SUBSTITUTE(SUBSTITUTE(SUBSTITUTE(SUBSTITUTE(SUBSTITUTE(SUBSTITUTE(SUBSTITUTE(SUBSTITUTE(SUBSTITUTE(SUBSTITUTE(SUBSTITUTE(SUBSTITUTE(LOWER(V250&amp;""),CHAR(160)," "),"."," "),","," "),"-"," "),"/"," "),"("," "),")"," "),":"," "),";"," "),"_"," "),"–"," "),"?"," "),"!"," "),"*"," "),"["," "),"]"," "),"'"," "),"#"," "),"+"," "),"&amp;"," "))&amp;" "</f>
        <v>  </v>
      </c>
      <c r="BD250" s="61" t="str">
        <f aca="false">" "&amp;TRIM(SUBSTITUTE(SUBSTITUTE(SUBSTITUTE(SUBSTITUTE(SUBSTITUTE(SUBSTITUTE(SUBSTITUTE(SUBSTITUTE(SUBSTITUTE(SUBSTITUTE(SUBSTITUTE(SUBSTITUTE(SUBSTITUTE(SUBSTITUTE(SUBSTITUTE(SUBSTITUTE(SUBSTITUTE(SUBSTITUTE(SUBSTITUTE(SUBSTITUTE(LOWER(Z250&amp;""),CHAR(160)," "),"."," "),","," "),"-"," "),"/"," "),"("," "),")"," "),":"," "),";"," "),"_"," "),"–"," "),"?"," "),"!"," "),"*"," "),"["," "),"]"," "),"'"," "),"#"," "),"+"," "),"&amp;"," "))&amp;" "</f>
        <v>  </v>
      </c>
      <c r="BE250" s="61" t="str">
        <f aca="false">" "&amp;TRIM(SUBSTITUTE(SUBSTITUTE(SUBSTITUTE(SUBSTITUTE(SUBSTITUTE(SUBSTITUTE(SUBSTITUTE(SUBSTITUTE(SUBSTITUTE(SUBSTITUTE(SUBSTITUTE(SUBSTITUTE(SUBSTITUTE(SUBSTITUTE(SUBSTITUTE(SUBSTITUTE(SUBSTITUTE(SUBSTITUTE(SUBSTITUTE(SUBSTITUTE(LOWER(W250&amp;""),CHAR(160)," "),"."," "),","," "),"-"," "),"/"," "),"("," "),")"," "),":"," "),";"," "),"_"," "),"–"," "),"?"," "),"!"," "),"*"," "),"["," "),"]"," "),"'"," "),"#"," "),"+"," "),"&amp;"," "))&amp;" "</f>
        <v>  </v>
      </c>
      <c r="BF250" s="61" t="str">
        <f aca="false">" "&amp;TRIM(SUBSTITUTE(SUBSTITUTE(SUBSTITUTE(SUBSTITUTE(SUBSTITUTE(SUBSTITUTE(SUBSTITUTE(SUBSTITUTE(SUBSTITUTE(SUBSTITUTE(SUBSTITUTE(SUBSTITUTE(SUBSTITUTE(SUBSTITUTE(SUBSTITUTE(SUBSTITUTE(SUBSTITUTE(SUBSTITUTE(SUBSTITUTE(SUBSTITUTE(LOWER(AC250&amp;""),CHAR(160)," "),"."," "),","," "),"-"," "),"/"," "),"("," "),")"," "),":"," "),";"," "),"_"," "),"–"," "),"?"," "),"!"," "),"*"," "),"["," "),"]"," "),"'"," "),"#"," "),"+"," "),"&amp;"," "))&amp;" "</f>
        <v>  </v>
      </c>
    </row>
    <row r="251" customFormat="false" ht="39.75" hidden="false" customHeight="true" outlineLevel="0" collapsed="false">
      <c r="A251" s="57" t="s">
        <v>804</v>
      </c>
      <c r="B251" s="57" t="s">
        <v>232</v>
      </c>
      <c r="C251" s="57" t="str">
        <f aca="false">Flights!$F$11</f>
        <v>MH0003</v>
      </c>
      <c r="D251" s="58" t="n">
        <f aca="false">Flights!$D$11</f>
        <v>46304</v>
      </c>
      <c r="E251" s="57" t="str">
        <f aca="false">Flights!$G$11&amp;"-"&amp;Flights!$H$11</f>
        <v>LHR-KUL</v>
      </c>
      <c r="F251" s="57" t="str">
        <f aca="false">Flights!$K$11</f>
        <v>BC</v>
      </c>
      <c r="G251" s="57" t="s">
        <v>441</v>
      </c>
      <c r="H251" s="57" t="s">
        <v>442</v>
      </c>
      <c r="I251" s="57" t="s">
        <v>481</v>
      </c>
      <c r="J251" s="57" t="s">
        <v>519</v>
      </c>
      <c r="K251" s="67" t="s">
        <v>483</v>
      </c>
      <c r="L251" s="67" t="s">
        <v>718</v>
      </c>
      <c r="M251" s="67" t="s">
        <v>433</v>
      </c>
      <c r="N251" s="67" t="s">
        <v>365</v>
      </c>
      <c r="O251" s="67"/>
      <c r="P251" s="57" t="s">
        <v>183</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open",IF(AND(NOT(OR(LEN(AZ251)&lt;15,ISNUMBER(MATCH(AZ251,L_Placeholder,0)))),NOT(SUMPRODUCT(--ISNUMBER(SEARCH(" "&amp;L_EvidencePhrase&amp;" ",BF251)))&gt;0),NOT(OR(LEN(AU251)&lt;2,ISNUMBER(MATCH(AU251,L_Placeholder,0)))),NOT(OR(LEN(AX251)&lt;2,ISNUMBER(MATCH(AX251,L_Placeholder,0)))),TRIM(AE251)&lt;&gt;TRIM(T251)),"N/A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",BD251)))&gt;0),"INVALID – evidence missing, placeholder or not yet on file",IF(OR(LEN(AX251)&lt;2,ISNUMBER(MATCH(AX251,L_Placeholder,0))),"INVALID – verifier missing",IF(AX251=AU251,"INVALID – verifier must be someone other than the PIC",IF(SUMPRODUCT(--ISNUMBER(SEARCH(" "&amp;L_EvidencePhrase&amp;" ",BC251)))&gt;0,"INVALID – result not yet available (awaiting / TBC)",IF(AND(TRIM(U251)="Pass",SUMPRODUCT(--ISNUMBER(SEARCH(" "&amp;L_ResultBad&amp;" ",BC251)))&gt;0,NOT(SUMPRODUCT(--ISNUMBER(SEARCH(" "&amp;L_Negation&amp;" ",BC251)))&gt;0)),"INVALID – result describes a problem: use Fail, then Pass after CA",IF(AND(AQ251=1,OR(OR(LEN(AY251)&lt;3,ISNUMBER(MATCH(AY251,L_Placeholder,0))),SUMPRODUCT(--ISNUMBER(SEARCH(" "&amp;L_EvidencePhrase&amp;" ",BE251)))&gt;0)),"INVALID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SUBSTITUTE(SUBSTITUTE(SUBSTITUTE(SUBSTITUTE(SUBSTITUTE(SUBSTITUTE(SUBSTITUTE(SUBSTITUTE(SUBSTITUTE(SUBSTITUTE(SUBSTITUTE(SUBSTITUTE(SUBSTITUTE(LOWER(T251&amp;""),CHAR(160),"")," ",""),".",""),"-",""),"/",""),"?",""),"_",""),",",""),"[",""),"]",""),"(",""),")",""),"*","")</f>
        <v/>
      </c>
      <c r="AV251" s="61" t="str">
        <f aca="false">SUBSTITUTE(SUBSTITUTE(SUBSTITUTE(SUBSTITUTE(SUBSTITUTE(SUBSTITUTE(SUBSTITUTE(SUBSTITUTE(SUBSTITUTE(SUBSTITUTE(SUBSTITUTE(SUBSTITUTE(SUBSTITUTE(LOWER(V251&amp;""),CHAR(160),"")," ",""),".",""),"-",""),"/",""),"?",""),"_",""),",",""),"[",""),"]",""),"(",""),")",""),"*","")</f>
        <v/>
      </c>
      <c r="AW251" s="61" t="str">
        <f aca="false">SUBSTITUTE(SUBSTITUTE(SUBSTITUTE(SUBSTITUTE(SUBSTITUTE(SUBSTITUTE(SUBSTITUTE(SUBSTITUTE(SUBSTITUTE(SUBSTITUTE(SUBSTITUTE(SUBSTITUTE(SUBSTITUTE(LOWER(Z251&amp;""),CHAR(160),"")," ",""),".",""),"-",""),"/",""),"?",""),"_",""),",",""),"[",""),"]",""),"(",""),")",""),"*","")</f>
        <v/>
      </c>
      <c r="AX251" s="61" t="str">
        <f aca="false">SUBSTITUTE(SUBSTITUTE(SUBSTITUTE(SUBSTITUTE(SUBSTITUTE(SUBSTITUTE(SUBSTITUTE(SUBSTITUTE(SUBSTITUTE(SUBSTITUTE(SUBSTITUTE(SUBSTITUTE(SUBSTITUTE(LOWER(AE251&amp;""),CHAR(160),"")," ",""),".",""),"-",""),"/",""),"?",""),"_",""),",",""),"[",""),"]",""),"(",""),")",""),"*","")</f>
        <v/>
      </c>
      <c r="AY251" s="61" t="str">
        <f aca="false">SUBSTITUTE(SUBSTITUTE(SUBSTITUTE(SUBSTITUTE(SUBSTITUTE(SUBSTITUTE(SUBSTITUTE(SUBSTITUTE(SUBSTITUTE(SUBSTITUTE(SUBSTITUTE(SUBSTITUTE(SUBSTITUTE(LOWER(W251&amp;""),CHAR(160),"")," ",""),".",""),"-",""),"/",""),"?",""),"_",""),",",""),"[",""),"]",""),"(",""),")",""),"*","")</f>
        <v/>
      </c>
      <c r="AZ251" s="61" t="str">
        <f aca="false">SUBSTITUTE(SUBSTITUTE(SUBSTITUTE(SUBSTITUTE(SUBSTITUTE(SUBSTITUTE(SUBSTITUTE(SUBSTITUTE(SUBSTITUTE(SUBSTITUTE(SUBSTITUTE(SUBSTITUTE(SUBSTITUTE(LOWER(AC251&amp;""),CHAR(160),"")," ",""),".",""),"-",""),"/",""),"?",""),"_",""),",",""),"[",""),"]",""),"(",""),")",""),"*","")</f>
        <v/>
      </c>
      <c r="BA251" s="61" t="str">
        <f aca="false">SUBSTITUTE(SUBSTITUTE(SUBSTITUTE(SUBSTITUTE(SUBSTITUTE(SUBSTITUTE(SUBSTITUTE(SUBSTITUTE(SUBSTITUTE(SUBSTITUTE(SUBSTITUTE(SUBSTITUTE(SUBSTITUTE(LOWER(AA251&amp;""),CHAR(160),""),"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"&amp;TRIM(SUBSTITUTE(SUBSTITUTE(SUBSTITUTE(SUBSTITUTE(SUBSTITUTE(SUBSTITUTE(SUBSTITUTE(SUBSTITUTE(SUBSTITUTE(SUBSTITUTE(SUBSTITUTE(SUBSTITUTE(SUBSTITUTE(SUBSTITUTE(SUBSTITUTE(SUBSTITUTE(SUBSTITUTE(SUBSTITUTE(SUBSTITUTE(SUBSTITUTE(LOWER(V251&amp;""),CHAR(160)," "),"."," "),","," "),"-"," "),"/"," "),"("," "),")"," "),":"," "),";"," "),"_"," "),"–"," "),"?"," "),"!"," "),"*"," "),"["," "),"]"," "),"'"," "),"#"," "),"+"," "),"&amp;"," "))&amp;" "</f>
        <v>  </v>
      </c>
      <c r="BD251" s="61" t="str">
        <f aca="false">" "&amp;TRIM(SUBSTITUTE(SUBSTITUTE(SUBSTITUTE(SUBSTITUTE(SUBSTITUTE(SUBSTITUTE(SUBSTITUTE(SUBSTITUTE(SUBSTITUTE(SUBSTITUTE(SUBSTITUTE(SUBSTITUTE(SUBSTITUTE(SUBSTITUTE(SUBSTITUTE(SUBSTITUTE(SUBSTITUTE(SUBSTITUTE(SUBSTITUTE(SUBSTITUTE(LOWER(Z251&amp;""),CHAR(160)," "),"."," "),","," "),"-"," "),"/"," "),"("," "),")"," "),":"," "),";"," "),"_"," "),"–"," "),"?"," "),"!"," "),"*"," "),"["," "),"]"," "),"'"," "),"#"," "),"+"," "),"&amp;"," "))&amp;" "</f>
        <v>  </v>
      </c>
      <c r="BE251" s="61" t="str">
        <f aca="false">" "&amp;TRIM(SUBSTITUTE(SUBSTITUTE(SUBSTITUTE(SUBSTITUTE(SUBSTITUTE(SUBSTITUTE(SUBSTITUTE(SUBSTITUTE(SUBSTITUTE(SUBSTITUTE(SUBSTITUTE(SUBSTITUTE(SUBSTITUTE(SUBSTITUTE(SUBSTITUTE(SUBSTITUTE(SUBSTITUTE(SUBSTITUTE(SUBSTITUTE(SUBSTITUTE(LOWER(W251&amp;""),CHAR(160)," "),"."," "),","," "),"-"," "),"/"," "),"("," "),")"," "),":"," "),";"," "),"_"," "),"–"," "),"?"," "),"!"," "),"*"," "),"["," "),"]"," "),"'"," "),"#"," "),"+"," "),"&amp;"," "))&amp;" "</f>
        <v>  </v>
      </c>
      <c r="BF251" s="61" t="str">
        <f aca="false">" "&amp;TRIM(SUBSTITUTE(SUBSTITUTE(SUBSTITUTE(SUBSTITUTE(SUBSTITUTE(SUBSTITUTE(SUBSTITUTE(SUBSTITUTE(SUBSTITUTE(SUBSTITUTE(SUBSTITUTE(SUBSTITUTE(SUBSTITUTE(SUBSTITUTE(SUBSTITUTE(SUBSTITUTE(SUBSTITUTE(SUBSTITUTE(SUBSTITUTE(SUBSTITUTE(LOWER(AC251&amp;""),CHAR(160)," "),"."," "),","," "),"-"," "),"/"," "),"("," "),")"," "),":"," "),";"," "),"_"," "),"–"," "),"?"," "),"!"," "),"*"," "),"["," "),"]"," "),"'"," "),"#"," "),"+"," "),"&amp;"," "))&amp;" "</f>
        <v>  </v>
      </c>
    </row>
    <row r="252" customFormat="false" ht="39.75" hidden="false" customHeight="true" outlineLevel="0" collapsed="false">
      <c r="A252" s="57" t="s">
        <v>805</v>
      </c>
      <c r="B252" s="57" t="s">
        <v>232</v>
      </c>
      <c r="C252" s="57" t="str">
        <f aca="false">Flights!$F$11</f>
        <v>MH0003</v>
      </c>
      <c r="D252" s="58" t="n">
        <f aca="false">Flights!$D$11</f>
        <v>46304</v>
      </c>
      <c r="E252" s="57" t="str">
        <f aca="false">Flights!$G$11&amp;"-"&amp;Flights!$H$11</f>
        <v>LHR-KUL</v>
      </c>
      <c r="F252" s="57" t="str">
        <f aca="false">Flights!$K$11</f>
        <v>BC</v>
      </c>
      <c r="G252" s="57" t="s">
        <v>441</v>
      </c>
      <c r="H252" s="57" t="s">
        <v>442</v>
      </c>
      <c r="I252" s="57" t="s">
        <v>481</v>
      </c>
      <c r="J252" s="57" t="s">
        <v>521</v>
      </c>
      <c r="K252" s="67" t="s">
        <v>483</v>
      </c>
      <c r="L252" s="67" t="s">
        <v>720</v>
      </c>
      <c r="M252" s="67" t="s">
        <v>433</v>
      </c>
      <c r="N252" s="67" t="s">
        <v>365</v>
      </c>
      <c r="O252" s="67"/>
      <c r="P252" s="57" t="s">
        <v>183</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open",IF(AND(NOT(OR(LEN(AZ252)&lt;15,ISNUMBER(MATCH(AZ252,L_Placeholder,0)))),NOT(SUMPRODUCT(--ISNUMBER(SEARCH(" "&amp;L_EvidencePhrase&amp;" ",BF252)))&gt;0),NOT(OR(LEN(AU252)&lt;2,ISNUMBER(MATCH(AU252,L_Placeholder,0)))),NOT(OR(LEN(AX252)&lt;2,ISNUMBER(MATCH(AX252,L_Placeholder,0)))),TRIM(AE252)&lt;&gt;TRIM(T252)),"N/A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",BD252)))&gt;0),"INVALID – evidence missing, placeholder or not yet on file",IF(OR(LEN(AX252)&lt;2,ISNUMBER(MATCH(AX252,L_Placeholder,0))),"INVALID – verifier missing",IF(AX252=AU252,"INVALID – verifier must be someone other than the PIC",IF(SUMPRODUCT(--ISNUMBER(SEARCH(" "&amp;L_EvidencePhrase&amp;" ",BC252)))&gt;0,"INVALID – result not yet available (awaiting / TBC)",IF(AND(TRIM(U252)="Pass",SUMPRODUCT(--ISNUMBER(SEARCH(" "&amp;L_ResultBad&amp;" ",BC252)))&gt;0,NOT(SUMPRODUCT(--ISNUMBER(SEARCH(" "&amp;L_Negation&amp;" ",BC252)))&gt;0)),"INVALID – result describes a problem: use Fail, then Pass after CA",IF(AND(AQ252=1,OR(OR(LEN(AY252)&lt;3,ISNUMBER(MATCH(AY252,L_Placeholder,0))),SUMPRODUCT(--ISNUMBER(SEARCH(" "&amp;L_EvidencePhrase&amp;" ",BE252)))&gt;0)),"INVALID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SUBSTITUTE(SUBSTITUTE(SUBSTITUTE(SUBSTITUTE(SUBSTITUTE(SUBSTITUTE(SUBSTITUTE(SUBSTITUTE(SUBSTITUTE(SUBSTITUTE(SUBSTITUTE(SUBSTITUTE(SUBSTITUTE(LOWER(T252&amp;""),CHAR(160),"")," ",""),".",""),"-",""),"/",""),"?",""),"_",""),",",""),"[",""),"]",""),"(",""),")",""),"*","")</f>
        <v/>
      </c>
      <c r="AV252" s="61" t="str">
        <f aca="false">SUBSTITUTE(SUBSTITUTE(SUBSTITUTE(SUBSTITUTE(SUBSTITUTE(SUBSTITUTE(SUBSTITUTE(SUBSTITUTE(SUBSTITUTE(SUBSTITUTE(SUBSTITUTE(SUBSTITUTE(SUBSTITUTE(LOWER(V252&amp;""),CHAR(160),"")," ",""),".",""),"-",""),"/",""),"?",""),"_",""),",",""),"[",""),"]",""),"(",""),")",""),"*","")</f>
        <v/>
      </c>
      <c r="AW252" s="61" t="str">
        <f aca="false">SUBSTITUTE(SUBSTITUTE(SUBSTITUTE(SUBSTITUTE(SUBSTITUTE(SUBSTITUTE(SUBSTITUTE(SUBSTITUTE(SUBSTITUTE(SUBSTITUTE(SUBSTITUTE(SUBSTITUTE(SUBSTITUTE(LOWER(Z252&amp;""),CHAR(160),"")," ",""),".",""),"-",""),"/",""),"?",""),"_",""),",",""),"[",""),"]",""),"(",""),")",""),"*","")</f>
        <v/>
      </c>
      <c r="AX252" s="61" t="str">
        <f aca="false">SUBSTITUTE(SUBSTITUTE(SUBSTITUTE(SUBSTITUTE(SUBSTITUTE(SUBSTITUTE(SUBSTITUTE(SUBSTITUTE(SUBSTITUTE(SUBSTITUTE(SUBSTITUTE(SUBSTITUTE(SUBSTITUTE(LOWER(AE252&amp;""),CHAR(160),"")," ",""),".",""),"-",""),"/",""),"?",""),"_",""),",",""),"[",""),"]",""),"(",""),")",""),"*","")</f>
        <v/>
      </c>
      <c r="AY252" s="61" t="str">
        <f aca="false">SUBSTITUTE(SUBSTITUTE(SUBSTITUTE(SUBSTITUTE(SUBSTITUTE(SUBSTITUTE(SUBSTITUTE(SUBSTITUTE(SUBSTITUTE(SUBSTITUTE(SUBSTITUTE(SUBSTITUTE(SUBSTITUTE(LOWER(W252&amp;""),CHAR(160),"")," ",""),".",""),"-",""),"/",""),"?",""),"_",""),",",""),"[",""),"]",""),"(",""),")",""),"*","")</f>
        <v/>
      </c>
      <c r="AZ252" s="61" t="str">
        <f aca="false">SUBSTITUTE(SUBSTITUTE(SUBSTITUTE(SUBSTITUTE(SUBSTITUTE(SUBSTITUTE(SUBSTITUTE(SUBSTITUTE(SUBSTITUTE(SUBSTITUTE(SUBSTITUTE(SUBSTITUTE(SUBSTITUTE(LOWER(AC252&amp;""),CHAR(160),"")," ",""),".",""),"-",""),"/",""),"?",""),"_",""),",",""),"[",""),"]",""),"(",""),")",""),"*","")</f>
        <v/>
      </c>
      <c r="BA252" s="61" t="str">
        <f aca="false">SUBSTITUTE(SUBSTITUTE(SUBSTITUTE(SUBSTITUTE(SUBSTITUTE(SUBSTITUTE(SUBSTITUTE(SUBSTITUTE(SUBSTITUTE(SUBSTITUTE(SUBSTITUTE(SUBSTITUTE(SUBSTITUTE(LOWER(AA252&amp;""),CHAR(160),""),"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"&amp;TRIM(SUBSTITUTE(SUBSTITUTE(SUBSTITUTE(SUBSTITUTE(SUBSTITUTE(SUBSTITUTE(SUBSTITUTE(SUBSTITUTE(SUBSTITUTE(SUBSTITUTE(SUBSTITUTE(SUBSTITUTE(SUBSTITUTE(SUBSTITUTE(SUBSTITUTE(SUBSTITUTE(SUBSTITUTE(SUBSTITUTE(SUBSTITUTE(SUBSTITUTE(LOWER(V252&amp;""),CHAR(160)," "),"."," "),","," "),"-"," "),"/"," "),"("," "),")"," "),":"," "),";"," "),"_"," "),"–"," "),"?"," "),"!"," "),"*"," "),"["," "),"]"," "),"'"," "),"#"," "),"+"," "),"&amp;"," "))&amp;" "</f>
        <v>  </v>
      </c>
      <c r="BD252" s="61" t="str">
        <f aca="false">" "&amp;TRIM(SUBSTITUTE(SUBSTITUTE(SUBSTITUTE(SUBSTITUTE(SUBSTITUTE(SUBSTITUTE(SUBSTITUTE(SUBSTITUTE(SUBSTITUTE(SUBSTITUTE(SUBSTITUTE(SUBSTITUTE(SUBSTITUTE(SUBSTITUTE(SUBSTITUTE(SUBSTITUTE(SUBSTITUTE(SUBSTITUTE(SUBSTITUTE(SUBSTITUTE(LOWER(Z252&amp;""),CHAR(160)," "),"."," "),","," "),"-"," "),"/"," "),"("," "),")"," "),":"," "),";"," "),"_"," "),"–"," "),"?"," "),"!"," "),"*"," "),"["," "),"]"," "),"'"," "),"#"," "),"+"," "),"&amp;"," "))&amp;" "</f>
        <v>  </v>
      </c>
      <c r="BE252" s="61" t="str">
        <f aca="false">" "&amp;TRIM(SUBSTITUTE(SUBSTITUTE(SUBSTITUTE(SUBSTITUTE(SUBSTITUTE(SUBSTITUTE(SUBSTITUTE(SUBSTITUTE(SUBSTITUTE(SUBSTITUTE(SUBSTITUTE(SUBSTITUTE(SUBSTITUTE(SUBSTITUTE(SUBSTITUTE(SUBSTITUTE(SUBSTITUTE(SUBSTITUTE(SUBSTITUTE(SUBSTITUTE(LOWER(W252&amp;""),CHAR(160)," "),"."," "),","," "),"-"," "),"/"," "),"("," "),")"," "),":"," "),";"," "),"_"," "),"–"," "),"?"," "),"!"," "),"*"," "),"["," "),"]"," "),"'"," "),"#"," "),"+"," "),"&amp;"," "))&amp;" "</f>
        <v>  </v>
      </c>
      <c r="BF252" s="61" t="str">
        <f aca="false">" "&amp;TRIM(SUBSTITUTE(SUBSTITUTE(SUBSTITUTE(SUBSTITUTE(SUBSTITUTE(SUBSTITUTE(SUBSTITUTE(SUBSTITUTE(SUBSTITUTE(SUBSTITUTE(SUBSTITUTE(SUBSTITUTE(SUBSTITUTE(SUBSTITUTE(SUBSTITUTE(SUBSTITUTE(SUBSTITUTE(SUBSTITUTE(SUBSTITUTE(SUBSTITUTE(LOWER(AC252&amp;""),CHAR(160)," "),"."," "),","," "),"-"," "),"/"," "),"("," "),")"," "),":"," "),";"," "),"_"," "),"–"," "),"?"," "),"!"," "),"*"," "),"["," "),"]"," "),"'"," "),"#"," "),"+"," "),"&amp;"," "))&amp;" "</f>
        <v>  </v>
      </c>
    </row>
    <row r="253" customFormat="false" ht="39.75" hidden="false" customHeight="true" outlineLevel="0" collapsed="false">
      <c r="A253" s="57" t="s">
        <v>806</v>
      </c>
      <c r="B253" s="57" t="s">
        <v>232</v>
      </c>
      <c r="C253" s="57" t="str">
        <f aca="false">Flights!$F$11</f>
        <v>MH0003</v>
      </c>
      <c r="D253" s="58" t="n">
        <f aca="false">Flights!$D$11</f>
        <v>46304</v>
      </c>
      <c r="E253" s="57" t="str">
        <f aca="false">Flights!$G$11&amp;"-"&amp;Flights!$H$11</f>
        <v>LHR-KUL</v>
      </c>
      <c r="F253" s="57" t="str">
        <f aca="false">Flights!$K$11</f>
        <v>BC</v>
      </c>
      <c r="G253" s="57" t="s">
        <v>441</v>
      </c>
      <c r="H253" s="57" t="s">
        <v>442</v>
      </c>
      <c r="I253" s="57" t="s">
        <v>481</v>
      </c>
      <c r="J253" s="57" t="s">
        <v>523</v>
      </c>
      <c r="K253" s="67" t="s">
        <v>483</v>
      </c>
      <c r="L253" s="67" t="s">
        <v>722</v>
      </c>
      <c r="M253" s="67" t="s">
        <v>433</v>
      </c>
      <c r="N253" s="67" t="s">
        <v>365</v>
      </c>
      <c r="O253" s="67"/>
      <c r="P253" s="57" t="s">
        <v>183</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open",IF(AND(NOT(OR(LEN(AZ253)&lt;15,ISNUMBER(MATCH(AZ253,L_Placeholder,0)))),NOT(SUMPRODUCT(--ISNUMBER(SEARCH(" "&amp;L_EvidencePhrase&amp;" ",BF253)))&gt;0),NOT(OR(LEN(AU253)&lt;2,ISNUMBER(MATCH(AU253,L_Placeholder,0)))),NOT(OR(LEN(AX253)&lt;2,ISNUMBER(MATCH(AX253,L_Placeholder,0)))),TRIM(AE253)&lt;&gt;TRIM(T253)),"N/A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",BD253)))&gt;0),"INVALID – evidence missing, placeholder or not yet on file",IF(OR(LEN(AX253)&lt;2,ISNUMBER(MATCH(AX253,L_Placeholder,0))),"INVALID – verifier missing",IF(AX253=AU253,"INVALID – verifier must be someone other than the PIC",IF(SUMPRODUCT(--ISNUMBER(SEARCH(" "&amp;L_EvidencePhrase&amp;" ",BC253)))&gt;0,"INVALID – result not yet available (awaiting / TBC)",IF(AND(TRIM(U253)="Pass",SUMPRODUCT(--ISNUMBER(SEARCH(" "&amp;L_ResultBad&amp;" ",BC253)))&gt;0,NOT(SUMPRODUCT(--ISNUMBER(SEARCH(" "&amp;L_Negation&amp;" ",BC253)))&gt;0)),"INVALID – result describes a problem: use Fail, then Pass after CA",IF(AND(AQ253=1,OR(OR(LEN(AY253)&lt;3,ISNUMBER(MATCH(AY253,L_Placeholder,0))),SUMPRODUCT(--ISNUMBER(SEARCH(" "&amp;L_EvidencePhrase&amp;" ",BE253)))&gt;0)),"INVALID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SUBSTITUTE(SUBSTITUTE(SUBSTITUTE(SUBSTITUTE(SUBSTITUTE(SUBSTITUTE(SUBSTITUTE(SUBSTITUTE(SUBSTITUTE(SUBSTITUTE(SUBSTITUTE(SUBSTITUTE(SUBSTITUTE(LOWER(T253&amp;""),CHAR(160),"")," ",""),".",""),"-",""),"/",""),"?",""),"_",""),",",""),"[",""),"]",""),"(",""),")",""),"*","")</f>
        <v/>
      </c>
      <c r="AV253" s="61" t="str">
        <f aca="false">SUBSTITUTE(SUBSTITUTE(SUBSTITUTE(SUBSTITUTE(SUBSTITUTE(SUBSTITUTE(SUBSTITUTE(SUBSTITUTE(SUBSTITUTE(SUBSTITUTE(SUBSTITUTE(SUBSTITUTE(SUBSTITUTE(LOWER(V253&amp;""),CHAR(160),"")," ",""),".",""),"-",""),"/",""),"?",""),"_",""),",",""),"[",""),"]",""),"(",""),")",""),"*","")</f>
        <v/>
      </c>
      <c r="AW253" s="61" t="str">
        <f aca="false">SUBSTITUTE(SUBSTITUTE(SUBSTITUTE(SUBSTITUTE(SUBSTITUTE(SUBSTITUTE(SUBSTITUTE(SUBSTITUTE(SUBSTITUTE(SUBSTITUTE(SUBSTITUTE(SUBSTITUTE(SUBSTITUTE(LOWER(Z253&amp;""),CHAR(160),"")," ",""),".",""),"-",""),"/",""),"?",""),"_",""),",",""),"[",""),"]",""),"(",""),")",""),"*","")</f>
        <v/>
      </c>
      <c r="AX253" s="61" t="str">
        <f aca="false">SUBSTITUTE(SUBSTITUTE(SUBSTITUTE(SUBSTITUTE(SUBSTITUTE(SUBSTITUTE(SUBSTITUTE(SUBSTITUTE(SUBSTITUTE(SUBSTITUTE(SUBSTITUTE(SUBSTITUTE(SUBSTITUTE(LOWER(AE253&amp;""),CHAR(160),"")," ",""),".",""),"-",""),"/",""),"?",""),"_",""),",",""),"[",""),"]",""),"(",""),")",""),"*","")</f>
        <v/>
      </c>
      <c r="AY253" s="61" t="str">
        <f aca="false">SUBSTITUTE(SUBSTITUTE(SUBSTITUTE(SUBSTITUTE(SUBSTITUTE(SUBSTITUTE(SUBSTITUTE(SUBSTITUTE(SUBSTITUTE(SUBSTITUTE(SUBSTITUTE(SUBSTITUTE(SUBSTITUTE(LOWER(W253&amp;""),CHAR(160),"")," ",""),".",""),"-",""),"/",""),"?",""),"_",""),",",""),"[",""),"]",""),"(",""),")",""),"*","")</f>
        <v/>
      </c>
      <c r="AZ253" s="61" t="str">
        <f aca="false">SUBSTITUTE(SUBSTITUTE(SUBSTITUTE(SUBSTITUTE(SUBSTITUTE(SUBSTITUTE(SUBSTITUTE(SUBSTITUTE(SUBSTITUTE(SUBSTITUTE(SUBSTITUTE(SUBSTITUTE(SUBSTITUTE(LOWER(AC253&amp;""),CHAR(160),"")," ",""),".",""),"-",""),"/",""),"?",""),"_",""),",",""),"[",""),"]",""),"(",""),")",""),"*","")</f>
        <v/>
      </c>
      <c r="BA253" s="61" t="str">
        <f aca="false">SUBSTITUTE(SUBSTITUTE(SUBSTITUTE(SUBSTITUTE(SUBSTITUTE(SUBSTITUTE(SUBSTITUTE(SUBSTITUTE(SUBSTITUTE(SUBSTITUTE(SUBSTITUTE(SUBSTITUTE(SUBSTITUTE(LOWER(AA253&amp;""),CHAR(160),""),"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"&amp;TRIM(SUBSTITUTE(SUBSTITUTE(SUBSTITUTE(SUBSTITUTE(SUBSTITUTE(SUBSTITUTE(SUBSTITUTE(SUBSTITUTE(SUBSTITUTE(SUBSTITUTE(SUBSTITUTE(SUBSTITUTE(SUBSTITUTE(SUBSTITUTE(SUBSTITUTE(SUBSTITUTE(SUBSTITUTE(SUBSTITUTE(SUBSTITUTE(SUBSTITUTE(LOWER(V253&amp;""),CHAR(160)," "),"."," "),","," "),"-"," "),"/"," "),"("," "),")"," "),":"," "),";"," "),"_"," "),"–"," "),"?"," "),"!"," "),"*"," "),"["," "),"]"," "),"'"," "),"#"," "),"+"," "),"&amp;"," "))&amp;" "</f>
        <v>  </v>
      </c>
      <c r="BD253" s="61" t="str">
        <f aca="false">" "&amp;TRIM(SUBSTITUTE(SUBSTITUTE(SUBSTITUTE(SUBSTITUTE(SUBSTITUTE(SUBSTITUTE(SUBSTITUTE(SUBSTITUTE(SUBSTITUTE(SUBSTITUTE(SUBSTITUTE(SUBSTITUTE(SUBSTITUTE(SUBSTITUTE(SUBSTITUTE(SUBSTITUTE(SUBSTITUTE(SUBSTITUTE(SUBSTITUTE(SUBSTITUTE(LOWER(Z253&amp;""),CHAR(160)," "),"."," "),","," "),"-"," "),"/"," "),"("," "),")"," "),":"," "),";"," "),"_"," "),"–"," "),"?"," "),"!"," "),"*"," "),"["," "),"]"," "),"'"," "),"#"," "),"+"," "),"&amp;"," "))&amp;" "</f>
        <v>  </v>
      </c>
      <c r="BE253" s="61" t="str">
        <f aca="false">" "&amp;TRIM(SUBSTITUTE(SUBSTITUTE(SUBSTITUTE(SUBSTITUTE(SUBSTITUTE(SUBSTITUTE(SUBSTITUTE(SUBSTITUTE(SUBSTITUTE(SUBSTITUTE(SUBSTITUTE(SUBSTITUTE(SUBSTITUTE(SUBSTITUTE(SUBSTITUTE(SUBSTITUTE(SUBSTITUTE(SUBSTITUTE(SUBSTITUTE(SUBSTITUTE(LOWER(W253&amp;""),CHAR(160)," "),"."," "),","," "),"-"," "),"/"," "),"("," "),")"," "),":"," "),";"," "),"_"," "),"–"," "),"?"," "),"!"," "),"*"," "),"["," "),"]"," "),"'"," "),"#"," "),"+"," "),"&amp;"," "))&amp;" "</f>
        <v>  </v>
      </c>
      <c r="BF253" s="61" t="str">
        <f aca="false">" "&amp;TRIM(SUBSTITUTE(SUBSTITUTE(SUBSTITUTE(SUBSTITUTE(SUBSTITUTE(SUBSTITUTE(SUBSTITUTE(SUBSTITUTE(SUBSTITUTE(SUBSTITUTE(SUBSTITUTE(SUBSTITUTE(SUBSTITUTE(SUBSTITUTE(SUBSTITUTE(SUBSTITUTE(SUBSTITUTE(SUBSTITUTE(SUBSTITUTE(SUBSTITUTE(LOWER(AC253&amp;""),CHAR(160)," "),"."," "),","," "),"-"," "),"/"," "),"("," "),")"," "),":"," "),";"," "),"_"," "),"–"," "),"?"," "),"!"," "),"*"," "),"["," "),"]"," "),"'"," "),"#"," "),"+"," "),"&amp;"," "))&amp;" "</f>
        <v>  </v>
      </c>
    </row>
    <row r="254" customFormat="false" ht="39.75" hidden="false" customHeight="true" outlineLevel="0" collapsed="false">
      <c r="A254" s="57" t="s">
        <v>807</v>
      </c>
      <c r="B254" s="57" t="s">
        <v>232</v>
      </c>
      <c r="C254" s="57" t="str">
        <f aca="false">Flights!$F$11</f>
        <v>MH0003</v>
      </c>
      <c r="D254" s="58" t="n">
        <f aca="false">Flights!$D$11</f>
        <v>46304</v>
      </c>
      <c r="E254" s="57" t="str">
        <f aca="false">Flights!$G$11&amp;"-"&amp;Flights!$H$11</f>
        <v>LHR-KUL</v>
      </c>
      <c r="F254" s="57" t="str">
        <f aca="false">Flights!$K$11</f>
        <v>BC</v>
      </c>
      <c r="G254" s="57" t="s">
        <v>441</v>
      </c>
      <c r="H254" s="57" t="s">
        <v>442</v>
      </c>
      <c r="I254" s="57" t="s">
        <v>481</v>
      </c>
      <c r="J254" s="57" t="s">
        <v>525</v>
      </c>
      <c r="K254" s="67" t="s">
        <v>483</v>
      </c>
      <c r="L254" s="67" t="s">
        <v>724</v>
      </c>
      <c r="M254" s="67" t="s">
        <v>433</v>
      </c>
      <c r="N254" s="67" t="s">
        <v>365</v>
      </c>
      <c r="O254" s="67"/>
      <c r="P254" s="57" t="s">
        <v>183</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open",IF(AND(NOT(OR(LEN(AZ254)&lt;15,ISNUMBER(MATCH(AZ254,L_Placeholder,0)))),NOT(SUMPRODUCT(--ISNUMBER(SEARCH(" "&amp;L_EvidencePhrase&amp;" ",BF254)))&gt;0),NOT(OR(LEN(AU254)&lt;2,ISNUMBER(MATCH(AU254,L_Placeholder,0)))),NOT(OR(LEN(AX254)&lt;2,ISNUMBER(MATCH(AX254,L_Placeholder,0)))),TRIM(AE254)&lt;&gt;TRIM(T254)),"N/A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",BD254)))&gt;0),"INVALID – evidence missing, placeholder or not yet on file",IF(OR(LEN(AX254)&lt;2,ISNUMBER(MATCH(AX254,L_Placeholder,0))),"INVALID – verifier missing",IF(AX254=AU254,"INVALID – verifier must be someone other than the PIC",IF(SUMPRODUCT(--ISNUMBER(SEARCH(" "&amp;L_EvidencePhrase&amp;" ",BC254)))&gt;0,"INVALID – result not yet available (awaiting / TBC)",IF(AND(TRIM(U254)="Pass",SUMPRODUCT(--ISNUMBER(SEARCH(" "&amp;L_ResultBad&amp;" ",BC254)))&gt;0,NOT(SUMPRODUCT(--ISNUMBER(SEARCH(" "&amp;L_Negation&amp;" ",BC254)))&gt;0)),"INVALID – result describes a problem: use Fail, then Pass after CA",IF(AND(AQ254=1,OR(OR(LEN(AY254)&lt;3,ISNUMBER(MATCH(AY254,L_Placeholder,0))),SUMPRODUCT(--ISNUMBER(SEARCH(" "&amp;L_EvidencePhrase&amp;" ",BE254)))&gt;0)),"INVALID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SUBSTITUTE(SUBSTITUTE(SUBSTITUTE(SUBSTITUTE(SUBSTITUTE(SUBSTITUTE(SUBSTITUTE(SUBSTITUTE(SUBSTITUTE(SUBSTITUTE(SUBSTITUTE(SUBSTITUTE(SUBSTITUTE(LOWER(T254&amp;""),CHAR(160),"")," ",""),".",""),"-",""),"/",""),"?",""),"_",""),",",""),"[",""),"]",""),"(",""),")",""),"*","")</f>
        <v/>
      </c>
      <c r="AV254" s="61" t="str">
        <f aca="false">SUBSTITUTE(SUBSTITUTE(SUBSTITUTE(SUBSTITUTE(SUBSTITUTE(SUBSTITUTE(SUBSTITUTE(SUBSTITUTE(SUBSTITUTE(SUBSTITUTE(SUBSTITUTE(SUBSTITUTE(SUBSTITUTE(LOWER(V254&amp;""),CHAR(160),"")," ",""),".",""),"-",""),"/",""),"?",""),"_",""),",",""),"[",""),"]",""),"(",""),")",""),"*","")</f>
        <v/>
      </c>
      <c r="AW254" s="61" t="str">
        <f aca="false">SUBSTITUTE(SUBSTITUTE(SUBSTITUTE(SUBSTITUTE(SUBSTITUTE(SUBSTITUTE(SUBSTITUTE(SUBSTITUTE(SUBSTITUTE(SUBSTITUTE(SUBSTITUTE(SUBSTITUTE(SUBSTITUTE(LOWER(Z254&amp;""),CHAR(160),"")," ",""),".",""),"-",""),"/",""),"?",""),"_",""),",",""),"[",""),"]",""),"(",""),")",""),"*","")</f>
        <v/>
      </c>
      <c r="AX254" s="61" t="str">
        <f aca="false">SUBSTITUTE(SUBSTITUTE(SUBSTITUTE(SUBSTITUTE(SUBSTITUTE(SUBSTITUTE(SUBSTITUTE(SUBSTITUTE(SUBSTITUTE(SUBSTITUTE(SUBSTITUTE(SUBSTITUTE(SUBSTITUTE(LOWER(AE254&amp;""),CHAR(160),"")," ",""),".",""),"-",""),"/",""),"?",""),"_",""),",",""),"[",""),"]",""),"(",""),")",""),"*","")</f>
        <v/>
      </c>
      <c r="AY254" s="61" t="str">
        <f aca="false">SUBSTITUTE(SUBSTITUTE(SUBSTITUTE(SUBSTITUTE(SUBSTITUTE(SUBSTITUTE(SUBSTITUTE(SUBSTITUTE(SUBSTITUTE(SUBSTITUTE(SUBSTITUTE(SUBSTITUTE(SUBSTITUTE(LOWER(W254&amp;""),CHAR(160),"")," ",""),".",""),"-",""),"/",""),"?",""),"_",""),",",""),"[",""),"]",""),"(",""),")",""),"*","")</f>
        <v/>
      </c>
      <c r="AZ254" s="61" t="str">
        <f aca="false">SUBSTITUTE(SUBSTITUTE(SUBSTITUTE(SUBSTITUTE(SUBSTITUTE(SUBSTITUTE(SUBSTITUTE(SUBSTITUTE(SUBSTITUTE(SUBSTITUTE(SUBSTITUTE(SUBSTITUTE(SUBSTITUTE(LOWER(AC254&amp;""),CHAR(160),"")," ",""),".",""),"-",""),"/",""),"?",""),"_",""),",",""),"[",""),"]",""),"(",""),")",""),"*","")</f>
        <v/>
      </c>
      <c r="BA254" s="61" t="str">
        <f aca="false">SUBSTITUTE(SUBSTITUTE(SUBSTITUTE(SUBSTITUTE(SUBSTITUTE(SUBSTITUTE(SUBSTITUTE(SUBSTITUTE(SUBSTITUTE(SUBSTITUTE(SUBSTITUTE(SUBSTITUTE(SUBSTITUTE(LOWER(AA254&amp;""),CHAR(160),""),"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"&amp;TRIM(SUBSTITUTE(SUBSTITUTE(SUBSTITUTE(SUBSTITUTE(SUBSTITUTE(SUBSTITUTE(SUBSTITUTE(SUBSTITUTE(SUBSTITUTE(SUBSTITUTE(SUBSTITUTE(SUBSTITUTE(SUBSTITUTE(SUBSTITUTE(SUBSTITUTE(SUBSTITUTE(SUBSTITUTE(SUBSTITUTE(SUBSTITUTE(SUBSTITUTE(LOWER(V254&amp;""),CHAR(160)," "),"."," "),","," "),"-"," "),"/"," "),"("," "),")"," "),":"," "),";"," "),"_"," "),"–"," "),"?"," "),"!"," "),"*"," "),"["," "),"]"," "),"'"," "),"#"," "),"+"," "),"&amp;"," "))&amp;" "</f>
        <v>  </v>
      </c>
      <c r="BD254" s="61" t="str">
        <f aca="false">" "&amp;TRIM(SUBSTITUTE(SUBSTITUTE(SUBSTITUTE(SUBSTITUTE(SUBSTITUTE(SUBSTITUTE(SUBSTITUTE(SUBSTITUTE(SUBSTITUTE(SUBSTITUTE(SUBSTITUTE(SUBSTITUTE(SUBSTITUTE(SUBSTITUTE(SUBSTITUTE(SUBSTITUTE(SUBSTITUTE(SUBSTITUTE(SUBSTITUTE(SUBSTITUTE(LOWER(Z254&amp;""),CHAR(160)," "),"."," "),","," "),"-"," "),"/"," "),"("," "),")"," "),":"," "),";"," "),"_"," "),"–"," "),"?"," "),"!"," "),"*"," "),"["," "),"]"," "),"'"," "),"#"," "),"+"," "),"&amp;"," "))&amp;" "</f>
        <v>  </v>
      </c>
      <c r="BE254" s="61" t="str">
        <f aca="false">" "&amp;TRIM(SUBSTITUTE(SUBSTITUTE(SUBSTITUTE(SUBSTITUTE(SUBSTITUTE(SUBSTITUTE(SUBSTITUTE(SUBSTITUTE(SUBSTITUTE(SUBSTITUTE(SUBSTITUTE(SUBSTITUTE(SUBSTITUTE(SUBSTITUTE(SUBSTITUTE(SUBSTITUTE(SUBSTITUTE(SUBSTITUTE(SUBSTITUTE(SUBSTITUTE(LOWER(W254&amp;""),CHAR(160)," "),"."," "),","," "),"-"," "),"/"," "),"("," "),")"," "),":"," "),";"," "),"_"," "),"–"," "),"?"," "),"!"," "),"*"," "),"["," "),"]"," "),"'"," "),"#"," "),"+"," "),"&amp;"," "))&amp;" "</f>
        <v>  </v>
      </c>
      <c r="BF254" s="61" t="str">
        <f aca="false">" "&amp;TRIM(SUBSTITUTE(SUBSTITUTE(SUBSTITUTE(SUBSTITUTE(SUBSTITUTE(SUBSTITUTE(SUBSTITUTE(SUBSTITUTE(SUBSTITUTE(SUBSTITUTE(SUBSTITUTE(SUBSTITUTE(SUBSTITUTE(SUBSTITUTE(SUBSTITUTE(SUBSTITUTE(SUBSTITUTE(SUBSTITUTE(SUBSTITUTE(SUBSTITUTE(LOWER(AC254&amp;""),CHAR(160)," "),"."," "),","," "),"-"," "),"/"," "),"("," "),")"," "),":"," "),";"," "),"_"," "),"–"," "),"?"," "),"!"," "),"*"," "),"["," "),"]"," "),"'"," "),"#"," "),"+"," "),"&amp;"," "))&amp;" "</f>
        <v>  </v>
      </c>
    </row>
    <row r="255" customFormat="false" ht="39.75" hidden="false" customHeight="true" outlineLevel="0" collapsed="false">
      <c r="A255" s="57" t="s">
        <v>808</v>
      </c>
      <c r="B255" s="57" t="s">
        <v>232</v>
      </c>
      <c r="C255" s="57" t="str">
        <f aca="false">Flights!$F$11</f>
        <v>MH0003</v>
      </c>
      <c r="D255" s="58" t="n">
        <f aca="false">Flights!$D$11</f>
        <v>46304</v>
      </c>
      <c r="E255" s="57" t="str">
        <f aca="false">Flights!$G$11&amp;"-"&amp;Flights!$H$11</f>
        <v>LHR-KUL</v>
      </c>
      <c r="F255" s="57" t="str">
        <f aca="false">Flights!$K$11</f>
        <v>BC</v>
      </c>
      <c r="G255" s="57" t="s">
        <v>441</v>
      </c>
      <c r="H255" s="57" t="s">
        <v>442</v>
      </c>
      <c r="I255" s="57" t="s">
        <v>481</v>
      </c>
      <c r="J255" s="57" t="s">
        <v>528</v>
      </c>
      <c r="K255" s="67" t="s">
        <v>483</v>
      </c>
      <c r="L255" s="67" t="s">
        <v>726</v>
      </c>
      <c r="M255" s="67" t="s">
        <v>433</v>
      </c>
      <c r="N255" s="67" t="s">
        <v>365</v>
      </c>
      <c r="O255" s="67"/>
      <c r="P255" s="57" t="s">
        <v>183</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open",IF(AND(NOT(OR(LEN(AZ255)&lt;15,ISNUMBER(MATCH(AZ255,L_Placeholder,0)))),NOT(SUMPRODUCT(--ISNUMBER(SEARCH(" "&amp;L_EvidencePhrase&amp;" ",BF255)))&gt;0),NOT(OR(LEN(AU255)&lt;2,ISNUMBER(MATCH(AU255,L_Placeholder,0)))),NOT(OR(LEN(AX255)&lt;2,ISNUMBER(MATCH(AX255,L_Placeholder,0)))),TRIM(AE255)&lt;&gt;TRIM(T255)),"N/A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",BD255)))&gt;0),"INVALID – evidence missing, placeholder or not yet on file",IF(OR(LEN(AX255)&lt;2,ISNUMBER(MATCH(AX255,L_Placeholder,0))),"INVALID – verifier missing",IF(AX255=AU255,"INVALID – verifier must be someone other than the PIC",IF(SUMPRODUCT(--ISNUMBER(SEARCH(" "&amp;L_EvidencePhrase&amp;" ",BC255)))&gt;0,"INVALID – result not yet available (awaiting / TBC)",IF(AND(TRIM(U255)="Pass",SUMPRODUCT(--ISNUMBER(SEARCH(" "&amp;L_ResultBad&amp;" ",BC255)))&gt;0,NOT(SUMPRODUCT(--ISNUMBER(SEARCH(" "&amp;L_Negation&amp;" ",BC255)))&gt;0)),"INVALID – result describes a problem: use Fail, then Pass after CA",IF(AND(AQ255=1,OR(OR(LEN(AY255)&lt;3,ISNUMBER(MATCH(AY255,L_Placeholder,0))),SUMPRODUCT(--ISNUMBER(SEARCH(" "&amp;L_EvidencePhrase&amp;" ",BE255)))&gt;0)),"INVALID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SUBSTITUTE(SUBSTITUTE(SUBSTITUTE(SUBSTITUTE(SUBSTITUTE(SUBSTITUTE(SUBSTITUTE(SUBSTITUTE(SUBSTITUTE(SUBSTITUTE(SUBSTITUTE(SUBSTITUTE(SUBSTITUTE(LOWER(T255&amp;""),CHAR(160),"")," ",""),".",""),"-",""),"/",""),"?",""),"_",""),",",""),"[",""),"]",""),"(",""),")",""),"*","")</f>
        <v/>
      </c>
      <c r="AV255" s="61" t="str">
        <f aca="false">SUBSTITUTE(SUBSTITUTE(SUBSTITUTE(SUBSTITUTE(SUBSTITUTE(SUBSTITUTE(SUBSTITUTE(SUBSTITUTE(SUBSTITUTE(SUBSTITUTE(SUBSTITUTE(SUBSTITUTE(SUBSTITUTE(LOWER(V255&amp;""),CHAR(160),"")," ",""),".",""),"-",""),"/",""),"?",""),"_",""),",",""),"[",""),"]",""),"(",""),")",""),"*","")</f>
        <v/>
      </c>
      <c r="AW255" s="61" t="str">
        <f aca="false">SUBSTITUTE(SUBSTITUTE(SUBSTITUTE(SUBSTITUTE(SUBSTITUTE(SUBSTITUTE(SUBSTITUTE(SUBSTITUTE(SUBSTITUTE(SUBSTITUTE(SUBSTITUTE(SUBSTITUTE(SUBSTITUTE(LOWER(Z255&amp;""),CHAR(160),"")," ",""),".",""),"-",""),"/",""),"?",""),"_",""),",",""),"[",""),"]",""),"(",""),")",""),"*","")</f>
        <v/>
      </c>
      <c r="AX255" s="61" t="str">
        <f aca="false">SUBSTITUTE(SUBSTITUTE(SUBSTITUTE(SUBSTITUTE(SUBSTITUTE(SUBSTITUTE(SUBSTITUTE(SUBSTITUTE(SUBSTITUTE(SUBSTITUTE(SUBSTITUTE(SUBSTITUTE(SUBSTITUTE(LOWER(AE255&amp;""),CHAR(160),"")," ",""),".",""),"-",""),"/",""),"?",""),"_",""),",",""),"[",""),"]",""),"(",""),")",""),"*","")</f>
        <v/>
      </c>
      <c r="AY255" s="61" t="str">
        <f aca="false">SUBSTITUTE(SUBSTITUTE(SUBSTITUTE(SUBSTITUTE(SUBSTITUTE(SUBSTITUTE(SUBSTITUTE(SUBSTITUTE(SUBSTITUTE(SUBSTITUTE(SUBSTITUTE(SUBSTITUTE(SUBSTITUTE(LOWER(W255&amp;""),CHAR(160),"")," ",""),".",""),"-",""),"/",""),"?",""),"_",""),",",""),"[",""),"]",""),"(",""),")",""),"*","")</f>
        <v/>
      </c>
      <c r="AZ255" s="61" t="str">
        <f aca="false">SUBSTITUTE(SUBSTITUTE(SUBSTITUTE(SUBSTITUTE(SUBSTITUTE(SUBSTITUTE(SUBSTITUTE(SUBSTITUTE(SUBSTITUTE(SUBSTITUTE(SUBSTITUTE(SUBSTITUTE(SUBSTITUTE(LOWER(AC255&amp;""),CHAR(160),"")," ",""),".",""),"-",""),"/",""),"?",""),"_",""),",",""),"[",""),"]",""),"(",""),")",""),"*","")</f>
        <v/>
      </c>
      <c r="BA255" s="61" t="str">
        <f aca="false">SUBSTITUTE(SUBSTITUTE(SUBSTITUTE(SUBSTITUTE(SUBSTITUTE(SUBSTITUTE(SUBSTITUTE(SUBSTITUTE(SUBSTITUTE(SUBSTITUTE(SUBSTITUTE(SUBSTITUTE(SUBSTITUTE(LOWER(AA255&amp;""),CHAR(160),""),"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"&amp;TRIM(SUBSTITUTE(SUBSTITUTE(SUBSTITUTE(SUBSTITUTE(SUBSTITUTE(SUBSTITUTE(SUBSTITUTE(SUBSTITUTE(SUBSTITUTE(SUBSTITUTE(SUBSTITUTE(SUBSTITUTE(SUBSTITUTE(SUBSTITUTE(SUBSTITUTE(SUBSTITUTE(SUBSTITUTE(SUBSTITUTE(SUBSTITUTE(SUBSTITUTE(LOWER(V255&amp;""),CHAR(160)," "),"."," "),","," "),"-"," "),"/"," "),"("," "),")"," "),":"," "),";"," "),"_"," "),"–"," "),"?"," "),"!"," "),"*"," "),"["," "),"]"," "),"'"," "),"#"," "),"+"," "),"&amp;"," "))&amp;" "</f>
        <v>  </v>
      </c>
      <c r="BD255" s="61" t="str">
        <f aca="false">" "&amp;TRIM(SUBSTITUTE(SUBSTITUTE(SUBSTITUTE(SUBSTITUTE(SUBSTITUTE(SUBSTITUTE(SUBSTITUTE(SUBSTITUTE(SUBSTITUTE(SUBSTITUTE(SUBSTITUTE(SUBSTITUTE(SUBSTITUTE(SUBSTITUTE(SUBSTITUTE(SUBSTITUTE(SUBSTITUTE(SUBSTITUTE(SUBSTITUTE(SUBSTITUTE(LOWER(Z255&amp;""),CHAR(160)," "),"."," "),","," "),"-"," "),"/"," "),"("," "),")"," "),":"," "),";"," "),"_"," "),"–"," "),"?"," "),"!"," "),"*"," "),"["," "),"]"," "),"'"," "),"#"," "),"+"," "),"&amp;"," "))&amp;" "</f>
        <v>  </v>
      </c>
      <c r="BE255" s="61" t="str">
        <f aca="false">" "&amp;TRIM(SUBSTITUTE(SUBSTITUTE(SUBSTITUTE(SUBSTITUTE(SUBSTITUTE(SUBSTITUTE(SUBSTITUTE(SUBSTITUTE(SUBSTITUTE(SUBSTITUTE(SUBSTITUTE(SUBSTITUTE(SUBSTITUTE(SUBSTITUTE(SUBSTITUTE(SUBSTITUTE(SUBSTITUTE(SUBSTITUTE(SUBSTITUTE(SUBSTITUTE(LOWER(W255&amp;""),CHAR(160)," "),"."," "),","," "),"-"," "),"/"," "),"("," "),")"," "),":"," "),";"," "),"_"," "),"–"," "),"?"," "),"!"," "),"*"," "),"["," "),"]"," "),"'"," "),"#"," "),"+"," "),"&amp;"," "))&amp;" "</f>
        <v>  </v>
      </c>
      <c r="BF255" s="61" t="str">
        <f aca="false">" "&amp;TRIM(SUBSTITUTE(SUBSTITUTE(SUBSTITUTE(SUBSTITUTE(SUBSTITUTE(SUBSTITUTE(SUBSTITUTE(SUBSTITUTE(SUBSTITUTE(SUBSTITUTE(SUBSTITUTE(SUBSTITUTE(SUBSTITUTE(SUBSTITUTE(SUBSTITUTE(SUBSTITUTE(SUBSTITUTE(SUBSTITUTE(SUBSTITUTE(SUBSTITUTE(LOWER(AC255&amp;""),CHAR(160)," "),"."," "),","," "),"-"," "),"/"," "),"("," "),")"," "),":"," "),";"," "),"_"," "),"–"," "),"?"," "),"!"," "),"*"," "),"["," "),"]"," "),"'"," "),"#"," "),"+"," "),"&amp;"," "))&amp;" "</f>
        <v>  </v>
      </c>
    </row>
    <row r="256" customFormat="false" ht="39.75" hidden="false" customHeight="true" outlineLevel="0" collapsed="false">
      <c r="A256" s="57" t="s">
        <v>809</v>
      </c>
      <c r="B256" s="57" t="s">
        <v>232</v>
      </c>
      <c r="C256" s="57" t="str">
        <f aca="false">Flights!$F$11</f>
        <v>MH0003</v>
      </c>
      <c r="D256" s="58" t="n">
        <f aca="false">Flights!$D$11</f>
        <v>46304</v>
      </c>
      <c r="E256" s="57" t="str">
        <f aca="false">Flights!$G$11&amp;"-"&amp;Flights!$H$11</f>
        <v>LHR-KUL</v>
      </c>
      <c r="F256" s="57" t="str">
        <f aca="false">Flights!$K$11</f>
        <v>BC</v>
      </c>
      <c r="G256" s="57" t="s">
        <v>441</v>
      </c>
      <c r="H256" s="57" t="s">
        <v>442</v>
      </c>
      <c r="I256" s="57" t="s">
        <v>481</v>
      </c>
      <c r="J256" s="57" t="s">
        <v>530</v>
      </c>
      <c r="K256" s="67" t="s">
        <v>598</v>
      </c>
      <c r="L256" s="67" t="s">
        <v>728</v>
      </c>
      <c r="M256" s="67" t="s">
        <v>433</v>
      </c>
      <c r="N256" s="67" t="s">
        <v>365</v>
      </c>
      <c r="O256" s="67" t="s">
        <v>531</v>
      </c>
      <c r="P256" s="57" t="s">
        <v>183</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open",IF(AND(NOT(OR(LEN(AZ256)&lt;15,ISNUMBER(MATCH(AZ256,L_Placeholder,0)))),NOT(SUMPRODUCT(--ISNUMBER(SEARCH(" "&amp;L_EvidencePhrase&amp;" ",BF256)))&gt;0),NOT(OR(LEN(AU256)&lt;2,ISNUMBER(MATCH(AU256,L_Placeholder,0)))),NOT(OR(LEN(AX256)&lt;2,ISNUMBER(MATCH(AX256,L_Placeholder,0)))),TRIM(AE256)&lt;&gt;TRIM(T256)),"N/A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",BD256)))&gt;0),"INVALID – evidence missing, placeholder or not yet on file",IF(OR(LEN(AX256)&lt;2,ISNUMBER(MATCH(AX256,L_Placeholder,0))),"INVALID – verifier missing",IF(AX256=AU256,"INVALID – verifier must be someone other than the PIC",IF(SUMPRODUCT(--ISNUMBER(SEARCH(" "&amp;L_EvidencePhrase&amp;" ",BC256)))&gt;0,"INVALID – result not yet available (awaiting / TBC)",IF(AND(TRIM(U256)="Pass",SUMPRODUCT(--ISNUMBER(SEARCH(" "&amp;L_ResultBad&amp;" ",BC256)))&gt;0,NOT(SUMPRODUCT(--ISNUMBER(SEARCH(" "&amp;L_Negation&amp;" ",BC256)))&gt;0)),"INVALID – result describes a problem: use Fail, then Pass after CA",IF(AND(AQ256=1,OR(OR(LEN(AY256)&lt;3,ISNUMBER(MATCH(AY256,L_Placeholder,0))),SUMPRODUCT(--ISNUMBER(SEARCH(" "&amp;L_EvidencePhrase&amp;" ",BE256)))&gt;0)),"INVALID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SUBSTITUTE(SUBSTITUTE(SUBSTITUTE(SUBSTITUTE(SUBSTITUTE(SUBSTITUTE(SUBSTITUTE(SUBSTITUTE(SUBSTITUTE(SUBSTITUTE(SUBSTITUTE(SUBSTITUTE(SUBSTITUTE(LOWER(T256&amp;""),CHAR(160),"")," ",""),".",""),"-",""),"/",""),"?",""),"_",""),",",""),"[",""),"]",""),"(",""),")",""),"*","")</f>
        <v/>
      </c>
      <c r="AV256" s="61" t="str">
        <f aca="false">SUBSTITUTE(SUBSTITUTE(SUBSTITUTE(SUBSTITUTE(SUBSTITUTE(SUBSTITUTE(SUBSTITUTE(SUBSTITUTE(SUBSTITUTE(SUBSTITUTE(SUBSTITUTE(SUBSTITUTE(SUBSTITUTE(LOWER(V256&amp;""),CHAR(160),"")," ",""),".",""),"-",""),"/",""),"?",""),"_",""),",",""),"[",""),"]",""),"(",""),")",""),"*","")</f>
        <v/>
      </c>
      <c r="AW256" s="61" t="str">
        <f aca="false">SUBSTITUTE(SUBSTITUTE(SUBSTITUTE(SUBSTITUTE(SUBSTITUTE(SUBSTITUTE(SUBSTITUTE(SUBSTITUTE(SUBSTITUTE(SUBSTITUTE(SUBSTITUTE(SUBSTITUTE(SUBSTITUTE(LOWER(Z256&amp;""),CHAR(160),"")," ",""),".",""),"-",""),"/",""),"?",""),"_",""),",",""),"[",""),"]",""),"(",""),")",""),"*","")</f>
        <v/>
      </c>
      <c r="AX256" s="61" t="str">
        <f aca="false">SUBSTITUTE(SUBSTITUTE(SUBSTITUTE(SUBSTITUTE(SUBSTITUTE(SUBSTITUTE(SUBSTITUTE(SUBSTITUTE(SUBSTITUTE(SUBSTITUTE(SUBSTITUTE(SUBSTITUTE(SUBSTITUTE(LOWER(AE256&amp;""),CHAR(160),"")," ",""),".",""),"-",""),"/",""),"?",""),"_",""),",",""),"[",""),"]",""),"(",""),")",""),"*","")</f>
        <v/>
      </c>
      <c r="AY256" s="61" t="str">
        <f aca="false">SUBSTITUTE(SUBSTITUTE(SUBSTITUTE(SUBSTITUTE(SUBSTITUTE(SUBSTITUTE(SUBSTITUTE(SUBSTITUTE(SUBSTITUTE(SUBSTITUTE(SUBSTITUTE(SUBSTITUTE(SUBSTITUTE(LOWER(W256&amp;""),CHAR(160),"")," ",""),".",""),"-",""),"/",""),"?",""),"_",""),",",""),"[",""),"]",""),"(",""),")",""),"*","")</f>
        <v/>
      </c>
      <c r="AZ256" s="61" t="str">
        <f aca="false">SUBSTITUTE(SUBSTITUTE(SUBSTITUTE(SUBSTITUTE(SUBSTITUTE(SUBSTITUTE(SUBSTITUTE(SUBSTITUTE(SUBSTITUTE(SUBSTITUTE(SUBSTITUTE(SUBSTITUTE(SUBSTITUTE(LOWER(AC256&amp;""),CHAR(160),"")," ",""),".",""),"-",""),"/",""),"?",""),"_",""),",",""),"[",""),"]",""),"(",""),")",""),"*","")</f>
        <v/>
      </c>
      <c r="BA256" s="61" t="str">
        <f aca="false">SUBSTITUTE(SUBSTITUTE(SUBSTITUTE(SUBSTITUTE(SUBSTITUTE(SUBSTITUTE(SUBSTITUTE(SUBSTITUTE(SUBSTITUTE(SUBSTITUTE(SUBSTITUTE(SUBSTITUTE(SUBSTITUTE(LOWER(AA256&amp;""),CHAR(160),""),"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"&amp;TRIM(SUBSTITUTE(SUBSTITUTE(SUBSTITUTE(SUBSTITUTE(SUBSTITUTE(SUBSTITUTE(SUBSTITUTE(SUBSTITUTE(SUBSTITUTE(SUBSTITUTE(SUBSTITUTE(SUBSTITUTE(SUBSTITUTE(SUBSTITUTE(SUBSTITUTE(SUBSTITUTE(SUBSTITUTE(SUBSTITUTE(SUBSTITUTE(SUBSTITUTE(LOWER(V256&amp;""),CHAR(160)," "),"."," "),","," "),"-"," "),"/"," "),"("," "),")"," "),":"," "),";"," "),"_"," "),"–"," "),"?"," "),"!"," "),"*"," "),"["," "),"]"," "),"'"," "),"#"," "),"+"," "),"&amp;"," "))&amp;" "</f>
        <v>  </v>
      </c>
      <c r="BD256" s="61" t="str">
        <f aca="false">" "&amp;TRIM(SUBSTITUTE(SUBSTITUTE(SUBSTITUTE(SUBSTITUTE(SUBSTITUTE(SUBSTITUTE(SUBSTITUTE(SUBSTITUTE(SUBSTITUTE(SUBSTITUTE(SUBSTITUTE(SUBSTITUTE(SUBSTITUTE(SUBSTITUTE(SUBSTITUTE(SUBSTITUTE(SUBSTITUTE(SUBSTITUTE(SUBSTITUTE(SUBSTITUTE(LOWER(Z256&amp;""),CHAR(160)," "),"."," "),","," "),"-"," "),"/"," "),"("," "),")"," "),":"," "),";"," "),"_"," "),"–"," "),"?"," "),"!"," "),"*"," "),"["," "),"]"," "),"'"," "),"#"," "),"+"," "),"&amp;"," "))&amp;" "</f>
        <v>  </v>
      </c>
      <c r="BE256" s="61" t="str">
        <f aca="false">" "&amp;TRIM(SUBSTITUTE(SUBSTITUTE(SUBSTITUTE(SUBSTITUTE(SUBSTITUTE(SUBSTITUTE(SUBSTITUTE(SUBSTITUTE(SUBSTITUTE(SUBSTITUTE(SUBSTITUTE(SUBSTITUTE(SUBSTITUTE(SUBSTITUTE(SUBSTITUTE(SUBSTITUTE(SUBSTITUTE(SUBSTITUTE(SUBSTITUTE(SUBSTITUTE(LOWER(W256&amp;""),CHAR(160)," "),"."," "),","," "),"-"," "),"/"," "),"("," "),")"," "),":"," "),";"," "),"_"," "),"–"," "),"?"," "),"!"," "),"*"," "),"["," "),"]"," "),"'"," "),"#"," "),"+"," "),"&amp;"," "))&amp;" "</f>
        <v>  </v>
      </c>
      <c r="BF256" s="61" t="str">
        <f aca="false">" "&amp;TRIM(SUBSTITUTE(SUBSTITUTE(SUBSTITUTE(SUBSTITUTE(SUBSTITUTE(SUBSTITUTE(SUBSTITUTE(SUBSTITUTE(SUBSTITUTE(SUBSTITUTE(SUBSTITUTE(SUBSTITUTE(SUBSTITUTE(SUBSTITUTE(SUBSTITUTE(SUBSTITUTE(SUBSTITUTE(SUBSTITUTE(SUBSTITUTE(SUBSTITUTE(LOWER(AC256&amp;""),CHAR(160)," "),"."," "),","," "),"-"," "),"/"," "),"("," "),")"," "),":"," "),";"," "),"_"," "),"–"," "),"?"," "),"!"," "),"*"," "),"["," "),"]"," "),"'"," "),"#"," "),"+"," "),"&amp;"," "))&amp;" "</f>
        <v>  </v>
      </c>
    </row>
    <row r="257" customFormat="false" ht="39.75" hidden="false" customHeight="true" outlineLevel="0" collapsed="false">
      <c r="A257" s="57" t="s">
        <v>810</v>
      </c>
      <c r="B257" s="57" t="s">
        <v>232</v>
      </c>
      <c r="C257" s="57" t="str">
        <f aca="false">Flights!$F$11</f>
        <v>MH0003</v>
      </c>
      <c r="D257" s="58" t="n">
        <f aca="false">Flights!$D$11</f>
        <v>46304</v>
      </c>
      <c r="E257" s="57" t="str">
        <f aca="false">Flights!$G$11&amp;"-"&amp;Flights!$H$11</f>
        <v>LHR-KUL</v>
      </c>
      <c r="F257" s="57" t="str">
        <f aca="false">Flights!$K$11</f>
        <v>BC</v>
      </c>
      <c r="G257" s="57" t="s">
        <v>441</v>
      </c>
      <c r="H257" s="57" t="s">
        <v>442</v>
      </c>
      <c r="I257" s="57" t="s">
        <v>481</v>
      </c>
      <c r="J257" s="57" t="s">
        <v>533</v>
      </c>
      <c r="K257" s="67" t="s">
        <v>483</v>
      </c>
      <c r="L257" s="67" t="s">
        <v>730</v>
      </c>
      <c r="M257" s="67" t="s">
        <v>433</v>
      </c>
      <c r="N257" s="67" t="s">
        <v>365</v>
      </c>
      <c r="O257" s="67"/>
      <c r="P257" s="57" t="s">
        <v>183</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open",IF(AND(NOT(OR(LEN(AZ257)&lt;15,ISNUMBER(MATCH(AZ257,L_Placeholder,0)))),NOT(SUMPRODUCT(--ISNUMBER(SEARCH(" "&amp;L_EvidencePhrase&amp;" ",BF257)))&gt;0),NOT(OR(LEN(AU257)&lt;2,ISNUMBER(MATCH(AU257,L_Placeholder,0)))),NOT(OR(LEN(AX257)&lt;2,ISNUMBER(MATCH(AX257,L_Placeholder,0)))),TRIM(AE257)&lt;&gt;TRIM(T257)),"N/A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",BD257)))&gt;0),"INVALID – evidence missing, placeholder or not yet on file",IF(OR(LEN(AX257)&lt;2,ISNUMBER(MATCH(AX257,L_Placeholder,0))),"INVALID – verifier missing",IF(AX257=AU257,"INVALID – verifier must be someone other than the PIC",IF(SUMPRODUCT(--ISNUMBER(SEARCH(" "&amp;L_EvidencePhrase&amp;" ",BC257)))&gt;0,"INVALID – result not yet available (awaiting / TBC)",IF(AND(TRIM(U257)="Pass",SUMPRODUCT(--ISNUMBER(SEARCH(" "&amp;L_ResultBad&amp;" ",BC257)))&gt;0,NOT(SUMPRODUCT(--ISNUMBER(SEARCH(" "&amp;L_Negation&amp;" ",BC257)))&gt;0)),"INVALID – result describes a problem: use Fail, then Pass after CA",IF(AND(AQ257=1,OR(OR(LEN(AY257)&lt;3,ISNUMBER(MATCH(AY257,L_Placeholder,0))),SUMPRODUCT(--ISNUMBER(SEARCH(" "&amp;L_EvidencePhrase&amp;" ",BE257)))&gt;0)),"INVALID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SUBSTITUTE(SUBSTITUTE(SUBSTITUTE(SUBSTITUTE(SUBSTITUTE(SUBSTITUTE(SUBSTITUTE(SUBSTITUTE(SUBSTITUTE(SUBSTITUTE(SUBSTITUTE(SUBSTITUTE(SUBSTITUTE(LOWER(T257&amp;""),CHAR(160),"")," ",""),".",""),"-",""),"/",""),"?",""),"_",""),",",""),"[",""),"]",""),"(",""),")",""),"*","")</f>
        <v/>
      </c>
      <c r="AV257" s="61" t="str">
        <f aca="false">SUBSTITUTE(SUBSTITUTE(SUBSTITUTE(SUBSTITUTE(SUBSTITUTE(SUBSTITUTE(SUBSTITUTE(SUBSTITUTE(SUBSTITUTE(SUBSTITUTE(SUBSTITUTE(SUBSTITUTE(SUBSTITUTE(LOWER(V257&amp;""),CHAR(160),"")," ",""),".",""),"-",""),"/",""),"?",""),"_",""),",",""),"[",""),"]",""),"(",""),")",""),"*","")</f>
        <v/>
      </c>
      <c r="AW257" s="61" t="str">
        <f aca="false">SUBSTITUTE(SUBSTITUTE(SUBSTITUTE(SUBSTITUTE(SUBSTITUTE(SUBSTITUTE(SUBSTITUTE(SUBSTITUTE(SUBSTITUTE(SUBSTITUTE(SUBSTITUTE(SUBSTITUTE(SUBSTITUTE(LOWER(Z257&amp;""),CHAR(160),"")," ",""),".",""),"-",""),"/",""),"?",""),"_",""),",",""),"[",""),"]",""),"(",""),")",""),"*","")</f>
        <v/>
      </c>
      <c r="AX257" s="61" t="str">
        <f aca="false">SUBSTITUTE(SUBSTITUTE(SUBSTITUTE(SUBSTITUTE(SUBSTITUTE(SUBSTITUTE(SUBSTITUTE(SUBSTITUTE(SUBSTITUTE(SUBSTITUTE(SUBSTITUTE(SUBSTITUTE(SUBSTITUTE(LOWER(AE257&amp;""),CHAR(160),"")," ",""),".",""),"-",""),"/",""),"?",""),"_",""),",",""),"[",""),"]",""),"(",""),")",""),"*","")</f>
        <v/>
      </c>
      <c r="AY257" s="61" t="str">
        <f aca="false">SUBSTITUTE(SUBSTITUTE(SUBSTITUTE(SUBSTITUTE(SUBSTITUTE(SUBSTITUTE(SUBSTITUTE(SUBSTITUTE(SUBSTITUTE(SUBSTITUTE(SUBSTITUTE(SUBSTITUTE(SUBSTITUTE(LOWER(W257&amp;""),CHAR(160),"")," ",""),".",""),"-",""),"/",""),"?",""),"_",""),",",""),"[",""),"]",""),"(",""),")",""),"*","")</f>
        <v/>
      </c>
      <c r="AZ257" s="61" t="str">
        <f aca="false">SUBSTITUTE(SUBSTITUTE(SUBSTITUTE(SUBSTITUTE(SUBSTITUTE(SUBSTITUTE(SUBSTITUTE(SUBSTITUTE(SUBSTITUTE(SUBSTITUTE(SUBSTITUTE(SUBSTITUTE(SUBSTITUTE(LOWER(AC257&amp;""),CHAR(160),"")," ",""),".",""),"-",""),"/",""),"?",""),"_",""),",",""),"[",""),"]",""),"(",""),")",""),"*","")</f>
        <v/>
      </c>
      <c r="BA257" s="61" t="str">
        <f aca="false">SUBSTITUTE(SUBSTITUTE(SUBSTITUTE(SUBSTITUTE(SUBSTITUTE(SUBSTITUTE(SUBSTITUTE(SUBSTITUTE(SUBSTITUTE(SUBSTITUTE(SUBSTITUTE(SUBSTITUTE(SUBSTITUTE(LOWER(AA257&amp;""),CHAR(160),""),"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"&amp;TRIM(SUBSTITUTE(SUBSTITUTE(SUBSTITUTE(SUBSTITUTE(SUBSTITUTE(SUBSTITUTE(SUBSTITUTE(SUBSTITUTE(SUBSTITUTE(SUBSTITUTE(SUBSTITUTE(SUBSTITUTE(SUBSTITUTE(SUBSTITUTE(SUBSTITUTE(SUBSTITUTE(SUBSTITUTE(SUBSTITUTE(SUBSTITUTE(SUBSTITUTE(LOWER(V257&amp;""),CHAR(160)," "),"."," "),","," "),"-"," "),"/"," "),"("," "),")"," "),":"," "),";"," "),"_"," "),"–"," "),"?"," "),"!"," "),"*"," "),"["," "),"]"," "),"'"," "),"#"," "),"+"," "),"&amp;"," "))&amp;" "</f>
        <v>  </v>
      </c>
      <c r="BD257" s="61" t="str">
        <f aca="false">" "&amp;TRIM(SUBSTITUTE(SUBSTITUTE(SUBSTITUTE(SUBSTITUTE(SUBSTITUTE(SUBSTITUTE(SUBSTITUTE(SUBSTITUTE(SUBSTITUTE(SUBSTITUTE(SUBSTITUTE(SUBSTITUTE(SUBSTITUTE(SUBSTITUTE(SUBSTITUTE(SUBSTITUTE(SUBSTITUTE(SUBSTITUTE(SUBSTITUTE(SUBSTITUTE(LOWER(Z257&amp;""),CHAR(160)," "),"."," "),","," "),"-"," "),"/"," "),"("," "),")"," "),":"," "),";"," "),"_"," "),"–"," "),"?"," "),"!"," "),"*"," "),"["," "),"]"," "),"'"," "),"#"," "),"+"," "),"&amp;"," "))&amp;" "</f>
        <v>  </v>
      </c>
      <c r="BE257" s="61" t="str">
        <f aca="false">" "&amp;TRIM(SUBSTITUTE(SUBSTITUTE(SUBSTITUTE(SUBSTITUTE(SUBSTITUTE(SUBSTITUTE(SUBSTITUTE(SUBSTITUTE(SUBSTITUTE(SUBSTITUTE(SUBSTITUTE(SUBSTITUTE(SUBSTITUTE(SUBSTITUTE(SUBSTITUTE(SUBSTITUTE(SUBSTITUTE(SUBSTITUTE(SUBSTITUTE(SUBSTITUTE(LOWER(W257&amp;""),CHAR(160)," "),"."," "),","," "),"-"," "),"/"," "),"("," "),")"," "),":"," "),";"," "),"_"," "),"–"," "),"?"," "),"!"," "),"*"," "),"["," "),"]"," "),"'"," "),"#"," "),"+"," "),"&amp;"," "))&amp;" "</f>
        <v>  </v>
      </c>
      <c r="BF257" s="61" t="str">
        <f aca="false">" "&amp;TRIM(SUBSTITUTE(SUBSTITUTE(SUBSTITUTE(SUBSTITUTE(SUBSTITUTE(SUBSTITUTE(SUBSTITUTE(SUBSTITUTE(SUBSTITUTE(SUBSTITUTE(SUBSTITUTE(SUBSTITUTE(SUBSTITUTE(SUBSTITUTE(SUBSTITUTE(SUBSTITUTE(SUBSTITUTE(SUBSTITUTE(SUBSTITUTE(SUBSTITUTE(LOWER(AC257&amp;""),CHAR(160)," "),"."," "),","," "),"-"," "),"/"," "),"("," "),")"," "),":"," "),";"," "),"_"," "),"–"," "),"?"," "),"!"," "),"*"," "),"["," "),"]"," "),"'"," "),"#"," "),"+"," "),"&amp;"," "))&amp;" "</f>
        <v>  </v>
      </c>
    </row>
    <row r="258" customFormat="false" ht="39.75" hidden="false" customHeight="true" outlineLevel="0" collapsed="false">
      <c r="A258" s="57" t="s">
        <v>811</v>
      </c>
      <c r="B258" s="57" t="s">
        <v>232</v>
      </c>
      <c r="C258" s="57" t="str">
        <f aca="false">Flights!$F$11</f>
        <v>MH0003</v>
      </c>
      <c r="D258" s="58" t="n">
        <f aca="false">Flights!$D$11</f>
        <v>46304</v>
      </c>
      <c r="E258" s="57" t="str">
        <f aca="false">Flights!$G$11&amp;"-"&amp;Flights!$H$11</f>
        <v>LHR-KUL</v>
      </c>
      <c r="F258" s="57" t="str">
        <f aca="false">Flights!$K$11</f>
        <v>BC</v>
      </c>
      <c r="G258" s="57" t="s">
        <v>441</v>
      </c>
      <c r="H258" s="57" t="s">
        <v>442</v>
      </c>
      <c r="I258" s="57" t="s">
        <v>429</v>
      </c>
      <c r="J258" s="57" t="s">
        <v>535</v>
      </c>
      <c r="K258" s="67" t="s">
        <v>431</v>
      </c>
      <c r="L258" s="67" t="s">
        <v>732</v>
      </c>
      <c r="M258" s="67" t="s">
        <v>433</v>
      </c>
      <c r="N258" s="67" t="s">
        <v>365</v>
      </c>
      <c r="O258" s="67"/>
      <c r="P258" s="57" t="s">
        <v>183</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open",IF(AND(NOT(OR(LEN(AZ258)&lt;15,ISNUMBER(MATCH(AZ258,L_Placeholder,0)))),NOT(SUMPRODUCT(--ISNUMBER(SEARCH(" "&amp;L_EvidencePhrase&amp;" ",BF258)))&gt;0),NOT(OR(LEN(AU258)&lt;2,ISNUMBER(MATCH(AU258,L_Placeholder,0)))),NOT(OR(LEN(AX258)&lt;2,ISNUMBER(MATCH(AX258,L_Placeholder,0)))),TRIM(AE258)&lt;&gt;TRIM(T258)),"N/A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",BD258)))&gt;0),"INVALID – evidence missing, placeholder or not yet on file",IF(OR(LEN(AX258)&lt;2,ISNUMBER(MATCH(AX258,L_Placeholder,0))),"INVALID – verifier missing",IF(AX258=AU258,"INVALID – verifier must be someone other than the PIC",IF(SUMPRODUCT(--ISNUMBER(SEARCH(" "&amp;L_EvidencePhrase&amp;" ",BC258)))&gt;0,"INVALID – result not yet available (awaiting / TBC)",IF(AND(TRIM(U258)="Pass",SUMPRODUCT(--ISNUMBER(SEARCH(" "&amp;L_ResultBad&amp;" ",BC258)))&gt;0,NOT(SUMPRODUCT(--ISNUMBER(SEARCH(" "&amp;L_Negation&amp;" ",BC258)))&gt;0)),"INVALID – result describes a problem: use Fail, then Pass after CA",IF(AND(AQ258=1,OR(OR(LEN(AY258)&lt;3,ISNUMBER(MATCH(AY258,L_Placeholder,0))),SUMPRODUCT(--ISNUMBER(SEARCH(" "&amp;L_EvidencePhrase&amp;" ",BE258)))&gt;0)),"INVALID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SUBSTITUTE(SUBSTITUTE(SUBSTITUTE(SUBSTITUTE(SUBSTITUTE(SUBSTITUTE(SUBSTITUTE(SUBSTITUTE(SUBSTITUTE(SUBSTITUTE(SUBSTITUTE(SUBSTITUTE(SUBSTITUTE(LOWER(T258&amp;""),CHAR(160),"")," ",""),".",""),"-",""),"/",""),"?",""),"_",""),",",""),"[",""),"]",""),"(",""),")",""),"*","")</f>
        <v/>
      </c>
      <c r="AV258" s="61" t="str">
        <f aca="false">SUBSTITUTE(SUBSTITUTE(SUBSTITUTE(SUBSTITUTE(SUBSTITUTE(SUBSTITUTE(SUBSTITUTE(SUBSTITUTE(SUBSTITUTE(SUBSTITUTE(SUBSTITUTE(SUBSTITUTE(SUBSTITUTE(LOWER(V258&amp;""),CHAR(160),"")," ",""),".",""),"-",""),"/",""),"?",""),"_",""),",",""),"[",""),"]",""),"(",""),")",""),"*","")</f>
        <v/>
      </c>
      <c r="AW258" s="61" t="str">
        <f aca="false">SUBSTITUTE(SUBSTITUTE(SUBSTITUTE(SUBSTITUTE(SUBSTITUTE(SUBSTITUTE(SUBSTITUTE(SUBSTITUTE(SUBSTITUTE(SUBSTITUTE(SUBSTITUTE(SUBSTITUTE(SUBSTITUTE(LOWER(Z258&amp;""),CHAR(160),"")," ",""),".",""),"-",""),"/",""),"?",""),"_",""),",",""),"[",""),"]",""),"(",""),")",""),"*","")</f>
        <v/>
      </c>
      <c r="AX258" s="61" t="str">
        <f aca="false">SUBSTITUTE(SUBSTITUTE(SUBSTITUTE(SUBSTITUTE(SUBSTITUTE(SUBSTITUTE(SUBSTITUTE(SUBSTITUTE(SUBSTITUTE(SUBSTITUTE(SUBSTITUTE(SUBSTITUTE(SUBSTITUTE(LOWER(AE258&amp;""),CHAR(160),"")," ",""),".",""),"-",""),"/",""),"?",""),"_",""),",",""),"[",""),"]",""),"(",""),")",""),"*","")</f>
        <v/>
      </c>
      <c r="AY258" s="61" t="str">
        <f aca="false">SUBSTITUTE(SUBSTITUTE(SUBSTITUTE(SUBSTITUTE(SUBSTITUTE(SUBSTITUTE(SUBSTITUTE(SUBSTITUTE(SUBSTITUTE(SUBSTITUTE(SUBSTITUTE(SUBSTITUTE(SUBSTITUTE(LOWER(W258&amp;""),CHAR(160),"")," ",""),".",""),"-",""),"/",""),"?",""),"_",""),",",""),"[",""),"]",""),"(",""),")",""),"*","")</f>
        <v/>
      </c>
      <c r="AZ258" s="61" t="str">
        <f aca="false">SUBSTITUTE(SUBSTITUTE(SUBSTITUTE(SUBSTITUTE(SUBSTITUTE(SUBSTITUTE(SUBSTITUTE(SUBSTITUTE(SUBSTITUTE(SUBSTITUTE(SUBSTITUTE(SUBSTITUTE(SUBSTITUTE(LOWER(AC258&amp;""),CHAR(160),"")," ",""),".",""),"-",""),"/",""),"?",""),"_",""),",",""),"[",""),"]",""),"(",""),")",""),"*","")</f>
        <v/>
      </c>
      <c r="BA258" s="61" t="str">
        <f aca="false">SUBSTITUTE(SUBSTITUTE(SUBSTITUTE(SUBSTITUTE(SUBSTITUTE(SUBSTITUTE(SUBSTITUTE(SUBSTITUTE(SUBSTITUTE(SUBSTITUTE(SUBSTITUTE(SUBSTITUTE(SUBSTITUTE(LOWER(AA258&amp;""),CHAR(160),""),"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"&amp;TRIM(SUBSTITUTE(SUBSTITUTE(SUBSTITUTE(SUBSTITUTE(SUBSTITUTE(SUBSTITUTE(SUBSTITUTE(SUBSTITUTE(SUBSTITUTE(SUBSTITUTE(SUBSTITUTE(SUBSTITUTE(SUBSTITUTE(SUBSTITUTE(SUBSTITUTE(SUBSTITUTE(SUBSTITUTE(SUBSTITUTE(SUBSTITUTE(SUBSTITUTE(LOWER(V258&amp;""),CHAR(160)," "),"."," "),","," "),"-"," "),"/"," "),"("," "),")"," "),":"," "),";"," "),"_"," "),"–"," "),"?"," "),"!"," "),"*"," "),"["," "),"]"," "),"'"," "),"#"," "),"+"," "),"&amp;"," "))&amp;" "</f>
        <v>  </v>
      </c>
      <c r="BD258" s="61" t="str">
        <f aca="false">" "&amp;TRIM(SUBSTITUTE(SUBSTITUTE(SUBSTITUTE(SUBSTITUTE(SUBSTITUTE(SUBSTITUTE(SUBSTITUTE(SUBSTITUTE(SUBSTITUTE(SUBSTITUTE(SUBSTITUTE(SUBSTITUTE(SUBSTITUTE(SUBSTITUTE(SUBSTITUTE(SUBSTITUTE(SUBSTITUTE(SUBSTITUTE(SUBSTITUTE(SUBSTITUTE(LOWER(Z258&amp;""),CHAR(160)," "),"."," "),","," "),"-"," "),"/"," "),"("," "),")"," "),":"," "),";"," "),"_"," "),"–"," "),"?"," "),"!"," "),"*"," "),"["," "),"]"," "),"'"," "),"#"," "),"+"," "),"&amp;"," "))&amp;" "</f>
        <v>  </v>
      </c>
      <c r="BE258" s="61" t="str">
        <f aca="false">" "&amp;TRIM(SUBSTITUTE(SUBSTITUTE(SUBSTITUTE(SUBSTITUTE(SUBSTITUTE(SUBSTITUTE(SUBSTITUTE(SUBSTITUTE(SUBSTITUTE(SUBSTITUTE(SUBSTITUTE(SUBSTITUTE(SUBSTITUTE(SUBSTITUTE(SUBSTITUTE(SUBSTITUTE(SUBSTITUTE(SUBSTITUTE(SUBSTITUTE(SUBSTITUTE(LOWER(W258&amp;""),CHAR(160)," "),"."," "),","," "),"-"," "),"/"," "),"("," "),")"," "),":"," "),";"," "),"_"," "),"–"," "),"?"," "),"!"," "),"*"," "),"["," "),"]"," "),"'"," "),"#"," "),"+"," "),"&amp;"," "))&amp;" "</f>
        <v>  </v>
      </c>
      <c r="BF258" s="61" t="str">
        <f aca="false">" "&amp;TRIM(SUBSTITUTE(SUBSTITUTE(SUBSTITUTE(SUBSTITUTE(SUBSTITUTE(SUBSTITUTE(SUBSTITUTE(SUBSTITUTE(SUBSTITUTE(SUBSTITUTE(SUBSTITUTE(SUBSTITUTE(SUBSTITUTE(SUBSTITUTE(SUBSTITUTE(SUBSTITUTE(SUBSTITUTE(SUBSTITUTE(SUBSTITUTE(SUBSTITUTE(LOWER(AC258&amp;""),CHAR(160)," "),"."," "),","," "),"-"," "),"/"," "),"("," "),")"," "),":"," "),";"," "),"_"," "),"–"," "),"?"," "),"!"," "),"*"," "),"["," "),"]"," "),"'"," "),"#"," "),"+"," "),"&amp;"," "))&amp;" "</f>
        <v>  </v>
      </c>
    </row>
    <row r="259" customFormat="false" ht="39.75" hidden="false" customHeight="true" outlineLevel="0" collapsed="false">
      <c r="A259" s="57" t="s">
        <v>812</v>
      </c>
      <c r="B259" s="57" t="s">
        <v>232</v>
      </c>
      <c r="C259" s="57" t="str">
        <f aca="false">Flights!$F$11</f>
        <v>MH0003</v>
      </c>
      <c r="D259" s="58" t="n">
        <f aca="false">Flights!$D$11</f>
        <v>46304</v>
      </c>
      <c r="E259" s="57" t="str">
        <f aca="false">Flights!$G$11&amp;"-"&amp;Flights!$H$11</f>
        <v>LHR-KUL</v>
      </c>
      <c r="F259" s="57" t="str">
        <f aca="false">Flights!$K$11</f>
        <v>BC</v>
      </c>
      <c r="G259" s="57" t="s">
        <v>441</v>
      </c>
      <c r="H259" s="57" t="s">
        <v>442</v>
      </c>
      <c r="I259" s="57" t="s">
        <v>429</v>
      </c>
      <c r="J259" s="57" t="s">
        <v>635</v>
      </c>
      <c r="K259" s="67" t="s">
        <v>431</v>
      </c>
      <c r="L259" s="67" t="s">
        <v>734</v>
      </c>
      <c r="M259" s="67" t="s">
        <v>433</v>
      </c>
      <c r="N259" s="67" t="s">
        <v>365</v>
      </c>
      <c r="O259" s="67"/>
      <c r="P259" s="57" t="s">
        <v>183</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open",IF(AND(NOT(OR(LEN(AZ259)&lt;15,ISNUMBER(MATCH(AZ259,L_Placeholder,0)))),NOT(SUMPRODUCT(--ISNUMBER(SEARCH(" "&amp;L_EvidencePhrase&amp;" ",BF259)))&gt;0),NOT(OR(LEN(AU259)&lt;2,ISNUMBER(MATCH(AU259,L_Placeholder,0)))),NOT(OR(LEN(AX259)&lt;2,ISNUMBER(MATCH(AX259,L_Placeholder,0)))),TRIM(AE259)&lt;&gt;TRIM(T259)),"N/A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",BD259)))&gt;0),"INVALID – evidence missing, placeholder or not yet on file",IF(OR(LEN(AX259)&lt;2,ISNUMBER(MATCH(AX259,L_Placeholder,0))),"INVALID – verifier missing",IF(AX259=AU259,"INVALID – verifier must be someone other than the PIC",IF(SUMPRODUCT(--ISNUMBER(SEARCH(" "&amp;L_EvidencePhrase&amp;" ",BC259)))&gt;0,"INVALID – result not yet available (awaiting / TBC)",IF(AND(TRIM(U259)="Pass",SUMPRODUCT(--ISNUMBER(SEARCH(" "&amp;L_ResultBad&amp;" ",BC259)))&gt;0,NOT(SUMPRODUCT(--ISNUMBER(SEARCH(" "&amp;L_Negation&amp;" ",BC259)))&gt;0)),"INVALID – result describes a problem: use Fail, then Pass after CA",IF(AND(AQ259=1,OR(OR(LEN(AY259)&lt;3,ISNUMBER(MATCH(AY259,L_Placeholder,0))),SUMPRODUCT(--ISNUMBER(SEARCH(" "&amp;L_EvidencePhrase&amp;" ",BE259)))&gt;0)),"INVALID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SUBSTITUTE(SUBSTITUTE(SUBSTITUTE(SUBSTITUTE(SUBSTITUTE(SUBSTITUTE(SUBSTITUTE(SUBSTITUTE(SUBSTITUTE(SUBSTITUTE(SUBSTITUTE(SUBSTITUTE(SUBSTITUTE(LOWER(T259&amp;""),CHAR(160),"")," ",""),".",""),"-",""),"/",""),"?",""),"_",""),",",""),"[",""),"]",""),"(",""),")",""),"*","")</f>
        <v/>
      </c>
      <c r="AV259" s="61" t="str">
        <f aca="false">SUBSTITUTE(SUBSTITUTE(SUBSTITUTE(SUBSTITUTE(SUBSTITUTE(SUBSTITUTE(SUBSTITUTE(SUBSTITUTE(SUBSTITUTE(SUBSTITUTE(SUBSTITUTE(SUBSTITUTE(SUBSTITUTE(LOWER(V259&amp;""),CHAR(160),"")," ",""),".",""),"-",""),"/",""),"?",""),"_",""),",",""),"[",""),"]",""),"(",""),")",""),"*","")</f>
        <v/>
      </c>
      <c r="AW259" s="61" t="str">
        <f aca="false">SUBSTITUTE(SUBSTITUTE(SUBSTITUTE(SUBSTITUTE(SUBSTITUTE(SUBSTITUTE(SUBSTITUTE(SUBSTITUTE(SUBSTITUTE(SUBSTITUTE(SUBSTITUTE(SUBSTITUTE(SUBSTITUTE(LOWER(Z259&amp;""),CHAR(160),"")," ",""),".",""),"-",""),"/",""),"?",""),"_",""),",",""),"[",""),"]",""),"(",""),")",""),"*","")</f>
        <v/>
      </c>
      <c r="AX259" s="61" t="str">
        <f aca="false">SUBSTITUTE(SUBSTITUTE(SUBSTITUTE(SUBSTITUTE(SUBSTITUTE(SUBSTITUTE(SUBSTITUTE(SUBSTITUTE(SUBSTITUTE(SUBSTITUTE(SUBSTITUTE(SUBSTITUTE(SUBSTITUTE(LOWER(AE259&amp;""),CHAR(160),"")," ",""),".",""),"-",""),"/",""),"?",""),"_",""),",",""),"[",""),"]",""),"(",""),")",""),"*","")</f>
        <v/>
      </c>
      <c r="AY259" s="61" t="str">
        <f aca="false">SUBSTITUTE(SUBSTITUTE(SUBSTITUTE(SUBSTITUTE(SUBSTITUTE(SUBSTITUTE(SUBSTITUTE(SUBSTITUTE(SUBSTITUTE(SUBSTITUTE(SUBSTITUTE(SUBSTITUTE(SUBSTITUTE(LOWER(W259&amp;""),CHAR(160),"")," ",""),".",""),"-",""),"/",""),"?",""),"_",""),",",""),"[",""),"]",""),"(",""),")",""),"*","")</f>
        <v/>
      </c>
      <c r="AZ259" s="61" t="str">
        <f aca="false">SUBSTITUTE(SUBSTITUTE(SUBSTITUTE(SUBSTITUTE(SUBSTITUTE(SUBSTITUTE(SUBSTITUTE(SUBSTITUTE(SUBSTITUTE(SUBSTITUTE(SUBSTITUTE(SUBSTITUTE(SUBSTITUTE(LOWER(AC259&amp;""),CHAR(160),"")," ",""),".",""),"-",""),"/",""),"?",""),"_",""),",",""),"[",""),"]",""),"(",""),")",""),"*","")</f>
        <v/>
      </c>
      <c r="BA259" s="61" t="str">
        <f aca="false">SUBSTITUTE(SUBSTITUTE(SUBSTITUTE(SUBSTITUTE(SUBSTITUTE(SUBSTITUTE(SUBSTITUTE(SUBSTITUTE(SUBSTITUTE(SUBSTITUTE(SUBSTITUTE(SUBSTITUTE(SUBSTITUTE(LOWER(AA259&amp;""),CHAR(160),""),"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"&amp;TRIM(SUBSTITUTE(SUBSTITUTE(SUBSTITUTE(SUBSTITUTE(SUBSTITUTE(SUBSTITUTE(SUBSTITUTE(SUBSTITUTE(SUBSTITUTE(SUBSTITUTE(SUBSTITUTE(SUBSTITUTE(SUBSTITUTE(SUBSTITUTE(SUBSTITUTE(SUBSTITUTE(SUBSTITUTE(SUBSTITUTE(SUBSTITUTE(SUBSTITUTE(LOWER(V259&amp;""),CHAR(160)," "),"."," "),","," "),"-"," "),"/"," "),"("," "),")"," "),":"," "),";"," "),"_"," "),"–"," "),"?"," "),"!"," "),"*"," "),"["," "),"]"," "),"'"," "),"#"," "),"+"," "),"&amp;"," "))&amp;" "</f>
        <v>  </v>
      </c>
      <c r="BD259" s="61" t="str">
        <f aca="false">" "&amp;TRIM(SUBSTITUTE(SUBSTITUTE(SUBSTITUTE(SUBSTITUTE(SUBSTITUTE(SUBSTITUTE(SUBSTITUTE(SUBSTITUTE(SUBSTITUTE(SUBSTITUTE(SUBSTITUTE(SUBSTITUTE(SUBSTITUTE(SUBSTITUTE(SUBSTITUTE(SUBSTITUTE(SUBSTITUTE(SUBSTITUTE(SUBSTITUTE(SUBSTITUTE(LOWER(Z259&amp;""),CHAR(160)," "),"."," "),","," "),"-"," "),"/"," "),"("," "),")"," "),":"," "),";"," "),"_"," "),"–"," "),"?"," "),"!"," "),"*"," "),"["," "),"]"," "),"'"," "),"#"," "),"+"," "),"&amp;"," "))&amp;" "</f>
        <v>  </v>
      </c>
      <c r="BE259" s="61" t="str">
        <f aca="false">" "&amp;TRIM(SUBSTITUTE(SUBSTITUTE(SUBSTITUTE(SUBSTITUTE(SUBSTITUTE(SUBSTITUTE(SUBSTITUTE(SUBSTITUTE(SUBSTITUTE(SUBSTITUTE(SUBSTITUTE(SUBSTITUTE(SUBSTITUTE(SUBSTITUTE(SUBSTITUTE(SUBSTITUTE(SUBSTITUTE(SUBSTITUTE(SUBSTITUTE(SUBSTITUTE(LOWER(W259&amp;""),CHAR(160)," "),"."," "),","," "),"-"," "),"/"," "),"("," "),")"," "),":"," "),";"," "),"_"," "),"–"," "),"?"," "),"!"," "),"*"," "),"["," "),"]"," "),"'"," "),"#"," "),"+"," "),"&amp;"," "))&amp;" "</f>
        <v>  </v>
      </c>
      <c r="BF259" s="61" t="str">
        <f aca="false">" "&amp;TRIM(SUBSTITUTE(SUBSTITUTE(SUBSTITUTE(SUBSTITUTE(SUBSTITUTE(SUBSTITUTE(SUBSTITUTE(SUBSTITUTE(SUBSTITUTE(SUBSTITUTE(SUBSTITUTE(SUBSTITUTE(SUBSTITUTE(SUBSTITUTE(SUBSTITUTE(SUBSTITUTE(SUBSTITUTE(SUBSTITUTE(SUBSTITUTE(SUBSTITUTE(LOWER(AC259&amp;""),CHAR(160)," "),"."," "),","," "),"-"," "),"/"," "),"("," "),")"," "),":"," "),";"," "),"_"," "),"–"," "),"?"," "),"!"," "),"*"," "),"["," "),"]"," "),"'"," "),"#"," "),"+"," "),"&amp;"," "))&amp;" "</f>
        <v>  </v>
      </c>
    </row>
    <row r="260" customFormat="false" ht="39.75" hidden="false" customHeight="true" outlineLevel="0" collapsed="false">
      <c r="A260" s="57" t="s">
        <v>813</v>
      </c>
      <c r="B260" s="57" t="s">
        <v>232</v>
      </c>
      <c r="C260" s="57" t="str">
        <f aca="false">Flights!$F$11</f>
        <v>MH0003</v>
      </c>
      <c r="D260" s="58" t="n">
        <f aca="false">Flights!$D$11</f>
        <v>46304</v>
      </c>
      <c r="E260" s="57" t="str">
        <f aca="false">Flights!$G$11&amp;"-"&amp;Flights!$H$11</f>
        <v>LHR-KUL</v>
      </c>
      <c r="F260" s="57" t="str">
        <f aca="false">Flights!$K$11</f>
        <v>BC</v>
      </c>
      <c r="G260" s="57" t="s">
        <v>441</v>
      </c>
      <c r="H260" s="57" t="s">
        <v>442</v>
      </c>
      <c r="I260" s="57" t="s">
        <v>429</v>
      </c>
      <c r="J260" s="57" t="s">
        <v>637</v>
      </c>
      <c r="K260" s="67" t="s">
        <v>431</v>
      </c>
      <c r="L260" s="67" t="s">
        <v>736</v>
      </c>
      <c r="M260" s="67" t="s">
        <v>433</v>
      </c>
      <c r="N260" s="67" t="s">
        <v>365</v>
      </c>
      <c r="O260" s="67"/>
      <c r="P260" s="57" t="s">
        <v>183</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open",IF(AND(NOT(OR(LEN(AZ260)&lt;15,ISNUMBER(MATCH(AZ260,L_Placeholder,0)))),NOT(SUMPRODUCT(--ISNUMBER(SEARCH(" "&amp;L_EvidencePhrase&amp;" ",BF260)))&gt;0),NOT(OR(LEN(AU260)&lt;2,ISNUMBER(MATCH(AU260,L_Placeholder,0)))),NOT(OR(LEN(AX260)&lt;2,ISNUMBER(MATCH(AX260,L_Placeholder,0)))),TRIM(AE260)&lt;&gt;TRIM(T260)),"N/A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",BD260)))&gt;0),"INVALID – evidence missing, placeholder or not yet on file",IF(OR(LEN(AX260)&lt;2,ISNUMBER(MATCH(AX260,L_Placeholder,0))),"INVALID – verifier missing",IF(AX260=AU260,"INVALID – verifier must be someone other than the PIC",IF(SUMPRODUCT(--ISNUMBER(SEARCH(" "&amp;L_EvidencePhrase&amp;" ",BC260)))&gt;0,"INVALID – result not yet available (awaiting / TBC)",IF(AND(TRIM(U260)="Pass",SUMPRODUCT(--ISNUMBER(SEARCH(" "&amp;L_ResultBad&amp;" ",BC260)))&gt;0,NOT(SUMPRODUCT(--ISNUMBER(SEARCH(" "&amp;L_Negation&amp;" ",BC260)))&gt;0)),"INVALID – result describes a problem: use Fail, then Pass after CA",IF(AND(AQ260=1,OR(OR(LEN(AY260)&lt;3,ISNUMBER(MATCH(AY260,L_Placeholder,0))),SUMPRODUCT(--ISNUMBER(SEARCH(" "&amp;L_EvidencePhrase&amp;" ",BE260)))&gt;0)),"INVALID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SUBSTITUTE(SUBSTITUTE(SUBSTITUTE(SUBSTITUTE(SUBSTITUTE(SUBSTITUTE(SUBSTITUTE(SUBSTITUTE(SUBSTITUTE(SUBSTITUTE(SUBSTITUTE(SUBSTITUTE(SUBSTITUTE(LOWER(T260&amp;""),CHAR(160),"")," ",""),".",""),"-",""),"/",""),"?",""),"_",""),",",""),"[",""),"]",""),"(",""),")",""),"*","")</f>
        <v/>
      </c>
      <c r="AV260" s="61" t="str">
        <f aca="false">SUBSTITUTE(SUBSTITUTE(SUBSTITUTE(SUBSTITUTE(SUBSTITUTE(SUBSTITUTE(SUBSTITUTE(SUBSTITUTE(SUBSTITUTE(SUBSTITUTE(SUBSTITUTE(SUBSTITUTE(SUBSTITUTE(LOWER(V260&amp;""),CHAR(160),"")," ",""),".",""),"-",""),"/",""),"?",""),"_",""),",",""),"[",""),"]",""),"(",""),")",""),"*","")</f>
        <v/>
      </c>
      <c r="AW260" s="61" t="str">
        <f aca="false">SUBSTITUTE(SUBSTITUTE(SUBSTITUTE(SUBSTITUTE(SUBSTITUTE(SUBSTITUTE(SUBSTITUTE(SUBSTITUTE(SUBSTITUTE(SUBSTITUTE(SUBSTITUTE(SUBSTITUTE(SUBSTITUTE(LOWER(Z260&amp;""),CHAR(160),"")," ",""),".",""),"-",""),"/",""),"?",""),"_",""),",",""),"[",""),"]",""),"(",""),")",""),"*","")</f>
        <v/>
      </c>
      <c r="AX260" s="61" t="str">
        <f aca="false">SUBSTITUTE(SUBSTITUTE(SUBSTITUTE(SUBSTITUTE(SUBSTITUTE(SUBSTITUTE(SUBSTITUTE(SUBSTITUTE(SUBSTITUTE(SUBSTITUTE(SUBSTITUTE(SUBSTITUTE(SUBSTITUTE(LOWER(AE260&amp;""),CHAR(160),"")," ",""),".",""),"-",""),"/",""),"?",""),"_",""),",",""),"[",""),"]",""),"(",""),")",""),"*","")</f>
        <v/>
      </c>
      <c r="AY260" s="61" t="str">
        <f aca="false">SUBSTITUTE(SUBSTITUTE(SUBSTITUTE(SUBSTITUTE(SUBSTITUTE(SUBSTITUTE(SUBSTITUTE(SUBSTITUTE(SUBSTITUTE(SUBSTITUTE(SUBSTITUTE(SUBSTITUTE(SUBSTITUTE(LOWER(W260&amp;""),CHAR(160),"")," ",""),".",""),"-",""),"/",""),"?",""),"_",""),",",""),"[",""),"]",""),"(",""),")",""),"*","")</f>
        <v/>
      </c>
      <c r="AZ260" s="61" t="str">
        <f aca="false">SUBSTITUTE(SUBSTITUTE(SUBSTITUTE(SUBSTITUTE(SUBSTITUTE(SUBSTITUTE(SUBSTITUTE(SUBSTITUTE(SUBSTITUTE(SUBSTITUTE(SUBSTITUTE(SUBSTITUTE(SUBSTITUTE(LOWER(AC260&amp;""),CHAR(160),"")," ",""),".",""),"-",""),"/",""),"?",""),"_",""),",",""),"[",""),"]",""),"(",""),")",""),"*","")</f>
        <v/>
      </c>
      <c r="BA260" s="61" t="str">
        <f aca="false">SUBSTITUTE(SUBSTITUTE(SUBSTITUTE(SUBSTITUTE(SUBSTITUTE(SUBSTITUTE(SUBSTITUTE(SUBSTITUTE(SUBSTITUTE(SUBSTITUTE(SUBSTITUTE(SUBSTITUTE(SUBSTITUTE(LOWER(AA260&amp;""),CHAR(160),""),"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"&amp;TRIM(SUBSTITUTE(SUBSTITUTE(SUBSTITUTE(SUBSTITUTE(SUBSTITUTE(SUBSTITUTE(SUBSTITUTE(SUBSTITUTE(SUBSTITUTE(SUBSTITUTE(SUBSTITUTE(SUBSTITUTE(SUBSTITUTE(SUBSTITUTE(SUBSTITUTE(SUBSTITUTE(SUBSTITUTE(SUBSTITUTE(SUBSTITUTE(SUBSTITUTE(LOWER(V260&amp;""),CHAR(160)," "),"."," "),","," "),"-"," "),"/"," "),"("," "),")"," "),":"," "),";"," "),"_"," "),"–"," "),"?"," "),"!"," "),"*"," "),"["," "),"]"," "),"'"," "),"#"," "),"+"," "),"&amp;"," "))&amp;" "</f>
        <v>  </v>
      </c>
      <c r="BD260" s="61" t="str">
        <f aca="false">" "&amp;TRIM(SUBSTITUTE(SUBSTITUTE(SUBSTITUTE(SUBSTITUTE(SUBSTITUTE(SUBSTITUTE(SUBSTITUTE(SUBSTITUTE(SUBSTITUTE(SUBSTITUTE(SUBSTITUTE(SUBSTITUTE(SUBSTITUTE(SUBSTITUTE(SUBSTITUTE(SUBSTITUTE(SUBSTITUTE(SUBSTITUTE(SUBSTITUTE(SUBSTITUTE(LOWER(Z260&amp;""),CHAR(160)," "),"."," "),","," "),"-"," "),"/"," "),"("," "),")"," "),":"," "),";"," "),"_"," "),"–"," "),"?"," "),"!"," "),"*"," "),"["," "),"]"," "),"'"," "),"#"," "),"+"," "),"&amp;"," "))&amp;" "</f>
        <v>  </v>
      </c>
      <c r="BE260" s="61" t="str">
        <f aca="false">" "&amp;TRIM(SUBSTITUTE(SUBSTITUTE(SUBSTITUTE(SUBSTITUTE(SUBSTITUTE(SUBSTITUTE(SUBSTITUTE(SUBSTITUTE(SUBSTITUTE(SUBSTITUTE(SUBSTITUTE(SUBSTITUTE(SUBSTITUTE(SUBSTITUTE(SUBSTITUTE(SUBSTITUTE(SUBSTITUTE(SUBSTITUTE(SUBSTITUTE(SUBSTITUTE(LOWER(W260&amp;""),CHAR(160)," "),"."," "),","," "),"-"," "),"/"," "),"("," "),")"," "),":"," "),";"," "),"_"," "),"–"," "),"?"," "),"!"," "),"*"," "),"["," "),"]"," "),"'"," "),"#"," "),"+"," "),"&amp;"," "))&amp;" "</f>
        <v>  </v>
      </c>
      <c r="BF260" s="61" t="str">
        <f aca="false">" "&amp;TRIM(SUBSTITUTE(SUBSTITUTE(SUBSTITUTE(SUBSTITUTE(SUBSTITUTE(SUBSTITUTE(SUBSTITUTE(SUBSTITUTE(SUBSTITUTE(SUBSTITUTE(SUBSTITUTE(SUBSTITUTE(SUBSTITUTE(SUBSTITUTE(SUBSTITUTE(SUBSTITUTE(SUBSTITUTE(SUBSTITUTE(SUBSTITUTE(SUBSTITUTE(LOWER(AC260&amp;""),CHAR(160)," "),"."," "),","," "),"-"," "),"/"," "),"("," "),")"," "),":"," "),";"," "),"_"," "),"–"," "),"?"," "),"!"," "),"*"," "),"["," "),"]"," "),"'"," "),"#"," "),"+"," "),"&amp;"," "))&amp;" "</f>
        <v>  </v>
      </c>
    </row>
    <row r="261" customFormat="false" ht="39.75" hidden="false" customHeight="true" outlineLevel="0" collapsed="false">
      <c r="A261" s="57" t="s">
        <v>814</v>
      </c>
      <c r="B261" s="57" t="s">
        <v>232</v>
      </c>
      <c r="C261" s="57" t="str">
        <f aca="false">Flights!$F$11</f>
        <v>MH0003</v>
      </c>
      <c r="D261" s="58" t="n">
        <f aca="false">Flights!$D$11</f>
        <v>46304</v>
      </c>
      <c r="E261" s="57" t="str">
        <f aca="false">Flights!$G$11&amp;"-"&amp;Flights!$H$11</f>
        <v>LHR-KUL</v>
      </c>
      <c r="F261" s="57" t="str">
        <f aca="false">Flights!$K$11</f>
        <v>BC</v>
      </c>
      <c r="G261" s="57" t="s">
        <v>441</v>
      </c>
      <c r="H261" s="57" t="s">
        <v>442</v>
      </c>
      <c r="I261" s="57" t="s">
        <v>611</v>
      </c>
      <c r="J261" s="57" t="s">
        <v>639</v>
      </c>
      <c r="K261" s="67" t="s">
        <v>483</v>
      </c>
      <c r="L261" s="67" t="s">
        <v>738</v>
      </c>
      <c r="M261" s="67" t="s">
        <v>184</v>
      </c>
      <c r="N261" s="67" t="s">
        <v>365</v>
      </c>
      <c r="O261" s="67" t="s">
        <v>614</v>
      </c>
      <c r="P261" s="57" t="s">
        <v>183</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open",IF(AND(NOT(OR(LEN(AZ261)&lt;15,ISNUMBER(MATCH(AZ261,L_Placeholder,0)))),NOT(SUMPRODUCT(--ISNUMBER(SEARCH(" "&amp;L_EvidencePhrase&amp;" ",BF261)))&gt;0),NOT(OR(LEN(AU261)&lt;2,ISNUMBER(MATCH(AU261,L_Placeholder,0)))),NOT(OR(LEN(AX261)&lt;2,ISNUMBER(MATCH(AX261,L_Placeholder,0)))),TRIM(AE261)&lt;&gt;TRIM(T261)),"N/A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",BD261)))&gt;0),"INVALID – evidence missing, placeholder or not yet on file",IF(OR(LEN(AX261)&lt;2,ISNUMBER(MATCH(AX261,L_Placeholder,0))),"INVALID – verifier missing",IF(AX261=AU261,"INVALID – verifier must be someone other than the PIC",IF(SUMPRODUCT(--ISNUMBER(SEARCH(" "&amp;L_EvidencePhrase&amp;" ",BC261)))&gt;0,"INVALID – result not yet available (awaiting / TBC)",IF(AND(TRIM(U261)="Pass",SUMPRODUCT(--ISNUMBER(SEARCH(" "&amp;L_ResultBad&amp;" ",BC261)))&gt;0,NOT(SUMPRODUCT(--ISNUMBER(SEARCH(" "&amp;L_Negation&amp;" ",BC261)))&gt;0)),"INVALID – result describes a problem: use Fail, then Pass after CA",IF(AND(AQ261=1,OR(OR(LEN(AY261)&lt;3,ISNUMBER(MATCH(AY261,L_Placeholder,0))),SUMPRODUCT(--ISNUMBER(SEARCH(" "&amp;L_EvidencePhrase&amp;" ",BE261)))&gt;0)),"INVALID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SUBSTITUTE(SUBSTITUTE(SUBSTITUTE(SUBSTITUTE(SUBSTITUTE(SUBSTITUTE(SUBSTITUTE(SUBSTITUTE(SUBSTITUTE(SUBSTITUTE(SUBSTITUTE(SUBSTITUTE(SUBSTITUTE(LOWER(T261&amp;""),CHAR(160),"")," ",""),".",""),"-",""),"/",""),"?",""),"_",""),",",""),"[",""),"]",""),"(",""),")",""),"*","")</f>
        <v/>
      </c>
      <c r="AV261" s="61" t="str">
        <f aca="false">SUBSTITUTE(SUBSTITUTE(SUBSTITUTE(SUBSTITUTE(SUBSTITUTE(SUBSTITUTE(SUBSTITUTE(SUBSTITUTE(SUBSTITUTE(SUBSTITUTE(SUBSTITUTE(SUBSTITUTE(SUBSTITUTE(LOWER(V261&amp;""),CHAR(160),"")," ",""),".",""),"-",""),"/",""),"?",""),"_",""),",",""),"[",""),"]",""),"(",""),")",""),"*","")</f>
        <v/>
      </c>
      <c r="AW261" s="61" t="str">
        <f aca="false">SUBSTITUTE(SUBSTITUTE(SUBSTITUTE(SUBSTITUTE(SUBSTITUTE(SUBSTITUTE(SUBSTITUTE(SUBSTITUTE(SUBSTITUTE(SUBSTITUTE(SUBSTITUTE(SUBSTITUTE(SUBSTITUTE(LOWER(Z261&amp;""),CHAR(160),"")," ",""),".",""),"-",""),"/",""),"?",""),"_",""),",",""),"[",""),"]",""),"(",""),")",""),"*","")</f>
        <v/>
      </c>
      <c r="AX261" s="61" t="str">
        <f aca="false">SUBSTITUTE(SUBSTITUTE(SUBSTITUTE(SUBSTITUTE(SUBSTITUTE(SUBSTITUTE(SUBSTITUTE(SUBSTITUTE(SUBSTITUTE(SUBSTITUTE(SUBSTITUTE(SUBSTITUTE(SUBSTITUTE(LOWER(AE261&amp;""),CHAR(160),"")," ",""),".",""),"-",""),"/",""),"?",""),"_",""),",",""),"[",""),"]",""),"(",""),")",""),"*","")</f>
        <v/>
      </c>
      <c r="AY261" s="61" t="str">
        <f aca="false">SUBSTITUTE(SUBSTITUTE(SUBSTITUTE(SUBSTITUTE(SUBSTITUTE(SUBSTITUTE(SUBSTITUTE(SUBSTITUTE(SUBSTITUTE(SUBSTITUTE(SUBSTITUTE(SUBSTITUTE(SUBSTITUTE(LOWER(W261&amp;""),CHAR(160),"")," ",""),".",""),"-",""),"/",""),"?",""),"_",""),",",""),"[",""),"]",""),"(",""),")",""),"*","")</f>
        <v/>
      </c>
      <c r="AZ261" s="61" t="str">
        <f aca="false">SUBSTITUTE(SUBSTITUTE(SUBSTITUTE(SUBSTITUTE(SUBSTITUTE(SUBSTITUTE(SUBSTITUTE(SUBSTITUTE(SUBSTITUTE(SUBSTITUTE(SUBSTITUTE(SUBSTITUTE(SUBSTITUTE(LOWER(AC261&amp;""),CHAR(160),"")," ",""),".",""),"-",""),"/",""),"?",""),"_",""),",",""),"[",""),"]",""),"(",""),")",""),"*","")</f>
        <v/>
      </c>
      <c r="BA261" s="61" t="str">
        <f aca="false">SUBSTITUTE(SUBSTITUTE(SUBSTITUTE(SUBSTITUTE(SUBSTITUTE(SUBSTITUTE(SUBSTITUTE(SUBSTITUTE(SUBSTITUTE(SUBSTITUTE(SUBSTITUTE(SUBSTITUTE(SUBSTITUTE(LOWER(AA261&amp;""),CHAR(160),""),"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"&amp;TRIM(SUBSTITUTE(SUBSTITUTE(SUBSTITUTE(SUBSTITUTE(SUBSTITUTE(SUBSTITUTE(SUBSTITUTE(SUBSTITUTE(SUBSTITUTE(SUBSTITUTE(SUBSTITUTE(SUBSTITUTE(SUBSTITUTE(SUBSTITUTE(SUBSTITUTE(SUBSTITUTE(SUBSTITUTE(SUBSTITUTE(SUBSTITUTE(SUBSTITUTE(LOWER(V261&amp;""),CHAR(160)," "),"."," "),","," "),"-"," "),"/"," "),"("," "),")"," "),":"," "),";"," "),"_"," "),"–"," "),"?"," "),"!"," "),"*"," "),"["," "),"]"," "),"'"," "),"#"," "),"+"," "),"&amp;"," "))&amp;" "</f>
        <v>  </v>
      </c>
      <c r="BD261" s="61" t="str">
        <f aca="false">" "&amp;TRIM(SUBSTITUTE(SUBSTITUTE(SUBSTITUTE(SUBSTITUTE(SUBSTITUTE(SUBSTITUTE(SUBSTITUTE(SUBSTITUTE(SUBSTITUTE(SUBSTITUTE(SUBSTITUTE(SUBSTITUTE(SUBSTITUTE(SUBSTITUTE(SUBSTITUTE(SUBSTITUTE(SUBSTITUTE(SUBSTITUTE(SUBSTITUTE(SUBSTITUTE(LOWER(Z261&amp;""),CHAR(160)," "),"."," "),","," "),"-"," "),"/"," "),"("," "),")"," "),":"," "),";"," "),"_"," "),"–"," "),"?"," "),"!"," "),"*"," "),"["," "),"]"," "),"'"," "),"#"," "),"+"," "),"&amp;"," "))&amp;" "</f>
        <v>  </v>
      </c>
      <c r="BE261" s="61" t="str">
        <f aca="false">" "&amp;TRIM(SUBSTITUTE(SUBSTITUTE(SUBSTITUTE(SUBSTITUTE(SUBSTITUTE(SUBSTITUTE(SUBSTITUTE(SUBSTITUTE(SUBSTITUTE(SUBSTITUTE(SUBSTITUTE(SUBSTITUTE(SUBSTITUTE(SUBSTITUTE(SUBSTITUTE(SUBSTITUTE(SUBSTITUTE(SUBSTITUTE(SUBSTITUTE(SUBSTITUTE(LOWER(W261&amp;""),CHAR(160)," "),"."," "),","," "),"-"," "),"/"," "),"("," "),")"," "),":"," "),";"," "),"_"," "),"–"," "),"?"," "),"!"," "),"*"," "),"["," "),"]"," "),"'"," "),"#"," "),"+"," "),"&amp;"," "))&amp;" "</f>
        <v>  </v>
      </c>
      <c r="BF261" s="61" t="str">
        <f aca="false">" "&amp;TRIM(SUBSTITUTE(SUBSTITUTE(SUBSTITUTE(SUBSTITUTE(SUBSTITUTE(SUBSTITUTE(SUBSTITUTE(SUBSTITUTE(SUBSTITUTE(SUBSTITUTE(SUBSTITUTE(SUBSTITUTE(SUBSTITUTE(SUBSTITUTE(SUBSTITUTE(SUBSTITUTE(SUBSTITUTE(SUBSTITUTE(SUBSTITUTE(SUBSTITUTE(LOWER(AC261&amp;""),CHAR(160)," "),"."," "),","," "),"-"," "),"/"," "),"("," "),")"," "),":"," "),";"," "),"_"," "),"–"," "),"?"," "),"!"," "),"*"," "),"["," "),"]"," "),"'"," "),"#"," "),"+"," "),"&amp;"," "))&amp;" "</f>
        <v>  </v>
      </c>
    </row>
    <row r="262" customFormat="false" ht="39.75" hidden="false" customHeight="true" outlineLevel="0" collapsed="false">
      <c r="A262" s="57" t="s">
        <v>815</v>
      </c>
      <c r="B262" s="57" t="s">
        <v>235</v>
      </c>
      <c r="C262" s="57" t="str">
        <f aca="false">Flights!$F$12</f>
        <v>MH0752</v>
      </c>
      <c r="D262" s="58" t="n">
        <f aca="false">Flights!$D$12</f>
        <v>46305</v>
      </c>
      <c r="E262" s="57" t="str">
        <f aca="false">Flights!$G$12&amp;"-"&amp;Flights!$H$12</f>
        <v>KUL-HAN</v>
      </c>
      <c r="F262" s="57" t="str">
        <f aca="false">Flights!$K$12</f>
        <v>EY</v>
      </c>
      <c r="G262" s="57" t="s">
        <v>79</v>
      </c>
      <c r="H262" s="57" t="s">
        <v>360</v>
      </c>
      <c r="I262" s="57" t="s">
        <v>361</v>
      </c>
      <c r="J262" s="57" t="s">
        <v>362</v>
      </c>
      <c r="K262" s="67" t="s">
        <v>363</v>
      </c>
      <c r="L262" s="67" t="s">
        <v>364</v>
      </c>
      <c r="M262" s="67"/>
      <c r="N262" s="67" t="s">
        <v>365</v>
      </c>
      <c r="O262" s="67"/>
      <c r="P262" s="57" t="s">
        <v>184</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open",IF(AND(NOT(OR(LEN(AZ262)&lt;15,ISNUMBER(MATCH(AZ262,L_Placeholder,0)))),NOT(SUMPRODUCT(--ISNUMBER(SEARCH(" "&amp;L_EvidencePhrase&amp;" ",BF262)))&gt;0),NOT(OR(LEN(AU262)&lt;2,ISNUMBER(MATCH(AU262,L_Placeholder,0)))),NOT(OR(LEN(AX262)&lt;2,ISNUMBER(MATCH(AX262,L_Placeholder,0)))),TRIM(AE262)&lt;&gt;TRIM(T262)),"N/A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",BD262)))&gt;0),"INVALID – evidence missing, placeholder or not yet on file",IF(OR(LEN(AX262)&lt;2,ISNUMBER(MATCH(AX262,L_Placeholder,0))),"INVALID – verifier missing",IF(AX262=AU262,"INVALID – verifier must be someone other than the PIC",IF(SUMPRODUCT(--ISNUMBER(SEARCH(" "&amp;L_EvidencePhrase&amp;" ",BC262)))&gt;0,"INVALID – result not yet available (awaiting / TBC)",IF(AND(TRIM(U262)="Pass",SUMPRODUCT(--ISNUMBER(SEARCH(" "&amp;L_ResultBad&amp;" ",BC262)))&gt;0,NOT(SUMPRODUCT(--ISNUMBER(SEARCH(" "&amp;L_Negation&amp;" ",BC262)))&gt;0)),"INVALID – result describes a problem: use Fail, then Pass after CA",IF(AND(AQ262=1,OR(OR(LEN(AY262)&lt;3,ISNUMBER(MATCH(AY262,L_Placeholder,0))),SUMPRODUCT(--ISNUMBER(SEARCH(" "&amp;L_EvidencePhrase&amp;" ",BE262)))&gt;0)),"INVALID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SUBSTITUTE(SUBSTITUTE(SUBSTITUTE(SUBSTITUTE(SUBSTITUTE(SUBSTITUTE(SUBSTITUTE(SUBSTITUTE(SUBSTITUTE(SUBSTITUTE(SUBSTITUTE(SUBSTITUTE(SUBSTITUTE(LOWER(T262&amp;""),CHAR(160),"")," ",""),".",""),"-",""),"/",""),"?",""),"_",""),",",""),"[",""),"]",""),"(",""),")",""),"*","")</f>
        <v/>
      </c>
      <c r="AV262" s="61" t="str">
        <f aca="false">SUBSTITUTE(SUBSTITUTE(SUBSTITUTE(SUBSTITUTE(SUBSTITUTE(SUBSTITUTE(SUBSTITUTE(SUBSTITUTE(SUBSTITUTE(SUBSTITUTE(SUBSTITUTE(SUBSTITUTE(SUBSTITUTE(LOWER(V262&amp;""),CHAR(160),"")," ",""),".",""),"-",""),"/",""),"?",""),"_",""),",",""),"[",""),"]",""),"(",""),")",""),"*","")</f>
        <v/>
      </c>
      <c r="AW262" s="61" t="str">
        <f aca="false">SUBSTITUTE(SUBSTITUTE(SUBSTITUTE(SUBSTITUTE(SUBSTITUTE(SUBSTITUTE(SUBSTITUTE(SUBSTITUTE(SUBSTITUTE(SUBSTITUTE(SUBSTITUTE(SUBSTITUTE(SUBSTITUTE(LOWER(Z262&amp;""),CHAR(160),"")," ",""),".",""),"-",""),"/",""),"?",""),"_",""),",",""),"[",""),"]",""),"(",""),")",""),"*","")</f>
        <v/>
      </c>
      <c r="AX262" s="61" t="str">
        <f aca="false">SUBSTITUTE(SUBSTITUTE(SUBSTITUTE(SUBSTITUTE(SUBSTITUTE(SUBSTITUTE(SUBSTITUTE(SUBSTITUTE(SUBSTITUTE(SUBSTITUTE(SUBSTITUTE(SUBSTITUTE(SUBSTITUTE(LOWER(AE262&amp;""),CHAR(160),"")," ",""),".",""),"-",""),"/",""),"?",""),"_",""),",",""),"[",""),"]",""),"(",""),")",""),"*","")</f>
        <v/>
      </c>
      <c r="AY262" s="61" t="str">
        <f aca="false">SUBSTITUTE(SUBSTITUTE(SUBSTITUTE(SUBSTITUTE(SUBSTITUTE(SUBSTITUTE(SUBSTITUTE(SUBSTITUTE(SUBSTITUTE(SUBSTITUTE(SUBSTITUTE(SUBSTITUTE(SUBSTITUTE(LOWER(W262&amp;""),CHAR(160),"")," ",""),".",""),"-",""),"/",""),"?",""),"_",""),",",""),"[",""),"]",""),"(",""),")",""),"*","")</f>
        <v/>
      </c>
      <c r="AZ262" s="61" t="str">
        <f aca="false">SUBSTITUTE(SUBSTITUTE(SUBSTITUTE(SUBSTITUTE(SUBSTITUTE(SUBSTITUTE(SUBSTITUTE(SUBSTITUTE(SUBSTITUTE(SUBSTITUTE(SUBSTITUTE(SUBSTITUTE(SUBSTITUTE(LOWER(AC262&amp;""),CHAR(160),"")," ",""),".",""),"-",""),"/",""),"?",""),"_",""),",",""),"[",""),"]",""),"(",""),")",""),"*","")</f>
        <v/>
      </c>
      <c r="BA262" s="61" t="str">
        <f aca="false">SUBSTITUTE(SUBSTITUTE(SUBSTITUTE(SUBSTITUTE(SUBSTITUTE(SUBSTITUTE(SUBSTITUTE(SUBSTITUTE(SUBSTITUTE(SUBSTITUTE(SUBSTITUTE(SUBSTITUTE(SUBSTITUTE(LOWER(AA262&amp;""),CHAR(160),""),"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"&amp;TRIM(SUBSTITUTE(SUBSTITUTE(SUBSTITUTE(SUBSTITUTE(SUBSTITUTE(SUBSTITUTE(SUBSTITUTE(SUBSTITUTE(SUBSTITUTE(SUBSTITUTE(SUBSTITUTE(SUBSTITUTE(SUBSTITUTE(SUBSTITUTE(SUBSTITUTE(SUBSTITUTE(SUBSTITUTE(SUBSTITUTE(SUBSTITUTE(SUBSTITUTE(LOWER(V262&amp;""),CHAR(160)," "),"."," "),","," "),"-"," "),"/"," "),"("," "),")"," "),":"," "),";"," "),"_"," "),"–"," "),"?"," "),"!"," "),"*"," "),"["," "),"]"," "),"'"," "),"#"," "),"+"," "),"&amp;"," "))&amp;" "</f>
        <v>  </v>
      </c>
      <c r="BD262" s="61" t="str">
        <f aca="false">" "&amp;TRIM(SUBSTITUTE(SUBSTITUTE(SUBSTITUTE(SUBSTITUTE(SUBSTITUTE(SUBSTITUTE(SUBSTITUTE(SUBSTITUTE(SUBSTITUTE(SUBSTITUTE(SUBSTITUTE(SUBSTITUTE(SUBSTITUTE(SUBSTITUTE(SUBSTITUTE(SUBSTITUTE(SUBSTITUTE(SUBSTITUTE(SUBSTITUTE(SUBSTITUTE(LOWER(Z262&amp;""),CHAR(160)," "),"."," "),","," "),"-"," "),"/"," "),"("," "),")"," "),":"," "),";"," "),"_"," "),"–"," "),"?"," "),"!"," "),"*"," "),"["," "),"]"," "),"'"," "),"#"," "),"+"," "),"&amp;"," "))&amp;" "</f>
        <v>  </v>
      </c>
      <c r="BE262" s="61" t="str">
        <f aca="false">" "&amp;TRIM(SUBSTITUTE(SUBSTITUTE(SUBSTITUTE(SUBSTITUTE(SUBSTITUTE(SUBSTITUTE(SUBSTITUTE(SUBSTITUTE(SUBSTITUTE(SUBSTITUTE(SUBSTITUTE(SUBSTITUTE(SUBSTITUTE(SUBSTITUTE(SUBSTITUTE(SUBSTITUTE(SUBSTITUTE(SUBSTITUTE(SUBSTITUTE(SUBSTITUTE(LOWER(W262&amp;""),CHAR(160)," "),"."," "),","," "),"-"," "),"/"," "),"("," "),")"," "),":"," "),";"," "),"_"," "),"–"," "),"?"," "),"!"," "),"*"," "),"["," "),"]"," "),"'"," "),"#"," "),"+"," "),"&amp;"," "))&amp;" "</f>
        <v>  </v>
      </c>
      <c r="BF262" s="61" t="str">
        <f aca="false">" "&amp;TRIM(SUBSTITUTE(SUBSTITUTE(SUBSTITUTE(SUBSTITUTE(SUBSTITUTE(SUBSTITUTE(SUBSTITUTE(SUBSTITUTE(SUBSTITUTE(SUBSTITUTE(SUBSTITUTE(SUBSTITUTE(SUBSTITUTE(SUBSTITUTE(SUBSTITUTE(SUBSTITUTE(SUBSTITUTE(SUBSTITUTE(SUBSTITUTE(SUBSTITUTE(LOWER(AC262&amp;""),CHAR(160)," "),"."," "),","," "),"-"," "),"/"," "),"("," "),")"," "),":"," "),";"," "),"_"," "),"–"," "),"?"," "),"!"," "),"*"," "),"["," "),"]"," "),"'"," "),"#"," "),"+"," "),"&amp;"," "))&amp;" "</f>
        <v>  </v>
      </c>
    </row>
    <row r="263" customFormat="false" ht="39.75" hidden="false" customHeight="true" outlineLevel="0" collapsed="false">
      <c r="A263" s="57" t="s">
        <v>816</v>
      </c>
      <c r="B263" s="57" t="s">
        <v>235</v>
      </c>
      <c r="C263" s="57" t="str">
        <f aca="false">Flights!$F$12</f>
        <v>MH0752</v>
      </c>
      <c r="D263" s="58" t="n">
        <f aca="false">Flights!$D$12</f>
        <v>46305</v>
      </c>
      <c r="E263" s="57" t="str">
        <f aca="false">Flights!$G$12&amp;"-"&amp;Flights!$H$12</f>
        <v>KUL-HAN</v>
      </c>
      <c r="F263" s="57" t="str">
        <f aca="false">Flights!$K$12</f>
        <v>EY</v>
      </c>
      <c r="G263" s="57" t="s">
        <v>79</v>
      </c>
      <c r="H263" s="57" t="s">
        <v>360</v>
      </c>
      <c r="I263" s="57" t="s">
        <v>367</v>
      </c>
      <c r="J263" s="57" t="s">
        <v>368</v>
      </c>
      <c r="K263" s="67" t="s">
        <v>369</v>
      </c>
      <c r="L263" s="67" t="s">
        <v>364</v>
      </c>
      <c r="M263" s="67"/>
      <c r="N263" s="67" t="s">
        <v>365</v>
      </c>
      <c r="O263" s="67"/>
      <c r="P263" s="57" t="s">
        <v>184</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open",IF(AND(NOT(OR(LEN(AZ263)&lt;15,ISNUMBER(MATCH(AZ263,L_Placeholder,0)))),NOT(SUMPRODUCT(--ISNUMBER(SEARCH(" "&amp;L_EvidencePhrase&amp;" ",BF263)))&gt;0),NOT(OR(LEN(AU263)&lt;2,ISNUMBER(MATCH(AU263,L_Placeholder,0)))),NOT(OR(LEN(AX263)&lt;2,ISNUMBER(MATCH(AX263,L_Placeholder,0)))),TRIM(AE263)&lt;&gt;TRIM(T263)),"N/A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",BD263)))&gt;0),"INVALID – evidence missing, placeholder or not yet on file",IF(OR(LEN(AX263)&lt;2,ISNUMBER(MATCH(AX263,L_Placeholder,0))),"INVALID – verifier missing",IF(AX263=AU263,"INVALID – verifier must be someone other than the PIC",IF(SUMPRODUCT(--ISNUMBER(SEARCH(" "&amp;L_EvidencePhrase&amp;" ",BC263)))&gt;0,"INVALID – result not yet available (awaiting / TBC)",IF(AND(TRIM(U263)="Pass",SUMPRODUCT(--ISNUMBER(SEARCH(" "&amp;L_ResultBad&amp;" ",BC263)))&gt;0,NOT(SUMPRODUCT(--ISNUMBER(SEARCH(" "&amp;L_Negation&amp;" ",BC263)))&gt;0)),"INVALID – result describes a problem: use Fail, then Pass after CA",IF(AND(AQ263=1,OR(OR(LEN(AY263)&lt;3,ISNUMBER(MATCH(AY263,L_Placeholder,0))),SUMPRODUCT(--ISNUMBER(SEARCH(" "&amp;L_EvidencePhrase&amp;" ",BE263)))&gt;0)),"INVALID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SUBSTITUTE(SUBSTITUTE(SUBSTITUTE(SUBSTITUTE(SUBSTITUTE(SUBSTITUTE(SUBSTITUTE(SUBSTITUTE(SUBSTITUTE(SUBSTITUTE(SUBSTITUTE(SUBSTITUTE(SUBSTITUTE(LOWER(T263&amp;""),CHAR(160),"")," ",""),".",""),"-",""),"/",""),"?",""),"_",""),",",""),"[",""),"]",""),"(",""),")",""),"*","")</f>
        <v/>
      </c>
      <c r="AV263" s="61" t="str">
        <f aca="false">SUBSTITUTE(SUBSTITUTE(SUBSTITUTE(SUBSTITUTE(SUBSTITUTE(SUBSTITUTE(SUBSTITUTE(SUBSTITUTE(SUBSTITUTE(SUBSTITUTE(SUBSTITUTE(SUBSTITUTE(SUBSTITUTE(LOWER(V263&amp;""),CHAR(160),"")," ",""),".",""),"-",""),"/",""),"?",""),"_",""),",",""),"[",""),"]",""),"(",""),")",""),"*","")</f>
        <v/>
      </c>
      <c r="AW263" s="61" t="str">
        <f aca="false">SUBSTITUTE(SUBSTITUTE(SUBSTITUTE(SUBSTITUTE(SUBSTITUTE(SUBSTITUTE(SUBSTITUTE(SUBSTITUTE(SUBSTITUTE(SUBSTITUTE(SUBSTITUTE(SUBSTITUTE(SUBSTITUTE(LOWER(Z263&amp;""),CHAR(160),"")," ",""),".",""),"-",""),"/",""),"?",""),"_",""),",",""),"[",""),"]",""),"(",""),")",""),"*","")</f>
        <v/>
      </c>
      <c r="AX263" s="61" t="str">
        <f aca="false">SUBSTITUTE(SUBSTITUTE(SUBSTITUTE(SUBSTITUTE(SUBSTITUTE(SUBSTITUTE(SUBSTITUTE(SUBSTITUTE(SUBSTITUTE(SUBSTITUTE(SUBSTITUTE(SUBSTITUTE(SUBSTITUTE(LOWER(AE263&amp;""),CHAR(160),"")," ",""),".",""),"-",""),"/",""),"?",""),"_",""),",",""),"[",""),"]",""),"(",""),")",""),"*","")</f>
        <v/>
      </c>
      <c r="AY263" s="61" t="str">
        <f aca="false">SUBSTITUTE(SUBSTITUTE(SUBSTITUTE(SUBSTITUTE(SUBSTITUTE(SUBSTITUTE(SUBSTITUTE(SUBSTITUTE(SUBSTITUTE(SUBSTITUTE(SUBSTITUTE(SUBSTITUTE(SUBSTITUTE(LOWER(W263&amp;""),CHAR(160),"")," ",""),".",""),"-",""),"/",""),"?",""),"_",""),",",""),"[",""),"]",""),"(",""),")",""),"*","")</f>
        <v/>
      </c>
      <c r="AZ263" s="61" t="str">
        <f aca="false">SUBSTITUTE(SUBSTITUTE(SUBSTITUTE(SUBSTITUTE(SUBSTITUTE(SUBSTITUTE(SUBSTITUTE(SUBSTITUTE(SUBSTITUTE(SUBSTITUTE(SUBSTITUTE(SUBSTITUTE(SUBSTITUTE(LOWER(AC263&amp;""),CHAR(160),"")," ",""),".",""),"-",""),"/",""),"?",""),"_",""),",",""),"[",""),"]",""),"(",""),")",""),"*","")</f>
        <v/>
      </c>
      <c r="BA263" s="61" t="str">
        <f aca="false">SUBSTITUTE(SUBSTITUTE(SUBSTITUTE(SUBSTITUTE(SUBSTITUTE(SUBSTITUTE(SUBSTITUTE(SUBSTITUTE(SUBSTITUTE(SUBSTITUTE(SUBSTITUTE(SUBSTITUTE(SUBSTITUTE(LOWER(AA263&amp;""),CHAR(160),""),"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"&amp;TRIM(SUBSTITUTE(SUBSTITUTE(SUBSTITUTE(SUBSTITUTE(SUBSTITUTE(SUBSTITUTE(SUBSTITUTE(SUBSTITUTE(SUBSTITUTE(SUBSTITUTE(SUBSTITUTE(SUBSTITUTE(SUBSTITUTE(SUBSTITUTE(SUBSTITUTE(SUBSTITUTE(SUBSTITUTE(SUBSTITUTE(SUBSTITUTE(SUBSTITUTE(LOWER(V263&amp;""),CHAR(160)," "),"."," "),","," "),"-"," "),"/"," "),"("," "),")"," "),":"," "),";"," "),"_"," "),"–"," "),"?"," "),"!"," "),"*"," "),"["," "),"]"," "),"'"," "),"#"," "),"+"," "),"&amp;"," "))&amp;" "</f>
        <v>  </v>
      </c>
      <c r="BD263" s="61" t="str">
        <f aca="false">" "&amp;TRIM(SUBSTITUTE(SUBSTITUTE(SUBSTITUTE(SUBSTITUTE(SUBSTITUTE(SUBSTITUTE(SUBSTITUTE(SUBSTITUTE(SUBSTITUTE(SUBSTITUTE(SUBSTITUTE(SUBSTITUTE(SUBSTITUTE(SUBSTITUTE(SUBSTITUTE(SUBSTITUTE(SUBSTITUTE(SUBSTITUTE(SUBSTITUTE(SUBSTITUTE(LOWER(Z263&amp;""),CHAR(160)," "),"."," "),","," "),"-"," "),"/"," "),"("," "),")"," "),":"," "),";"," "),"_"," "),"–"," "),"?"," "),"!"," "),"*"," "),"["," "),"]"," "),"'"," "),"#"," "),"+"," "),"&amp;"," "))&amp;" "</f>
        <v>  </v>
      </c>
      <c r="BE263" s="61" t="str">
        <f aca="false">" "&amp;TRIM(SUBSTITUTE(SUBSTITUTE(SUBSTITUTE(SUBSTITUTE(SUBSTITUTE(SUBSTITUTE(SUBSTITUTE(SUBSTITUTE(SUBSTITUTE(SUBSTITUTE(SUBSTITUTE(SUBSTITUTE(SUBSTITUTE(SUBSTITUTE(SUBSTITUTE(SUBSTITUTE(SUBSTITUTE(SUBSTITUTE(SUBSTITUTE(SUBSTITUTE(LOWER(W263&amp;""),CHAR(160)," "),"."," "),","," "),"-"," "),"/"," "),"("," "),")"," "),":"," "),";"," "),"_"," "),"–"," "),"?"," "),"!"," "),"*"," "),"["," "),"]"," "),"'"," "),"#"," "),"+"," "),"&amp;"," "))&amp;" "</f>
        <v>  </v>
      </c>
      <c r="BF263" s="61" t="str">
        <f aca="false">" "&amp;TRIM(SUBSTITUTE(SUBSTITUTE(SUBSTITUTE(SUBSTITUTE(SUBSTITUTE(SUBSTITUTE(SUBSTITUTE(SUBSTITUTE(SUBSTITUTE(SUBSTITUTE(SUBSTITUTE(SUBSTITUTE(SUBSTITUTE(SUBSTITUTE(SUBSTITUTE(SUBSTITUTE(SUBSTITUTE(SUBSTITUTE(SUBSTITUTE(SUBSTITUTE(LOWER(AC263&amp;""),CHAR(160)," "),"."," "),","," "),"-"," "),"/"," "),"("," "),")"," "),":"," "),";"," "),"_"," "),"–"," "),"?"," "),"!"," "),"*"," "),"["," "),"]"," "),"'"," "),"#"," "),"+"," "),"&amp;"," "))&amp;" "</f>
        <v>  </v>
      </c>
    </row>
    <row r="264" customFormat="false" ht="41.25" hidden="false" customHeight="true" outlineLevel="0" collapsed="false">
      <c r="A264" s="57" t="s">
        <v>817</v>
      </c>
      <c r="B264" s="57" t="s">
        <v>235</v>
      </c>
      <c r="C264" s="57" t="str">
        <f aca="false">Flights!$F$12</f>
        <v>MH0752</v>
      </c>
      <c r="D264" s="58" t="n">
        <f aca="false">Flights!$D$12</f>
        <v>46305</v>
      </c>
      <c r="E264" s="57" t="str">
        <f aca="false">Flights!$G$12&amp;"-"&amp;Flights!$H$12</f>
        <v>KUL-HAN</v>
      </c>
      <c r="F264" s="57" t="str">
        <f aca="false">Flights!$K$12</f>
        <v>EY</v>
      </c>
      <c r="G264" s="57" t="s">
        <v>79</v>
      </c>
      <c r="H264" s="57" t="s">
        <v>360</v>
      </c>
      <c r="I264" s="57" t="s">
        <v>371</v>
      </c>
      <c r="J264" s="57" t="s">
        <v>372</v>
      </c>
      <c r="K264" s="67" t="s">
        <v>373</v>
      </c>
      <c r="L264" s="67" t="s">
        <v>364</v>
      </c>
      <c r="M264" s="67"/>
      <c r="N264" s="67" t="str">
        <f aca="false">IF(TRIM(Flights!$L$12)="A339","Required","N/A – rule")</f>
        <v>N/A – rule</v>
      </c>
      <c r="O264" s="67" t="s">
        <v>374</v>
      </c>
      <c r="P264" s="57" t="s">
        <v>184</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open",IF(AND(NOT(OR(LEN(AZ264)&lt;15,ISNUMBER(MATCH(AZ264,L_Placeholder,0)))),NOT(SUMPRODUCT(--ISNUMBER(SEARCH(" "&amp;L_EvidencePhrase&amp;" ",BF264)))&gt;0),NOT(OR(LEN(AU264)&lt;2,ISNUMBER(MATCH(AU264,L_Placeholder,0)))),NOT(OR(LEN(AX264)&lt;2,ISNUMBER(MATCH(AX264,L_Placeholder,0)))),TRIM(AE264)&lt;&gt;TRIM(T264)),"N/A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",BD264)))&gt;0),"INVALID – evidence missing, placeholder or not yet on file",IF(OR(LEN(AX264)&lt;2,ISNUMBER(MATCH(AX264,L_Placeholder,0))),"INVALID – verifier missing",IF(AX264=AU264,"INVALID – verifier must be someone other than the PIC",IF(SUMPRODUCT(--ISNUMBER(SEARCH(" "&amp;L_EvidencePhrase&amp;" ",BC264)))&gt;0,"INVALID – result not yet available (awaiting / TBC)",IF(AND(TRIM(U264)="Pass",SUMPRODUCT(--ISNUMBER(SEARCH(" "&amp;L_ResultBad&amp;" ",BC264)))&gt;0,NOT(SUMPRODUCT(--ISNUMBER(SEARCH(" "&amp;L_Negation&amp;" ",BC264)))&gt;0)),"INVALID – result describes a problem: use Fail, then Pass after CA",IF(AND(AQ264=1,OR(OR(LEN(AY264)&lt;3,ISNUMBER(MATCH(AY264,L_Placeholder,0))),SUMPRODUCT(--ISNUMBER(SEARCH(" "&amp;L_EvidencePhrase&amp;" ",BE264)))&gt;0)),"INVALID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SUBSTITUTE(SUBSTITUTE(SUBSTITUTE(SUBSTITUTE(SUBSTITUTE(SUBSTITUTE(SUBSTITUTE(SUBSTITUTE(SUBSTITUTE(SUBSTITUTE(SUBSTITUTE(SUBSTITUTE(SUBSTITUTE(LOWER(T264&amp;""),CHAR(160),"")," ",""),".",""),"-",""),"/",""),"?",""),"_",""),",",""),"[",""),"]",""),"(",""),")",""),"*","")</f>
        <v/>
      </c>
      <c r="AV264" s="61" t="str">
        <f aca="false">SUBSTITUTE(SUBSTITUTE(SUBSTITUTE(SUBSTITUTE(SUBSTITUTE(SUBSTITUTE(SUBSTITUTE(SUBSTITUTE(SUBSTITUTE(SUBSTITUTE(SUBSTITUTE(SUBSTITUTE(SUBSTITUTE(LOWER(V264&amp;""),CHAR(160),"")," ",""),".",""),"-",""),"/",""),"?",""),"_",""),",",""),"[",""),"]",""),"(",""),")",""),"*","")</f>
        <v/>
      </c>
      <c r="AW264" s="61" t="str">
        <f aca="false">SUBSTITUTE(SUBSTITUTE(SUBSTITUTE(SUBSTITUTE(SUBSTITUTE(SUBSTITUTE(SUBSTITUTE(SUBSTITUTE(SUBSTITUTE(SUBSTITUTE(SUBSTITUTE(SUBSTITUTE(SUBSTITUTE(LOWER(Z264&amp;""),CHAR(160),"")," ",""),".",""),"-",""),"/",""),"?",""),"_",""),",",""),"[",""),"]",""),"(",""),")",""),"*","")</f>
        <v/>
      </c>
      <c r="AX264" s="61" t="str">
        <f aca="false">SUBSTITUTE(SUBSTITUTE(SUBSTITUTE(SUBSTITUTE(SUBSTITUTE(SUBSTITUTE(SUBSTITUTE(SUBSTITUTE(SUBSTITUTE(SUBSTITUTE(SUBSTITUTE(SUBSTITUTE(SUBSTITUTE(LOWER(AE264&amp;""),CHAR(160),"")," ",""),".",""),"-",""),"/",""),"?",""),"_",""),",",""),"[",""),"]",""),"(",""),")",""),"*","")</f>
        <v/>
      </c>
      <c r="AY264" s="61" t="str">
        <f aca="false">SUBSTITUTE(SUBSTITUTE(SUBSTITUTE(SUBSTITUTE(SUBSTITUTE(SUBSTITUTE(SUBSTITUTE(SUBSTITUTE(SUBSTITUTE(SUBSTITUTE(SUBSTITUTE(SUBSTITUTE(SUBSTITUTE(LOWER(W264&amp;""),CHAR(160),"")," ",""),".",""),"-",""),"/",""),"?",""),"_",""),",",""),"[",""),"]",""),"(",""),")",""),"*","")</f>
        <v/>
      </c>
      <c r="AZ264" s="61" t="str">
        <f aca="false">SUBSTITUTE(SUBSTITUTE(SUBSTITUTE(SUBSTITUTE(SUBSTITUTE(SUBSTITUTE(SUBSTITUTE(SUBSTITUTE(SUBSTITUTE(SUBSTITUTE(SUBSTITUTE(SUBSTITUTE(SUBSTITUTE(LOWER(AC264&amp;""),CHAR(160),"")," ",""),".",""),"-",""),"/",""),"?",""),"_",""),",",""),"[",""),"]",""),"(",""),")",""),"*","")</f>
        <v/>
      </c>
      <c r="BA264" s="61" t="str">
        <f aca="false">SUBSTITUTE(SUBSTITUTE(SUBSTITUTE(SUBSTITUTE(SUBSTITUTE(SUBSTITUTE(SUBSTITUTE(SUBSTITUTE(SUBSTITUTE(SUBSTITUTE(SUBSTITUTE(SUBSTITUTE(SUBSTITUTE(LOWER(AA264&amp;""),CHAR(160),""),"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"&amp;TRIM(SUBSTITUTE(SUBSTITUTE(SUBSTITUTE(SUBSTITUTE(SUBSTITUTE(SUBSTITUTE(SUBSTITUTE(SUBSTITUTE(SUBSTITUTE(SUBSTITUTE(SUBSTITUTE(SUBSTITUTE(SUBSTITUTE(SUBSTITUTE(SUBSTITUTE(SUBSTITUTE(SUBSTITUTE(SUBSTITUTE(SUBSTITUTE(SUBSTITUTE(LOWER(V264&amp;""),CHAR(160)," "),"."," "),","," "),"-"," "),"/"," "),"("," "),")"," "),":"," "),";"," "),"_"," "),"–"," "),"?"," "),"!"," "),"*"," "),"["," "),"]"," "),"'"," "),"#"," "),"+"," "),"&amp;"," "))&amp;" "</f>
        <v>  </v>
      </c>
      <c r="BD264" s="61" t="str">
        <f aca="false">" "&amp;TRIM(SUBSTITUTE(SUBSTITUTE(SUBSTITUTE(SUBSTITUTE(SUBSTITUTE(SUBSTITUTE(SUBSTITUTE(SUBSTITUTE(SUBSTITUTE(SUBSTITUTE(SUBSTITUTE(SUBSTITUTE(SUBSTITUTE(SUBSTITUTE(SUBSTITUTE(SUBSTITUTE(SUBSTITUTE(SUBSTITUTE(SUBSTITUTE(SUBSTITUTE(LOWER(Z264&amp;""),CHAR(160)," "),"."," "),","," "),"-"," "),"/"," "),"("," "),")"," "),":"," "),";"," "),"_"," "),"–"," "),"?"," "),"!"," "),"*"," "),"["," "),"]"," "),"'"," "),"#"," "),"+"," "),"&amp;"," "))&amp;" "</f>
        <v>  </v>
      </c>
      <c r="BE264" s="61" t="str">
        <f aca="false">" "&amp;TRIM(SUBSTITUTE(SUBSTITUTE(SUBSTITUTE(SUBSTITUTE(SUBSTITUTE(SUBSTITUTE(SUBSTITUTE(SUBSTITUTE(SUBSTITUTE(SUBSTITUTE(SUBSTITUTE(SUBSTITUTE(SUBSTITUTE(SUBSTITUTE(SUBSTITUTE(SUBSTITUTE(SUBSTITUTE(SUBSTITUTE(SUBSTITUTE(SUBSTITUTE(LOWER(W264&amp;""),CHAR(160)," "),"."," "),","," "),"-"," "),"/"," "),"("," "),")"," "),":"," "),";"," "),"_"," "),"–"," "),"?"," "),"!"," "),"*"," "),"["," "),"]"," "),"'"," "),"#"," "),"+"," "),"&amp;"," "))&amp;" "</f>
        <v>  </v>
      </c>
      <c r="BF264" s="61" t="str">
        <f aca="false">" "&amp;TRIM(SUBSTITUTE(SUBSTITUTE(SUBSTITUTE(SUBSTITUTE(SUBSTITUTE(SUBSTITUTE(SUBSTITUTE(SUBSTITUTE(SUBSTITUTE(SUBSTITUTE(SUBSTITUTE(SUBSTITUTE(SUBSTITUTE(SUBSTITUTE(SUBSTITUTE(SUBSTITUTE(SUBSTITUTE(SUBSTITUTE(SUBSTITUTE(SUBSTITUTE(LOWER(AC264&amp;""),CHAR(160)," "),"."," "),","," "),"-"," "),"/"," "),"("," "),")"," "),":"," "),";"," "),"_"," "),"–"," "),"?"," "),"!"," "),"*"," "),"["," "),"]"," "),"'"," "),"#"," "),"+"," "),"&amp;"," "))&amp;" "</f>
        <v>  </v>
      </c>
    </row>
    <row r="265" customFormat="false" ht="39.75" hidden="false" customHeight="true" outlineLevel="0" collapsed="false">
      <c r="A265" s="57" t="s">
        <v>818</v>
      </c>
      <c r="B265" s="57" t="s">
        <v>235</v>
      </c>
      <c r="C265" s="57" t="str">
        <f aca="false">Flights!$F$12</f>
        <v>MH0752</v>
      </c>
      <c r="D265" s="58" t="n">
        <f aca="false">Flights!$D$12</f>
        <v>46305</v>
      </c>
      <c r="E265" s="57" t="str">
        <f aca="false">Flights!$G$12&amp;"-"&amp;Flights!$H$12</f>
        <v>KUL-HAN</v>
      </c>
      <c r="F265" s="57" t="str">
        <f aca="false">Flights!$K$12</f>
        <v>EY</v>
      </c>
      <c r="G265" s="57" t="s">
        <v>79</v>
      </c>
      <c r="H265" s="57" t="s">
        <v>360</v>
      </c>
      <c r="I265" s="57" t="s">
        <v>376</v>
      </c>
      <c r="J265" s="57" t="s">
        <v>377</v>
      </c>
      <c r="K265" s="67" t="s">
        <v>378</v>
      </c>
      <c r="L265" s="67" t="s">
        <v>364</v>
      </c>
      <c r="M265" s="67"/>
      <c r="N265" s="67" t="s">
        <v>365</v>
      </c>
      <c r="O265" s="67"/>
      <c r="P265" s="57" t="s">
        <v>184</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open",IF(AND(NOT(OR(LEN(AZ265)&lt;15,ISNUMBER(MATCH(AZ265,L_Placeholder,0)))),NOT(SUMPRODUCT(--ISNUMBER(SEARCH(" "&amp;L_EvidencePhrase&amp;" ",BF265)))&gt;0),NOT(OR(LEN(AU265)&lt;2,ISNUMBER(MATCH(AU265,L_Placeholder,0)))),NOT(OR(LEN(AX265)&lt;2,ISNUMBER(MATCH(AX265,L_Placeholder,0)))),TRIM(AE265)&lt;&gt;TRIM(T265)),"N/A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",BD265)))&gt;0),"INVALID – evidence missing, placeholder or not yet on file",IF(OR(LEN(AX265)&lt;2,ISNUMBER(MATCH(AX265,L_Placeholder,0))),"INVALID – verifier missing",IF(AX265=AU265,"INVALID – verifier must be someone other than the PIC",IF(SUMPRODUCT(--ISNUMBER(SEARCH(" "&amp;L_EvidencePhrase&amp;" ",BC265)))&gt;0,"INVALID – result not yet available (awaiting / TBC)",IF(AND(TRIM(U265)="Pass",SUMPRODUCT(--ISNUMBER(SEARCH(" "&amp;L_ResultBad&amp;" ",BC265)))&gt;0,NOT(SUMPRODUCT(--ISNUMBER(SEARCH(" "&amp;L_Negation&amp;" ",BC265)))&gt;0)),"INVALID – result describes a problem: use Fail, then Pass after CA",IF(AND(AQ265=1,OR(OR(LEN(AY265)&lt;3,ISNUMBER(MATCH(AY265,L_Placeholder,0))),SUMPRODUCT(--ISNUMBER(SEARCH(" "&amp;L_EvidencePhrase&amp;" ",BE265)))&gt;0)),"INVALID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SUBSTITUTE(SUBSTITUTE(SUBSTITUTE(SUBSTITUTE(SUBSTITUTE(SUBSTITUTE(SUBSTITUTE(SUBSTITUTE(SUBSTITUTE(SUBSTITUTE(SUBSTITUTE(SUBSTITUTE(SUBSTITUTE(LOWER(T265&amp;""),CHAR(160),"")," ",""),".",""),"-",""),"/",""),"?",""),"_",""),",",""),"[",""),"]",""),"(",""),")",""),"*","")</f>
        <v/>
      </c>
      <c r="AV265" s="61" t="str">
        <f aca="false">SUBSTITUTE(SUBSTITUTE(SUBSTITUTE(SUBSTITUTE(SUBSTITUTE(SUBSTITUTE(SUBSTITUTE(SUBSTITUTE(SUBSTITUTE(SUBSTITUTE(SUBSTITUTE(SUBSTITUTE(SUBSTITUTE(LOWER(V265&amp;""),CHAR(160),"")," ",""),".",""),"-",""),"/",""),"?",""),"_",""),",",""),"[",""),"]",""),"(",""),")",""),"*","")</f>
        <v/>
      </c>
      <c r="AW265" s="61" t="str">
        <f aca="false">SUBSTITUTE(SUBSTITUTE(SUBSTITUTE(SUBSTITUTE(SUBSTITUTE(SUBSTITUTE(SUBSTITUTE(SUBSTITUTE(SUBSTITUTE(SUBSTITUTE(SUBSTITUTE(SUBSTITUTE(SUBSTITUTE(LOWER(Z265&amp;""),CHAR(160),"")," ",""),".",""),"-",""),"/",""),"?",""),"_",""),",",""),"[",""),"]",""),"(",""),")",""),"*","")</f>
        <v/>
      </c>
      <c r="AX265" s="61" t="str">
        <f aca="false">SUBSTITUTE(SUBSTITUTE(SUBSTITUTE(SUBSTITUTE(SUBSTITUTE(SUBSTITUTE(SUBSTITUTE(SUBSTITUTE(SUBSTITUTE(SUBSTITUTE(SUBSTITUTE(SUBSTITUTE(SUBSTITUTE(LOWER(AE265&amp;""),CHAR(160),"")," ",""),".",""),"-",""),"/",""),"?",""),"_",""),",",""),"[",""),"]",""),"(",""),")",""),"*","")</f>
        <v/>
      </c>
      <c r="AY265" s="61" t="str">
        <f aca="false">SUBSTITUTE(SUBSTITUTE(SUBSTITUTE(SUBSTITUTE(SUBSTITUTE(SUBSTITUTE(SUBSTITUTE(SUBSTITUTE(SUBSTITUTE(SUBSTITUTE(SUBSTITUTE(SUBSTITUTE(SUBSTITUTE(LOWER(W265&amp;""),CHAR(160),"")," ",""),".",""),"-",""),"/",""),"?",""),"_",""),",",""),"[",""),"]",""),"(",""),")",""),"*","")</f>
        <v/>
      </c>
      <c r="AZ265" s="61" t="str">
        <f aca="false">SUBSTITUTE(SUBSTITUTE(SUBSTITUTE(SUBSTITUTE(SUBSTITUTE(SUBSTITUTE(SUBSTITUTE(SUBSTITUTE(SUBSTITUTE(SUBSTITUTE(SUBSTITUTE(SUBSTITUTE(SUBSTITUTE(LOWER(AC265&amp;""),CHAR(160),"")," ",""),".",""),"-",""),"/",""),"?",""),"_",""),",",""),"[",""),"]",""),"(",""),")",""),"*","")</f>
        <v/>
      </c>
      <c r="BA265" s="61" t="str">
        <f aca="false">SUBSTITUTE(SUBSTITUTE(SUBSTITUTE(SUBSTITUTE(SUBSTITUTE(SUBSTITUTE(SUBSTITUTE(SUBSTITUTE(SUBSTITUTE(SUBSTITUTE(SUBSTITUTE(SUBSTITUTE(SUBSTITUTE(LOWER(AA265&amp;""),CHAR(160),""),"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"&amp;TRIM(SUBSTITUTE(SUBSTITUTE(SUBSTITUTE(SUBSTITUTE(SUBSTITUTE(SUBSTITUTE(SUBSTITUTE(SUBSTITUTE(SUBSTITUTE(SUBSTITUTE(SUBSTITUTE(SUBSTITUTE(SUBSTITUTE(SUBSTITUTE(SUBSTITUTE(SUBSTITUTE(SUBSTITUTE(SUBSTITUTE(SUBSTITUTE(SUBSTITUTE(LOWER(V265&amp;""),CHAR(160)," "),"."," "),","," "),"-"," "),"/"," "),"("," "),")"," "),":"," "),";"," "),"_"," "),"–"," "),"?"," "),"!"," "),"*"," "),"["," "),"]"," "),"'"," "),"#"," "),"+"," "),"&amp;"," "))&amp;" "</f>
        <v>  </v>
      </c>
      <c r="BD265" s="61" t="str">
        <f aca="false">" "&amp;TRIM(SUBSTITUTE(SUBSTITUTE(SUBSTITUTE(SUBSTITUTE(SUBSTITUTE(SUBSTITUTE(SUBSTITUTE(SUBSTITUTE(SUBSTITUTE(SUBSTITUTE(SUBSTITUTE(SUBSTITUTE(SUBSTITUTE(SUBSTITUTE(SUBSTITUTE(SUBSTITUTE(SUBSTITUTE(SUBSTITUTE(SUBSTITUTE(SUBSTITUTE(LOWER(Z265&amp;""),CHAR(160)," "),"."," "),","," "),"-"," "),"/"," "),"("," "),")"," "),":"," "),";"," "),"_"," "),"–"," "),"?"," "),"!"," "),"*"," "),"["," "),"]"," "),"'"," "),"#"," "),"+"," "),"&amp;"," "))&amp;" "</f>
        <v>  </v>
      </c>
      <c r="BE265" s="61" t="str">
        <f aca="false">" "&amp;TRIM(SUBSTITUTE(SUBSTITUTE(SUBSTITUTE(SUBSTITUTE(SUBSTITUTE(SUBSTITUTE(SUBSTITUTE(SUBSTITUTE(SUBSTITUTE(SUBSTITUTE(SUBSTITUTE(SUBSTITUTE(SUBSTITUTE(SUBSTITUTE(SUBSTITUTE(SUBSTITUTE(SUBSTITUTE(SUBSTITUTE(SUBSTITUTE(SUBSTITUTE(LOWER(W265&amp;""),CHAR(160)," "),"."," "),","," "),"-"," "),"/"," "),"("," "),")"," "),":"," "),";"," "),"_"," "),"–"," "),"?"," "),"!"," "),"*"," "),"["," "),"]"," "),"'"," "),"#"," "),"+"," "),"&amp;"," "))&amp;" "</f>
        <v>  </v>
      </c>
      <c r="BF265" s="61" t="str">
        <f aca="false">" "&amp;TRIM(SUBSTITUTE(SUBSTITUTE(SUBSTITUTE(SUBSTITUTE(SUBSTITUTE(SUBSTITUTE(SUBSTITUTE(SUBSTITUTE(SUBSTITUTE(SUBSTITUTE(SUBSTITUTE(SUBSTITUTE(SUBSTITUTE(SUBSTITUTE(SUBSTITUTE(SUBSTITUTE(SUBSTITUTE(SUBSTITUTE(SUBSTITUTE(SUBSTITUTE(LOWER(AC265&amp;""),CHAR(160)," "),"."," "),","," "),"-"," "),"/"," "),"("," "),")"," "),":"," "),";"," "),"_"," "),"–"," "),"?"," "),"!"," "),"*"," "),"["," "),"]"," "),"'"," "),"#"," "),"+"," "),"&amp;"," "))&amp;" "</f>
        <v>  </v>
      </c>
    </row>
    <row r="266" customFormat="false" ht="39.75" hidden="false" customHeight="true" outlineLevel="0" collapsed="false">
      <c r="A266" s="57" t="s">
        <v>819</v>
      </c>
      <c r="B266" s="57" t="s">
        <v>235</v>
      </c>
      <c r="C266" s="57" t="str">
        <f aca="false">Flights!$F$12</f>
        <v>MH0752</v>
      </c>
      <c r="D266" s="58" t="n">
        <f aca="false">Flights!$D$12</f>
        <v>46305</v>
      </c>
      <c r="E266" s="57" t="str">
        <f aca="false">Flights!$G$12&amp;"-"&amp;Flights!$H$12</f>
        <v>KUL-HAN</v>
      </c>
      <c r="F266" s="57" t="str">
        <f aca="false">Flights!$K$12</f>
        <v>EY</v>
      </c>
      <c r="G266" s="57" t="s">
        <v>79</v>
      </c>
      <c r="H266" s="57" t="s">
        <v>360</v>
      </c>
      <c r="I266" s="57" t="s">
        <v>380</v>
      </c>
      <c r="J266" s="57" t="s">
        <v>381</v>
      </c>
      <c r="K266" s="67" t="s">
        <v>382</v>
      </c>
      <c r="L266" s="67" t="s">
        <v>364</v>
      </c>
      <c r="M266" s="67"/>
      <c r="N266" s="67" t="s">
        <v>365</v>
      </c>
      <c r="O266" s="67"/>
      <c r="P266" s="57" t="s">
        <v>184</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open",IF(AND(NOT(OR(LEN(AZ266)&lt;15,ISNUMBER(MATCH(AZ266,L_Placeholder,0)))),NOT(SUMPRODUCT(--ISNUMBER(SEARCH(" "&amp;L_EvidencePhrase&amp;" ",BF266)))&gt;0),NOT(OR(LEN(AU266)&lt;2,ISNUMBER(MATCH(AU266,L_Placeholder,0)))),NOT(OR(LEN(AX266)&lt;2,ISNUMBER(MATCH(AX266,L_Placeholder,0)))),TRIM(AE266)&lt;&gt;TRIM(T266)),"N/A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",BD266)))&gt;0),"INVALID – evidence missing, placeholder or not yet on file",IF(OR(LEN(AX266)&lt;2,ISNUMBER(MATCH(AX266,L_Placeholder,0))),"INVALID – verifier missing",IF(AX266=AU266,"INVALID – verifier must be someone other than the PIC",IF(SUMPRODUCT(--ISNUMBER(SEARCH(" "&amp;L_EvidencePhrase&amp;" ",BC266)))&gt;0,"INVALID – result not yet available (awaiting / TBC)",IF(AND(TRIM(U266)="Pass",SUMPRODUCT(--ISNUMBER(SEARCH(" "&amp;L_ResultBad&amp;" ",BC266)))&gt;0,NOT(SUMPRODUCT(--ISNUMBER(SEARCH(" "&amp;L_Negation&amp;" ",BC266)))&gt;0)),"INVALID – result describes a problem: use Fail, then Pass after CA",IF(AND(AQ266=1,OR(OR(LEN(AY266)&lt;3,ISNUMBER(MATCH(AY266,L_Placeholder,0))),SUMPRODUCT(--ISNUMBER(SEARCH(" "&amp;L_EvidencePhrase&amp;" ",BE266)))&gt;0)),"INVALID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SUBSTITUTE(SUBSTITUTE(SUBSTITUTE(SUBSTITUTE(SUBSTITUTE(SUBSTITUTE(SUBSTITUTE(SUBSTITUTE(SUBSTITUTE(SUBSTITUTE(SUBSTITUTE(SUBSTITUTE(SUBSTITUTE(LOWER(T266&amp;""),CHAR(160),"")," ",""),".",""),"-",""),"/",""),"?",""),"_",""),",",""),"[",""),"]",""),"(",""),")",""),"*","")</f>
        <v/>
      </c>
      <c r="AV266" s="61" t="str">
        <f aca="false">SUBSTITUTE(SUBSTITUTE(SUBSTITUTE(SUBSTITUTE(SUBSTITUTE(SUBSTITUTE(SUBSTITUTE(SUBSTITUTE(SUBSTITUTE(SUBSTITUTE(SUBSTITUTE(SUBSTITUTE(SUBSTITUTE(LOWER(V266&amp;""),CHAR(160),"")," ",""),".",""),"-",""),"/",""),"?",""),"_",""),",",""),"[",""),"]",""),"(",""),")",""),"*","")</f>
        <v/>
      </c>
      <c r="AW266" s="61" t="str">
        <f aca="false">SUBSTITUTE(SUBSTITUTE(SUBSTITUTE(SUBSTITUTE(SUBSTITUTE(SUBSTITUTE(SUBSTITUTE(SUBSTITUTE(SUBSTITUTE(SUBSTITUTE(SUBSTITUTE(SUBSTITUTE(SUBSTITUTE(LOWER(Z266&amp;""),CHAR(160),"")," ",""),".",""),"-",""),"/",""),"?",""),"_",""),",",""),"[",""),"]",""),"(",""),")",""),"*","")</f>
        <v/>
      </c>
      <c r="AX266" s="61" t="str">
        <f aca="false">SUBSTITUTE(SUBSTITUTE(SUBSTITUTE(SUBSTITUTE(SUBSTITUTE(SUBSTITUTE(SUBSTITUTE(SUBSTITUTE(SUBSTITUTE(SUBSTITUTE(SUBSTITUTE(SUBSTITUTE(SUBSTITUTE(LOWER(AE266&amp;""),CHAR(160),"")," ",""),".",""),"-",""),"/",""),"?",""),"_",""),",",""),"[",""),"]",""),"(",""),")",""),"*","")</f>
        <v/>
      </c>
      <c r="AY266" s="61" t="str">
        <f aca="false">SUBSTITUTE(SUBSTITUTE(SUBSTITUTE(SUBSTITUTE(SUBSTITUTE(SUBSTITUTE(SUBSTITUTE(SUBSTITUTE(SUBSTITUTE(SUBSTITUTE(SUBSTITUTE(SUBSTITUTE(SUBSTITUTE(LOWER(W266&amp;""),CHAR(160),"")," ",""),".",""),"-",""),"/",""),"?",""),"_",""),",",""),"[",""),"]",""),"(",""),")",""),"*","")</f>
        <v/>
      </c>
      <c r="AZ266" s="61" t="str">
        <f aca="false">SUBSTITUTE(SUBSTITUTE(SUBSTITUTE(SUBSTITUTE(SUBSTITUTE(SUBSTITUTE(SUBSTITUTE(SUBSTITUTE(SUBSTITUTE(SUBSTITUTE(SUBSTITUTE(SUBSTITUTE(SUBSTITUTE(LOWER(AC266&amp;""),CHAR(160),"")," ",""),".",""),"-",""),"/",""),"?",""),"_",""),",",""),"[",""),"]",""),"(",""),")",""),"*","")</f>
        <v/>
      </c>
      <c r="BA266" s="61" t="str">
        <f aca="false">SUBSTITUTE(SUBSTITUTE(SUBSTITUTE(SUBSTITUTE(SUBSTITUTE(SUBSTITUTE(SUBSTITUTE(SUBSTITUTE(SUBSTITUTE(SUBSTITUTE(SUBSTITUTE(SUBSTITUTE(SUBSTITUTE(LOWER(AA266&amp;""),CHAR(160),""),"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"&amp;TRIM(SUBSTITUTE(SUBSTITUTE(SUBSTITUTE(SUBSTITUTE(SUBSTITUTE(SUBSTITUTE(SUBSTITUTE(SUBSTITUTE(SUBSTITUTE(SUBSTITUTE(SUBSTITUTE(SUBSTITUTE(SUBSTITUTE(SUBSTITUTE(SUBSTITUTE(SUBSTITUTE(SUBSTITUTE(SUBSTITUTE(SUBSTITUTE(SUBSTITUTE(LOWER(V266&amp;""),CHAR(160)," "),"."," "),","," "),"-"," "),"/"," "),"("," "),")"," "),":"," "),";"," "),"_"," "),"–"," "),"?"," "),"!"," "),"*"," "),"["," "),"]"," "),"'"," "),"#"," "),"+"," "),"&amp;"," "))&amp;" "</f>
        <v>  </v>
      </c>
      <c r="BD266" s="61" t="str">
        <f aca="false">" "&amp;TRIM(SUBSTITUTE(SUBSTITUTE(SUBSTITUTE(SUBSTITUTE(SUBSTITUTE(SUBSTITUTE(SUBSTITUTE(SUBSTITUTE(SUBSTITUTE(SUBSTITUTE(SUBSTITUTE(SUBSTITUTE(SUBSTITUTE(SUBSTITUTE(SUBSTITUTE(SUBSTITUTE(SUBSTITUTE(SUBSTITUTE(SUBSTITUTE(SUBSTITUTE(LOWER(Z266&amp;""),CHAR(160)," "),"."," "),","," "),"-"," "),"/"," "),"("," "),")"," "),":"," "),";"," "),"_"," "),"–"," "),"?"," "),"!"," "),"*"," "),"["," "),"]"," "),"'"," "),"#"," "),"+"," "),"&amp;"," "))&amp;" "</f>
        <v>  </v>
      </c>
      <c r="BE266" s="61" t="str">
        <f aca="false">" "&amp;TRIM(SUBSTITUTE(SUBSTITUTE(SUBSTITUTE(SUBSTITUTE(SUBSTITUTE(SUBSTITUTE(SUBSTITUTE(SUBSTITUTE(SUBSTITUTE(SUBSTITUTE(SUBSTITUTE(SUBSTITUTE(SUBSTITUTE(SUBSTITUTE(SUBSTITUTE(SUBSTITUTE(SUBSTITUTE(SUBSTITUTE(SUBSTITUTE(SUBSTITUTE(LOWER(W266&amp;""),CHAR(160)," "),"."," "),","," "),"-"," "),"/"," "),"("," "),")"," "),":"," "),";"," "),"_"," "),"–"," "),"?"," "),"!"," "),"*"," "),"["," "),"]"," "),"'"," "),"#"," "),"+"," "),"&amp;"," "))&amp;" "</f>
        <v>  </v>
      </c>
      <c r="BF266" s="61" t="str">
        <f aca="false">" "&amp;TRIM(SUBSTITUTE(SUBSTITUTE(SUBSTITUTE(SUBSTITUTE(SUBSTITUTE(SUBSTITUTE(SUBSTITUTE(SUBSTITUTE(SUBSTITUTE(SUBSTITUTE(SUBSTITUTE(SUBSTITUTE(SUBSTITUTE(SUBSTITUTE(SUBSTITUTE(SUBSTITUTE(SUBSTITUTE(SUBSTITUTE(SUBSTITUTE(SUBSTITUTE(LOWER(AC266&amp;""),CHAR(160)," "),"."," "),","," "),"-"," "),"/"," "),"("," "),")"," "),":"," "),";"," "),"_"," "),"–"," "),"?"," "),"!"," "),"*"," "),"["," "),"]"," "),"'"," "),"#"," "),"+"," "),"&amp;"," "))&amp;" "</f>
        <v>  </v>
      </c>
    </row>
    <row r="267" customFormat="false" ht="39.75" hidden="false" customHeight="true" outlineLevel="0" collapsed="false">
      <c r="A267" s="57" t="s">
        <v>820</v>
      </c>
      <c r="B267" s="57" t="s">
        <v>235</v>
      </c>
      <c r="C267" s="57" t="str">
        <f aca="false">Flights!$F$12</f>
        <v>MH0752</v>
      </c>
      <c r="D267" s="58" t="n">
        <f aca="false">Flights!$D$12</f>
        <v>46305</v>
      </c>
      <c r="E267" s="57" t="str">
        <f aca="false">Flights!$G$12&amp;"-"&amp;Flights!$H$12</f>
        <v>KUL-HAN</v>
      </c>
      <c r="F267" s="57" t="str">
        <f aca="false">Flights!$K$12</f>
        <v>EY</v>
      </c>
      <c r="G267" s="57" t="s">
        <v>79</v>
      </c>
      <c r="H267" s="57" t="s">
        <v>360</v>
      </c>
      <c r="I267" s="57" t="s">
        <v>380</v>
      </c>
      <c r="J267" s="57" t="s">
        <v>384</v>
      </c>
      <c r="K267" s="67" t="s">
        <v>385</v>
      </c>
      <c r="L267" s="67" t="s">
        <v>364</v>
      </c>
      <c r="M267" s="67"/>
      <c r="N267" s="67" t="s">
        <v>365</v>
      </c>
      <c r="O267" s="67"/>
      <c r="P267" s="57" t="s">
        <v>184</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open",IF(AND(NOT(OR(LEN(AZ267)&lt;15,ISNUMBER(MATCH(AZ267,L_Placeholder,0)))),NOT(SUMPRODUCT(--ISNUMBER(SEARCH(" "&amp;L_EvidencePhrase&amp;" ",BF267)))&gt;0),NOT(OR(LEN(AU267)&lt;2,ISNUMBER(MATCH(AU267,L_Placeholder,0)))),NOT(OR(LEN(AX267)&lt;2,ISNUMBER(MATCH(AX267,L_Placeholder,0)))),TRIM(AE267)&lt;&gt;TRIM(T267)),"N/A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",BD267)))&gt;0),"INVALID – evidence missing, placeholder or not yet on file",IF(OR(LEN(AX267)&lt;2,ISNUMBER(MATCH(AX267,L_Placeholder,0))),"INVALID – verifier missing",IF(AX267=AU267,"INVALID – verifier must be someone other than the PIC",IF(SUMPRODUCT(--ISNUMBER(SEARCH(" "&amp;L_EvidencePhrase&amp;" ",BC267)))&gt;0,"INVALID – result not yet available (awaiting / TBC)",IF(AND(TRIM(U267)="Pass",SUMPRODUCT(--ISNUMBER(SEARCH(" "&amp;L_ResultBad&amp;" ",BC267)))&gt;0,NOT(SUMPRODUCT(--ISNUMBER(SEARCH(" "&amp;L_Negation&amp;" ",BC267)))&gt;0)),"INVALID – result describes a problem: use Fail, then Pass after CA",IF(AND(AQ267=1,OR(OR(LEN(AY267)&lt;3,ISNUMBER(MATCH(AY267,L_Placeholder,0))),SUMPRODUCT(--ISNUMBER(SEARCH(" "&amp;L_EvidencePhrase&amp;" ",BE267)))&gt;0)),"INVALID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SUBSTITUTE(SUBSTITUTE(SUBSTITUTE(SUBSTITUTE(SUBSTITUTE(SUBSTITUTE(SUBSTITUTE(SUBSTITUTE(SUBSTITUTE(SUBSTITUTE(SUBSTITUTE(SUBSTITUTE(SUBSTITUTE(LOWER(T267&amp;""),CHAR(160),"")," ",""),".",""),"-",""),"/",""),"?",""),"_",""),",",""),"[",""),"]",""),"(",""),")",""),"*","")</f>
        <v/>
      </c>
      <c r="AV267" s="61" t="str">
        <f aca="false">SUBSTITUTE(SUBSTITUTE(SUBSTITUTE(SUBSTITUTE(SUBSTITUTE(SUBSTITUTE(SUBSTITUTE(SUBSTITUTE(SUBSTITUTE(SUBSTITUTE(SUBSTITUTE(SUBSTITUTE(SUBSTITUTE(LOWER(V267&amp;""),CHAR(160),"")," ",""),".",""),"-",""),"/",""),"?",""),"_",""),",",""),"[",""),"]",""),"(",""),")",""),"*","")</f>
        <v/>
      </c>
      <c r="AW267" s="61" t="str">
        <f aca="false">SUBSTITUTE(SUBSTITUTE(SUBSTITUTE(SUBSTITUTE(SUBSTITUTE(SUBSTITUTE(SUBSTITUTE(SUBSTITUTE(SUBSTITUTE(SUBSTITUTE(SUBSTITUTE(SUBSTITUTE(SUBSTITUTE(LOWER(Z267&amp;""),CHAR(160),"")," ",""),".",""),"-",""),"/",""),"?",""),"_",""),",",""),"[",""),"]",""),"(",""),")",""),"*","")</f>
        <v/>
      </c>
      <c r="AX267" s="61" t="str">
        <f aca="false">SUBSTITUTE(SUBSTITUTE(SUBSTITUTE(SUBSTITUTE(SUBSTITUTE(SUBSTITUTE(SUBSTITUTE(SUBSTITUTE(SUBSTITUTE(SUBSTITUTE(SUBSTITUTE(SUBSTITUTE(SUBSTITUTE(LOWER(AE267&amp;""),CHAR(160),"")," ",""),".",""),"-",""),"/",""),"?",""),"_",""),",",""),"[",""),"]",""),"(",""),")",""),"*","")</f>
        <v/>
      </c>
      <c r="AY267" s="61" t="str">
        <f aca="false">SUBSTITUTE(SUBSTITUTE(SUBSTITUTE(SUBSTITUTE(SUBSTITUTE(SUBSTITUTE(SUBSTITUTE(SUBSTITUTE(SUBSTITUTE(SUBSTITUTE(SUBSTITUTE(SUBSTITUTE(SUBSTITUTE(LOWER(W267&amp;""),CHAR(160),"")," ",""),".",""),"-",""),"/",""),"?",""),"_",""),",",""),"[",""),"]",""),"(",""),")",""),"*","")</f>
        <v/>
      </c>
      <c r="AZ267" s="61" t="str">
        <f aca="false">SUBSTITUTE(SUBSTITUTE(SUBSTITUTE(SUBSTITUTE(SUBSTITUTE(SUBSTITUTE(SUBSTITUTE(SUBSTITUTE(SUBSTITUTE(SUBSTITUTE(SUBSTITUTE(SUBSTITUTE(SUBSTITUTE(LOWER(AC267&amp;""),CHAR(160),"")," ",""),".",""),"-",""),"/",""),"?",""),"_",""),",",""),"[",""),"]",""),"(",""),")",""),"*","")</f>
        <v/>
      </c>
      <c r="BA267" s="61" t="str">
        <f aca="false">SUBSTITUTE(SUBSTITUTE(SUBSTITUTE(SUBSTITUTE(SUBSTITUTE(SUBSTITUTE(SUBSTITUTE(SUBSTITUTE(SUBSTITUTE(SUBSTITUTE(SUBSTITUTE(SUBSTITUTE(SUBSTITUTE(LOWER(AA267&amp;""),CHAR(160),""),"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"&amp;TRIM(SUBSTITUTE(SUBSTITUTE(SUBSTITUTE(SUBSTITUTE(SUBSTITUTE(SUBSTITUTE(SUBSTITUTE(SUBSTITUTE(SUBSTITUTE(SUBSTITUTE(SUBSTITUTE(SUBSTITUTE(SUBSTITUTE(SUBSTITUTE(SUBSTITUTE(SUBSTITUTE(SUBSTITUTE(SUBSTITUTE(SUBSTITUTE(SUBSTITUTE(LOWER(V267&amp;""),CHAR(160)," "),"."," "),","," "),"-"," "),"/"," "),"("," "),")"," "),":"," "),";"," "),"_"," "),"–"," "),"?"," "),"!"," "),"*"," "),"["," "),"]"," "),"'"," "),"#"," "),"+"," "),"&amp;"," "))&amp;" "</f>
        <v>  </v>
      </c>
      <c r="BD267" s="61" t="str">
        <f aca="false">" "&amp;TRIM(SUBSTITUTE(SUBSTITUTE(SUBSTITUTE(SUBSTITUTE(SUBSTITUTE(SUBSTITUTE(SUBSTITUTE(SUBSTITUTE(SUBSTITUTE(SUBSTITUTE(SUBSTITUTE(SUBSTITUTE(SUBSTITUTE(SUBSTITUTE(SUBSTITUTE(SUBSTITUTE(SUBSTITUTE(SUBSTITUTE(SUBSTITUTE(SUBSTITUTE(LOWER(Z267&amp;""),CHAR(160)," "),"."," "),","," "),"-"," "),"/"," "),"("," "),")"," "),":"," "),";"," "),"_"," "),"–"," "),"?"," "),"!"," "),"*"," "),"["," "),"]"," "),"'"," "),"#"," "),"+"," "),"&amp;"," "))&amp;" "</f>
        <v>  </v>
      </c>
      <c r="BE267" s="61" t="str">
        <f aca="false">" "&amp;TRIM(SUBSTITUTE(SUBSTITUTE(SUBSTITUTE(SUBSTITUTE(SUBSTITUTE(SUBSTITUTE(SUBSTITUTE(SUBSTITUTE(SUBSTITUTE(SUBSTITUTE(SUBSTITUTE(SUBSTITUTE(SUBSTITUTE(SUBSTITUTE(SUBSTITUTE(SUBSTITUTE(SUBSTITUTE(SUBSTITUTE(SUBSTITUTE(SUBSTITUTE(LOWER(W267&amp;""),CHAR(160)," "),"."," "),","," "),"-"," "),"/"," "),"("," "),")"," "),":"," "),";"," "),"_"," "),"–"," "),"?"," "),"!"," "),"*"," "),"["," "),"]"," "),"'"," "),"#"," "),"+"," "),"&amp;"," "))&amp;" "</f>
        <v>  </v>
      </c>
      <c r="BF267" s="61" t="str">
        <f aca="false">" "&amp;TRIM(SUBSTITUTE(SUBSTITUTE(SUBSTITUTE(SUBSTITUTE(SUBSTITUTE(SUBSTITUTE(SUBSTITUTE(SUBSTITUTE(SUBSTITUTE(SUBSTITUTE(SUBSTITUTE(SUBSTITUTE(SUBSTITUTE(SUBSTITUTE(SUBSTITUTE(SUBSTITUTE(SUBSTITUTE(SUBSTITUTE(SUBSTITUTE(SUBSTITUTE(LOWER(AC267&amp;""),CHAR(160)," "),"."," "),","," "),"-"," "),"/"," "),"("," "),")"," "),":"," "),";"," "),"_"," "),"–"," "),"?"," "),"!"," "),"*"," "),"["," "),"]"," "),"'"," "),"#"," "),"+"," "),"&amp;"," "))&amp;" "</f>
        <v>  </v>
      </c>
    </row>
    <row r="268" customFormat="false" ht="39.75" hidden="false" customHeight="true" outlineLevel="0" collapsed="false">
      <c r="A268" s="57" t="s">
        <v>821</v>
      </c>
      <c r="B268" s="57" t="s">
        <v>235</v>
      </c>
      <c r="C268" s="57" t="str">
        <f aca="false">Flights!$F$12</f>
        <v>MH0752</v>
      </c>
      <c r="D268" s="58" t="n">
        <f aca="false">Flights!$D$12</f>
        <v>46305</v>
      </c>
      <c r="E268" s="57" t="str">
        <f aca="false">Flights!$G$12&amp;"-"&amp;Flights!$H$12</f>
        <v>KUL-HAN</v>
      </c>
      <c r="F268" s="57" t="str">
        <f aca="false">Flights!$K$12</f>
        <v>EY</v>
      </c>
      <c r="G268" s="57" t="s">
        <v>79</v>
      </c>
      <c r="H268" s="57" t="s">
        <v>360</v>
      </c>
      <c r="I268" s="57" t="s">
        <v>387</v>
      </c>
      <c r="J268" s="57" t="s">
        <v>388</v>
      </c>
      <c r="K268" s="67" t="s">
        <v>389</v>
      </c>
      <c r="L268" s="67" t="s">
        <v>364</v>
      </c>
      <c r="M268" s="67"/>
      <c r="N268" s="67" t="s">
        <v>365</v>
      </c>
      <c r="O268" s="67"/>
      <c r="P268" s="57" t="s">
        <v>184</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open",IF(AND(NOT(OR(LEN(AZ268)&lt;15,ISNUMBER(MATCH(AZ268,L_Placeholder,0)))),NOT(SUMPRODUCT(--ISNUMBER(SEARCH(" "&amp;L_EvidencePhrase&amp;" ",BF268)))&gt;0),NOT(OR(LEN(AU268)&lt;2,ISNUMBER(MATCH(AU268,L_Placeholder,0)))),NOT(OR(LEN(AX268)&lt;2,ISNUMBER(MATCH(AX268,L_Placeholder,0)))),TRIM(AE268)&lt;&gt;TRIM(T268)),"N/A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",BD268)))&gt;0),"INVALID – evidence missing, placeholder or not yet on file",IF(OR(LEN(AX268)&lt;2,ISNUMBER(MATCH(AX268,L_Placeholder,0))),"INVALID – verifier missing",IF(AX268=AU268,"INVALID – verifier must be someone other than the PIC",IF(SUMPRODUCT(--ISNUMBER(SEARCH(" "&amp;L_EvidencePhrase&amp;" ",BC268)))&gt;0,"INVALID – result not yet available (awaiting / TBC)",IF(AND(TRIM(U268)="Pass",SUMPRODUCT(--ISNUMBER(SEARCH(" "&amp;L_ResultBad&amp;" ",BC268)))&gt;0,NOT(SUMPRODUCT(--ISNUMBER(SEARCH(" "&amp;L_Negation&amp;" ",BC268)))&gt;0)),"INVALID – result describes a problem: use Fail, then Pass after CA",IF(AND(AQ268=1,OR(OR(LEN(AY268)&lt;3,ISNUMBER(MATCH(AY268,L_Placeholder,0))),SUMPRODUCT(--ISNUMBER(SEARCH(" "&amp;L_EvidencePhrase&amp;" ",BE268)))&gt;0)),"INVALID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SUBSTITUTE(SUBSTITUTE(SUBSTITUTE(SUBSTITUTE(SUBSTITUTE(SUBSTITUTE(SUBSTITUTE(SUBSTITUTE(SUBSTITUTE(SUBSTITUTE(SUBSTITUTE(SUBSTITUTE(SUBSTITUTE(LOWER(T268&amp;""),CHAR(160),"")," ",""),".",""),"-",""),"/",""),"?",""),"_",""),",",""),"[",""),"]",""),"(",""),")",""),"*","")</f>
        <v/>
      </c>
      <c r="AV268" s="61" t="str">
        <f aca="false">SUBSTITUTE(SUBSTITUTE(SUBSTITUTE(SUBSTITUTE(SUBSTITUTE(SUBSTITUTE(SUBSTITUTE(SUBSTITUTE(SUBSTITUTE(SUBSTITUTE(SUBSTITUTE(SUBSTITUTE(SUBSTITUTE(LOWER(V268&amp;""),CHAR(160),"")," ",""),".",""),"-",""),"/",""),"?",""),"_",""),",",""),"[",""),"]",""),"(",""),")",""),"*","")</f>
        <v/>
      </c>
      <c r="AW268" s="61" t="str">
        <f aca="false">SUBSTITUTE(SUBSTITUTE(SUBSTITUTE(SUBSTITUTE(SUBSTITUTE(SUBSTITUTE(SUBSTITUTE(SUBSTITUTE(SUBSTITUTE(SUBSTITUTE(SUBSTITUTE(SUBSTITUTE(SUBSTITUTE(LOWER(Z268&amp;""),CHAR(160),"")," ",""),".",""),"-",""),"/",""),"?",""),"_",""),",",""),"[",""),"]",""),"(",""),")",""),"*","")</f>
        <v/>
      </c>
      <c r="AX268" s="61" t="str">
        <f aca="false">SUBSTITUTE(SUBSTITUTE(SUBSTITUTE(SUBSTITUTE(SUBSTITUTE(SUBSTITUTE(SUBSTITUTE(SUBSTITUTE(SUBSTITUTE(SUBSTITUTE(SUBSTITUTE(SUBSTITUTE(SUBSTITUTE(LOWER(AE268&amp;""),CHAR(160),"")," ",""),".",""),"-",""),"/",""),"?",""),"_",""),",",""),"[",""),"]",""),"(",""),")",""),"*","")</f>
        <v/>
      </c>
      <c r="AY268" s="61" t="str">
        <f aca="false">SUBSTITUTE(SUBSTITUTE(SUBSTITUTE(SUBSTITUTE(SUBSTITUTE(SUBSTITUTE(SUBSTITUTE(SUBSTITUTE(SUBSTITUTE(SUBSTITUTE(SUBSTITUTE(SUBSTITUTE(SUBSTITUTE(LOWER(W268&amp;""),CHAR(160),"")," ",""),".",""),"-",""),"/",""),"?",""),"_",""),",",""),"[",""),"]",""),"(",""),")",""),"*","")</f>
        <v/>
      </c>
      <c r="AZ268" s="61" t="str">
        <f aca="false">SUBSTITUTE(SUBSTITUTE(SUBSTITUTE(SUBSTITUTE(SUBSTITUTE(SUBSTITUTE(SUBSTITUTE(SUBSTITUTE(SUBSTITUTE(SUBSTITUTE(SUBSTITUTE(SUBSTITUTE(SUBSTITUTE(LOWER(AC268&amp;""),CHAR(160),"")," ",""),".",""),"-",""),"/",""),"?",""),"_",""),",",""),"[",""),"]",""),"(",""),")",""),"*","")</f>
        <v/>
      </c>
      <c r="BA268" s="61" t="str">
        <f aca="false">SUBSTITUTE(SUBSTITUTE(SUBSTITUTE(SUBSTITUTE(SUBSTITUTE(SUBSTITUTE(SUBSTITUTE(SUBSTITUTE(SUBSTITUTE(SUBSTITUTE(SUBSTITUTE(SUBSTITUTE(SUBSTITUTE(LOWER(AA268&amp;""),CHAR(160),""),"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"&amp;TRIM(SUBSTITUTE(SUBSTITUTE(SUBSTITUTE(SUBSTITUTE(SUBSTITUTE(SUBSTITUTE(SUBSTITUTE(SUBSTITUTE(SUBSTITUTE(SUBSTITUTE(SUBSTITUTE(SUBSTITUTE(SUBSTITUTE(SUBSTITUTE(SUBSTITUTE(SUBSTITUTE(SUBSTITUTE(SUBSTITUTE(SUBSTITUTE(SUBSTITUTE(LOWER(V268&amp;""),CHAR(160)," "),"."," "),","," "),"-"," "),"/"," "),"("," "),")"," "),":"," "),";"," "),"_"," "),"–"," "),"?"," "),"!"," "),"*"," "),"["," "),"]"," "),"'"," "),"#"," "),"+"," "),"&amp;"," "))&amp;" "</f>
        <v>  </v>
      </c>
      <c r="BD268" s="61" t="str">
        <f aca="false">" "&amp;TRIM(SUBSTITUTE(SUBSTITUTE(SUBSTITUTE(SUBSTITUTE(SUBSTITUTE(SUBSTITUTE(SUBSTITUTE(SUBSTITUTE(SUBSTITUTE(SUBSTITUTE(SUBSTITUTE(SUBSTITUTE(SUBSTITUTE(SUBSTITUTE(SUBSTITUTE(SUBSTITUTE(SUBSTITUTE(SUBSTITUTE(SUBSTITUTE(SUBSTITUTE(LOWER(Z268&amp;""),CHAR(160)," "),"."," "),","," "),"-"," "),"/"," "),"("," "),")"," "),":"," "),";"," "),"_"," "),"–"," "),"?"," "),"!"," "),"*"," "),"["," "),"]"," "),"'"," "),"#"," "),"+"," "),"&amp;"," "))&amp;" "</f>
        <v>  </v>
      </c>
      <c r="BE268" s="61" t="str">
        <f aca="false">" "&amp;TRIM(SUBSTITUTE(SUBSTITUTE(SUBSTITUTE(SUBSTITUTE(SUBSTITUTE(SUBSTITUTE(SUBSTITUTE(SUBSTITUTE(SUBSTITUTE(SUBSTITUTE(SUBSTITUTE(SUBSTITUTE(SUBSTITUTE(SUBSTITUTE(SUBSTITUTE(SUBSTITUTE(SUBSTITUTE(SUBSTITUTE(SUBSTITUTE(SUBSTITUTE(LOWER(W268&amp;""),CHAR(160)," "),"."," "),","," "),"-"," "),"/"," "),"("," "),")"," "),":"," "),";"," "),"_"," "),"–"," "),"?"," "),"!"," "),"*"," "),"["," "),"]"," "),"'"," "),"#"," "),"+"," "),"&amp;"," "))&amp;" "</f>
        <v>  </v>
      </c>
      <c r="BF268" s="61" t="str">
        <f aca="false">" "&amp;TRIM(SUBSTITUTE(SUBSTITUTE(SUBSTITUTE(SUBSTITUTE(SUBSTITUTE(SUBSTITUTE(SUBSTITUTE(SUBSTITUTE(SUBSTITUTE(SUBSTITUTE(SUBSTITUTE(SUBSTITUTE(SUBSTITUTE(SUBSTITUTE(SUBSTITUTE(SUBSTITUTE(SUBSTITUTE(SUBSTITUTE(SUBSTITUTE(SUBSTITUTE(LOWER(AC268&amp;""),CHAR(160)," "),"."," "),","," "),"-"," "),"/"," "),"("," "),")"," "),":"," "),";"," "),"_"," "),"–"," "),"?"," "),"!"," "),"*"," "),"["," "),"]"," "),"'"," "),"#"," "),"+"," "),"&amp;"," "))&amp;" "</f>
        <v>  </v>
      </c>
    </row>
    <row r="269" customFormat="false" ht="39.75" hidden="false" customHeight="true" outlineLevel="0" collapsed="false">
      <c r="A269" s="57" t="s">
        <v>822</v>
      </c>
      <c r="B269" s="57" t="s">
        <v>235</v>
      </c>
      <c r="C269" s="57" t="str">
        <f aca="false">Flights!$F$12</f>
        <v>MH0752</v>
      </c>
      <c r="D269" s="58" t="n">
        <f aca="false">Flights!$D$12</f>
        <v>46305</v>
      </c>
      <c r="E269" s="57" t="str">
        <f aca="false">Flights!$G$12&amp;"-"&amp;Flights!$H$12</f>
        <v>KUL-HAN</v>
      </c>
      <c r="F269" s="57" t="str">
        <f aca="false">Flights!$K$12</f>
        <v>EY</v>
      </c>
      <c r="G269" s="57" t="s">
        <v>79</v>
      </c>
      <c r="H269" s="57" t="s">
        <v>360</v>
      </c>
      <c r="I269" s="57" t="s">
        <v>387</v>
      </c>
      <c r="J269" s="57" t="s">
        <v>391</v>
      </c>
      <c r="K269" s="67" t="s">
        <v>389</v>
      </c>
      <c r="L269" s="67" t="s">
        <v>364</v>
      </c>
      <c r="M269" s="67"/>
      <c r="N269" s="67" t="s">
        <v>365</v>
      </c>
      <c r="O269" s="67"/>
      <c r="P269" s="57" t="s">
        <v>184</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open",IF(AND(NOT(OR(LEN(AZ269)&lt;15,ISNUMBER(MATCH(AZ269,L_Placeholder,0)))),NOT(SUMPRODUCT(--ISNUMBER(SEARCH(" "&amp;L_EvidencePhrase&amp;" ",BF269)))&gt;0),NOT(OR(LEN(AU269)&lt;2,ISNUMBER(MATCH(AU269,L_Placeholder,0)))),NOT(OR(LEN(AX269)&lt;2,ISNUMBER(MATCH(AX269,L_Placeholder,0)))),TRIM(AE269)&lt;&gt;TRIM(T269)),"N/A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",BD269)))&gt;0),"INVALID – evidence missing, placeholder or not yet on file",IF(OR(LEN(AX269)&lt;2,ISNUMBER(MATCH(AX269,L_Placeholder,0))),"INVALID – verifier missing",IF(AX269=AU269,"INVALID – verifier must be someone other than the PIC",IF(SUMPRODUCT(--ISNUMBER(SEARCH(" "&amp;L_EvidencePhrase&amp;" ",BC269)))&gt;0,"INVALID – result not yet available (awaiting / TBC)",IF(AND(TRIM(U269)="Pass",SUMPRODUCT(--ISNUMBER(SEARCH(" "&amp;L_ResultBad&amp;" ",BC269)))&gt;0,NOT(SUMPRODUCT(--ISNUMBER(SEARCH(" "&amp;L_Negation&amp;" ",BC269)))&gt;0)),"INVALID – result describes a problem: use Fail, then Pass after CA",IF(AND(AQ269=1,OR(OR(LEN(AY269)&lt;3,ISNUMBER(MATCH(AY269,L_Placeholder,0))),SUMPRODUCT(--ISNUMBER(SEARCH(" "&amp;L_EvidencePhrase&amp;" ",BE269)))&gt;0)),"INVALID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SUBSTITUTE(SUBSTITUTE(SUBSTITUTE(SUBSTITUTE(SUBSTITUTE(SUBSTITUTE(SUBSTITUTE(SUBSTITUTE(SUBSTITUTE(SUBSTITUTE(SUBSTITUTE(SUBSTITUTE(SUBSTITUTE(LOWER(T269&amp;""),CHAR(160),"")," ",""),".",""),"-",""),"/",""),"?",""),"_",""),",",""),"[",""),"]",""),"(",""),")",""),"*","")</f>
        <v/>
      </c>
      <c r="AV269" s="61" t="str">
        <f aca="false">SUBSTITUTE(SUBSTITUTE(SUBSTITUTE(SUBSTITUTE(SUBSTITUTE(SUBSTITUTE(SUBSTITUTE(SUBSTITUTE(SUBSTITUTE(SUBSTITUTE(SUBSTITUTE(SUBSTITUTE(SUBSTITUTE(LOWER(V269&amp;""),CHAR(160),"")," ",""),".",""),"-",""),"/",""),"?",""),"_",""),",",""),"[",""),"]",""),"(",""),")",""),"*","")</f>
        <v/>
      </c>
      <c r="AW269" s="61" t="str">
        <f aca="false">SUBSTITUTE(SUBSTITUTE(SUBSTITUTE(SUBSTITUTE(SUBSTITUTE(SUBSTITUTE(SUBSTITUTE(SUBSTITUTE(SUBSTITUTE(SUBSTITUTE(SUBSTITUTE(SUBSTITUTE(SUBSTITUTE(LOWER(Z269&amp;""),CHAR(160),"")," ",""),".",""),"-",""),"/",""),"?",""),"_",""),",",""),"[",""),"]",""),"(",""),")",""),"*","")</f>
        <v/>
      </c>
      <c r="AX269" s="61" t="str">
        <f aca="false">SUBSTITUTE(SUBSTITUTE(SUBSTITUTE(SUBSTITUTE(SUBSTITUTE(SUBSTITUTE(SUBSTITUTE(SUBSTITUTE(SUBSTITUTE(SUBSTITUTE(SUBSTITUTE(SUBSTITUTE(SUBSTITUTE(LOWER(AE269&amp;""),CHAR(160),"")," ",""),".",""),"-",""),"/",""),"?",""),"_",""),",",""),"[",""),"]",""),"(",""),")",""),"*","")</f>
        <v/>
      </c>
      <c r="AY269" s="61" t="str">
        <f aca="false">SUBSTITUTE(SUBSTITUTE(SUBSTITUTE(SUBSTITUTE(SUBSTITUTE(SUBSTITUTE(SUBSTITUTE(SUBSTITUTE(SUBSTITUTE(SUBSTITUTE(SUBSTITUTE(SUBSTITUTE(SUBSTITUTE(LOWER(W269&amp;""),CHAR(160),"")," ",""),".",""),"-",""),"/",""),"?",""),"_",""),",",""),"[",""),"]",""),"(",""),")",""),"*","")</f>
        <v/>
      </c>
      <c r="AZ269" s="61" t="str">
        <f aca="false">SUBSTITUTE(SUBSTITUTE(SUBSTITUTE(SUBSTITUTE(SUBSTITUTE(SUBSTITUTE(SUBSTITUTE(SUBSTITUTE(SUBSTITUTE(SUBSTITUTE(SUBSTITUTE(SUBSTITUTE(SUBSTITUTE(LOWER(AC269&amp;""),CHAR(160),"")," ",""),".",""),"-",""),"/",""),"?",""),"_",""),",",""),"[",""),"]",""),"(",""),")",""),"*","")</f>
        <v/>
      </c>
      <c r="BA269" s="61" t="str">
        <f aca="false">SUBSTITUTE(SUBSTITUTE(SUBSTITUTE(SUBSTITUTE(SUBSTITUTE(SUBSTITUTE(SUBSTITUTE(SUBSTITUTE(SUBSTITUTE(SUBSTITUTE(SUBSTITUTE(SUBSTITUTE(SUBSTITUTE(LOWER(AA269&amp;""),CHAR(160),""),"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"&amp;TRIM(SUBSTITUTE(SUBSTITUTE(SUBSTITUTE(SUBSTITUTE(SUBSTITUTE(SUBSTITUTE(SUBSTITUTE(SUBSTITUTE(SUBSTITUTE(SUBSTITUTE(SUBSTITUTE(SUBSTITUTE(SUBSTITUTE(SUBSTITUTE(SUBSTITUTE(SUBSTITUTE(SUBSTITUTE(SUBSTITUTE(SUBSTITUTE(SUBSTITUTE(LOWER(V269&amp;""),CHAR(160)," "),"."," "),","," "),"-"," "),"/"," "),"("," "),")"," "),":"," "),";"," "),"_"," "),"–"," "),"?"," "),"!"," "),"*"," "),"["," "),"]"," "),"'"," "),"#"," "),"+"," "),"&amp;"," "))&amp;" "</f>
        <v>  </v>
      </c>
      <c r="BD269" s="61" t="str">
        <f aca="false">" "&amp;TRIM(SUBSTITUTE(SUBSTITUTE(SUBSTITUTE(SUBSTITUTE(SUBSTITUTE(SUBSTITUTE(SUBSTITUTE(SUBSTITUTE(SUBSTITUTE(SUBSTITUTE(SUBSTITUTE(SUBSTITUTE(SUBSTITUTE(SUBSTITUTE(SUBSTITUTE(SUBSTITUTE(SUBSTITUTE(SUBSTITUTE(SUBSTITUTE(SUBSTITUTE(LOWER(Z269&amp;""),CHAR(160)," "),"."," "),","," "),"-"," "),"/"," "),"("," "),")"," "),":"," "),";"," "),"_"," "),"–"," "),"?"," "),"!"," "),"*"," "),"["," "),"]"," "),"'"," "),"#"," "),"+"," "),"&amp;"," "))&amp;" "</f>
        <v>  </v>
      </c>
      <c r="BE269" s="61" t="str">
        <f aca="false">" "&amp;TRIM(SUBSTITUTE(SUBSTITUTE(SUBSTITUTE(SUBSTITUTE(SUBSTITUTE(SUBSTITUTE(SUBSTITUTE(SUBSTITUTE(SUBSTITUTE(SUBSTITUTE(SUBSTITUTE(SUBSTITUTE(SUBSTITUTE(SUBSTITUTE(SUBSTITUTE(SUBSTITUTE(SUBSTITUTE(SUBSTITUTE(SUBSTITUTE(SUBSTITUTE(LOWER(W269&amp;""),CHAR(160)," "),"."," "),","," "),"-"," "),"/"," "),"("," "),")"," "),":"," "),";"," "),"_"," "),"–"," "),"?"," "),"!"," "),"*"," "),"["," "),"]"," "),"'"," "),"#"," "),"+"," "),"&amp;"," "))&amp;" "</f>
        <v>  </v>
      </c>
      <c r="BF269" s="61" t="str">
        <f aca="false">" "&amp;TRIM(SUBSTITUTE(SUBSTITUTE(SUBSTITUTE(SUBSTITUTE(SUBSTITUTE(SUBSTITUTE(SUBSTITUTE(SUBSTITUTE(SUBSTITUTE(SUBSTITUTE(SUBSTITUTE(SUBSTITUTE(SUBSTITUTE(SUBSTITUTE(SUBSTITUTE(SUBSTITUTE(SUBSTITUTE(SUBSTITUTE(SUBSTITUTE(SUBSTITUTE(LOWER(AC269&amp;""),CHAR(160)," "),"."," "),","," "),"-"," "),"/"," "),"("," "),")"," "),":"," "),";"," "),"_"," "),"–"," "),"?"," "),"!"," "),"*"," "),"["," "),"]"," "),"'"," "),"#"," "),"+"," "),"&amp;"," "))&amp;" "</f>
        <v>  </v>
      </c>
    </row>
    <row r="270" customFormat="false" ht="39.75" hidden="false" customHeight="true" outlineLevel="0" collapsed="false">
      <c r="A270" s="57" t="s">
        <v>823</v>
      </c>
      <c r="B270" s="57" t="s">
        <v>235</v>
      </c>
      <c r="C270" s="57" t="str">
        <f aca="false">Flights!$F$12</f>
        <v>MH0752</v>
      </c>
      <c r="D270" s="58" t="n">
        <f aca="false">Flights!$D$12</f>
        <v>46305</v>
      </c>
      <c r="E270" s="57" t="str">
        <f aca="false">Flights!$G$12&amp;"-"&amp;Flights!$H$12</f>
        <v>KUL-HAN</v>
      </c>
      <c r="F270" s="57" t="str">
        <f aca="false">Flights!$K$12</f>
        <v>EY</v>
      </c>
      <c r="G270" s="57" t="s">
        <v>79</v>
      </c>
      <c r="H270" s="57" t="s">
        <v>360</v>
      </c>
      <c r="I270" s="57" t="s">
        <v>393</v>
      </c>
      <c r="J270" s="57" t="s">
        <v>394</v>
      </c>
      <c r="K270" s="67" t="s">
        <v>824</v>
      </c>
      <c r="L270" s="67" t="s">
        <v>825</v>
      </c>
      <c r="M270" s="67"/>
      <c r="N270" s="67" t="s">
        <v>365</v>
      </c>
      <c r="O270" s="67"/>
      <c r="P270" s="57" t="s">
        <v>184</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open",IF(AND(NOT(OR(LEN(AZ270)&lt;15,ISNUMBER(MATCH(AZ270,L_Placeholder,0)))),NOT(SUMPRODUCT(--ISNUMBER(SEARCH(" "&amp;L_EvidencePhrase&amp;" ",BF270)))&gt;0),NOT(OR(LEN(AU270)&lt;2,ISNUMBER(MATCH(AU270,L_Placeholder,0)))),NOT(OR(LEN(AX270)&lt;2,ISNUMBER(MATCH(AX270,L_Placeholder,0)))),TRIM(AE270)&lt;&gt;TRIM(T270)),"N/A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",BD270)))&gt;0),"INVALID – evidence missing, placeholder or not yet on file",IF(OR(LEN(AX270)&lt;2,ISNUMBER(MATCH(AX270,L_Placeholder,0))),"INVALID – verifier missing",IF(AX270=AU270,"INVALID – verifier must be someone other than the PIC",IF(SUMPRODUCT(--ISNUMBER(SEARCH(" "&amp;L_EvidencePhrase&amp;" ",BC270)))&gt;0,"INVALID – result not yet available (awaiting / TBC)",IF(AND(TRIM(U270)="Pass",SUMPRODUCT(--ISNUMBER(SEARCH(" "&amp;L_ResultBad&amp;" ",BC270)))&gt;0,NOT(SUMPRODUCT(--ISNUMBER(SEARCH(" "&amp;L_Negation&amp;" ",BC270)))&gt;0)),"INVALID – result describes a problem: use Fail, then Pass after CA",IF(AND(AQ270=1,OR(OR(LEN(AY270)&lt;3,ISNUMBER(MATCH(AY270,L_Placeholder,0))),SUMPRODUCT(--ISNUMBER(SEARCH(" "&amp;L_EvidencePhrase&amp;" ",BE270)))&gt;0)),"INVALID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SUBSTITUTE(SUBSTITUTE(SUBSTITUTE(SUBSTITUTE(SUBSTITUTE(SUBSTITUTE(SUBSTITUTE(SUBSTITUTE(SUBSTITUTE(SUBSTITUTE(SUBSTITUTE(SUBSTITUTE(SUBSTITUTE(LOWER(T270&amp;""),CHAR(160),"")," ",""),".",""),"-",""),"/",""),"?",""),"_",""),",",""),"[",""),"]",""),"(",""),")",""),"*","")</f>
        <v/>
      </c>
      <c r="AV270" s="61" t="str">
        <f aca="false">SUBSTITUTE(SUBSTITUTE(SUBSTITUTE(SUBSTITUTE(SUBSTITUTE(SUBSTITUTE(SUBSTITUTE(SUBSTITUTE(SUBSTITUTE(SUBSTITUTE(SUBSTITUTE(SUBSTITUTE(SUBSTITUTE(LOWER(V270&amp;""),CHAR(160),"")," ",""),".",""),"-",""),"/",""),"?",""),"_",""),",",""),"[",""),"]",""),"(",""),")",""),"*","")</f>
        <v/>
      </c>
      <c r="AW270" s="61" t="str">
        <f aca="false">SUBSTITUTE(SUBSTITUTE(SUBSTITUTE(SUBSTITUTE(SUBSTITUTE(SUBSTITUTE(SUBSTITUTE(SUBSTITUTE(SUBSTITUTE(SUBSTITUTE(SUBSTITUTE(SUBSTITUTE(SUBSTITUTE(LOWER(Z270&amp;""),CHAR(160),"")," ",""),".",""),"-",""),"/",""),"?",""),"_",""),",",""),"[",""),"]",""),"(",""),")",""),"*","")</f>
        <v/>
      </c>
      <c r="AX270" s="61" t="str">
        <f aca="false">SUBSTITUTE(SUBSTITUTE(SUBSTITUTE(SUBSTITUTE(SUBSTITUTE(SUBSTITUTE(SUBSTITUTE(SUBSTITUTE(SUBSTITUTE(SUBSTITUTE(SUBSTITUTE(SUBSTITUTE(SUBSTITUTE(LOWER(AE270&amp;""),CHAR(160),"")," ",""),".",""),"-",""),"/",""),"?",""),"_",""),",",""),"[",""),"]",""),"(",""),")",""),"*","")</f>
        <v/>
      </c>
      <c r="AY270" s="61" t="str">
        <f aca="false">SUBSTITUTE(SUBSTITUTE(SUBSTITUTE(SUBSTITUTE(SUBSTITUTE(SUBSTITUTE(SUBSTITUTE(SUBSTITUTE(SUBSTITUTE(SUBSTITUTE(SUBSTITUTE(SUBSTITUTE(SUBSTITUTE(LOWER(W270&amp;""),CHAR(160),"")," ",""),".",""),"-",""),"/",""),"?",""),"_",""),",",""),"[",""),"]",""),"(",""),")",""),"*","")</f>
        <v/>
      </c>
      <c r="AZ270" s="61" t="str">
        <f aca="false">SUBSTITUTE(SUBSTITUTE(SUBSTITUTE(SUBSTITUTE(SUBSTITUTE(SUBSTITUTE(SUBSTITUTE(SUBSTITUTE(SUBSTITUTE(SUBSTITUTE(SUBSTITUTE(SUBSTITUTE(SUBSTITUTE(LOWER(AC270&amp;""),CHAR(160),"")," ",""),".",""),"-",""),"/",""),"?",""),"_",""),",",""),"[",""),"]",""),"(",""),")",""),"*","")</f>
        <v/>
      </c>
      <c r="BA270" s="61" t="str">
        <f aca="false">SUBSTITUTE(SUBSTITUTE(SUBSTITUTE(SUBSTITUTE(SUBSTITUTE(SUBSTITUTE(SUBSTITUTE(SUBSTITUTE(SUBSTITUTE(SUBSTITUTE(SUBSTITUTE(SUBSTITUTE(SUBSTITUTE(LOWER(AA270&amp;""),CHAR(160),""),"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"&amp;TRIM(SUBSTITUTE(SUBSTITUTE(SUBSTITUTE(SUBSTITUTE(SUBSTITUTE(SUBSTITUTE(SUBSTITUTE(SUBSTITUTE(SUBSTITUTE(SUBSTITUTE(SUBSTITUTE(SUBSTITUTE(SUBSTITUTE(SUBSTITUTE(SUBSTITUTE(SUBSTITUTE(SUBSTITUTE(SUBSTITUTE(SUBSTITUTE(SUBSTITUTE(LOWER(V270&amp;""),CHAR(160)," "),"."," "),","," "),"-"," "),"/"," "),"("," "),")"," "),":"," "),";"," "),"_"," "),"–"," "),"?"," "),"!"," "),"*"," "),"["," "),"]"," "),"'"," "),"#"," "),"+"," "),"&amp;"," "))&amp;" "</f>
        <v>  </v>
      </c>
      <c r="BD270" s="61" t="str">
        <f aca="false">" "&amp;TRIM(SUBSTITUTE(SUBSTITUTE(SUBSTITUTE(SUBSTITUTE(SUBSTITUTE(SUBSTITUTE(SUBSTITUTE(SUBSTITUTE(SUBSTITUTE(SUBSTITUTE(SUBSTITUTE(SUBSTITUTE(SUBSTITUTE(SUBSTITUTE(SUBSTITUTE(SUBSTITUTE(SUBSTITUTE(SUBSTITUTE(SUBSTITUTE(SUBSTITUTE(LOWER(Z270&amp;""),CHAR(160)," "),"."," "),","," "),"-"," "),"/"," "),"("," "),")"," "),":"," "),";"," "),"_"," "),"–"," "),"?"," "),"!"," "),"*"," "),"["," "),"]"," "),"'"," "),"#"," "),"+"," "),"&amp;"," "))&amp;" "</f>
        <v>  </v>
      </c>
      <c r="BE270" s="61" t="str">
        <f aca="false">" "&amp;TRIM(SUBSTITUTE(SUBSTITUTE(SUBSTITUTE(SUBSTITUTE(SUBSTITUTE(SUBSTITUTE(SUBSTITUTE(SUBSTITUTE(SUBSTITUTE(SUBSTITUTE(SUBSTITUTE(SUBSTITUTE(SUBSTITUTE(SUBSTITUTE(SUBSTITUTE(SUBSTITUTE(SUBSTITUTE(SUBSTITUTE(SUBSTITUTE(SUBSTITUTE(LOWER(W270&amp;""),CHAR(160)," "),"."," "),","," "),"-"," "),"/"," "),"("," "),")"," "),":"," "),";"," "),"_"," "),"–"," "),"?"," "),"!"," "),"*"," "),"["," "),"]"," "),"'"," "),"#"," "),"+"," "),"&amp;"," "))&amp;" "</f>
        <v>  </v>
      </c>
      <c r="BF270" s="61" t="str">
        <f aca="false">" "&amp;TRIM(SUBSTITUTE(SUBSTITUTE(SUBSTITUTE(SUBSTITUTE(SUBSTITUTE(SUBSTITUTE(SUBSTITUTE(SUBSTITUTE(SUBSTITUTE(SUBSTITUTE(SUBSTITUTE(SUBSTITUTE(SUBSTITUTE(SUBSTITUTE(SUBSTITUTE(SUBSTITUTE(SUBSTITUTE(SUBSTITUTE(SUBSTITUTE(SUBSTITUTE(LOWER(AC270&amp;""),CHAR(160)," "),"."," "),","," "),"-"," "),"/"," "),"("," "),")"," "),":"," "),";"," "),"_"," "),"–"," "),"?"," "),"!"," "),"*"," "),"["," "),"]"," "),"'"," "),"#"," "),"+"," "),"&amp;"," "))&amp;" "</f>
        <v>  </v>
      </c>
    </row>
    <row r="271" customFormat="false" ht="39.75" hidden="false" customHeight="true" outlineLevel="0" collapsed="false">
      <c r="A271" s="57" t="s">
        <v>826</v>
      </c>
      <c r="B271" s="57" t="s">
        <v>235</v>
      </c>
      <c r="C271" s="57" t="str">
        <f aca="false">Flights!$F$12</f>
        <v>MH0752</v>
      </c>
      <c r="D271" s="58" t="n">
        <f aca="false">Flights!$D$12</f>
        <v>46305</v>
      </c>
      <c r="E271" s="57" t="str">
        <f aca="false">Flights!$G$12&amp;"-"&amp;Flights!$H$12</f>
        <v>KUL-HAN</v>
      </c>
      <c r="F271" s="57" t="str">
        <f aca="false">Flights!$K$12</f>
        <v>EY</v>
      </c>
      <c r="G271" s="57" t="s">
        <v>81</v>
      </c>
      <c r="H271" s="57" t="s">
        <v>360</v>
      </c>
      <c r="I271" s="57" t="s">
        <v>361</v>
      </c>
      <c r="J271" s="57" t="s">
        <v>398</v>
      </c>
      <c r="K271" s="67" t="s">
        <v>399</v>
      </c>
      <c r="L271" s="67" t="s">
        <v>400</v>
      </c>
      <c r="M271" s="67"/>
      <c r="N271" s="67" t="s">
        <v>365</v>
      </c>
      <c r="O271" s="67"/>
      <c r="P271" s="57" t="s">
        <v>184</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open",IF(AND(NOT(OR(LEN(AZ271)&lt;15,ISNUMBER(MATCH(AZ271,L_Placeholder,0)))),NOT(SUMPRODUCT(--ISNUMBER(SEARCH(" "&amp;L_EvidencePhrase&amp;" ",BF271)))&gt;0),NOT(OR(LEN(AU271)&lt;2,ISNUMBER(MATCH(AU271,L_Placeholder,0)))),NOT(OR(LEN(AX271)&lt;2,ISNUMBER(MATCH(AX271,L_Placeholder,0)))),TRIM(AE271)&lt;&gt;TRIM(T271)),"N/A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",BD271)))&gt;0),"INVALID – evidence missing, placeholder or not yet on file",IF(OR(LEN(AX271)&lt;2,ISNUMBER(MATCH(AX271,L_Placeholder,0))),"INVALID – verifier missing",IF(AX271=AU271,"INVALID – verifier must be someone other than the PIC",IF(SUMPRODUCT(--ISNUMBER(SEARCH(" "&amp;L_EvidencePhrase&amp;" ",BC271)))&gt;0,"INVALID – result not yet available (awaiting / TBC)",IF(AND(TRIM(U271)="Pass",SUMPRODUCT(--ISNUMBER(SEARCH(" "&amp;L_ResultBad&amp;" ",BC271)))&gt;0,NOT(SUMPRODUCT(--ISNUMBER(SEARCH(" "&amp;L_Negation&amp;" ",BC271)))&gt;0)),"INVALID – result describes a problem: use Fail, then Pass after CA",IF(AND(AQ271=1,OR(OR(LEN(AY271)&lt;3,ISNUMBER(MATCH(AY271,L_Placeholder,0))),SUMPRODUCT(--ISNUMBER(SEARCH(" "&amp;L_EvidencePhrase&amp;" ",BE271)))&gt;0)),"INVALID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SUBSTITUTE(SUBSTITUTE(SUBSTITUTE(SUBSTITUTE(SUBSTITUTE(SUBSTITUTE(SUBSTITUTE(SUBSTITUTE(SUBSTITUTE(SUBSTITUTE(SUBSTITUTE(SUBSTITUTE(SUBSTITUTE(LOWER(T271&amp;""),CHAR(160),"")," ",""),".",""),"-",""),"/",""),"?",""),"_",""),",",""),"[",""),"]",""),"(",""),")",""),"*","")</f>
        <v/>
      </c>
      <c r="AV271" s="61" t="str">
        <f aca="false">SUBSTITUTE(SUBSTITUTE(SUBSTITUTE(SUBSTITUTE(SUBSTITUTE(SUBSTITUTE(SUBSTITUTE(SUBSTITUTE(SUBSTITUTE(SUBSTITUTE(SUBSTITUTE(SUBSTITUTE(SUBSTITUTE(LOWER(V271&amp;""),CHAR(160),"")," ",""),".",""),"-",""),"/",""),"?",""),"_",""),",",""),"[",""),"]",""),"(",""),")",""),"*","")</f>
        <v/>
      </c>
      <c r="AW271" s="61" t="str">
        <f aca="false">SUBSTITUTE(SUBSTITUTE(SUBSTITUTE(SUBSTITUTE(SUBSTITUTE(SUBSTITUTE(SUBSTITUTE(SUBSTITUTE(SUBSTITUTE(SUBSTITUTE(SUBSTITUTE(SUBSTITUTE(SUBSTITUTE(LOWER(Z271&amp;""),CHAR(160),"")," ",""),".",""),"-",""),"/",""),"?",""),"_",""),",",""),"[",""),"]",""),"(",""),")",""),"*","")</f>
        <v/>
      </c>
      <c r="AX271" s="61" t="str">
        <f aca="false">SUBSTITUTE(SUBSTITUTE(SUBSTITUTE(SUBSTITUTE(SUBSTITUTE(SUBSTITUTE(SUBSTITUTE(SUBSTITUTE(SUBSTITUTE(SUBSTITUTE(SUBSTITUTE(SUBSTITUTE(SUBSTITUTE(LOWER(AE271&amp;""),CHAR(160),"")," ",""),".",""),"-",""),"/",""),"?",""),"_",""),",",""),"[",""),"]",""),"(",""),")",""),"*","")</f>
        <v/>
      </c>
      <c r="AY271" s="61" t="str">
        <f aca="false">SUBSTITUTE(SUBSTITUTE(SUBSTITUTE(SUBSTITUTE(SUBSTITUTE(SUBSTITUTE(SUBSTITUTE(SUBSTITUTE(SUBSTITUTE(SUBSTITUTE(SUBSTITUTE(SUBSTITUTE(SUBSTITUTE(LOWER(W271&amp;""),CHAR(160),"")," ",""),".",""),"-",""),"/",""),"?",""),"_",""),",",""),"[",""),"]",""),"(",""),")",""),"*","")</f>
        <v/>
      </c>
      <c r="AZ271" s="61" t="str">
        <f aca="false">SUBSTITUTE(SUBSTITUTE(SUBSTITUTE(SUBSTITUTE(SUBSTITUTE(SUBSTITUTE(SUBSTITUTE(SUBSTITUTE(SUBSTITUTE(SUBSTITUTE(SUBSTITUTE(SUBSTITUTE(SUBSTITUTE(LOWER(AC271&amp;""),CHAR(160),"")," ",""),".",""),"-",""),"/",""),"?",""),"_",""),",",""),"[",""),"]",""),"(",""),")",""),"*","")</f>
        <v/>
      </c>
      <c r="BA271" s="61" t="str">
        <f aca="false">SUBSTITUTE(SUBSTITUTE(SUBSTITUTE(SUBSTITUTE(SUBSTITUTE(SUBSTITUTE(SUBSTITUTE(SUBSTITUTE(SUBSTITUTE(SUBSTITUTE(SUBSTITUTE(SUBSTITUTE(SUBSTITUTE(LOWER(AA271&amp;""),CHAR(160),""),"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"&amp;TRIM(SUBSTITUTE(SUBSTITUTE(SUBSTITUTE(SUBSTITUTE(SUBSTITUTE(SUBSTITUTE(SUBSTITUTE(SUBSTITUTE(SUBSTITUTE(SUBSTITUTE(SUBSTITUTE(SUBSTITUTE(SUBSTITUTE(SUBSTITUTE(SUBSTITUTE(SUBSTITUTE(SUBSTITUTE(SUBSTITUTE(SUBSTITUTE(SUBSTITUTE(LOWER(V271&amp;""),CHAR(160)," "),"."," "),","," "),"-"," "),"/"," "),"("," "),")"," "),":"," "),";"," "),"_"," "),"–"," "),"?"," "),"!"," "),"*"," "),"["," "),"]"," "),"'"," "),"#"," "),"+"," "),"&amp;"," "))&amp;" "</f>
        <v>  </v>
      </c>
      <c r="BD271" s="61" t="str">
        <f aca="false">" "&amp;TRIM(SUBSTITUTE(SUBSTITUTE(SUBSTITUTE(SUBSTITUTE(SUBSTITUTE(SUBSTITUTE(SUBSTITUTE(SUBSTITUTE(SUBSTITUTE(SUBSTITUTE(SUBSTITUTE(SUBSTITUTE(SUBSTITUTE(SUBSTITUTE(SUBSTITUTE(SUBSTITUTE(SUBSTITUTE(SUBSTITUTE(SUBSTITUTE(SUBSTITUTE(LOWER(Z271&amp;""),CHAR(160)," "),"."," "),","," "),"-"," "),"/"," "),"("," "),")"," "),":"," "),";"," "),"_"," "),"–"," "),"?"," "),"!"," "),"*"," "),"["," "),"]"," "),"'"," "),"#"," "),"+"," "),"&amp;"," "))&amp;" "</f>
        <v>  </v>
      </c>
      <c r="BE271" s="61" t="str">
        <f aca="false">" "&amp;TRIM(SUBSTITUTE(SUBSTITUTE(SUBSTITUTE(SUBSTITUTE(SUBSTITUTE(SUBSTITUTE(SUBSTITUTE(SUBSTITUTE(SUBSTITUTE(SUBSTITUTE(SUBSTITUTE(SUBSTITUTE(SUBSTITUTE(SUBSTITUTE(SUBSTITUTE(SUBSTITUTE(SUBSTITUTE(SUBSTITUTE(SUBSTITUTE(SUBSTITUTE(LOWER(W271&amp;""),CHAR(160)," "),"."," "),","," "),"-"," "),"/"," "),"("," "),")"," "),":"," "),";"," "),"_"," "),"–"," "),"?"," "),"!"," "),"*"," "),"["," "),"]"," "),"'"," "),"#"," "),"+"," "),"&amp;"," "))&amp;" "</f>
        <v>  </v>
      </c>
      <c r="BF271" s="61" t="str">
        <f aca="false">" "&amp;TRIM(SUBSTITUTE(SUBSTITUTE(SUBSTITUTE(SUBSTITUTE(SUBSTITUTE(SUBSTITUTE(SUBSTITUTE(SUBSTITUTE(SUBSTITUTE(SUBSTITUTE(SUBSTITUTE(SUBSTITUTE(SUBSTITUTE(SUBSTITUTE(SUBSTITUTE(SUBSTITUTE(SUBSTITUTE(SUBSTITUTE(SUBSTITUTE(SUBSTITUTE(LOWER(AC271&amp;""),CHAR(160)," "),"."," "),","," "),"-"," "),"/"," "),"("," "),")"," "),":"," "),";"," "),"_"," "),"–"," "),"?"," "),"!"," "),"*"," "),"["," "),"]"," "),"'"," "),"#"," "),"+"," "),"&amp;"," "))&amp;" "</f>
        <v>  </v>
      </c>
    </row>
    <row r="272" customFormat="false" ht="39.75" hidden="false" customHeight="true" outlineLevel="0" collapsed="false">
      <c r="A272" s="57" t="s">
        <v>827</v>
      </c>
      <c r="B272" s="57" t="s">
        <v>235</v>
      </c>
      <c r="C272" s="57" t="str">
        <f aca="false">Flights!$F$12</f>
        <v>MH0752</v>
      </c>
      <c r="D272" s="58" t="n">
        <f aca="false">Flights!$D$12</f>
        <v>46305</v>
      </c>
      <c r="E272" s="57" t="str">
        <f aca="false">Flights!$G$12&amp;"-"&amp;Flights!$H$12</f>
        <v>KUL-HAN</v>
      </c>
      <c r="F272" s="57" t="str">
        <f aca="false">Flights!$K$12</f>
        <v>EY</v>
      </c>
      <c r="G272" s="57" t="s">
        <v>402</v>
      </c>
      <c r="H272" s="57" t="s">
        <v>360</v>
      </c>
      <c r="I272" s="57" t="s">
        <v>361</v>
      </c>
      <c r="J272" s="57" t="s">
        <v>403</v>
      </c>
      <c r="K272" s="67"/>
      <c r="L272" s="67" t="s">
        <v>404</v>
      </c>
      <c r="M272" s="67"/>
      <c r="N272" s="67" t="s">
        <v>365</v>
      </c>
      <c r="O272" s="67" t="s">
        <v>405</v>
      </c>
      <c r="P272" s="57" t="s">
        <v>184</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open",IF(AND(NOT(OR(LEN(AZ272)&lt;15,ISNUMBER(MATCH(AZ272,L_Placeholder,0)))),NOT(SUMPRODUCT(--ISNUMBER(SEARCH(" "&amp;L_EvidencePhrase&amp;" ",BF272)))&gt;0),NOT(OR(LEN(AU272)&lt;2,ISNUMBER(MATCH(AU272,L_Placeholder,0)))),NOT(OR(LEN(AX272)&lt;2,ISNUMBER(MATCH(AX272,L_Placeholder,0)))),TRIM(AE272)&lt;&gt;TRIM(T272)),"N/A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",BD272)))&gt;0),"INVALID – evidence missing, placeholder or not yet on file",IF(OR(LEN(AX272)&lt;2,ISNUMBER(MATCH(AX272,L_Placeholder,0))),"INVALID – verifier missing",IF(AX272=AU272,"INVALID – verifier must be someone other than the PIC",IF(SUMPRODUCT(--ISNUMBER(SEARCH(" "&amp;L_EvidencePhrase&amp;" ",BC272)))&gt;0,"INVALID – result not yet available (awaiting / TBC)",IF(AND(TRIM(U272)="Pass",SUMPRODUCT(--ISNUMBER(SEARCH(" "&amp;L_ResultBad&amp;" ",BC272)))&gt;0,NOT(SUMPRODUCT(--ISNUMBER(SEARCH(" "&amp;L_Negation&amp;" ",BC272)))&gt;0)),"INVALID – result describes a problem: use Fail, then Pass after CA",IF(AND(AQ272=1,OR(OR(LEN(AY272)&lt;3,ISNUMBER(MATCH(AY272,L_Placeholder,0))),SUMPRODUCT(--ISNUMBER(SEARCH(" "&amp;L_EvidencePhrase&amp;" ",BE272)))&gt;0)),"INVALID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SUBSTITUTE(SUBSTITUTE(SUBSTITUTE(SUBSTITUTE(SUBSTITUTE(SUBSTITUTE(SUBSTITUTE(SUBSTITUTE(SUBSTITUTE(SUBSTITUTE(SUBSTITUTE(SUBSTITUTE(SUBSTITUTE(LOWER(T272&amp;""),CHAR(160),"")," ",""),".",""),"-",""),"/",""),"?",""),"_",""),",",""),"[",""),"]",""),"(",""),")",""),"*","")</f>
        <v/>
      </c>
      <c r="AV272" s="61" t="str">
        <f aca="false">SUBSTITUTE(SUBSTITUTE(SUBSTITUTE(SUBSTITUTE(SUBSTITUTE(SUBSTITUTE(SUBSTITUTE(SUBSTITUTE(SUBSTITUTE(SUBSTITUTE(SUBSTITUTE(SUBSTITUTE(SUBSTITUTE(LOWER(V272&amp;""),CHAR(160),"")," ",""),".",""),"-",""),"/",""),"?",""),"_",""),",",""),"[",""),"]",""),"(",""),")",""),"*","")</f>
        <v/>
      </c>
      <c r="AW272" s="61" t="str">
        <f aca="false">SUBSTITUTE(SUBSTITUTE(SUBSTITUTE(SUBSTITUTE(SUBSTITUTE(SUBSTITUTE(SUBSTITUTE(SUBSTITUTE(SUBSTITUTE(SUBSTITUTE(SUBSTITUTE(SUBSTITUTE(SUBSTITUTE(LOWER(Z272&amp;""),CHAR(160),"")," ",""),".",""),"-",""),"/",""),"?",""),"_",""),",",""),"[",""),"]",""),"(",""),")",""),"*","")</f>
        <v/>
      </c>
      <c r="AX272" s="61" t="str">
        <f aca="false">SUBSTITUTE(SUBSTITUTE(SUBSTITUTE(SUBSTITUTE(SUBSTITUTE(SUBSTITUTE(SUBSTITUTE(SUBSTITUTE(SUBSTITUTE(SUBSTITUTE(SUBSTITUTE(SUBSTITUTE(SUBSTITUTE(LOWER(AE272&amp;""),CHAR(160),"")," ",""),".",""),"-",""),"/",""),"?",""),"_",""),",",""),"[",""),"]",""),"(",""),")",""),"*","")</f>
        <v/>
      </c>
      <c r="AY272" s="61" t="str">
        <f aca="false">SUBSTITUTE(SUBSTITUTE(SUBSTITUTE(SUBSTITUTE(SUBSTITUTE(SUBSTITUTE(SUBSTITUTE(SUBSTITUTE(SUBSTITUTE(SUBSTITUTE(SUBSTITUTE(SUBSTITUTE(SUBSTITUTE(LOWER(W272&amp;""),CHAR(160),"")," ",""),".",""),"-",""),"/",""),"?",""),"_",""),",",""),"[",""),"]",""),"(",""),")",""),"*","")</f>
        <v/>
      </c>
      <c r="AZ272" s="61" t="str">
        <f aca="false">SUBSTITUTE(SUBSTITUTE(SUBSTITUTE(SUBSTITUTE(SUBSTITUTE(SUBSTITUTE(SUBSTITUTE(SUBSTITUTE(SUBSTITUTE(SUBSTITUTE(SUBSTITUTE(SUBSTITUTE(SUBSTITUTE(LOWER(AC272&amp;""),CHAR(160),"")," ",""),".",""),"-",""),"/",""),"?",""),"_",""),",",""),"[",""),"]",""),"(",""),")",""),"*","")</f>
        <v/>
      </c>
      <c r="BA272" s="61" t="str">
        <f aca="false">SUBSTITUTE(SUBSTITUTE(SUBSTITUTE(SUBSTITUTE(SUBSTITUTE(SUBSTITUTE(SUBSTITUTE(SUBSTITUTE(SUBSTITUTE(SUBSTITUTE(SUBSTITUTE(SUBSTITUTE(SUBSTITUTE(LOWER(AA272&amp;""),CHAR(160),""),"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"&amp;TRIM(SUBSTITUTE(SUBSTITUTE(SUBSTITUTE(SUBSTITUTE(SUBSTITUTE(SUBSTITUTE(SUBSTITUTE(SUBSTITUTE(SUBSTITUTE(SUBSTITUTE(SUBSTITUTE(SUBSTITUTE(SUBSTITUTE(SUBSTITUTE(SUBSTITUTE(SUBSTITUTE(SUBSTITUTE(SUBSTITUTE(SUBSTITUTE(SUBSTITUTE(LOWER(V272&amp;""),CHAR(160)," "),"."," "),","," "),"-"," "),"/"," "),"("," "),")"," "),":"," "),";"," "),"_"," "),"–"," "),"?"," "),"!"," "),"*"," "),"["," "),"]"," "),"'"," "),"#"," "),"+"," "),"&amp;"," "))&amp;" "</f>
        <v>  </v>
      </c>
      <c r="BD272" s="61" t="str">
        <f aca="false">" "&amp;TRIM(SUBSTITUTE(SUBSTITUTE(SUBSTITUTE(SUBSTITUTE(SUBSTITUTE(SUBSTITUTE(SUBSTITUTE(SUBSTITUTE(SUBSTITUTE(SUBSTITUTE(SUBSTITUTE(SUBSTITUTE(SUBSTITUTE(SUBSTITUTE(SUBSTITUTE(SUBSTITUTE(SUBSTITUTE(SUBSTITUTE(SUBSTITUTE(SUBSTITUTE(LOWER(Z272&amp;""),CHAR(160)," "),"."," "),","," "),"-"," "),"/"," "),"("," "),")"," "),":"," "),";"," "),"_"," "),"–"," "),"?"," "),"!"," "),"*"," "),"["," "),"]"," "),"'"," "),"#"," "),"+"," "),"&amp;"," "))&amp;" "</f>
        <v>  </v>
      </c>
      <c r="BE272" s="61" t="str">
        <f aca="false">" "&amp;TRIM(SUBSTITUTE(SUBSTITUTE(SUBSTITUTE(SUBSTITUTE(SUBSTITUTE(SUBSTITUTE(SUBSTITUTE(SUBSTITUTE(SUBSTITUTE(SUBSTITUTE(SUBSTITUTE(SUBSTITUTE(SUBSTITUTE(SUBSTITUTE(SUBSTITUTE(SUBSTITUTE(SUBSTITUTE(SUBSTITUTE(SUBSTITUTE(SUBSTITUTE(LOWER(W272&amp;""),CHAR(160)," "),"."," "),","," "),"-"," "),"/"," "),"("," "),")"," "),":"," "),";"," "),"_"," "),"–"," "),"?"," "),"!"," "),"*"," "),"["," "),"]"," "),"'"," "),"#"," "),"+"," "),"&amp;"," "))&amp;" "</f>
        <v>  </v>
      </c>
      <c r="BF272" s="61" t="str">
        <f aca="false">" "&amp;TRIM(SUBSTITUTE(SUBSTITUTE(SUBSTITUTE(SUBSTITUTE(SUBSTITUTE(SUBSTITUTE(SUBSTITUTE(SUBSTITUTE(SUBSTITUTE(SUBSTITUTE(SUBSTITUTE(SUBSTITUTE(SUBSTITUTE(SUBSTITUTE(SUBSTITUTE(SUBSTITUTE(SUBSTITUTE(SUBSTITUTE(SUBSTITUTE(SUBSTITUTE(LOWER(AC272&amp;""),CHAR(160)," "),"."," "),","," "),"-"," "),"/"," "),"("," "),")"," "),":"," "),";"," "),"_"," "),"–"," "),"?"," "),"!"," "),"*"," "),"["," "),"]"," "),"'"," "),"#"," "),"+"," "),"&amp;"," "))&amp;" "</f>
        <v>  </v>
      </c>
    </row>
    <row r="273" customFormat="false" ht="39.75" hidden="false" customHeight="true" outlineLevel="0" collapsed="false">
      <c r="A273" s="57" t="s">
        <v>828</v>
      </c>
      <c r="B273" s="57" t="s">
        <v>235</v>
      </c>
      <c r="C273" s="57" t="str">
        <f aca="false">Flights!$F$12</f>
        <v>MH0752</v>
      </c>
      <c r="D273" s="58" t="n">
        <f aca="false">Flights!$D$12</f>
        <v>46305</v>
      </c>
      <c r="E273" s="57" t="str">
        <f aca="false">Flights!$G$12&amp;"-"&amp;Flights!$H$12</f>
        <v>KUL-HAN</v>
      </c>
      <c r="F273" s="57" t="str">
        <f aca="false">Flights!$K$12</f>
        <v>EY</v>
      </c>
      <c r="G273" s="57" t="s">
        <v>402</v>
      </c>
      <c r="H273" s="57" t="s">
        <v>360</v>
      </c>
      <c r="I273" s="57" t="s">
        <v>361</v>
      </c>
      <c r="J273" s="57" t="s">
        <v>407</v>
      </c>
      <c r="K273" s="67" t="s">
        <v>408</v>
      </c>
      <c r="L273" s="67" t="s">
        <v>404</v>
      </c>
      <c r="M273" s="67"/>
      <c r="N273" s="67" t="s">
        <v>365</v>
      </c>
      <c r="O273" s="67" t="s">
        <v>405</v>
      </c>
      <c r="P273" s="57" t="s">
        <v>184</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open",IF(AND(NOT(OR(LEN(AZ273)&lt;15,ISNUMBER(MATCH(AZ273,L_Placeholder,0)))),NOT(SUMPRODUCT(--ISNUMBER(SEARCH(" "&amp;L_EvidencePhrase&amp;" ",BF273)))&gt;0),NOT(OR(LEN(AU273)&lt;2,ISNUMBER(MATCH(AU273,L_Placeholder,0)))),NOT(OR(LEN(AX273)&lt;2,ISNUMBER(MATCH(AX273,L_Placeholder,0)))),TRIM(AE273)&lt;&gt;TRIM(T273)),"N/A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",BD273)))&gt;0),"INVALID – evidence missing, placeholder or not yet on file",IF(OR(LEN(AX273)&lt;2,ISNUMBER(MATCH(AX273,L_Placeholder,0))),"INVALID – verifier missing",IF(AX273=AU273,"INVALID – verifier must be someone other than the PIC",IF(SUMPRODUCT(--ISNUMBER(SEARCH(" "&amp;L_EvidencePhrase&amp;" ",BC273)))&gt;0,"INVALID – result not yet available (awaiting / TBC)",IF(AND(TRIM(U273)="Pass",SUMPRODUCT(--ISNUMBER(SEARCH(" "&amp;L_ResultBad&amp;" ",BC273)))&gt;0,NOT(SUMPRODUCT(--ISNUMBER(SEARCH(" "&amp;L_Negation&amp;" ",BC273)))&gt;0)),"INVALID – result describes a problem: use Fail, then Pass after CA",IF(AND(AQ273=1,OR(OR(LEN(AY273)&lt;3,ISNUMBER(MATCH(AY273,L_Placeholder,0))),SUMPRODUCT(--ISNUMBER(SEARCH(" "&amp;L_EvidencePhrase&amp;" ",BE273)))&gt;0)),"INVALID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SUBSTITUTE(SUBSTITUTE(SUBSTITUTE(SUBSTITUTE(SUBSTITUTE(SUBSTITUTE(SUBSTITUTE(SUBSTITUTE(SUBSTITUTE(SUBSTITUTE(SUBSTITUTE(SUBSTITUTE(SUBSTITUTE(LOWER(T273&amp;""),CHAR(160),"")," ",""),".",""),"-",""),"/",""),"?",""),"_",""),",",""),"[",""),"]",""),"(",""),")",""),"*","")</f>
        <v/>
      </c>
      <c r="AV273" s="61" t="str">
        <f aca="false">SUBSTITUTE(SUBSTITUTE(SUBSTITUTE(SUBSTITUTE(SUBSTITUTE(SUBSTITUTE(SUBSTITUTE(SUBSTITUTE(SUBSTITUTE(SUBSTITUTE(SUBSTITUTE(SUBSTITUTE(SUBSTITUTE(LOWER(V273&amp;""),CHAR(160),"")," ",""),".",""),"-",""),"/",""),"?",""),"_",""),",",""),"[",""),"]",""),"(",""),")",""),"*","")</f>
        <v/>
      </c>
      <c r="AW273" s="61" t="str">
        <f aca="false">SUBSTITUTE(SUBSTITUTE(SUBSTITUTE(SUBSTITUTE(SUBSTITUTE(SUBSTITUTE(SUBSTITUTE(SUBSTITUTE(SUBSTITUTE(SUBSTITUTE(SUBSTITUTE(SUBSTITUTE(SUBSTITUTE(LOWER(Z273&amp;""),CHAR(160),"")," ",""),".",""),"-",""),"/",""),"?",""),"_",""),",",""),"[",""),"]",""),"(",""),")",""),"*","")</f>
        <v/>
      </c>
      <c r="AX273" s="61" t="str">
        <f aca="false">SUBSTITUTE(SUBSTITUTE(SUBSTITUTE(SUBSTITUTE(SUBSTITUTE(SUBSTITUTE(SUBSTITUTE(SUBSTITUTE(SUBSTITUTE(SUBSTITUTE(SUBSTITUTE(SUBSTITUTE(SUBSTITUTE(LOWER(AE273&amp;""),CHAR(160),"")," ",""),".",""),"-",""),"/",""),"?",""),"_",""),",",""),"[",""),"]",""),"(",""),")",""),"*","")</f>
        <v/>
      </c>
      <c r="AY273" s="61" t="str">
        <f aca="false">SUBSTITUTE(SUBSTITUTE(SUBSTITUTE(SUBSTITUTE(SUBSTITUTE(SUBSTITUTE(SUBSTITUTE(SUBSTITUTE(SUBSTITUTE(SUBSTITUTE(SUBSTITUTE(SUBSTITUTE(SUBSTITUTE(LOWER(W273&amp;""),CHAR(160),"")," ",""),".",""),"-",""),"/",""),"?",""),"_",""),",",""),"[",""),"]",""),"(",""),")",""),"*","")</f>
        <v/>
      </c>
      <c r="AZ273" s="61" t="str">
        <f aca="false">SUBSTITUTE(SUBSTITUTE(SUBSTITUTE(SUBSTITUTE(SUBSTITUTE(SUBSTITUTE(SUBSTITUTE(SUBSTITUTE(SUBSTITUTE(SUBSTITUTE(SUBSTITUTE(SUBSTITUTE(SUBSTITUTE(LOWER(AC273&amp;""),CHAR(160),"")," ",""),".",""),"-",""),"/",""),"?",""),"_",""),",",""),"[",""),"]",""),"(",""),")",""),"*","")</f>
        <v/>
      </c>
      <c r="BA273" s="61" t="str">
        <f aca="false">SUBSTITUTE(SUBSTITUTE(SUBSTITUTE(SUBSTITUTE(SUBSTITUTE(SUBSTITUTE(SUBSTITUTE(SUBSTITUTE(SUBSTITUTE(SUBSTITUTE(SUBSTITUTE(SUBSTITUTE(SUBSTITUTE(LOWER(AA273&amp;""),CHAR(160),""),"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"&amp;TRIM(SUBSTITUTE(SUBSTITUTE(SUBSTITUTE(SUBSTITUTE(SUBSTITUTE(SUBSTITUTE(SUBSTITUTE(SUBSTITUTE(SUBSTITUTE(SUBSTITUTE(SUBSTITUTE(SUBSTITUTE(SUBSTITUTE(SUBSTITUTE(SUBSTITUTE(SUBSTITUTE(SUBSTITUTE(SUBSTITUTE(SUBSTITUTE(SUBSTITUTE(LOWER(V273&amp;""),CHAR(160)," "),"."," "),","," "),"-"," "),"/"," "),"("," "),")"," "),":"," "),";"," "),"_"," "),"–"," "),"?"," "),"!"," "),"*"," "),"["," "),"]"," "),"'"," "),"#"," "),"+"," "),"&amp;"," "))&amp;" "</f>
        <v>  </v>
      </c>
      <c r="BD273" s="61" t="str">
        <f aca="false">" "&amp;TRIM(SUBSTITUTE(SUBSTITUTE(SUBSTITUTE(SUBSTITUTE(SUBSTITUTE(SUBSTITUTE(SUBSTITUTE(SUBSTITUTE(SUBSTITUTE(SUBSTITUTE(SUBSTITUTE(SUBSTITUTE(SUBSTITUTE(SUBSTITUTE(SUBSTITUTE(SUBSTITUTE(SUBSTITUTE(SUBSTITUTE(SUBSTITUTE(SUBSTITUTE(LOWER(Z273&amp;""),CHAR(160)," "),"."," "),","," "),"-"," "),"/"," "),"("," "),")"," "),":"," "),";"," "),"_"," "),"–"," "),"?"," "),"!"," "),"*"," "),"["," "),"]"," "),"'"," "),"#"," "),"+"," "),"&amp;"," "))&amp;" "</f>
        <v>  </v>
      </c>
      <c r="BE273" s="61" t="str">
        <f aca="false">" "&amp;TRIM(SUBSTITUTE(SUBSTITUTE(SUBSTITUTE(SUBSTITUTE(SUBSTITUTE(SUBSTITUTE(SUBSTITUTE(SUBSTITUTE(SUBSTITUTE(SUBSTITUTE(SUBSTITUTE(SUBSTITUTE(SUBSTITUTE(SUBSTITUTE(SUBSTITUTE(SUBSTITUTE(SUBSTITUTE(SUBSTITUTE(SUBSTITUTE(SUBSTITUTE(LOWER(W273&amp;""),CHAR(160)," "),"."," "),","," "),"-"," "),"/"," "),"("," "),")"," "),":"," "),";"," "),"_"," "),"–"," "),"?"," "),"!"," "),"*"," "),"["," "),"]"," "),"'"," "),"#"," "),"+"," "),"&amp;"," "))&amp;" "</f>
        <v>  </v>
      </c>
      <c r="BF273" s="61" t="str">
        <f aca="false">" "&amp;TRIM(SUBSTITUTE(SUBSTITUTE(SUBSTITUTE(SUBSTITUTE(SUBSTITUTE(SUBSTITUTE(SUBSTITUTE(SUBSTITUTE(SUBSTITUTE(SUBSTITUTE(SUBSTITUTE(SUBSTITUTE(SUBSTITUTE(SUBSTITUTE(SUBSTITUTE(SUBSTITUTE(SUBSTITUTE(SUBSTITUTE(SUBSTITUTE(SUBSTITUTE(LOWER(AC273&amp;""),CHAR(160)," "),"."," "),","," "),"-"," "),"/"," "),"("," "),")"," "),":"," "),";"," "),"_"," "),"–"," "),"?"," "),"!"," "),"*"," "),"["," "),"]"," "),"'"," "),"#"," "),"+"," "),"&amp;"," "))&amp;" "</f>
        <v>  </v>
      </c>
    </row>
    <row r="274" customFormat="false" ht="39.75" hidden="false" customHeight="true" outlineLevel="0" collapsed="false">
      <c r="A274" s="57" t="s">
        <v>829</v>
      </c>
      <c r="B274" s="57" t="s">
        <v>235</v>
      </c>
      <c r="C274" s="57" t="str">
        <f aca="false">Flights!$F$12</f>
        <v>MH0752</v>
      </c>
      <c r="D274" s="58" t="n">
        <f aca="false">Flights!$D$12</f>
        <v>46305</v>
      </c>
      <c r="E274" s="57" t="str">
        <f aca="false">Flights!$G$12&amp;"-"&amp;Flights!$H$12</f>
        <v>KUL-HAN</v>
      </c>
      <c r="F274" s="57" t="str">
        <f aca="false">Flights!$K$12</f>
        <v>EY</v>
      </c>
      <c r="G274" s="57" t="s">
        <v>402</v>
      </c>
      <c r="H274" s="57" t="s">
        <v>360</v>
      </c>
      <c r="I274" s="57" t="s">
        <v>410</v>
      </c>
      <c r="J274" s="57" t="s">
        <v>411</v>
      </c>
      <c r="K274" s="67"/>
      <c r="L274" s="67" t="s">
        <v>404</v>
      </c>
      <c r="M274" s="67"/>
      <c r="N274" s="67" t="s">
        <v>365</v>
      </c>
      <c r="O274" s="67" t="s">
        <v>405</v>
      </c>
      <c r="P274" s="57" t="s">
        <v>184</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open",IF(AND(NOT(OR(LEN(AZ274)&lt;15,ISNUMBER(MATCH(AZ274,L_Placeholder,0)))),NOT(SUMPRODUCT(--ISNUMBER(SEARCH(" "&amp;L_EvidencePhrase&amp;" ",BF274)))&gt;0),NOT(OR(LEN(AU274)&lt;2,ISNUMBER(MATCH(AU274,L_Placeholder,0)))),NOT(OR(LEN(AX274)&lt;2,ISNUMBER(MATCH(AX274,L_Placeholder,0)))),TRIM(AE274)&lt;&gt;TRIM(T274)),"N/A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",BD274)))&gt;0),"INVALID – evidence missing, placeholder or not yet on file",IF(OR(LEN(AX274)&lt;2,ISNUMBER(MATCH(AX274,L_Placeholder,0))),"INVALID – verifier missing",IF(AX274=AU274,"INVALID – verifier must be someone other than the PIC",IF(SUMPRODUCT(--ISNUMBER(SEARCH(" "&amp;L_EvidencePhrase&amp;" ",BC274)))&gt;0,"INVALID – result not yet available (awaiting / TBC)",IF(AND(TRIM(U274)="Pass",SUMPRODUCT(--ISNUMBER(SEARCH(" "&amp;L_ResultBad&amp;" ",BC274)))&gt;0,NOT(SUMPRODUCT(--ISNUMBER(SEARCH(" "&amp;L_Negation&amp;" ",BC274)))&gt;0)),"INVALID – result describes a problem: use Fail, then Pass after CA",IF(AND(AQ274=1,OR(OR(LEN(AY274)&lt;3,ISNUMBER(MATCH(AY274,L_Placeholder,0))),SUMPRODUCT(--ISNUMBER(SEARCH(" "&amp;L_EvidencePhrase&amp;" ",BE274)))&gt;0)),"INVALID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SUBSTITUTE(SUBSTITUTE(SUBSTITUTE(SUBSTITUTE(SUBSTITUTE(SUBSTITUTE(SUBSTITUTE(SUBSTITUTE(SUBSTITUTE(SUBSTITUTE(SUBSTITUTE(SUBSTITUTE(SUBSTITUTE(LOWER(T274&amp;""),CHAR(160),"")," ",""),".",""),"-",""),"/",""),"?",""),"_",""),",",""),"[",""),"]",""),"(",""),")",""),"*","")</f>
        <v/>
      </c>
      <c r="AV274" s="61" t="str">
        <f aca="false">SUBSTITUTE(SUBSTITUTE(SUBSTITUTE(SUBSTITUTE(SUBSTITUTE(SUBSTITUTE(SUBSTITUTE(SUBSTITUTE(SUBSTITUTE(SUBSTITUTE(SUBSTITUTE(SUBSTITUTE(SUBSTITUTE(LOWER(V274&amp;""),CHAR(160),"")," ",""),".",""),"-",""),"/",""),"?",""),"_",""),",",""),"[",""),"]",""),"(",""),")",""),"*","")</f>
        <v/>
      </c>
      <c r="AW274" s="61" t="str">
        <f aca="false">SUBSTITUTE(SUBSTITUTE(SUBSTITUTE(SUBSTITUTE(SUBSTITUTE(SUBSTITUTE(SUBSTITUTE(SUBSTITUTE(SUBSTITUTE(SUBSTITUTE(SUBSTITUTE(SUBSTITUTE(SUBSTITUTE(LOWER(Z274&amp;""),CHAR(160),"")," ",""),".",""),"-",""),"/",""),"?",""),"_",""),",",""),"[",""),"]",""),"(",""),")",""),"*","")</f>
        <v/>
      </c>
      <c r="AX274" s="61" t="str">
        <f aca="false">SUBSTITUTE(SUBSTITUTE(SUBSTITUTE(SUBSTITUTE(SUBSTITUTE(SUBSTITUTE(SUBSTITUTE(SUBSTITUTE(SUBSTITUTE(SUBSTITUTE(SUBSTITUTE(SUBSTITUTE(SUBSTITUTE(LOWER(AE274&amp;""),CHAR(160),"")," ",""),".",""),"-",""),"/",""),"?",""),"_",""),",",""),"[",""),"]",""),"(",""),")",""),"*","")</f>
        <v/>
      </c>
      <c r="AY274" s="61" t="str">
        <f aca="false">SUBSTITUTE(SUBSTITUTE(SUBSTITUTE(SUBSTITUTE(SUBSTITUTE(SUBSTITUTE(SUBSTITUTE(SUBSTITUTE(SUBSTITUTE(SUBSTITUTE(SUBSTITUTE(SUBSTITUTE(SUBSTITUTE(LOWER(W274&amp;""),CHAR(160),"")," ",""),".",""),"-",""),"/",""),"?",""),"_",""),",",""),"[",""),"]",""),"(",""),")",""),"*","")</f>
        <v/>
      </c>
      <c r="AZ274" s="61" t="str">
        <f aca="false">SUBSTITUTE(SUBSTITUTE(SUBSTITUTE(SUBSTITUTE(SUBSTITUTE(SUBSTITUTE(SUBSTITUTE(SUBSTITUTE(SUBSTITUTE(SUBSTITUTE(SUBSTITUTE(SUBSTITUTE(SUBSTITUTE(LOWER(AC274&amp;""),CHAR(160),"")," ",""),".",""),"-",""),"/",""),"?",""),"_",""),",",""),"[",""),"]",""),"(",""),")",""),"*","")</f>
        <v/>
      </c>
      <c r="BA274" s="61" t="str">
        <f aca="false">SUBSTITUTE(SUBSTITUTE(SUBSTITUTE(SUBSTITUTE(SUBSTITUTE(SUBSTITUTE(SUBSTITUTE(SUBSTITUTE(SUBSTITUTE(SUBSTITUTE(SUBSTITUTE(SUBSTITUTE(SUBSTITUTE(LOWER(AA274&amp;""),CHAR(160),""),"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"&amp;TRIM(SUBSTITUTE(SUBSTITUTE(SUBSTITUTE(SUBSTITUTE(SUBSTITUTE(SUBSTITUTE(SUBSTITUTE(SUBSTITUTE(SUBSTITUTE(SUBSTITUTE(SUBSTITUTE(SUBSTITUTE(SUBSTITUTE(SUBSTITUTE(SUBSTITUTE(SUBSTITUTE(SUBSTITUTE(SUBSTITUTE(SUBSTITUTE(SUBSTITUTE(LOWER(V274&amp;""),CHAR(160)," "),"."," "),","," "),"-"," "),"/"," "),"("," "),")"," "),":"," "),";"," "),"_"," "),"–"," "),"?"," "),"!"," "),"*"," "),"["," "),"]"," "),"'"," "),"#"," "),"+"," "),"&amp;"," "))&amp;" "</f>
        <v>  </v>
      </c>
      <c r="BD274" s="61" t="str">
        <f aca="false">" "&amp;TRIM(SUBSTITUTE(SUBSTITUTE(SUBSTITUTE(SUBSTITUTE(SUBSTITUTE(SUBSTITUTE(SUBSTITUTE(SUBSTITUTE(SUBSTITUTE(SUBSTITUTE(SUBSTITUTE(SUBSTITUTE(SUBSTITUTE(SUBSTITUTE(SUBSTITUTE(SUBSTITUTE(SUBSTITUTE(SUBSTITUTE(SUBSTITUTE(SUBSTITUTE(LOWER(Z274&amp;""),CHAR(160)," "),"."," "),","," "),"-"," "),"/"," "),"("," "),")"," "),":"," "),";"," "),"_"," "),"–"," "),"?"," "),"!"," "),"*"," "),"["," "),"]"," "),"'"," "),"#"," "),"+"," "),"&amp;"," "))&amp;" "</f>
        <v>  </v>
      </c>
      <c r="BE274" s="61" t="str">
        <f aca="false">" "&amp;TRIM(SUBSTITUTE(SUBSTITUTE(SUBSTITUTE(SUBSTITUTE(SUBSTITUTE(SUBSTITUTE(SUBSTITUTE(SUBSTITUTE(SUBSTITUTE(SUBSTITUTE(SUBSTITUTE(SUBSTITUTE(SUBSTITUTE(SUBSTITUTE(SUBSTITUTE(SUBSTITUTE(SUBSTITUTE(SUBSTITUTE(SUBSTITUTE(SUBSTITUTE(LOWER(W274&amp;""),CHAR(160)," "),"."," "),","," "),"-"," "),"/"," "),"("," "),")"," "),":"," "),";"," "),"_"," "),"–"," "),"?"," "),"!"," "),"*"," "),"["," "),"]"," "),"'"," "),"#"," "),"+"," "),"&amp;"," "))&amp;" "</f>
        <v>  </v>
      </c>
      <c r="BF274" s="61" t="str">
        <f aca="false">" "&amp;TRIM(SUBSTITUTE(SUBSTITUTE(SUBSTITUTE(SUBSTITUTE(SUBSTITUTE(SUBSTITUTE(SUBSTITUTE(SUBSTITUTE(SUBSTITUTE(SUBSTITUTE(SUBSTITUTE(SUBSTITUTE(SUBSTITUTE(SUBSTITUTE(SUBSTITUTE(SUBSTITUTE(SUBSTITUTE(SUBSTITUTE(SUBSTITUTE(SUBSTITUTE(LOWER(AC274&amp;""),CHAR(160)," "),"."," "),","," "),"-"," "),"/"," "),"("," "),")"," "),":"," "),";"," "),"_"," "),"–"," "),"?"," "),"!"," "),"*"," "),"["," "),"]"," "),"'"," "),"#"," "),"+"," "),"&amp;"," "))&amp;" "</f>
        <v>  </v>
      </c>
    </row>
    <row r="275" customFormat="false" ht="39.75" hidden="false" customHeight="true" outlineLevel="0" collapsed="false">
      <c r="A275" s="57" t="s">
        <v>830</v>
      </c>
      <c r="B275" s="57" t="s">
        <v>235</v>
      </c>
      <c r="C275" s="57" t="str">
        <f aca="false">Flights!$F$12</f>
        <v>MH0752</v>
      </c>
      <c r="D275" s="58" t="n">
        <f aca="false">Flights!$D$12</f>
        <v>46305</v>
      </c>
      <c r="E275" s="57" t="str">
        <f aca="false">Flights!$G$12&amp;"-"&amp;Flights!$H$12</f>
        <v>KUL-HAN</v>
      </c>
      <c r="F275" s="57" t="str">
        <f aca="false">Flights!$K$12</f>
        <v>EY</v>
      </c>
      <c r="G275" s="57" t="s">
        <v>402</v>
      </c>
      <c r="H275" s="57" t="s">
        <v>360</v>
      </c>
      <c r="I275" s="57" t="s">
        <v>410</v>
      </c>
      <c r="J275" s="57" t="s">
        <v>413</v>
      </c>
      <c r="K275" s="67"/>
      <c r="L275" s="67" t="s">
        <v>404</v>
      </c>
      <c r="M275" s="67"/>
      <c r="N275" s="67" t="s">
        <v>365</v>
      </c>
      <c r="O275" s="67" t="s">
        <v>405</v>
      </c>
      <c r="P275" s="57" t="s">
        <v>184</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open",IF(AND(NOT(OR(LEN(AZ275)&lt;15,ISNUMBER(MATCH(AZ275,L_Placeholder,0)))),NOT(SUMPRODUCT(--ISNUMBER(SEARCH(" "&amp;L_EvidencePhrase&amp;" ",BF275)))&gt;0),NOT(OR(LEN(AU275)&lt;2,ISNUMBER(MATCH(AU275,L_Placeholder,0)))),NOT(OR(LEN(AX275)&lt;2,ISNUMBER(MATCH(AX275,L_Placeholder,0)))),TRIM(AE275)&lt;&gt;TRIM(T275)),"N/A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",BD275)))&gt;0),"INVALID – evidence missing, placeholder or not yet on file",IF(OR(LEN(AX275)&lt;2,ISNUMBER(MATCH(AX275,L_Placeholder,0))),"INVALID – verifier missing",IF(AX275=AU275,"INVALID – verifier must be someone other than the PIC",IF(SUMPRODUCT(--ISNUMBER(SEARCH(" "&amp;L_EvidencePhrase&amp;" ",BC275)))&gt;0,"INVALID – result not yet available (awaiting / TBC)",IF(AND(TRIM(U275)="Pass",SUMPRODUCT(--ISNUMBER(SEARCH(" "&amp;L_ResultBad&amp;" ",BC275)))&gt;0,NOT(SUMPRODUCT(--ISNUMBER(SEARCH(" "&amp;L_Negation&amp;" ",BC275)))&gt;0)),"INVALID – result describes a problem: use Fail, then Pass after CA",IF(AND(AQ275=1,OR(OR(LEN(AY275)&lt;3,ISNUMBER(MATCH(AY275,L_Placeholder,0))),SUMPRODUCT(--ISNUMBER(SEARCH(" "&amp;L_EvidencePhrase&amp;" ",BE275)))&gt;0)),"INVALID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SUBSTITUTE(SUBSTITUTE(SUBSTITUTE(SUBSTITUTE(SUBSTITUTE(SUBSTITUTE(SUBSTITUTE(SUBSTITUTE(SUBSTITUTE(SUBSTITUTE(SUBSTITUTE(SUBSTITUTE(SUBSTITUTE(LOWER(T275&amp;""),CHAR(160),"")," ",""),".",""),"-",""),"/",""),"?",""),"_",""),",",""),"[",""),"]",""),"(",""),")",""),"*","")</f>
        <v/>
      </c>
      <c r="AV275" s="61" t="str">
        <f aca="false">SUBSTITUTE(SUBSTITUTE(SUBSTITUTE(SUBSTITUTE(SUBSTITUTE(SUBSTITUTE(SUBSTITUTE(SUBSTITUTE(SUBSTITUTE(SUBSTITUTE(SUBSTITUTE(SUBSTITUTE(SUBSTITUTE(LOWER(V275&amp;""),CHAR(160),"")," ",""),".",""),"-",""),"/",""),"?",""),"_",""),",",""),"[",""),"]",""),"(",""),")",""),"*","")</f>
        <v/>
      </c>
      <c r="AW275" s="61" t="str">
        <f aca="false">SUBSTITUTE(SUBSTITUTE(SUBSTITUTE(SUBSTITUTE(SUBSTITUTE(SUBSTITUTE(SUBSTITUTE(SUBSTITUTE(SUBSTITUTE(SUBSTITUTE(SUBSTITUTE(SUBSTITUTE(SUBSTITUTE(LOWER(Z275&amp;""),CHAR(160),"")," ",""),".",""),"-",""),"/",""),"?",""),"_",""),",",""),"[",""),"]",""),"(",""),")",""),"*","")</f>
        <v/>
      </c>
      <c r="AX275" s="61" t="str">
        <f aca="false">SUBSTITUTE(SUBSTITUTE(SUBSTITUTE(SUBSTITUTE(SUBSTITUTE(SUBSTITUTE(SUBSTITUTE(SUBSTITUTE(SUBSTITUTE(SUBSTITUTE(SUBSTITUTE(SUBSTITUTE(SUBSTITUTE(LOWER(AE275&amp;""),CHAR(160),"")," ",""),".",""),"-",""),"/",""),"?",""),"_",""),",",""),"[",""),"]",""),"(",""),")",""),"*","")</f>
        <v/>
      </c>
      <c r="AY275" s="61" t="str">
        <f aca="false">SUBSTITUTE(SUBSTITUTE(SUBSTITUTE(SUBSTITUTE(SUBSTITUTE(SUBSTITUTE(SUBSTITUTE(SUBSTITUTE(SUBSTITUTE(SUBSTITUTE(SUBSTITUTE(SUBSTITUTE(SUBSTITUTE(LOWER(W275&amp;""),CHAR(160),"")," ",""),".",""),"-",""),"/",""),"?",""),"_",""),",",""),"[",""),"]",""),"(",""),")",""),"*","")</f>
        <v/>
      </c>
      <c r="AZ275" s="61" t="str">
        <f aca="false">SUBSTITUTE(SUBSTITUTE(SUBSTITUTE(SUBSTITUTE(SUBSTITUTE(SUBSTITUTE(SUBSTITUTE(SUBSTITUTE(SUBSTITUTE(SUBSTITUTE(SUBSTITUTE(SUBSTITUTE(SUBSTITUTE(LOWER(AC275&amp;""),CHAR(160),"")," ",""),".",""),"-",""),"/",""),"?",""),"_",""),",",""),"[",""),"]",""),"(",""),")",""),"*","")</f>
        <v/>
      </c>
      <c r="BA275" s="61" t="str">
        <f aca="false">SUBSTITUTE(SUBSTITUTE(SUBSTITUTE(SUBSTITUTE(SUBSTITUTE(SUBSTITUTE(SUBSTITUTE(SUBSTITUTE(SUBSTITUTE(SUBSTITUTE(SUBSTITUTE(SUBSTITUTE(SUBSTITUTE(LOWER(AA275&amp;""),CHAR(160),""),"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"&amp;TRIM(SUBSTITUTE(SUBSTITUTE(SUBSTITUTE(SUBSTITUTE(SUBSTITUTE(SUBSTITUTE(SUBSTITUTE(SUBSTITUTE(SUBSTITUTE(SUBSTITUTE(SUBSTITUTE(SUBSTITUTE(SUBSTITUTE(SUBSTITUTE(SUBSTITUTE(SUBSTITUTE(SUBSTITUTE(SUBSTITUTE(SUBSTITUTE(SUBSTITUTE(LOWER(V275&amp;""),CHAR(160)," "),"."," "),","," "),"-"," "),"/"," "),"("," "),")"," "),":"," "),";"," "),"_"," "),"–"," "),"?"," "),"!"," "),"*"," "),"["," "),"]"," "),"'"," "),"#"," "),"+"," "),"&amp;"," "))&amp;" "</f>
        <v>  </v>
      </c>
      <c r="BD275" s="61" t="str">
        <f aca="false">" "&amp;TRIM(SUBSTITUTE(SUBSTITUTE(SUBSTITUTE(SUBSTITUTE(SUBSTITUTE(SUBSTITUTE(SUBSTITUTE(SUBSTITUTE(SUBSTITUTE(SUBSTITUTE(SUBSTITUTE(SUBSTITUTE(SUBSTITUTE(SUBSTITUTE(SUBSTITUTE(SUBSTITUTE(SUBSTITUTE(SUBSTITUTE(SUBSTITUTE(SUBSTITUTE(LOWER(Z275&amp;""),CHAR(160)," "),"."," "),","," "),"-"," "),"/"," "),"("," "),")"," "),":"," "),";"," "),"_"," "),"–"," "),"?"," "),"!"," "),"*"," "),"["," "),"]"," "),"'"," "),"#"," "),"+"," "),"&amp;"," "))&amp;" "</f>
        <v>  </v>
      </c>
      <c r="BE275" s="61" t="str">
        <f aca="false">" "&amp;TRIM(SUBSTITUTE(SUBSTITUTE(SUBSTITUTE(SUBSTITUTE(SUBSTITUTE(SUBSTITUTE(SUBSTITUTE(SUBSTITUTE(SUBSTITUTE(SUBSTITUTE(SUBSTITUTE(SUBSTITUTE(SUBSTITUTE(SUBSTITUTE(SUBSTITUTE(SUBSTITUTE(SUBSTITUTE(SUBSTITUTE(SUBSTITUTE(SUBSTITUTE(LOWER(W275&amp;""),CHAR(160)," "),"."," "),","," "),"-"," "),"/"," "),"("," "),")"," "),":"," "),";"," "),"_"," "),"–"," "),"?"," "),"!"," "),"*"," "),"["," "),"]"," "),"'"," "),"#"," "),"+"," "),"&amp;"," "))&amp;" "</f>
        <v>  </v>
      </c>
      <c r="BF275" s="61" t="str">
        <f aca="false">" "&amp;TRIM(SUBSTITUTE(SUBSTITUTE(SUBSTITUTE(SUBSTITUTE(SUBSTITUTE(SUBSTITUTE(SUBSTITUTE(SUBSTITUTE(SUBSTITUTE(SUBSTITUTE(SUBSTITUTE(SUBSTITUTE(SUBSTITUTE(SUBSTITUTE(SUBSTITUTE(SUBSTITUTE(SUBSTITUTE(SUBSTITUTE(SUBSTITUTE(SUBSTITUTE(LOWER(AC275&amp;""),CHAR(160)," "),"."," "),","," "),"-"," "),"/"," "),"("," "),")"," "),":"," "),";"," "),"_"," "),"–"," "),"?"," "),"!"," "),"*"," "),"["," "),"]"," "),"'"," "),"#"," "),"+"," "),"&amp;"," "))&amp;" "</f>
        <v>  </v>
      </c>
    </row>
    <row r="276" customFormat="false" ht="39.75" hidden="false" customHeight="true" outlineLevel="0" collapsed="false">
      <c r="A276" s="57" t="s">
        <v>831</v>
      </c>
      <c r="B276" s="57" t="s">
        <v>235</v>
      </c>
      <c r="C276" s="57" t="str">
        <f aca="false">Flights!$F$12</f>
        <v>MH0752</v>
      </c>
      <c r="D276" s="58" t="n">
        <f aca="false">Flights!$D$12</f>
        <v>46305</v>
      </c>
      <c r="E276" s="57" t="str">
        <f aca="false">Flights!$G$12&amp;"-"&amp;Flights!$H$12</f>
        <v>KUL-HAN</v>
      </c>
      <c r="F276" s="57" t="str">
        <f aca="false">Flights!$K$12</f>
        <v>EY</v>
      </c>
      <c r="G276" s="57" t="s">
        <v>402</v>
      </c>
      <c r="H276" s="57" t="s">
        <v>360</v>
      </c>
      <c r="I276" s="57" t="s">
        <v>410</v>
      </c>
      <c r="J276" s="57" t="s">
        <v>415</v>
      </c>
      <c r="K276" s="67"/>
      <c r="L276" s="67" t="s">
        <v>404</v>
      </c>
      <c r="M276" s="67"/>
      <c r="N276" s="67" t="s">
        <v>365</v>
      </c>
      <c r="O276" s="67" t="s">
        <v>405</v>
      </c>
      <c r="P276" s="57" t="s">
        <v>184</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open",IF(AND(NOT(OR(LEN(AZ276)&lt;15,ISNUMBER(MATCH(AZ276,L_Placeholder,0)))),NOT(SUMPRODUCT(--ISNUMBER(SEARCH(" "&amp;L_EvidencePhrase&amp;" ",BF276)))&gt;0),NOT(OR(LEN(AU276)&lt;2,ISNUMBER(MATCH(AU276,L_Placeholder,0)))),NOT(OR(LEN(AX276)&lt;2,ISNUMBER(MATCH(AX276,L_Placeholder,0)))),TRIM(AE276)&lt;&gt;TRIM(T276)),"N/A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",BD276)))&gt;0),"INVALID – evidence missing, placeholder or not yet on file",IF(OR(LEN(AX276)&lt;2,ISNUMBER(MATCH(AX276,L_Placeholder,0))),"INVALID – verifier missing",IF(AX276=AU276,"INVALID – verifier must be someone other than the PIC",IF(SUMPRODUCT(--ISNUMBER(SEARCH(" "&amp;L_EvidencePhrase&amp;" ",BC276)))&gt;0,"INVALID – result not yet available (awaiting / TBC)",IF(AND(TRIM(U276)="Pass",SUMPRODUCT(--ISNUMBER(SEARCH(" "&amp;L_ResultBad&amp;" ",BC276)))&gt;0,NOT(SUMPRODUCT(--ISNUMBER(SEARCH(" "&amp;L_Negation&amp;" ",BC276)))&gt;0)),"INVALID – result describes a problem: use Fail, then Pass after CA",IF(AND(AQ276=1,OR(OR(LEN(AY276)&lt;3,ISNUMBER(MATCH(AY276,L_Placeholder,0))),SUMPRODUCT(--ISNUMBER(SEARCH(" "&amp;L_EvidencePhrase&amp;" ",BE276)))&gt;0)),"INVALID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SUBSTITUTE(SUBSTITUTE(SUBSTITUTE(SUBSTITUTE(SUBSTITUTE(SUBSTITUTE(SUBSTITUTE(SUBSTITUTE(SUBSTITUTE(SUBSTITUTE(SUBSTITUTE(SUBSTITUTE(SUBSTITUTE(LOWER(T276&amp;""),CHAR(160),"")," ",""),".",""),"-",""),"/",""),"?",""),"_",""),",",""),"[",""),"]",""),"(",""),")",""),"*","")</f>
        <v/>
      </c>
      <c r="AV276" s="61" t="str">
        <f aca="false">SUBSTITUTE(SUBSTITUTE(SUBSTITUTE(SUBSTITUTE(SUBSTITUTE(SUBSTITUTE(SUBSTITUTE(SUBSTITUTE(SUBSTITUTE(SUBSTITUTE(SUBSTITUTE(SUBSTITUTE(SUBSTITUTE(LOWER(V276&amp;""),CHAR(160),"")," ",""),".",""),"-",""),"/",""),"?",""),"_",""),",",""),"[",""),"]",""),"(",""),")",""),"*","")</f>
        <v/>
      </c>
      <c r="AW276" s="61" t="str">
        <f aca="false">SUBSTITUTE(SUBSTITUTE(SUBSTITUTE(SUBSTITUTE(SUBSTITUTE(SUBSTITUTE(SUBSTITUTE(SUBSTITUTE(SUBSTITUTE(SUBSTITUTE(SUBSTITUTE(SUBSTITUTE(SUBSTITUTE(LOWER(Z276&amp;""),CHAR(160),"")," ",""),".",""),"-",""),"/",""),"?",""),"_",""),",",""),"[",""),"]",""),"(",""),")",""),"*","")</f>
        <v/>
      </c>
      <c r="AX276" s="61" t="str">
        <f aca="false">SUBSTITUTE(SUBSTITUTE(SUBSTITUTE(SUBSTITUTE(SUBSTITUTE(SUBSTITUTE(SUBSTITUTE(SUBSTITUTE(SUBSTITUTE(SUBSTITUTE(SUBSTITUTE(SUBSTITUTE(SUBSTITUTE(LOWER(AE276&amp;""),CHAR(160),"")," ",""),".",""),"-",""),"/",""),"?",""),"_",""),",",""),"[",""),"]",""),"(",""),")",""),"*","")</f>
        <v/>
      </c>
      <c r="AY276" s="61" t="str">
        <f aca="false">SUBSTITUTE(SUBSTITUTE(SUBSTITUTE(SUBSTITUTE(SUBSTITUTE(SUBSTITUTE(SUBSTITUTE(SUBSTITUTE(SUBSTITUTE(SUBSTITUTE(SUBSTITUTE(SUBSTITUTE(SUBSTITUTE(LOWER(W276&amp;""),CHAR(160),"")," ",""),".",""),"-",""),"/",""),"?",""),"_",""),",",""),"[",""),"]",""),"(",""),")",""),"*","")</f>
        <v/>
      </c>
      <c r="AZ276" s="61" t="str">
        <f aca="false">SUBSTITUTE(SUBSTITUTE(SUBSTITUTE(SUBSTITUTE(SUBSTITUTE(SUBSTITUTE(SUBSTITUTE(SUBSTITUTE(SUBSTITUTE(SUBSTITUTE(SUBSTITUTE(SUBSTITUTE(SUBSTITUTE(LOWER(AC276&amp;""),CHAR(160),"")," ",""),".",""),"-",""),"/",""),"?",""),"_",""),",",""),"[",""),"]",""),"(",""),")",""),"*","")</f>
        <v/>
      </c>
      <c r="BA276" s="61" t="str">
        <f aca="false">SUBSTITUTE(SUBSTITUTE(SUBSTITUTE(SUBSTITUTE(SUBSTITUTE(SUBSTITUTE(SUBSTITUTE(SUBSTITUTE(SUBSTITUTE(SUBSTITUTE(SUBSTITUTE(SUBSTITUTE(SUBSTITUTE(LOWER(AA276&amp;""),CHAR(160),""),"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"&amp;TRIM(SUBSTITUTE(SUBSTITUTE(SUBSTITUTE(SUBSTITUTE(SUBSTITUTE(SUBSTITUTE(SUBSTITUTE(SUBSTITUTE(SUBSTITUTE(SUBSTITUTE(SUBSTITUTE(SUBSTITUTE(SUBSTITUTE(SUBSTITUTE(SUBSTITUTE(SUBSTITUTE(SUBSTITUTE(SUBSTITUTE(SUBSTITUTE(SUBSTITUTE(LOWER(V276&amp;""),CHAR(160)," "),"."," "),","," "),"-"," "),"/"," "),"("," "),")"," "),":"," "),";"," "),"_"," "),"–"," "),"?"," "),"!"," "),"*"," "),"["," "),"]"," "),"'"," "),"#"," "),"+"," "),"&amp;"," "))&amp;" "</f>
        <v>  </v>
      </c>
      <c r="BD276" s="61" t="str">
        <f aca="false">" "&amp;TRIM(SUBSTITUTE(SUBSTITUTE(SUBSTITUTE(SUBSTITUTE(SUBSTITUTE(SUBSTITUTE(SUBSTITUTE(SUBSTITUTE(SUBSTITUTE(SUBSTITUTE(SUBSTITUTE(SUBSTITUTE(SUBSTITUTE(SUBSTITUTE(SUBSTITUTE(SUBSTITUTE(SUBSTITUTE(SUBSTITUTE(SUBSTITUTE(SUBSTITUTE(LOWER(Z276&amp;""),CHAR(160)," "),"."," "),","," "),"-"," "),"/"," "),"("," "),")"," "),":"," "),";"," "),"_"," "),"–"," "),"?"," "),"!"," "),"*"," "),"["," "),"]"," "),"'"," "),"#"," "),"+"," "),"&amp;"," "))&amp;" "</f>
        <v>  </v>
      </c>
      <c r="BE276" s="61" t="str">
        <f aca="false">" "&amp;TRIM(SUBSTITUTE(SUBSTITUTE(SUBSTITUTE(SUBSTITUTE(SUBSTITUTE(SUBSTITUTE(SUBSTITUTE(SUBSTITUTE(SUBSTITUTE(SUBSTITUTE(SUBSTITUTE(SUBSTITUTE(SUBSTITUTE(SUBSTITUTE(SUBSTITUTE(SUBSTITUTE(SUBSTITUTE(SUBSTITUTE(SUBSTITUTE(SUBSTITUTE(LOWER(W276&amp;""),CHAR(160)," "),"."," "),","," "),"-"," "),"/"," "),"("," "),")"," "),":"," "),";"," "),"_"," "),"–"," "),"?"," "),"!"," "),"*"," "),"["," "),"]"," "),"'"," "),"#"," "),"+"," "),"&amp;"," "))&amp;" "</f>
        <v>  </v>
      </c>
      <c r="BF276" s="61" t="str">
        <f aca="false">" "&amp;TRIM(SUBSTITUTE(SUBSTITUTE(SUBSTITUTE(SUBSTITUTE(SUBSTITUTE(SUBSTITUTE(SUBSTITUTE(SUBSTITUTE(SUBSTITUTE(SUBSTITUTE(SUBSTITUTE(SUBSTITUTE(SUBSTITUTE(SUBSTITUTE(SUBSTITUTE(SUBSTITUTE(SUBSTITUTE(SUBSTITUTE(SUBSTITUTE(SUBSTITUTE(LOWER(AC276&amp;""),CHAR(160)," "),"."," "),","," "),"-"," "),"/"," "),"("," "),")"," "),":"," "),";"," "),"_"," "),"–"," "),"?"," "),"!"," "),"*"," "),"["," "),"]"," "),"'"," "),"#"," "),"+"," "),"&amp;"," "))&amp;" "</f>
        <v>  </v>
      </c>
    </row>
    <row r="277" customFormat="false" ht="78.75" hidden="false" customHeight="true" outlineLevel="0" collapsed="false">
      <c r="A277" s="57" t="s">
        <v>832</v>
      </c>
      <c r="B277" s="57" t="s">
        <v>235</v>
      </c>
      <c r="C277" s="57" t="str">
        <f aca="false">Flights!$F$12</f>
        <v>MH0752</v>
      </c>
      <c r="D277" s="58" t="n">
        <f aca="false">Flights!$D$12</f>
        <v>46305</v>
      </c>
      <c r="E277" s="57" t="str">
        <f aca="false">Flights!$G$12&amp;"-"&amp;Flights!$H$12</f>
        <v>KUL-HAN</v>
      </c>
      <c r="F277" s="57" t="str">
        <f aca="false">Flights!$K$12</f>
        <v>EY</v>
      </c>
      <c r="G277" s="57" t="s">
        <v>402</v>
      </c>
      <c r="H277" s="57" t="s">
        <v>360</v>
      </c>
      <c r="I277" s="57" t="s">
        <v>410</v>
      </c>
      <c r="J277" s="57" t="s">
        <v>417</v>
      </c>
      <c r="K277" s="67" t="s">
        <v>473</v>
      </c>
      <c r="L277" s="67" t="s">
        <v>404</v>
      </c>
      <c r="M277" s="67"/>
      <c r="N277" s="67" t="s">
        <v>365</v>
      </c>
      <c r="O277" s="67" t="s">
        <v>405</v>
      </c>
      <c r="P277" s="57" t="s">
        <v>184</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open",IF(AND(NOT(OR(LEN(AZ277)&lt;15,ISNUMBER(MATCH(AZ277,L_Placeholder,0)))),NOT(SUMPRODUCT(--ISNUMBER(SEARCH(" "&amp;L_EvidencePhrase&amp;" ",BF277)))&gt;0),NOT(OR(LEN(AU277)&lt;2,ISNUMBER(MATCH(AU277,L_Placeholder,0)))),NOT(OR(LEN(AX277)&lt;2,ISNUMBER(MATCH(AX277,L_Placeholder,0)))),TRIM(AE277)&lt;&gt;TRIM(T277)),"N/A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",BD277)))&gt;0),"INVALID – evidence missing, placeholder or not yet on file",IF(OR(LEN(AX277)&lt;2,ISNUMBER(MATCH(AX277,L_Placeholder,0))),"INVALID – verifier missing",IF(AX277=AU277,"INVALID – verifier must be someone other than the PIC",IF(SUMPRODUCT(--ISNUMBER(SEARCH(" "&amp;L_EvidencePhrase&amp;" ",BC277)))&gt;0,"INVALID – result not yet available (awaiting / TBC)",IF(AND(TRIM(U277)="Pass",SUMPRODUCT(--ISNUMBER(SEARCH(" "&amp;L_ResultBad&amp;" ",BC277)))&gt;0,NOT(SUMPRODUCT(--ISNUMBER(SEARCH(" "&amp;L_Negation&amp;" ",BC277)))&gt;0)),"INVALID – result describes a problem: use Fail, then Pass after CA",IF(AND(AQ277=1,OR(OR(LEN(AY277)&lt;3,ISNUMBER(MATCH(AY277,L_Placeholder,0))),SUMPRODUCT(--ISNUMBER(SEARCH(" "&amp;L_EvidencePhrase&amp;" ",BE277)))&gt;0)),"INVALID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SUBSTITUTE(SUBSTITUTE(SUBSTITUTE(SUBSTITUTE(SUBSTITUTE(SUBSTITUTE(SUBSTITUTE(SUBSTITUTE(SUBSTITUTE(SUBSTITUTE(SUBSTITUTE(SUBSTITUTE(SUBSTITUTE(LOWER(T277&amp;""),CHAR(160),"")," ",""),".",""),"-",""),"/",""),"?",""),"_",""),",",""),"[",""),"]",""),"(",""),")",""),"*","")</f>
        <v/>
      </c>
      <c r="AV277" s="61" t="str">
        <f aca="false">SUBSTITUTE(SUBSTITUTE(SUBSTITUTE(SUBSTITUTE(SUBSTITUTE(SUBSTITUTE(SUBSTITUTE(SUBSTITUTE(SUBSTITUTE(SUBSTITUTE(SUBSTITUTE(SUBSTITUTE(SUBSTITUTE(LOWER(V277&amp;""),CHAR(160),"")," ",""),".",""),"-",""),"/",""),"?",""),"_",""),",",""),"[",""),"]",""),"(",""),")",""),"*","")</f>
        <v/>
      </c>
      <c r="AW277" s="61" t="str">
        <f aca="false">SUBSTITUTE(SUBSTITUTE(SUBSTITUTE(SUBSTITUTE(SUBSTITUTE(SUBSTITUTE(SUBSTITUTE(SUBSTITUTE(SUBSTITUTE(SUBSTITUTE(SUBSTITUTE(SUBSTITUTE(SUBSTITUTE(LOWER(Z277&amp;""),CHAR(160),"")," ",""),".",""),"-",""),"/",""),"?",""),"_",""),",",""),"[",""),"]",""),"(",""),")",""),"*","")</f>
        <v/>
      </c>
      <c r="AX277" s="61" t="str">
        <f aca="false">SUBSTITUTE(SUBSTITUTE(SUBSTITUTE(SUBSTITUTE(SUBSTITUTE(SUBSTITUTE(SUBSTITUTE(SUBSTITUTE(SUBSTITUTE(SUBSTITUTE(SUBSTITUTE(SUBSTITUTE(SUBSTITUTE(LOWER(AE277&amp;""),CHAR(160),"")," ",""),".",""),"-",""),"/",""),"?",""),"_",""),",",""),"[",""),"]",""),"(",""),")",""),"*","")</f>
        <v/>
      </c>
      <c r="AY277" s="61" t="str">
        <f aca="false">SUBSTITUTE(SUBSTITUTE(SUBSTITUTE(SUBSTITUTE(SUBSTITUTE(SUBSTITUTE(SUBSTITUTE(SUBSTITUTE(SUBSTITUTE(SUBSTITUTE(SUBSTITUTE(SUBSTITUTE(SUBSTITUTE(LOWER(W277&amp;""),CHAR(160),"")," ",""),".",""),"-",""),"/",""),"?",""),"_",""),",",""),"[",""),"]",""),"(",""),")",""),"*","")</f>
        <v/>
      </c>
      <c r="AZ277" s="61" t="str">
        <f aca="false">SUBSTITUTE(SUBSTITUTE(SUBSTITUTE(SUBSTITUTE(SUBSTITUTE(SUBSTITUTE(SUBSTITUTE(SUBSTITUTE(SUBSTITUTE(SUBSTITUTE(SUBSTITUTE(SUBSTITUTE(SUBSTITUTE(LOWER(AC277&amp;""),CHAR(160),"")," ",""),".",""),"-",""),"/",""),"?",""),"_",""),",",""),"[",""),"]",""),"(",""),")",""),"*","")</f>
        <v/>
      </c>
      <c r="BA277" s="61" t="str">
        <f aca="false">SUBSTITUTE(SUBSTITUTE(SUBSTITUTE(SUBSTITUTE(SUBSTITUTE(SUBSTITUTE(SUBSTITUTE(SUBSTITUTE(SUBSTITUTE(SUBSTITUTE(SUBSTITUTE(SUBSTITUTE(SUBSTITUTE(LOWER(AA277&amp;""),CHAR(160),""),"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"&amp;TRIM(SUBSTITUTE(SUBSTITUTE(SUBSTITUTE(SUBSTITUTE(SUBSTITUTE(SUBSTITUTE(SUBSTITUTE(SUBSTITUTE(SUBSTITUTE(SUBSTITUTE(SUBSTITUTE(SUBSTITUTE(SUBSTITUTE(SUBSTITUTE(SUBSTITUTE(SUBSTITUTE(SUBSTITUTE(SUBSTITUTE(SUBSTITUTE(SUBSTITUTE(LOWER(V277&amp;""),CHAR(160)," "),"."," "),","," "),"-"," "),"/"," "),"("," "),")"," "),":"," "),";"," "),"_"," "),"–"," "),"?"," "),"!"," "),"*"," "),"["," "),"]"," "),"'"," "),"#"," "),"+"," "),"&amp;"," "))&amp;" "</f>
        <v>  </v>
      </c>
      <c r="BD277" s="61" t="str">
        <f aca="false">" "&amp;TRIM(SUBSTITUTE(SUBSTITUTE(SUBSTITUTE(SUBSTITUTE(SUBSTITUTE(SUBSTITUTE(SUBSTITUTE(SUBSTITUTE(SUBSTITUTE(SUBSTITUTE(SUBSTITUTE(SUBSTITUTE(SUBSTITUTE(SUBSTITUTE(SUBSTITUTE(SUBSTITUTE(SUBSTITUTE(SUBSTITUTE(SUBSTITUTE(SUBSTITUTE(LOWER(Z277&amp;""),CHAR(160)," "),"."," "),","," "),"-"," "),"/"," "),"("," "),")"," "),":"," "),";"," "),"_"," "),"–"," "),"?"," "),"!"," "),"*"," "),"["," "),"]"," "),"'"," "),"#"," "),"+"," "),"&amp;"," "))&amp;" "</f>
        <v>  </v>
      </c>
      <c r="BE277" s="61" t="str">
        <f aca="false">" "&amp;TRIM(SUBSTITUTE(SUBSTITUTE(SUBSTITUTE(SUBSTITUTE(SUBSTITUTE(SUBSTITUTE(SUBSTITUTE(SUBSTITUTE(SUBSTITUTE(SUBSTITUTE(SUBSTITUTE(SUBSTITUTE(SUBSTITUTE(SUBSTITUTE(SUBSTITUTE(SUBSTITUTE(SUBSTITUTE(SUBSTITUTE(SUBSTITUTE(SUBSTITUTE(LOWER(W277&amp;""),CHAR(160)," "),"."," "),","," "),"-"," "),"/"," "),"("," "),")"," "),":"," "),";"," "),"_"," "),"–"," "),"?"," "),"!"," "),"*"," "),"["," "),"]"," "),"'"," "),"#"," "),"+"," "),"&amp;"," "))&amp;" "</f>
        <v>  </v>
      </c>
      <c r="BF277" s="61" t="str">
        <f aca="false">" "&amp;TRIM(SUBSTITUTE(SUBSTITUTE(SUBSTITUTE(SUBSTITUTE(SUBSTITUTE(SUBSTITUTE(SUBSTITUTE(SUBSTITUTE(SUBSTITUTE(SUBSTITUTE(SUBSTITUTE(SUBSTITUTE(SUBSTITUTE(SUBSTITUTE(SUBSTITUTE(SUBSTITUTE(SUBSTITUTE(SUBSTITUTE(SUBSTITUTE(SUBSTITUTE(LOWER(AC277&amp;""),CHAR(160)," "),"."," "),","," "),"-"," "),"/"," "),"("," "),")"," "),":"," "),";"," "),"_"," "),"–"," "),"?"," "),"!"," "),"*"," "),"["," "),"]"," "),"'"," "),"#"," "),"+"," "),"&amp;"," "))&amp;" "</f>
        <v>  </v>
      </c>
    </row>
    <row r="278" customFormat="false" ht="39.75" hidden="false" customHeight="true" outlineLevel="0" collapsed="false">
      <c r="A278" s="57" t="s">
        <v>833</v>
      </c>
      <c r="B278" s="57" t="s">
        <v>235</v>
      </c>
      <c r="C278" s="57" t="str">
        <f aca="false">Flights!$F$12</f>
        <v>MH0752</v>
      </c>
      <c r="D278" s="58" t="n">
        <f aca="false">Flights!$D$12</f>
        <v>46305</v>
      </c>
      <c r="E278" s="57" t="str">
        <f aca="false">Flights!$G$12&amp;"-"&amp;Flights!$H$12</f>
        <v>KUL-HAN</v>
      </c>
      <c r="F278" s="57" t="str">
        <f aca="false">Flights!$K$12</f>
        <v>EY</v>
      </c>
      <c r="G278" s="57" t="s">
        <v>402</v>
      </c>
      <c r="H278" s="57" t="s">
        <v>360</v>
      </c>
      <c r="I278" s="57" t="s">
        <v>410</v>
      </c>
      <c r="J278" s="57" t="s">
        <v>420</v>
      </c>
      <c r="K278" s="67"/>
      <c r="L278" s="67" t="s">
        <v>404</v>
      </c>
      <c r="M278" s="67"/>
      <c r="N278" s="67" t="s">
        <v>365</v>
      </c>
      <c r="O278" s="67" t="s">
        <v>405</v>
      </c>
      <c r="P278" s="57" t="s">
        <v>184</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open",IF(AND(NOT(OR(LEN(AZ278)&lt;15,ISNUMBER(MATCH(AZ278,L_Placeholder,0)))),NOT(SUMPRODUCT(--ISNUMBER(SEARCH(" "&amp;L_EvidencePhrase&amp;" ",BF278)))&gt;0),NOT(OR(LEN(AU278)&lt;2,ISNUMBER(MATCH(AU278,L_Placeholder,0)))),NOT(OR(LEN(AX278)&lt;2,ISNUMBER(MATCH(AX278,L_Placeholder,0)))),TRIM(AE278)&lt;&gt;TRIM(T278)),"N/A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",BD278)))&gt;0),"INVALID – evidence missing, placeholder or not yet on file",IF(OR(LEN(AX278)&lt;2,ISNUMBER(MATCH(AX278,L_Placeholder,0))),"INVALID – verifier missing",IF(AX278=AU278,"INVALID – verifier must be someone other than the PIC",IF(SUMPRODUCT(--ISNUMBER(SEARCH(" "&amp;L_EvidencePhrase&amp;" ",BC278)))&gt;0,"INVALID – result not yet available (awaiting / TBC)",IF(AND(TRIM(U278)="Pass",SUMPRODUCT(--ISNUMBER(SEARCH(" "&amp;L_ResultBad&amp;" ",BC278)))&gt;0,NOT(SUMPRODUCT(--ISNUMBER(SEARCH(" "&amp;L_Negation&amp;" ",BC278)))&gt;0)),"INVALID – result describes a problem: use Fail, then Pass after CA",IF(AND(AQ278=1,OR(OR(LEN(AY278)&lt;3,ISNUMBER(MATCH(AY278,L_Placeholder,0))),SUMPRODUCT(--ISNUMBER(SEARCH(" "&amp;L_EvidencePhrase&amp;" ",BE278)))&gt;0)),"INVALID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SUBSTITUTE(SUBSTITUTE(SUBSTITUTE(SUBSTITUTE(SUBSTITUTE(SUBSTITUTE(SUBSTITUTE(SUBSTITUTE(SUBSTITUTE(SUBSTITUTE(SUBSTITUTE(SUBSTITUTE(SUBSTITUTE(LOWER(T278&amp;""),CHAR(160),"")," ",""),".",""),"-",""),"/",""),"?",""),"_",""),",",""),"[",""),"]",""),"(",""),")",""),"*","")</f>
        <v/>
      </c>
      <c r="AV278" s="61" t="str">
        <f aca="false">SUBSTITUTE(SUBSTITUTE(SUBSTITUTE(SUBSTITUTE(SUBSTITUTE(SUBSTITUTE(SUBSTITUTE(SUBSTITUTE(SUBSTITUTE(SUBSTITUTE(SUBSTITUTE(SUBSTITUTE(SUBSTITUTE(LOWER(V278&amp;""),CHAR(160),"")," ",""),".",""),"-",""),"/",""),"?",""),"_",""),",",""),"[",""),"]",""),"(",""),")",""),"*","")</f>
        <v/>
      </c>
      <c r="AW278" s="61" t="str">
        <f aca="false">SUBSTITUTE(SUBSTITUTE(SUBSTITUTE(SUBSTITUTE(SUBSTITUTE(SUBSTITUTE(SUBSTITUTE(SUBSTITUTE(SUBSTITUTE(SUBSTITUTE(SUBSTITUTE(SUBSTITUTE(SUBSTITUTE(LOWER(Z278&amp;""),CHAR(160),"")," ",""),".",""),"-",""),"/",""),"?",""),"_",""),",",""),"[",""),"]",""),"(",""),")",""),"*","")</f>
        <v/>
      </c>
      <c r="AX278" s="61" t="str">
        <f aca="false">SUBSTITUTE(SUBSTITUTE(SUBSTITUTE(SUBSTITUTE(SUBSTITUTE(SUBSTITUTE(SUBSTITUTE(SUBSTITUTE(SUBSTITUTE(SUBSTITUTE(SUBSTITUTE(SUBSTITUTE(SUBSTITUTE(LOWER(AE278&amp;""),CHAR(160),"")," ",""),".",""),"-",""),"/",""),"?",""),"_",""),",",""),"[",""),"]",""),"(",""),")",""),"*","")</f>
        <v/>
      </c>
      <c r="AY278" s="61" t="str">
        <f aca="false">SUBSTITUTE(SUBSTITUTE(SUBSTITUTE(SUBSTITUTE(SUBSTITUTE(SUBSTITUTE(SUBSTITUTE(SUBSTITUTE(SUBSTITUTE(SUBSTITUTE(SUBSTITUTE(SUBSTITUTE(SUBSTITUTE(LOWER(W278&amp;""),CHAR(160),"")," ",""),".",""),"-",""),"/",""),"?",""),"_",""),",",""),"[",""),"]",""),"(",""),")",""),"*","")</f>
        <v/>
      </c>
      <c r="AZ278" s="61" t="str">
        <f aca="false">SUBSTITUTE(SUBSTITUTE(SUBSTITUTE(SUBSTITUTE(SUBSTITUTE(SUBSTITUTE(SUBSTITUTE(SUBSTITUTE(SUBSTITUTE(SUBSTITUTE(SUBSTITUTE(SUBSTITUTE(SUBSTITUTE(LOWER(AC278&amp;""),CHAR(160),"")," ",""),".",""),"-",""),"/",""),"?",""),"_",""),",",""),"[",""),"]",""),"(",""),")",""),"*","")</f>
        <v/>
      </c>
      <c r="BA278" s="61" t="str">
        <f aca="false">SUBSTITUTE(SUBSTITUTE(SUBSTITUTE(SUBSTITUTE(SUBSTITUTE(SUBSTITUTE(SUBSTITUTE(SUBSTITUTE(SUBSTITUTE(SUBSTITUTE(SUBSTITUTE(SUBSTITUTE(SUBSTITUTE(LOWER(AA278&amp;""),CHAR(160),""),"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"&amp;TRIM(SUBSTITUTE(SUBSTITUTE(SUBSTITUTE(SUBSTITUTE(SUBSTITUTE(SUBSTITUTE(SUBSTITUTE(SUBSTITUTE(SUBSTITUTE(SUBSTITUTE(SUBSTITUTE(SUBSTITUTE(SUBSTITUTE(SUBSTITUTE(SUBSTITUTE(SUBSTITUTE(SUBSTITUTE(SUBSTITUTE(SUBSTITUTE(SUBSTITUTE(LOWER(V278&amp;""),CHAR(160)," "),"."," "),","," "),"-"," "),"/"," "),"("," "),")"," "),":"," "),";"," "),"_"," "),"–"," "),"?"," "),"!"," "),"*"," "),"["," "),"]"," "),"'"," "),"#"," "),"+"," "),"&amp;"," "))&amp;" "</f>
        <v>  </v>
      </c>
      <c r="BD278" s="61" t="str">
        <f aca="false">" "&amp;TRIM(SUBSTITUTE(SUBSTITUTE(SUBSTITUTE(SUBSTITUTE(SUBSTITUTE(SUBSTITUTE(SUBSTITUTE(SUBSTITUTE(SUBSTITUTE(SUBSTITUTE(SUBSTITUTE(SUBSTITUTE(SUBSTITUTE(SUBSTITUTE(SUBSTITUTE(SUBSTITUTE(SUBSTITUTE(SUBSTITUTE(SUBSTITUTE(SUBSTITUTE(LOWER(Z278&amp;""),CHAR(160)," "),"."," "),","," "),"-"," "),"/"," "),"("," "),")"," "),":"," "),";"," "),"_"," "),"–"," "),"?"," "),"!"," "),"*"," "),"["," "),"]"," "),"'"," "),"#"," "),"+"," "),"&amp;"," "))&amp;" "</f>
        <v>  </v>
      </c>
      <c r="BE278" s="61" t="str">
        <f aca="false">" "&amp;TRIM(SUBSTITUTE(SUBSTITUTE(SUBSTITUTE(SUBSTITUTE(SUBSTITUTE(SUBSTITUTE(SUBSTITUTE(SUBSTITUTE(SUBSTITUTE(SUBSTITUTE(SUBSTITUTE(SUBSTITUTE(SUBSTITUTE(SUBSTITUTE(SUBSTITUTE(SUBSTITUTE(SUBSTITUTE(SUBSTITUTE(SUBSTITUTE(SUBSTITUTE(LOWER(W278&amp;""),CHAR(160)," "),"."," "),","," "),"-"," "),"/"," "),"("," "),")"," "),":"," "),";"," "),"_"," "),"–"," "),"?"," "),"!"," "),"*"," "),"["," "),"]"," "),"'"," "),"#"," "),"+"," "),"&amp;"," "))&amp;" "</f>
        <v>  </v>
      </c>
      <c r="BF278" s="61" t="str">
        <f aca="false">" "&amp;TRIM(SUBSTITUTE(SUBSTITUTE(SUBSTITUTE(SUBSTITUTE(SUBSTITUTE(SUBSTITUTE(SUBSTITUTE(SUBSTITUTE(SUBSTITUTE(SUBSTITUTE(SUBSTITUTE(SUBSTITUTE(SUBSTITUTE(SUBSTITUTE(SUBSTITUTE(SUBSTITUTE(SUBSTITUTE(SUBSTITUTE(SUBSTITUTE(SUBSTITUTE(LOWER(AC278&amp;""),CHAR(160)," "),"."," "),","," "),"-"," "),"/"," "),"("," "),")"," "),":"," "),";"," "),"_"," "),"–"," "),"?"," "),"!"," "),"*"," "),"["," "),"]"," "),"'"," "),"#"," "),"+"," "),"&amp;"," "))&amp;" "</f>
        <v>  </v>
      </c>
    </row>
    <row r="279" customFormat="false" ht="41.25" hidden="false" customHeight="true" outlineLevel="0" collapsed="false">
      <c r="A279" s="57" t="s">
        <v>834</v>
      </c>
      <c r="B279" s="57" t="s">
        <v>235</v>
      </c>
      <c r="C279" s="57" t="str">
        <f aca="false">Flights!$F$12</f>
        <v>MH0752</v>
      </c>
      <c r="D279" s="58" t="n">
        <f aca="false">Flights!$D$12</f>
        <v>46305</v>
      </c>
      <c r="E279" s="57" t="str">
        <f aca="false">Flights!$G$12&amp;"-"&amp;Flights!$H$12</f>
        <v>KUL-HAN</v>
      </c>
      <c r="F279" s="57" t="str">
        <f aca="false">Flights!$K$12</f>
        <v>EY</v>
      </c>
      <c r="G279" s="57" t="s">
        <v>402</v>
      </c>
      <c r="H279" s="57" t="s">
        <v>360</v>
      </c>
      <c r="I279" s="57" t="s">
        <v>429</v>
      </c>
      <c r="J279" s="57" t="s">
        <v>430</v>
      </c>
      <c r="K279" s="67" t="s">
        <v>431</v>
      </c>
      <c r="L279" s="67" t="s">
        <v>835</v>
      </c>
      <c r="M279" s="67" t="s">
        <v>433</v>
      </c>
      <c r="N279" s="67" t="s">
        <v>365</v>
      </c>
      <c r="O279" s="67" t="s">
        <v>485</v>
      </c>
      <c r="P279" s="57" t="s">
        <v>184</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open",IF(AND(NOT(OR(LEN(AZ279)&lt;15,ISNUMBER(MATCH(AZ279,L_Placeholder,0)))),NOT(SUMPRODUCT(--ISNUMBER(SEARCH(" "&amp;L_EvidencePhrase&amp;" ",BF279)))&gt;0),NOT(OR(LEN(AU279)&lt;2,ISNUMBER(MATCH(AU279,L_Placeholder,0)))),NOT(OR(LEN(AX279)&lt;2,ISNUMBER(MATCH(AX279,L_Placeholder,0)))),TRIM(AE279)&lt;&gt;TRIM(T279)),"N/A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",BD279)))&gt;0),"INVALID – evidence missing, placeholder or not yet on file",IF(OR(LEN(AX279)&lt;2,ISNUMBER(MATCH(AX279,L_Placeholder,0))),"INVALID – verifier missing",IF(AX279=AU279,"INVALID – verifier must be someone other than the PIC",IF(SUMPRODUCT(--ISNUMBER(SEARCH(" "&amp;L_EvidencePhrase&amp;" ",BC279)))&gt;0,"INVALID – result not yet available (awaiting / TBC)",IF(AND(TRIM(U279)="Pass",SUMPRODUCT(--ISNUMBER(SEARCH(" "&amp;L_ResultBad&amp;" ",BC279)))&gt;0,NOT(SUMPRODUCT(--ISNUMBER(SEARCH(" "&amp;L_Negation&amp;" ",BC279)))&gt;0)),"INVALID – result describes a problem: use Fail, then Pass after CA",IF(AND(AQ279=1,OR(OR(LEN(AY279)&lt;3,ISNUMBER(MATCH(AY279,L_Placeholder,0))),SUMPRODUCT(--ISNUMBER(SEARCH(" "&amp;L_EvidencePhrase&amp;" ",BE279)))&gt;0)),"INVALID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SUBSTITUTE(SUBSTITUTE(SUBSTITUTE(SUBSTITUTE(SUBSTITUTE(SUBSTITUTE(SUBSTITUTE(SUBSTITUTE(SUBSTITUTE(SUBSTITUTE(SUBSTITUTE(SUBSTITUTE(SUBSTITUTE(LOWER(T279&amp;""),CHAR(160),"")," ",""),".",""),"-",""),"/",""),"?",""),"_",""),",",""),"[",""),"]",""),"(",""),")",""),"*","")</f>
        <v/>
      </c>
      <c r="AV279" s="61" t="str">
        <f aca="false">SUBSTITUTE(SUBSTITUTE(SUBSTITUTE(SUBSTITUTE(SUBSTITUTE(SUBSTITUTE(SUBSTITUTE(SUBSTITUTE(SUBSTITUTE(SUBSTITUTE(SUBSTITUTE(SUBSTITUTE(SUBSTITUTE(LOWER(V279&amp;""),CHAR(160),"")," ",""),".",""),"-",""),"/",""),"?",""),"_",""),",",""),"[",""),"]",""),"(",""),")",""),"*","")</f>
        <v/>
      </c>
      <c r="AW279" s="61" t="str">
        <f aca="false">SUBSTITUTE(SUBSTITUTE(SUBSTITUTE(SUBSTITUTE(SUBSTITUTE(SUBSTITUTE(SUBSTITUTE(SUBSTITUTE(SUBSTITUTE(SUBSTITUTE(SUBSTITUTE(SUBSTITUTE(SUBSTITUTE(LOWER(Z279&amp;""),CHAR(160),"")," ",""),".",""),"-",""),"/",""),"?",""),"_",""),",",""),"[",""),"]",""),"(",""),")",""),"*","")</f>
        <v/>
      </c>
      <c r="AX279" s="61" t="str">
        <f aca="false">SUBSTITUTE(SUBSTITUTE(SUBSTITUTE(SUBSTITUTE(SUBSTITUTE(SUBSTITUTE(SUBSTITUTE(SUBSTITUTE(SUBSTITUTE(SUBSTITUTE(SUBSTITUTE(SUBSTITUTE(SUBSTITUTE(LOWER(AE279&amp;""),CHAR(160),"")," ",""),".",""),"-",""),"/",""),"?",""),"_",""),",",""),"[",""),"]",""),"(",""),")",""),"*","")</f>
        <v/>
      </c>
      <c r="AY279" s="61" t="str">
        <f aca="false">SUBSTITUTE(SUBSTITUTE(SUBSTITUTE(SUBSTITUTE(SUBSTITUTE(SUBSTITUTE(SUBSTITUTE(SUBSTITUTE(SUBSTITUTE(SUBSTITUTE(SUBSTITUTE(SUBSTITUTE(SUBSTITUTE(LOWER(W279&amp;""),CHAR(160),"")," ",""),".",""),"-",""),"/",""),"?",""),"_",""),",",""),"[",""),"]",""),"(",""),")",""),"*","")</f>
        <v/>
      </c>
      <c r="AZ279" s="61" t="str">
        <f aca="false">SUBSTITUTE(SUBSTITUTE(SUBSTITUTE(SUBSTITUTE(SUBSTITUTE(SUBSTITUTE(SUBSTITUTE(SUBSTITUTE(SUBSTITUTE(SUBSTITUTE(SUBSTITUTE(SUBSTITUTE(SUBSTITUTE(LOWER(AC279&amp;""),CHAR(160),"")," ",""),".",""),"-",""),"/",""),"?",""),"_",""),",",""),"[",""),"]",""),"(",""),")",""),"*","")</f>
        <v/>
      </c>
      <c r="BA279" s="61" t="str">
        <f aca="false">SUBSTITUTE(SUBSTITUTE(SUBSTITUTE(SUBSTITUTE(SUBSTITUTE(SUBSTITUTE(SUBSTITUTE(SUBSTITUTE(SUBSTITUTE(SUBSTITUTE(SUBSTITUTE(SUBSTITUTE(SUBSTITUTE(LOWER(AA279&amp;""),CHAR(160),""),"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"&amp;TRIM(SUBSTITUTE(SUBSTITUTE(SUBSTITUTE(SUBSTITUTE(SUBSTITUTE(SUBSTITUTE(SUBSTITUTE(SUBSTITUTE(SUBSTITUTE(SUBSTITUTE(SUBSTITUTE(SUBSTITUTE(SUBSTITUTE(SUBSTITUTE(SUBSTITUTE(SUBSTITUTE(SUBSTITUTE(SUBSTITUTE(SUBSTITUTE(SUBSTITUTE(LOWER(V279&amp;""),CHAR(160)," "),"."," "),","," "),"-"," "),"/"," "),"("," "),")"," "),":"," "),";"," "),"_"," "),"–"," "),"?"," "),"!"," "),"*"," "),"["," "),"]"," "),"'"," "),"#"," "),"+"," "),"&amp;"," "))&amp;" "</f>
        <v>  </v>
      </c>
      <c r="BD279" s="61" t="str">
        <f aca="false">" "&amp;TRIM(SUBSTITUTE(SUBSTITUTE(SUBSTITUTE(SUBSTITUTE(SUBSTITUTE(SUBSTITUTE(SUBSTITUTE(SUBSTITUTE(SUBSTITUTE(SUBSTITUTE(SUBSTITUTE(SUBSTITUTE(SUBSTITUTE(SUBSTITUTE(SUBSTITUTE(SUBSTITUTE(SUBSTITUTE(SUBSTITUTE(SUBSTITUTE(SUBSTITUTE(LOWER(Z279&amp;""),CHAR(160)," "),"."," "),","," "),"-"," "),"/"," "),"("," "),")"," "),":"," "),";"," "),"_"," "),"–"," "),"?"," "),"!"," "),"*"," "),"["," "),"]"," "),"'"," "),"#"," "),"+"," "),"&amp;"," "))&amp;" "</f>
        <v>  </v>
      </c>
      <c r="BE279" s="61" t="str">
        <f aca="false">" "&amp;TRIM(SUBSTITUTE(SUBSTITUTE(SUBSTITUTE(SUBSTITUTE(SUBSTITUTE(SUBSTITUTE(SUBSTITUTE(SUBSTITUTE(SUBSTITUTE(SUBSTITUTE(SUBSTITUTE(SUBSTITUTE(SUBSTITUTE(SUBSTITUTE(SUBSTITUTE(SUBSTITUTE(SUBSTITUTE(SUBSTITUTE(SUBSTITUTE(SUBSTITUTE(LOWER(W279&amp;""),CHAR(160)," "),"."," "),","," "),"-"," "),"/"," "),"("," "),")"," "),":"," "),";"," "),"_"," "),"–"," "),"?"," "),"!"," "),"*"," "),"["," "),"]"," "),"'"," "),"#"," "),"+"," "),"&amp;"," "))&amp;" "</f>
        <v>  </v>
      </c>
      <c r="BF279" s="61" t="str">
        <f aca="false">" "&amp;TRIM(SUBSTITUTE(SUBSTITUTE(SUBSTITUTE(SUBSTITUTE(SUBSTITUTE(SUBSTITUTE(SUBSTITUTE(SUBSTITUTE(SUBSTITUTE(SUBSTITUTE(SUBSTITUTE(SUBSTITUTE(SUBSTITUTE(SUBSTITUTE(SUBSTITUTE(SUBSTITUTE(SUBSTITUTE(SUBSTITUTE(SUBSTITUTE(SUBSTITUTE(LOWER(AC279&amp;""),CHAR(160)," "),"."," "),","," "),"-"," "),"/"," "),"("," "),")"," "),":"," "),";"," "),"_"," "),"–"," "),"?"," "),"!"," "),"*"," "),"["," "),"]"," "),"'"," "),"#"," "),"+"," "),"&amp;"," "))&amp;" "</f>
        <v>  </v>
      </c>
    </row>
    <row r="280" customFormat="false" ht="39.75" hidden="false" customHeight="true" outlineLevel="0" collapsed="false">
      <c r="A280" s="57" t="s">
        <v>836</v>
      </c>
      <c r="B280" s="57" t="s">
        <v>235</v>
      </c>
      <c r="C280" s="57" t="str">
        <f aca="false">Flights!$F$12</f>
        <v>MH0752</v>
      </c>
      <c r="D280" s="58" t="n">
        <f aca="false">Flights!$D$12</f>
        <v>46305</v>
      </c>
      <c r="E280" s="57" t="str">
        <f aca="false">Flights!$G$12&amp;"-"&amp;Flights!$H$12</f>
        <v>KUL-HAN</v>
      </c>
      <c r="F280" s="57" t="str">
        <f aca="false">Flights!$K$12</f>
        <v>EY</v>
      </c>
      <c r="G280" s="57" t="s">
        <v>441</v>
      </c>
      <c r="H280" s="57" t="s">
        <v>442</v>
      </c>
      <c r="I280" s="57" t="s">
        <v>361</v>
      </c>
      <c r="J280" s="57" t="s">
        <v>443</v>
      </c>
      <c r="K280" s="67" t="s">
        <v>408</v>
      </c>
      <c r="L280" s="67" t="s">
        <v>444</v>
      </c>
      <c r="M280" s="67"/>
      <c r="N280" s="67" t="s">
        <v>365</v>
      </c>
      <c r="O280" s="67" t="s">
        <v>445</v>
      </c>
      <c r="P280" s="57" t="s">
        <v>184</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open",IF(AND(NOT(OR(LEN(AZ280)&lt;15,ISNUMBER(MATCH(AZ280,L_Placeholder,0)))),NOT(SUMPRODUCT(--ISNUMBER(SEARCH(" "&amp;L_EvidencePhrase&amp;" ",BF280)))&gt;0),NOT(OR(LEN(AU280)&lt;2,ISNUMBER(MATCH(AU280,L_Placeholder,0)))),NOT(OR(LEN(AX280)&lt;2,ISNUMBER(MATCH(AX280,L_Placeholder,0)))),TRIM(AE280)&lt;&gt;TRIM(T280)),"N/A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",BD280)))&gt;0),"INVALID – evidence missing, placeholder or not yet on file",IF(OR(LEN(AX280)&lt;2,ISNUMBER(MATCH(AX280,L_Placeholder,0))),"INVALID – verifier missing",IF(AX280=AU280,"INVALID – verifier must be someone other than the PIC",IF(SUMPRODUCT(--ISNUMBER(SEARCH(" "&amp;L_EvidencePhrase&amp;" ",BC280)))&gt;0,"INVALID – result not yet available (awaiting / TBC)",IF(AND(TRIM(U280)="Pass",SUMPRODUCT(--ISNUMBER(SEARCH(" "&amp;L_ResultBad&amp;" ",BC280)))&gt;0,NOT(SUMPRODUCT(--ISNUMBER(SEARCH(" "&amp;L_Negation&amp;" ",BC280)))&gt;0)),"INVALID – result describes a problem: use Fail, then Pass after CA",IF(AND(AQ280=1,OR(OR(LEN(AY280)&lt;3,ISNUMBER(MATCH(AY280,L_Placeholder,0))),SUMPRODUCT(--ISNUMBER(SEARCH(" "&amp;L_EvidencePhrase&amp;" ",BE280)))&gt;0)),"INVALID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SUBSTITUTE(SUBSTITUTE(SUBSTITUTE(SUBSTITUTE(SUBSTITUTE(SUBSTITUTE(SUBSTITUTE(SUBSTITUTE(SUBSTITUTE(SUBSTITUTE(SUBSTITUTE(SUBSTITUTE(SUBSTITUTE(LOWER(T280&amp;""),CHAR(160),"")," ",""),".",""),"-",""),"/",""),"?",""),"_",""),",",""),"[",""),"]",""),"(",""),")",""),"*","")</f>
        <v/>
      </c>
      <c r="AV280" s="61" t="str">
        <f aca="false">SUBSTITUTE(SUBSTITUTE(SUBSTITUTE(SUBSTITUTE(SUBSTITUTE(SUBSTITUTE(SUBSTITUTE(SUBSTITUTE(SUBSTITUTE(SUBSTITUTE(SUBSTITUTE(SUBSTITUTE(SUBSTITUTE(LOWER(V280&amp;""),CHAR(160),"")," ",""),".",""),"-",""),"/",""),"?",""),"_",""),",",""),"[",""),"]",""),"(",""),")",""),"*","")</f>
        <v/>
      </c>
      <c r="AW280" s="61" t="str">
        <f aca="false">SUBSTITUTE(SUBSTITUTE(SUBSTITUTE(SUBSTITUTE(SUBSTITUTE(SUBSTITUTE(SUBSTITUTE(SUBSTITUTE(SUBSTITUTE(SUBSTITUTE(SUBSTITUTE(SUBSTITUTE(SUBSTITUTE(LOWER(Z280&amp;""),CHAR(160),"")," ",""),".",""),"-",""),"/",""),"?",""),"_",""),",",""),"[",""),"]",""),"(",""),")",""),"*","")</f>
        <v/>
      </c>
      <c r="AX280" s="61" t="str">
        <f aca="false">SUBSTITUTE(SUBSTITUTE(SUBSTITUTE(SUBSTITUTE(SUBSTITUTE(SUBSTITUTE(SUBSTITUTE(SUBSTITUTE(SUBSTITUTE(SUBSTITUTE(SUBSTITUTE(SUBSTITUTE(SUBSTITUTE(LOWER(AE280&amp;""),CHAR(160),"")," ",""),".",""),"-",""),"/",""),"?",""),"_",""),",",""),"[",""),"]",""),"(",""),")",""),"*","")</f>
        <v/>
      </c>
      <c r="AY280" s="61" t="str">
        <f aca="false">SUBSTITUTE(SUBSTITUTE(SUBSTITUTE(SUBSTITUTE(SUBSTITUTE(SUBSTITUTE(SUBSTITUTE(SUBSTITUTE(SUBSTITUTE(SUBSTITUTE(SUBSTITUTE(SUBSTITUTE(SUBSTITUTE(LOWER(W280&amp;""),CHAR(160),"")," ",""),".",""),"-",""),"/",""),"?",""),"_",""),",",""),"[",""),"]",""),"(",""),")",""),"*","")</f>
        <v/>
      </c>
      <c r="AZ280" s="61" t="str">
        <f aca="false">SUBSTITUTE(SUBSTITUTE(SUBSTITUTE(SUBSTITUTE(SUBSTITUTE(SUBSTITUTE(SUBSTITUTE(SUBSTITUTE(SUBSTITUTE(SUBSTITUTE(SUBSTITUTE(SUBSTITUTE(SUBSTITUTE(LOWER(AC280&amp;""),CHAR(160),"")," ",""),".",""),"-",""),"/",""),"?",""),"_",""),",",""),"[",""),"]",""),"(",""),")",""),"*","")</f>
        <v/>
      </c>
      <c r="BA280" s="61" t="str">
        <f aca="false">SUBSTITUTE(SUBSTITUTE(SUBSTITUTE(SUBSTITUTE(SUBSTITUTE(SUBSTITUTE(SUBSTITUTE(SUBSTITUTE(SUBSTITUTE(SUBSTITUTE(SUBSTITUTE(SUBSTITUTE(SUBSTITUTE(LOWER(AA280&amp;""),CHAR(160),""),"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"&amp;TRIM(SUBSTITUTE(SUBSTITUTE(SUBSTITUTE(SUBSTITUTE(SUBSTITUTE(SUBSTITUTE(SUBSTITUTE(SUBSTITUTE(SUBSTITUTE(SUBSTITUTE(SUBSTITUTE(SUBSTITUTE(SUBSTITUTE(SUBSTITUTE(SUBSTITUTE(SUBSTITUTE(SUBSTITUTE(SUBSTITUTE(SUBSTITUTE(SUBSTITUTE(LOWER(V280&amp;""),CHAR(160)," "),"."," "),","," "),"-"," "),"/"," "),"("," "),")"," "),":"," "),";"," "),"_"," "),"–"," "),"?"," "),"!"," "),"*"," "),"["," "),"]"," "),"'"," "),"#"," "),"+"," "),"&amp;"," "))&amp;" "</f>
        <v>  </v>
      </c>
      <c r="BD280" s="61" t="str">
        <f aca="false">" "&amp;TRIM(SUBSTITUTE(SUBSTITUTE(SUBSTITUTE(SUBSTITUTE(SUBSTITUTE(SUBSTITUTE(SUBSTITUTE(SUBSTITUTE(SUBSTITUTE(SUBSTITUTE(SUBSTITUTE(SUBSTITUTE(SUBSTITUTE(SUBSTITUTE(SUBSTITUTE(SUBSTITUTE(SUBSTITUTE(SUBSTITUTE(SUBSTITUTE(SUBSTITUTE(LOWER(Z280&amp;""),CHAR(160)," "),"."," "),","," "),"-"," "),"/"," "),"("," "),")"," "),":"," "),";"," "),"_"," "),"–"," "),"?"," "),"!"," "),"*"," "),"["," "),"]"," "),"'"," "),"#"," "),"+"," "),"&amp;"," "))&amp;" "</f>
        <v>  </v>
      </c>
      <c r="BE280" s="61" t="str">
        <f aca="false">" "&amp;TRIM(SUBSTITUTE(SUBSTITUTE(SUBSTITUTE(SUBSTITUTE(SUBSTITUTE(SUBSTITUTE(SUBSTITUTE(SUBSTITUTE(SUBSTITUTE(SUBSTITUTE(SUBSTITUTE(SUBSTITUTE(SUBSTITUTE(SUBSTITUTE(SUBSTITUTE(SUBSTITUTE(SUBSTITUTE(SUBSTITUTE(SUBSTITUTE(SUBSTITUTE(LOWER(W280&amp;""),CHAR(160)," "),"."," "),","," "),"-"," "),"/"," "),"("," "),")"," "),":"," "),";"," "),"_"," "),"–"," "),"?"," "),"!"," "),"*"," "),"["," "),"]"," "),"'"," "),"#"," "),"+"," "),"&amp;"," "))&amp;" "</f>
        <v>  </v>
      </c>
      <c r="BF280" s="61" t="str">
        <f aca="false">" "&amp;TRIM(SUBSTITUTE(SUBSTITUTE(SUBSTITUTE(SUBSTITUTE(SUBSTITUTE(SUBSTITUTE(SUBSTITUTE(SUBSTITUTE(SUBSTITUTE(SUBSTITUTE(SUBSTITUTE(SUBSTITUTE(SUBSTITUTE(SUBSTITUTE(SUBSTITUTE(SUBSTITUTE(SUBSTITUTE(SUBSTITUTE(SUBSTITUTE(SUBSTITUTE(LOWER(AC280&amp;""),CHAR(160)," "),"."," "),","," "),"-"," "),"/"," "),"("," "),")"," "),":"," "),";"," "),"_"," "),"–"," "),"?"," "),"!"," "),"*"," "),"["," "),"]"," "),"'"," "),"#"," "),"+"," "),"&amp;"," "))&amp;" "</f>
        <v>  </v>
      </c>
    </row>
    <row r="281" customFormat="false" ht="39.75" hidden="false" customHeight="true" outlineLevel="0" collapsed="false">
      <c r="A281" s="57" t="s">
        <v>837</v>
      </c>
      <c r="B281" s="57" t="s">
        <v>235</v>
      </c>
      <c r="C281" s="57" t="str">
        <f aca="false">Flights!$F$12</f>
        <v>MH0752</v>
      </c>
      <c r="D281" s="58" t="n">
        <f aca="false">Flights!$D$12</f>
        <v>46305</v>
      </c>
      <c r="E281" s="57" t="str">
        <f aca="false">Flights!$G$12&amp;"-"&amp;Flights!$H$12</f>
        <v>KUL-HAN</v>
      </c>
      <c r="F281" s="57" t="str">
        <f aca="false">Flights!$K$12</f>
        <v>EY</v>
      </c>
      <c r="G281" s="57" t="s">
        <v>441</v>
      </c>
      <c r="H281" s="57" t="s">
        <v>442</v>
      </c>
      <c r="I281" s="57" t="s">
        <v>410</v>
      </c>
      <c r="J281" s="57" t="s">
        <v>447</v>
      </c>
      <c r="K281" s="67" t="s">
        <v>408</v>
      </c>
      <c r="L281" s="67" t="s">
        <v>444</v>
      </c>
      <c r="M281" s="67"/>
      <c r="N281" s="67" t="s">
        <v>365</v>
      </c>
      <c r="O281" s="67" t="s">
        <v>445</v>
      </c>
      <c r="P281" s="57" t="s">
        <v>184</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open",IF(AND(NOT(OR(LEN(AZ281)&lt;15,ISNUMBER(MATCH(AZ281,L_Placeholder,0)))),NOT(SUMPRODUCT(--ISNUMBER(SEARCH(" "&amp;L_EvidencePhrase&amp;" ",BF281)))&gt;0),NOT(OR(LEN(AU281)&lt;2,ISNUMBER(MATCH(AU281,L_Placeholder,0)))),NOT(OR(LEN(AX281)&lt;2,ISNUMBER(MATCH(AX281,L_Placeholder,0)))),TRIM(AE281)&lt;&gt;TRIM(T281)),"N/A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",BD281)))&gt;0),"INVALID – evidence missing, placeholder or not yet on file",IF(OR(LEN(AX281)&lt;2,ISNUMBER(MATCH(AX281,L_Placeholder,0))),"INVALID – verifier missing",IF(AX281=AU281,"INVALID – verifier must be someone other than the PIC",IF(SUMPRODUCT(--ISNUMBER(SEARCH(" "&amp;L_EvidencePhrase&amp;" ",BC281)))&gt;0,"INVALID – result not yet available (awaiting / TBC)",IF(AND(TRIM(U281)="Pass",SUMPRODUCT(--ISNUMBER(SEARCH(" "&amp;L_ResultBad&amp;" ",BC281)))&gt;0,NOT(SUMPRODUCT(--ISNUMBER(SEARCH(" "&amp;L_Negation&amp;" ",BC281)))&gt;0)),"INVALID – result describes a problem: use Fail, then Pass after CA",IF(AND(AQ281=1,OR(OR(LEN(AY281)&lt;3,ISNUMBER(MATCH(AY281,L_Placeholder,0))),SUMPRODUCT(--ISNUMBER(SEARCH(" "&amp;L_EvidencePhrase&amp;" ",BE281)))&gt;0)),"INVALID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SUBSTITUTE(SUBSTITUTE(SUBSTITUTE(SUBSTITUTE(SUBSTITUTE(SUBSTITUTE(SUBSTITUTE(SUBSTITUTE(SUBSTITUTE(SUBSTITUTE(SUBSTITUTE(SUBSTITUTE(SUBSTITUTE(LOWER(T281&amp;""),CHAR(160),"")," ",""),".",""),"-",""),"/",""),"?",""),"_",""),",",""),"[",""),"]",""),"(",""),")",""),"*","")</f>
        <v/>
      </c>
      <c r="AV281" s="61" t="str">
        <f aca="false">SUBSTITUTE(SUBSTITUTE(SUBSTITUTE(SUBSTITUTE(SUBSTITUTE(SUBSTITUTE(SUBSTITUTE(SUBSTITUTE(SUBSTITUTE(SUBSTITUTE(SUBSTITUTE(SUBSTITUTE(SUBSTITUTE(LOWER(V281&amp;""),CHAR(160),"")," ",""),".",""),"-",""),"/",""),"?",""),"_",""),",",""),"[",""),"]",""),"(",""),")",""),"*","")</f>
        <v/>
      </c>
      <c r="AW281" s="61" t="str">
        <f aca="false">SUBSTITUTE(SUBSTITUTE(SUBSTITUTE(SUBSTITUTE(SUBSTITUTE(SUBSTITUTE(SUBSTITUTE(SUBSTITUTE(SUBSTITUTE(SUBSTITUTE(SUBSTITUTE(SUBSTITUTE(SUBSTITUTE(LOWER(Z281&amp;""),CHAR(160),"")," ",""),".",""),"-",""),"/",""),"?",""),"_",""),",",""),"[",""),"]",""),"(",""),")",""),"*","")</f>
        <v/>
      </c>
      <c r="AX281" s="61" t="str">
        <f aca="false">SUBSTITUTE(SUBSTITUTE(SUBSTITUTE(SUBSTITUTE(SUBSTITUTE(SUBSTITUTE(SUBSTITUTE(SUBSTITUTE(SUBSTITUTE(SUBSTITUTE(SUBSTITUTE(SUBSTITUTE(SUBSTITUTE(LOWER(AE281&amp;""),CHAR(160),"")," ",""),".",""),"-",""),"/",""),"?",""),"_",""),",",""),"[",""),"]",""),"(",""),")",""),"*","")</f>
        <v/>
      </c>
      <c r="AY281" s="61" t="str">
        <f aca="false">SUBSTITUTE(SUBSTITUTE(SUBSTITUTE(SUBSTITUTE(SUBSTITUTE(SUBSTITUTE(SUBSTITUTE(SUBSTITUTE(SUBSTITUTE(SUBSTITUTE(SUBSTITUTE(SUBSTITUTE(SUBSTITUTE(LOWER(W281&amp;""),CHAR(160),"")," ",""),".",""),"-",""),"/",""),"?",""),"_",""),",",""),"[",""),"]",""),"(",""),")",""),"*","")</f>
        <v/>
      </c>
      <c r="AZ281" s="61" t="str">
        <f aca="false">SUBSTITUTE(SUBSTITUTE(SUBSTITUTE(SUBSTITUTE(SUBSTITUTE(SUBSTITUTE(SUBSTITUTE(SUBSTITUTE(SUBSTITUTE(SUBSTITUTE(SUBSTITUTE(SUBSTITUTE(SUBSTITUTE(LOWER(AC281&amp;""),CHAR(160),"")," ",""),".",""),"-",""),"/",""),"?",""),"_",""),",",""),"[",""),"]",""),"(",""),")",""),"*","")</f>
        <v/>
      </c>
      <c r="BA281" s="61" t="str">
        <f aca="false">SUBSTITUTE(SUBSTITUTE(SUBSTITUTE(SUBSTITUTE(SUBSTITUTE(SUBSTITUTE(SUBSTITUTE(SUBSTITUTE(SUBSTITUTE(SUBSTITUTE(SUBSTITUTE(SUBSTITUTE(SUBSTITUTE(LOWER(AA281&amp;""),CHAR(160),""),"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"&amp;TRIM(SUBSTITUTE(SUBSTITUTE(SUBSTITUTE(SUBSTITUTE(SUBSTITUTE(SUBSTITUTE(SUBSTITUTE(SUBSTITUTE(SUBSTITUTE(SUBSTITUTE(SUBSTITUTE(SUBSTITUTE(SUBSTITUTE(SUBSTITUTE(SUBSTITUTE(SUBSTITUTE(SUBSTITUTE(SUBSTITUTE(SUBSTITUTE(SUBSTITUTE(LOWER(V281&amp;""),CHAR(160)," "),"."," "),","," "),"-"," "),"/"," "),"("," "),")"," "),":"," "),";"," "),"_"," "),"–"," "),"?"," "),"!"," "),"*"," "),"["," "),"]"," "),"'"," "),"#"," "),"+"," "),"&amp;"," "))&amp;" "</f>
        <v>  </v>
      </c>
      <c r="BD281" s="61" t="str">
        <f aca="false">" "&amp;TRIM(SUBSTITUTE(SUBSTITUTE(SUBSTITUTE(SUBSTITUTE(SUBSTITUTE(SUBSTITUTE(SUBSTITUTE(SUBSTITUTE(SUBSTITUTE(SUBSTITUTE(SUBSTITUTE(SUBSTITUTE(SUBSTITUTE(SUBSTITUTE(SUBSTITUTE(SUBSTITUTE(SUBSTITUTE(SUBSTITUTE(SUBSTITUTE(SUBSTITUTE(LOWER(Z281&amp;""),CHAR(160)," "),"."," "),","," "),"-"," "),"/"," "),"("," "),")"," "),":"," "),";"," "),"_"," "),"–"," "),"?"," "),"!"," "),"*"," "),"["," "),"]"," "),"'"," "),"#"," "),"+"," "),"&amp;"," "))&amp;" "</f>
        <v>  </v>
      </c>
      <c r="BE281" s="61" t="str">
        <f aca="false">" "&amp;TRIM(SUBSTITUTE(SUBSTITUTE(SUBSTITUTE(SUBSTITUTE(SUBSTITUTE(SUBSTITUTE(SUBSTITUTE(SUBSTITUTE(SUBSTITUTE(SUBSTITUTE(SUBSTITUTE(SUBSTITUTE(SUBSTITUTE(SUBSTITUTE(SUBSTITUTE(SUBSTITUTE(SUBSTITUTE(SUBSTITUTE(SUBSTITUTE(SUBSTITUTE(LOWER(W281&amp;""),CHAR(160)," "),"."," "),","," "),"-"," "),"/"," "),"("," "),")"," "),":"," "),";"," "),"_"," "),"–"," "),"?"," "),"!"," "),"*"," "),"["," "),"]"," "),"'"," "),"#"," "),"+"," "),"&amp;"," "))&amp;" "</f>
        <v>  </v>
      </c>
      <c r="BF281" s="61" t="str">
        <f aca="false">" "&amp;TRIM(SUBSTITUTE(SUBSTITUTE(SUBSTITUTE(SUBSTITUTE(SUBSTITUTE(SUBSTITUTE(SUBSTITUTE(SUBSTITUTE(SUBSTITUTE(SUBSTITUTE(SUBSTITUTE(SUBSTITUTE(SUBSTITUTE(SUBSTITUTE(SUBSTITUTE(SUBSTITUTE(SUBSTITUTE(SUBSTITUTE(SUBSTITUTE(SUBSTITUTE(LOWER(AC281&amp;""),CHAR(160)," "),"."," "),","," "),"-"," "),"/"," "),"("," "),")"," "),":"," "),";"," "),"_"," "),"–"," "),"?"," "),"!"," "),"*"," "),"["," "),"]"," "),"'"," "),"#"," "),"+"," "),"&amp;"," "))&amp;" "</f>
        <v>  </v>
      </c>
    </row>
    <row r="282" customFormat="false" ht="39.75" hidden="false" customHeight="true" outlineLevel="0" collapsed="false">
      <c r="A282" s="57" t="s">
        <v>838</v>
      </c>
      <c r="B282" s="57" t="s">
        <v>235</v>
      </c>
      <c r="C282" s="57" t="str">
        <f aca="false">Flights!$F$12</f>
        <v>MH0752</v>
      </c>
      <c r="D282" s="58" t="n">
        <f aca="false">Flights!$D$12</f>
        <v>46305</v>
      </c>
      <c r="E282" s="57" t="str">
        <f aca="false">Flights!$G$12&amp;"-"&amp;Flights!$H$12</f>
        <v>KUL-HAN</v>
      </c>
      <c r="F282" s="57" t="str">
        <f aca="false">Flights!$K$12</f>
        <v>EY</v>
      </c>
      <c r="G282" s="57" t="s">
        <v>441</v>
      </c>
      <c r="H282" s="57" t="s">
        <v>442</v>
      </c>
      <c r="I282" s="57" t="s">
        <v>429</v>
      </c>
      <c r="J282" s="57" t="s">
        <v>451</v>
      </c>
      <c r="K282" s="67" t="s">
        <v>431</v>
      </c>
      <c r="L282" s="67" t="s">
        <v>835</v>
      </c>
      <c r="M282" s="67" t="s">
        <v>433</v>
      </c>
      <c r="N282" s="67" t="s">
        <v>365</v>
      </c>
      <c r="O282" s="67"/>
      <c r="P282" s="57" t="s">
        <v>184</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open",IF(AND(NOT(OR(LEN(AZ282)&lt;15,ISNUMBER(MATCH(AZ282,L_Placeholder,0)))),NOT(SUMPRODUCT(--ISNUMBER(SEARCH(" "&amp;L_EvidencePhrase&amp;" ",BF282)))&gt;0),NOT(OR(LEN(AU282)&lt;2,ISNUMBER(MATCH(AU282,L_Placeholder,0)))),NOT(OR(LEN(AX282)&lt;2,ISNUMBER(MATCH(AX282,L_Placeholder,0)))),TRIM(AE282)&lt;&gt;TRIM(T282)),"N/A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",BD282)))&gt;0),"INVALID – evidence missing, placeholder or not yet on file",IF(OR(LEN(AX282)&lt;2,ISNUMBER(MATCH(AX282,L_Placeholder,0))),"INVALID – verifier missing",IF(AX282=AU282,"INVALID – verifier must be someone other than the PIC",IF(SUMPRODUCT(--ISNUMBER(SEARCH(" "&amp;L_EvidencePhrase&amp;" ",BC282)))&gt;0,"INVALID – result not yet available (awaiting / TBC)",IF(AND(TRIM(U282)="Pass",SUMPRODUCT(--ISNUMBER(SEARCH(" "&amp;L_ResultBad&amp;" ",BC282)))&gt;0,NOT(SUMPRODUCT(--ISNUMBER(SEARCH(" "&amp;L_Negation&amp;" ",BC282)))&gt;0)),"INVALID – result describes a problem: use Fail, then Pass after CA",IF(AND(AQ282=1,OR(OR(LEN(AY282)&lt;3,ISNUMBER(MATCH(AY282,L_Placeholder,0))),SUMPRODUCT(--ISNUMBER(SEARCH(" "&amp;L_EvidencePhrase&amp;" ",BE282)))&gt;0)),"INVALID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SUBSTITUTE(SUBSTITUTE(SUBSTITUTE(SUBSTITUTE(SUBSTITUTE(SUBSTITUTE(SUBSTITUTE(SUBSTITUTE(SUBSTITUTE(SUBSTITUTE(SUBSTITUTE(SUBSTITUTE(SUBSTITUTE(LOWER(T282&amp;""),CHAR(160),"")," ",""),".",""),"-",""),"/",""),"?",""),"_",""),",",""),"[",""),"]",""),"(",""),")",""),"*","")</f>
        <v/>
      </c>
      <c r="AV282" s="61" t="str">
        <f aca="false">SUBSTITUTE(SUBSTITUTE(SUBSTITUTE(SUBSTITUTE(SUBSTITUTE(SUBSTITUTE(SUBSTITUTE(SUBSTITUTE(SUBSTITUTE(SUBSTITUTE(SUBSTITUTE(SUBSTITUTE(SUBSTITUTE(LOWER(V282&amp;""),CHAR(160),"")," ",""),".",""),"-",""),"/",""),"?",""),"_",""),",",""),"[",""),"]",""),"(",""),")",""),"*","")</f>
        <v/>
      </c>
      <c r="AW282" s="61" t="str">
        <f aca="false">SUBSTITUTE(SUBSTITUTE(SUBSTITUTE(SUBSTITUTE(SUBSTITUTE(SUBSTITUTE(SUBSTITUTE(SUBSTITUTE(SUBSTITUTE(SUBSTITUTE(SUBSTITUTE(SUBSTITUTE(SUBSTITUTE(LOWER(Z282&amp;""),CHAR(160),"")," ",""),".",""),"-",""),"/",""),"?",""),"_",""),",",""),"[",""),"]",""),"(",""),")",""),"*","")</f>
        <v/>
      </c>
      <c r="AX282" s="61" t="str">
        <f aca="false">SUBSTITUTE(SUBSTITUTE(SUBSTITUTE(SUBSTITUTE(SUBSTITUTE(SUBSTITUTE(SUBSTITUTE(SUBSTITUTE(SUBSTITUTE(SUBSTITUTE(SUBSTITUTE(SUBSTITUTE(SUBSTITUTE(LOWER(AE282&amp;""),CHAR(160),"")," ",""),".",""),"-",""),"/",""),"?",""),"_",""),",",""),"[",""),"]",""),"(",""),")",""),"*","")</f>
        <v/>
      </c>
      <c r="AY282" s="61" t="str">
        <f aca="false">SUBSTITUTE(SUBSTITUTE(SUBSTITUTE(SUBSTITUTE(SUBSTITUTE(SUBSTITUTE(SUBSTITUTE(SUBSTITUTE(SUBSTITUTE(SUBSTITUTE(SUBSTITUTE(SUBSTITUTE(SUBSTITUTE(LOWER(W282&amp;""),CHAR(160),"")," ",""),".",""),"-",""),"/",""),"?",""),"_",""),",",""),"[",""),"]",""),"(",""),")",""),"*","")</f>
        <v/>
      </c>
      <c r="AZ282" s="61" t="str">
        <f aca="false">SUBSTITUTE(SUBSTITUTE(SUBSTITUTE(SUBSTITUTE(SUBSTITUTE(SUBSTITUTE(SUBSTITUTE(SUBSTITUTE(SUBSTITUTE(SUBSTITUTE(SUBSTITUTE(SUBSTITUTE(SUBSTITUTE(LOWER(AC282&amp;""),CHAR(160),"")," ",""),".",""),"-",""),"/",""),"?",""),"_",""),",",""),"[",""),"]",""),"(",""),")",""),"*","")</f>
        <v/>
      </c>
      <c r="BA282" s="61" t="str">
        <f aca="false">SUBSTITUTE(SUBSTITUTE(SUBSTITUTE(SUBSTITUTE(SUBSTITUTE(SUBSTITUTE(SUBSTITUTE(SUBSTITUTE(SUBSTITUTE(SUBSTITUTE(SUBSTITUTE(SUBSTITUTE(SUBSTITUTE(LOWER(AA282&amp;""),CHAR(160),""),"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"&amp;TRIM(SUBSTITUTE(SUBSTITUTE(SUBSTITUTE(SUBSTITUTE(SUBSTITUTE(SUBSTITUTE(SUBSTITUTE(SUBSTITUTE(SUBSTITUTE(SUBSTITUTE(SUBSTITUTE(SUBSTITUTE(SUBSTITUTE(SUBSTITUTE(SUBSTITUTE(SUBSTITUTE(SUBSTITUTE(SUBSTITUTE(SUBSTITUTE(SUBSTITUTE(LOWER(V282&amp;""),CHAR(160)," "),"."," "),","," "),"-"," "),"/"," "),"("," "),")"," "),":"," "),";"," "),"_"," "),"–"," "),"?"," "),"!"," "),"*"," "),"["," "),"]"," "),"'"," "),"#"," "),"+"," "),"&amp;"," "))&amp;" "</f>
        <v>  </v>
      </c>
      <c r="BD282" s="61" t="str">
        <f aca="false">" "&amp;TRIM(SUBSTITUTE(SUBSTITUTE(SUBSTITUTE(SUBSTITUTE(SUBSTITUTE(SUBSTITUTE(SUBSTITUTE(SUBSTITUTE(SUBSTITUTE(SUBSTITUTE(SUBSTITUTE(SUBSTITUTE(SUBSTITUTE(SUBSTITUTE(SUBSTITUTE(SUBSTITUTE(SUBSTITUTE(SUBSTITUTE(SUBSTITUTE(SUBSTITUTE(LOWER(Z282&amp;""),CHAR(160)," "),"."," "),","," "),"-"," "),"/"," "),"("," "),")"," "),":"," "),";"," "),"_"," "),"–"," "),"?"," "),"!"," "),"*"," "),"["," "),"]"," "),"'"," "),"#"," "),"+"," "),"&amp;"," "))&amp;" "</f>
        <v>  </v>
      </c>
      <c r="BE282" s="61" t="str">
        <f aca="false">" "&amp;TRIM(SUBSTITUTE(SUBSTITUTE(SUBSTITUTE(SUBSTITUTE(SUBSTITUTE(SUBSTITUTE(SUBSTITUTE(SUBSTITUTE(SUBSTITUTE(SUBSTITUTE(SUBSTITUTE(SUBSTITUTE(SUBSTITUTE(SUBSTITUTE(SUBSTITUTE(SUBSTITUTE(SUBSTITUTE(SUBSTITUTE(SUBSTITUTE(SUBSTITUTE(LOWER(W282&amp;""),CHAR(160)," "),"."," "),","," "),"-"," "),"/"," "),"("," "),")"," "),":"," "),";"," "),"_"," "),"–"," "),"?"," "),"!"," "),"*"," "),"["," "),"]"," "),"'"," "),"#"," "),"+"," "),"&amp;"," "))&amp;" "</f>
        <v>  </v>
      </c>
      <c r="BF282" s="61" t="str">
        <f aca="false">" "&amp;TRIM(SUBSTITUTE(SUBSTITUTE(SUBSTITUTE(SUBSTITUTE(SUBSTITUTE(SUBSTITUTE(SUBSTITUTE(SUBSTITUTE(SUBSTITUTE(SUBSTITUTE(SUBSTITUTE(SUBSTITUTE(SUBSTITUTE(SUBSTITUTE(SUBSTITUTE(SUBSTITUTE(SUBSTITUTE(SUBSTITUTE(SUBSTITUTE(SUBSTITUTE(LOWER(AC282&amp;""),CHAR(160)," "),"."," "),","," "),"-"," "),"/"," "),"("," "),")"," "),":"," "),";"," "),"_"," "),"–"," "),"?"," "),"!"," "),"*"," "),"["," "),"]"," "),"'"," "),"#"," "),"+"," "),"&amp;"," "))&amp;" "</f>
        <v>  </v>
      </c>
    </row>
    <row r="283" customFormat="false" ht="39.75" hidden="false" customHeight="true" outlineLevel="0" collapsed="false">
      <c r="A283" s="57" t="s">
        <v>839</v>
      </c>
      <c r="B283" s="57" t="s">
        <v>243</v>
      </c>
      <c r="C283" s="57" t="str">
        <f aca="false">Flights!$F$13</f>
        <v>MH0753</v>
      </c>
      <c r="D283" s="58" t="n">
        <f aca="false">Flights!$D$13</f>
        <v>46306</v>
      </c>
      <c r="E283" s="57" t="str">
        <f aca="false">Flights!$G$13&amp;"-"&amp;Flights!$H$13</f>
        <v>HAN-KUL</v>
      </c>
      <c r="F283" s="57" t="str">
        <f aca="false">Flights!$K$13</f>
        <v>BC</v>
      </c>
      <c r="G283" s="57" t="s">
        <v>79</v>
      </c>
      <c r="H283" s="57" t="s">
        <v>360</v>
      </c>
      <c r="I283" s="57" t="s">
        <v>361</v>
      </c>
      <c r="J283" s="57" t="s">
        <v>362</v>
      </c>
      <c r="K283" s="67" t="s">
        <v>363</v>
      </c>
      <c r="L283" s="67" t="s">
        <v>364</v>
      </c>
      <c r="M283" s="67"/>
      <c r="N283" s="67" t="s">
        <v>365</v>
      </c>
      <c r="O283" s="67"/>
      <c r="P283" s="57" t="s">
        <v>237</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open",IF(AND(NOT(OR(LEN(AZ283)&lt;15,ISNUMBER(MATCH(AZ283,L_Placeholder,0)))),NOT(SUMPRODUCT(--ISNUMBER(SEARCH(" "&amp;L_EvidencePhrase&amp;" ",BF283)))&gt;0),NOT(OR(LEN(AU283)&lt;2,ISNUMBER(MATCH(AU283,L_Placeholder,0)))),NOT(OR(LEN(AX283)&lt;2,ISNUMBER(MATCH(AX283,L_Placeholder,0)))),TRIM(AE283)&lt;&gt;TRIM(T283)),"N/A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",BD283)))&gt;0),"INVALID – evidence missing, placeholder or not yet on file",IF(OR(LEN(AX283)&lt;2,ISNUMBER(MATCH(AX283,L_Placeholder,0))),"INVALID – verifier missing",IF(AX283=AU283,"INVALID – verifier must be someone other than the PIC",IF(SUMPRODUCT(--ISNUMBER(SEARCH(" "&amp;L_EvidencePhrase&amp;" ",BC283)))&gt;0,"INVALID – result not yet available (awaiting / TBC)",IF(AND(TRIM(U283)="Pass",SUMPRODUCT(--ISNUMBER(SEARCH(" "&amp;L_ResultBad&amp;" ",BC283)))&gt;0,NOT(SUMPRODUCT(--ISNUMBER(SEARCH(" "&amp;L_Negation&amp;" ",BC283)))&gt;0)),"INVALID – result describes a problem: use Fail, then Pass after CA",IF(AND(AQ283=1,OR(OR(LEN(AY283)&lt;3,ISNUMBER(MATCH(AY283,L_Placeholder,0))),SUMPRODUCT(--ISNUMBER(SEARCH(" "&amp;L_EvidencePhrase&amp;" ",BE283)))&gt;0)),"INVALID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SUBSTITUTE(SUBSTITUTE(SUBSTITUTE(SUBSTITUTE(SUBSTITUTE(SUBSTITUTE(SUBSTITUTE(SUBSTITUTE(SUBSTITUTE(SUBSTITUTE(SUBSTITUTE(SUBSTITUTE(SUBSTITUTE(LOWER(T283&amp;""),CHAR(160),"")," ",""),".",""),"-",""),"/",""),"?",""),"_",""),",",""),"[",""),"]",""),"(",""),")",""),"*","")</f>
        <v/>
      </c>
      <c r="AV283" s="61" t="str">
        <f aca="false">SUBSTITUTE(SUBSTITUTE(SUBSTITUTE(SUBSTITUTE(SUBSTITUTE(SUBSTITUTE(SUBSTITUTE(SUBSTITUTE(SUBSTITUTE(SUBSTITUTE(SUBSTITUTE(SUBSTITUTE(SUBSTITUTE(LOWER(V283&amp;""),CHAR(160),"")," ",""),".",""),"-",""),"/",""),"?",""),"_",""),",",""),"[",""),"]",""),"(",""),")",""),"*","")</f>
        <v/>
      </c>
      <c r="AW283" s="61" t="str">
        <f aca="false">SUBSTITUTE(SUBSTITUTE(SUBSTITUTE(SUBSTITUTE(SUBSTITUTE(SUBSTITUTE(SUBSTITUTE(SUBSTITUTE(SUBSTITUTE(SUBSTITUTE(SUBSTITUTE(SUBSTITUTE(SUBSTITUTE(LOWER(Z283&amp;""),CHAR(160),"")," ",""),".",""),"-",""),"/",""),"?",""),"_",""),",",""),"[",""),"]",""),"(",""),")",""),"*","")</f>
        <v/>
      </c>
      <c r="AX283" s="61" t="str">
        <f aca="false">SUBSTITUTE(SUBSTITUTE(SUBSTITUTE(SUBSTITUTE(SUBSTITUTE(SUBSTITUTE(SUBSTITUTE(SUBSTITUTE(SUBSTITUTE(SUBSTITUTE(SUBSTITUTE(SUBSTITUTE(SUBSTITUTE(LOWER(AE283&amp;""),CHAR(160),"")," ",""),".",""),"-",""),"/",""),"?",""),"_",""),",",""),"[",""),"]",""),"(",""),")",""),"*","")</f>
        <v/>
      </c>
      <c r="AY283" s="61" t="str">
        <f aca="false">SUBSTITUTE(SUBSTITUTE(SUBSTITUTE(SUBSTITUTE(SUBSTITUTE(SUBSTITUTE(SUBSTITUTE(SUBSTITUTE(SUBSTITUTE(SUBSTITUTE(SUBSTITUTE(SUBSTITUTE(SUBSTITUTE(LOWER(W283&amp;""),CHAR(160),"")," ",""),".",""),"-",""),"/",""),"?",""),"_",""),",",""),"[",""),"]",""),"(",""),")",""),"*","")</f>
        <v/>
      </c>
      <c r="AZ283" s="61" t="str">
        <f aca="false">SUBSTITUTE(SUBSTITUTE(SUBSTITUTE(SUBSTITUTE(SUBSTITUTE(SUBSTITUTE(SUBSTITUTE(SUBSTITUTE(SUBSTITUTE(SUBSTITUTE(SUBSTITUTE(SUBSTITUTE(SUBSTITUTE(LOWER(AC283&amp;""),CHAR(160),"")," ",""),".",""),"-",""),"/",""),"?",""),"_",""),",",""),"[",""),"]",""),"(",""),")",""),"*","")</f>
        <v/>
      </c>
      <c r="BA283" s="61" t="str">
        <f aca="false">SUBSTITUTE(SUBSTITUTE(SUBSTITUTE(SUBSTITUTE(SUBSTITUTE(SUBSTITUTE(SUBSTITUTE(SUBSTITUTE(SUBSTITUTE(SUBSTITUTE(SUBSTITUTE(SUBSTITUTE(SUBSTITUTE(LOWER(AA283&amp;""),CHAR(160),""),"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"&amp;TRIM(SUBSTITUTE(SUBSTITUTE(SUBSTITUTE(SUBSTITUTE(SUBSTITUTE(SUBSTITUTE(SUBSTITUTE(SUBSTITUTE(SUBSTITUTE(SUBSTITUTE(SUBSTITUTE(SUBSTITUTE(SUBSTITUTE(SUBSTITUTE(SUBSTITUTE(SUBSTITUTE(SUBSTITUTE(SUBSTITUTE(SUBSTITUTE(SUBSTITUTE(LOWER(V283&amp;""),CHAR(160)," "),"."," "),","," "),"-"," "),"/"," "),"("," "),")"," "),":"," "),";"," "),"_"," "),"–"," "),"?"," "),"!"," "),"*"," "),"["," "),"]"," "),"'"," "),"#"," "),"+"," "),"&amp;"," "))&amp;" "</f>
        <v>  </v>
      </c>
      <c r="BD283" s="61" t="str">
        <f aca="false">" "&amp;TRIM(SUBSTITUTE(SUBSTITUTE(SUBSTITUTE(SUBSTITUTE(SUBSTITUTE(SUBSTITUTE(SUBSTITUTE(SUBSTITUTE(SUBSTITUTE(SUBSTITUTE(SUBSTITUTE(SUBSTITUTE(SUBSTITUTE(SUBSTITUTE(SUBSTITUTE(SUBSTITUTE(SUBSTITUTE(SUBSTITUTE(SUBSTITUTE(SUBSTITUTE(LOWER(Z283&amp;""),CHAR(160)," "),"."," "),","," "),"-"," "),"/"," "),"("," "),")"," "),":"," "),";"," "),"_"," "),"–"," "),"?"," "),"!"," "),"*"," "),"["," "),"]"," "),"'"," "),"#"," "),"+"," "),"&amp;"," "))&amp;" "</f>
        <v>  </v>
      </c>
      <c r="BE283" s="61" t="str">
        <f aca="false">" "&amp;TRIM(SUBSTITUTE(SUBSTITUTE(SUBSTITUTE(SUBSTITUTE(SUBSTITUTE(SUBSTITUTE(SUBSTITUTE(SUBSTITUTE(SUBSTITUTE(SUBSTITUTE(SUBSTITUTE(SUBSTITUTE(SUBSTITUTE(SUBSTITUTE(SUBSTITUTE(SUBSTITUTE(SUBSTITUTE(SUBSTITUTE(SUBSTITUTE(SUBSTITUTE(LOWER(W283&amp;""),CHAR(160)," "),"."," "),","," "),"-"," "),"/"," "),"("," "),")"," "),":"," "),";"," "),"_"," "),"–"," "),"?"," "),"!"," "),"*"," "),"["," "),"]"," "),"'"," "),"#"," "),"+"," "),"&amp;"," "))&amp;" "</f>
        <v>  </v>
      </c>
      <c r="BF283" s="61" t="str">
        <f aca="false">" "&amp;TRIM(SUBSTITUTE(SUBSTITUTE(SUBSTITUTE(SUBSTITUTE(SUBSTITUTE(SUBSTITUTE(SUBSTITUTE(SUBSTITUTE(SUBSTITUTE(SUBSTITUTE(SUBSTITUTE(SUBSTITUTE(SUBSTITUTE(SUBSTITUTE(SUBSTITUTE(SUBSTITUTE(SUBSTITUTE(SUBSTITUTE(SUBSTITUTE(SUBSTITUTE(LOWER(AC283&amp;""),CHAR(160)," "),"."," "),","," "),"-"," "),"/"," "),"("," "),")"," "),":"," "),";"," "),"_"," "),"–"," "),"?"," "),"!"," "),"*"," "),"["," "),"]"," "),"'"," "),"#"," "),"+"," "),"&amp;"," "))&amp;" "</f>
        <v>  </v>
      </c>
    </row>
    <row r="284" customFormat="false" ht="39.75" hidden="false" customHeight="true" outlineLevel="0" collapsed="false">
      <c r="A284" s="57" t="s">
        <v>840</v>
      </c>
      <c r="B284" s="57" t="s">
        <v>243</v>
      </c>
      <c r="C284" s="57" t="str">
        <f aca="false">Flights!$F$13</f>
        <v>MH0753</v>
      </c>
      <c r="D284" s="58" t="n">
        <f aca="false">Flights!$D$13</f>
        <v>46306</v>
      </c>
      <c r="E284" s="57" t="str">
        <f aca="false">Flights!$G$13&amp;"-"&amp;Flights!$H$13</f>
        <v>HAN-KUL</v>
      </c>
      <c r="F284" s="57" t="str">
        <f aca="false">Flights!$K$13</f>
        <v>BC</v>
      </c>
      <c r="G284" s="57" t="s">
        <v>79</v>
      </c>
      <c r="H284" s="57" t="s">
        <v>360</v>
      </c>
      <c r="I284" s="57" t="s">
        <v>367</v>
      </c>
      <c r="J284" s="57" t="s">
        <v>368</v>
      </c>
      <c r="K284" s="67" t="s">
        <v>369</v>
      </c>
      <c r="L284" s="67" t="s">
        <v>364</v>
      </c>
      <c r="M284" s="67"/>
      <c r="N284" s="67" t="s">
        <v>365</v>
      </c>
      <c r="O284" s="67"/>
      <c r="P284" s="57" t="s">
        <v>237</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open",IF(AND(NOT(OR(LEN(AZ284)&lt;15,ISNUMBER(MATCH(AZ284,L_Placeholder,0)))),NOT(SUMPRODUCT(--ISNUMBER(SEARCH(" "&amp;L_EvidencePhrase&amp;" ",BF284)))&gt;0),NOT(OR(LEN(AU284)&lt;2,ISNUMBER(MATCH(AU284,L_Placeholder,0)))),NOT(OR(LEN(AX284)&lt;2,ISNUMBER(MATCH(AX284,L_Placeholder,0)))),TRIM(AE284)&lt;&gt;TRIM(T284)),"N/A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",BD284)))&gt;0),"INVALID – evidence missing, placeholder or not yet on file",IF(OR(LEN(AX284)&lt;2,ISNUMBER(MATCH(AX284,L_Placeholder,0))),"INVALID – verifier missing",IF(AX284=AU284,"INVALID – verifier must be someone other than the PIC",IF(SUMPRODUCT(--ISNUMBER(SEARCH(" "&amp;L_EvidencePhrase&amp;" ",BC284)))&gt;0,"INVALID – result not yet available (awaiting / TBC)",IF(AND(TRIM(U284)="Pass",SUMPRODUCT(--ISNUMBER(SEARCH(" "&amp;L_ResultBad&amp;" ",BC284)))&gt;0,NOT(SUMPRODUCT(--ISNUMBER(SEARCH(" "&amp;L_Negation&amp;" ",BC284)))&gt;0)),"INVALID – result describes a problem: use Fail, then Pass after CA",IF(AND(AQ284=1,OR(OR(LEN(AY284)&lt;3,ISNUMBER(MATCH(AY284,L_Placeholder,0))),SUMPRODUCT(--ISNUMBER(SEARCH(" "&amp;L_EvidencePhrase&amp;" ",BE284)))&gt;0)),"INVALID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SUBSTITUTE(SUBSTITUTE(SUBSTITUTE(SUBSTITUTE(SUBSTITUTE(SUBSTITUTE(SUBSTITUTE(SUBSTITUTE(SUBSTITUTE(SUBSTITUTE(SUBSTITUTE(SUBSTITUTE(SUBSTITUTE(LOWER(T284&amp;""),CHAR(160),"")," ",""),".",""),"-",""),"/",""),"?",""),"_",""),",",""),"[",""),"]",""),"(",""),")",""),"*","")</f>
        <v/>
      </c>
      <c r="AV284" s="61" t="str">
        <f aca="false">SUBSTITUTE(SUBSTITUTE(SUBSTITUTE(SUBSTITUTE(SUBSTITUTE(SUBSTITUTE(SUBSTITUTE(SUBSTITUTE(SUBSTITUTE(SUBSTITUTE(SUBSTITUTE(SUBSTITUTE(SUBSTITUTE(LOWER(V284&amp;""),CHAR(160),"")," ",""),".",""),"-",""),"/",""),"?",""),"_",""),",",""),"[",""),"]",""),"(",""),")",""),"*","")</f>
        <v/>
      </c>
      <c r="AW284" s="61" t="str">
        <f aca="false">SUBSTITUTE(SUBSTITUTE(SUBSTITUTE(SUBSTITUTE(SUBSTITUTE(SUBSTITUTE(SUBSTITUTE(SUBSTITUTE(SUBSTITUTE(SUBSTITUTE(SUBSTITUTE(SUBSTITUTE(SUBSTITUTE(LOWER(Z284&amp;""),CHAR(160),"")," ",""),".",""),"-",""),"/",""),"?",""),"_",""),",",""),"[",""),"]",""),"(",""),")",""),"*","")</f>
        <v/>
      </c>
      <c r="AX284" s="61" t="str">
        <f aca="false">SUBSTITUTE(SUBSTITUTE(SUBSTITUTE(SUBSTITUTE(SUBSTITUTE(SUBSTITUTE(SUBSTITUTE(SUBSTITUTE(SUBSTITUTE(SUBSTITUTE(SUBSTITUTE(SUBSTITUTE(SUBSTITUTE(LOWER(AE284&amp;""),CHAR(160),"")," ",""),".",""),"-",""),"/",""),"?",""),"_",""),",",""),"[",""),"]",""),"(",""),")",""),"*","")</f>
        <v/>
      </c>
      <c r="AY284" s="61" t="str">
        <f aca="false">SUBSTITUTE(SUBSTITUTE(SUBSTITUTE(SUBSTITUTE(SUBSTITUTE(SUBSTITUTE(SUBSTITUTE(SUBSTITUTE(SUBSTITUTE(SUBSTITUTE(SUBSTITUTE(SUBSTITUTE(SUBSTITUTE(LOWER(W284&amp;""),CHAR(160),"")," ",""),".",""),"-",""),"/",""),"?",""),"_",""),",",""),"[",""),"]",""),"(",""),")",""),"*","")</f>
        <v/>
      </c>
      <c r="AZ284" s="61" t="str">
        <f aca="false">SUBSTITUTE(SUBSTITUTE(SUBSTITUTE(SUBSTITUTE(SUBSTITUTE(SUBSTITUTE(SUBSTITUTE(SUBSTITUTE(SUBSTITUTE(SUBSTITUTE(SUBSTITUTE(SUBSTITUTE(SUBSTITUTE(LOWER(AC284&amp;""),CHAR(160),"")," ",""),".",""),"-",""),"/",""),"?",""),"_",""),",",""),"[",""),"]",""),"(",""),")",""),"*","")</f>
        <v/>
      </c>
      <c r="BA284" s="61" t="str">
        <f aca="false">SUBSTITUTE(SUBSTITUTE(SUBSTITUTE(SUBSTITUTE(SUBSTITUTE(SUBSTITUTE(SUBSTITUTE(SUBSTITUTE(SUBSTITUTE(SUBSTITUTE(SUBSTITUTE(SUBSTITUTE(SUBSTITUTE(LOWER(AA284&amp;""),CHAR(160),""),"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"&amp;TRIM(SUBSTITUTE(SUBSTITUTE(SUBSTITUTE(SUBSTITUTE(SUBSTITUTE(SUBSTITUTE(SUBSTITUTE(SUBSTITUTE(SUBSTITUTE(SUBSTITUTE(SUBSTITUTE(SUBSTITUTE(SUBSTITUTE(SUBSTITUTE(SUBSTITUTE(SUBSTITUTE(SUBSTITUTE(SUBSTITUTE(SUBSTITUTE(SUBSTITUTE(LOWER(V284&amp;""),CHAR(160)," "),"."," "),","," "),"-"," "),"/"," "),"("," "),")"," "),":"," "),";"," "),"_"," "),"–"," "),"?"," "),"!"," "),"*"," "),"["," "),"]"," "),"'"," "),"#"," "),"+"," "),"&amp;"," "))&amp;" "</f>
        <v>  </v>
      </c>
      <c r="BD284" s="61" t="str">
        <f aca="false">" "&amp;TRIM(SUBSTITUTE(SUBSTITUTE(SUBSTITUTE(SUBSTITUTE(SUBSTITUTE(SUBSTITUTE(SUBSTITUTE(SUBSTITUTE(SUBSTITUTE(SUBSTITUTE(SUBSTITUTE(SUBSTITUTE(SUBSTITUTE(SUBSTITUTE(SUBSTITUTE(SUBSTITUTE(SUBSTITUTE(SUBSTITUTE(SUBSTITUTE(SUBSTITUTE(LOWER(Z284&amp;""),CHAR(160)," "),"."," "),","," "),"-"," "),"/"," "),"("," "),")"," "),":"," "),";"," "),"_"," "),"–"," "),"?"," "),"!"," "),"*"," "),"["," "),"]"," "),"'"," "),"#"," "),"+"," "),"&amp;"," "))&amp;" "</f>
        <v>  </v>
      </c>
      <c r="BE284" s="61" t="str">
        <f aca="false">" "&amp;TRIM(SUBSTITUTE(SUBSTITUTE(SUBSTITUTE(SUBSTITUTE(SUBSTITUTE(SUBSTITUTE(SUBSTITUTE(SUBSTITUTE(SUBSTITUTE(SUBSTITUTE(SUBSTITUTE(SUBSTITUTE(SUBSTITUTE(SUBSTITUTE(SUBSTITUTE(SUBSTITUTE(SUBSTITUTE(SUBSTITUTE(SUBSTITUTE(SUBSTITUTE(LOWER(W284&amp;""),CHAR(160)," "),"."," "),","," "),"-"," "),"/"," "),"("," "),")"," "),":"," "),";"," "),"_"," "),"–"," "),"?"," "),"!"," "),"*"," "),"["," "),"]"," "),"'"," "),"#"," "),"+"," "),"&amp;"," "))&amp;" "</f>
        <v>  </v>
      </c>
      <c r="BF284" s="61" t="str">
        <f aca="false">" "&amp;TRIM(SUBSTITUTE(SUBSTITUTE(SUBSTITUTE(SUBSTITUTE(SUBSTITUTE(SUBSTITUTE(SUBSTITUTE(SUBSTITUTE(SUBSTITUTE(SUBSTITUTE(SUBSTITUTE(SUBSTITUTE(SUBSTITUTE(SUBSTITUTE(SUBSTITUTE(SUBSTITUTE(SUBSTITUTE(SUBSTITUTE(SUBSTITUTE(SUBSTITUTE(LOWER(AC284&amp;""),CHAR(160)," "),"."," "),","," "),"-"," "),"/"," "),"("," "),")"," "),":"," "),";"," "),"_"," "),"–"," "),"?"," "),"!"," "),"*"," "),"["," "),"]"," "),"'"," "),"#"," "),"+"," "),"&amp;"," "))&amp;" "</f>
        <v>  </v>
      </c>
    </row>
    <row r="285" customFormat="false" ht="41.25" hidden="false" customHeight="true" outlineLevel="0" collapsed="false">
      <c r="A285" s="57" t="s">
        <v>841</v>
      </c>
      <c r="B285" s="57" t="s">
        <v>243</v>
      </c>
      <c r="C285" s="57" t="str">
        <f aca="false">Flights!$F$13</f>
        <v>MH0753</v>
      </c>
      <c r="D285" s="58" t="n">
        <f aca="false">Flights!$D$13</f>
        <v>46306</v>
      </c>
      <c r="E285" s="57" t="str">
        <f aca="false">Flights!$G$13&amp;"-"&amp;Flights!$H$13</f>
        <v>HAN-KUL</v>
      </c>
      <c r="F285" s="57" t="str">
        <f aca="false">Flights!$K$13</f>
        <v>BC</v>
      </c>
      <c r="G285" s="57" t="s">
        <v>79</v>
      </c>
      <c r="H285" s="57" t="s">
        <v>360</v>
      </c>
      <c r="I285" s="57" t="s">
        <v>371</v>
      </c>
      <c r="J285" s="57" t="s">
        <v>372</v>
      </c>
      <c r="K285" s="67" t="s">
        <v>373</v>
      </c>
      <c r="L285" s="67" t="s">
        <v>364</v>
      </c>
      <c r="M285" s="67"/>
      <c r="N285" s="67" t="str">
        <f aca="false">IF(TRIM(Flights!$L$13)="A339","Required","N/A – rule")</f>
        <v>N/A – rule</v>
      </c>
      <c r="O285" s="67" t="s">
        <v>374</v>
      </c>
      <c r="P285" s="57" t="s">
        <v>237</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open",IF(AND(NOT(OR(LEN(AZ285)&lt;15,ISNUMBER(MATCH(AZ285,L_Placeholder,0)))),NOT(SUMPRODUCT(--ISNUMBER(SEARCH(" "&amp;L_EvidencePhrase&amp;" ",BF285)))&gt;0),NOT(OR(LEN(AU285)&lt;2,ISNUMBER(MATCH(AU285,L_Placeholder,0)))),NOT(OR(LEN(AX285)&lt;2,ISNUMBER(MATCH(AX285,L_Placeholder,0)))),TRIM(AE285)&lt;&gt;TRIM(T285)),"N/A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",BD285)))&gt;0),"INVALID – evidence missing, placeholder or not yet on file",IF(OR(LEN(AX285)&lt;2,ISNUMBER(MATCH(AX285,L_Placeholder,0))),"INVALID – verifier missing",IF(AX285=AU285,"INVALID – verifier must be someone other than the PIC",IF(SUMPRODUCT(--ISNUMBER(SEARCH(" "&amp;L_EvidencePhrase&amp;" ",BC285)))&gt;0,"INVALID – result not yet available (awaiting / TBC)",IF(AND(TRIM(U285)="Pass",SUMPRODUCT(--ISNUMBER(SEARCH(" "&amp;L_ResultBad&amp;" ",BC285)))&gt;0,NOT(SUMPRODUCT(--ISNUMBER(SEARCH(" "&amp;L_Negation&amp;" ",BC285)))&gt;0)),"INVALID – result describes a problem: use Fail, then Pass after CA",IF(AND(AQ285=1,OR(OR(LEN(AY285)&lt;3,ISNUMBER(MATCH(AY285,L_Placeholder,0))),SUMPRODUCT(--ISNUMBER(SEARCH(" "&amp;L_EvidencePhrase&amp;" ",BE285)))&gt;0)),"INVALID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SUBSTITUTE(SUBSTITUTE(SUBSTITUTE(SUBSTITUTE(SUBSTITUTE(SUBSTITUTE(SUBSTITUTE(SUBSTITUTE(SUBSTITUTE(SUBSTITUTE(SUBSTITUTE(SUBSTITUTE(SUBSTITUTE(LOWER(T285&amp;""),CHAR(160),"")," ",""),".",""),"-",""),"/",""),"?",""),"_",""),",",""),"[",""),"]",""),"(",""),")",""),"*","")</f>
        <v/>
      </c>
      <c r="AV285" s="61" t="str">
        <f aca="false">SUBSTITUTE(SUBSTITUTE(SUBSTITUTE(SUBSTITUTE(SUBSTITUTE(SUBSTITUTE(SUBSTITUTE(SUBSTITUTE(SUBSTITUTE(SUBSTITUTE(SUBSTITUTE(SUBSTITUTE(SUBSTITUTE(LOWER(V285&amp;""),CHAR(160),"")," ",""),".",""),"-",""),"/",""),"?",""),"_",""),",",""),"[",""),"]",""),"(",""),")",""),"*","")</f>
        <v/>
      </c>
      <c r="AW285" s="61" t="str">
        <f aca="false">SUBSTITUTE(SUBSTITUTE(SUBSTITUTE(SUBSTITUTE(SUBSTITUTE(SUBSTITUTE(SUBSTITUTE(SUBSTITUTE(SUBSTITUTE(SUBSTITUTE(SUBSTITUTE(SUBSTITUTE(SUBSTITUTE(LOWER(Z285&amp;""),CHAR(160),"")," ",""),".",""),"-",""),"/",""),"?",""),"_",""),",",""),"[",""),"]",""),"(",""),")",""),"*","")</f>
        <v/>
      </c>
      <c r="AX285" s="61" t="str">
        <f aca="false">SUBSTITUTE(SUBSTITUTE(SUBSTITUTE(SUBSTITUTE(SUBSTITUTE(SUBSTITUTE(SUBSTITUTE(SUBSTITUTE(SUBSTITUTE(SUBSTITUTE(SUBSTITUTE(SUBSTITUTE(SUBSTITUTE(LOWER(AE285&amp;""),CHAR(160),"")," ",""),".",""),"-",""),"/",""),"?",""),"_",""),",",""),"[",""),"]",""),"(",""),")",""),"*","")</f>
        <v/>
      </c>
      <c r="AY285" s="61" t="str">
        <f aca="false">SUBSTITUTE(SUBSTITUTE(SUBSTITUTE(SUBSTITUTE(SUBSTITUTE(SUBSTITUTE(SUBSTITUTE(SUBSTITUTE(SUBSTITUTE(SUBSTITUTE(SUBSTITUTE(SUBSTITUTE(SUBSTITUTE(LOWER(W285&amp;""),CHAR(160),"")," ",""),".",""),"-",""),"/",""),"?",""),"_",""),",",""),"[",""),"]",""),"(",""),")",""),"*","")</f>
        <v/>
      </c>
      <c r="AZ285" s="61" t="str">
        <f aca="false">SUBSTITUTE(SUBSTITUTE(SUBSTITUTE(SUBSTITUTE(SUBSTITUTE(SUBSTITUTE(SUBSTITUTE(SUBSTITUTE(SUBSTITUTE(SUBSTITUTE(SUBSTITUTE(SUBSTITUTE(SUBSTITUTE(LOWER(AC285&amp;""),CHAR(160),"")," ",""),".",""),"-",""),"/",""),"?",""),"_",""),",",""),"[",""),"]",""),"(",""),")",""),"*","")</f>
        <v/>
      </c>
      <c r="BA285" s="61" t="str">
        <f aca="false">SUBSTITUTE(SUBSTITUTE(SUBSTITUTE(SUBSTITUTE(SUBSTITUTE(SUBSTITUTE(SUBSTITUTE(SUBSTITUTE(SUBSTITUTE(SUBSTITUTE(SUBSTITUTE(SUBSTITUTE(SUBSTITUTE(LOWER(AA285&amp;""),CHAR(160),""),"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"&amp;TRIM(SUBSTITUTE(SUBSTITUTE(SUBSTITUTE(SUBSTITUTE(SUBSTITUTE(SUBSTITUTE(SUBSTITUTE(SUBSTITUTE(SUBSTITUTE(SUBSTITUTE(SUBSTITUTE(SUBSTITUTE(SUBSTITUTE(SUBSTITUTE(SUBSTITUTE(SUBSTITUTE(SUBSTITUTE(SUBSTITUTE(SUBSTITUTE(SUBSTITUTE(LOWER(V285&amp;""),CHAR(160)," "),"."," "),","," "),"-"," "),"/"," "),"("," "),")"," "),":"," "),";"," "),"_"," "),"–"," "),"?"," "),"!"," "),"*"," "),"["," "),"]"," "),"'"," "),"#"," "),"+"," "),"&amp;"," "))&amp;" "</f>
        <v>  </v>
      </c>
      <c r="BD285" s="61" t="str">
        <f aca="false">" "&amp;TRIM(SUBSTITUTE(SUBSTITUTE(SUBSTITUTE(SUBSTITUTE(SUBSTITUTE(SUBSTITUTE(SUBSTITUTE(SUBSTITUTE(SUBSTITUTE(SUBSTITUTE(SUBSTITUTE(SUBSTITUTE(SUBSTITUTE(SUBSTITUTE(SUBSTITUTE(SUBSTITUTE(SUBSTITUTE(SUBSTITUTE(SUBSTITUTE(SUBSTITUTE(LOWER(Z285&amp;""),CHAR(160)," "),"."," "),","," "),"-"," "),"/"," "),"("," "),")"," "),":"," "),";"," "),"_"," "),"–"," "),"?"," "),"!"," "),"*"," "),"["," "),"]"," "),"'"," "),"#"," "),"+"," "),"&amp;"," "))&amp;" "</f>
        <v>  </v>
      </c>
      <c r="BE285" s="61" t="str">
        <f aca="false">" "&amp;TRIM(SUBSTITUTE(SUBSTITUTE(SUBSTITUTE(SUBSTITUTE(SUBSTITUTE(SUBSTITUTE(SUBSTITUTE(SUBSTITUTE(SUBSTITUTE(SUBSTITUTE(SUBSTITUTE(SUBSTITUTE(SUBSTITUTE(SUBSTITUTE(SUBSTITUTE(SUBSTITUTE(SUBSTITUTE(SUBSTITUTE(SUBSTITUTE(SUBSTITUTE(LOWER(W285&amp;""),CHAR(160)," "),"."," "),","," "),"-"," "),"/"," "),"("," "),")"," "),":"," "),";"," "),"_"," "),"–"," "),"?"," "),"!"," "),"*"," "),"["," "),"]"," "),"'"," "),"#"," "),"+"," "),"&amp;"," "))&amp;" "</f>
        <v>  </v>
      </c>
      <c r="BF285" s="61" t="str">
        <f aca="false">" "&amp;TRIM(SUBSTITUTE(SUBSTITUTE(SUBSTITUTE(SUBSTITUTE(SUBSTITUTE(SUBSTITUTE(SUBSTITUTE(SUBSTITUTE(SUBSTITUTE(SUBSTITUTE(SUBSTITUTE(SUBSTITUTE(SUBSTITUTE(SUBSTITUTE(SUBSTITUTE(SUBSTITUTE(SUBSTITUTE(SUBSTITUTE(SUBSTITUTE(SUBSTITUTE(LOWER(AC285&amp;""),CHAR(160)," "),"."," "),","," "),"-"," "),"/"," "),"("," "),")"," "),":"," "),";"," "),"_"," "),"–"," "),"?"," "),"!"," "),"*"," "),"["," "),"]"," "),"'"," "),"#"," "),"+"," "),"&amp;"," "))&amp;" "</f>
        <v>  </v>
      </c>
    </row>
    <row r="286" customFormat="false" ht="39.75" hidden="false" customHeight="true" outlineLevel="0" collapsed="false">
      <c r="A286" s="57" t="s">
        <v>842</v>
      </c>
      <c r="B286" s="57" t="s">
        <v>243</v>
      </c>
      <c r="C286" s="57" t="str">
        <f aca="false">Flights!$F$13</f>
        <v>MH0753</v>
      </c>
      <c r="D286" s="58" t="n">
        <f aca="false">Flights!$D$13</f>
        <v>46306</v>
      </c>
      <c r="E286" s="57" t="str">
        <f aca="false">Flights!$G$13&amp;"-"&amp;Flights!$H$13</f>
        <v>HAN-KUL</v>
      </c>
      <c r="F286" s="57" t="str">
        <f aca="false">Flights!$K$13</f>
        <v>BC</v>
      </c>
      <c r="G286" s="57" t="s">
        <v>79</v>
      </c>
      <c r="H286" s="57" t="s">
        <v>360</v>
      </c>
      <c r="I286" s="57" t="s">
        <v>376</v>
      </c>
      <c r="J286" s="57" t="s">
        <v>377</v>
      </c>
      <c r="K286" s="67" t="s">
        <v>378</v>
      </c>
      <c r="L286" s="67" t="s">
        <v>364</v>
      </c>
      <c r="M286" s="67"/>
      <c r="N286" s="67" t="s">
        <v>365</v>
      </c>
      <c r="O286" s="67"/>
      <c r="P286" s="57" t="s">
        <v>237</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open",IF(AND(NOT(OR(LEN(AZ286)&lt;15,ISNUMBER(MATCH(AZ286,L_Placeholder,0)))),NOT(SUMPRODUCT(--ISNUMBER(SEARCH(" "&amp;L_EvidencePhrase&amp;" ",BF286)))&gt;0),NOT(OR(LEN(AU286)&lt;2,ISNUMBER(MATCH(AU286,L_Placeholder,0)))),NOT(OR(LEN(AX286)&lt;2,ISNUMBER(MATCH(AX286,L_Placeholder,0)))),TRIM(AE286)&lt;&gt;TRIM(T286)),"N/A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",BD286)))&gt;0),"INVALID – evidence missing, placeholder or not yet on file",IF(OR(LEN(AX286)&lt;2,ISNUMBER(MATCH(AX286,L_Placeholder,0))),"INVALID – verifier missing",IF(AX286=AU286,"INVALID – verifier must be someone other than the PIC",IF(SUMPRODUCT(--ISNUMBER(SEARCH(" "&amp;L_EvidencePhrase&amp;" ",BC286)))&gt;0,"INVALID – result not yet available (awaiting / TBC)",IF(AND(TRIM(U286)="Pass",SUMPRODUCT(--ISNUMBER(SEARCH(" "&amp;L_ResultBad&amp;" ",BC286)))&gt;0,NOT(SUMPRODUCT(--ISNUMBER(SEARCH(" "&amp;L_Negation&amp;" ",BC286)))&gt;0)),"INVALID – result describes a problem: use Fail, then Pass after CA",IF(AND(AQ286=1,OR(OR(LEN(AY286)&lt;3,ISNUMBER(MATCH(AY286,L_Placeholder,0))),SUMPRODUCT(--ISNUMBER(SEARCH(" "&amp;L_EvidencePhrase&amp;" ",BE286)))&gt;0)),"INVALID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SUBSTITUTE(SUBSTITUTE(SUBSTITUTE(SUBSTITUTE(SUBSTITUTE(SUBSTITUTE(SUBSTITUTE(SUBSTITUTE(SUBSTITUTE(SUBSTITUTE(SUBSTITUTE(SUBSTITUTE(SUBSTITUTE(LOWER(T286&amp;""),CHAR(160),"")," ",""),".",""),"-",""),"/",""),"?",""),"_",""),",",""),"[",""),"]",""),"(",""),")",""),"*","")</f>
        <v/>
      </c>
      <c r="AV286" s="61" t="str">
        <f aca="false">SUBSTITUTE(SUBSTITUTE(SUBSTITUTE(SUBSTITUTE(SUBSTITUTE(SUBSTITUTE(SUBSTITUTE(SUBSTITUTE(SUBSTITUTE(SUBSTITUTE(SUBSTITUTE(SUBSTITUTE(SUBSTITUTE(LOWER(V286&amp;""),CHAR(160),"")," ",""),".",""),"-",""),"/",""),"?",""),"_",""),",",""),"[",""),"]",""),"(",""),")",""),"*","")</f>
        <v/>
      </c>
      <c r="AW286" s="61" t="str">
        <f aca="false">SUBSTITUTE(SUBSTITUTE(SUBSTITUTE(SUBSTITUTE(SUBSTITUTE(SUBSTITUTE(SUBSTITUTE(SUBSTITUTE(SUBSTITUTE(SUBSTITUTE(SUBSTITUTE(SUBSTITUTE(SUBSTITUTE(LOWER(Z286&amp;""),CHAR(160),"")," ",""),".",""),"-",""),"/",""),"?",""),"_",""),",",""),"[",""),"]",""),"(",""),")",""),"*","")</f>
        <v/>
      </c>
      <c r="AX286" s="61" t="str">
        <f aca="false">SUBSTITUTE(SUBSTITUTE(SUBSTITUTE(SUBSTITUTE(SUBSTITUTE(SUBSTITUTE(SUBSTITUTE(SUBSTITUTE(SUBSTITUTE(SUBSTITUTE(SUBSTITUTE(SUBSTITUTE(SUBSTITUTE(LOWER(AE286&amp;""),CHAR(160),"")," ",""),".",""),"-",""),"/",""),"?",""),"_",""),",",""),"[",""),"]",""),"(",""),")",""),"*","")</f>
        <v/>
      </c>
      <c r="AY286" s="61" t="str">
        <f aca="false">SUBSTITUTE(SUBSTITUTE(SUBSTITUTE(SUBSTITUTE(SUBSTITUTE(SUBSTITUTE(SUBSTITUTE(SUBSTITUTE(SUBSTITUTE(SUBSTITUTE(SUBSTITUTE(SUBSTITUTE(SUBSTITUTE(LOWER(W286&amp;""),CHAR(160),"")," ",""),".",""),"-",""),"/",""),"?",""),"_",""),",",""),"[",""),"]",""),"(",""),")",""),"*","")</f>
        <v/>
      </c>
      <c r="AZ286" s="61" t="str">
        <f aca="false">SUBSTITUTE(SUBSTITUTE(SUBSTITUTE(SUBSTITUTE(SUBSTITUTE(SUBSTITUTE(SUBSTITUTE(SUBSTITUTE(SUBSTITUTE(SUBSTITUTE(SUBSTITUTE(SUBSTITUTE(SUBSTITUTE(LOWER(AC286&amp;""),CHAR(160),"")," ",""),".",""),"-",""),"/",""),"?",""),"_",""),",",""),"[",""),"]",""),"(",""),")",""),"*","")</f>
        <v/>
      </c>
      <c r="BA286" s="61" t="str">
        <f aca="false">SUBSTITUTE(SUBSTITUTE(SUBSTITUTE(SUBSTITUTE(SUBSTITUTE(SUBSTITUTE(SUBSTITUTE(SUBSTITUTE(SUBSTITUTE(SUBSTITUTE(SUBSTITUTE(SUBSTITUTE(SUBSTITUTE(LOWER(AA286&amp;""),CHAR(160),""),"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"&amp;TRIM(SUBSTITUTE(SUBSTITUTE(SUBSTITUTE(SUBSTITUTE(SUBSTITUTE(SUBSTITUTE(SUBSTITUTE(SUBSTITUTE(SUBSTITUTE(SUBSTITUTE(SUBSTITUTE(SUBSTITUTE(SUBSTITUTE(SUBSTITUTE(SUBSTITUTE(SUBSTITUTE(SUBSTITUTE(SUBSTITUTE(SUBSTITUTE(SUBSTITUTE(LOWER(V286&amp;""),CHAR(160)," "),"."," "),","," "),"-"," "),"/"," "),"("," "),")"," "),":"," "),";"," "),"_"," "),"–"," "),"?"," "),"!"," "),"*"," "),"["," "),"]"," "),"'"," "),"#"," "),"+"," "),"&amp;"," "))&amp;" "</f>
        <v>  </v>
      </c>
      <c r="BD286" s="61" t="str">
        <f aca="false">" "&amp;TRIM(SUBSTITUTE(SUBSTITUTE(SUBSTITUTE(SUBSTITUTE(SUBSTITUTE(SUBSTITUTE(SUBSTITUTE(SUBSTITUTE(SUBSTITUTE(SUBSTITUTE(SUBSTITUTE(SUBSTITUTE(SUBSTITUTE(SUBSTITUTE(SUBSTITUTE(SUBSTITUTE(SUBSTITUTE(SUBSTITUTE(SUBSTITUTE(SUBSTITUTE(LOWER(Z286&amp;""),CHAR(160)," "),"."," "),","," "),"-"," "),"/"," "),"("," "),")"," "),":"," "),";"," "),"_"," "),"–"," "),"?"," "),"!"," "),"*"," "),"["," "),"]"," "),"'"," "),"#"," "),"+"," "),"&amp;"," "))&amp;" "</f>
        <v>  </v>
      </c>
      <c r="BE286" s="61" t="str">
        <f aca="false">" "&amp;TRIM(SUBSTITUTE(SUBSTITUTE(SUBSTITUTE(SUBSTITUTE(SUBSTITUTE(SUBSTITUTE(SUBSTITUTE(SUBSTITUTE(SUBSTITUTE(SUBSTITUTE(SUBSTITUTE(SUBSTITUTE(SUBSTITUTE(SUBSTITUTE(SUBSTITUTE(SUBSTITUTE(SUBSTITUTE(SUBSTITUTE(SUBSTITUTE(SUBSTITUTE(LOWER(W286&amp;""),CHAR(160)," "),"."," "),","," "),"-"," "),"/"," "),"("," "),")"," "),":"," "),";"," "),"_"," "),"–"," "),"?"," "),"!"," "),"*"," "),"["," "),"]"," "),"'"," "),"#"," "),"+"," "),"&amp;"," "))&amp;" "</f>
        <v>  </v>
      </c>
      <c r="BF286" s="61" t="str">
        <f aca="false">" "&amp;TRIM(SUBSTITUTE(SUBSTITUTE(SUBSTITUTE(SUBSTITUTE(SUBSTITUTE(SUBSTITUTE(SUBSTITUTE(SUBSTITUTE(SUBSTITUTE(SUBSTITUTE(SUBSTITUTE(SUBSTITUTE(SUBSTITUTE(SUBSTITUTE(SUBSTITUTE(SUBSTITUTE(SUBSTITUTE(SUBSTITUTE(SUBSTITUTE(SUBSTITUTE(LOWER(AC286&amp;""),CHAR(160)," "),"."," "),","," "),"-"," "),"/"," "),"("," "),")"," "),":"," "),";"," "),"_"," "),"–"," "),"?"," "),"!"," "),"*"," "),"["," "),"]"," "),"'"," "),"#"," "),"+"," "),"&amp;"," "))&amp;" "</f>
        <v>  </v>
      </c>
    </row>
    <row r="287" customFormat="false" ht="39.75" hidden="false" customHeight="true" outlineLevel="0" collapsed="false">
      <c r="A287" s="57" t="s">
        <v>843</v>
      </c>
      <c r="B287" s="57" t="s">
        <v>243</v>
      </c>
      <c r="C287" s="57" t="str">
        <f aca="false">Flights!$F$13</f>
        <v>MH0753</v>
      </c>
      <c r="D287" s="58" t="n">
        <f aca="false">Flights!$D$13</f>
        <v>46306</v>
      </c>
      <c r="E287" s="57" t="str">
        <f aca="false">Flights!$G$13&amp;"-"&amp;Flights!$H$13</f>
        <v>HAN-KUL</v>
      </c>
      <c r="F287" s="57" t="str">
        <f aca="false">Flights!$K$13</f>
        <v>BC</v>
      </c>
      <c r="G287" s="57" t="s">
        <v>79</v>
      </c>
      <c r="H287" s="57" t="s">
        <v>360</v>
      </c>
      <c r="I287" s="57" t="s">
        <v>380</v>
      </c>
      <c r="J287" s="57" t="s">
        <v>381</v>
      </c>
      <c r="K287" s="67" t="s">
        <v>382</v>
      </c>
      <c r="L287" s="67" t="s">
        <v>364</v>
      </c>
      <c r="M287" s="67"/>
      <c r="N287" s="67" t="s">
        <v>365</v>
      </c>
      <c r="O287" s="67"/>
      <c r="P287" s="57" t="s">
        <v>237</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open",IF(AND(NOT(OR(LEN(AZ287)&lt;15,ISNUMBER(MATCH(AZ287,L_Placeholder,0)))),NOT(SUMPRODUCT(--ISNUMBER(SEARCH(" "&amp;L_EvidencePhrase&amp;" ",BF287)))&gt;0),NOT(OR(LEN(AU287)&lt;2,ISNUMBER(MATCH(AU287,L_Placeholder,0)))),NOT(OR(LEN(AX287)&lt;2,ISNUMBER(MATCH(AX287,L_Placeholder,0)))),TRIM(AE287)&lt;&gt;TRIM(T287)),"N/A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",BD287)))&gt;0),"INVALID – evidence missing, placeholder or not yet on file",IF(OR(LEN(AX287)&lt;2,ISNUMBER(MATCH(AX287,L_Placeholder,0))),"INVALID – verifier missing",IF(AX287=AU287,"INVALID – verifier must be someone other than the PIC",IF(SUMPRODUCT(--ISNUMBER(SEARCH(" "&amp;L_EvidencePhrase&amp;" ",BC287)))&gt;0,"INVALID – result not yet available (awaiting / TBC)",IF(AND(TRIM(U287)="Pass",SUMPRODUCT(--ISNUMBER(SEARCH(" "&amp;L_ResultBad&amp;" ",BC287)))&gt;0,NOT(SUMPRODUCT(--ISNUMBER(SEARCH(" "&amp;L_Negation&amp;" ",BC287)))&gt;0)),"INVALID – result describes a problem: use Fail, then Pass after CA",IF(AND(AQ287=1,OR(OR(LEN(AY287)&lt;3,ISNUMBER(MATCH(AY287,L_Placeholder,0))),SUMPRODUCT(--ISNUMBER(SEARCH(" "&amp;L_EvidencePhrase&amp;" ",BE287)))&gt;0)),"INVALID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SUBSTITUTE(SUBSTITUTE(SUBSTITUTE(SUBSTITUTE(SUBSTITUTE(SUBSTITUTE(SUBSTITUTE(SUBSTITUTE(SUBSTITUTE(SUBSTITUTE(SUBSTITUTE(SUBSTITUTE(SUBSTITUTE(LOWER(T287&amp;""),CHAR(160),"")," ",""),".",""),"-",""),"/",""),"?",""),"_",""),",",""),"[",""),"]",""),"(",""),")",""),"*","")</f>
        <v/>
      </c>
      <c r="AV287" s="61" t="str">
        <f aca="false">SUBSTITUTE(SUBSTITUTE(SUBSTITUTE(SUBSTITUTE(SUBSTITUTE(SUBSTITUTE(SUBSTITUTE(SUBSTITUTE(SUBSTITUTE(SUBSTITUTE(SUBSTITUTE(SUBSTITUTE(SUBSTITUTE(LOWER(V287&amp;""),CHAR(160),"")," ",""),".",""),"-",""),"/",""),"?",""),"_",""),",",""),"[",""),"]",""),"(",""),")",""),"*","")</f>
        <v/>
      </c>
      <c r="AW287" s="61" t="str">
        <f aca="false">SUBSTITUTE(SUBSTITUTE(SUBSTITUTE(SUBSTITUTE(SUBSTITUTE(SUBSTITUTE(SUBSTITUTE(SUBSTITUTE(SUBSTITUTE(SUBSTITUTE(SUBSTITUTE(SUBSTITUTE(SUBSTITUTE(LOWER(Z287&amp;""),CHAR(160),"")," ",""),".",""),"-",""),"/",""),"?",""),"_",""),",",""),"[",""),"]",""),"(",""),")",""),"*","")</f>
        <v/>
      </c>
      <c r="AX287" s="61" t="str">
        <f aca="false">SUBSTITUTE(SUBSTITUTE(SUBSTITUTE(SUBSTITUTE(SUBSTITUTE(SUBSTITUTE(SUBSTITUTE(SUBSTITUTE(SUBSTITUTE(SUBSTITUTE(SUBSTITUTE(SUBSTITUTE(SUBSTITUTE(LOWER(AE287&amp;""),CHAR(160),"")," ",""),".",""),"-",""),"/",""),"?",""),"_",""),",",""),"[",""),"]",""),"(",""),")",""),"*","")</f>
        <v/>
      </c>
      <c r="AY287" s="61" t="str">
        <f aca="false">SUBSTITUTE(SUBSTITUTE(SUBSTITUTE(SUBSTITUTE(SUBSTITUTE(SUBSTITUTE(SUBSTITUTE(SUBSTITUTE(SUBSTITUTE(SUBSTITUTE(SUBSTITUTE(SUBSTITUTE(SUBSTITUTE(LOWER(W287&amp;""),CHAR(160),"")," ",""),".",""),"-",""),"/",""),"?",""),"_",""),",",""),"[",""),"]",""),"(",""),")",""),"*","")</f>
        <v/>
      </c>
      <c r="AZ287" s="61" t="str">
        <f aca="false">SUBSTITUTE(SUBSTITUTE(SUBSTITUTE(SUBSTITUTE(SUBSTITUTE(SUBSTITUTE(SUBSTITUTE(SUBSTITUTE(SUBSTITUTE(SUBSTITUTE(SUBSTITUTE(SUBSTITUTE(SUBSTITUTE(LOWER(AC287&amp;""),CHAR(160),"")," ",""),".",""),"-",""),"/",""),"?",""),"_",""),",",""),"[",""),"]",""),"(",""),")",""),"*","")</f>
        <v/>
      </c>
      <c r="BA287" s="61" t="str">
        <f aca="false">SUBSTITUTE(SUBSTITUTE(SUBSTITUTE(SUBSTITUTE(SUBSTITUTE(SUBSTITUTE(SUBSTITUTE(SUBSTITUTE(SUBSTITUTE(SUBSTITUTE(SUBSTITUTE(SUBSTITUTE(SUBSTITUTE(LOWER(AA287&amp;""),CHAR(160),""),"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"&amp;TRIM(SUBSTITUTE(SUBSTITUTE(SUBSTITUTE(SUBSTITUTE(SUBSTITUTE(SUBSTITUTE(SUBSTITUTE(SUBSTITUTE(SUBSTITUTE(SUBSTITUTE(SUBSTITUTE(SUBSTITUTE(SUBSTITUTE(SUBSTITUTE(SUBSTITUTE(SUBSTITUTE(SUBSTITUTE(SUBSTITUTE(SUBSTITUTE(SUBSTITUTE(LOWER(V287&amp;""),CHAR(160)," "),"."," "),","," "),"-"," "),"/"," "),"("," "),")"," "),":"," "),";"," "),"_"," "),"–"," "),"?"," "),"!"," "),"*"," "),"["," "),"]"," "),"'"," "),"#"," "),"+"," "),"&amp;"," "))&amp;" "</f>
        <v>  </v>
      </c>
      <c r="BD287" s="61" t="str">
        <f aca="false">" "&amp;TRIM(SUBSTITUTE(SUBSTITUTE(SUBSTITUTE(SUBSTITUTE(SUBSTITUTE(SUBSTITUTE(SUBSTITUTE(SUBSTITUTE(SUBSTITUTE(SUBSTITUTE(SUBSTITUTE(SUBSTITUTE(SUBSTITUTE(SUBSTITUTE(SUBSTITUTE(SUBSTITUTE(SUBSTITUTE(SUBSTITUTE(SUBSTITUTE(SUBSTITUTE(LOWER(Z287&amp;""),CHAR(160)," "),"."," "),","," "),"-"," "),"/"," "),"("," "),")"," "),":"," "),";"," "),"_"," "),"–"," "),"?"," "),"!"," "),"*"," "),"["," "),"]"," "),"'"," "),"#"," "),"+"," "),"&amp;"," "))&amp;" "</f>
        <v>  </v>
      </c>
      <c r="BE287" s="61" t="str">
        <f aca="false">" "&amp;TRIM(SUBSTITUTE(SUBSTITUTE(SUBSTITUTE(SUBSTITUTE(SUBSTITUTE(SUBSTITUTE(SUBSTITUTE(SUBSTITUTE(SUBSTITUTE(SUBSTITUTE(SUBSTITUTE(SUBSTITUTE(SUBSTITUTE(SUBSTITUTE(SUBSTITUTE(SUBSTITUTE(SUBSTITUTE(SUBSTITUTE(SUBSTITUTE(SUBSTITUTE(LOWER(W287&amp;""),CHAR(160)," "),"."," "),","," "),"-"," "),"/"," "),"("," "),")"," "),":"," "),";"," "),"_"," "),"–"," "),"?"," "),"!"," "),"*"," "),"["," "),"]"," "),"'"," "),"#"," "),"+"," "),"&amp;"," "))&amp;" "</f>
        <v>  </v>
      </c>
      <c r="BF287" s="61" t="str">
        <f aca="false">" "&amp;TRIM(SUBSTITUTE(SUBSTITUTE(SUBSTITUTE(SUBSTITUTE(SUBSTITUTE(SUBSTITUTE(SUBSTITUTE(SUBSTITUTE(SUBSTITUTE(SUBSTITUTE(SUBSTITUTE(SUBSTITUTE(SUBSTITUTE(SUBSTITUTE(SUBSTITUTE(SUBSTITUTE(SUBSTITUTE(SUBSTITUTE(SUBSTITUTE(SUBSTITUTE(LOWER(AC287&amp;""),CHAR(160)," "),"."," "),","," "),"-"," "),"/"," "),"("," "),")"," "),":"," "),";"," "),"_"," "),"–"," "),"?"," "),"!"," "),"*"," "),"["," "),"]"," "),"'"," "),"#"," "),"+"," "),"&amp;"," "))&amp;" "</f>
        <v>  </v>
      </c>
    </row>
    <row r="288" customFormat="false" ht="39.75" hidden="false" customHeight="true" outlineLevel="0" collapsed="false">
      <c r="A288" s="57" t="s">
        <v>844</v>
      </c>
      <c r="B288" s="57" t="s">
        <v>243</v>
      </c>
      <c r="C288" s="57" t="str">
        <f aca="false">Flights!$F$13</f>
        <v>MH0753</v>
      </c>
      <c r="D288" s="58" t="n">
        <f aca="false">Flights!$D$13</f>
        <v>46306</v>
      </c>
      <c r="E288" s="57" t="str">
        <f aca="false">Flights!$G$13&amp;"-"&amp;Flights!$H$13</f>
        <v>HAN-KUL</v>
      </c>
      <c r="F288" s="57" t="str">
        <f aca="false">Flights!$K$13</f>
        <v>BC</v>
      </c>
      <c r="G288" s="57" t="s">
        <v>79</v>
      </c>
      <c r="H288" s="57" t="s">
        <v>360</v>
      </c>
      <c r="I288" s="57" t="s">
        <v>380</v>
      </c>
      <c r="J288" s="57" t="s">
        <v>384</v>
      </c>
      <c r="K288" s="67" t="s">
        <v>385</v>
      </c>
      <c r="L288" s="67" t="s">
        <v>364</v>
      </c>
      <c r="M288" s="67"/>
      <c r="N288" s="67" t="s">
        <v>365</v>
      </c>
      <c r="O288" s="67"/>
      <c r="P288" s="57" t="s">
        <v>237</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open",IF(AND(NOT(OR(LEN(AZ288)&lt;15,ISNUMBER(MATCH(AZ288,L_Placeholder,0)))),NOT(SUMPRODUCT(--ISNUMBER(SEARCH(" "&amp;L_EvidencePhrase&amp;" ",BF288)))&gt;0),NOT(OR(LEN(AU288)&lt;2,ISNUMBER(MATCH(AU288,L_Placeholder,0)))),NOT(OR(LEN(AX288)&lt;2,ISNUMBER(MATCH(AX288,L_Placeholder,0)))),TRIM(AE288)&lt;&gt;TRIM(T288)),"N/A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",BD288)))&gt;0),"INVALID – evidence missing, placeholder or not yet on file",IF(OR(LEN(AX288)&lt;2,ISNUMBER(MATCH(AX288,L_Placeholder,0))),"INVALID – verifier missing",IF(AX288=AU288,"INVALID – verifier must be someone other than the PIC",IF(SUMPRODUCT(--ISNUMBER(SEARCH(" "&amp;L_EvidencePhrase&amp;" ",BC288)))&gt;0,"INVALID – result not yet available (awaiting / TBC)",IF(AND(TRIM(U288)="Pass",SUMPRODUCT(--ISNUMBER(SEARCH(" "&amp;L_ResultBad&amp;" ",BC288)))&gt;0,NOT(SUMPRODUCT(--ISNUMBER(SEARCH(" "&amp;L_Negation&amp;" ",BC288)))&gt;0)),"INVALID – result describes a problem: use Fail, then Pass after CA",IF(AND(AQ288=1,OR(OR(LEN(AY288)&lt;3,ISNUMBER(MATCH(AY288,L_Placeholder,0))),SUMPRODUCT(--ISNUMBER(SEARCH(" "&amp;L_EvidencePhrase&amp;" ",BE288)))&gt;0)),"INVALID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SUBSTITUTE(SUBSTITUTE(SUBSTITUTE(SUBSTITUTE(SUBSTITUTE(SUBSTITUTE(SUBSTITUTE(SUBSTITUTE(SUBSTITUTE(SUBSTITUTE(SUBSTITUTE(SUBSTITUTE(SUBSTITUTE(LOWER(T288&amp;""),CHAR(160),"")," ",""),".",""),"-",""),"/",""),"?",""),"_",""),",",""),"[",""),"]",""),"(",""),")",""),"*","")</f>
        <v/>
      </c>
      <c r="AV288" s="61" t="str">
        <f aca="false">SUBSTITUTE(SUBSTITUTE(SUBSTITUTE(SUBSTITUTE(SUBSTITUTE(SUBSTITUTE(SUBSTITUTE(SUBSTITUTE(SUBSTITUTE(SUBSTITUTE(SUBSTITUTE(SUBSTITUTE(SUBSTITUTE(LOWER(V288&amp;""),CHAR(160),"")," ",""),".",""),"-",""),"/",""),"?",""),"_",""),",",""),"[",""),"]",""),"(",""),")",""),"*","")</f>
        <v/>
      </c>
      <c r="AW288" s="61" t="str">
        <f aca="false">SUBSTITUTE(SUBSTITUTE(SUBSTITUTE(SUBSTITUTE(SUBSTITUTE(SUBSTITUTE(SUBSTITUTE(SUBSTITUTE(SUBSTITUTE(SUBSTITUTE(SUBSTITUTE(SUBSTITUTE(SUBSTITUTE(LOWER(Z288&amp;""),CHAR(160),"")," ",""),".",""),"-",""),"/",""),"?",""),"_",""),",",""),"[",""),"]",""),"(",""),")",""),"*","")</f>
        <v/>
      </c>
      <c r="AX288" s="61" t="str">
        <f aca="false">SUBSTITUTE(SUBSTITUTE(SUBSTITUTE(SUBSTITUTE(SUBSTITUTE(SUBSTITUTE(SUBSTITUTE(SUBSTITUTE(SUBSTITUTE(SUBSTITUTE(SUBSTITUTE(SUBSTITUTE(SUBSTITUTE(LOWER(AE288&amp;""),CHAR(160),"")," ",""),".",""),"-",""),"/",""),"?",""),"_",""),",",""),"[",""),"]",""),"(",""),")",""),"*","")</f>
        <v/>
      </c>
      <c r="AY288" s="61" t="str">
        <f aca="false">SUBSTITUTE(SUBSTITUTE(SUBSTITUTE(SUBSTITUTE(SUBSTITUTE(SUBSTITUTE(SUBSTITUTE(SUBSTITUTE(SUBSTITUTE(SUBSTITUTE(SUBSTITUTE(SUBSTITUTE(SUBSTITUTE(LOWER(W288&amp;""),CHAR(160),"")," ",""),".",""),"-",""),"/",""),"?",""),"_",""),",",""),"[",""),"]",""),"(",""),")",""),"*","")</f>
        <v/>
      </c>
      <c r="AZ288" s="61" t="str">
        <f aca="false">SUBSTITUTE(SUBSTITUTE(SUBSTITUTE(SUBSTITUTE(SUBSTITUTE(SUBSTITUTE(SUBSTITUTE(SUBSTITUTE(SUBSTITUTE(SUBSTITUTE(SUBSTITUTE(SUBSTITUTE(SUBSTITUTE(LOWER(AC288&amp;""),CHAR(160),"")," ",""),".",""),"-",""),"/",""),"?",""),"_",""),",",""),"[",""),"]",""),"(",""),")",""),"*","")</f>
        <v/>
      </c>
      <c r="BA288" s="61" t="str">
        <f aca="false">SUBSTITUTE(SUBSTITUTE(SUBSTITUTE(SUBSTITUTE(SUBSTITUTE(SUBSTITUTE(SUBSTITUTE(SUBSTITUTE(SUBSTITUTE(SUBSTITUTE(SUBSTITUTE(SUBSTITUTE(SUBSTITUTE(LOWER(AA288&amp;""),CHAR(160),""),"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"&amp;TRIM(SUBSTITUTE(SUBSTITUTE(SUBSTITUTE(SUBSTITUTE(SUBSTITUTE(SUBSTITUTE(SUBSTITUTE(SUBSTITUTE(SUBSTITUTE(SUBSTITUTE(SUBSTITUTE(SUBSTITUTE(SUBSTITUTE(SUBSTITUTE(SUBSTITUTE(SUBSTITUTE(SUBSTITUTE(SUBSTITUTE(SUBSTITUTE(SUBSTITUTE(LOWER(V288&amp;""),CHAR(160)," "),"."," "),","," "),"-"," "),"/"," "),"("," "),")"," "),":"," "),";"," "),"_"," "),"–"," "),"?"," "),"!"," "),"*"," "),"["," "),"]"," "),"'"," "),"#"," "),"+"," "),"&amp;"," "))&amp;" "</f>
        <v>  </v>
      </c>
      <c r="BD288" s="61" t="str">
        <f aca="false">" "&amp;TRIM(SUBSTITUTE(SUBSTITUTE(SUBSTITUTE(SUBSTITUTE(SUBSTITUTE(SUBSTITUTE(SUBSTITUTE(SUBSTITUTE(SUBSTITUTE(SUBSTITUTE(SUBSTITUTE(SUBSTITUTE(SUBSTITUTE(SUBSTITUTE(SUBSTITUTE(SUBSTITUTE(SUBSTITUTE(SUBSTITUTE(SUBSTITUTE(SUBSTITUTE(LOWER(Z288&amp;""),CHAR(160)," "),"."," "),","," "),"-"," "),"/"," "),"("," "),")"," "),":"," "),";"," "),"_"," "),"–"," "),"?"," "),"!"," "),"*"," "),"["," "),"]"," "),"'"," "),"#"," "),"+"," "),"&amp;"," "))&amp;" "</f>
        <v>  </v>
      </c>
      <c r="BE288" s="61" t="str">
        <f aca="false">" "&amp;TRIM(SUBSTITUTE(SUBSTITUTE(SUBSTITUTE(SUBSTITUTE(SUBSTITUTE(SUBSTITUTE(SUBSTITUTE(SUBSTITUTE(SUBSTITUTE(SUBSTITUTE(SUBSTITUTE(SUBSTITUTE(SUBSTITUTE(SUBSTITUTE(SUBSTITUTE(SUBSTITUTE(SUBSTITUTE(SUBSTITUTE(SUBSTITUTE(SUBSTITUTE(LOWER(W288&amp;""),CHAR(160)," "),"."," "),","," "),"-"," "),"/"," "),"("," "),")"," "),":"," "),";"," "),"_"," "),"–"," "),"?"," "),"!"," "),"*"," "),"["," "),"]"," "),"'"," "),"#"," "),"+"," "),"&amp;"," "))&amp;" "</f>
        <v>  </v>
      </c>
      <c r="BF288" s="61" t="str">
        <f aca="false">" "&amp;TRIM(SUBSTITUTE(SUBSTITUTE(SUBSTITUTE(SUBSTITUTE(SUBSTITUTE(SUBSTITUTE(SUBSTITUTE(SUBSTITUTE(SUBSTITUTE(SUBSTITUTE(SUBSTITUTE(SUBSTITUTE(SUBSTITUTE(SUBSTITUTE(SUBSTITUTE(SUBSTITUTE(SUBSTITUTE(SUBSTITUTE(SUBSTITUTE(SUBSTITUTE(LOWER(AC288&amp;""),CHAR(160)," "),"."," "),","," "),"-"," "),"/"," "),"("," "),")"," "),":"," "),";"," "),"_"," "),"–"," "),"?"," "),"!"," "),"*"," "),"["," "),"]"," "),"'"," "),"#"," "),"+"," "),"&amp;"," "))&amp;" "</f>
        <v>  </v>
      </c>
    </row>
    <row r="289" customFormat="false" ht="39.75" hidden="false" customHeight="true" outlineLevel="0" collapsed="false">
      <c r="A289" s="57" t="s">
        <v>845</v>
      </c>
      <c r="B289" s="57" t="s">
        <v>243</v>
      </c>
      <c r="C289" s="57" t="str">
        <f aca="false">Flights!$F$13</f>
        <v>MH0753</v>
      </c>
      <c r="D289" s="58" t="n">
        <f aca="false">Flights!$D$13</f>
        <v>46306</v>
      </c>
      <c r="E289" s="57" t="str">
        <f aca="false">Flights!$G$13&amp;"-"&amp;Flights!$H$13</f>
        <v>HAN-KUL</v>
      </c>
      <c r="F289" s="57" t="str">
        <f aca="false">Flights!$K$13</f>
        <v>BC</v>
      </c>
      <c r="G289" s="57" t="s">
        <v>79</v>
      </c>
      <c r="H289" s="57" t="s">
        <v>360</v>
      </c>
      <c r="I289" s="57" t="s">
        <v>387</v>
      </c>
      <c r="J289" s="57" t="s">
        <v>388</v>
      </c>
      <c r="K289" s="67" t="s">
        <v>389</v>
      </c>
      <c r="L289" s="67" t="s">
        <v>364</v>
      </c>
      <c r="M289" s="67"/>
      <c r="N289" s="67" t="s">
        <v>365</v>
      </c>
      <c r="O289" s="67"/>
      <c r="P289" s="57" t="s">
        <v>237</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open",IF(AND(NOT(OR(LEN(AZ289)&lt;15,ISNUMBER(MATCH(AZ289,L_Placeholder,0)))),NOT(SUMPRODUCT(--ISNUMBER(SEARCH(" "&amp;L_EvidencePhrase&amp;" ",BF289)))&gt;0),NOT(OR(LEN(AU289)&lt;2,ISNUMBER(MATCH(AU289,L_Placeholder,0)))),NOT(OR(LEN(AX289)&lt;2,ISNUMBER(MATCH(AX289,L_Placeholder,0)))),TRIM(AE289)&lt;&gt;TRIM(T289)),"N/A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",BD289)))&gt;0),"INVALID – evidence missing, placeholder or not yet on file",IF(OR(LEN(AX289)&lt;2,ISNUMBER(MATCH(AX289,L_Placeholder,0))),"INVALID – verifier missing",IF(AX289=AU289,"INVALID – verifier must be someone other than the PIC",IF(SUMPRODUCT(--ISNUMBER(SEARCH(" "&amp;L_EvidencePhrase&amp;" ",BC289)))&gt;0,"INVALID – result not yet available (awaiting / TBC)",IF(AND(TRIM(U289)="Pass",SUMPRODUCT(--ISNUMBER(SEARCH(" "&amp;L_ResultBad&amp;" ",BC289)))&gt;0,NOT(SUMPRODUCT(--ISNUMBER(SEARCH(" "&amp;L_Negation&amp;" ",BC289)))&gt;0)),"INVALID – result describes a problem: use Fail, then Pass after CA",IF(AND(AQ289=1,OR(OR(LEN(AY289)&lt;3,ISNUMBER(MATCH(AY289,L_Placeholder,0))),SUMPRODUCT(--ISNUMBER(SEARCH(" "&amp;L_EvidencePhrase&amp;" ",BE289)))&gt;0)),"INVALID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SUBSTITUTE(SUBSTITUTE(SUBSTITUTE(SUBSTITUTE(SUBSTITUTE(SUBSTITUTE(SUBSTITUTE(SUBSTITUTE(SUBSTITUTE(SUBSTITUTE(SUBSTITUTE(SUBSTITUTE(SUBSTITUTE(LOWER(T289&amp;""),CHAR(160),"")," ",""),".",""),"-",""),"/",""),"?",""),"_",""),",",""),"[",""),"]",""),"(",""),")",""),"*","")</f>
        <v/>
      </c>
      <c r="AV289" s="61" t="str">
        <f aca="false">SUBSTITUTE(SUBSTITUTE(SUBSTITUTE(SUBSTITUTE(SUBSTITUTE(SUBSTITUTE(SUBSTITUTE(SUBSTITUTE(SUBSTITUTE(SUBSTITUTE(SUBSTITUTE(SUBSTITUTE(SUBSTITUTE(LOWER(V289&amp;""),CHAR(160),"")," ",""),".",""),"-",""),"/",""),"?",""),"_",""),",",""),"[",""),"]",""),"(",""),")",""),"*","")</f>
        <v/>
      </c>
      <c r="AW289" s="61" t="str">
        <f aca="false">SUBSTITUTE(SUBSTITUTE(SUBSTITUTE(SUBSTITUTE(SUBSTITUTE(SUBSTITUTE(SUBSTITUTE(SUBSTITUTE(SUBSTITUTE(SUBSTITUTE(SUBSTITUTE(SUBSTITUTE(SUBSTITUTE(LOWER(Z289&amp;""),CHAR(160),"")," ",""),".",""),"-",""),"/",""),"?",""),"_",""),",",""),"[",""),"]",""),"(",""),")",""),"*","")</f>
        <v/>
      </c>
      <c r="AX289" s="61" t="str">
        <f aca="false">SUBSTITUTE(SUBSTITUTE(SUBSTITUTE(SUBSTITUTE(SUBSTITUTE(SUBSTITUTE(SUBSTITUTE(SUBSTITUTE(SUBSTITUTE(SUBSTITUTE(SUBSTITUTE(SUBSTITUTE(SUBSTITUTE(LOWER(AE289&amp;""),CHAR(160),"")," ",""),".",""),"-",""),"/",""),"?",""),"_",""),",",""),"[",""),"]",""),"(",""),")",""),"*","")</f>
        <v/>
      </c>
      <c r="AY289" s="61" t="str">
        <f aca="false">SUBSTITUTE(SUBSTITUTE(SUBSTITUTE(SUBSTITUTE(SUBSTITUTE(SUBSTITUTE(SUBSTITUTE(SUBSTITUTE(SUBSTITUTE(SUBSTITUTE(SUBSTITUTE(SUBSTITUTE(SUBSTITUTE(LOWER(W289&amp;""),CHAR(160),"")," ",""),".",""),"-",""),"/",""),"?",""),"_",""),",",""),"[",""),"]",""),"(",""),")",""),"*","")</f>
        <v/>
      </c>
      <c r="AZ289" s="61" t="str">
        <f aca="false">SUBSTITUTE(SUBSTITUTE(SUBSTITUTE(SUBSTITUTE(SUBSTITUTE(SUBSTITUTE(SUBSTITUTE(SUBSTITUTE(SUBSTITUTE(SUBSTITUTE(SUBSTITUTE(SUBSTITUTE(SUBSTITUTE(LOWER(AC289&amp;""),CHAR(160),"")," ",""),".",""),"-",""),"/",""),"?",""),"_",""),",",""),"[",""),"]",""),"(",""),")",""),"*","")</f>
        <v/>
      </c>
      <c r="BA289" s="61" t="str">
        <f aca="false">SUBSTITUTE(SUBSTITUTE(SUBSTITUTE(SUBSTITUTE(SUBSTITUTE(SUBSTITUTE(SUBSTITUTE(SUBSTITUTE(SUBSTITUTE(SUBSTITUTE(SUBSTITUTE(SUBSTITUTE(SUBSTITUTE(LOWER(AA289&amp;""),CHAR(160),""),"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"&amp;TRIM(SUBSTITUTE(SUBSTITUTE(SUBSTITUTE(SUBSTITUTE(SUBSTITUTE(SUBSTITUTE(SUBSTITUTE(SUBSTITUTE(SUBSTITUTE(SUBSTITUTE(SUBSTITUTE(SUBSTITUTE(SUBSTITUTE(SUBSTITUTE(SUBSTITUTE(SUBSTITUTE(SUBSTITUTE(SUBSTITUTE(SUBSTITUTE(SUBSTITUTE(LOWER(V289&amp;""),CHAR(160)," "),"."," "),","," "),"-"," "),"/"," "),"("," "),")"," "),":"," "),";"," "),"_"," "),"–"," "),"?"," "),"!"," "),"*"," "),"["," "),"]"," "),"'"," "),"#"," "),"+"," "),"&amp;"," "))&amp;" "</f>
        <v>  </v>
      </c>
      <c r="BD289" s="61" t="str">
        <f aca="false">" "&amp;TRIM(SUBSTITUTE(SUBSTITUTE(SUBSTITUTE(SUBSTITUTE(SUBSTITUTE(SUBSTITUTE(SUBSTITUTE(SUBSTITUTE(SUBSTITUTE(SUBSTITUTE(SUBSTITUTE(SUBSTITUTE(SUBSTITUTE(SUBSTITUTE(SUBSTITUTE(SUBSTITUTE(SUBSTITUTE(SUBSTITUTE(SUBSTITUTE(SUBSTITUTE(LOWER(Z289&amp;""),CHAR(160)," "),"."," "),","," "),"-"," "),"/"," "),"("," "),")"," "),":"," "),";"," "),"_"," "),"–"," "),"?"," "),"!"," "),"*"," "),"["," "),"]"," "),"'"," "),"#"," "),"+"," "),"&amp;"," "))&amp;" "</f>
        <v>  </v>
      </c>
      <c r="BE289" s="61" t="str">
        <f aca="false">" "&amp;TRIM(SUBSTITUTE(SUBSTITUTE(SUBSTITUTE(SUBSTITUTE(SUBSTITUTE(SUBSTITUTE(SUBSTITUTE(SUBSTITUTE(SUBSTITUTE(SUBSTITUTE(SUBSTITUTE(SUBSTITUTE(SUBSTITUTE(SUBSTITUTE(SUBSTITUTE(SUBSTITUTE(SUBSTITUTE(SUBSTITUTE(SUBSTITUTE(SUBSTITUTE(LOWER(W289&amp;""),CHAR(160)," "),"."," "),","," "),"-"," "),"/"," "),"("," "),")"," "),":"," "),";"," "),"_"," "),"–"," "),"?"," "),"!"," "),"*"," "),"["," "),"]"," "),"'"," "),"#"," "),"+"," "),"&amp;"," "))&amp;" "</f>
        <v>  </v>
      </c>
      <c r="BF289" s="61" t="str">
        <f aca="false">" "&amp;TRIM(SUBSTITUTE(SUBSTITUTE(SUBSTITUTE(SUBSTITUTE(SUBSTITUTE(SUBSTITUTE(SUBSTITUTE(SUBSTITUTE(SUBSTITUTE(SUBSTITUTE(SUBSTITUTE(SUBSTITUTE(SUBSTITUTE(SUBSTITUTE(SUBSTITUTE(SUBSTITUTE(SUBSTITUTE(SUBSTITUTE(SUBSTITUTE(SUBSTITUTE(LOWER(AC289&amp;""),CHAR(160)," "),"."," "),","," "),"-"," "),"/"," "),"("," "),")"," "),":"," "),";"," "),"_"," "),"–"," "),"?"," "),"!"," "),"*"," "),"["," "),"]"," "),"'"," "),"#"," "),"+"," "),"&amp;"," "))&amp;" "</f>
        <v>  </v>
      </c>
    </row>
    <row r="290" customFormat="false" ht="39.75" hidden="false" customHeight="true" outlineLevel="0" collapsed="false">
      <c r="A290" s="57" t="s">
        <v>846</v>
      </c>
      <c r="B290" s="57" t="s">
        <v>243</v>
      </c>
      <c r="C290" s="57" t="str">
        <f aca="false">Flights!$F$13</f>
        <v>MH0753</v>
      </c>
      <c r="D290" s="58" t="n">
        <f aca="false">Flights!$D$13</f>
        <v>46306</v>
      </c>
      <c r="E290" s="57" t="str">
        <f aca="false">Flights!$G$13&amp;"-"&amp;Flights!$H$13</f>
        <v>HAN-KUL</v>
      </c>
      <c r="F290" s="57" t="str">
        <f aca="false">Flights!$K$13</f>
        <v>BC</v>
      </c>
      <c r="G290" s="57" t="s">
        <v>79</v>
      </c>
      <c r="H290" s="57" t="s">
        <v>360</v>
      </c>
      <c r="I290" s="57" t="s">
        <v>387</v>
      </c>
      <c r="J290" s="57" t="s">
        <v>391</v>
      </c>
      <c r="K290" s="67" t="s">
        <v>389</v>
      </c>
      <c r="L290" s="67" t="s">
        <v>364</v>
      </c>
      <c r="M290" s="67"/>
      <c r="N290" s="67" t="s">
        <v>365</v>
      </c>
      <c r="O290" s="67"/>
      <c r="P290" s="57" t="s">
        <v>237</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open",IF(AND(NOT(OR(LEN(AZ290)&lt;15,ISNUMBER(MATCH(AZ290,L_Placeholder,0)))),NOT(SUMPRODUCT(--ISNUMBER(SEARCH(" "&amp;L_EvidencePhrase&amp;" ",BF290)))&gt;0),NOT(OR(LEN(AU290)&lt;2,ISNUMBER(MATCH(AU290,L_Placeholder,0)))),NOT(OR(LEN(AX290)&lt;2,ISNUMBER(MATCH(AX290,L_Placeholder,0)))),TRIM(AE290)&lt;&gt;TRIM(T290)),"N/A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",BD290)))&gt;0),"INVALID – evidence missing, placeholder or not yet on file",IF(OR(LEN(AX290)&lt;2,ISNUMBER(MATCH(AX290,L_Placeholder,0))),"INVALID – verifier missing",IF(AX290=AU290,"INVALID – verifier must be someone other than the PIC",IF(SUMPRODUCT(--ISNUMBER(SEARCH(" "&amp;L_EvidencePhrase&amp;" ",BC290)))&gt;0,"INVALID – result not yet available (awaiting / TBC)",IF(AND(TRIM(U290)="Pass",SUMPRODUCT(--ISNUMBER(SEARCH(" "&amp;L_ResultBad&amp;" ",BC290)))&gt;0,NOT(SUMPRODUCT(--ISNUMBER(SEARCH(" "&amp;L_Negation&amp;" ",BC290)))&gt;0)),"INVALID – result describes a problem: use Fail, then Pass after CA",IF(AND(AQ290=1,OR(OR(LEN(AY290)&lt;3,ISNUMBER(MATCH(AY290,L_Placeholder,0))),SUMPRODUCT(--ISNUMBER(SEARCH(" "&amp;L_EvidencePhrase&amp;" ",BE290)))&gt;0)),"INVALID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SUBSTITUTE(SUBSTITUTE(SUBSTITUTE(SUBSTITUTE(SUBSTITUTE(SUBSTITUTE(SUBSTITUTE(SUBSTITUTE(SUBSTITUTE(SUBSTITUTE(SUBSTITUTE(SUBSTITUTE(SUBSTITUTE(LOWER(T290&amp;""),CHAR(160),"")," ",""),".",""),"-",""),"/",""),"?",""),"_",""),",",""),"[",""),"]",""),"(",""),")",""),"*","")</f>
        <v/>
      </c>
      <c r="AV290" s="61" t="str">
        <f aca="false">SUBSTITUTE(SUBSTITUTE(SUBSTITUTE(SUBSTITUTE(SUBSTITUTE(SUBSTITUTE(SUBSTITUTE(SUBSTITUTE(SUBSTITUTE(SUBSTITUTE(SUBSTITUTE(SUBSTITUTE(SUBSTITUTE(LOWER(V290&amp;""),CHAR(160),"")," ",""),".",""),"-",""),"/",""),"?",""),"_",""),",",""),"[",""),"]",""),"(",""),")",""),"*","")</f>
        <v/>
      </c>
      <c r="AW290" s="61" t="str">
        <f aca="false">SUBSTITUTE(SUBSTITUTE(SUBSTITUTE(SUBSTITUTE(SUBSTITUTE(SUBSTITUTE(SUBSTITUTE(SUBSTITUTE(SUBSTITUTE(SUBSTITUTE(SUBSTITUTE(SUBSTITUTE(SUBSTITUTE(LOWER(Z290&amp;""),CHAR(160),"")," ",""),".",""),"-",""),"/",""),"?",""),"_",""),",",""),"[",""),"]",""),"(",""),")",""),"*","")</f>
        <v/>
      </c>
      <c r="AX290" s="61" t="str">
        <f aca="false">SUBSTITUTE(SUBSTITUTE(SUBSTITUTE(SUBSTITUTE(SUBSTITUTE(SUBSTITUTE(SUBSTITUTE(SUBSTITUTE(SUBSTITUTE(SUBSTITUTE(SUBSTITUTE(SUBSTITUTE(SUBSTITUTE(LOWER(AE290&amp;""),CHAR(160),"")," ",""),".",""),"-",""),"/",""),"?",""),"_",""),",",""),"[",""),"]",""),"(",""),")",""),"*","")</f>
        <v/>
      </c>
      <c r="AY290" s="61" t="str">
        <f aca="false">SUBSTITUTE(SUBSTITUTE(SUBSTITUTE(SUBSTITUTE(SUBSTITUTE(SUBSTITUTE(SUBSTITUTE(SUBSTITUTE(SUBSTITUTE(SUBSTITUTE(SUBSTITUTE(SUBSTITUTE(SUBSTITUTE(LOWER(W290&amp;""),CHAR(160),"")," ",""),".",""),"-",""),"/",""),"?",""),"_",""),",",""),"[",""),"]",""),"(",""),")",""),"*","")</f>
        <v/>
      </c>
      <c r="AZ290" s="61" t="str">
        <f aca="false">SUBSTITUTE(SUBSTITUTE(SUBSTITUTE(SUBSTITUTE(SUBSTITUTE(SUBSTITUTE(SUBSTITUTE(SUBSTITUTE(SUBSTITUTE(SUBSTITUTE(SUBSTITUTE(SUBSTITUTE(SUBSTITUTE(LOWER(AC290&amp;""),CHAR(160),"")," ",""),".",""),"-",""),"/",""),"?",""),"_",""),",",""),"[",""),"]",""),"(",""),")",""),"*","")</f>
        <v/>
      </c>
      <c r="BA290" s="61" t="str">
        <f aca="false">SUBSTITUTE(SUBSTITUTE(SUBSTITUTE(SUBSTITUTE(SUBSTITUTE(SUBSTITUTE(SUBSTITUTE(SUBSTITUTE(SUBSTITUTE(SUBSTITUTE(SUBSTITUTE(SUBSTITUTE(SUBSTITUTE(LOWER(AA290&amp;""),CHAR(160),""),"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"&amp;TRIM(SUBSTITUTE(SUBSTITUTE(SUBSTITUTE(SUBSTITUTE(SUBSTITUTE(SUBSTITUTE(SUBSTITUTE(SUBSTITUTE(SUBSTITUTE(SUBSTITUTE(SUBSTITUTE(SUBSTITUTE(SUBSTITUTE(SUBSTITUTE(SUBSTITUTE(SUBSTITUTE(SUBSTITUTE(SUBSTITUTE(SUBSTITUTE(SUBSTITUTE(LOWER(V290&amp;""),CHAR(160)," "),"."," "),","," "),"-"," "),"/"," "),"("," "),")"," "),":"," "),";"," "),"_"," "),"–"," "),"?"," "),"!"," "),"*"," "),"["," "),"]"," "),"'"," "),"#"," "),"+"," "),"&amp;"," "))&amp;" "</f>
        <v>  </v>
      </c>
      <c r="BD290" s="61" t="str">
        <f aca="false">" "&amp;TRIM(SUBSTITUTE(SUBSTITUTE(SUBSTITUTE(SUBSTITUTE(SUBSTITUTE(SUBSTITUTE(SUBSTITUTE(SUBSTITUTE(SUBSTITUTE(SUBSTITUTE(SUBSTITUTE(SUBSTITUTE(SUBSTITUTE(SUBSTITUTE(SUBSTITUTE(SUBSTITUTE(SUBSTITUTE(SUBSTITUTE(SUBSTITUTE(SUBSTITUTE(LOWER(Z290&amp;""),CHAR(160)," "),"."," "),","," "),"-"," "),"/"," "),"("," "),")"," "),":"," "),";"," "),"_"," "),"–"," "),"?"," "),"!"," "),"*"," "),"["," "),"]"," "),"'"," "),"#"," "),"+"," "),"&amp;"," "))&amp;" "</f>
        <v>  </v>
      </c>
      <c r="BE290" s="61" t="str">
        <f aca="false">" "&amp;TRIM(SUBSTITUTE(SUBSTITUTE(SUBSTITUTE(SUBSTITUTE(SUBSTITUTE(SUBSTITUTE(SUBSTITUTE(SUBSTITUTE(SUBSTITUTE(SUBSTITUTE(SUBSTITUTE(SUBSTITUTE(SUBSTITUTE(SUBSTITUTE(SUBSTITUTE(SUBSTITUTE(SUBSTITUTE(SUBSTITUTE(SUBSTITUTE(SUBSTITUTE(LOWER(W290&amp;""),CHAR(160)," "),"."," "),","," "),"-"," "),"/"," "),"("," "),")"," "),":"," "),";"," "),"_"," "),"–"," "),"?"," "),"!"," "),"*"," "),"["," "),"]"," "),"'"," "),"#"," "),"+"," "),"&amp;"," "))&amp;" "</f>
        <v>  </v>
      </c>
      <c r="BF290" s="61" t="str">
        <f aca="false">" "&amp;TRIM(SUBSTITUTE(SUBSTITUTE(SUBSTITUTE(SUBSTITUTE(SUBSTITUTE(SUBSTITUTE(SUBSTITUTE(SUBSTITUTE(SUBSTITUTE(SUBSTITUTE(SUBSTITUTE(SUBSTITUTE(SUBSTITUTE(SUBSTITUTE(SUBSTITUTE(SUBSTITUTE(SUBSTITUTE(SUBSTITUTE(SUBSTITUTE(SUBSTITUTE(LOWER(AC290&amp;""),CHAR(160)," "),"."," "),","," "),"-"," "),"/"," "),"("," "),")"," "),":"," "),";"," "),"_"," "),"–"," "),"?"," "),"!"," "),"*"," "),"["," "),"]"," "),"'"," "),"#"," "),"+"," "),"&amp;"," "))&amp;" "</f>
        <v>  </v>
      </c>
    </row>
    <row r="291" customFormat="false" ht="39.75" hidden="false" customHeight="true" outlineLevel="0" collapsed="false">
      <c r="A291" s="57" t="s">
        <v>847</v>
      </c>
      <c r="B291" s="57" t="s">
        <v>243</v>
      </c>
      <c r="C291" s="57" t="str">
        <f aca="false">Flights!$F$13</f>
        <v>MH0753</v>
      </c>
      <c r="D291" s="58" t="n">
        <f aca="false">Flights!$D$13</f>
        <v>46306</v>
      </c>
      <c r="E291" s="57" t="str">
        <f aca="false">Flights!$G$13&amp;"-"&amp;Flights!$H$13</f>
        <v>HAN-KUL</v>
      </c>
      <c r="F291" s="57" t="str">
        <f aca="false">Flights!$K$13</f>
        <v>BC</v>
      </c>
      <c r="G291" s="57" t="s">
        <v>79</v>
      </c>
      <c r="H291" s="57" t="s">
        <v>360</v>
      </c>
      <c r="I291" s="57" t="s">
        <v>393</v>
      </c>
      <c r="J291" s="57" t="s">
        <v>394</v>
      </c>
      <c r="K291" s="67" t="s">
        <v>848</v>
      </c>
      <c r="L291" s="67" t="s">
        <v>825</v>
      </c>
      <c r="M291" s="67"/>
      <c r="N291" s="67" t="s">
        <v>365</v>
      </c>
      <c r="O291" s="67"/>
      <c r="P291" s="57" t="s">
        <v>237</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open",IF(AND(NOT(OR(LEN(AZ291)&lt;15,ISNUMBER(MATCH(AZ291,L_Placeholder,0)))),NOT(SUMPRODUCT(--ISNUMBER(SEARCH(" "&amp;L_EvidencePhrase&amp;" ",BF291)))&gt;0),NOT(OR(LEN(AU291)&lt;2,ISNUMBER(MATCH(AU291,L_Placeholder,0)))),NOT(OR(LEN(AX291)&lt;2,ISNUMBER(MATCH(AX291,L_Placeholder,0)))),TRIM(AE291)&lt;&gt;TRIM(T291)),"N/A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",BD291)))&gt;0),"INVALID – evidence missing, placeholder or not yet on file",IF(OR(LEN(AX291)&lt;2,ISNUMBER(MATCH(AX291,L_Placeholder,0))),"INVALID – verifier missing",IF(AX291=AU291,"INVALID – verifier must be someone other than the PIC",IF(SUMPRODUCT(--ISNUMBER(SEARCH(" "&amp;L_EvidencePhrase&amp;" ",BC291)))&gt;0,"INVALID – result not yet available (awaiting / TBC)",IF(AND(TRIM(U291)="Pass",SUMPRODUCT(--ISNUMBER(SEARCH(" "&amp;L_ResultBad&amp;" ",BC291)))&gt;0,NOT(SUMPRODUCT(--ISNUMBER(SEARCH(" "&amp;L_Negation&amp;" ",BC291)))&gt;0)),"INVALID – result describes a problem: use Fail, then Pass after CA",IF(AND(AQ291=1,OR(OR(LEN(AY291)&lt;3,ISNUMBER(MATCH(AY291,L_Placeholder,0))),SUMPRODUCT(--ISNUMBER(SEARCH(" "&amp;L_EvidencePhrase&amp;" ",BE291)))&gt;0)),"INVALID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SUBSTITUTE(SUBSTITUTE(SUBSTITUTE(SUBSTITUTE(SUBSTITUTE(SUBSTITUTE(SUBSTITUTE(SUBSTITUTE(SUBSTITUTE(SUBSTITUTE(SUBSTITUTE(SUBSTITUTE(SUBSTITUTE(LOWER(T291&amp;""),CHAR(160),"")," ",""),".",""),"-",""),"/",""),"?",""),"_",""),",",""),"[",""),"]",""),"(",""),")",""),"*","")</f>
        <v/>
      </c>
      <c r="AV291" s="61" t="str">
        <f aca="false">SUBSTITUTE(SUBSTITUTE(SUBSTITUTE(SUBSTITUTE(SUBSTITUTE(SUBSTITUTE(SUBSTITUTE(SUBSTITUTE(SUBSTITUTE(SUBSTITUTE(SUBSTITUTE(SUBSTITUTE(SUBSTITUTE(LOWER(V291&amp;""),CHAR(160),"")," ",""),".",""),"-",""),"/",""),"?",""),"_",""),",",""),"[",""),"]",""),"(",""),")",""),"*","")</f>
        <v/>
      </c>
      <c r="AW291" s="61" t="str">
        <f aca="false">SUBSTITUTE(SUBSTITUTE(SUBSTITUTE(SUBSTITUTE(SUBSTITUTE(SUBSTITUTE(SUBSTITUTE(SUBSTITUTE(SUBSTITUTE(SUBSTITUTE(SUBSTITUTE(SUBSTITUTE(SUBSTITUTE(LOWER(Z291&amp;""),CHAR(160),"")," ",""),".",""),"-",""),"/",""),"?",""),"_",""),",",""),"[",""),"]",""),"(",""),")",""),"*","")</f>
        <v/>
      </c>
      <c r="AX291" s="61" t="str">
        <f aca="false">SUBSTITUTE(SUBSTITUTE(SUBSTITUTE(SUBSTITUTE(SUBSTITUTE(SUBSTITUTE(SUBSTITUTE(SUBSTITUTE(SUBSTITUTE(SUBSTITUTE(SUBSTITUTE(SUBSTITUTE(SUBSTITUTE(LOWER(AE291&amp;""),CHAR(160),"")," ",""),".",""),"-",""),"/",""),"?",""),"_",""),",",""),"[",""),"]",""),"(",""),")",""),"*","")</f>
        <v/>
      </c>
      <c r="AY291" s="61" t="str">
        <f aca="false">SUBSTITUTE(SUBSTITUTE(SUBSTITUTE(SUBSTITUTE(SUBSTITUTE(SUBSTITUTE(SUBSTITUTE(SUBSTITUTE(SUBSTITUTE(SUBSTITUTE(SUBSTITUTE(SUBSTITUTE(SUBSTITUTE(LOWER(W291&amp;""),CHAR(160),"")," ",""),".",""),"-",""),"/",""),"?",""),"_",""),",",""),"[",""),"]",""),"(",""),")",""),"*","")</f>
        <v/>
      </c>
      <c r="AZ291" s="61" t="str">
        <f aca="false">SUBSTITUTE(SUBSTITUTE(SUBSTITUTE(SUBSTITUTE(SUBSTITUTE(SUBSTITUTE(SUBSTITUTE(SUBSTITUTE(SUBSTITUTE(SUBSTITUTE(SUBSTITUTE(SUBSTITUTE(SUBSTITUTE(LOWER(AC291&amp;""),CHAR(160),"")," ",""),".",""),"-",""),"/",""),"?",""),"_",""),",",""),"[",""),"]",""),"(",""),")",""),"*","")</f>
        <v/>
      </c>
      <c r="BA291" s="61" t="str">
        <f aca="false">SUBSTITUTE(SUBSTITUTE(SUBSTITUTE(SUBSTITUTE(SUBSTITUTE(SUBSTITUTE(SUBSTITUTE(SUBSTITUTE(SUBSTITUTE(SUBSTITUTE(SUBSTITUTE(SUBSTITUTE(SUBSTITUTE(LOWER(AA291&amp;""),CHAR(160),""),"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"&amp;TRIM(SUBSTITUTE(SUBSTITUTE(SUBSTITUTE(SUBSTITUTE(SUBSTITUTE(SUBSTITUTE(SUBSTITUTE(SUBSTITUTE(SUBSTITUTE(SUBSTITUTE(SUBSTITUTE(SUBSTITUTE(SUBSTITUTE(SUBSTITUTE(SUBSTITUTE(SUBSTITUTE(SUBSTITUTE(SUBSTITUTE(SUBSTITUTE(SUBSTITUTE(LOWER(V291&amp;""),CHAR(160)," "),"."," "),","," "),"-"," "),"/"," "),"("," "),")"," "),":"," "),";"," "),"_"," "),"–"," "),"?"," "),"!"," "),"*"," "),"["," "),"]"," "),"'"," "),"#"," "),"+"," "),"&amp;"," "))&amp;" "</f>
        <v>  </v>
      </c>
      <c r="BD291" s="61" t="str">
        <f aca="false">" "&amp;TRIM(SUBSTITUTE(SUBSTITUTE(SUBSTITUTE(SUBSTITUTE(SUBSTITUTE(SUBSTITUTE(SUBSTITUTE(SUBSTITUTE(SUBSTITUTE(SUBSTITUTE(SUBSTITUTE(SUBSTITUTE(SUBSTITUTE(SUBSTITUTE(SUBSTITUTE(SUBSTITUTE(SUBSTITUTE(SUBSTITUTE(SUBSTITUTE(SUBSTITUTE(LOWER(Z291&amp;""),CHAR(160)," "),"."," "),","," "),"-"," "),"/"," "),"("," "),")"," "),":"," "),";"," "),"_"," "),"–"," "),"?"," "),"!"," "),"*"," "),"["," "),"]"," "),"'"," "),"#"," "),"+"," "),"&amp;"," "))&amp;" "</f>
        <v>  </v>
      </c>
      <c r="BE291" s="61" t="str">
        <f aca="false">" "&amp;TRIM(SUBSTITUTE(SUBSTITUTE(SUBSTITUTE(SUBSTITUTE(SUBSTITUTE(SUBSTITUTE(SUBSTITUTE(SUBSTITUTE(SUBSTITUTE(SUBSTITUTE(SUBSTITUTE(SUBSTITUTE(SUBSTITUTE(SUBSTITUTE(SUBSTITUTE(SUBSTITUTE(SUBSTITUTE(SUBSTITUTE(SUBSTITUTE(SUBSTITUTE(LOWER(W291&amp;""),CHAR(160)," "),"."," "),","," "),"-"," "),"/"," "),"("," "),")"," "),":"," "),";"," "),"_"," "),"–"," "),"?"," "),"!"," "),"*"," "),"["," "),"]"," "),"'"," "),"#"," "),"+"," "),"&amp;"," "))&amp;" "</f>
        <v>  </v>
      </c>
      <c r="BF291" s="61" t="str">
        <f aca="false">" "&amp;TRIM(SUBSTITUTE(SUBSTITUTE(SUBSTITUTE(SUBSTITUTE(SUBSTITUTE(SUBSTITUTE(SUBSTITUTE(SUBSTITUTE(SUBSTITUTE(SUBSTITUTE(SUBSTITUTE(SUBSTITUTE(SUBSTITUTE(SUBSTITUTE(SUBSTITUTE(SUBSTITUTE(SUBSTITUTE(SUBSTITUTE(SUBSTITUTE(SUBSTITUTE(LOWER(AC291&amp;""),CHAR(160)," "),"."," "),","," "),"-"," "),"/"," "),"("," "),")"," "),":"," "),";"," "),"_"," "),"–"," "),"?"," "),"!"," "),"*"," "),"["," "),"]"," "),"'"," "),"#"," "),"+"," "),"&amp;"," "))&amp;" "</f>
        <v>  </v>
      </c>
    </row>
    <row r="292" customFormat="false" ht="39.75" hidden="false" customHeight="true" outlineLevel="0" collapsed="false">
      <c r="A292" s="57" t="s">
        <v>849</v>
      </c>
      <c r="B292" s="57" t="s">
        <v>243</v>
      </c>
      <c r="C292" s="57" t="str">
        <f aca="false">Flights!$F$13</f>
        <v>MH0753</v>
      </c>
      <c r="D292" s="58" t="n">
        <f aca="false">Flights!$D$13</f>
        <v>46306</v>
      </c>
      <c r="E292" s="57" t="str">
        <f aca="false">Flights!$G$13&amp;"-"&amp;Flights!$H$13</f>
        <v>HAN-KUL</v>
      </c>
      <c r="F292" s="57" t="str">
        <f aca="false">Flights!$K$13</f>
        <v>BC</v>
      </c>
      <c r="G292" s="57" t="s">
        <v>81</v>
      </c>
      <c r="H292" s="57" t="s">
        <v>360</v>
      </c>
      <c r="I292" s="57" t="s">
        <v>361</v>
      </c>
      <c r="J292" s="57" t="s">
        <v>398</v>
      </c>
      <c r="K292" s="67" t="s">
        <v>399</v>
      </c>
      <c r="L292" s="67" t="s">
        <v>400</v>
      </c>
      <c r="M292" s="67"/>
      <c r="N292" s="67" t="s">
        <v>365</v>
      </c>
      <c r="O292" s="67"/>
      <c r="P292" s="57" t="s">
        <v>237</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open",IF(AND(NOT(OR(LEN(AZ292)&lt;15,ISNUMBER(MATCH(AZ292,L_Placeholder,0)))),NOT(SUMPRODUCT(--ISNUMBER(SEARCH(" "&amp;L_EvidencePhrase&amp;" ",BF292)))&gt;0),NOT(OR(LEN(AU292)&lt;2,ISNUMBER(MATCH(AU292,L_Placeholder,0)))),NOT(OR(LEN(AX292)&lt;2,ISNUMBER(MATCH(AX292,L_Placeholder,0)))),TRIM(AE292)&lt;&gt;TRIM(T292)),"N/A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",BD292)))&gt;0),"INVALID – evidence missing, placeholder or not yet on file",IF(OR(LEN(AX292)&lt;2,ISNUMBER(MATCH(AX292,L_Placeholder,0))),"INVALID – verifier missing",IF(AX292=AU292,"INVALID – verifier must be someone other than the PIC",IF(SUMPRODUCT(--ISNUMBER(SEARCH(" "&amp;L_EvidencePhrase&amp;" ",BC292)))&gt;0,"INVALID – result not yet available (awaiting / TBC)",IF(AND(TRIM(U292)="Pass",SUMPRODUCT(--ISNUMBER(SEARCH(" "&amp;L_ResultBad&amp;" ",BC292)))&gt;0,NOT(SUMPRODUCT(--ISNUMBER(SEARCH(" "&amp;L_Negation&amp;" ",BC292)))&gt;0)),"INVALID – result describes a problem: use Fail, then Pass after CA",IF(AND(AQ292=1,OR(OR(LEN(AY292)&lt;3,ISNUMBER(MATCH(AY292,L_Placeholder,0))),SUMPRODUCT(--ISNUMBER(SEARCH(" "&amp;L_EvidencePhrase&amp;" ",BE292)))&gt;0)),"INVALID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SUBSTITUTE(SUBSTITUTE(SUBSTITUTE(SUBSTITUTE(SUBSTITUTE(SUBSTITUTE(SUBSTITUTE(SUBSTITUTE(SUBSTITUTE(SUBSTITUTE(SUBSTITUTE(SUBSTITUTE(SUBSTITUTE(LOWER(T292&amp;""),CHAR(160),"")," ",""),".",""),"-",""),"/",""),"?",""),"_",""),",",""),"[",""),"]",""),"(",""),")",""),"*","")</f>
        <v/>
      </c>
      <c r="AV292" s="61" t="str">
        <f aca="false">SUBSTITUTE(SUBSTITUTE(SUBSTITUTE(SUBSTITUTE(SUBSTITUTE(SUBSTITUTE(SUBSTITUTE(SUBSTITUTE(SUBSTITUTE(SUBSTITUTE(SUBSTITUTE(SUBSTITUTE(SUBSTITUTE(LOWER(V292&amp;""),CHAR(160),"")," ",""),".",""),"-",""),"/",""),"?",""),"_",""),",",""),"[",""),"]",""),"(",""),")",""),"*","")</f>
        <v/>
      </c>
      <c r="AW292" s="61" t="str">
        <f aca="false">SUBSTITUTE(SUBSTITUTE(SUBSTITUTE(SUBSTITUTE(SUBSTITUTE(SUBSTITUTE(SUBSTITUTE(SUBSTITUTE(SUBSTITUTE(SUBSTITUTE(SUBSTITUTE(SUBSTITUTE(SUBSTITUTE(LOWER(Z292&amp;""),CHAR(160),"")," ",""),".",""),"-",""),"/",""),"?",""),"_",""),",",""),"[",""),"]",""),"(",""),")",""),"*","")</f>
        <v/>
      </c>
      <c r="AX292" s="61" t="str">
        <f aca="false">SUBSTITUTE(SUBSTITUTE(SUBSTITUTE(SUBSTITUTE(SUBSTITUTE(SUBSTITUTE(SUBSTITUTE(SUBSTITUTE(SUBSTITUTE(SUBSTITUTE(SUBSTITUTE(SUBSTITUTE(SUBSTITUTE(LOWER(AE292&amp;""),CHAR(160),"")," ",""),".",""),"-",""),"/",""),"?",""),"_",""),",",""),"[",""),"]",""),"(",""),")",""),"*","")</f>
        <v/>
      </c>
      <c r="AY292" s="61" t="str">
        <f aca="false">SUBSTITUTE(SUBSTITUTE(SUBSTITUTE(SUBSTITUTE(SUBSTITUTE(SUBSTITUTE(SUBSTITUTE(SUBSTITUTE(SUBSTITUTE(SUBSTITUTE(SUBSTITUTE(SUBSTITUTE(SUBSTITUTE(LOWER(W292&amp;""),CHAR(160),"")," ",""),".",""),"-",""),"/",""),"?",""),"_",""),",",""),"[",""),"]",""),"(",""),")",""),"*","")</f>
        <v/>
      </c>
      <c r="AZ292" s="61" t="str">
        <f aca="false">SUBSTITUTE(SUBSTITUTE(SUBSTITUTE(SUBSTITUTE(SUBSTITUTE(SUBSTITUTE(SUBSTITUTE(SUBSTITUTE(SUBSTITUTE(SUBSTITUTE(SUBSTITUTE(SUBSTITUTE(SUBSTITUTE(LOWER(AC292&amp;""),CHAR(160),"")," ",""),".",""),"-",""),"/",""),"?",""),"_",""),",",""),"[",""),"]",""),"(",""),")",""),"*","")</f>
        <v/>
      </c>
      <c r="BA292" s="61" t="str">
        <f aca="false">SUBSTITUTE(SUBSTITUTE(SUBSTITUTE(SUBSTITUTE(SUBSTITUTE(SUBSTITUTE(SUBSTITUTE(SUBSTITUTE(SUBSTITUTE(SUBSTITUTE(SUBSTITUTE(SUBSTITUTE(SUBSTITUTE(LOWER(AA292&amp;""),CHAR(160),""),"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"&amp;TRIM(SUBSTITUTE(SUBSTITUTE(SUBSTITUTE(SUBSTITUTE(SUBSTITUTE(SUBSTITUTE(SUBSTITUTE(SUBSTITUTE(SUBSTITUTE(SUBSTITUTE(SUBSTITUTE(SUBSTITUTE(SUBSTITUTE(SUBSTITUTE(SUBSTITUTE(SUBSTITUTE(SUBSTITUTE(SUBSTITUTE(SUBSTITUTE(SUBSTITUTE(LOWER(V292&amp;""),CHAR(160)," "),"."," "),","," "),"-"," "),"/"," "),"("," "),")"," "),":"," "),";"," "),"_"," "),"–"," "),"?"," "),"!"," "),"*"," "),"["," "),"]"," "),"'"," "),"#"," "),"+"," "),"&amp;"," "))&amp;" "</f>
        <v>  </v>
      </c>
      <c r="BD292" s="61" t="str">
        <f aca="false">" "&amp;TRIM(SUBSTITUTE(SUBSTITUTE(SUBSTITUTE(SUBSTITUTE(SUBSTITUTE(SUBSTITUTE(SUBSTITUTE(SUBSTITUTE(SUBSTITUTE(SUBSTITUTE(SUBSTITUTE(SUBSTITUTE(SUBSTITUTE(SUBSTITUTE(SUBSTITUTE(SUBSTITUTE(SUBSTITUTE(SUBSTITUTE(SUBSTITUTE(SUBSTITUTE(LOWER(Z292&amp;""),CHAR(160)," "),"."," "),","," "),"-"," "),"/"," "),"("," "),")"," "),":"," "),";"," "),"_"," "),"–"," "),"?"," "),"!"," "),"*"," "),"["," "),"]"," "),"'"," "),"#"," "),"+"," "),"&amp;"," "))&amp;" "</f>
        <v>  </v>
      </c>
      <c r="BE292" s="61" t="str">
        <f aca="false">" "&amp;TRIM(SUBSTITUTE(SUBSTITUTE(SUBSTITUTE(SUBSTITUTE(SUBSTITUTE(SUBSTITUTE(SUBSTITUTE(SUBSTITUTE(SUBSTITUTE(SUBSTITUTE(SUBSTITUTE(SUBSTITUTE(SUBSTITUTE(SUBSTITUTE(SUBSTITUTE(SUBSTITUTE(SUBSTITUTE(SUBSTITUTE(SUBSTITUTE(SUBSTITUTE(LOWER(W292&amp;""),CHAR(160)," "),"."," "),","," "),"-"," "),"/"," "),"("," "),")"," "),":"," "),";"," "),"_"," "),"–"," "),"?"," "),"!"," "),"*"," "),"["," "),"]"," "),"'"," "),"#"," "),"+"," "),"&amp;"," "))&amp;" "</f>
        <v>  </v>
      </c>
      <c r="BF292" s="61" t="str">
        <f aca="false">" "&amp;TRIM(SUBSTITUTE(SUBSTITUTE(SUBSTITUTE(SUBSTITUTE(SUBSTITUTE(SUBSTITUTE(SUBSTITUTE(SUBSTITUTE(SUBSTITUTE(SUBSTITUTE(SUBSTITUTE(SUBSTITUTE(SUBSTITUTE(SUBSTITUTE(SUBSTITUTE(SUBSTITUTE(SUBSTITUTE(SUBSTITUTE(SUBSTITUTE(SUBSTITUTE(LOWER(AC292&amp;""),CHAR(160)," "),"."," "),","," "),"-"," "),"/"," "),"("," "),")"," "),":"," "),";"," "),"_"," "),"–"," "),"?"," "),"!"," "),"*"," "),"["," "),"]"," "),"'"," "),"#"," "),"+"," "),"&amp;"," "))&amp;" "</f>
        <v>  </v>
      </c>
    </row>
    <row r="293" customFormat="false" ht="39.75" hidden="false" customHeight="true" outlineLevel="0" collapsed="false">
      <c r="A293" s="57" t="s">
        <v>850</v>
      </c>
      <c r="B293" s="57" t="s">
        <v>243</v>
      </c>
      <c r="C293" s="57" t="str">
        <f aca="false">Flights!$F$13</f>
        <v>MH0753</v>
      </c>
      <c r="D293" s="58" t="n">
        <f aca="false">Flights!$D$13</f>
        <v>46306</v>
      </c>
      <c r="E293" s="57" t="str">
        <f aca="false">Flights!$G$13&amp;"-"&amp;Flights!$H$13</f>
        <v>HAN-KUL</v>
      </c>
      <c r="F293" s="57" t="str">
        <f aca="false">Flights!$K$13</f>
        <v>BC</v>
      </c>
      <c r="G293" s="57" t="s">
        <v>402</v>
      </c>
      <c r="H293" s="57" t="s">
        <v>360</v>
      </c>
      <c r="I293" s="57" t="s">
        <v>361</v>
      </c>
      <c r="J293" s="57" t="s">
        <v>403</v>
      </c>
      <c r="K293" s="67"/>
      <c r="L293" s="67" t="s">
        <v>404</v>
      </c>
      <c r="M293" s="67"/>
      <c r="N293" s="67" t="s">
        <v>365</v>
      </c>
      <c r="O293" s="67" t="s">
        <v>405</v>
      </c>
      <c r="P293" s="57" t="s">
        <v>237</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open",IF(AND(NOT(OR(LEN(AZ293)&lt;15,ISNUMBER(MATCH(AZ293,L_Placeholder,0)))),NOT(SUMPRODUCT(--ISNUMBER(SEARCH(" "&amp;L_EvidencePhrase&amp;" ",BF293)))&gt;0),NOT(OR(LEN(AU293)&lt;2,ISNUMBER(MATCH(AU293,L_Placeholder,0)))),NOT(OR(LEN(AX293)&lt;2,ISNUMBER(MATCH(AX293,L_Placeholder,0)))),TRIM(AE293)&lt;&gt;TRIM(T293)),"N/A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",BD293)))&gt;0),"INVALID – evidence missing, placeholder or not yet on file",IF(OR(LEN(AX293)&lt;2,ISNUMBER(MATCH(AX293,L_Placeholder,0))),"INVALID – verifier missing",IF(AX293=AU293,"INVALID – verifier must be someone other than the PIC",IF(SUMPRODUCT(--ISNUMBER(SEARCH(" "&amp;L_EvidencePhrase&amp;" ",BC293)))&gt;0,"INVALID – result not yet available (awaiting / TBC)",IF(AND(TRIM(U293)="Pass",SUMPRODUCT(--ISNUMBER(SEARCH(" "&amp;L_ResultBad&amp;" ",BC293)))&gt;0,NOT(SUMPRODUCT(--ISNUMBER(SEARCH(" "&amp;L_Negation&amp;" ",BC293)))&gt;0)),"INVALID – result describes a problem: use Fail, then Pass after CA",IF(AND(AQ293=1,OR(OR(LEN(AY293)&lt;3,ISNUMBER(MATCH(AY293,L_Placeholder,0))),SUMPRODUCT(--ISNUMBER(SEARCH(" "&amp;L_EvidencePhrase&amp;" ",BE293)))&gt;0)),"INVALID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SUBSTITUTE(SUBSTITUTE(SUBSTITUTE(SUBSTITUTE(SUBSTITUTE(SUBSTITUTE(SUBSTITUTE(SUBSTITUTE(SUBSTITUTE(SUBSTITUTE(SUBSTITUTE(SUBSTITUTE(SUBSTITUTE(LOWER(T293&amp;""),CHAR(160),"")," ",""),".",""),"-",""),"/",""),"?",""),"_",""),",",""),"[",""),"]",""),"(",""),")",""),"*","")</f>
        <v/>
      </c>
      <c r="AV293" s="61" t="str">
        <f aca="false">SUBSTITUTE(SUBSTITUTE(SUBSTITUTE(SUBSTITUTE(SUBSTITUTE(SUBSTITUTE(SUBSTITUTE(SUBSTITUTE(SUBSTITUTE(SUBSTITUTE(SUBSTITUTE(SUBSTITUTE(SUBSTITUTE(LOWER(V293&amp;""),CHAR(160),"")," ",""),".",""),"-",""),"/",""),"?",""),"_",""),",",""),"[",""),"]",""),"(",""),")",""),"*","")</f>
        <v/>
      </c>
      <c r="AW293" s="61" t="str">
        <f aca="false">SUBSTITUTE(SUBSTITUTE(SUBSTITUTE(SUBSTITUTE(SUBSTITUTE(SUBSTITUTE(SUBSTITUTE(SUBSTITUTE(SUBSTITUTE(SUBSTITUTE(SUBSTITUTE(SUBSTITUTE(SUBSTITUTE(LOWER(Z293&amp;""),CHAR(160),"")," ",""),".",""),"-",""),"/",""),"?",""),"_",""),",",""),"[",""),"]",""),"(",""),")",""),"*","")</f>
        <v/>
      </c>
      <c r="AX293" s="61" t="str">
        <f aca="false">SUBSTITUTE(SUBSTITUTE(SUBSTITUTE(SUBSTITUTE(SUBSTITUTE(SUBSTITUTE(SUBSTITUTE(SUBSTITUTE(SUBSTITUTE(SUBSTITUTE(SUBSTITUTE(SUBSTITUTE(SUBSTITUTE(LOWER(AE293&amp;""),CHAR(160),"")," ",""),".",""),"-",""),"/",""),"?",""),"_",""),",",""),"[",""),"]",""),"(",""),")",""),"*","")</f>
        <v/>
      </c>
      <c r="AY293" s="61" t="str">
        <f aca="false">SUBSTITUTE(SUBSTITUTE(SUBSTITUTE(SUBSTITUTE(SUBSTITUTE(SUBSTITUTE(SUBSTITUTE(SUBSTITUTE(SUBSTITUTE(SUBSTITUTE(SUBSTITUTE(SUBSTITUTE(SUBSTITUTE(LOWER(W293&amp;""),CHAR(160),"")," ",""),".",""),"-",""),"/",""),"?",""),"_",""),",",""),"[",""),"]",""),"(",""),")",""),"*","")</f>
        <v/>
      </c>
      <c r="AZ293" s="61" t="str">
        <f aca="false">SUBSTITUTE(SUBSTITUTE(SUBSTITUTE(SUBSTITUTE(SUBSTITUTE(SUBSTITUTE(SUBSTITUTE(SUBSTITUTE(SUBSTITUTE(SUBSTITUTE(SUBSTITUTE(SUBSTITUTE(SUBSTITUTE(LOWER(AC293&amp;""),CHAR(160),"")," ",""),".",""),"-",""),"/",""),"?",""),"_",""),",",""),"[",""),"]",""),"(",""),")",""),"*","")</f>
        <v/>
      </c>
      <c r="BA293" s="61" t="str">
        <f aca="false">SUBSTITUTE(SUBSTITUTE(SUBSTITUTE(SUBSTITUTE(SUBSTITUTE(SUBSTITUTE(SUBSTITUTE(SUBSTITUTE(SUBSTITUTE(SUBSTITUTE(SUBSTITUTE(SUBSTITUTE(SUBSTITUTE(LOWER(AA293&amp;""),CHAR(160),""),"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"&amp;TRIM(SUBSTITUTE(SUBSTITUTE(SUBSTITUTE(SUBSTITUTE(SUBSTITUTE(SUBSTITUTE(SUBSTITUTE(SUBSTITUTE(SUBSTITUTE(SUBSTITUTE(SUBSTITUTE(SUBSTITUTE(SUBSTITUTE(SUBSTITUTE(SUBSTITUTE(SUBSTITUTE(SUBSTITUTE(SUBSTITUTE(SUBSTITUTE(SUBSTITUTE(LOWER(V293&amp;""),CHAR(160)," "),"."," "),","," "),"-"," "),"/"," "),"("," "),")"," "),":"," "),";"," "),"_"," "),"–"," "),"?"," "),"!"," "),"*"," "),"["," "),"]"," "),"'"," "),"#"," "),"+"," "),"&amp;"," "))&amp;" "</f>
        <v>  </v>
      </c>
      <c r="BD293" s="61" t="str">
        <f aca="false">" "&amp;TRIM(SUBSTITUTE(SUBSTITUTE(SUBSTITUTE(SUBSTITUTE(SUBSTITUTE(SUBSTITUTE(SUBSTITUTE(SUBSTITUTE(SUBSTITUTE(SUBSTITUTE(SUBSTITUTE(SUBSTITUTE(SUBSTITUTE(SUBSTITUTE(SUBSTITUTE(SUBSTITUTE(SUBSTITUTE(SUBSTITUTE(SUBSTITUTE(SUBSTITUTE(LOWER(Z293&amp;""),CHAR(160)," "),"."," "),","," "),"-"," "),"/"," "),"("," "),")"," "),":"," "),";"," "),"_"," "),"–"," "),"?"," "),"!"," "),"*"," "),"["," "),"]"," "),"'"," "),"#"," "),"+"," "),"&amp;"," "))&amp;" "</f>
        <v>  </v>
      </c>
      <c r="BE293" s="61" t="str">
        <f aca="false">" "&amp;TRIM(SUBSTITUTE(SUBSTITUTE(SUBSTITUTE(SUBSTITUTE(SUBSTITUTE(SUBSTITUTE(SUBSTITUTE(SUBSTITUTE(SUBSTITUTE(SUBSTITUTE(SUBSTITUTE(SUBSTITUTE(SUBSTITUTE(SUBSTITUTE(SUBSTITUTE(SUBSTITUTE(SUBSTITUTE(SUBSTITUTE(SUBSTITUTE(SUBSTITUTE(LOWER(W293&amp;""),CHAR(160)," "),"."," "),","," "),"-"," "),"/"," "),"("," "),")"," "),":"," "),";"," "),"_"," "),"–"," "),"?"," "),"!"," "),"*"," "),"["," "),"]"," "),"'"," "),"#"," "),"+"," "),"&amp;"," "))&amp;" "</f>
        <v>  </v>
      </c>
      <c r="BF293" s="61" t="str">
        <f aca="false">" "&amp;TRIM(SUBSTITUTE(SUBSTITUTE(SUBSTITUTE(SUBSTITUTE(SUBSTITUTE(SUBSTITUTE(SUBSTITUTE(SUBSTITUTE(SUBSTITUTE(SUBSTITUTE(SUBSTITUTE(SUBSTITUTE(SUBSTITUTE(SUBSTITUTE(SUBSTITUTE(SUBSTITUTE(SUBSTITUTE(SUBSTITUTE(SUBSTITUTE(SUBSTITUTE(LOWER(AC293&amp;""),CHAR(160)," "),"."," "),","," "),"-"," "),"/"," "),"("," "),")"," "),":"," "),";"," "),"_"," "),"–"," "),"?"," "),"!"," "),"*"," "),"["," "),"]"," "),"'"," "),"#"," "),"+"," "),"&amp;"," "))&amp;" "</f>
        <v>  </v>
      </c>
    </row>
    <row r="294" customFormat="false" ht="39.75" hidden="false" customHeight="true" outlineLevel="0" collapsed="false">
      <c r="A294" s="57" t="s">
        <v>851</v>
      </c>
      <c r="B294" s="57" t="s">
        <v>243</v>
      </c>
      <c r="C294" s="57" t="str">
        <f aca="false">Flights!$F$13</f>
        <v>MH0753</v>
      </c>
      <c r="D294" s="58" t="n">
        <f aca="false">Flights!$D$13</f>
        <v>46306</v>
      </c>
      <c r="E294" s="57" t="str">
        <f aca="false">Flights!$G$13&amp;"-"&amp;Flights!$H$13</f>
        <v>HAN-KUL</v>
      </c>
      <c r="F294" s="57" t="str">
        <f aca="false">Flights!$K$13</f>
        <v>BC</v>
      </c>
      <c r="G294" s="57" t="s">
        <v>402</v>
      </c>
      <c r="H294" s="57" t="s">
        <v>360</v>
      </c>
      <c r="I294" s="57" t="s">
        <v>361</v>
      </c>
      <c r="J294" s="57" t="s">
        <v>407</v>
      </c>
      <c r="K294" s="67" t="s">
        <v>408</v>
      </c>
      <c r="L294" s="67" t="s">
        <v>404</v>
      </c>
      <c r="M294" s="67"/>
      <c r="N294" s="67" t="s">
        <v>365</v>
      </c>
      <c r="O294" s="67" t="s">
        <v>405</v>
      </c>
      <c r="P294" s="57" t="s">
        <v>237</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open",IF(AND(NOT(OR(LEN(AZ294)&lt;15,ISNUMBER(MATCH(AZ294,L_Placeholder,0)))),NOT(SUMPRODUCT(--ISNUMBER(SEARCH(" "&amp;L_EvidencePhrase&amp;" ",BF294)))&gt;0),NOT(OR(LEN(AU294)&lt;2,ISNUMBER(MATCH(AU294,L_Placeholder,0)))),NOT(OR(LEN(AX294)&lt;2,ISNUMBER(MATCH(AX294,L_Placeholder,0)))),TRIM(AE294)&lt;&gt;TRIM(T294)),"N/A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",BD294)))&gt;0),"INVALID – evidence missing, placeholder or not yet on file",IF(OR(LEN(AX294)&lt;2,ISNUMBER(MATCH(AX294,L_Placeholder,0))),"INVALID – verifier missing",IF(AX294=AU294,"INVALID – verifier must be someone other than the PIC",IF(SUMPRODUCT(--ISNUMBER(SEARCH(" "&amp;L_EvidencePhrase&amp;" ",BC294)))&gt;0,"INVALID – result not yet available (awaiting / TBC)",IF(AND(TRIM(U294)="Pass",SUMPRODUCT(--ISNUMBER(SEARCH(" "&amp;L_ResultBad&amp;" ",BC294)))&gt;0,NOT(SUMPRODUCT(--ISNUMBER(SEARCH(" "&amp;L_Negation&amp;" ",BC294)))&gt;0)),"INVALID – result describes a problem: use Fail, then Pass after CA",IF(AND(AQ294=1,OR(OR(LEN(AY294)&lt;3,ISNUMBER(MATCH(AY294,L_Placeholder,0))),SUMPRODUCT(--ISNUMBER(SEARCH(" "&amp;L_EvidencePhrase&amp;" ",BE294)))&gt;0)),"INVALID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SUBSTITUTE(SUBSTITUTE(SUBSTITUTE(SUBSTITUTE(SUBSTITUTE(SUBSTITUTE(SUBSTITUTE(SUBSTITUTE(SUBSTITUTE(SUBSTITUTE(SUBSTITUTE(SUBSTITUTE(SUBSTITUTE(LOWER(T294&amp;""),CHAR(160),"")," ",""),".",""),"-",""),"/",""),"?",""),"_",""),",",""),"[",""),"]",""),"(",""),")",""),"*","")</f>
        <v/>
      </c>
      <c r="AV294" s="61" t="str">
        <f aca="false">SUBSTITUTE(SUBSTITUTE(SUBSTITUTE(SUBSTITUTE(SUBSTITUTE(SUBSTITUTE(SUBSTITUTE(SUBSTITUTE(SUBSTITUTE(SUBSTITUTE(SUBSTITUTE(SUBSTITUTE(SUBSTITUTE(LOWER(V294&amp;""),CHAR(160),"")," ",""),".",""),"-",""),"/",""),"?",""),"_",""),",",""),"[",""),"]",""),"(",""),")",""),"*","")</f>
        <v/>
      </c>
      <c r="AW294" s="61" t="str">
        <f aca="false">SUBSTITUTE(SUBSTITUTE(SUBSTITUTE(SUBSTITUTE(SUBSTITUTE(SUBSTITUTE(SUBSTITUTE(SUBSTITUTE(SUBSTITUTE(SUBSTITUTE(SUBSTITUTE(SUBSTITUTE(SUBSTITUTE(LOWER(Z294&amp;""),CHAR(160),"")," ",""),".",""),"-",""),"/",""),"?",""),"_",""),",",""),"[",""),"]",""),"(",""),")",""),"*","")</f>
        <v/>
      </c>
      <c r="AX294" s="61" t="str">
        <f aca="false">SUBSTITUTE(SUBSTITUTE(SUBSTITUTE(SUBSTITUTE(SUBSTITUTE(SUBSTITUTE(SUBSTITUTE(SUBSTITUTE(SUBSTITUTE(SUBSTITUTE(SUBSTITUTE(SUBSTITUTE(SUBSTITUTE(LOWER(AE294&amp;""),CHAR(160),"")," ",""),".",""),"-",""),"/",""),"?",""),"_",""),",",""),"[",""),"]",""),"(",""),")",""),"*","")</f>
        <v/>
      </c>
      <c r="AY294" s="61" t="str">
        <f aca="false">SUBSTITUTE(SUBSTITUTE(SUBSTITUTE(SUBSTITUTE(SUBSTITUTE(SUBSTITUTE(SUBSTITUTE(SUBSTITUTE(SUBSTITUTE(SUBSTITUTE(SUBSTITUTE(SUBSTITUTE(SUBSTITUTE(LOWER(W294&amp;""),CHAR(160),"")," ",""),".",""),"-",""),"/",""),"?",""),"_",""),",",""),"[",""),"]",""),"(",""),")",""),"*","")</f>
        <v/>
      </c>
      <c r="AZ294" s="61" t="str">
        <f aca="false">SUBSTITUTE(SUBSTITUTE(SUBSTITUTE(SUBSTITUTE(SUBSTITUTE(SUBSTITUTE(SUBSTITUTE(SUBSTITUTE(SUBSTITUTE(SUBSTITUTE(SUBSTITUTE(SUBSTITUTE(SUBSTITUTE(LOWER(AC294&amp;""),CHAR(160),"")," ",""),".",""),"-",""),"/",""),"?",""),"_",""),",",""),"[",""),"]",""),"(",""),")",""),"*","")</f>
        <v/>
      </c>
      <c r="BA294" s="61" t="str">
        <f aca="false">SUBSTITUTE(SUBSTITUTE(SUBSTITUTE(SUBSTITUTE(SUBSTITUTE(SUBSTITUTE(SUBSTITUTE(SUBSTITUTE(SUBSTITUTE(SUBSTITUTE(SUBSTITUTE(SUBSTITUTE(SUBSTITUTE(LOWER(AA294&amp;""),CHAR(160),""),"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"&amp;TRIM(SUBSTITUTE(SUBSTITUTE(SUBSTITUTE(SUBSTITUTE(SUBSTITUTE(SUBSTITUTE(SUBSTITUTE(SUBSTITUTE(SUBSTITUTE(SUBSTITUTE(SUBSTITUTE(SUBSTITUTE(SUBSTITUTE(SUBSTITUTE(SUBSTITUTE(SUBSTITUTE(SUBSTITUTE(SUBSTITUTE(SUBSTITUTE(SUBSTITUTE(LOWER(V294&amp;""),CHAR(160)," "),"."," "),","," "),"-"," "),"/"," "),"("," "),")"," "),":"," "),";"," "),"_"," "),"–"," "),"?"," "),"!"," "),"*"," "),"["," "),"]"," "),"'"," "),"#"," "),"+"," "),"&amp;"," "))&amp;" "</f>
        <v>  </v>
      </c>
      <c r="BD294" s="61" t="str">
        <f aca="false">" "&amp;TRIM(SUBSTITUTE(SUBSTITUTE(SUBSTITUTE(SUBSTITUTE(SUBSTITUTE(SUBSTITUTE(SUBSTITUTE(SUBSTITUTE(SUBSTITUTE(SUBSTITUTE(SUBSTITUTE(SUBSTITUTE(SUBSTITUTE(SUBSTITUTE(SUBSTITUTE(SUBSTITUTE(SUBSTITUTE(SUBSTITUTE(SUBSTITUTE(SUBSTITUTE(LOWER(Z294&amp;""),CHAR(160)," "),"."," "),","," "),"-"," "),"/"," "),"("," "),")"," "),":"," "),";"," "),"_"," "),"–"," "),"?"," "),"!"," "),"*"," "),"["," "),"]"," "),"'"," "),"#"," "),"+"," "),"&amp;"," "))&amp;" "</f>
        <v>  </v>
      </c>
      <c r="BE294" s="61" t="str">
        <f aca="false">" "&amp;TRIM(SUBSTITUTE(SUBSTITUTE(SUBSTITUTE(SUBSTITUTE(SUBSTITUTE(SUBSTITUTE(SUBSTITUTE(SUBSTITUTE(SUBSTITUTE(SUBSTITUTE(SUBSTITUTE(SUBSTITUTE(SUBSTITUTE(SUBSTITUTE(SUBSTITUTE(SUBSTITUTE(SUBSTITUTE(SUBSTITUTE(SUBSTITUTE(SUBSTITUTE(LOWER(W294&amp;""),CHAR(160)," "),"."," "),","," "),"-"," "),"/"," "),"("," "),")"," "),":"," "),";"," "),"_"," "),"–"," "),"?"," "),"!"," "),"*"," "),"["," "),"]"," "),"'"," "),"#"," "),"+"," "),"&amp;"," "))&amp;" "</f>
        <v>  </v>
      </c>
      <c r="BF294" s="61" t="str">
        <f aca="false">" "&amp;TRIM(SUBSTITUTE(SUBSTITUTE(SUBSTITUTE(SUBSTITUTE(SUBSTITUTE(SUBSTITUTE(SUBSTITUTE(SUBSTITUTE(SUBSTITUTE(SUBSTITUTE(SUBSTITUTE(SUBSTITUTE(SUBSTITUTE(SUBSTITUTE(SUBSTITUTE(SUBSTITUTE(SUBSTITUTE(SUBSTITUTE(SUBSTITUTE(SUBSTITUTE(LOWER(AC294&amp;""),CHAR(160)," "),"."," "),","," "),"-"," "),"/"," "),"("," "),")"," "),":"," "),";"," "),"_"," "),"–"," "),"?"," "),"!"," "),"*"," "),"["," "),"]"," "),"'"," "),"#"," "),"+"," "),"&amp;"," "))&amp;" "</f>
        <v>  </v>
      </c>
    </row>
    <row r="295" customFormat="false" ht="39.75" hidden="false" customHeight="true" outlineLevel="0" collapsed="false">
      <c r="A295" s="57" t="s">
        <v>852</v>
      </c>
      <c r="B295" s="57" t="s">
        <v>243</v>
      </c>
      <c r="C295" s="57" t="str">
        <f aca="false">Flights!$F$13</f>
        <v>MH0753</v>
      </c>
      <c r="D295" s="58" t="n">
        <f aca="false">Flights!$D$13</f>
        <v>46306</v>
      </c>
      <c r="E295" s="57" t="str">
        <f aca="false">Flights!$G$13&amp;"-"&amp;Flights!$H$13</f>
        <v>HAN-KUL</v>
      </c>
      <c r="F295" s="57" t="str">
        <f aca="false">Flights!$K$13</f>
        <v>BC</v>
      </c>
      <c r="G295" s="57" t="s">
        <v>402</v>
      </c>
      <c r="H295" s="57" t="s">
        <v>360</v>
      </c>
      <c r="I295" s="57" t="s">
        <v>410</v>
      </c>
      <c r="J295" s="57" t="s">
        <v>411</v>
      </c>
      <c r="K295" s="67"/>
      <c r="L295" s="67" t="s">
        <v>404</v>
      </c>
      <c r="M295" s="67"/>
      <c r="N295" s="67" t="s">
        <v>365</v>
      </c>
      <c r="O295" s="67" t="s">
        <v>405</v>
      </c>
      <c r="P295" s="57" t="s">
        <v>237</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open",IF(AND(NOT(OR(LEN(AZ295)&lt;15,ISNUMBER(MATCH(AZ295,L_Placeholder,0)))),NOT(SUMPRODUCT(--ISNUMBER(SEARCH(" "&amp;L_EvidencePhrase&amp;" ",BF295)))&gt;0),NOT(OR(LEN(AU295)&lt;2,ISNUMBER(MATCH(AU295,L_Placeholder,0)))),NOT(OR(LEN(AX295)&lt;2,ISNUMBER(MATCH(AX295,L_Placeholder,0)))),TRIM(AE295)&lt;&gt;TRIM(T295)),"N/A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",BD295)))&gt;0),"INVALID – evidence missing, placeholder or not yet on file",IF(OR(LEN(AX295)&lt;2,ISNUMBER(MATCH(AX295,L_Placeholder,0))),"INVALID – verifier missing",IF(AX295=AU295,"INVALID – verifier must be someone other than the PIC",IF(SUMPRODUCT(--ISNUMBER(SEARCH(" "&amp;L_EvidencePhrase&amp;" ",BC295)))&gt;0,"INVALID – result not yet available (awaiting / TBC)",IF(AND(TRIM(U295)="Pass",SUMPRODUCT(--ISNUMBER(SEARCH(" "&amp;L_ResultBad&amp;" ",BC295)))&gt;0,NOT(SUMPRODUCT(--ISNUMBER(SEARCH(" "&amp;L_Negation&amp;" ",BC295)))&gt;0)),"INVALID – result describes a problem: use Fail, then Pass after CA",IF(AND(AQ295=1,OR(OR(LEN(AY295)&lt;3,ISNUMBER(MATCH(AY295,L_Placeholder,0))),SUMPRODUCT(--ISNUMBER(SEARCH(" "&amp;L_EvidencePhrase&amp;" ",BE295)))&gt;0)),"INVALID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SUBSTITUTE(SUBSTITUTE(SUBSTITUTE(SUBSTITUTE(SUBSTITUTE(SUBSTITUTE(SUBSTITUTE(SUBSTITUTE(SUBSTITUTE(SUBSTITUTE(SUBSTITUTE(SUBSTITUTE(SUBSTITUTE(LOWER(T295&amp;""),CHAR(160),"")," ",""),".",""),"-",""),"/",""),"?",""),"_",""),",",""),"[",""),"]",""),"(",""),")",""),"*","")</f>
        <v/>
      </c>
      <c r="AV295" s="61" t="str">
        <f aca="false">SUBSTITUTE(SUBSTITUTE(SUBSTITUTE(SUBSTITUTE(SUBSTITUTE(SUBSTITUTE(SUBSTITUTE(SUBSTITUTE(SUBSTITUTE(SUBSTITUTE(SUBSTITUTE(SUBSTITUTE(SUBSTITUTE(LOWER(V295&amp;""),CHAR(160),"")," ",""),".",""),"-",""),"/",""),"?",""),"_",""),",",""),"[",""),"]",""),"(",""),")",""),"*","")</f>
        <v/>
      </c>
      <c r="AW295" s="61" t="str">
        <f aca="false">SUBSTITUTE(SUBSTITUTE(SUBSTITUTE(SUBSTITUTE(SUBSTITUTE(SUBSTITUTE(SUBSTITUTE(SUBSTITUTE(SUBSTITUTE(SUBSTITUTE(SUBSTITUTE(SUBSTITUTE(SUBSTITUTE(LOWER(Z295&amp;""),CHAR(160),"")," ",""),".",""),"-",""),"/",""),"?",""),"_",""),",",""),"[",""),"]",""),"(",""),")",""),"*","")</f>
        <v/>
      </c>
      <c r="AX295" s="61" t="str">
        <f aca="false">SUBSTITUTE(SUBSTITUTE(SUBSTITUTE(SUBSTITUTE(SUBSTITUTE(SUBSTITUTE(SUBSTITUTE(SUBSTITUTE(SUBSTITUTE(SUBSTITUTE(SUBSTITUTE(SUBSTITUTE(SUBSTITUTE(LOWER(AE295&amp;""),CHAR(160),"")," ",""),".",""),"-",""),"/",""),"?",""),"_",""),",",""),"[",""),"]",""),"(",""),")",""),"*","")</f>
        <v/>
      </c>
      <c r="AY295" s="61" t="str">
        <f aca="false">SUBSTITUTE(SUBSTITUTE(SUBSTITUTE(SUBSTITUTE(SUBSTITUTE(SUBSTITUTE(SUBSTITUTE(SUBSTITUTE(SUBSTITUTE(SUBSTITUTE(SUBSTITUTE(SUBSTITUTE(SUBSTITUTE(LOWER(W295&amp;""),CHAR(160),"")," ",""),".",""),"-",""),"/",""),"?",""),"_",""),",",""),"[",""),"]",""),"(",""),")",""),"*","")</f>
        <v/>
      </c>
      <c r="AZ295" s="61" t="str">
        <f aca="false">SUBSTITUTE(SUBSTITUTE(SUBSTITUTE(SUBSTITUTE(SUBSTITUTE(SUBSTITUTE(SUBSTITUTE(SUBSTITUTE(SUBSTITUTE(SUBSTITUTE(SUBSTITUTE(SUBSTITUTE(SUBSTITUTE(LOWER(AC295&amp;""),CHAR(160),"")," ",""),".",""),"-",""),"/",""),"?",""),"_",""),",",""),"[",""),"]",""),"(",""),")",""),"*","")</f>
        <v/>
      </c>
      <c r="BA295" s="61" t="str">
        <f aca="false">SUBSTITUTE(SUBSTITUTE(SUBSTITUTE(SUBSTITUTE(SUBSTITUTE(SUBSTITUTE(SUBSTITUTE(SUBSTITUTE(SUBSTITUTE(SUBSTITUTE(SUBSTITUTE(SUBSTITUTE(SUBSTITUTE(LOWER(AA295&amp;""),CHAR(160),""),"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"&amp;TRIM(SUBSTITUTE(SUBSTITUTE(SUBSTITUTE(SUBSTITUTE(SUBSTITUTE(SUBSTITUTE(SUBSTITUTE(SUBSTITUTE(SUBSTITUTE(SUBSTITUTE(SUBSTITUTE(SUBSTITUTE(SUBSTITUTE(SUBSTITUTE(SUBSTITUTE(SUBSTITUTE(SUBSTITUTE(SUBSTITUTE(SUBSTITUTE(SUBSTITUTE(LOWER(V295&amp;""),CHAR(160)," "),"."," "),","," "),"-"," "),"/"," "),"("," "),")"," "),":"," "),";"," "),"_"," "),"–"," "),"?"," "),"!"," "),"*"," "),"["," "),"]"," "),"'"," "),"#"," "),"+"," "),"&amp;"," "))&amp;" "</f>
        <v>  </v>
      </c>
      <c r="BD295" s="61" t="str">
        <f aca="false">" "&amp;TRIM(SUBSTITUTE(SUBSTITUTE(SUBSTITUTE(SUBSTITUTE(SUBSTITUTE(SUBSTITUTE(SUBSTITUTE(SUBSTITUTE(SUBSTITUTE(SUBSTITUTE(SUBSTITUTE(SUBSTITUTE(SUBSTITUTE(SUBSTITUTE(SUBSTITUTE(SUBSTITUTE(SUBSTITUTE(SUBSTITUTE(SUBSTITUTE(SUBSTITUTE(LOWER(Z295&amp;""),CHAR(160)," "),"."," "),","," "),"-"," "),"/"," "),"("," "),")"," "),":"," "),";"," "),"_"," "),"–"," "),"?"," "),"!"," "),"*"," "),"["," "),"]"," "),"'"," "),"#"," "),"+"," "),"&amp;"," "))&amp;" "</f>
        <v>  </v>
      </c>
      <c r="BE295" s="61" t="str">
        <f aca="false">" "&amp;TRIM(SUBSTITUTE(SUBSTITUTE(SUBSTITUTE(SUBSTITUTE(SUBSTITUTE(SUBSTITUTE(SUBSTITUTE(SUBSTITUTE(SUBSTITUTE(SUBSTITUTE(SUBSTITUTE(SUBSTITUTE(SUBSTITUTE(SUBSTITUTE(SUBSTITUTE(SUBSTITUTE(SUBSTITUTE(SUBSTITUTE(SUBSTITUTE(SUBSTITUTE(LOWER(W295&amp;""),CHAR(160)," "),"."," "),","," "),"-"," "),"/"," "),"("," "),")"," "),":"," "),";"," "),"_"," "),"–"," "),"?"," "),"!"," "),"*"," "),"["," "),"]"," "),"'"," "),"#"," "),"+"," "),"&amp;"," "))&amp;" "</f>
        <v>  </v>
      </c>
      <c r="BF295" s="61" t="str">
        <f aca="false">" "&amp;TRIM(SUBSTITUTE(SUBSTITUTE(SUBSTITUTE(SUBSTITUTE(SUBSTITUTE(SUBSTITUTE(SUBSTITUTE(SUBSTITUTE(SUBSTITUTE(SUBSTITUTE(SUBSTITUTE(SUBSTITUTE(SUBSTITUTE(SUBSTITUTE(SUBSTITUTE(SUBSTITUTE(SUBSTITUTE(SUBSTITUTE(SUBSTITUTE(SUBSTITUTE(LOWER(AC295&amp;""),CHAR(160)," "),"."," "),","," "),"-"," "),"/"," "),"("," "),")"," "),":"," "),";"," "),"_"," "),"–"," "),"?"," "),"!"," "),"*"," "),"["," "),"]"," "),"'"," "),"#"," "),"+"," "),"&amp;"," "))&amp;" "</f>
        <v>  </v>
      </c>
    </row>
    <row r="296" customFormat="false" ht="39.75" hidden="false" customHeight="true" outlineLevel="0" collapsed="false">
      <c r="A296" s="57" t="s">
        <v>853</v>
      </c>
      <c r="B296" s="57" t="s">
        <v>243</v>
      </c>
      <c r="C296" s="57" t="str">
        <f aca="false">Flights!$F$13</f>
        <v>MH0753</v>
      </c>
      <c r="D296" s="58" t="n">
        <f aca="false">Flights!$D$13</f>
        <v>46306</v>
      </c>
      <c r="E296" s="57" t="str">
        <f aca="false">Flights!$G$13&amp;"-"&amp;Flights!$H$13</f>
        <v>HAN-KUL</v>
      </c>
      <c r="F296" s="57" t="str">
        <f aca="false">Flights!$K$13</f>
        <v>BC</v>
      </c>
      <c r="G296" s="57" t="s">
        <v>402</v>
      </c>
      <c r="H296" s="57" t="s">
        <v>360</v>
      </c>
      <c r="I296" s="57" t="s">
        <v>410</v>
      </c>
      <c r="J296" s="57" t="s">
        <v>413</v>
      </c>
      <c r="K296" s="67"/>
      <c r="L296" s="67" t="s">
        <v>404</v>
      </c>
      <c r="M296" s="67"/>
      <c r="N296" s="67" t="s">
        <v>365</v>
      </c>
      <c r="O296" s="67" t="s">
        <v>405</v>
      </c>
      <c r="P296" s="57" t="s">
        <v>237</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open",IF(AND(NOT(OR(LEN(AZ296)&lt;15,ISNUMBER(MATCH(AZ296,L_Placeholder,0)))),NOT(SUMPRODUCT(--ISNUMBER(SEARCH(" "&amp;L_EvidencePhrase&amp;" ",BF296)))&gt;0),NOT(OR(LEN(AU296)&lt;2,ISNUMBER(MATCH(AU296,L_Placeholder,0)))),NOT(OR(LEN(AX296)&lt;2,ISNUMBER(MATCH(AX296,L_Placeholder,0)))),TRIM(AE296)&lt;&gt;TRIM(T296)),"N/A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",BD296)))&gt;0),"INVALID – evidence missing, placeholder or not yet on file",IF(OR(LEN(AX296)&lt;2,ISNUMBER(MATCH(AX296,L_Placeholder,0))),"INVALID – verifier missing",IF(AX296=AU296,"INVALID – verifier must be someone other than the PIC",IF(SUMPRODUCT(--ISNUMBER(SEARCH(" "&amp;L_EvidencePhrase&amp;" ",BC296)))&gt;0,"INVALID – result not yet available (awaiting / TBC)",IF(AND(TRIM(U296)="Pass",SUMPRODUCT(--ISNUMBER(SEARCH(" "&amp;L_ResultBad&amp;" ",BC296)))&gt;0,NOT(SUMPRODUCT(--ISNUMBER(SEARCH(" "&amp;L_Negation&amp;" ",BC296)))&gt;0)),"INVALID – result describes a problem: use Fail, then Pass after CA",IF(AND(AQ296=1,OR(OR(LEN(AY296)&lt;3,ISNUMBER(MATCH(AY296,L_Placeholder,0))),SUMPRODUCT(--ISNUMBER(SEARCH(" "&amp;L_EvidencePhrase&amp;" ",BE296)))&gt;0)),"INVALID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SUBSTITUTE(SUBSTITUTE(SUBSTITUTE(SUBSTITUTE(SUBSTITUTE(SUBSTITUTE(SUBSTITUTE(SUBSTITUTE(SUBSTITUTE(SUBSTITUTE(SUBSTITUTE(SUBSTITUTE(SUBSTITUTE(LOWER(T296&amp;""),CHAR(160),"")," ",""),".",""),"-",""),"/",""),"?",""),"_",""),",",""),"[",""),"]",""),"(",""),")",""),"*","")</f>
        <v/>
      </c>
      <c r="AV296" s="61" t="str">
        <f aca="false">SUBSTITUTE(SUBSTITUTE(SUBSTITUTE(SUBSTITUTE(SUBSTITUTE(SUBSTITUTE(SUBSTITUTE(SUBSTITUTE(SUBSTITUTE(SUBSTITUTE(SUBSTITUTE(SUBSTITUTE(SUBSTITUTE(LOWER(V296&amp;""),CHAR(160),"")," ",""),".",""),"-",""),"/",""),"?",""),"_",""),",",""),"[",""),"]",""),"(",""),")",""),"*","")</f>
        <v/>
      </c>
      <c r="AW296" s="61" t="str">
        <f aca="false">SUBSTITUTE(SUBSTITUTE(SUBSTITUTE(SUBSTITUTE(SUBSTITUTE(SUBSTITUTE(SUBSTITUTE(SUBSTITUTE(SUBSTITUTE(SUBSTITUTE(SUBSTITUTE(SUBSTITUTE(SUBSTITUTE(LOWER(Z296&amp;""),CHAR(160),"")," ",""),".",""),"-",""),"/",""),"?",""),"_",""),",",""),"[",""),"]",""),"(",""),")",""),"*","")</f>
        <v/>
      </c>
      <c r="AX296" s="61" t="str">
        <f aca="false">SUBSTITUTE(SUBSTITUTE(SUBSTITUTE(SUBSTITUTE(SUBSTITUTE(SUBSTITUTE(SUBSTITUTE(SUBSTITUTE(SUBSTITUTE(SUBSTITUTE(SUBSTITUTE(SUBSTITUTE(SUBSTITUTE(LOWER(AE296&amp;""),CHAR(160),"")," ",""),".",""),"-",""),"/",""),"?",""),"_",""),",",""),"[",""),"]",""),"(",""),")",""),"*","")</f>
        <v/>
      </c>
      <c r="AY296" s="61" t="str">
        <f aca="false">SUBSTITUTE(SUBSTITUTE(SUBSTITUTE(SUBSTITUTE(SUBSTITUTE(SUBSTITUTE(SUBSTITUTE(SUBSTITUTE(SUBSTITUTE(SUBSTITUTE(SUBSTITUTE(SUBSTITUTE(SUBSTITUTE(LOWER(W296&amp;""),CHAR(160),"")," ",""),".",""),"-",""),"/",""),"?",""),"_",""),",",""),"[",""),"]",""),"(",""),")",""),"*","")</f>
        <v/>
      </c>
      <c r="AZ296" s="61" t="str">
        <f aca="false">SUBSTITUTE(SUBSTITUTE(SUBSTITUTE(SUBSTITUTE(SUBSTITUTE(SUBSTITUTE(SUBSTITUTE(SUBSTITUTE(SUBSTITUTE(SUBSTITUTE(SUBSTITUTE(SUBSTITUTE(SUBSTITUTE(LOWER(AC296&amp;""),CHAR(160),"")," ",""),".",""),"-",""),"/",""),"?",""),"_",""),",",""),"[",""),"]",""),"(",""),")",""),"*","")</f>
        <v/>
      </c>
      <c r="BA296" s="61" t="str">
        <f aca="false">SUBSTITUTE(SUBSTITUTE(SUBSTITUTE(SUBSTITUTE(SUBSTITUTE(SUBSTITUTE(SUBSTITUTE(SUBSTITUTE(SUBSTITUTE(SUBSTITUTE(SUBSTITUTE(SUBSTITUTE(SUBSTITUTE(LOWER(AA296&amp;""),CHAR(160),""),"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"&amp;TRIM(SUBSTITUTE(SUBSTITUTE(SUBSTITUTE(SUBSTITUTE(SUBSTITUTE(SUBSTITUTE(SUBSTITUTE(SUBSTITUTE(SUBSTITUTE(SUBSTITUTE(SUBSTITUTE(SUBSTITUTE(SUBSTITUTE(SUBSTITUTE(SUBSTITUTE(SUBSTITUTE(SUBSTITUTE(SUBSTITUTE(SUBSTITUTE(SUBSTITUTE(LOWER(V296&amp;""),CHAR(160)," "),"."," "),","," "),"-"," "),"/"," "),"("," "),")"," "),":"," "),";"," "),"_"," "),"–"," "),"?"," "),"!"," "),"*"," "),"["," "),"]"," "),"'"," "),"#"," "),"+"," "),"&amp;"," "))&amp;" "</f>
        <v>  </v>
      </c>
      <c r="BD296" s="61" t="str">
        <f aca="false">" "&amp;TRIM(SUBSTITUTE(SUBSTITUTE(SUBSTITUTE(SUBSTITUTE(SUBSTITUTE(SUBSTITUTE(SUBSTITUTE(SUBSTITUTE(SUBSTITUTE(SUBSTITUTE(SUBSTITUTE(SUBSTITUTE(SUBSTITUTE(SUBSTITUTE(SUBSTITUTE(SUBSTITUTE(SUBSTITUTE(SUBSTITUTE(SUBSTITUTE(SUBSTITUTE(LOWER(Z296&amp;""),CHAR(160)," "),"."," "),","," "),"-"," "),"/"," "),"("," "),")"," "),":"," "),";"," "),"_"," "),"–"," "),"?"," "),"!"," "),"*"," "),"["," "),"]"," "),"'"," "),"#"," "),"+"," "),"&amp;"," "))&amp;" "</f>
        <v>  </v>
      </c>
      <c r="BE296" s="61" t="str">
        <f aca="false">" "&amp;TRIM(SUBSTITUTE(SUBSTITUTE(SUBSTITUTE(SUBSTITUTE(SUBSTITUTE(SUBSTITUTE(SUBSTITUTE(SUBSTITUTE(SUBSTITUTE(SUBSTITUTE(SUBSTITUTE(SUBSTITUTE(SUBSTITUTE(SUBSTITUTE(SUBSTITUTE(SUBSTITUTE(SUBSTITUTE(SUBSTITUTE(SUBSTITUTE(SUBSTITUTE(LOWER(W296&amp;""),CHAR(160)," "),"."," "),","," "),"-"," "),"/"," "),"("," "),")"," "),":"," "),";"," "),"_"," "),"–"," "),"?"," "),"!"," "),"*"," "),"["," "),"]"," "),"'"," "),"#"," "),"+"," "),"&amp;"," "))&amp;" "</f>
        <v>  </v>
      </c>
      <c r="BF296" s="61" t="str">
        <f aca="false">" "&amp;TRIM(SUBSTITUTE(SUBSTITUTE(SUBSTITUTE(SUBSTITUTE(SUBSTITUTE(SUBSTITUTE(SUBSTITUTE(SUBSTITUTE(SUBSTITUTE(SUBSTITUTE(SUBSTITUTE(SUBSTITUTE(SUBSTITUTE(SUBSTITUTE(SUBSTITUTE(SUBSTITUTE(SUBSTITUTE(SUBSTITUTE(SUBSTITUTE(SUBSTITUTE(LOWER(AC296&amp;""),CHAR(160)," "),"."," "),","," "),"-"," "),"/"," "),"("," "),")"," "),":"," "),";"," "),"_"," "),"–"," "),"?"," "),"!"," "),"*"," "),"["," "),"]"," "),"'"," "),"#"," "),"+"," "),"&amp;"," "))&amp;" "</f>
        <v>  </v>
      </c>
    </row>
    <row r="297" customFormat="false" ht="39.75" hidden="false" customHeight="true" outlineLevel="0" collapsed="false">
      <c r="A297" s="57" t="s">
        <v>854</v>
      </c>
      <c r="B297" s="57" t="s">
        <v>243</v>
      </c>
      <c r="C297" s="57" t="str">
        <f aca="false">Flights!$F$13</f>
        <v>MH0753</v>
      </c>
      <c r="D297" s="58" t="n">
        <f aca="false">Flights!$D$13</f>
        <v>46306</v>
      </c>
      <c r="E297" s="57" t="str">
        <f aca="false">Flights!$G$13&amp;"-"&amp;Flights!$H$13</f>
        <v>HAN-KUL</v>
      </c>
      <c r="F297" s="57" t="str">
        <f aca="false">Flights!$K$13</f>
        <v>BC</v>
      </c>
      <c r="G297" s="57" t="s">
        <v>402</v>
      </c>
      <c r="H297" s="57" t="s">
        <v>360</v>
      </c>
      <c r="I297" s="57" t="s">
        <v>410</v>
      </c>
      <c r="J297" s="57" t="s">
        <v>415</v>
      </c>
      <c r="K297" s="67"/>
      <c r="L297" s="67" t="s">
        <v>404</v>
      </c>
      <c r="M297" s="67"/>
      <c r="N297" s="67" t="s">
        <v>365</v>
      </c>
      <c r="O297" s="67" t="s">
        <v>405</v>
      </c>
      <c r="P297" s="57" t="s">
        <v>237</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open",IF(AND(NOT(OR(LEN(AZ297)&lt;15,ISNUMBER(MATCH(AZ297,L_Placeholder,0)))),NOT(SUMPRODUCT(--ISNUMBER(SEARCH(" "&amp;L_EvidencePhrase&amp;" ",BF297)))&gt;0),NOT(OR(LEN(AU297)&lt;2,ISNUMBER(MATCH(AU297,L_Placeholder,0)))),NOT(OR(LEN(AX297)&lt;2,ISNUMBER(MATCH(AX297,L_Placeholder,0)))),TRIM(AE297)&lt;&gt;TRIM(T297)),"N/A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",BD297)))&gt;0),"INVALID – evidence missing, placeholder or not yet on file",IF(OR(LEN(AX297)&lt;2,ISNUMBER(MATCH(AX297,L_Placeholder,0))),"INVALID – verifier missing",IF(AX297=AU297,"INVALID – verifier must be someone other than the PIC",IF(SUMPRODUCT(--ISNUMBER(SEARCH(" "&amp;L_EvidencePhrase&amp;" ",BC297)))&gt;0,"INVALID – result not yet available (awaiting / TBC)",IF(AND(TRIM(U297)="Pass",SUMPRODUCT(--ISNUMBER(SEARCH(" "&amp;L_ResultBad&amp;" ",BC297)))&gt;0,NOT(SUMPRODUCT(--ISNUMBER(SEARCH(" "&amp;L_Negation&amp;" ",BC297)))&gt;0)),"INVALID – result describes a problem: use Fail, then Pass after CA",IF(AND(AQ297=1,OR(OR(LEN(AY297)&lt;3,ISNUMBER(MATCH(AY297,L_Placeholder,0))),SUMPRODUCT(--ISNUMBER(SEARCH(" "&amp;L_EvidencePhrase&amp;" ",BE297)))&gt;0)),"INVALID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SUBSTITUTE(SUBSTITUTE(SUBSTITUTE(SUBSTITUTE(SUBSTITUTE(SUBSTITUTE(SUBSTITUTE(SUBSTITUTE(SUBSTITUTE(SUBSTITUTE(SUBSTITUTE(SUBSTITUTE(SUBSTITUTE(LOWER(T297&amp;""),CHAR(160),"")," ",""),".",""),"-",""),"/",""),"?",""),"_",""),",",""),"[",""),"]",""),"(",""),")",""),"*","")</f>
        <v/>
      </c>
      <c r="AV297" s="61" t="str">
        <f aca="false">SUBSTITUTE(SUBSTITUTE(SUBSTITUTE(SUBSTITUTE(SUBSTITUTE(SUBSTITUTE(SUBSTITUTE(SUBSTITUTE(SUBSTITUTE(SUBSTITUTE(SUBSTITUTE(SUBSTITUTE(SUBSTITUTE(LOWER(V297&amp;""),CHAR(160),"")," ",""),".",""),"-",""),"/",""),"?",""),"_",""),",",""),"[",""),"]",""),"(",""),")",""),"*","")</f>
        <v/>
      </c>
      <c r="AW297" s="61" t="str">
        <f aca="false">SUBSTITUTE(SUBSTITUTE(SUBSTITUTE(SUBSTITUTE(SUBSTITUTE(SUBSTITUTE(SUBSTITUTE(SUBSTITUTE(SUBSTITUTE(SUBSTITUTE(SUBSTITUTE(SUBSTITUTE(SUBSTITUTE(LOWER(Z297&amp;""),CHAR(160),"")," ",""),".",""),"-",""),"/",""),"?",""),"_",""),",",""),"[",""),"]",""),"(",""),")",""),"*","")</f>
        <v/>
      </c>
      <c r="AX297" s="61" t="str">
        <f aca="false">SUBSTITUTE(SUBSTITUTE(SUBSTITUTE(SUBSTITUTE(SUBSTITUTE(SUBSTITUTE(SUBSTITUTE(SUBSTITUTE(SUBSTITUTE(SUBSTITUTE(SUBSTITUTE(SUBSTITUTE(SUBSTITUTE(LOWER(AE297&amp;""),CHAR(160),"")," ",""),".",""),"-",""),"/",""),"?",""),"_",""),",",""),"[",""),"]",""),"(",""),")",""),"*","")</f>
        <v/>
      </c>
      <c r="AY297" s="61" t="str">
        <f aca="false">SUBSTITUTE(SUBSTITUTE(SUBSTITUTE(SUBSTITUTE(SUBSTITUTE(SUBSTITUTE(SUBSTITUTE(SUBSTITUTE(SUBSTITUTE(SUBSTITUTE(SUBSTITUTE(SUBSTITUTE(SUBSTITUTE(LOWER(W297&amp;""),CHAR(160),"")," ",""),".",""),"-",""),"/",""),"?",""),"_",""),",",""),"[",""),"]",""),"(",""),")",""),"*","")</f>
        <v/>
      </c>
      <c r="AZ297" s="61" t="str">
        <f aca="false">SUBSTITUTE(SUBSTITUTE(SUBSTITUTE(SUBSTITUTE(SUBSTITUTE(SUBSTITUTE(SUBSTITUTE(SUBSTITUTE(SUBSTITUTE(SUBSTITUTE(SUBSTITUTE(SUBSTITUTE(SUBSTITUTE(LOWER(AC297&amp;""),CHAR(160),"")," ",""),".",""),"-",""),"/",""),"?",""),"_",""),",",""),"[",""),"]",""),"(",""),")",""),"*","")</f>
        <v/>
      </c>
      <c r="BA297" s="61" t="str">
        <f aca="false">SUBSTITUTE(SUBSTITUTE(SUBSTITUTE(SUBSTITUTE(SUBSTITUTE(SUBSTITUTE(SUBSTITUTE(SUBSTITUTE(SUBSTITUTE(SUBSTITUTE(SUBSTITUTE(SUBSTITUTE(SUBSTITUTE(LOWER(AA297&amp;""),CHAR(160),""),"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"&amp;TRIM(SUBSTITUTE(SUBSTITUTE(SUBSTITUTE(SUBSTITUTE(SUBSTITUTE(SUBSTITUTE(SUBSTITUTE(SUBSTITUTE(SUBSTITUTE(SUBSTITUTE(SUBSTITUTE(SUBSTITUTE(SUBSTITUTE(SUBSTITUTE(SUBSTITUTE(SUBSTITUTE(SUBSTITUTE(SUBSTITUTE(SUBSTITUTE(SUBSTITUTE(LOWER(V297&amp;""),CHAR(160)," "),"."," "),","," "),"-"," "),"/"," "),"("," "),")"," "),":"," "),";"," "),"_"," "),"–"," "),"?"," "),"!"," "),"*"," "),"["," "),"]"," "),"'"," "),"#"," "),"+"," "),"&amp;"," "))&amp;" "</f>
        <v>  </v>
      </c>
      <c r="BD297" s="61" t="str">
        <f aca="false">" "&amp;TRIM(SUBSTITUTE(SUBSTITUTE(SUBSTITUTE(SUBSTITUTE(SUBSTITUTE(SUBSTITUTE(SUBSTITUTE(SUBSTITUTE(SUBSTITUTE(SUBSTITUTE(SUBSTITUTE(SUBSTITUTE(SUBSTITUTE(SUBSTITUTE(SUBSTITUTE(SUBSTITUTE(SUBSTITUTE(SUBSTITUTE(SUBSTITUTE(SUBSTITUTE(LOWER(Z297&amp;""),CHAR(160)," "),"."," "),","," "),"-"," "),"/"," "),"("," "),")"," "),":"," "),";"," "),"_"," "),"–"," "),"?"," "),"!"," "),"*"," "),"["," "),"]"," "),"'"," "),"#"," "),"+"," "),"&amp;"," "))&amp;" "</f>
        <v>  </v>
      </c>
      <c r="BE297" s="61" t="str">
        <f aca="false">" "&amp;TRIM(SUBSTITUTE(SUBSTITUTE(SUBSTITUTE(SUBSTITUTE(SUBSTITUTE(SUBSTITUTE(SUBSTITUTE(SUBSTITUTE(SUBSTITUTE(SUBSTITUTE(SUBSTITUTE(SUBSTITUTE(SUBSTITUTE(SUBSTITUTE(SUBSTITUTE(SUBSTITUTE(SUBSTITUTE(SUBSTITUTE(SUBSTITUTE(SUBSTITUTE(LOWER(W297&amp;""),CHAR(160)," "),"."," "),","," "),"-"," "),"/"," "),"("," "),")"," "),":"," "),";"," "),"_"," "),"–"," "),"?"," "),"!"," "),"*"," "),"["," "),"]"," "),"'"," "),"#"," "),"+"," "),"&amp;"," "))&amp;" "</f>
        <v>  </v>
      </c>
      <c r="BF297" s="61" t="str">
        <f aca="false">" "&amp;TRIM(SUBSTITUTE(SUBSTITUTE(SUBSTITUTE(SUBSTITUTE(SUBSTITUTE(SUBSTITUTE(SUBSTITUTE(SUBSTITUTE(SUBSTITUTE(SUBSTITUTE(SUBSTITUTE(SUBSTITUTE(SUBSTITUTE(SUBSTITUTE(SUBSTITUTE(SUBSTITUTE(SUBSTITUTE(SUBSTITUTE(SUBSTITUTE(SUBSTITUTE(LOWER(AC297&amp;""),CHAR(160)," "),"."," "),","," "),"-"," "),"/"," "),"("," "),")"," "),":"," "),";"," "),"_"," "),"–"," "),"?"," "),"!"," "),"*"," "),"["," "),"]"," "),"'"," "),"#"," "),"+"," "),"&amp;"," "))&amp;" "</f>
        <v>  </v>
      </c>
    </row>
    <row r="298" customFormat="false" ht="78.75" hidden="false" customHeight="true" outlineLevel="0" collapsed="false">
      <c r="A298" s="57" t="s">
        <v>855</v>
      </c>
      <c r="B298" s="57" t="s">
        <v>243</v>
      </c>
      <c r="C298" s="57" t="str">
        <f aca="false">Flights!$F$13</f>
        <v>MH0753</v>
      </c>
      <c r="D298" s="58" t="n">
        <f aca="false">Flights!$D$13</f>
        <v>46306</v>
      </c>
      <c r="E298" s="57" t="str">
        <f aca="false">Flights!$G$13&amp;"-"&amp;Flights!$H$13</f>
        <v>HAN-KUL</v>
      </c>
      <c r="F298" s="57" t="str">
        <f aca="false">Flights!$K$13</f>
        <v>BC</v>
      </c>
      <c r="G298" s="57" t="s">
        <v>402</v>
      </c>
      <c r="H298" s="57" t="s">
        <v>360</v>
      </c>
      <c r="I298" s="57" t="s">
        <v>410</v>
      </c>
      <c r="J298" s="57" t="s">
        <v>417</v>
      </c>
      <c r="K298" s="67" t="s">
        <v>473</v>
      </c>
      <c r="L298" s="67" t="s">
        <v>404</v>
      </c>
      <c r="M298" s="67"/>
      <c r="N298" s="67" t="s">
        <v>365</v>
      </c>
      <c r="O298" s="67" t="s">
        <v>405</v>
      </c>
      <c r="P298" s="57" t="s">
        <v>237</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open",IF(AND(NOT(OR(LEN(AZ298)&lt;15,ISNUMBER(MATCH(AZ298,L_Placeholder,0)))),NOT(SUMPRODUCT(--ISNUMBER(SEARCH(" "&amp;L_EvidencePhrase&amp;" ",BF298)))&gt;0),NOT(OR(LEN(AU298)&lt;2,ISNUMBER(MATCH(AU298,L_Placeholder,0)))),NOT(OR(LEN(AX298)&lt;2,ISNUMBER(MATCH(AX298,L_Placeholder,0)))),TRIM(AE298)&lt;&gt;TRIM(T298)),"N/A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",BD298)))&gt;0),"INVALID – evidence missing, placeholder or not yet on file",IF(OR(LEN(AX298)&lt;2,ISNUMBER(MATCH(AX298,L_Placeholder,0))),"INVALID – verifier missing",IF(AX298=AU298,"INVALID – verifier must be someone other than the PIC",IF(SUMPRODUCT(--ISNUMBER(SEARCH(" "&amp;L_EvidencePhrase&amp;" ",BC298)))&gt;0,"INVALID – result not yet available (awaiting / TBC)",IF(AND(TRIM(U298)="Pass",SUMPRODUCT(--ISNUMBER(SEARCH(" "&amp;L_ResultBad&amp;" ",BC298)))&gt;0,NOT(SUMPRODUCT(--ISNUMBER(SEARCH(" "&amp;L_Negation&amp;" ",BC298)))&gt;0)),"INVALID – result describes a problem: use Fail, then Pass after CA",IF(AND(AQ298=1,OR(OR(LEN(AY298)&lt;3,ISNUMBER(MATCH(AY298,L_Placeholder,0))),SUMPRODUCT(--ISNUMBER(SEARCH(" "&amp;L_EvidencePhrase&amp;" ",BE298)))&gt;0)),"INVALID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SUBSTITUTE(SUBSTITUTE(SUBSTITUTE(SUBSTITUTE(SUBSTITUTE(SUBSTITUTE(SUBSTITUTE(SUBSTITUTE(SUBSTITUTE(SUBSTITUTE(SUBSTITUTE(SUBSTITUTE(SUBSTITUTE(LOWER(T298&amp;""),CHAR(160),"")," ",""),".",""),"-",""),"/",""),"?",""),"_",""),",",""),"[",""),"]",""),"(",""),")",""),"*","")</f>
        <v/>
      </c>
      <c r="AV298" s="61" t="str">
        <f aca="false">SUBSTITUTE(SUBSTITUTE(SUBSTITUTE(SUBSTITUTE(SUBSTITUTE(SUBSTITUTE(SUBSTITUTE(SUBSTITUTE(SUBSTITUTE(SUBSTITUTE(SUBSTITUTE(SUBSTITUTE(SUBSTITUTE(LOWER(V298&amp;""),CHAR(160),"")," ",""),".",""),"-",""),"/",""),"?",""),"_",""),",",""),"[",""),"]",""),"(",""),")",""),"*","")</f>
        <v/>
      </c>
      <c r="AW298" s="61" t="str">
        <f aca="false">SUBSTITUTE(SUBSTITUTE(SUBSTITUTE(SUBSTITUTE(SUBSTITUTE(SUBSTITUTE(SUBSTITUTE(SUBSTITUTE(SUBSTITUTE(SUBSTITUTE(SUBSTITUTE(SUBSTITUTE(SUBSTITUTE(LOWER(Z298&amp;""),CHAR(160),"")," ",""),".",""),"-",""),"/",""),"?",""),"_",""),",",""),"[",""),"]",""),"(",""),")",""),"*","")</f>
        <v/>
      </c>
      <c r="AX298" s="61" t="str">
        <f aca="false">SUBSTITUTE(SUBSTITUTE(SUBSTITUTE(SUBSTITUTE(SUBSTITUTE(SUBSTITUTE(SUBSTITUTE(SUBSTITUTE(SUBSTITUTE(SUBSTITUTE(SUBSTITUTE(SUBSTITUTE(SUBSTITUTE(LOWER(AE298&amp;""),CHAR(160),"")," ",""),".",""),"-",""),"/",""),"?",""),"_",""),",",""),"[",""),"]",""),"(",""),")",""),"*","")</f>
        <v/>
      </c>
      <c r="AY298" s="61" t="str">
        <f aca="false">SUBSTITUTE(SUBSTITUTE(SUBSTITUTE(SUBSTITUTE(SUBSTITUTE(SUBSTITUTE(SUBSTITUTE(SUBSTITUTE(SUBSTITUTE(SUBSTITUTE(SUBSTITUTE(SUBSTITUTE(SUBSTITUTE(LOWER(W298&amp;""),CHAR(160),"")," ",""),".",""),"-",""),"/",""),"?",""),"_",""),",",""),"[",""),"]",""),"(",""),")",""),"*","")</f>
        <v/>
      </c>
      <c r="AZ298" s="61" t="str">
        <f aca="false">SUBSTITUTE(SUBSTITUTE(SUBSTITUTE(SUBSTITUTE(SUBSTITUTE(SUBSTITUTE(SUBSTITUTE(SUBSTITUTE(SUBSTITUTE(SUBSTITUTE(SUBSTITUTE(SUBSTITUTE(SUBSTITUTE(LOWER(AC298&amp;""),CHAR(160),"")," ",""),".",""),"-",""),"/",""),"?",""),"_",""),",",""),"[",""),"]",""),"(",""),")",""),"*","")</f>
        <v/>
      </c>
      <c r="BA298" s="61" t="str">
        <f aca="false">SUBSTITUTE(SUBSTITUTE(SUBSTITUTE(SUBSTITUTE(SUBSTITUTE(SUBSTITUTE(SUBSTITUTE(SUBSTITUTE(SUBSTITUTE(SUBSTITUTE(SUBSTITUTE(SUBSTITUTE(SUBSTITUTE(LOWER(AA298&amp;""),CHAR(160),""),"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"&amp;TRIM(SUBSTITUTE(SUBSTITUTE(SUBSTITUTE(SUBSTITUTE(SUBSTITUTE(SUBSTITUTE(SUBSTITUTE(SUBSTITUTE(SUBSTITUTE(SUBSTITUTE(SUBSTITUTE(SUBSTITUTE(SUBSTITUTE(SUBSTITUTE(SUBSTITUTE(SUBSTITUTE(SUBSTITUTE(SUBSTITUTE(SUBSTITUTE(SUBSTITUTE(LOWER(V298&amp;""),CHAR(160)," "),"."," "),","," "),"-"," "),"/"," "),"("," "),")"," "),":"," "),";"," "),"_"," "),"–"," "),"?"," "),"!"," "),"*"," "),"["," "),"]"," "),"'"," "),"#"," "),"+"," "),"&amp;"," "))&amp;" "</f>
        <v>  </v>
      </c>
      <c r="BD298" s="61" t="str">
        <f aca="false">" "&amp;TRIM(SUBSTITUTE(SUBSTITUTE(SUBSTITUTE(SUBSTITUTE(SUBSTITUTE(SUBSTITUTE(SUBSTITUTE(SUBSTITUTE(SUBSTITUTE(SUBSTITUTE(SUBSTITUTE(SUBSTITUTE(SUBSTITUTE(SUBSTITUTE(SUBSTITUTE(SUBSTITUTE(SUBSTITUTE(SUBSTITUTE(SUBSTITUTE(SUBSTITUTE(LOWER(Z298&amp;""),CHAR(160)," "),"."," "),","," "),"-"," "),"/"," "),"("," "),")"," "),":"," "),";"," "),"_"," "),"–"," "),"?"," "),"!"," "),"*"," "),"["," "),"]"," "),"'"," "),"#"," "),"+"," "),"&amp;"," "))&amp;" "</f>
        <v>  </v>
      </c>
      <c r="BE298" s="61" t="str">
        <f aca="false">" "&amp;TRIM(SUBSTITUTE(SUBSTITUTE(SUBSTITUTE(SUBSTITUTE(SUBSTITUTE(SUBSTITUTE(SUBSTITUTE(SUBSTITUTE(SUBSTITUTE(SUBSTITUTE(SUBSTITUTE(SUBSTITUTE(SUBSTITUTE(SUBSTITUTE(SUBSTITUTE(SUBSTITUTE(SUBSTITUTE(SUBSTITUTE(SUBSTITUTE(SUBSTITUTE(LOWER(W298&amp;""),CHAR(160)," "),"."," "),","," "),"-"," "),"/"," "),"("," "),")"," "),":"," "),";"," "),"_"," "),"–"," "),"?"," "),"!"," "),"*"," "),"["," "),"]"," "),"'"," "),"#"," "),"+"," "),"&amp;"," "))&amp;" "</f>
        <v>  </v>
      </c>
      <c r="BF298" s="61" t="str">
        <f aca="false">" "&amp;TRIM(SUBSTITUTE(SUBSTITUTE(SUBSTITUTE(SUBSTITUTE(SUBSTITUTE(SUBSTITUTE(SUBSTITUTE(SUBSTITUTE(SUBSTITUTE(SUBSTITUTE(SUBSTITUTE(SUBSTITUTE(SUBSTITUTE(SUBSTITUTE(SUBSTITUTE(SUBSTITUTE(SUBSTITUTE(SUBSTITUTE(SUBSTITUTE(SUBSTITUTE(LOWER(AC298&amp;""),CHAR(160)," "),"."," "),","," "),"-"," "),"/"," "),"("," "),")"," "),":"," "),";"," "),"_"," "),"–"," "),"?"," "),"!"," "),"*"," "),"["," "),"]"," "),"'"," "),"#"," "),"+"," "),"&amp;"," "))&amp;" "</f>
        <v>  </v>
      </c>
    </row>
    <row r="299" customFormat="false" ht="39.75" hidden="false" customHeight="true" outlineLevel="0" collapsed="false">
      <c r="A299" s="57" t="s">
        <v>856</v>
      </c>
      <c r="B299" s="57" t="s">
        <v>243</v>
      </c>
      <c r="C299" s="57" t="str">
        <f aca="false">Flights!$F$13</f>
        <v>MH0753</v>
      </c>
      <c r="D299" s="58" t="n">
        <f aca="false">Flights!$D$13</f>
        <v>46306</v>
      </c>
      <c r="E299" s="57" t="str">
        <f aca="false">Flights!$G$13&amp;"-"&amp;Flights!$H$13</f>
        <v>HAN-KUL</v>
      </c>
      <c r="F299" s="57" t="str">
        <f aca="false">Flights!$K$13</f>
        <v>BC</v>
      </c>
      <c r="G299" s="57" t="s">
        <v>402</v>
      </c>
      <c r="H299" s="57" t="s">
        <v>360</v>
      </c>
      <c r="I299" s="57" t="s">
        <v>410</v>
      </c>
      <c r="J299" s="57" t="s">
        <v>420</v>
      </c>
      <c r="K299" s="67"/>
      <c r="L299" s="67" t="s">
        <v>404</v>
      </c>
      <c r="M299" s="67"/>
      <c r="N299" s="67" t="s">
        <v>365</v>
      </c>
      <c r="O299" s="67" t="s">
        <v>405</v>
      </c>
      <c r="P299" s="57" t="s">
        <v>237</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open",IF(AND(NOT(OR(LEN(AZ299)&lt;15,ISNUMBER(MATCH(AZ299,L_Placeholder,0)))),NOT(SUMPRODUCT(--ISNUMBER(SEARCH(" "&amp;L_EvidencePhrase&amp;" ",BF299)))&gt;0),NOT(OR(LEN(AU299)&lt;2,ISNUMBER(MATCH(AU299,L_Placeholder,0)))),NOT(OR(LEN(AX299)&lt;2,ISNUMBER(MATCH(AX299,L_Placeholder,0)))),TRIM(AE299)&lt;&gt;TRIM(T299)),"N/A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",BD299)))&gt;0),"INVALID – evidence missing, placeholder or not yet on file",IF(OR(LEN(AX299)&lt;2,ISNUMBER(MATCH(AX299,L_Placeholder,0))),"INVALID – verifier missing",IF(AX299=AU299,"INVALID – verifier must be someone other than the PIC",IF(SUMPRODUCT(--ISNUMBER(SEARCH(" "&amp;L_EvidencePhrase&amp;" ",BC299)))&gt;0,"INVALID – result not yet available (awaiting / TBC)",IF(AND(TRIM(U299)="Pass",SUMPRODUCT(--ISNUMBER(SEARCH(" "&amp;L_ResultBad&amp;" ",BC299)))&gt;0,NOT(SUMPRODUCT(--ISNUMBER(SEARCH(" "&amp;L_Negation&amp;" ",BC299)))&gt;0)),"INVALID – result describes a problem: use Fail, then Pass after CA",IF(AND(AQ299=1,OR(OR(LEN(AY299)&lt;3,ISNUMBER(MATCH(AY299,L_Placeholder,0))),SUMPRODUCT(--ISNUMBER(SEARCH(" "&amp;L_EvidencePhrase&amp;" ",BE299)))&gt;0)),"INVALID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SUBSTITUTE(SUBSTITUTE(SUBSTITUTE(SUBSTITUTE(SUBSTITUTE(SUBSTITUTE(SUBSTITUTE(SUBSTITUTE(SUBSTITUTE(SUBSTITUTE(SUBSTITUTE(SUBSTITUTE(SUBSTITUTE(LOWER(T299&amp;""),CHAR(160),"")," ",""),".",""),"-",""),"/",""),"?",""),"_",""),",",""),"[",""),"]",""),"(",""),")",""),"*","")</f>
        <v/>
      </c>
      <c r="AV299" s="61" t="str">
        <f aca="false">SUBSTITUTE(SUBSTITUTE(SUBSTITUTE(SUBSTITUTE(SUBSTITUTE(SUBSTITUTE(SUBSTITUTE(SUBSTITUTE(SUBSTITUTE(SUBSTITUTE(SUBSTITUTE(SUBSTITUTE(SUBSTITUTE(LOWER(V299&amp;""),CHAR(160),"")," ",""),".",""),"-",""),"/",""),"?",""),"_",""),",",""),"[",""),"]",""),"(",""),")",""),"*","")</f>
        <v/>
      </c>
      <c r="AW299" s="61" t="str">
        <f aca="false">SUBSTITUTE(SUBSTITUTE(SUBSTITUTE(SUBSTITUTE(SUBSTITUTE(SUBSTITUTE(SUBSTITUTE(SUBSTITUTE(SUBSTITUTE(SUBSTITUTE(SUBSTITUTE(SUBSTITUTE(SUBSTITUTE(LOWER(Z299&amp;""),CHAR(160),"")," ",""),".",""),"-",""),"/",""),"?",""),"_",""),",",""),"[",""),"]",""),"(",""),")",""),"*","")</f>
        <v/>
      </c>
      <c r="AX299" s="61" t="str">
        <f aca="false">SUBSTITUTE(SUBSTITUTE(SUBSTITUTE(SUBSTITUTE(SUBSTITUTE(SUBSTITUTE(SUBSTITUTE(SUBSTITUTE(SUBSTITUTE(SUBSTITUTE(SUBSTITUTE(SUBSTITUTE(SUBSTITUTE(LOWER(AE299&amp;""),CHAR(160),"")," ",""),".",""),"-",""),"/",""),"?",""),"_",""),",",""),"[",""),"]",""),"(",""),")",""),"*","")</f>
        <v/>
      </c>
      <c r="AY299" s="61" t="str">
        <f aca="false">SUBSTITUTE(SUBSTITUTE(SUBSTITUTE(SUBSTITUTE(SUBSTITUTE(SUBSTITUTE(SUBSTITUTE(SUBSTITUTE(SUBSTITUTE(SUBSTITUTE(SUBSTITUTE(SUBSTITUTE(SUBSTITUTE(LOWER(W299&amp;""),CHAR(160),"")," ",""),".",""),"-",""),"/",""),"?",""),"_",""),",",""),"[",""),"]",""),"(",""),")",""),"*","")</f>
        <v/>
      </c>
      <c r="AZ299" s="61" t="str">
        <f aca="false">SUBSTITUTE(SUBSTITUTE(SUBSTITUTE(SUBSTITUTE(SUBSTITUTE(SUBSTITUTE(SUBSTITUTE(SUBSTITUTE(SUBSTITUTE(SUBSTITUTE(SUBSTITUTE(SUBSTITUTE(SUBSTITUTE(LOWER(AC299&amp;""),CHAR(160),"")," ",""),".",""),"-",""),"/",""),"?",""),"_",""),",",""),"[",""),"]",""),"(",""),")",""),"*","")</f>
        <v/>
      </c>
      <c r="BA299" s="61" t="str">
        <f aca="false">SUBSTITUTE(SUBSTITUTE(SUBSTITUTE(SUBSTITUTE(SUBSTITUTE(SUBSTITUTE(SUBSTITUTE(SUBSTITUTE(SUBSTITUTE(SUBSTITUTE(SUBSTITUTE(SUBSTITUTE(SUBSTITUTE(LOWER(AA299&amp;""),CHAR(160),""),"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"&amp;TRIM(SUBSTITUTE(SUBSTITUTE(SUBSTITUTE(SUBSTITUTE(SUBSTITUTE(SUBSTITUTE(SUBSTITUTE(SUBSTITUTE(SUBSTITUTE(SUBSTITUTE(SUBSTITUTE(SUBSTITUTE(SUBSTITUTE(SUBSTITUTE(SUBSTITUTE(SUBSTITUTE(SUBSTITUTE(SUBSTITUTE(SUBSTITUTE(SUBSTITUTE(LOWER(V299&amp;""),CHAR(160)," "),"."," "),","," "),"-"," "),"/"," "),"("," "),")"," "),":"," "),";"," "),"_"," "),"–"," "),"?"," "),"!"," "),"*"," "),"["," "),"]"," "),"'"," "),"#"," "),"+"," "),"&amp;"," "))&amp;" "</f>
        <v>  </v>
      </c>
      <c r="BD299" s="61" t="str">
        <f aca="false">" "&amp;TRIM(SUBSTITUTE(SUBSTITUTE(SUBSTITUTE(SUBSTITUTE(SUBSTITUTE(SUBSTITUTE(SUBSTITUTE(SUBSTITUTE(SUBSTITUTE(SUBSTITUTE(SUBSTITUTE(SUBSTITUTE(SUBSTITUTE(SUBSTITUTE(SUBSTITUTE(SUBSTITUTE(SUBSTITUTE(SUBSTITUTE(SUBSTITUTE(SUBSTITUTE(LOWER(Z299&amp;""),CHAR(160)," "),"."," "),","," "),"-"," "),"/"," "),"("," "),")"," "),":"," "),";"," "),"_"," "),"–"," "),"?"," "),"!"," "),"*"," "),"["," "),"]"," "),"'"," "),"#"," "),"+"," "),"&amp;"," "))&amp;" "</f>
        <v>  </v>
      </c>
      <c r="BE299" s="61" t="str">
        <f aca="false">" "&amp;TRIM(SUBSTITUTE(SUBSTITUTE(SUBSTITUTE(SUBSTITUTE(SUBSTITUTE(SUBSTITUTE(SUBSTITUTE(SUBSTITUTE(SUBSTITUTE(SUBSTITUTE(SUBSTITUTE(SUBSTITUTE(SUBSTITUTE(SUBSTITUTE(SUBSTITUTE(SUBSTITUTE(SUBSTITUTE(SUBSTITUTE(SUBSTITUTE(SUBSTITUTE(LOWER(W299&amp;""),CHAR(160)," "),"."," "),","," "),"-"," "),"/"," "),"("," "),")"," "),":"," "),";"," "),"_"," "),"–"," "),"?"," "),"!"," "),"*"," "),"["," "),"]"," "),"'"," "),"#"," "),"+"," "),"&amp;"," "))&amp;" "</f>
        <v>  </v>
      </c>
      <c r="BF299" s="61" t="str">
        <f aca="false">" "&amp;TRIM(SUBSTITUTE(SUBSTITUTE(SUBSTITUTE(SUBSTITUTE(SUBSTITUTE(SUBSTITUTE(SUBSTITUTE(SUBSTITUTE(SUBSTITUTE(SUBSTITUTE(SUBSTITUTE(SUBSTITUTE(SUBSTITUTE(SUBSTITUTE(SUBSTITUTE(SUBSTITUTE(SUBSTITUTE(SUBSTITUTE(SUBSTITUTE(SUBSTITUTE(LOWER(AC299&amp;""),CHAR(160)," "),"."," "),","," "),"-"," "),"/"," "),"("," "),")"," "),":"," "),";"," "),"_"," "),"–"," "),"?"," "),"!"," "),"*"," "),"["," "),"]"," "),"'"," "),"#"," "),"+"," "),"&amp;"," "))&amp;" "</f>
        <v>  </v>
      </c>
    </row>
    <row r="300" customFormat="false" ht="66" hidden="false" customHeight="true" outlineLevel="0" collapsed="false">
      <c r="A300" s="57" t="s">
        <v>857</v>
      </c>
      <c r="B300" s="57" t="s">
        <v>243</v>
      </c>
      <c r="C300" s="57" t="str">
        <f aca="false">Flights!$F$13</f>
        <v>MH0753</v>
      </c>
      <c r="D300" s="58" t="n">
        <f aca="false">Flights!$D$13</f>
        <v>46306</v>
      </c>
      <c r="E300" s="57" t="str">
        <f aca="false">Flights!$G$13&amp;"-"&amp;Flights!$H$13</f>
        <v>HAN-KUL</v>
      </c>
      <c r="F300" s="57" t="str">
        <f aca="false">Flights!$K$13</f>
        <v>BC</v>
      </c>
      <c r="G300" s="57" t="s">
        <v>402</v>
      </c>
      <c r="H300" s="57" t="s">
        <v>360</v>
      </c>
      <c r="I300" s="57" t="s">
        <v>422</v>
      </c>
      <c r="J300" s="57" t="s">
        <v>476</v>
      </c>
      <c r="K300" s="67" t="s">
        <v>477</v>
      </c>
      <c r="L300" s="67" t="s">
        <v>858</v>
      </c>
      <c r="M300" s="67" t="s">
        <v>433</v>
      </c>
      <c r="N300" s="67" t="s">
        <v>365</v>
      </c>
      <c r="O300" s="67" t="s">
        <v>859</v>
      </c>
      <c r="P300" s="57" t="s">
        <v>237</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open",IF(AND(NOT(OR(LEN(AZ300)&lt;15,ISNUMBER(MATCH(AZ300,L_Placeholder,0)))),NOT(SUMPRODUCT(--ISNUMBER(SEARCH(" "&amp;L_EvidencePhrase&amp;" ",BF300)))&gt;0),NOT(OR(LEN(AU300)&lt;2,ISNUMBER(MATCH(AU300,L_Placeholder,0)))),NOT(OR(LEN(AX300)&lt;2,ISNUMBER(MATCH(AX300,L_Placeholder,0)))),TRIM(AE300)&lt;&gt;TRIM(T300)),"N/A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",BD300)))&gt;0),"INVALID – evidence missing, placeholder or not yet on file",IF(OR(LEN(AX300)&lt;2,ISNUMBER(MATCH(AX300,L_Placeholder,0))),"INVALID – verifier missing",IF(AX300=AU300,"INVALID – verifier must be someone other than the PIC",IF(SUMPRODUCT(--ISNUMBER(SEARCH(" "&amp;L_EvidencePhrase&amp;" ",BC300)))&gt;0,"INVALID – result not yet available (awaiting / TBC)",IF(AND(TRIM(U300)="Pass",SUMPRODUCT(--ISNUMBER(SEARCH(" "&amp;L_ResultBad&amp;" ",BC300)))&gt;0,NOT(SUMPRODUCT(--ISNUMBER(SEARCH(" "&amp;L_Negation&amp;" ",BC300)))&gt;0)),"INVALID – result describes a problem: use Fail, then Pass after CA",IF(AND(AQ300=1,OR(OR(LEN(AY300)&lt;3,ISNUMBER(MATCH(AY300,L_Placeholder,0))),SUMPRODUCT(--ISNUMBER(SEARCH(" "&amp;L_EvidencePhrase&amp;" ",BE300)))&gt;0)),"INVALID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SUBSTITUTE(SUBSTITUTE(SUBSTITUTE(SUBSTITUTE(SUBSTITUTE(SUBSTITUTE(SUBSTITUTE(SUBSTITUTE(SUBSTITUTE(SUBSTITUTE(SUBSTITUTE(SUBSTITUTE(SUBSTITUTE(LOWER(T300&amp;""),CHAR(160),"")," ",""),".",""),"-",""),"/",""),"?",""),"_",""),",",""),"[",""),"]",""),"(",""),")",""),"*","")</f>
        <v/>
      </c>
      <c r="AV300" s="61" t="str">
        <f aca="false">SUBSTITUTE(SUBSTITUTE(SUBSTITUTE(SUBSTITUTE(SUBSTITUTE(SUBSTITUTE(SUBSTITUTE(SUBSTITUTE(SUBSTITUTE(SUBSTITUTE(SUBSTITUTE(SUBSTITUTE(SUBSTITUTE(LOWER(V300&amp;""),CHAR(160),"")," ",""),".",""),"-",""),"/",""),"?",""),"_",""),",",""),"[",""),"]",""),"(",""),")",""),"*","")</f>
        <v/>
      </c>
      <c r="AW300" s="61" t="str">
        <f aca="false">SUBSTITUTE(SUBSTITUTE(SUBSTITUTE(SUBSTITUTE(SUBSTITUTE(SUBSTITUTE(SUBSTITUTE(SUBSTITUTE(SUBSTITUTE(SUBSTITUTE(SUBSTITUTE(SUBSTITUTE(SUBSTITUTE(LOWER(Z300&amp;""),CHAR(160),"")," ",""),".",""),"-",""),"/",""),"?",""),"_",""),",",""),"[",""),"]",""),"(",""),")",""),"*","")</f>
        <v/>
      </c>
      <c r="AX300" s="61" t="str">
        <f aca="false">SUBSTITUTE(SUBSTITUTE(SUBSTITUTE(SUBSTITUTE(SUBSTITUTE(SUBSTITUTE(SUBSTITUTE(SUBSTITUTE(SUBSTITUTE(SUBSTITUTE(SUBSTITUTE(SUBSTITUTE(SUBSTITUTE(LOWER(AE300&amp;""),CHAR(160),"")," ",""),".",""),"-",""),"/",""),"?",""),"_",""),",",""),"[",""),"]",""),"(",""),")",""),"*","")</f>
        <v/>
      </c>
      <c r="AY300" s="61" t="str">
        <f aca="false">SUBSTITUTE(SUBSTITUTE(SUBSTITUTE(SUBSTITUTE(SUBSTITUTE(SUBSTITUTE(SUBSTITUTE(SUBSTITUTE(SUBSTITUTE(SUBSTITUTE(SUBSTITUTE(SUBSTITUTE(SUBSTITUTE(LOWER(W300&amp;""),CHAR(160),"")," ",""),".",""),"-",""),"/",""),"?",""),"_",""),",",""),"[",""),"]",""),"(",""),")",""),"*","")</f>
        <v/>
      </c>
      <c r="AZ300" s="61" t="str">
        <f aca="false">SUBSTITUTE(SUBSTITUTE(SUBSTITUTE(SUBSTITUTE(SUBSTITUTE(SUBSTITUTE(SUBSTITUTE(SUBSTITUTE(SUBSTITUTE(SUBSTITUTE(SUBSTITUTE(SUBSTITUTE(SUBSTITUTE(LOWER(AC300&amp;""),CHAR(160),"")," ",""),".",""),"-",""),"/",""),"?",""),"_",""),",",""),"[",""),"]",""),"(",""),")",""),"*","")</f>
        <v/>
      </c>
      <c r="BA300" s="61" t="str">
        <f aca="false">SUBSTITUTE(SUBSTITUTE(SUBSTITUTE(SUBSTITUTE(SUBSTITUTE(SUBSTITUTE(SUBSTITUTE(SUBSTITUTE(SUBSTITUTE(SUBSTITUTE(SUBSTITUTE(SUBSTITUTE(SUBSTITUTE(LOWER(AA300&amp;""),CHAR(160),""),"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"&amp;TRIM(SUBSTITUTE(SUBSTITUTE(SUBSTITUTE(SUBSTITUTE(SUBSTITUTE(SUBSTITUTE(SUBSTITUTE(SUBSTITUTE(SUBSTITUTE(SUBSTITUTE(SUBSTITUTE(SUBSTITUTE(SUBSTITUTE(SUBSTITUTE(SUBSTITUTE(SUBSTITUTE(SUBSTITUTE(SUBSTITUTE(SUBSTITUTE(SUBSTITUTE(LOWER(V300&amp;""),CHAR(160)," "),"."," "),","," "),"-"," "),"/"," "),"("," "),")"," "),":"," "),";"," "),"_"," "),"–"," "),"?"," "),"!"," "),"*"," "),"["," "),"]"," "),"'"," "),"#"," "),"+"," "),"&amp;"," "))&amp;" "</f>
        <v>  </v>
      </c>
      <c r="BD300" s="61" t="str">
        <f aca="false">" "&amp;TRIM(SUBSTITUTE(SUBSTITUTE(SUBSTITUTE(SUBSTITUTE(SUBSTITUTE(SUBSTITUTE(SUBSTITUTE(SUBSTITUTE(SUBSTITUTE(SUBSTITUTE(SUBSTITUTE(SUBSTITUTE(SUBSTITUTE(SUBSTITUTE(SUBSTITUTE(SUBSTITUTE(SUBSTITUTE(SUBSTITUTE(SUBSTITUTE(SUBSTITUTE(LOWER(Z300&amp;""),CHAR(160)," "),"."," "),","," "),"-"," "),"/"," "),"("," "),")"," "),":"," "),";"," "),"_"," "),"–"," "),"?"," "),"!"," "),"*"," "),"["," "),"]"," "),"'"," "),"#"," "),"+"," "),"&amp;"," "))&amp;" "</f>
        <v>  </v>
      </c>
      <c r="BE300" s="61" t="str">
        <f aca="false">" "&amp;TRIM(SUBSTITUTE(SUBSTITUTE(SUBSTITUTE(SUBSTITUTE(SUBSTITUTE(SUBSTITUTE(SUBSTITUTE(SUBSTITUTE(SUBSTITUTE(SUBSTITUTE(SUBSTITUTE(SUBSTITUTE(SUBSTITUTE(SUBSTITUTE(SUBSTITUTE(SUBSTITUTE(SUBSTITUTE(SUBSTITUTE(SUBSTITUTE(SUBSTITUTE(LOWER(W300&amp;""),CHAR(160)," "),"."," "),","," "),"-"," "),"/"," "),"("," "),")"," "),":"," "),";"," "),"_"," "),"–"," "),"?"," "),"!"," "),"*"," "),"["," "),"]"," "),"'"," "),"#"," "),"+"," "),"&amp;"," "))&amp;" "</f>
        <v>  </v>
      </c>
      <c r="BF300" s="61" t="str">
        <f aca="false">" "&amp;TRIM(SUBSTITUTE(SUBSTITUTE(SUBSTITUTE(SUBSTITUTE(SUBSTITUTE(SUBSTITUTE(SUBSTITUTE(SUBSTITUTE(SUBSTITUTE(SUBSTITUTE(SUBSTITUTE(SUBSTITUTE(SUBSTITUTE(SUBSTITUTE(SUBSTITUTE(SUBSTITUTE(SUBSTITUTE(SUBSTITUTE(SUBSTITUTE(SUBSTITUTE(LOWER(AC300&amp;""),CHAR(160)," "),"."," "),","," "),"-"," "),"/"," "),"("," "),")"," "),":"," "),";"," "),"_"," "),"–"," "),"?"," "),"!"," "),"*"," "),"["," "),"]"," "),"'"," "),"#"," "),"+"," "),"&amp;"," "))&amp;" "</f>
        <v>  </v>
      </c>
    </row>
    <row r="301" customFormat="false" ht="41.25" hidden="false" customHeight="true" outlineLevel="0" collapsed="false">
      <c r="A301" s="57" t="s">
        <v>860</v>
      </c>
      <c r="B301" s="57" t="s">
        <v>243</v>
      </c>
      <c r="C301" s="57" t="str">
        <f aca="false">Flights!$F$13</f>
        <v>MH0753</v>
      </c>
      <c r="D301" s="58" t="n">
        <f aca="false">Flights!$D$13</f>
        <v>46306</v>
      </c>
      <c r="E301" s="57" t="str">
        <f aca="false">Flights!$G$13&amp;"-"&amp;Flights!$H$13</f>
        <v>HAN-KUL</v>
      </c>
      <c r="F301" s="57" t="str">
        <f aca="false">Flights!$K$13</f>
        <v>BC</v>
      </c>
      <c r="G301" s="57" t="s">
        <v>402</v>
      </c>
      <c r="H301" s="57" t="s">
        <v>360</v>
      </c>
      <c r="I301" s="57" t="s">
        <v>481</v>
      </c>
      <c r="J301" s="57" t="s">
        <v>482</v>
      </c>
      <c r="K301" s="67" t="s">
        <v>483</v>
      </c>
      <c r="L301" s="67" t="s">
        <v>861</v>
      </c>
      <c r="M301" s="67" t="s">
        <v>433</v>
      </c>
      <c r="N301" s="67" t="s">
        <v>365</v>
      </c>
      <c r="O301" s="67" t="s">
        <v>862</v>
      </c>
      <c r="P301" s="57" t="s">
        <v>237</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open",IF(AND(NOT(OR(LEN(AZ301)&lt;15,ISNUMBER(MATCH(AZ301,L_Placeholder,0)))),NOT(SUMPRODUCT(--ISNUMBER(SEARCH(" "&amp;L_EvidencePhrase&amp;" ",BF301)))&gt;0),NOT(OR(LEN(AU301)&lt;2,ISNUMBER(MATCH(AU301,L_Placeholder,0)))),NOT(OR(LEN(AX301)&lt;2,ISNUMBER(MATCH(AX301,L_Placeholder,0)))),TRIM(AE301)&lt;&gt;TRIM(T301)),"N/A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",BD301)))&gt;0),"INVALID – evidence missing, placeholder or not yet on file",IF(OR(LEN(AX301)&lt;2,ISNUMBER(MATCH(AX301,L_Placeholder,0))),"INVALID – verifier missing",IF(AX301=AU301,"INVALID – verifier must be someone other than the PIC",IF(SUMPRODUCT(--ISNUMBER(SEARCH(" "&amp;L_EvidencePhrase&amp;" ",BC301)))&gt;0,"INVALID – result not yet available (awaiting / TBC)",IF(AND(TRIM(U301)="Pass",SUMPRODUCT(--ISNUMBER(SEARCH(" "&amp;L_ResultBad&amp;" ",BC301)))&gt;0,NOT(SUMPRODUCT(--ISNUMBER(SEARCH(" "&amp;L_Negation&amp;" ",BC301)))&gt;0)),"INVALID – result describes a problem: use Fail, then Pass after CA",IF(AND(AQ301=1,OR(OR(LEN(AY301)&lt;3,ISNUMBER(MATCH(AY301,L_Placeholder,0))),SUMPRODUCT(--ISNUMBER(SEARCH(" "&amp;L_EvidencePhrase&amp;" ",BE301)))&gt;0)),"INVALID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SUBSTITUTE(SUBSTITUTE(SUBSTITUTE(SUBSTITUTE(SUBSTITUTE(SUBSTITUTE(SUBSTITUTE(SUBSTITUTE(SUBSTITUTE(SUBSTITUTE(SUBSTITUTE(SUBSTITUTE(SUBSTITUTE(LOWER(T301&amp;""),CHAR(160),"")," ",""),".",""),"-",""),"/",""),"?",""),"_",""),",",""),"[",""),"]",""),"(",""),")",""),"*","")</f>
        <v/>
      </c>
      <c r="AV301" s="61" t="str">
        <f aca="false">SUBSTITUTE(SUBSTITUTE(SUBSTITUTE(SUBSTITUTE(SUBSTITUTE(SUBSTITUTE(SUBSTITUTE(SUBSTITUTE(SUBSTITUTE(SUBSTITUTE(SUBSTITUTE(SUBSTITUTE(SUBSTITUTE(LOWER(V301&amp;""),CHAR(160),"")," ",""),".",""),"-",""),"/",""),"?",""),"_",""),",",""),"[",""),"]",""),"(",""),")",""),"*","")</f>
        <v/>
      </c>
      <c r="AW301" s="61" t="str">
        <f aca="false">SUBSTITUTE(SUBSTITUTE(SUBSTITUTE(SUBSTITUTE(SUBSTITUTE(SUBSTITUTE(SUBSTITUTE(SUBSTITUTE(SUBSTITUTE(SUBSTITUTE(SUBSTITUTE(SUBSTITUTE(SUBSTITUTE(LOWER(Z301&amp;""),CHAR(160),"")," ",""),".",""),"-",""),"/",""),"?",""),"_",""),",",""),"[",""),"]",""),"(",""),")",""),"*","")</f>
        <v/>
      </c>
      <c r="AX301" s="61" t="str">
        <f aca="false">SUBSTITUTE(SUBSTITUTE(SUBSTITUTE(SUBSTITUTE(SUBSTITUTE(SUBSTITUTE(SUBSTITUTE(SUBSTITUTE(SUBSTITUTE(SUBSTITUTE(SUBSTITUTE(SUBSTITUTE(SUBSTITUTE(LOWER(AE301&amp;""),CHAR(160),"")," ",""),".",""),"-",""),"/",""),"?",""),"_",""),",",""),"[",""),"]",""),"(",""),")",""),"*","")</f>
        <v/>
      </c>
      <c r="AY301" s="61" t="str">
        <f aca="false">SUBSTITUTE(SUBSTITUTE(SUBSTITUTE(SUBSTITUTE(SUBSTITUTE(SUBSTITUTE(SUBSTITUTE(SUBSTITUTE(SUBSTITUTE(SUBSTITUTE(SUBSTITUTE(SUBSTITUTE(SUBSTITUTE(LOWER(W301&amp;""),CHAR(160),"")," ",""),".",""),"-",""),"/",""),"?",""),"_",""),",",""),"[",""),"]",""),"(",""),")",""),"*","")</f>
        <v/>
      </c>
      <c r="AZ301" s="61" t="str">
        <f aca="false">SUBSTITUTE(SUBSTITUTE(SUBSTITUTE(SUBSTITUTE(SUBSTITUTE(SUBSTITUTE(SUBSTITUTE(SUBSTITUTE(SUBSTITUTE(SUBSTITUTE(SUBSTITUTE(SUBSTITUTE(SUBSTITUTE(LOWER(AC301&amp;""),CHAR(160),"")," ",""),".",""),"-",""),"/",""),"?",""),"_",""),",",""),"[",""),"]",""),"(",""),")",""),"*","")</f>
        <v/>
      </c>
      <c r="BA301" s="61" t="str">
        <f aca="false">SUBSTITUTE(SUBSTITUTE(SUBSTITUTE(SUBSTITUTE(SUBSTITUTE(SUBSTITUTE(SUBSTITUTE(SUBSTITUTE(SUBSTITUTE(SUBSTITUTE(SUBSTITUTE(SUBSTITUTE(SUBSTITUTE(LOWER(AA301&amp;""),CHAR(160),""),"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"&amp;TRIM(SUBSTITUTE(SUBSTITUTE(SUBSTITUTE(SUBSTITUTE(SUBSTITUTE(SUBSTITUTE(SUBSTITUTE(SUBSTITUTE(SUBSTITUTE(SUBSTITUTE(SUBSTITUTE(SUBSTITUTE(SUBSTITUTE(SUBSTITUTE(SUBSTITUTE(SUBSTITUTE(SUBSTITUTE(SUBSTITUTE(SUBSTITUTE(SUBSTITUTE(LOWER(V301&amp;""),CHAR(160)," "),"."," "),","," "),"-"," "),"/"," "),"("," "),")"," "),":"," "),";"," "),"_"," "),"–"," "),"?"," "),"!"," "),"*"," "),"["," "),"]"," "),"'"," "),"#"," "),"+"," "),"&amp;"," "))&amp;" "</f>
        <v>  </v>
      </c>
      <c r="BD301" s="61" t="str">
        <f aca="false">" "&amp;TRIM(SUBSTITUTE(SUBSTITUTE(SUBSTITUTE(SUBSTITUTE(SUBSTITUTE(SUBSTITUTE(SUBSTITUTE(SUBSTITUTE(SUBSTITUTE(SUBSTITUTE(SUBSTITUTE(SUBSTITUTE(SUBSTITUTE(SUBSTITUTE(SUBSTITUTE(SUBSTITUTE(SUBSTITUTE(SUBSTITUTE(SUBSTITUTE(SUBSTITUTE(LOWER(Z301&amp;""),CHAR(160)," "),"."," "),","," "),"-"," "),"/"," "),"("," "),")"," "),":"," "),";"," "),"_"," "),"–"," "),"?"," "),"!"," "),"*"," "),"["," "),"]"," "),"'"," "),"#"," "),"+"," "),"&amp;"," "))&amp;" "</f>
        <v>  </v>
      </c>
      <c r="BE301" s="61" t="str">
        <f aca="false">" "&amp;TRIM(SUBSTITUTE(SUBSTITUTE(SUBSTITUTE(SUBSTITUTE(SUBSTITUTE(SUBSTITUTE(SUBSTITUTE(SUBSTITUTE(SUBSTITUTE(SUBSTITUTE(SUBSTITUTE(SUBSTITUTE(SUBSTITUTE(SUBSTITUTE(SUBSTITUTE(SUBSTITUTE(SUBSTITUTE(SUBSTITUTE(SUBSTITUTE(SUBSTITUTE(LOWER(W301&amp;""),CHAR(160)," "),"."," "),","," "),"-"," "),"/"," "),"("," "),")"," "),":"," "),";"," "),"_"," "),"–"," "),"?"," "),"!"," "),"*"," "),"["," "),"]"," "),"'"," "),"#"," "),"+"," "),"&amp;"," "))&amp;" "</f>
        <v>  </v>
      </c>
      <c r="BF301" s="61" t="str">
        <f aca="false">" "&amp;TRIM(SUBSTITUTE(SUBSTITUTE(SUBSTITUTE(SUBSTITUTE(SUBSTITUTE(SUBSTITUTE(SUBSTITUTE(SUBSTITUTE(SUBSTITUTE(SUBSTITUTE(SUBSTITUTE(SUBSTITUTE(SUBSTITUTE(SUBSTITUTE(SUBSTITUTE(SUBSTITUTE(SUBSTITUTE(SUBSTITUTE(SUBSTITUTE(SUBSTITUTE(LOWER(AC301&amp;""),CHAR(160)," "),"."," "),","," "),"-"," "),"/"," "),"("," "),")"," "),":"," "),";"," "),"_"," "),"–"," "),"?"," "),"!"," "),"*"," "),"["," "),"]"," "),"'"," "),"#"," "),"+"," "),"&amp;"," "))&amp;" "</f>
        <v>  </v>
      </c>
    </row>
    <row r="302" customFormat="false" ht="41.25" hidden="false" customHeight="true" outlineLevel="0" collapsed="false">
      <c r="A302" s="57" t="s">
        <v>863</v>
      </c>
      <c r="B302" s="57" t="s">
        <v>243</v>
      </c>
      <c r="C302" s="57" t="str">
        <f aca="false">Flights!$F$13</f>
        <v>MH0753</v>
      </c>
      <c r="D302" s="58" t="n">
        <f aca="false">Flights!$D$13</f>
        <v>46306</v>
      </c>
      <c r="E302" s="57" t="str">
        <f aca="false">Flights!$G$13&amp;"-"&amp;Flights!$H$13</f>
        <v>HAN-KUL</v>
      </c>
      <c r="F302" s="57" t="str">
        <f aca="false">Flights!$K$13</f>
        <v>BC</v>
      </c>
      <c r="G302" s="57" t="s">
        <v>402</v>
      </c>
      <c r="H302" s="57" t="s">
        <v>360</v>
      </c>
      <c r="I302" s="57" t="s">
        <v>481</v>
      </c>
      <c r="J302" s="57" t="s">
        <v>487</v>
      </c>
      <c r="K302" s="67" t="s">
        <v>483</v>
      </c>
      <c r="L302" s="67" t="s">
        <v>864</v>
      </c>
      <c r="M302" s="67" t="s">
        <v>433</v>
      </c>
      <c r="N302" s="67" t="s">
        <v>365</v>
      </c>
      <c r="O302" s="67" t="s">
        <v>862</v>
      </c>
      <c r="P302" s="57" t="s">
        <v>237</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open",IF(AND(NOT(OR(LEN(AZ302)&lt;15,ISNUMBER(MATCH(AZ302,L_Placeholder,0)))),NOT(SUMPRODUCT(--ISNUMBER(SEARCH(" "&amp;L_EvidencePhrase&amp;" ",BF302)))&gt;0),NOT(OR(LEN(AU302)&lt;2,ISNUMBER(MATCH(AU302,L_Placeholder,0)))),NOT(OR(LEN(AX302)&lt;2,ISNUMBER(MATCH(AX302,L_Placeholder,0)))),TRIM(AE302)&lt;&gt;TRIM(T302)),"N/A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",BD302)))&gt;0),"INVALID – evidence missing, placeholder or not yet on file",IF(OR(LEN(AX302)&lt;2,ISNUMBER(MATCH(AX302,L_Placeholder,0))),"INVALID – verifier missing",IF(AX302=AU302,"INVALID – verifier must be someone other than the PIC",IF(SUMPRODUCT(--ISNUMBER(SEARCH(" "&amp;L_EvidencePhrase&amp;" ",BC302)))&gt;0,"INVALID – result not yet available (awaiting / TBC)",IF(AND(TRIM(U302)="Pass",SUMPRODUCT(--ISNUMBER(SEARCH(" "&amp;L_ResultBad&amp;" ",BC302)))&gt;0,NOT(SUMPRODUCT(--ISNUMBER(SEARCH(" "&amp;L_Negation&amp;" ",BC302)))&gt;0)),"INVALID – result describes a problem: use Fail, then Pass after CA",IF(AND(AQ302=1,OR(OR(LEN(AY302)&lt;3,ISNUMBER(MATCH(AY302,L_Placeholder,0))),SUMPRODUCT(--ISNUMBER(SEARCH(" "&amp;L_EvidencePhrase&amp;" ",BE302)))&gt;0)),"INVALID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SUBSTITUTE(SUBSTITUTE(SUBSTITUTE(SUBSTITUTE(SUBSTITUTE(SUBSTITUTE(SUBSTITUTE(SUBSTITUTE(SUBSTITUTE(SUBSTITUTE(SUBSTITUTE(SUBSTITUTE(SUBSTITUTE(LOWER(T302&amp;""),CHAR(160),"")," ",""),".",""),"-",""),"/",""),"?",""),"_",""),",",""),"[",""),"]",""),"(",""),")",""),"*","")</f>
        <v/>
      </c>
      <c r="AV302" s="61" t="str">
        <f aca="false">SUBSTITUTE(SUBSTITUTE(SUBSTITUTE(SUBSTITUTE(SUBSTITUTE(SUBSTITUTE(SUBSTITUTE(SUBSTITUTE(SUBSTITUTE(SUBSTITUTE(SUBSTITUTE(SUBSTITUTE(SUBSTITUTE(LOWER(V302&amp;""),CHAR(160),"")," ",""),".",""),"-",""),"/",""),"?",""),"_",""),",",""),"[",""),"]",""),"(",""),")",""),"*","")</f>
        <v/>
      </c>
      <c r="AW302" s="61" t="str">
        <f aca="false">SUBSTITUTE(SUBSTITUTE(SUBSTITUTE(SUBSTITUTE(SUBSTITUTE(SUBSTITUTE(SUBSTITUTE(SUBSTITUTE(SUBSTITUTE(SUBSTITUTE(SUBSTITUTE(SUBSTITUTE(SUBSTITUTE(LOWER(Z302&amp;""),CHAR(160),"")," ",""),".",""),"-",""),"/",""),"?",""),"_",""),",",""),"[",""),"]",""),"(",""),")",""),"*","")</f>
        <v/>
      </c>
      <c r="AX302" s="61" t="str">
        <f aca="false">SUBSTITUTE(SUBSTITUTE(SUBSTITUTE(SUBSTITUTE(SUBSTITUTE(SUBSTITUTE(SUBSTITUTE(SUBSTITUTE(SUBSTITUTE(SUBSTITUTE(SUBSTITUTE(SUBSTITUTE(SUBSTITUTE(LOWER(AE302&amp;""),CHAR(160),"")," ",""),".",""),"-",""),"/",""),"?",""),"_",""),",",""),"[",""),"]",""),"(",""),")",""),"*","")</f>
        <v/>
      </c>
      <c r="AY302" s="61" t="str">
        <f aca="false">SUBSTITUTE(SUBSTITUTE(SUBSTITUTE(SUBSTITUTE(SUBSTITUTE(SUBSTITUTE(SUBSTITUTE(SUBSTITUTE(SUBSTITUTE(SUBSTITUTE(SUBSTITUTE(SUBSTITUTE(SUBSTITUTE(LOWER(W302&amp;""),CHAR(160),"")," ",""),".",""),"-",""),"/",""),"?",""),"_",""),",",""),"[",""),"]",""),"(",""),")",""),"*","")</f>
        <v/>
      </c>
      <c r="AZ302" s="61" t="str">
        <f aca="false">SUBSTITUTE(SUBSTITUTE(SUBSTITUTE(SUBSTITUTE(SUBSTITUTE(SUBSTITUTE(SUBSTITUTE(SUBSTITUTE(SUBSTITUTE(SUBSTITUTE(SUBSTITUTE(SUBSTITUTE(SUBSTITUTE(LOWER(AC302&amp;""),CHAR(160),"")," ",""),".",""),"-",""),"/",""),"?",""),"_",""),",",""),"[",""),"]",""),"(",""),")",""),"*","")</f>
        <v/>
      </c>
      <c r="BA302" s="61" t="str">
        <f aca="false">SUBSTITUTE(SUBSTITUTE(SUBSTITUTE(SUBSTITUTE(SUBSTITUTE(SUBSTITUTE(SUBSTITUTE(SUBSTITUTE(SUBSTITUTE(SUBSTITUTE(SUBSTITUTE(SUBSTITUTE(SUBSTITUTE(LOWER(AA302&amp;""),CHAR(160),""),"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"&amp;TRIM(SUBSTITUTE(SUBSTITUTE(SUBSTITUTE(SUBSTITUTE(SUBSTITUTE(SUBSTITUTE(SUBSTITUTE(SUBSTITUTE(SUBSTITUTE(SUBSTITUTE(SUBSTITUTE(SUBSTITUTE(SUBSTITUTE(SUBSTITUTE(SUBSTITUTE(SUBSTITUTE(SUBSTITUTE(SUBSTITUTE(SUBSTITUTE(SUBSTITUTE(LOWER(V302&amp;""),CHAR(160)," "),"."," "),","," "),"-"," "),"/"," "),"("," "),")"," "),":"," "),";"," "),"_"," "),"–"," "),"?"," "),"!"," "),"*"," "),"["," "),"]"," "),"'"," "),"#"," "),"+"," "),"&amp;"," "))&amp;" "</f>
        <v>  </v>
      </c>
      <c r="BD302" s="61" t="str">
        <f aca="false">" "&amp;TRIM(SUBSTITUTE(SUBSTITUTE(SUBSTITUTE(SUBSTITUTE(SUBSTITUTE(SUBSTITUTE(SUBSTITUTE(SUBSTITUTE(SUBSTITUTE(SUBSTITUTE(SUBSTITUTE(SUBSTITUTE(SUBSTITUTE(SUBSTITUTE(SUBSTITUTE(SUBSTITUTE(SUBSTITUTE(SUBSTITUTE(SUBSTITUTE(SUBSTITUTE(LOWER(Z302&amp;""),CHAR(160)," "),"."," "),","," "),"-"," "),"/"," "),"("," "),")"," "),":"," "),";"," "),"_"," "),"–"," "),"?"," "),"!"," "),"*"," "),"["," "),"]"," "),"'"," "),"#"," "),"+"," "),"&amp;"," "))&amp;" "</f>
        <v>  </v>
      </c>
      <c r="BE302" s="61" t="str">
        <f aca="false">" "&amp;TRIM(SUBSTITUTE(SUBSTITUTE(SUBSTITUTE(SUBSTITUTE(SUBSTITUTE(SUBSTITUTE(SUBSTITUTE(SUBSTITUTE(SUBSTITUTE(SUBSTITUTE(SUBSTITUTE(SUBSTITUTE(SUBSTITUTE(SUBSTITUTE(SUBSTITUTE(SUBSTITUTE(SUBSTITUTE(SUBSTITUTE(SUBSTITUTE(SUBSTITUTE(LOWER(W302&amp;""),CHAR(160)," "),"."," "),","," "),"-"," "),"/"," "),"("," "),")"," "),":"," "),";"," "),"_"," "),"–"," "),"?"," "),"!"," "),"*"," "),"["," "),"]"," "),"'"," "),"#"," "),"+"," "),"&amp;"," "))&amp;" "</f>
        <v>  </v>
      </c>
      <c r="BF302" s="61" t="str">
        <f aca="false">" "&amp;TRIM(SUBSTITUTE(SUBSTITUTE(SUBSTITUTE(SUBSTITUTE(SUBSTITUTE(SUBSTITUTE(SUBSTITUTE(SUBSTITUTE(SUBSTITUTE(SUBSTITUTE(SUBSTITUTE(SUBSTITUTE(SUBSTITUTE(SUBSTITUTE(SUBSTITUTE(SUBSTITUTE(SUBSTITUTE(SUBSTITUTE(SUBSTITUTE(SUBSTITUTE(LOWER(AC302&amp;""),CHAR(160)," "),"."," "),","," "),"-"," "),"/"," "),"("," "),")"," "),":"," "),";"," "),"_"," "),"–"," "),"?"," "),"!"," "),"*"," "),"["," "),"]"," "),"'"," "),"#"," "),"+"," "),"&amp;"," "))&amp;" "</f>
        <v>  </v>
      </c>
    </row>
    <row r="303" customFormat="false" ht="41.25" hidden="false" customHeight="true" outlineLevel="0" collapsed="false">
      <c r="A303" s="57" t="s">
        <v>865</v>
      </c>
      <c r="B303" s="57" t="s">
        <v>243</v>
      </c>
      <c r="C303" s="57" t="str">
        <f aca="false">Flights!$F$13</f>
        <v>MH0753</v>
      </c>
      <c r="D303" s="58" t="n">
        <f aca="false">Flights!$D$13</f>
        <v>46306</v>
      </c>
      <c r="E303" s="57" t="str">
        <f aca="false">Flights!$G$13&amp;"-"&amp;Flights!$H$13</f>
        <v>HAN-KUL</v>
      </c>
      <c r="F303" s="57" t="str">
        <f aca="false">Flights!$K$13</f>
        <v>BC</v>
      </c>
      <c r="G303" s="57" t="s">
        <v>402</v>
      </c>
      <c r="H303" s="57" t="s">
        <v>360</v>
      </c>
      <c r="I303" s="57" t="s">
        <v>481</v>
      </c>
      <c r="J303" s="57" t="s">
        <v>490</v>
      </c>
      <c r="K303" s="67" t="s">
        <v>483</v>
      </c>
      <c r="L303" s="67" t="s">
        <v>866</v>
      </c>
      <c r="M303" s="67" t="s">
        <v>433</v>
      </c>
      <c r="N303" s="67" t="s">
        <v>365</v>
      </c>
      <c r="O303" s="67" t="s">
        <v>862</v>
      </c>
      <c r="P303" s="57" t="s">
        <v>237</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open",IF(AND(NOT(OR(LEN(AZ303)&lt;15,ISNUMBER(MATCH(AZ303,L_Placeholder,0)))),NOT(SUMPRODUCT(--ISNUMBER(SEARCH(" "&amp;L_EvidencePhrase&amp;" ",BF303)))&gt;0),NOT(OR(LEN(AU303)&lt;2,ISNUMBER(MATCH(AU303,L_Placeholder,0)))),NOT(OR(LEN(AX303)&lt;2,ISNUMBER(MATCH(AX303,L_Placeholder,0)))),TRIM(AE303)&lt;&gt;TRIM(T303)),"N/A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",BD303)))&gt;0),"INVALID – evidence missing, placeholder or not yet on file",IF(OR(LEN(AX303)&lt;2,ISNUMBER(MATCH(AX303,L_Placeholder,0))),"INVALID – verifier missing",IF(AX303=AU303,"INVALID – verifier must be someone other than the PIC",IF(SUMPRODUCT(--ISNUMBER(SEARCH(" "&amp;L_EvidencePhrase&amp;" ",BC303)))&gt;0,"INVALID – result not yet available (awaiting / TBC)",IF(AND(TRIM(U303)="Pass",SUMPRODUCT(--ISNUMBER(SEARCH(" "&amp;L_ResultBad&amp;" ",BC303)))&gt;0,NOT(SUMPRODUCT(--ISNUMBER(SEARCH(" "&amp;L_Negation&amp;" ",BC303)))&gt;0)),"INVALID – result describes a problem: use Fail, then Pass after CA",IF(AND(AQ303=1,OR(OR(LEN(AY303)&lt;3,ISNUMBER(MATCH(AY303,L_Placeholder,0))),SUMPRODUCT(--ISNUMBER(SEARCH(" "&amp;L_EvidencePhrase&amp;" ",BE303)))&gt;0)),"INVALID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SUBSTITUTE(SUBSTITUTE(SUBSTITUTE(SUBSTITUTE(SUBSTITUTE(SUBSTITUTE(SUBSTITUTE(SUBSTITUTE(SUBSTITUTE(SUBSTITUTE(SUBSTITUTE(SUBSTITUTE(SUBSTITUTE(LOWER(T303&amp;""),CHAR(160),"")," ",""),".",""),"-",""),"/",""),"?",""),"_",""),",",""),"[",""),"]",""),"(",""),")",""),"*","")</f>
        <v/>
      </c>
      <c r="AV303" s="61" t="str">
        <f aca="false">SUBSTITUTE(SUBSTITUTE(SUBSTITUTE(SUBSTITUTE(SUBSTITUTE(SUBSTITUTE(SUBSTITUTE(SUBSTITUTE(SUBSTITUTE(SUBSTITUTE(SUBSTITUTE(SUBSTITUTE(SUBSTITUTE(LOWER(V303&amp;""),CHAR(160),"")," ",""),".",""),"-",""),"/",""),"?",""),"_",""),",",""),"[",""),"]",""),"(",""),")",""),"*","")</f>
        <v/>
      </c>
      <c r="AW303" s="61" t="str">
        <f aca="false">SUBSTITUTE(SUBSTITUTE(SUBSTITUTE(SUBSTITUTE(SUBSTITUTE(SUBSTITUTE(SUBSTITUTE(SUBSTITUTE(SUBSTITUTE(SUBSTITUTE(SUBSTITUTE(SUBSTITUTE(SUBSTITUTE(LOWER(Z303&amp;""),CHAR(160),"")," ",""),".",""),"-",""),"/",""),"?",""),"_",""),",",""),"[",""),"]",""),"(",""),")",""),"*","")</f>
        <v/>
      </c>
      <c r="AX303" s="61" t="str">
        <f aca="false">SUBSTITUTE(SUBSTITUTE(SUBSTITUTE(SUBSTITUTE(SUBSTITUTE(SUBSTITUTE(SUBSTITUTE(SUBSTITUTE(SUBSTITUTE(SUBSTITUTE(SUBSTITUTE(SUBSTITUTE(SUBSTITUTE(LOWER(AE303&amp;""),CHAR(160),"")," ",""),".",""),"-",""),"/",""),"?",""),"_",""),",",""),"[",""),"]",""),"(",""),")",""),"*","")</f>
        <v/>
      </c>
      <c r="AY303" s="61" t="str">
        <f aca="false">SUBSTITUTE(SUBSTITUTE(SUBSTITUTE(SUBSTITUTE(SUBSTITUTE(SUBSTITUTE(SUBSTITUTE(SUBSTITUTE(SUBSTITUTE(SUBSTITUTE(SUBSTITUTE(SUBSTITUTE(SUBSTITUTE(LOWER(W303&amp;""),CHAR(160),"")," ",""),".",""),"-",""),"/",""),"?",""),"_",""),",",""),"[",""),"]",""),"(",""),")",""),"*","")</f>
        <v/>
      </c>
      <c r="AZ303" s="61" t="str">
        <f aca="false">SUBSTITUTE(SUBSTITUTE(SUBSTITUTE(SUBSTITUTE(SUBSTITUTE(SUBSTITUTE(SUBSTITUTE(SUBSTITUTE(SUBSTITUTE(SUBSTITUTE(SUBSTITUTE(SUBSTITUTE(SUBSTITUTE(LOWER(AC303&amp;""),CHAR(160),"")," ",""),".",""),"-",""),"/",""),"?",""),"_",""),",",""),"[",""),"]",""),"(",""),")",""),"*","")</f>
        <v/>
      </c>
      <c r="BA303" s="61" t="str">
        <f aca="false">SUBSTITUTE(SUBSTITUTE(SUBSTITUTE(SUBSTITUTE(SUBSTITUTE(SUBSTITUTE(SUBSTITUTE(SUBSTITUTE(SUBSTITUTE(SUBSTITUTE(SUBSTITUTE(SUBSTITUTE(SUBSTITUTE(LOWER(AA303&amp;""),CHAR(160),""),"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"&amp;TRIM(SUBSTITUTE(SUBSTITUTE(SUBSTITUTE(SUBSTITUTE(SUBSTITUTE(SUBSTITUTE(SUBSTITUTE(SUBSTITUTE(SUBSTITUTE(SUBSTITUTE(SUBSTITUTE(SUBSTITUTE(SUBSTITUTE(SUBSTITUTE(SUBSTITUTE(SUBSTITUTE(SUBSTITUTE(SUBSTITUTE(SUBSTITUTE(SUBSTITUTE(LOWER(V303&amp;""),CHAR(160)," "),"."," "),","," "),"-"," "),"/"," "),"("," "),")"," "),":"," "),";"," "),"_"," "),"–"," "),"?"," "),"!"," "),"*"," "),"["," "),"]"," "),"'"," "),"#"," "),"+"," "),"&amp;"," "))&amp;" "</f>
        <v>  </v>
      </c>
      <c r="BD303" s="61" t="str">
        <f aca="false">" "&amp;TRIM(SUBSTITUTE(SUBSTITUTE(SUBSTITUTE(SUBSTITUTE(SUBSTITUTE(SUBSTITUTE(SUBSTITUTE(SUBSTITUTE(SUBSTITUTE(SUBSTITUTE(SUBSTITUTE(SUBSTITUTE(SUBSTITUTE(SUBSTITUTE(SUBSTITUTE(SUBSTITUTE(SUBSTITUTE(SUBSTITUTE(SUBSTITUTE(SUBSTITUTE(LOWER(Z303&amp;""),CHAR(160)," "),"."," "),","," "),"-"," "),"/"," "),"("," "),")"," "),":"," "),";"," "),"_"," "),"–"," "),"?"," "),"!"," "),"*"," "),"["," "),"]"," "),"'"," "),"#"," "),"+"," "),"&amp;"," "))&amp;" "</f>
        <v>  </v>
      </c>
      <c r="BE303" s="61" t="str">
        <f aca="false">" "&amp;TRIM(SUBSTITUTE(SUBSTITUTE(SUBSTITUTE(SUBSTITUTE(SUBSTITUTE(SUBSTITUTE(SUBSTITUTE(SUBSTITUTE(SUBSTITUTE(SUBSTITUTE(SUBSTITUTE(SUBSTITUTE(SUBSTITUTE(SUBSTITUTE(SUBSTITUTE(SUBSTITUTE(SUBSTITUTE(SUBSTITUTE(SUBSTITUTE(SUBSTITUTE(LOWER(W303&amp;""),CHAR(160)," "),"."," "),","," "),"-"," "),"/"," "),"("," "),")"," "),":"," "),";"," "),"_"," "),"–"," "),"?"," "),"!"," "),"*"," "),"["," "),"]"," "),"'"," "),"#"," "),"+"," "),"&amp;"," "))&amp;" "</f>
        <v>  </v>
      </c>
      <c r="BF303" s="61" t="str">
        <f aca="false">" "&amp;TRIM(SUBSTITUTE(SUBSTITUTE(SUBSTITUTE(SUBSTITUTE(SUBSTITUTE(SUBSTITUTE(SUBSTITUTE(SUBSTITUTE(SUBSTITUTE(SUBSTITUTE(SUBSTITUTE(SUBSTITUTE(SUBSTITUTE(SUBSTITUTE(SUBSTITUTE(SUBSTITUTE(SUBSTITUTE(SUBSTITUTE(SUBSTITUTE(SUBSTITUTE(LOWER(AC303&amp;""),CHAR(160)," "),"."," "),","," "),"-"," "),"/"," "),"("," "),")"," "),":"," "),";"," "),"_"," "),"–"," "),"?"," "),"!"," "),"*"," "),"["," "),"]"," "),"'"," "),"#"," "),"+"," "),"&amp;"," "))&amp;" "</f>
        <v>  </v>
      </c>
    </row>
    <row r="304" customFormat="false" ht="116.25" hidden="false" customHeight="true" outlineLevel="0" collapsed="false">
      <c r="A304" s="57" t="s">
        <v>867</v>
      </c>
      <c r="B304" s="57" t="s">
        <v>243</v>
      </c>
      <c r="C304" s="57" t="str">
        <f aca="false">Flights!$F$13</f>
        <v>MH0753</v>
      </c>
      <c r="D304" s="58" t="n">
        <f aca="false">Flights!$D$13</f>
        <v>46306</v>
      </c>
      <c r="E304" s="57" t="str">
        <f aca="false">Flights!$G$13&amp;"-"&amp;Flights!$H$13</f>
        <v>HAN-KUL</v>
      </c>
      <c r="F304" s="57" t="str">
        <f aca="false">Flights!$K$13</f>
        <v>BC</v>
      </c>
      <c r="G304" s="57" t="s">
        <v>402</v>
      </c>
      <c r="H304" s="57" t="s">
        <v>360</v>
      </c>
      <c r="I304" s="57" t="s">
        <v>481</v>
      </c>
      <c r="J304" s="57" t="s">
        <v>493</v>
      </c>
      <c r="K304" s="67" t="s">
        <v>483</v>
      </c>
      <c r="L304" s="67" t="s">
        <v>868</v>
      </c>
      <c r="M304" s="67" t="s">
        <v>433</v>
      </c>
      <c r="N304" s="67" t="s">
        <v>426</v>
      </c>
      <c r="O304" s="67" t="s">
        <v>869</v>
      </c>
      <c r="P304" s="57" t="s">
        <v>237</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open",IF(AND(NOT(OR(LEN(AZ304)&lt;15,ISNUMBER(MATCH(AZ304,L_Placeholder,0)))),NOT(SUMPRODUCT(--ISNUMBER(SEARCH(" "&amp;L_EvidencePhrase&amp;" ",BF304)))&gt;0),NOT(OR(LEN(AU304)&lt;2,ISNUMBER(MATCH(AU304,L_Placeholder,0)))),NOT(OR(LEN(AX304)&lt;2,ISNUMBER(MATCH(AX304,L_Placeholder,0)))),TRIM(AE304)&lt;&gt;TRIM(T304)),"N/A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",BD304)))&gt;0),"INVALID – evidence missing, placeholder or not yet on file",IF(OR(LEN(AX304)&lt;2,ISNUMBER(MATCH(AX304,L_Placeholder,0))),"INVALID – verifier missing",IF(AX304=AU304,"INVALID – verifier must be someone other than the PIC",IF(SUMPRODUCT(--ISNUMBER(SEARCH(" "&amp;L_EvidencePhrase&amp;" ",BC304)))&gt;0,"INVALID – result not yet available (awaiting / TBC)",IF(AND(TRIM(U304)="Pass",SUMPRODUCT(--ISNUMBER(SEARCH(" "&amp;L_ResultBad&amp;" ",BC304)))&gt;0,NOT(SUMPRODUCT(--ISNUMBER(SEARCH(" "&amp;L_Negation&amp;" ",BC304)))&gt;0)),"INVALID – result describes a problem: use Fail, then Pass after CA",IF(AND(AQ304=1,OR(OR(LEN(AY304)&lt;3,ISNUMBER(MATCH(AY304,L_Placeholder,0))),SUMPRODUCT(--ISNUMBER(SEARCH(" "&amp;L_EvidencePhrase&amp;" ",BE304)))&gt;0)),"INVALID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SUBSTITUTE(SUBSTITUTE(SUBSTITUTE(SUBSTITUTE(SUBSTITUTE(SUBSTITUTE(SUBSTITUTE(SUBSTITUTE(SUBSTITUTE(SUBSTITUTE(SUBSTITUTE(SUBSTITUTE(SUBSTITUTE(LOWER(T304&amp;""),CHAR(160),"")," ",""),".",""),"-",""),"/",""),"?",""),"_",""),",",""),"[",""),"]",""),"(",""),")",""),"*","")</f>
        <v/>
      </c>
      <c r="AV304" s="61" t="str">
        <f aca="false">SUBSTITUTE(SUBSTITUTE(SUBSTITUTE(SUBSTITUTE(SUBSTITUTE(SUBSTITUTE(SUBSTITUTE(SUBSTITUTE(SUBSTITUTE(SUBSTITUTE(SUBSTITUTE(SUBSTITUTE(SUBSTITUTE(LOWER(V304&amp;""),CHAR(160),"")," ",""),".",""),"-",""),"/",""),"?",""),"_",""),",",""),"[",""),"]",""),"(",""),")",""),"*","")</f>
        <v/>
      </c>
      <c r="AW304" s="61" t="str">
        <f aca="false">SUBSTITUTE(SUBSTITUTE(SUBSTITUTE(SUBSTITUTE(SUBSTITUTE(SUBSTITUTE(SUBSTITUTE(SUBSTITUTE(SUBSTITUTE(SUBSTITUTE(SUBSTITUTE(SUBSTITUTE(SUBSTITUTE(LOWER(Z304&amp;""),CHAR(160),"")," ",""),".",""),"-",""),"/",""),"?",""),"_",""),",",""),"[",""),"]",""),"(",""),")",""),"*","")</f>
        <v/>
      </c>
      <c r="AX304" s="61" t="str">
        <f aca="false">SUBSTITUTE(SUBSTITUTE(SUBSTITUTE(SUBSTITUTE(SUBSTITUTE(SUBSTITUTE(SUBSTITUTE(SUBSTITUTE(SUBSTITUTE(SUBSTITUTE(SUBSTITUTE(SUBSTITUTE(SUBSTITUTE(LOWER(AE304&amp;""),CHAR(160),"")," ",""),".",""),"-",""),"/",""),"?",""),"_",""),",",""),"[",""),"]",""),"(",""),")",""),"*","")</f>
        <v/>
      </c>
      <c r="AY304" s="61" t="str">
        <f aca="false">SUBSTITUTE(SUBSTITUTE(SUBSTITUTE(SUBSTITUTE(SUBSTITUTE(SUBSTITUTE(SUBSTITUTE(SUBSTITUTE(SUBSTITUTE(SUBSTITUTE(SUBSTITUTE(SUBSTITUTE(SUBSTITUTE(LOWER(W304&amp;""),CHAR(160),"")," ",""),".",""),"-",""),"/",""),"?",""),"_",""),",",""),"[",""),"]",""),"(",""),")",""),"*","")</f>
        <v/>
      </c>
      <c r="AZ304" s="61" t="str">
        <f aca="false">SUBSTITUTE(SUBSTITUTE(SUBSTITUTE(SUBSTITUTE(SUBSTITUTE(SUBSTITUTE(SUBSTITUTE(SUBSTITUTE(SUBSTITUTE(SUBSTITUTE(SUBSTITUTE(SUBSTITUTE(SUBSTITUTE(LOWER(AC304&amp;""),CHAR(160),"")," ",""),".",""),"-",""),"/",""),"?",""),"_",""),",",""),"[",""),"]",""),"(",""),")",""),"*","")</f>
        <v/>
      </c>
      <c r="BA304" s="61" t="str">
        <f aca="false">SUBSTITUTE(SUBSTITUTE(SUBSTITUTE(SUBSTITUTE(SUBSTITUTE(SUBSTITUTE(SUBSTITUTE(SUBSTITUTE(SUBSTITUTE(SUBSTITUTE(SUBSTITUTE(SUBSTITUTE(SUBSTITUTE(LOWER(AA304&amp;""),CHAR(160),""),"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"&amp;TRIM(SUBSTITUTE(SUBSTITUTE(SUBSTITUTE(SUBSTITUTE(SUBSTITUTE(SUBSTITUTE(SUBSTITUTE(SUBSTITUTE(SUBSTITUTE(SUBSTITUTE(SUBSTITUTE(SUBSTITUTE(SUBSTITUTE(SUBSTITUTE(SUBSTITUTE(SUBSTITUTE(SUBSTITUTE(SUBSTITUTE(SUBSTITUTE(SUBSTITUTE(LOWER(V304&amp;""),CHAR(160)," "),"."," "),","," "),"-"," "),"/"," "),"("," "),")"," "),":"," "),";"," "),"_"," "),"–"," "),"?"," "),"!"," "),"*"," "),"["," "),"]"," "),"'"," "),"#"," "),"+"," "),"&amp;"," "))&amp;" "</f>
        <v>  </v>
      </c>
      <c r="BD304" s="61" t="str">
        <f aca="false">" "&amp;TRIM(SUBSTITUTE(SUBSTITUTE(SUBSTITUTE(SUBSTITUTE(SUBSTITUTE(SUBSTITUTE(SUBSTITUTE(SUBSTITUTE(SUBSTITUTE(SUBSTITUTE(SUBSTITUTE(SUBSTITUTE(SUBSTITUTE(SUBSTITUTE(SUBSTITUTE(SUBSTITUTE(SUBSTITUTE(SUBSTITUTE(SUBSTITUTE(SUBSTITUTE(LOWER(Z304&amp;""),CHAR(160)," "),"."," "),","," "),"-"," "),"/"," "),"("," "),")"," "),":"," "),";"," "),"_"," "),"–"," "),"?"," "),"!"," "),"*"," "),"["," "),"]"," "),"'"," "),"#"," "),"+"," "),"&amp;"," "))&amp;" "</f>
        <v>  </v>
      </c>
      <c r="BE304" s="61" t="str">
        <f aca="false">" "&amp;TRIM(SUBSTITUTE(SUBSTITUTE(SUBSTITUTE(SUBSTITUTE(SUBSTITUTE(SUBSTITUTE(SUBSTITUTE(SUBSTITUTE(SUBSTITUTE(SUBSTITUTE(SUBSTITUTE(SUBSTITUTE(SUBSTITUTE(SUBSTITUTE(SUBSTITUTE(SUBSTITUTE(SUBSTITUTE(SUBSTITUTE(SUBSTITUTE(SUBSTITUTE(LOWER(W304&amp;""),CHAR(160)," "),"."," "),","," "),"-"," "),"/"," "),"("," "),")"," "),":"," "),";"," "),"_"," "),"–"," "),"?"," "),"!"," "),"*"," "),"["," "),"]"," "),"'"," "),"#"," "),"+"," "),"&amp;"," "))&amp;" "</f>
        <v>  </v>
      </c>
      <c r="BF304" s="61" t="str">
        <f aca="false">" "&amp;TRIM(SUBSTITUTE(SUBSTITUTE(SUBSTITUTE(SUBSTITUTE(SUBSTITUTE(SUBSTITUTE(SUBSTITUTE(SUBSTITUTE(SUBSTITUTE(SUBSTITUTE(SUBSTITUTE(SUBSTITUTE(SUBSTITUTE(SUBSTITUTE(SUBSTITUTE(SUBSTITUTE(SUBSTITUTE(SUBSTITUTE(SUBSTITUTE(SUBSTITUTE(LOWER(AC304&amp;""),CHAR(160)," "),"."," "),","," "),"-"," "),"/"," "),"("," "),")"," "),":"," "),";"," "),"_"," "),"–"," "),"?"," "),"!"," "),"*"," "),"["," "),"]"," "),"'"," "),"#"," "),"+"," "),"&amp;"," "))&amp;" "</f>
        <v>  </v>
      </c>
    </row>
    <row r="305" customFormat="false" ht="116.25" hidden="false" customHeight="true" outlineLevel="0" collapsed="false">
      <c r="A305" s="57" t="s">
        <v>870</v>
      </c>
      <c r="B305" s="57" t="s">
        <v>243</v>
      </c>
      <c r="C305" s="57" t="str">
        <f aca="false">Flights!$F$13</f>
        <v>MH0753</v>
      </c>
      <c r="D305" s="58" t="n">
        <f aca="false">Flights!$D$13</f>
        <v>46306</v>
      </c>
      <c r="E305" s="57" t="str">
        <f aca="false">Flights!$G$13&amp;"-"&amp;Flights!$H$13</f>
        <v>HAN-KUL</v>
      </c>
      <c r="F305" s="57" t="str">
        <f aca="false">Flights!$K$13</f>
        <v>BC</v>
      </c>
      <c r="G305" s="57" t="s">
        <v>402</v>
      </c>
      <c r="H305" s="57" t="s">
        <v>360</v>
      </c>
      <c r="I305" s="57" t="s">
        <v>481</v>
      </c>
      <c r="J305" s="57" t="s">
        <v>497</v>
      </c>
      <c r="K305" s="67" t="s">
        <v>483</v>
      </c>
      <c r="L305" s="67" t="s">
        <v>871</v>
      </c>
      <c r="M305" s="67" t="s">
        <v>433</v>
      </c>
      <c r="N305" s="67" t="s">
        <v>426</v>
      </c>
      <c r="O305" s="67" t="s">
        <v>869</v>
      </c>
      <c r="P305" s="57" t="s">
        <v>237</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open",IF(AND(NOT(OR(LEN(AZ305)&lt;15,ISNUMBER(MATCH(AZ305,L_Placeholder,0)))),NOT(SUMPRODUCT(--ISNUMBER(SEARCH(" "&amp;L_EvidencePhrase&amp;" ",BF305)))&gt;0),NOT(OR(LEN(AU305)&lt;2,ISNUMBER(MATCH(AU305,L_Placeholder,0)))),NOT(OR(LEN(AX305)&lt;2,ISNUMBER(MATCH(AX305,L_Placeholder,0)))),TRIM(AE305)&lt;&gt;TRIM(T305)),"N/A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",BD305)))&gt;0),"INVALID – evidence missing, placeholder or not yet on file",IF(OR(LEN(AX305)&lt;2,ISNUMBER(MATCH(AX305,L_Placeholder,0))),"INVALID – verifier missing",IF(AX305=AU305,"INVALID – verifier must be someone other than the PIC",IF(SUMPRODUCT(--ISNUMBER(SEARCH(" "&amp;L_EvidencePhrase&amp;" ",BC305)))&gt;0,"INVALID – result not yet available (awaiting / TBC)",IF(AND(TRIM(U305)="Pass",SUMPRODUCT(--ISNUMBER(SEARCH(" "&amp;L_ResultBad&amp;" ",BC305)))&gt;0,NOT(SUMPRODUCT(--ISNUMBER(SEARCH(" "&amp;L_Negation&amp;" ",BC305)))&gt;0)),"INVALID – result describes a problem: use Fail, then Pass after CA",IF(AND(AQ305=1,OR(OR(LEN(AY305)&lt;3,ISNUMBER(MATCH(AY305,L_Placeholder,0))),SUMPRODUCT(--ISNUMBER(SEARCH(" "&amp;L_EvidencePhrase&amp;" ",BE305)))&gt;0)),"INVALID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SUBSTITUTE(SUBSTITUTE(SUBSTITUTE(SUBSTITUTE(SUBSTITUTE(SUBSTITUTE(SUBSTITUTE(SUBSTITUTE(SUBSTITUTE(SUBSTITUTE(SUBSTITUTE(SUBSTITUTE(SUBSTITUTE(LOWER(T305&amp;""),CHAR(160),"")," ",""),".",""),"-",""),"/",""),"?",""),"_",""),",",""),"[",""),"]",""),"(",""),")",""),"*","")</f>
        <v/>
      </c>
      <c r="AV305" s="61" t="str">
        <f aca="false">SUBSTITUTE(SUBSTITUTE(SUBSTITUTE(SUBSTITUTE(SUBSTITUTE(SUBSTITUTE(SUBSTITUTE(SUBSTITUTE(SUBSTITUTE(SUBSTITUTE(SUBSTITUTE(SUBSTITUTE(SUBSTITUTE(LOWER(V305&amp;""),CHAR(160),"")," ",""),".",""),"-",""),"/",""),"?",""),"_",""),",",""),"[",""),"]",""),"(",""),")",""),"*","")</f>
        <v/>
      </c>
      <c r="AW305" s="61" t="str">
        <f aca="false">SUBSTITUTE(SUBSTITUTE(SUBSTITUTE(SUBSTITUTE(SUBSTITUTE(SUBSTITUTE(SUBSTITUTE(SUBSTITUTE(SUBSTITUTE(SUBSTITUTE(SUBSTITUTE(SUBSTITUTE(SUBSTITUTE(LOWER(Z305&amp;""),CHAR(160),"")," ",""),".",""),"-",""),"/",""),"?",""),"_",""),",",""),"[",""),"]",""),"(",""),")",""),"*","")</f>
        <v/>
      </c>
      <c r="AX305" s="61" t="str">
        <f aca="false">SUBSTITUTE(SUBSTITUTE(SUBSTITUTE(SUBSTITUTE(SUBSTITUTE(SUBSTITUTE(SUBSTITUTE(SUBSTITUTE(SUBSTITUTE(SUBSTITUTE(SUBSTITUTE(SUBSTITUTE(SUBSTITUTE(LOWER(AE305&amp;""),CHAR(160),"")," ",""),".",""),"-",""),"/",""),"?",""),"_",""),",",""),"[",""),"]",""),"(",""),")",""),"*","")</f>
        <v/>
      </c>
      <c r="AY305" s="61" t="str">
        <f aca="false">SUBSTITUTE(SUBSTITUTE(SUBSTITUTE(SUBSTITUTE(SUBSTITUTE(SUBSTITUTE(SUBSTITUTE(SUBSTITUTE(SUBSTITUTE(SUBSTITUTE(SUBSTITUTE(SUBSTITUTE(SUBSTITUTE(LOWER(W305&amp;""),CHAR(160),"")," ",""),".",""),"-",""),"/",""),"?",""),"_",""),",",""),"[",""),"]",""),"(",""),")",""),"*","")</f>
        <v/>
      </c>
      <c r="AZ305" s="61" t="str">
        <f aca="false">SUBSTITUTE(SUBSTITUTE(SUBSTITUTE(SUBSTITUTE(SUBSTITUTE(SUBSTITUTE(SUBSTITUTE(SUBSTITUTE(SUBSTITUTE(SUBSTITUTE(SUBSTITUTE(SUBSTITUTE(SUBSTITUTE(LOWER(AC305&amp;""),CHAR(160),"")," ",""),".",""),"-",""),"/",""),"?",""),"_",""),",",""),"[",""),"]",""),"(",""),")",""),"*","")</f>
        <v/>
      </c>
      <c r="BA305" s="61" t="str">
        <f aca="false">SUBSTITUTE(SUBSTITUTE(SUBSTITUTE(SUBSTITUTE(SUBSTITUTE(SUBSTITUTE(SUBSTITUTE(SUBSTITUTE(SUBSTITUTE(SUBSTITUTE(SUBSTITUTE(SUBSTITUTE(SUBSTITUTE(LOWER(AA305&amp;""),CHAR(160),""),"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"&amp;TRIM(SUBSTITUTE(SUBSTITUTE(SUBSTITUTE(SUBSTITUTE(SUBSTITUTE(SUBSTITUTE(SUBSTITUTE(SUBSTITUTE(SUBSTITUTE(SUBSTITUTE(SUBSTITUTE(SUBSTITUTE(SUBSTITUTE(SUBSTITUTE(SUBSTITUTE(SUBSTITUTE(SUBSTITUTE(SUBSTITUTE(SUBSTITUTE(SUBSTITUTE(LOWER(V305&amp;""),CHAR(160)," "),"."," "),","," "),"-"," "),"/"," "),"("," "),")"," "),":"," "),";"," "),"_"," "),"–"," "),"?"," "),"!"," "),"*"," "),"["," "),"]"," "),"'"," "),"#"," "),"+"," "),"&amp;"," "))&amp;" "</f>
        <v>  </v>
      </c>
      <c r="BD305" s="61" t="str">
        <f aca="false">" "&amp;TRIM(SUBSTITUTE(SUBSTITUTE(SUBSTITUTE(SUBSTITUTE(SUBSTITUTE(SUBSTITUTE(SUBSTITUTE(SUBSTITUTE(SUBSTITUTE(SUBSTITUTE(SUBSTITUTE(SUBSTITUTE(SUBSTITUTE(SUBSTITUTE(SUBSTITUTE(SUBSTITUTE(SUBSTITUTE(SUBSTITUTE(SUBSTITUTE(SUBSTITUTE(LOWER(Z305&amp;""),CHAR(160)," "),"."," "),","," "),"-"," "),"/"," "),"("," "),")"," "),":"," "),";"," "),"_"," "),"–"," "),"?"," "),"!"," "),"*"," "),"["," "),"]"," "),"'"," "),"#"," "),"+"," "),"&amp;"," "))&amp;" "</f>
        <v>  </v>
      </c>
      <c r="BE305" s="61" t="str">
        <f aca="false">" "&amp;TRIM(SUBSTITUTE(SUBSTITUTE(SUBSTITUTE(SUBSTITUTE(SUBSTITUTE(SUBSTITUTE(SUBSTITUTE(SUBSTITUTE(SUBSTITUTE(SUBSTITUTE(SUBSTITUTE(SUBSTITUTE(SUBSTITUTE(SUBSTITUTE(SUBSTITUTE(SUBSTITUTE(SUBSTITUTE(SUBSTITUTE(SUBSTITUTE(SUBSTITUTE(LOWER(W305&amp;""),CHAR(160)," "),"."," "),","," "),"-"," "),"/"," "),"("," "),")"," "),":"," "),";"," "),"_"," "),"–"," "),"?"," "),"!"," "),"*"," "),"["," "),"]"," "),"'"," "),"#"," "),"+"," "),"&amp;"," "))&amp;" "</f>
        <v>  </v>
      </c>
      <c r="BF305" s="61" t="str">
        <f aca="false">" "&amp;TRIM(SUBSTITUTE(SUBSTITUTE(SUBSTITUTE(SUBSTITUTE(SUBSTITUTE(SUBSTITUTE(SUBSTITUTE(SUBSTITUTE(SUBSTITUTE(SUBSTITUTE(SUBSTITUTE(SUBSTITUTE(SUBSTITUTE(SUBSTITUTE(SUBSTITUTE(SUBSTITUTE(SUBSTITUTE(SUBSTITUTE(SUBSTITUTE(SUBSTITUTE(LOWER(AC305&amp;""),CHAR(160)," "),"."," "),","," "),"-"," "),"/"," "),"("," "),")"," "),":"," "),";"," "),"_"," "),"–"," "),"?"," "),"!"," "),"*"," "),"["," "),"]"," "),"'"," "),"#"," "),"+"," "),"&amp;"," "))&amp;" "</f>
        <v>  </v>
      </c>
    </row>
    <row r="306" customFormat="false" ht="54" hidden="false" customHeight="true" outlineLevel="0" collapsed="false">
      <c r="A306" s="57" t="s">
        <v>872</v>
      </c>
      <c r="B306" s="57" t="s">
        <v>243</v>
      </c>
      <c r="C306" s="57" t="str">
        <f aca="false">Flights!$F$13</f>
        <v>MH0753</v>
      </c>
      <c r="D306" s="58" t="n">
        <f aca="false">Flights!$D$13</f>
        <v>46306</v>
      </c>
      <c r="E306" s="57" t="str">
        <f aca="false">Flights!$G$13&amp;"-"&amp;Flights!$H$13</f>
        <v>HAN-KUL</v>
      </c>
      <c r="F306" s="57" t="str">
        <f aca="false">Flights!$K$13</f>
        <v>BC</v>
      </c>
      <c r="G306" s="57" t="s">
        <v>402</v>
      </c>
      <c r="H306" s="57" t="s">
        <v>360</v>
      </c>
      <c r="I306" s="57" t="s">
        <v>481</v>
      </c>
      <c r="J306" s="57" t="s">
        <v>500</v>
      </c>
      <c r="K306" s="67" t="s">
        <v>501</v>
      </c>
      <c r="L306" s="67" t="s">
        <v>873</v>
      </c>
      <c r="M306" s="67" t="s">
        <v>433</v>
      </c>
      <c r="N306" s="67" t="s">
        <v>365</v>
      </c>
      <c r="O306" s="67" t="s">
        <v>874</v>
      </c>
      <c r="P306" s="57" t="s">
        <v>237</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open",IF(AND(NOT(OR(LEN(AZ306)&lt;15,ISNUMBER(MATCH(AZ306,L_Placeholder,0)))),NOT(SUMPRODUCT(--ISNUMBER(SEARCH(" "&amp;L_EvidencePhrase&amp;" ",BF306)))&gt;0),NOT(OR(LEN(AU306)&lt;2,ISNUMBER(MATCH(AU306,L_Placeholder,0)))),NOT(OR(LEN(AX306)&lt;2,ISNUMBER(MATCH(AX306,L_Placeholder,0)))),TRIM(AE306)&lt;&gt;TRIM(T306)),"N/A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",BD306)))&gt;0),"INVALID – evidence missing, placeholder or not yet on file",IF(OR(LEN(AX306)&lt;2,ISNUMBER(MATCH(AX306,L_Placeholder,0))),"INVALID – verifier missing",IF(AX306=AU306,"INVALID – verifier must be someone other than the PIC",IF(SUMPRODUCT(--ISNUMBER(SEARCH(" "&amp;L_EvidencePhrase&amp;" ",BC306)))&gt;0,"INVALID – result not yet available (awaiting / TBC)",IF(AND(TRIM(U306)="Pass",SUMPRODUCT(--ISNUMBER(SEARCH(" "&amp;L_ResultBad&amp;" ",BC306)))&gt;0,NOT(SUMPRODUCT(--ISNUMBER(SEARCH(" "&amp;L_Negation&amp;" ",BC306)))&gt;0)),"INVALID – result describes a problem: use Fail, then Pass after CA",IF(AND(AQ306=1,OR(OR(LEN(AY306)&lt;3,ISNUMBER(MATCH(AY306,L_Placeholder,0))),SUMPRODUCT(--ISNUMBER(SEARCH(" "&amp;L_EvidencePhrase&amp;" ",BE306)))&gt;0)),"INVALID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SUBSTITUTE(SUBSTITUTE(SUBSTITUTE(SUBSTITUTE(SUBSTITUTE(SUBSTITUTE(SUBSTITUTE(SUBSTITUTE(SUBSTITUTE(SUBSTITUTE(SUBSTITUTE(SUBSTITUTE(SUBSTITUTE(LOWER(T306&amp;""),CHAR(160),"")," ",""),".",""),"-",""),"/",""),"?",""),"_",""),",",""),"[",""),"]",""),"(",""),")",""),"*","")</f>
        <v/>
      </c>
      <c r="AV306" s="61" t="str">
        <f aca="false">SUBSTITUTE(SUBSTITUTE(SUBSTITUTE(SUBSTITUTE(SUBSTITUTE(SUBSTITUTE(SUBSTITUTE(SUBSTITUTE(SUBSTITUTE(SUBSTITUTE(SUBSTITUTE(SUBSTITUTE(SUBSTITUTE(LOWER(V306&amp;""),CHAR(160),"")," ",""),".",""),"-",""),"/",""),"?",""),"_",""),",",""),"[",""),"]",""),"(",""),")",""),"*","")</f>
        <v/>
      </c>
      <c r="AW306" s="61" t="str">
        <f aca="false">SUBSTITUTE(SUBSTITUTE(SUBSTITUTE(SUBSTITUTE(SUBSTITUTE(SUBSTITUTE(SUBSTITUTE(SUBSTITUTE(SUBSTITUTE(SUBSTITUTE(SUBSTITUTE(SUBSTITUTE(SUBSTITUTE(LOWER(Z306&amp;""),CHAR(160),"")," ",""),".",""),"-",""),"/",""),"?",""),"_",""),",",""),"[",""),"]",""),"(",""),")",""),"*","")</f>
        <v/>
      </c>
      <c r="AX306" s="61" t="str">
        <f aca="false">SUBSTITUTE(SUBSTITUTE(SUBSTITUTE(SUBSTITUTE(SUBSTITUTE(SUBSTITUTE(SUBSTITUTE(SUBSTITUTE(SUBSTITUTE(SUBSTITUTE(SUBSTITUTE(SUBSTITUTE(SUBSTITUTE(LOWER(AE306&amp;""),CHAR(160),"")," ",""),".",""),"-",""),"/",""),"?",""),"_",""),",",""),"[",""),"]",""),"(",""),")",""),"*","")</f>
        <v/>
      </c>
      <c r="AY306" s="61" t="str">
        <f aca="false">SUBSTITUTE(SUBSTITUTE(SUBSTITUTE(SUBSTITUTE(SUBSTITUTE(SUBSTITUTE(SUBSTITUTE(SUBSTITUTE(SUBSTITUTE(SUBSTITUTE(SUBSTITUTE(SUBSTITUTE(SUBSTITUTE(LOWER(W306&amp;""),CHAR(160),"")," ",""),".",""),"-",""),"/",""),"?",""),"_",""),",",""),"[",""),"]",""),"(",""),")",""),"*","")</f>
        <v/>
      </c>
      <c r="AZ306" s="61" t="str">
        <f aca="false">SUBSTITUTE(SUBSTITUTE(SUBSTITUTE(SUBSTITUTE(SUBSTITUTE(SUBSTITUTE(SUBSTITUTE(SUBSTITUTE(SUBSTITUTE(SUBSTITUTE(SUBSTITUTE(SUBSTITUTE(SUBSTITUTE(LOWER(AC306&amp;""),CHAR(160),"")," ",""),".",""),"-",""),"/",""),"?",""),"_",""),",",""),"[",""),"]",""),"(",""),")",""),"*","")</f>
        <v/>
      </c>
      <c r="BA306" s="61" t="str">
        <f aca="false">SUBSTITUTE(SUBSTITUTE(SUBSTITUTE(SUBSTITUTE(SUBSTITUTE(SUBSTITUTE(SUBSTITUTE(SUBSTITUTE(SUBSTITUTE(SUBSTITUTE(SUBSTITUTE(SUBSTITUTE(SUBSTITUTE(LOWER(AA306&amp;""),CHAR(160),""),"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"&amp;TRIM(SUBSTITUTE(SUBSTITUTE(SUBSTITUTE(SUBSTITUTE(SUBSTITUTE(SUBSTITUTE(SUBSTITUTE(SUBSTITUTE(SUBSTITUTE(SUBSTITUTE(SUBSTITUTE(SUBSTITUTE(SUBSTITUTE(SUBSTITUTE(SUBSTITUTE(SUBSTITUTE(SUBSTITUTE(SUBSTITUTE(SUBSTITUTE(SUBSTITUTE(LOWER(V306&amp;""),CHAR(160)," "),"."," "),","," "),"-"," "),"/"," "),"("," "),")"," "),":"," "),";"," "),"_"," "),"–"," "),"?"," "),"!"," "),"*"," "),"["," "),"]"," "),"'"," "),"#"," "),"+"," "),"&amp;"," "))&amp;" "</f>
        <v>  </v>
      </c>
      <c r="BD306" s="61" t="str">
        <f aca="false">" "&amp;TRIM(SUBSTITUTE(SUBSTITUTE(SUBSTITUTE(SUBSTITUTE(SUBSTITUTE(SUBSTITUTE(SUBSTITUTE(SUBSTITUTE(SUBSTITUTE(SUBSTITUTE(SUBSTITUTE(SUBSTITUTE(SUBSTITUTE(SUBSTITUTE(SUBSTITUTE(SUBSTITUTE(SUBSTITUTE(SUBSTITUTE(SUBSTITUTE(SUBSTITUTE(LOWER(Z306&amp;""),CHAR(160)," "),"."," "),","," "),"-"," "),"/"," "),"("," "),")"," "),":"," "),";"," "),"_"," "),"–"," "),"?"," "),"!"," "),"*"," "),"["," "),"]"," "),"'"," "),"#"," "),"+"," "),"&amp;"," "))&amp;" "</f>
        <v>  </v>
      </c>
      <c r="BE306" s="61" t="str">
        <f aca="false">" "&amp;TRIM(SUBSTITUTE(SUBSTITUTE(SUBSTITUTE(SUBSTITUTE(SUBSTITUTE(SUBSTITUTE(SUBSTITUTE(SUBSTITUTE(SUBSTITUTE(SUBSTITUTE(SUBSTITUTE(SUBSTITUTE(SUBSTITUTE(SUBSTITUTE(SUBSTITUTE(SUBSTITUTE(SUBSTITUTE(SUBSTITUTE(SUBSTITUTE(SUBSTITUTE(LOWER(W306&amp;""),CHAR(160)," "),"."," "),","," "),"-"," "),"/"," "),"("," "),")"," "),":"," "),";"," "),"_"," "),"–"," "),"?"," "),"!"," "),"*"," "),"["," "),"]"," "),"'"," "),"#"," "),"+"," "),"&amp;"," "))&amp;" "</f>
        <v>  </v>
      </c>
      <c r="BF306" s="61" t="str">
        <f aca="false">" "&amp;TRIM(SUBSTITUTE(SUBSTITUTE(SUBSTITUTE(SUBSTITUTE(SUBSTITUTE(SUBSTITUTE(SUBSTITUTE(SUBSTITUTE(SUBSTITUTE(SUBSTITUTE(SUBSTITUTE(SUBSTITUTE(SUBSTITUTE(SUBSTITUTE(SUBSTITUTE(SUBSTITUTE(SUBSTITUTE(SUBSTITUTE(SUBSTITUTE(SUBSTITUTE(LOWER(AC306&amp;""),CHAR(160)," "),"."," "),","," "),"-"," "),"/"," "),"("," "),")"," "),":"," "),";"," "),"_"," "),"–"," "),"?"," "),"!"," "),"*"," "),"["," "),"]"," "),"'"," "),"#"," "),"+"," "),"&amp;"," "))&amp;" "</f>
        <v>  </v>
      </c>
    </row>
    <row r="307" customFormat="false" ht="41.25" hidden="false" customHeight="true" outlineLevel="0" collapsed="false">
      <c r="A307" s="57" t="s">
        <v>875</v>
      </c>
      <c r="B307" s="57" t="s">
        <v>243</v>
      </c>
      <c r="C307" s="57" t="str">
        <f aca="false">Flights!$F$13</f>
        <v>MH0753</v>
      </c>
      <c r="D307" s="58" t="n">
        <f aca="false">Flights!$D$13</f>
        <v>46306</v>
      </c>
      <c r="E307" s="57" t="str">
        <f aca="false">Flights!$G$13&amp;"-"&amp;Flights!$H$13</f>
        <v>HAN-KUL</v>
      </c>
      <c r="F307" s="57" t="str">
        <f aca="false">Flights!$K$13</f>
        <v>BC</v>
      </c>
      <c r="G307" s="57" t="s">
        <v>402</v>
      </c>
      <c r="H307" s="57" t="s">
        <v>360</v>
      </c>
      <c r="I307" s="57" t="s">
        <v>481</v>
      </c>
      <c r="J307" s="57" t="s">
        <v>505</v>
      </c>
      <c r="K307" s="67" t="s">
        <v>483</v>
      </c>
      <c r="L307" s="67" t="s">
        <v>876</v>
      </c>
      <c r="M307" s="67" t="s">
        <v>433</v>
      </c>
      <c r="N307" s="67" t="s">
        <v>365</v>
      </c>
      <c r="O307" s="67" t="s">
        <v>862</v>
      </c>
      <c r="P307" s="57" t="s">
        <v>237</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open",IF(AND(NOT(OR(LEN(AZ307)&lt;15,ISNUMBER(MATCH(AZ307,L_Placeholder,0)))),NOT(SUMPRODUCT(--ISNUMBER(SEARCH(" "&amp;L_EvidencePhrase&amp;" ",BF307)))&gt;0),NOT(OR(LEN(AU307)&lt;2,ISNUMBER(MATCH(AU307,L_Placeholder,0)))),NOT(OR(LEN(AX307)&lt;2,ISNUMBER(MATCH(AX307,L_Placeholder,0)))),TRIM(AE307)&lt;&gt;TRIM(T307)),"N/A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",BD307)))&gt;0),"INVALID – evidence missing, placeholder or not yet on file",IF(OR(LEN(AX307)&lt;2,ISNUMBER(MATCH(AX307,L_Placeholder,0))),"INVALID – verifier missing",IF(AX307=AU307,"INVALID – verifier must be someone other than the PIC",IF(SUMPRODUCT(--ISNUMBER(SEARCH(" "&amp;L_EvidencePhrase&amp;" ",BC307)))&gt;0,"INVALID – result not yet available (awaiting / TBC)",IF(AND(TRIM(U307)="Pass",SUMPRODUCT(--ISNUMBER(SEARCH(" "&amp;L_ResultBad&amp;" ",BC307)))&gt;0,NOT(SUMPRODUCT(--ISNUMBER(SEARCH(" "&amp;L_Negation&amp;" ",BC307)))&gt;0)),"INVALID – result describes a problem: use Fail, then Pass after CA",IF(AND(AQ307=1,OR(OR(LEN(AY307)&lt;3,ISNUMBER(MATCH(AY307,L_Placeholder,0))),SUMPRODUCT(--ISNUMBER(SEARCH(" "&amp;L_EvidencePhrase&amp;" ",BE307)))&gt;0)),"INVALID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SUBSTITUTE(SUBSTITUTE(SUBSTITUTE(SUBSTITUTE(SUBSTITUTE(SUBSTITUTE(SUBSTITUTE(SUBSTITUTE(SUBSTITUTE(SUBSTITUTE(SUBSTITUTE(SUBSTITUTE(SUBSTITUTE(LOWER(T307&amp;""),CHAR(160),"")," ",""),".",""),"-",""),"/",""),"?",""),"_",""),",",""),"[",""),"]",""),"(",""),")",""),"*","")</f>
        <v/>
      </c>
      <c r="AV307" s="61" t="str">
        <f aca="false">SUBSTITUTE(SUBSTITUTE(SUBSTITUTE(SUBSTITUTE(SUBSTITUTE(SUBSTITUTE(SUBSTITUTE(SUBSTITUTE(SUBSTITUTE(SUBSTITUTE(SUBSTITUTE(SUBSTITUTE(SUBSTITUTE(LOWER(V307&amp;""),CHAR(160),"")," ",""),".",""),"-",""),"/",""),"?",""),"_",""),",",""),"[",""),"]",""),"(",""),")",""),"*","")</f>
        <v/>
      </c>
      <c r="AW307" s="61" t="str">
        <f aca="false">SUBSTITUTE(SUBSTITUTE(SUBSTITUTE(SUBSTITUTE(SUBSTITUTE(SUBSTITUTE(SUBSTITUTE(SUBSTITUTE(SUBSTITUTE(SUBSTITUTE(SUBSTITUTE(SUBSTITUTE(SUBSTITUTE(LOWER(Z307&amp;""),CHAR(160),"")," ",""),".",""),"-",""),"/",""),"?",""),"_",""),",",""),"[",""),"]",""),"(",""),")",""),"*","")</f>
        <v/>
      </c>
      <c r="AX307" s="61" t="str">
        <f aca="false">SUBSTITUTE(SUBSTITUTE(SUBSTITUTE(SUBSTITUTE(SUBSTITUTE(SUBSTITUTE(SUBSTITUTE(SUBSTITUTE(SUBSTITUTE(SUBSTITUTE(SUBSTITUTE(SUBSTITUTE(SUBSTITUTE(LOWER(AE307&amp;""),CHAR(160),"")," ",""),".",""),"-",""),"/",""),"?",""),"_",""),",",""),"[",""),"]",""),"(",""),")",""),"*","")</f>
        <v/>
      </c>
      <c r="AY307" s="61" t="str">
        <f aca="false">SUBSTITUTE(SUBSTITUTE(SUBSTITUTE(SUBSTITUTE(SUBSTITUTE(SUBSTITUTE(SUBSTITUTE(SUBSTITUTE(SUBSTITUTE(SUBSTITUTE(SUBSTITUTE(SUBSTITUTE(SUBSTITUTE(LOWER(W307&amp;""),CHAR(160),"")," ",""),".",""),"-",""),"/",""),"?",""),"_",""),",",""),"[",""),"]",""),"(",""),")",""),"*","")</f>
        <v/>
      </c>
      <c r="AZ307" s="61" t="str">
        <f aca="false">SUBSTITUTE(SUBSTITUTE(SUBSTITUTE(SUBSTITUTE(SUBSTITUTE(SUBSTITUTE(SUBSTITUTE(SUBSTITUTE(SUBSTITUTE(SUBSTITUTE(SUBSTITUTE(SUBSTITUTE(SUBSTITUTE(LOWER(AC307&amp;""),CHAR(160),"")," ",""),".",""),"-",""),"/",""),"?",""),"_",""),",",""),"[",""),"]",""),"(",""),")",""),"*","")</f>
        <v/>
      </c>
      <c r="BA307" s="61" t="str">
        <f aca="false">SUBSTITUTE(SUBSTITUTE(SUBSTITUTE(SUBSTITUTE(SUBSTITUTE(SUBSTITUTE(SUBSTITUTE(SUBSTITUTE(SUBSTITUTE(SUBSTITUTE(SUBSTITUTE(SUBSTITUTE(SUBSTITUTE(LOWER(AA307&amp;""),CHAR(160),""),"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"&amp;TRIM(SUBSTITUTE(SUBSTITUTE(SUBSTITUTE(SUBSTITUTE(SUBSTITUTE(SUBSTITUTE(SUBSTITUTE(SUBSTITUTE(SUBSTITUTE(SUBSTITUTE(SUBSTITUTE(SUBSTITUTE(SUBSTITUTE(SUBSTITUTE(SUBSTITUTE(SUBSTITUTE(SUBSTITUTE(SUBSTITUTE(SUBSTITUTE(SUBSTITUTE(LOWER(V307&amp;""),CHAR(160)," "),"."," "),","," "),"-"," "),"/"," "),"("," "),")"," "),":"," "),";"," "),"_"," "),"–"," "),"?"," "),"!"," "),"*"," "),"["," "),"]"," "),"'"," "),"#"," "),"+"," "),"&amp;"," "))&amp;" "</f>
        <v>  </v>
      </c>
      <c r="BD307" s="61" t="str">
        <f aca="false">" "&amp;TRIM(SUBSTITUTE(SUBSTITUTE(SUBSTITUTE(SUBSTITUTE(SUBSTITUTE(SUBSTITUTE(SUBSTITUTE(SUBSTITUTE(SUBSTITUTE(SUBSTITUTE(SUBSTITUTE(SUBSTITUTE(SUBSTITUTE(SUBSTITUTE(SUBSTITUTE(SUBSTITUTE(SUBSTITUTE(SUBSTITUTE(SUBSTITUTE(SUBSTITUTE(LOWER(Z307&amp;""),CHAR(160)," "),"."," "),","," "),"-"," "),"/"," "),"("," "),")"," "),":"," "),";"," "),"_"," "),"–"," "),"?"," "),"!"," "),"*"," "),"["," "),"]"," "),"'"," "),"#"," "),"+"," "),"&amp;"," "))&amp;" "</f>
        <v>  </v>
      </c>
      <c r="BE307" s="61" t="str">
        <f aca="false">" "&amp;TRIM(SUBSTITUTE(SUBSTITUTE(SUBSTITUTE(SUBSTITUTE(SUBSTITUTE(SUBSTITUTE(SUBSTITUTE(SUBSTITUTE(SUBSTITUTE(SUBSTITUTE(SUBSTITUTE(SUBSTITUTE(SUBSTITUTE(SUBSTITUTE(SUBSTITUTE(SUBSTITUTE(SUBSTITUTE(SUBSTITUTE(SUBSTITUTE(SUBSTITUTE(LOWER(W307&amp;""),CHAR(160)," "),"."," "),","," "),"-"," "),"/"," "),"("," "),")"," "),":"," "),";"," "),"_"," "),"–"," "),"?"," "),"!"," "),"*"," "),"["," "),"]"," "),"'"," "),"#"," "),"+"," "),"&amp;"," "))&amp;" "</f>
        <v>  </v>
      </c>
      <c r="BF307" s="61" t="str">
        <f aca="false">" "&amp;TRIM(SUBSTITUTE(SUBSTITUTE(SUBSTITUTE(SUBSTITUTE(SUBSTITUTE(SUBSTITUTE(SUBSTITUTE(SUBSTITUTE(SUBSTITUTE(SUBSTITUTE(SUBSTITUTE(SUBSTITUTE(SUBSTITUTE(SUBSTITUTE(SUBSTITUTE(SUBSTITUTE(SUBSTITUTE(SUBSTITUTE(SUBSTITUTE(SUBSTITUTE(LOWER(AC307&amp;""),CHAR(160)," "),"."," "),","," "),"-"," "),"/"," "),"("," "),")"," "),":"," "),";"," "),"_"," "),"–"," "),"?"," "),"!"," "),"*"," "),"["," "),"]"," "),"'"," "),"#"," "),"+"," "),"&amp;"," "))&amp;" "</f>
        <v>  </v>
      </c>
    </row>
    <row r="308" customFormat="false" ht="41.25" hidden="false" customHeight="true" outlineLevel="0" collapsed="false">
      <c r="A308" s="57" t="s">
        <v>877</v>
      </c>
      <c r="B308" s="57" t="s">
        <v>243</v>
      </c>
      <c r="C308" s="57" t="str">
        <f aca="false">Flights!$F$13</f>
        <v>MH0753</v>
      </c>
      <c r="D308" s="58" t="n">
        <f aca="false">Flights!$D$13</f>
        <v>46306</v>
      </c>
      <c r="E308" s="57" t="str">
        <f aca="false">Flights!$G$13&amp;"-"&amp;Flights!$H$13</f>
        <v>HAN-KUL</v>
      </c>
      <c r="F308" s="57" t="str">
        <f aca="false">Flights!$K$13</f>
        <v>BC</v>
      </c>
      <c r="G308" s="57" t="s">
        <v>402</v>
      </c>
      <c r="H308" s="57" t="s">
        <v>360</v>
      </c>
      <c r="I308" s="57" t="s">
        <v>429</v>
      </c>
      <c r="J308" s="57" t="s">
        <v>508</v>
      </c>
      <c r="K308" s="67" t="s">
        <v>431</v>
      </c>
      <c r="L308" s="67" t="s">
        <v>878</v>
      </c>
      <c r="M308" s="67" t="s">
        <v>433</v>
      </c>
      <c r="N308" s="67" t="s">
        <v>365</v>
      </c>
      <c r="O308" s="67" t="s">
        <v>862</v>
      </c>
      <c r="P308" s="57" t="s">
        <v>237</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open",IF(AND(NOT(OR(LEN(AZ308)&lt;15,ISNUMBER(MATCH(AZ308,L_Placeholder,0)))),NOT(SUMPRODUCT(--ISNUMBER(SEARCH(" "&amp;L_EvidencePhrase&amp;" ",BF308)))&gt;0),NOT(OR(LEN(AU308)&lt;2,ISNUMBER(MATCH(AU308,L_Placeholder,0)))),NOT(OR(LEN(AX308)&lt;2,ISNUMBER(MATCH(AX308,L_Placeholder,0)))),TRIM(AE308)&lt;&gt;TRIM(T308)),"N/A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",BD308)))&gt;0),"INVALID – evidence missing, placeholder or not yet on file",IF(OR(LEN(AX308)&lt;2,ISNUMBER(MATCH(AX308,L_Placeholder,0))),"INVALID – verifier missing",IF(AX308=AU308,"INVALID – verifier must be someone other than the PIC",IF(SUMPRODUCT(--ISNUMBER(SEARCH(" "&amp;L_EvidencePhrase&amp;" ",BC308)))&gt;0,"INVALID – result not yet available (awaiting / TBC)",IF(AND(TRIM(U308)="Pass",SUMPRODUCT(--ISNUMBER(SEARCH(" "&amp;L_ResultBad&amp;" ",BC308)))&gt;0,NOT(SUMPRODUCT(--ISNUMBER(SEARCH(" "&amp;L_Negation&amp;" ",BC308)))&gt;0)),"INVALID – result describes a problem: use Fail, then Pass after CA",IF(AND(AQ308=1,OR(OR(LEN(AY308)&lt;3,ISNUMBER(MATCH(AY308,L_Placeholder,0))),SUMPRODUCT(--ISNUMBER(SEARCH(" "&amp;L_EvidencePhrase&amp;" ",BE308)))&gt;0)),"INVALID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SUBSTITUTE(SUBSTITUTE(SUBSTITUTE(SUBSTITUTE(SUBSTITUTE(SUBSTITUTE(SUBSTITUTE(SUBSTITUTE(SUBSTITUTE(SUBSTITUTE(SUBSTITUTE(SUBSTITUTE(SUBSTITUTE(LOWER(T308&amp;""),CHAR(160),"")," ",""),".",""),"-",""),"/",""),"?",""),"_",""),",",""),"[",""),"]",""),"(",""),")",""),"*","")</f>
        <v/>
      </c>
      <c r="AV308" s="61" t="str">
        <f aca="false">SUBSTITUTE(SUBSTITUTE(SUBSTITUTE(SUBSTITUTE(SUBSTITUTE(SUBSTITUTE(SUBSTITUTE(SUBSTITUTE(SUBSTITUTE(SUBSTITUTE(SUBSTITUTE(SUBSTITUTE(SUBSTITUTE(LOWER(V308&amp;""),CHAR(160),"")," ",""),".",""),"-",""),"/",""),"?",""),"_",""),",",""),"[",""),"]",""),"(",""),")",""),"*","")</f>
        <v/>
      </c>
      <c r="AW308" s="61" t="str">
        <f aca="false">SUBSTITUTE(SUBSTITUTE(SUBSTITUTE(SUBSTITUTE(SUBSTITUTE(SUBSTITUTE(SUBSTITUTE(SUBSTITUTE(SUBSTITUTE(SUBSTITUTE(SUBSTITUTE(SUBSTITUTE(SUBSTITUTE(LOWER(Z308&amp;""),CHAR(160),"")," ",""),".",""),"-",""),"/",""),"?",""),"_",""),",",""),"[",""),"]",""),"(",""),")",""),"*","")</f>
        <v/>
      </c>
      <c r="AX308" s="61" t="str">
        <f aca="false">SUBSTITUTE(SUBSTITUTE(SUBSTITUTE(SUBSTITUTE(SUBSTITUTE(SUBSTITUTE(SUBSTITUTE(SUBSTITUTE(SUBSTITUTE(SUBSTITUTE(SUBSTITUTE(SUBSTITUTE(SUBSTITUTE(LOWER(AE308&amp;""),CHAR(160),"")," ",""),".",""),"-",""),"/",""),"?",""),"_",""),",",""),"[",""),"]",""),"(",""),")",""),"*","")</f>
        <v/>
      </c>
      <c r="AY308" s="61" t="str">
        <f aca="false">SUBSTITUTE(SUBSTITUTE(SUBSTITUTE(SUBSTITUTE(SUBSTITUTE(SUBSTITUTE(SUBSTITUTE(SUBSTITUTE(SUBSTITUTE(SUBSTITUTE(SUBSTITUTE(SUBSTITUTE(SUBSTITUTE(LOWER(W308&amp;""),CHAR(160),"")," ",""),".",""),"-",""),"/",""),"?",""),"_",""),",",""),"[",""),"]",""),"(",""),")",""),"*","")</f>
        <v/>
      </c>
      <c r="AZ308" s="61" t="str">
        <f aca="false">SUBSTITUTE(SUBSTITUTE(SUBSTITUTE(SUBSTITUTE(SUBSTITUTE(SUBSTITUTE(SUBSTITUTE(SUBSTITUTE(SUBSTITUTE(SUBSTITUTE(SUBSTITUTE(SUBSTITUTE(SUBSTITUTE(LOWER(AC308&amp;""),CHAR(160),"")," ",""),".",""),"-",""),"/",""),"?",""),"_",""),",",""),"[",""),"]",""),"(",""),")",""),"*","")</f>
        <v/>
      </c>
      <c r="BA308" s="61" t="str">
        <f aca="false">SUBSTITUTE(SUBSTITUTE(SUBSTITUTE(SUBSTITUTE(SUBSTITUTE(SUBSTITUTE(SUBSTITUTE(SUBSTITUTE(SUBSTITUTE(SUBSTITUTE(SUBSTITUTE(SUBSTITUTE(SUBSTITUTE(LOWER(AA308&amp;""),CHAR(160),""),"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"&amp;TRIM(SUBSTITUTE(SUBSTITUTE(SUBSTITUTE(SUBSTITUTE(SUBSTITUTE(SUBSTITUTE(SUBSTITUTE(SUBSTITUTE(SUBSTITUTE(SUBSTITUTE(SUBSTITUTE(SUBSTITUTE(SUBSTITUTE(SUBSTITUTE(SUBSTITUTE(SUBSTITUTE(SUBSTITUTE(SUBSTITUTE(SUBSTITUTE(SUBSTITUTE(LOWER(V308&amp;""),CHAR(160)," "),"."," "),","," "),"-"," "),"/"," "),"("," "),")"," "),":"," "),";"," "),"_"," "),"–"," "),"?"," "),"!"," "),"*"," "),"["," "),"]"," "),"'"," "),"#"," "),"+"," "),"&amp;"," "))&amp;" "</f>
        <v>  </v>
      </c>
      <c r="BD308" s="61" t="str">
        <f aca="false">" "&amp;TRIM(SUBSTITUTE(SUBSTITUTE(SUBSTITUTE(SUBSTITUTE(SUBSTITUTE(SUBSTITUTE(SUBSTITUTE(SUBSTITUTE(SUBSTITUTE(SUBSTITUTE(SUBSTITUTE(SUBSTITUTE(SUBSTITUTE(SUBSTITUTE(SUBSTITUTE(SUBSTITUTE(SUBSTITUTE(SUBSTITUTE(SUBSTITUTE(SUBSTITUTE(LOWER(Z308&amp;""),CHAR(160)," "),"."," "),","," "),"-"," "),"/"," "),"("," "),")"," "),":"," "),";"," "),"_"," "),"–"," "),"?"," "),"!"," "),"*"," "),"["," "),"]"," "),"'"," "),"#"," "),"+"," "),"&amp;"," "))&amp;" "</f>
        <v>  </v>
      </c>
      <c r="BE308" s="61" t="str">
        <f aca="false">" "&amp;TRIM(SUBSTITUTE(SUBSTITUTE(SUBSTITUTE(SUBSTITUTE(SUBSTITUTE(SUBSTITUTE(SUBSTITUTE(SUBSTITUTE(SUBSTITUTE(SUBSTITUTE(SUBSTITUTE(SUBSTITUTE(SUBSTITUTE(SUBSTITUTE(SUBSTITUTE(SUBSTITUTE(SUBSTITUTE(SUBSTITUTE(SUBSTITUTE(SUBSTITUTE(LOWER(W308&amp;""),CHAR(160)," "),"."," "),","," "),"-"," "),"/"," "),"("," "),")"," "),":"," "),";"," "),"_"," "),"–"," "),"?"," "),"!"," "),"*"," "),"["," "),"]"," "),"'"," "),"#"," "),"+"," "),"&amp;"," "))&amp;" "</f>
        <v>  </v>
      </c>
      <c r="BF308" s="61" t="str">
        <f aca="false">" "&amp;TRIM(SUBSTITUTE(SUBSTITUTE(SUBSTITUTE(SUBSTITUTE(SUBSTITUTE(SUBSTITUTE(SUBSTITUTE(SUBSTITUTE(SUBSTITUTE(SUBSTITUTE(SUBSTITUTE(SUBSTITUTE(SUBSTITUTE(SUBSTITUTE(SUBSTITUTE(SUBSTITUTE(SUBSTITUTE(SUBSTITUTE(SUBSTITUTE(SUBSTITUTE(LOWER(AC308&amp;""),CHAR(160)," "),"."," "),","," "),"-"," "),"/"," "),"("," "),")"," "),":"," "),";"," "),"_"," "),"–"," "),"?"," "),"!"," "),"*"," "),"["," "),"]"," "),"'"," "),"#"," "),"+"," "),"&amp;"," "))&amp;" "</f>
        <v>  </v>
      </c>
    </row>
    <row r="309" customFormat="false" ht="41.25" hidden="false" customHeight="true" outlineLevel="0" collapsed="false">
      <c r="A309" s="57" t="s">
        <v>879</v>
      </c>
      <c r="B309" s="57" t="s">
        <v>243</v>
      </c>
      <c r="C309" s="57" t="str">
        <f aca="false">Flights!$F$13</f>
        <v>MH0753</v>
      </c>
      <c r="D309" s="58" t="n">
        <f aca="false">Flights!$D$13</f>
        <v>46306</v>
      </c>
      <c r="E309" s="57" t="str">
        <f aca="false">Flights!$G$13&amp;"-"&amp;Flights!$H$13</f>
        <v>HAN-KUL</v>
      </c>
      <c r="F309" s="57" t="str">
        <f aca="false">Flights!$K$13</f>
        <v>BC</v>
      </c>
      <c r="G309" s="57" t="s">
        <v>402</v>
      </c>
      <c r="H309" s="57" t="s">
        <v>360</v>
      </c>
      <c r="I309" s="57" t="s">
        <v>429</v>
      </c>
      <c r="J309" s="57" t="s">
        <v>511</v>
      </c>
      <c r="K309" s="67" t="s">
        <v>431</v>
      </c>
      <c r="L309" s="67" t="s">
        <v>880</v>
      </c>
      <c r="M309" s="67" t="s">
        <v>433</v>
      </c>
      <c r="N309" s="67" t="s">
        <v>365</v>
      </c>
      <c r="O309" s="67" t="s">
        <v>862</v>
      </c>
      <c r="P309" s="57" t="s">
        <v>237</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open",IF(AND(NOT(OR(LEN(AZ309)&lt;15,ISNUMBER(MATCH(AZ309,L_Placeholder,0)))),NOT(SUMPRODUCT(--ISNUMBER(SEARCH(" "&amp;L_EvidencePhrase&amp;" ",BF309)))&gt;0),NOT(OR(LEN(AU309)&lt;2,ISNUMBER(MATCH(AU309,L_Placeholder,0)))),NOT(OR(LEN(AX309)&lt;2,ISNUMBER(MATCH(AX309,L_Placeholder,0)))),TRIM(AE309)&lt;&gt;TRIM(T309)),"N/A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",BD309)))&gt;0),"INVALID – evidence missing, placeholder or not yet on file",IF(OR(LEN(AX309)&lt;2,ISNUMBER(MATCH(AX309,L_Placeholder,0))),"INVALID – verifier missing",IF(AX309=AU309,"INVALID – verifier must be someone other than the PIC",IF(SUMPRODUCT(--ISNUMBER(SEARCH(" "&amp;L_EvidencePhrase&amp;" ",BC309)))&gt;0,"INVALID – result not yet available (awaiting / TBC)",IF(AND(TRIM(U309)="Pass",SUMPRODUCT(--ISNUMBER(SEARCH(" "&amp;L_ResultBad&amp;" ",BC309)))&gt;0,NOT(SUMPRODUCT(--ISNUMBER(SEARCH(" "&amp;L_Negation&amp;" ",BC309)))&gt;0)),"INVALID – result describes a problem: use Fail, then Pass after CA",IF(AND(AQ309=1,OR(OR(LEN(AY309)&lt;3,ISNUMBER(MATCH(AY309,L_Placeholder,0))),SUMPRODUCT(--ISNUMBER(SEARCH(" "&amp;L_EvidencePhrase&amp;" ",BE309)))&gt;0)),"INVALID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SUBSTITUTE(SUBSTITUTE(SUBSTITUTE(SUBSTITUTE(SUBSTITUTE(SUBSTITUTE(SUBSTITUTE(SUBSTITUTE(SUBSTITUTE(SUBSTITUTE(SUBSTITUTE(SUBSTITUTE(SUBSTITUTE(LOWER(T309&amp;""),CHAR(160),"")," ",""),".",""),"-",""),"/",""),"?",""),"_",""),",",""),"[",""),"]",""),"(",""),")",""),"*","")</f>
        <v/>
      </c>
      <c r="AV309" s="61" t="str">
        <f aca="false">SUBSTITUTE(SUBSTITUTE(SUBSTITUTE(SUBSTITUTE(SUBSTITUTE(SUBSTITUTE(SUBSTITUTE(SUBSTITUTE(SUBSTITUTE(SUBSTITUTE(SUBSTITUTE(SUBSTITUTE(SUBSTITUTE(LOWER(V309&amp;""),CHAR(160),"")," ",""),".",""),"-",""),"/",""),"?",""),"_",""),",",""),"[",""),"]",""),"(",""),")",""),"*","")</f>
        <v/>
      </c>
      <c r="AW309" s="61" t="str">
        <f aca="false">SUBSTITUTE(SUBSTITUTE(SUBSTITUTE(SUBSTITUTE(SUBSTITUTE(SUBSTITUTE(SUBSTITUTE(SUBSTITUTE(SUBSTITUTE(SUBSTITUTE(SUBSTITUTE(SUBSTITUTE(SUBSTITUTE(LOWER(Z309&amp;""),CHAR(160),"")," ",""),".",""),"-",""),"/",""),"?",""),"_",""),",",""),"[",""),"]",""),"(",""),")",""),"*","")</f>
        <v/>
      </c>
      <c r="AX309" s="61" t="str">
        <f aca="false">SUBSTITUTE(SUBSTITUTE(SUBSTITUTE(SUBSTITUTE(SUBSTITUTE(SUBSTITUTE(SUBSTITUTE(SUBSTITUTE(SUBSTITUTE(SUBSTITUTE(SUBSTITUTE(SUBSTITUTE(SUBSTITUTE(LOWER(AE309&amp;""),CHAR(160),"")," ",""),".",""),"-",""),"/",""),"?",""),"_",""),",",""),"[",""),"]",""),"(",""),")",""),"*","")</f>
        <v/>
      </c>
      <c r="AY309" s="61" t="str">
        <f aca="false">SUBSTITUTE(SUBSTITUTE(SUBSTITUTE(SUBSTITUTE(SUBSTITUTE(SUBSTITUTE(SUBSTITUTE(SUBSTITUTE(SUBSTITUTE(SUBSTITUTE(SUBSTITUTE(SUBSTITUTE(SUBSTITUTE(LOWER(W309&amp;""),CHAR(160),"")," ",""),".",""),"-",""),"/",""),"?",""),"_",""),",",""),"[",""),"]",""),"(",""),")",""),"*","")</f>
        <v/>
      </c>
      <c r="AZ309" s="61" t="str">
        <f aca="false">SUBSTITUTE(SUBSTITUTE(SUBSTITUTE(SUBSTITUTE(SUBSTITUTE(SUBSTITUTE(SUBSTITUTE(SUBSTITUTE(SUBSTITUTE(SUBSTITUTE(SUBSTITUTE(SUBSTITUTE(SUBSTITUTE(LOWER(AC309&amp;""),CHAR(160),"")," ",""),".",""),"-",""),"/",""),"?",""),"_",""),",",""),"[",""),"]",""),"(",""),")",""),"*","")</f>
        <v/>
      </c>
      <c r="BA309" s="61" t="str">
        <f aca="false">SUBSTITUTE(SUBSTITUTE(SUBSTITUTE(SUBSTITUTE(SUBSTITUTE(SUBSTITUTE(SUBSTITUTE(SUBSTITUTE(SUBSTITUTE(SUBSTITUTE(SUBSTITUTE(SUBSTITUTE(SUBSTITUTE(LOWER(AA309&amp;""),CHAR(160),""),"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"&amp;TRIM(SUBSTITUTE(SUBSTITUTE(SUBSTITUTE(SUBSTITUTE(SUBSTITUTE(SUBSTITUTE(SUBSTITUTE(SUBSTITUTE(SUBSTITUTE(SUBSTITUTE(SUBSTITUTE(SUBSTITUTE(SUBSTITUTE(SUBSTITUTE(SUBSTITUTE(SUBSTITUTE(SUBSTITUTE(SUBSTITUTE(SUBSTITUTE(SUBSTITUTE(LOWER(V309&amp;""),CHAR(160)," "),"."," "),","," "),"-"," "),"/"," "),"("," "),")"," "),":"," "),";"," "),"_"," "),"–"," "),"?"," "),"!"," "),"*"," "),"["," "),"]"," "),"'"," "),"#"," "),"+"," "),"&amp;"," "))&amp;" "</f>
        <v>  </v>
      </c>
      <c r="BD309" s="61" t="str">
        <f aca="false">" "&amp;TRIM(SUBSTITUTE(SUBSTITUTE(SUBSTITUTE(SUBSTITUTE(SUBSTITUTE(SUBSTITUTE(SUBSTITUTE(SUBSTITUTE(SUBSTITUTE(SUBSTITUTE(SUBSTITUTE(SUBSTITUTE(SUBSTITUTE(SUBSTITUTE(SUBSTITUTE(SUBSTITUTE(SUBSTITUTE(SUBSTITUTE(SUBSTITUTE(SUBSTITUTE(LOWER(Z309&amp;""),CHAR(160)," "),"."," "),","," "),"-"," "),"/"," "),"("," "),")"," "),":"," "),";"," "),"_"," "),"–"," "),"?"," "),"!"," "),"*"," "),"["," "),"]"," "),"'"," "),"#"," "),"+"," "),"&amp;"," "))&amp;" "</f>
        <v>  </v>
      </c>
      <c r="BE309" s="61" t="str">
        <f aca="false">" "&amp;TRIM(SUBSTITUTE(SUBSTITUTE(SUBSTITUTE(SUBSTITUTE(SUBSTITUTE(SUBSTITUTE(SUBSTITUTE(SUBSTITUTE(SUBSTITUTE(SUBSTITUTE(SUBSTITUTE(SUBSTITUTE(SUBSTITUTE(SUBSTITUTE(SUBSTITUTE(SUBSTITUTE(SUBSTITUTE(SUBSTITUTE(SUBSTITUTE(SUBSTITUTE(LOWER(W309&amp;""),CHAR(160)," "),"."," "),","," "),"-"," "),"/"," "),"("," "),")"," "),":"," "),";"," "),"_"," "),"–"," "),"?"," "),"!"," "),"*"," "),"["," "),"]"," "),"'"," "),"#"," "),"+"," "),"&amp;"," "))&amp;" "</f>
        <v>  </v>
      </c>
      <c r="BF309" s="61" t="str">
        <f aca="false">" "&amp;TRIM(SUBSTITUTE(SUBSTITUTE(SUBSTITUTE(SUBSTITUTE(SUBSTITUTE(SUBSTITUTE(SUBSTITUTE(SUBSTITUTE(SUBSTITUTE(SUBSTITUTE(SUBSTITUTE(SUBSTITUTE(SUBSTITUTE(SUBSTITUTE(SUBSTITUTE(SUBSTITUTE(SUBSTITUTE(SUBSTITUTE(SUBSTITUTE(SUBSTITUTE(LOWER(AC309&amp;""),CHAR(160)," "),"."," "),","," "),"-"," "),"/"," "),"("," "),")"," "),":"," "),";"," "),"_"," "),"–"," "),"?"," "),"!"," "),"*"," "),"["," "),"]"," "),"'"," "),"#"," "),"+"," "),"&amp;"," "))&amp;" "</f>
        <v>  </v>
      </c>
    </row>
    <row r="310" customFormat="false" ht="39.75" hidden="false" customHeight="true" outlineLevel="0" collapsed="false">
      <c r="A310" s="57" t="s">
        <v>881</v>
      </c>
      <c r="B310" s="57" t="s">
        <v>243</v>
      </c>
      <c r="C310" s="57" t="str">
        <f aca="false">Flights!$F$13</f>
        <v>MH0753</v>
      </c>
      <c r="D310" s="58" t="n">
        <f aca="false">Flights!$D$13</f>
        <v>46306</v>
      </c>
      <c r="E310" s="57" t="str">
        <f aca="false">Flights!$G$13&amp;"-"&amp;Flights!$H$13</f>
        <v>HAN-KUL</v>
      </c>
      <c r="F310" s="57" t="str">
        <f aca="false">Flights!$K$13</f>
        <v>BC</v>
      </c>
      <c r="G310" s="57" t="s">
        <v>441</v>
      </c>
      <c r="H310" s="57" t="s">
        <v>442</v>
      </c>
      <c r="I310" s="57" t="s">
        <v>361</v>
      </c>
      <c r="J310" s="57" t="s">
        <v>443</v>
      </c>
      <c r="K310" s="67" t="s">
        <v>408</v>
      </c>
      <c r="L310" s="67" t="s">
        <v>444</v>
      </c>
      <c r="M310" s="67"/>
      <c r="N310" s="67" t="s">
        <v>365</v>
      </c>
      <c r="O310" s="67" t="s">
        <v>445</v>
      </c>
      <c r="P310" s="57" t="s">
        <v>237</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open",IF(AND(NOT(OR(LEN(AZ310)&lt;15,ISNUMBER(MATCH(AZ310,L_Placeholder,0)))),NOT(SUMPRODUCT(--ISNUMBER(SEARCH(" "&amp;L_EvidencePhrase&amp;" ",BF310)))&gt;0),NOT(OR(LEN(AU310)&lt;2,ISNUMBER(MATCH(AU310,L_Placeholder,0)))),NOT(OR(LEN(AX310)&lt;2,ISNUMBER(MATCH(AX310,L_Placeholder,0)))),TRIM(AE310)&lt;&gt;TRIM(T310)),"N/A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",BD310)))&gt;0),"INVALID – evidence missing, placeholder or not yet on file",IF(OR(LEN(AX310)&lt;2,ISNUMBER(MATCH(AX310,L_Placeholder,0))),"INVALID – verifier missing",IF(AX310=AU310,"INVALID – verifier must be someone other than the PIC",IF(SUMPRODUCT(--ISNUMBER(SEARCH(" "&amp;L_EvidencePhrase&amp;" ",BC310)))&gt;0,"INVALID – result not yet available (awaiting / TBC)",IF(AND(TRIM(U310)="Pass",SUMPRODUCT(--ISNUMBER(SEARCH(" "&amp;L_ResultBad&amp;" ",BC310)))&gt;0,NOT(SUMPRODUCT(--ISNUMBER(SEARCH(" "&amp;L_Negation&amp;" ",BC310)))&gt;0)),"INVALID – result describes a problem: use Fail, then Pass after CA",IF(AND(AQ310=1,OR(OR(LEN(AY310)&lt;3,ISNUMBER(MATCH(AY310,L_Placeholder,0))),SUMPRODUCT(--ISNUMBER(SEARCH(" "&amp;L_EvidencePhrase&amp;" ",BE310)))&gt;0)),"INVALID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SUBSTITUTE(SUBSTITUTE(SUBSTITUTE(SUBSTITUTE(SUBSTITUTE(SUBSTITUTE(SUBSTITUTE(SUBSTITUTE(SUBSTITUTE(SUBSTITUTE(SUBSTITUTE(SUBSTITUTE(SUBSTITUTE(LOWER(T310&amp;""),CHAR(160),"")," ",""),".",""),"-",""),"/",""),"?",""),"_",""),",",""),"[",""),"]",""),"(",""),")",""),"*","")</f>
        <v/>
      </c>
      <c r="AV310" s="61" t="str">
        <f aca="false">SUBSTITUTE(SUBSTITUTE(SUBSTITUTE(SUBSTITUTE(SUBSTITUTE(SUBSTITUTE(SUBSTITUTE(SUBSTITUTE(SUBSTITUTE(SUBSTITUTE(SUBSTITUTE(SUBSTITUTE(SUBSTITUTE(LOWER(V310&amp;""),CHAR(160),"")," ",""),".",""),"-",""),"/",""),"?",""),"_",""),",",""),"[",""),"]",""),"(",""),")",""),"*","")</f>
        <v/>
      </c>
      <c r="AW310" s="61" t="str">
        <f aca="false">SUBSTITUTE(SUBSTITUTE(SUBSTITUTE(SUBSTITUTE(SUBSTITUTE(SUBSTITUTE(SUBSTITUTE(SUBSTITUTE(SUBSTITUTE(SUBSTITUTE(SUBSTITUTE(SUBSTITUTE(SUBSTITUTE(LOWER(Z310&amp;""),CHAR(160),"")," ",""),".",""),"-",""),"/",""),"?",""),"_",""),",",""),"[",""),"]",""),"(",""),")",""),"*","")</f>
        <v/>
      </c>
      <c r="AX310" s="61" t="str">
        <f aca="false">SUBSTITUTE(SUBSTITUTE(SUBSTITUTE(SUBSTITUTE(SUBSTITUTE(SUBSTITUTE(SUBSTITUTE(SUBSTITUTE(SUBSTITUTE(SUBSTITUTE(SUBSTITUTE(SUBSTITUTE(SUBSTITUTE(LOWER(AE310&amp;""),CHAR(160),"")," ",""),".",""),"-",""),"/",""),"?",""),"_",""),",",""),"[",""),"]",""),"(",""),")",""),"*","")</f>
        <v/>
      </c>
      <c r="AY310" s="61" t="str">
        <f aca="false">SUBSTITUTE(SUBSTITUTE(SUBSTITUTE(SUBSTITUTE(SUBSTITUTE(SUBSTITUTE(SUBSTITUTE(SUBSTITUTE(SUBSTITUTE(SUBSTITUTE(SUBSTITUTE(SUBSTITUTE(SUBSTITUTE(LOWER(W310&amp;""),CHAR(160),"")," ",""),".",""),"-",""),"/",""),"?",""),"_",""),",",""),"[",""),"]",""),"(",""),")",""),"*","")</f>
        <v/>
      </c>
      <c r="AZ310" s="61" t="str">
        <f aca="false">SUBSTITUTE(SUBSTITUTE(SUBSTITUTE(SUBSTITUTE(SUBSTITUTE(SUBSTITUTE(SUBSTITUTE(SUBSTITUTE(SUBSTITUTE(SUBSTITUTE(SUBSTITUTE(SUBSTITUTE(SUBSTITUTE(LOWER(AC310&amp;""),CHAR(160),"")," ",""),".",""),"-",""),"/",""),"?",""),"_",""),",",""),"[",""),"]",""),"(",""),")",""),"*","")</f>
        <v/>
      </c>
      <c r="BA310" s="61" t="str">
        <f aca="false">SUBSTITUTE(SUBSTITUTE(SUBSTITUTE(SUBSTITUTE(SUBSTITUTE(SUBSTITUTE(SUBSTITUTE(SUBSTITUTE(SUBSTITUTE(SUBSTITUTE(SUBSTITUTE(SUBSTITUTE(SUBSTITUTE(LOWER(AA310&amp;""),CHAR(160),""),"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"&amp;TRIM(SUBSTITUTE(SUBSTITUTE(SUBSTITUTE(SUBSTITUTE(SUBSTITUTE(SUBSTITUTE(SUBSTITUTE(SUBSTITUTE(SUBSTITUTE(SUBSTITUTE(SUBSTITUTE(SUBSTITUTE(SUBSTITUTE(SUBSTITUTE(SUBSTITUTE(SUBSTITUTE(SUBSTITUTE(SUBSTITUTE(SUBSTITUTE(SUBSTITUTE(LOWER(V310&amp;""),CHAR(160)," "),"."," "),","," "),"-"," "),"/"," "),"("," "),")"," "),":"," "),";"," "),"_"," "),"–"," "),"?"," "),"!"," "),"*"," "),"["," "),"]"," "),"'"," "),"#"," "),"+"," "),"&amp;"," "))&amp;" "</f>
        <v>  </v>
      </c>
      <c r="BD310" s="61" t="str">
        <f aca="false">" "&amp;TRIM(SUBSTITUTE(SUBSTITUTE(SUBSTITUTE(SUBSTITUTE(SUBSTITUTE(SUBSTITUTE(SUBSTITUTE(SUBSTITUTE(SUBSTITUTE(SUBSTITUTE(SUBSTITUTE(SUBSTITUTE(SUBSTITUTE(SUBSTITUTE(SUBSTITUTE(SUBSTITUTE(SUBSTITUTE(SUBSTITUTE(SUBSTITUTE(SUBSTITUTE(LOWER(Z310&amp;""),CHAR(160)," "),"."," "),","," "),"-"," "),"/"," "),"("," "),")"," "),":"," "),";"," "),"_"," "),"–"," "),"?"," "),"!"," "),"*"," "),"["," "),"]"," "),"'"," "),"#"," "),"+"," "),"&amp;"," "))&amp;" "</f>
        <v>  </v>
      </c>
      <c r="BE310" s="61" t="str">
        <f aca="false">" "&amp;TRIM(SUBSTITUTE(SUBSTITUTE(SUBSTITUTE(SUBSTITUTE(SUBSTITUTE(SUBSTITUTE(SUBSTITUTE(SUBSTITUTE(SUBSTITUTE(SUBSTITUTE(SUBSTITUTE(SUBSTITUTE(SUBSTITUTE(SUBSTITUTE(SUBSTITUTE(SUBSTITUTE(SUBSTITUTE(SUBSTITUTE(SUBSTITUTE(SUBSTITUTE(LOWER(W310&amp;""),CHAR(160)," "),"."," "),","," "),"-"," "),"/"," "),"("," "),")"," "),":"," "),";"," "),"_"," "),"–"," "),"?"," "),"!"," "),"*"," "),"["," "),"]"," "),"'"," "),"#"," "),"+"," "),"&amp;"," "))&amp;" "</f>
        <v>  </v>
      </c>
      <c r="BF310" s="61" t="str">
        <f aca="false">" "&amp;TRIM(SUBSTITUTE(SUBSTITUTE(SUBSTITUTE(SUBSTITUTE(SUBSTITUTE(SUBSTITUTE(SUBSTITUTE(SUBSTITUTE(SUBSTITUTE(SUBSTITUTE(SUBSTITUTE(SUBSTITUTE(SUBSTITUTE(SUBSTITUTE(SUBSTITUTE(SUBSTITUTE(SUBSTITUTE(SUBSTITUTE(SUBSTITUTE(SUBSTITUTE(LOWER(AC310&amp;""),CHAR(160)," "),"."," "),","," "),"-"," "),"/"," "),"("," "),")"," "),":"," "),";"," "),"_"," "),"–"," "),"?"," "),"!"," "),"*"," "),"["," "),"]"," "),"'"," "),"#"," "),"+"," "),"&amp;"," "))&amp;" "</f>
        <v>  </v>
      </c>
    </row>
    <row r="311" customFormat="false" ht="39.75" hidden="false" customHeight="true" outlineLevel="0" collapsed="false">
      <c r="A311" s="57" t="s">
        <v>882</v>
      </c>
      <c r="B311" s="57" t="s">
        <v>243</v>
      </c>
      <c r="C311" s="57" t="str">
        <f aca="false">Flights!$F$13</f>
        <v>MH0753</v>
      </c>
      <c r="D311" s="58" t="n">
        <f aca="false">Flights!$D$13</f>
        <v>46306</v>
      </c>
      <c r="E311" s="57" t="str">
        <f aca="false">Flights!$G$13&amp;"-"&amp;Flights!$H$13</f>
        <v>HAN-KUL</v>
      </c>
      <c r="F311" s="57" t="str">
        <f aca="false">Flights!$K$13</f>
        <v>BC</v>
      </c>
      <c r="G311" s="57" t="s">
        <v>441</v>
      </c>
      <c r="H311" s="57" t="s">
        <v>442</v>
      </c>
      <c r="I311" s="57" t="s">
        <v>410</v>
      </c>
      <c r="J311" s="57" t="s">
        <v>447</v>
      </c>
      <c r="K311" s="67" t="s">
        <v>408</v>
      </c>
      <c r="L311" s="67" t="s">
        <v>444</v>
      </c>
      <c r="M311" s="67"/>
      <c r="N311" s="67" t="s">
        <v>365</v>
      </c>
      <c r="O311" s="67" t="s">
        <v>445</v>
      </c>
      <c r="P311" s="57" t="s">
        <v>237</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open",IF(AND(NOT(OR(LEN(AZ311)&lt;15,ISNUMBER(MATCH(AZ311,L_Placeholder,0)))),NOT(SUMPRODUCT(--ISNUMBER(SEARCH(" "&amp;L_EvidencePhrase&amp;" ",BF311)))&gt;0),NOT(OR(LEN(AU311)&lt;2,ISNUMBER(MATCH(AU311,L_Placeholder,0)))),NOT(OR(LEN(AX311)&lt;2,ISNUMBER(MATCH(AX311,L_Placeholder,0)))),TRIM(AE311)&lt;&gt;TRIM(T311)),"N/A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",BD311)))&gt;0),"INVALID – evidence missing, placeholder or not yet on file",IF(OR(LEN(AX311)&lt;2,ISNUMBER(MATCH(AX311,L_Placeholder,0))),"INVALID – verifier missing",IF(AX311=AU311,"INVALID – verifier must be someone other than the PIC",IF(SUMPRODUCT(--ISNUMBER(SEARCH(" "&amp;L_EvidencePhrase&amp;" ",BC311)))&gt;0,"INVALID – result not yet available (awaiting / TBC)",IF(AND(TRIM(U311)="Pass",SUMPRODUCT(--ISNUMBER(SEARCH(" "&amp;L_ResultBad&amp;" ",BC311)))&gt;0,NOT(SUMPRODUCT(--ISNUMBER(SEARCH(" "&amp;L_Negation&amp;" ",BC311)))&gt;0)),"INVALID – result describes a problem: use Fail, then Pass after CA",IF(AND(AQ311=1,OR(OR(LEN(AY311)&lt;3,ISNUMBER(MATCH(AY311,L_Placeholder,0))),SUMPRODUCT(--ISNUMBER(SEARCH(" "&amp;L_EvidencePhrase&amp;" ",BE311)))&gt;0)),"INVALID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SUBSTITUTE(SUBSTITUTE(SUBSTITUTE(SUBSTITUTE(SUBSTITUTE(SUBSTITUTE(SUBSTITUTE(SUBSTITUTE(SUBSTITUTE(SUBSTITUTE(SUBSTITUTE(SUBSTITUTE(SUBSTITUTE(LOWER(T311&amp;""),CHAR(160),"")," ",""),".",""),"-",""),"/",""),"?",""),"_",""),",",""),"[",""),"]",""),"(",""),")",""),"*","")</f>
        <v/>
      </c>
      <c r="AV311" s="61" t="str">
        <f aca="false">SUBSTITUTE(SUBSTITUTE(SUBSTITUTE(SUBSTITUTE(SUBSTITUTE(SUBSTITUTE(SUBSTITUTE(SUBSTITUTE(SUBSTITUTE(SUBSTITUTE(SUBSTITUTE(SUBSTITUTE(SUBSTITUTE(LOWER(V311&amp;""),CHAR(160),"")," ",""),".",""),"-",""),"/",""),"?",""),"_",""),",",""),"[",""),"]",""),"(",""),")",""),"*","")</f>
        <v/>
      </c>
      <c r="AW311" s="61" t="str">
        <f aca="false">SUBSTITUTE(SUBSTITUTE(SUBSTITUTE(SUBSTITUTE(SUBSTITUTE(SUBSTITUTE(SUBSTITUTE(SUBSTITUTE(SUBSTITUTE(SUBSTITUTE(SUBSTITUTE(SUBSTITUTE(SUBSTITUTE(LOWER(Z311&amp;""),CHAR(160),"")," ",""),".",""),"-",""),"/",""),"?",""),"_",""),",",""),"[",""),"]",""),"(",""),")",""),"*","")</f>
        <v/>
      </c>
      <c r="AX311" s="61" t="str">
        <f aca="false">SUBSTITUTE(SUBSTITUTE(SUBSTITUTE(SUBSTITUTE(SUBSTITUTE(SUBSTITUTE(SUBSTITUTE(SUBSTITUTE(SUBSTITUTE(SUBSTITUTE(SUBSTITUTE(SUBSTITUTE(SUBSTITUTE(LOWER(AE311&amp;""),CHAR(160),"")," ",""),".",""),"-",""),"/",""),"?",""),"_",""),",",""),"[",""),"]",""),"(",""),")",""),"*","")</f>
        <v/>
      </c>
      <c r="AY311" s="61" t="str">
        <f aca="false">SUBSTITUTE(SUBSTITUTE(SUBSTITUTE(SUBSTITUTE(SUBSTITUTE(SUBSTITUTE(SUBSTITUTE(SUBSTITUTE(SUBSTITUTE(SUBSTITUTE(SUBSTITUTE(SUBSTITUTE(SUBSTITUTE(LOWER(W311&amp;""),CHAR(160),"")," ",""),".",""),"-",""),"/",""),"?",""),"_",""),",",""),"[",""),"]",""),"(",""),")",""),"*","")</f>
        <v/>
      </c>
      <c r="AZ311" s="61" t="str">
        <f aca="false">SUBSTITUTE(SUBSTITUTE(SUBSTITUTE(SUBSTITUTE(SUBSTITUTE(SUBSTITUTE(SUBSTITUTE(SUBSTITUTE(SUBSTITUTE(SUBSTITUTE(SUBSTITUTE(SUBSTITUTE(SUBSTITUTE(LOWER(AC311&amp;""),CHAR(160),"")," ",""),".",""),"-",""),"/",""),"?",""),"_",""),",",""),"[",""),"]",""),"(",""),")",""),"*","")</f>
        <v/>
      </c>
      <c r="BA311" s="61" t="str">
        <f aca="false">SUBSTITUTE(SUBSTITUTE(SUBSTITUTE(SUBSTITUTE(SUBSTITUTE(SUBSTITUTE(SUBSTITUTE(SUBSTITUTE(SUBSTITUTE(SUBSTITUTE(SUBSTITUTE(SUBSTITUTE(SUBSTITUTE(LOWER(AA311&amp;""),CHAR(160),""),"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"&amp;TRIM(SUBSTITUTE(SUBSTITUTE(SUBSTITUTE(SUBSTITUTE(SUBSTITUTE(SUBSTITUTE(SUBSTITUTE(SUBSTITUTE(SUBSTITUTE(SUBSTITUTE(SUBSTITUTE(SUBSTITUTE(SUBSTITUTE(SUBSTITUTE(SUBSTITUTE(SUBSTITUTE(SUBSTITUTE(SUBSTITUTE(SUBSTITUTE(SUBSTITUTE(LOWER(V311&amp;""),CHAR(160)," "),"."," "),","," "),"-"," "),"/"," "),"("," "),")"," "),":"," "),";"," "),"_"," "),"–"," "),"?"," "),"!"," "),"*"," "),"["," "),"]"," "),"'"," "),"#"," "),"+"," "),"&amp;"," "))&amp;" "</f>
        <v>  </v>
      </c>
      <c r="BD311" s="61" t="str">
        <f aca="false">" "&amp;TRIM(SUBSTITUTE(SUBSTITUTE(SUBSTITUTE(SUBSTITUTE(SUBSTITUTE(SUBSTITUTE(SUBSTITUTE(SUBSTITUTE(SUBSTITUTE(SUBSTITUTE(SUBSTITUTE(SUBSTITUTE(SUBSTITUTE(SUBSTITUTE(SUBSTITUTE(SUBSTITUTE(SUBSTITUTE(SUBSTITUTE(SUBSTITUTE(SUBSTITUTE(LOWER(Z311&amp;""),CHAR(160)," "),"."," "),","," "),"-"," "),"/"," "),"("," "),")"," "),":"," "),";"," "),"_"," "),"–"," "),"?"," "),"!"," "),"*"," "),"["," "),"]"," "),"'"," "),"#"," "),"+"," "),"&amp;"," "))&amp;" "</f>
        <v>  </v>
      </c>
      <c r="BE311" s="61" t="str">
        <f aca="false">" "&amp;TRIM(SUBSTITUTE(SUBSTITUTE(SUBSTITUTE(SUBSTITUTE(SUBSTITUTE(SUBSTITUTE(SUBSTITUTE(SUBSTITUTE(SUBSTITUTE(SUBSTITUTE(SUBSTITUTE(SUBSTITUTE(SUBSTITUTE(SUBSTITUTE(SUBSTITUTE(SUBSTITUTE(SUBSTITUTE(SUBSTITUTE(SUBSTITUTE(SUBSTITUTE(LOWER(W311&amp;""),CHAR(160)," "),"."," "),","," "),"-"," "),"/"," "),"("," "),")"," "),":"," "),";"," "),"_"," "),"–"," "),"?"," "),"!"," "),"*"," "),"["," "),"]"," "),"'"," "),"#"," "),"+"," "),"&amp;"," "))&amp;" "</f>
        <v>  </v>
      </c>
      <c r="BF311" s="61" t="str">
        <f aca="false">" "&amp;TRIM(SUBSTITUTE(SUBSTITUTE(SUBSTITUTE(SUBSTITUTE(SUBSTITUTE(SUBSTITUTE(SUBSTITUTE(SUBSTITUTE(SUBSTITUTE(SUBSTITUTE(SUBSTITUTE(SUBSTITUTE(SUBSTITUTE(SUBSTITUTE(SUBSTITUTE(SUBSTITUTE(SUBSTITUTE(SUBSTITUTE(SUBSTITUTE(SUBSTITUTE(LOWER(AC311&amp;""),CHAR(160)," "),"."," "),","," "),"-"," "),"/"," "),"("," "),")"," "),":"," "),";"," "),"_"," "),"–"," "),"?"," "),"!"," "),"*"," "),"["," "),"]"," "),"'"," "),"#"," "),"+"," "),"&amp;"," "))&amp;" "</f>
        <v>  </v>
      </c>
    </row>
    <row r="312" customFormat="false" ht="41.25" hidden="false" customHeight="true" outlineLevel="0" collapsed="false">
      <c r="A312" s="57" t="s">
        <v>883</v>
      </c>
      <c r="B312" s="57" t="s">
        <v>243</v>
      </c>
      <c r="C312" s="57" t="str">
        <f aca="false">Flights!$F$13</f>
        <v>MH0753</v>
      </c>
      <c r="D312" s="58" t="n">
        <f aca="false">Flights!$D$13</f>
        <v>46306</v>
      </c>
      <c r="E312" s="57" t="str">
        <f aca="false">Flights!$G$13&amp;"-"&amp;Flights!$H$13</f>
        <v>HAN-KUL</v>
      </c>
      <c r="F312" s="57" t="str">
        <f aca="false">Flights!$K$13</f>
        <v>BC</v>
      </c>
      <c r="G312" s="57" t="s">
        <v>441</v>
      </c>
      <c r="H312" s="57" t="s">
        <v>442</v>
      </c>
      <c r="I312" s="57" t="s">
        <v>422</v>
      </c>
      <c r="J312" s="57" t="s">
        <v>516</v>
      </c>
      <c r="K312" s="67" t="s">
        <v>477</v>
      </c>
      <c r="L312" s="67" t="s">
        <v>858</v>
      </c>
      <c r="M312" s="67" t="s">
        <v>433</v>
      </c>
      <c r="N312" s="67" t="s">
        <v>365</v>
      </c>
      <c r="O312" s="67" t="s">
        <v>517</v>
      </c>
      <c r="P312" s="57" t="s">
        <v>237</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open",IF(AND(NOT(OR(LEN(AZ312)&lt;15,ISNUMBER(MATCH(AZ312,L_Placeholder,0)))),NOT(SUMPRODUCT(--ISNUMBER(SEARCH(" "&amp;L_EvidencePhrase&amp;" ",BF312)))&gt;0),NOT(OR(LEN(AU312)&lt;2,ISNUMBER(MATCH(AU312,L_Placeholder,0)))),NOT(OR(LEN(AX312)&lt;2,ISNUMBER(MATCH(AX312,L_Placeholder,0)))),TRIM(AE312)&lt;&gt;TRIM(T312)),"N/A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",BD312)))&gt;0),"INVALID – evidence missing, placeholder or not yet on file",IF(OR(LEN(AX312)&lt;2,ISNUMBER(MATCH(AX312,L_Placeholder,0))),"INVALID – verifier missing",IF(AX312=AU312,"INVALID – verifier must be someone other than the PIC",IF(SUMPRODUCT(--ISNUMBER(SEARCH(" "&amp;L_EvidencePhrase&amp;" ",BC312)))&gt;0,"INVALID – result not yet available (awaiting / TBC)",IF(AND(TRIM(U312)="Pass",SUMPRODUCT(--ISNUMBER(SEARCH(" "&amp;L_ResultBad&amp;" ",BC312)))&gt;0,NOT(SUMPRODUCT(--ISNUMBER(SEARCH(" "&amp;L_Negation&amp;" ",BC312)))&gt;0)),"INVALID – result describes a problem: use Fail, then Pass after CA",IF(AND(AQ312=1,OR(OR(LEN(AY312)&lt;3,ISNUMBER(MATCH(AY312,L_Placeholder,0))),SUMPRODUCT(--ISNUMBER(SEARCH(" "&amp;L_EvidencePhrase&amp;" ",BE312)))&gt;0)),"INVALID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SUBSTITUTE(SUBSTITUTE(SUBSTITUTE(SUBSTITUTE(SUBSTITUTE(SUBSTITUTE(SUBSTITUTE(SUBSTITUTE(SUBSTITUTE(SUBSTITUTE(SUBSTITUTE(SUBSTITUTE(SUBSTITUTE(LOWER(T312&amp;""),CHAR(160),"")," ",""),".",""),"-",""),"/",""),"?",""),"_",""),",",""),"[",""),"]",""),"(",""),")",""),"*","")</f>
        <v/>
      </c>
      <c r="AV312" s="61" t="str">
        <f aca="false">SUBSTITUTE(SUBSTITUTE(SUBSTITUTE(SUBSTITUTE(SUBSTITUTE(SUBSTITUTE(SUBSTITUTE(SUBSTITUTE(SUBSTITUTE(SUBSTITUTE(SUBSTITUTE(SUBSTITUTE(SUBSTITUTE(LOWER(V312&amp;""),CHAR(160),"")," ",""),".",""),"-",""),"/",""),"?",""),"_",""),",",""),"[",""),"]",""),"(",""),")",""),"*","")</f>
        <v/>
      </c>
      <c r="AW312" s="61" t="str">
        <f aca="false">SUBSTITUTE(SUBSTITUTE(SUBSTITUTE(SUBSTITUTE(SUBSTITUTE(SUBSTITUTE(SUBSTITUTE(SUBSTITUTE(SUBSTITUTE(SUBSTITUTE(SUBSTITUTE(SUBSTITUTE(SUBSTITUTE(LOWER(Z312&amp;""),CHAR(160),"")," ",""),".",""),"-",""),"/",""),"?",""),"_",""),",",""),"[",""),"]",""),"(",""),")",""),"*","")</f>
        <v/>
      </c>
      <c r="AX312" s="61" t="str">
        <f aca="false">SUBSTITUTE(SUBSTITUTE(SUBSTITUTE(SUBSTITUTE(SUBSTITUTE(SUBSTITUTE(SUBSTITUTE(SUBSTITUTE(SUBSTITUTE(SUBSTITUTE(SUBSTITUTE(SUBSTITUTE(SUBSTITUTE(LOWER(AE312&amp;""),CHAR(160),"")," ",""),".",""),"-",""),"/",""),"?",""),"_",""),",",""),"[",""),"]",""),"(",""),")",""),"*","")</f>
        <v/>
      </c>
      <c r="AY312" s="61" t="str">
        <f aca="false">SUBSTITUTE(SUBSTITUTE(SUBSTITUTE(SUBSTITUTE(SUBSTITUTE(SUBSTITUTE(SUBSTITUTE(SUBSTITUTE(SUBSTITUTE(SUBSTITUTE(SUBSTITUTE(SUBSTITUTE(SUBSTITUTE(LOWER(W312&amp;""),CHAR(160),"")," ",""),".",""),"-",""),"/",""),"?",""),"_",""),",",""),"[",""),"]",""),"(",""),")",""),"*","")</f>
        <v/>
      </c>
      <c r="AZ312" s="61" t="str">
        <f aca="false">SUBSTITUTE(SUBSTITUTE(SUBSTITUTE(SUBSTITUTE(SUBSTITUTE(SUBSTITUTE(SUBSTITUTE(SUBSTITUTE(SUBSTITUTE(SUBSTITUTE(SUBSTITUTE(SUBSTITUTE(SUBSTITUTE(LOWER(AC312&amp;""),CHAR(160),"")," ",""),".",""),"-",""),"/",""),"?",""),"_",""),",",""),"[",""),"]",""),"(",""),")",""),"*","")</f>
        <v/>
      </c>
      <c r="BA312" s="61" t="str">
        <f aca="false">SUBSTITUTE(SUBSTITUTE(SUBSTITUTE(SUBSTITUTE(SUBSTITUTE(SUBSTITUTE(SUBSTITUTE(SUBSTITUTE(SUBSTITUTE(SUBSTITUTE(SUBSTITUTE(SUBSTITUTE(SUBSTITUTE(LOWER(AA312&amp;""),CHAR(160),""),"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"&amp;TRIM(SUBSTITUTE(SUBSTITUTE(SUBSTITUTE(SUBSTITUTE(SUBSTITUTE(SUBSTITUTE(SUBSTITUTE(SUBSTITUTE(SUBSTITUTE(SUBSTITUTE(SUBSTITUTE(SUBSTITUTE(SUBSTITUTE(SUBSTITUTE(SUBSTITUTE(SUBSTITUTE(SUBSTITUTE(SUBSTITUTE(SUBSTITUTE(SUBSTITUTE(LOWER(V312&amp;""),CHAR(160)," "),"."," "),","," "),"-"," "),"/"," "),"("," "),")"," "),":"," "),";"," "),"_"," "),"–"," "),"?"," "),"!"," "),"*"," "),"["," "),"]"," "),"'"," "),"#"," "),"+"," "),"&amp;"," "))&amp;" "</f>
        <v>  </v>
      </c>
      <c r="BD312" s="61" t="str">
        <f aca="false">" "&amp;TRIM(SUBSTITUTE(SUBSTITUTE(SUBSTITUTE(SUBSTITUTE(SUBSTITUTE(SUBSTITUTE(SUBSTITUTE(SUBSTITUTE(SUBSTITUTE(SUBSTITUTE(SUBSTITUTE(SUBSTITUTE(SUBSTITUTE(SUBSTITUTE(SUBSTITUTE(SUBSTITUTE(SUBSTITUTE(SUBSTITUTE(SUBSTITUTE(SUBSTITUTE(LOWER(Z312&amp;""),CHAR(160)," "),"."," "),","," "),"-"," "),"/"," "),"("," "),")"," "),":"," "),";"," "),"_"," "),"–"," "),"?"," "),"!"," "),"*"," "),"["," "),"]"," "),"'"," "),"#"," "),"+"," "),"&amp;"," "))&amp;" "</f>
        <v>  </v>
      </c>
      <c r="BE312" s="61" t="str">
        <f aca="false">" "&amp;TRIM(SUBSTITUTE(SUBSTITUTE(SUBSTITUTE(SUBSTITUTE(SUBSTITUTE(SUBSTITUTE(SUBSTITUTE(SUBSTITUTE(SUBSTITUTE(SUBSTITUTE(SUBSTITUTE(SUBSTITUTE(SUBSTITUTE(SUBSTITUTE(SUBSTITUTE(SUBSTITUTE(SUBSTITUTE(SUBSTITUTE(SUBSTITUTE(SUBSTITUTE(LOWER(W312&amp;""),CHAR(160)," "),"."," "),","," "),"-"," "),"/"," "),"("," "),")"," "),":"," "),";"," "),"_"," "),"–"," "),"?"," "),"!"," "),"*"," "),"["," "),"]"," "),"'"," "),"#"," "),"+"," "),"&amp;"," "))&amp;" "</f>
        <v>  </v>
      </c>
      <c r="BF312" s="61" t="str">
        <f aca="false">" "&amp;TRIM(SUBSTITUTE(SUBSTITUTE(SUBSTITUTE(SUBSTITUTE(SUBSTITUTE(SUBSTITUTE(SUBSTITUTE(SUBSTITUTE(SUBSTITUTE(SUBSTITUTE(SUBSTITUTE(SUBSTITUTE(SUBSTITUTE(SUBSTITUTE(SUBSTITUTE(SUBSTITUTE(SUBSTITUTE(SUBSTITUTE(SUBSTITUTE(SUBSTITUTE(LOWER(AC312&amp;""),CHAR(160)," "),"."," "),","," "),"-"," "),"/"," "),"("," "),")"," "),":"," "),";"," "),"_"," "),"–"," "),"?"," "),"!"," "),"*"," "),"["," "),"]"," "),"'"," "),"#"," "),"+"," "),"&amp;"," "))&amp;" "</f>
        <v>  </v>
      </c>
    </row>
    <row r="313" customFormat="false" ht="39.75" hidden="false" customHeight="true" outlineLevel="0" collapsed="false">
      <c r="A313" s="57" t="s">
        <v>884</v>
      </c>
      <c r="B313" s="57" t="s">
        <v>243</v>
      </c>
      <c r="C313" s="57" t="str">
        <f aca="false">Flights!$F$13</f>
        <v>MH0753</v>
      </c>
      <c r="D313" s="58" t="n">
        <f aca="false">Flights!$D$13</f>
        <v>46306</v>
      </c>
      <c r="E313" s="57" t="str">
        <f aca="false">Flights!$G$13&amp;"-"&amp;Flights!$H$13</f>
        <v>HAN-KUL</v>
      </c>
      <c r="F313" s="57" t="str">
        <f aca="false">Flights!$K$13</f>
        <v>BC</v>
      </c>
      <c r="G313" s="57" t="s">
        <v>441</v>
      </c>
      <c r="H313" s="57" t="s">
        <v>442</v>
      </c>
      <c r="I313" s="57" t="s">
        <v>481</v>
      </c>
      <c r="J313" s="57" t="s">
        <v>519</v>
      </c>
      <c r="K313" s="67" t="s">
        <v>483</v>
      </c>
      <c r="L313" s="67" t="s">
        <v>861</v>
      </c>
      <c r="M313" s="67" t="s">
        <v>433</v>
      </c>
      <c r="N313" s="67" t="s">
        <v>365</v>
      </c>
      <c r="O313" s="67"/>
      <c r="P313" s="57" t="s">
        <v>237</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open",IF(AND(NOT(OR(LEN(AZ313)&lt;15,ISNUMBER(MATCH(AZ313,L_Placeholder,0)))),NOT(SUMPRODUCT(--ISNUMBER(SEARCH(" "&amp;L_EvidencePhrase&amp;" ",BF313)))&gt;0),NOT(OR(LEN(AU313)&lt;2,ISNUMBER(MATCH(AU313,L_Placeholder,0)))),NOT(OR(LEN(AX313)&lt;2,ISNUMBER(MATCH(AX313,L_Placeholder,0)))),TRIM(AE313)&lt;&gt;TRIM(T313)),"N/A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",BD313)))&gt;0),"INVALID – evidence missing, placeholder or not yet on file",IF(OR(LEN(AX313)&lt;2,ISNUMBER(MATCH(AX313,L_Placeholder,0))),"INVALID – verifier missing",IF(AX313=AU313,"INVALID – verifier must be someone other than the PIC",IF(SUMPRODUCT(--ISNUMBER(SEARCH(" "&amp;L_EvidencePhrase&amp;" ",BC313)))&gt;0,"INVALID – result not yet available (awaiting / TBC)",IF(AND(TRIM(U313)="Pass",SUMPRODUCT(--ISNUMBER(SEARCH(" "&amp;L_ResultBad&amp;" ",BC313)))&gt;0,NOT(SUMPRODUCT(--ISNUMBER(SEARCH(" "&amp;L_Negation&amp;" ",BC313)))&gt;0)),"INVALID – result describes a problem: use Fail, then Pass after CA",IF(AND(AQ313=1,OR(OR(LEN(AY313)&lt;3,ISNUMBER(MATCH(AY313,L_Placeholder,0))),SUMPRODUCT(--ISNUMBER(SEARCH(" "&amp;L_EvidencePhrase&amp;" ",BE313)))&gt;0)),"INVALID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SUBSTITUTE(SUBSTITUTE(SUBSTITUTE(SUBSTITUTE(SUBSTITUTE(SUBSTITUTE(SUBSTITUTE(SUBSTITUTE(SUBSTITUTE(SUBSTITUTE(SUBSTITUTE(SUBSTITUTE(SUBSTITUTE(LOWER(T313&amp;""),CHAR(160),"")," ",""),".",""),"-",""),"/",""),"?",""),"_",""),",",""),"[",""),"]",""),"(",""),")",""),"*","")</f>
        <v/>
      </c>
      <c r="AV313" s="61" t="str">
        <f aca="false">SUBSTITUTE(SUBSTITUTE(SUBSTITUTE(SUBSTITUTE(SUBSTITUTE(SUBSTITUTE(SUBSTITUTE(SUBSTITUTE(SUBSTITUTE(SUBSTITUTE(SUBSTITUTE(SUBSTITUTE(SUBSTITUTE(LOWER(V313&amp;""),CHAR(160),"")," ",""),".",""),"-",""),"/",""),"?",""),"_",""),",",""),"[",""),"]",""),"(",""),")",""),"*","")</f>
        <v/>
      </c>
      <c r="AW313" s="61" t="str">
        <f aca="false">SUBSTITUTE(SUBSTITUTE(SUBSTITUTE(SUBSTITUTE(SUBSTITUTE(SUBSTITUTE(SUBSTITUTE(SUBSTITUTE(SUBSTITUTE(SUBSTITUTE(SUBSTITUTE(SUBSTITUTE(SUBSTITUTE(LOWER(Z313&amp;""),CHAR(160),"")," ",""),".",""),"-",""),"/",""),"?",""),"_",""),",",""),"[",""),"]",""),"(",""),")",""),"*","")</f>
        <v/>
      </c>
      <c r="AX313" s="61" t="str">
        <f aca="false">SUBSTITUTE(SUBSTITUTE(SUBSTITUTE(SUBSTITUTE(SUBSTITUTE(SUBSTITUTE(SUBSTITUTE(SUBSTITUTE(SUBSTITUTE(SUBSTITUTE(SUBSTITUTE(SUBSTITUTE(SUBSTITUTE(LOWER(AE313&amp;""),CHAR(160),"")," ",""),".",""),"-",""),"/",""),"?",""),"_",""),",",""),"[",""),"]",""),"(",""),")",""),"*","")</f>
        <v/>
      </c>
      <c r="AY313" s="61" t="str">
        <f aca="false">SUBSTITUTE(SUBSTITUTE(SUBSTITUTE(SUBSTITUTE(SUBSTITUTE(SUBSTITUTE(SUBSTITUTE(SUBSTITUTE(SUBSTITUTE(SUBSTITUTE(SUBSTITUTE(SUBSTITUTE(SUBSTITUTE(LOWER(W313&amp;""),CHAR(160),"")," ",""),".",""),"-",""),"/",""),"?",""),"_",""),",",""),"[",""),"]",""),"(",""),")",""),"*","")</f>
        <v/>
      </c>
      <c r="AZ313" s="61" t="str">
        <f aca="false">SUBSTITUTE(SUBSTITUTE(SUBSTITUTE(SUBSTITUTE(SUBSTITUTE(SUBSTITUTE(SUBSTITUTE(SUBSTITUTE(SUBSTITUTE(SUBSTITUTE(SUBSTITUTE(SUBSTITUTE(SUBSTITUTE(LOWER(AC313&amp;""),CHAR(160),"")," ",""),".",""),"-",""),"/",""),"?",""),"_",""),",",""),"[",""),"]",""),"(",""),")",""),"*","")</f>
        <v/>
      </c>
      <c r="BA313" s="61" t="str">
        <f aca="false">SUBSTITUTE(SUBSTITUTE(SUBSTITUTE(SUBSTITUTE(SUBSTITUTE(SUBSTITUTE(SUBSTITUTE(SUBSTITUTE(SUBSTITUTE(SUBSTITUTE(SUBSTITUTE(SUBSTITUTE(SUBSTITUTE(LOWER(AA313&amp;""),CHAR(160),""),"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"&amp;TRIM(SUBSTITUTE(SUBSTITUTE(SUBSTITUTE(SUBSTITUTE(SUBSTITUTE(SUBSTITUTE(SUBSTITUTE(SUBSTITUTE(SUBSTITUTE(SUBSTITUTE(SUBSTITUTE(SUBSTITUTE(SUBSTITUTE(SUBSTITUTE(SUBSTITUTE(SUBSTITUTE(SUBSTITUTE(SUBSTITUTE(SUBSTITUTE(SUBSTITUTE(LOWER(V313&amp;""),CHAR(160)," "),"."," "),","," "),"-"," "),"/"," "),"("," "),")"," "),":"," "),";"," "),"_"," "),"–"," "),"?"," "),"!"," "),"*"," "),"["," "),"]"," "),"'"," "),"#"," "),"+"," "),"&amp;"," "))&amp;" "</f>
        <v>  </v>
      </c>
      <c r="BD313" s="61" t="str">
        <f aca="false">" "&amp;TRIM(SUBSTITUTE(SUBSTITUTE(SUBSTITUTE(SUBSTITUTE(SUBSTITUTE(SUBSTITUTE(SUBSTITUTE(SUBSTITUTE(SUBSTITUTE(SUBSTITUTE(SUBSTITUTE(SUBSTITUTE(SUBSTITUTE(SUBSTITUTE(SUBSTITUTE(SUBSTITUTE(SUBSTITUTE(SUBSTITUTE(SUBSTITUTE(SUBSTITUTE(LOWER(Z313&amp;""),CHAR(160)," "),"."," "),","," "),"-"," "),"/"," "),"("," "),")"," "),":"," "),";"," "),"_"," "),"–"," "),"?"," "),"!"," "),"*"," "),"["," "),"]"," "),"'"," "),"#"," "),"+"," "),"&amp;"," "))&amp;" "</f>
        <v>  </v>
      </c>
      <c r="BE313" s="61" t="str">
        <f aca="false">" "&amp;TRIM(SUBSTITUTE(SUBSTITUTE(SUBSTITUTE(SUBSTITUTE(SUBSTITUTE(SUBSTITUTE(SUBSTITUTE(SUBSTITUTE(SUBSTITUTE(SUBSTITUTE(SUBSTITUTE(SUBSTITUTE(SUBSTITUTE(SUBSTITUTE(SUBSTITUTE(SUBSTITUTE(SUBSTITUTE(SUBSTITUTE(SUBSTITUTE(SUBSTITUTE(LOWER(W313&amp;""),CHAR(160)," "),"."," "),","," "),"-"," "),"/"," "),"("," "),")"," "),":"," "),";"," "),"_"," "),"–"," "),"?"," "),"!"," "),"*"," "),"["," "),"]"," "),"'"," "),"#"," "),"+"," "),"&amp;"," "))&amp;" "</f>
        <v>  </v>
      </c>
      <c r="BF313" s="61" t="str">
        <f aca="false">" "&amp;TRIM(SUBSTITUTE(SUBSTITUTE(SUBSTITUTE(SUBSTITUTE(SUBSTITUTE(SUBSTITUTE(SUBSTITUTE(SUBSTITUTE(SUBSTITUTE(SUBSTITUTE(SUBSTITUTE(SUBSTITUTE(SUBSTITUTE(SUBSTITUTE(SUBSTITUTE(SUBSTITUTE(SUBSTITUTE(SUBSTITUTE(SUBSTITUTE(SUBSTITUTE(LOWER(AC313&amp;""),CHAR(160)," "),"."," "),","," "),"-"," "),"/"," "),"("," "),")"," "),":"," "),";"," "),"_"," "),"–"," "),"?"," "),"!"," "),"*"," "),"["," "),"]"," "),"'"," "),"#"," "),"+"," "),"&amp;"," "))&amp;" "</f>
        <v>  </v>
      </c>
    </row>
    <row r="314" customFormat="false" ht="39.75" hidden="false" customHeight="true" outlineLevel="0" collapsed="false">
      <c r="A314" s="57" t="s">
        <v>885</v>
      </c>
      <c r="B314" s="57" t="s">
        <v>243</v>
      </c>
      <c r="C314" s="57" t="str">
        <f aca="false">Flights!$F$13</f>
        <v>MH0753</v>
      </c>
      <c r="D314" s="58" t="n">
        <f aca="false">Flights!$D$13</f>
        <v>46306</v>
      </c>
      <c r="E314" s="57" t="str">
        <f aca="false">Flights!$G$13&amp;"-"&amp;Flights!$H$13</f>
        <v>HAN-KUL</v>
      </c>
      <c r="F314" s="57" t="str">
        <f aca="false">Flights!$K$13</f>
        <v>BC</v>
      </c>
      <c r="G314" s="57" t="s">
        <v>441</v>
      </c>
      <c r="H314" s="57" t="s">
        <v>442</v>
      </c>
      <c r="I314" s="57" t="s">
        <v>481</v>
      </c>
      <c r="J314" s="57" t="s">
        <v>521</v>
      </c>
      <c r="K314" s="67" t="s">
        <v>483</v>
      </c>
      <c r="L314" s="67" t="s">
        <v>864</v>
      </c>
      <c r="M314" s="67" t="s">
        <v>433</v>
      </c>
      <c r="N314" s="67" t="s">
        <v>365</v>
      </c>
      <c r="O314" s="67"/>
      <c r="P314" s="57" t="s">
        <v>237</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open",IF(AND(NOT(OR(LEN(AZ314)&lt;15,ISNUMBER(MATCH(AZ314,L_Placeholder,0)))),NOT(SUMPRODUCT(--ISNUMBER(SEARCH(" "&amp;L_EvidencePhrase&amp;" ",BF314)))&gt;0),NOT(OR(LEN(AU314)&lt;2,ISNUMBER(MATCH(AU314,L_Placeholder,0)))),NOT(OR(LEN(AX314)&lt;2,ISNUMBER(MATCH(AX314,L_Placeholder,0)))),TRIM(AE314)&lt;&gt;TRIM(T314)),"N/A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",BD314)))&gt;0),"INVALID – evidence missing, placeholder or not yet on file",IF(OR(LEN(AX314)&lt;2,ISNUMBER(MATCH(AX314,L_Placeholder,0))),"INVALID – verifier missing",IF(AX314=AU314,"INVALID – verifier must be someone other than the PIC",IF(SUMPRODUCT(--ISNUMBER(SEARCH(" "&amp;L_EvidencePhrase&amp;" ",BC314)))&gt;0,"INVALID – result not yet available (awaiting / TBC)",IF(AND(TRIM(U314)="Pass",SUMPRODUCT(--ISNUMBER(SEARCH(" "&amp;L_ResultBad&amp;" ",BC314)))&gt;0,NOT(SUMPRODUCT(--ISNUMBER(SEARCH(" "&amp;L_Negation&amp;" ",BC314)))&gt;0)),"INVALID – result describes a problem: use Fail, then Pass after CA",IF(AND(AQ314=1,OR(OR(LEN(AY314)&lt;3,ISNUMBER(MATCH(AY314,L_Placeholder,0))),SUMPRODUCT(--ISNUMBER(SEARCH(" "&amp;L_EvidencePhrase&amp;" ",BE314)))&gt;0)),"INVALID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SUBSTITUTE(SUBSTITUTE(SUBSTITUTE(SUBSTITUTE(SUBSTITUTE(SUBSTITUTE(SUBSTITUTE(SUBSTITUTE(SUBSTITUTE(SUBSTITUTE(SUBSTITUTE(SUBSTITUTE(SUBSTITUTE(LOWER(T314&amp;""),CHAR(160),"")," ",""),".",""),"-",""),"/",""),"?",""),"_",""),",",""),"[",""),"]",""),"(",""),")",""),"*","")</f>
        <v/>
      </c>
      <c r="AV314" s="61" t="str">
        <f aca="false">SUBSTITUTE(SUBSTITUTE(SUBSTITUTE(SUBSTITUTE(SUBSTITUTE(SUBSTITUTE(SUBSTITUTE(SUBSTITUTE(SUBSTITUTE(SUBSTITUTE(SUBSTITUTE(SUBSTITUTE(SUBSTITUTE(LOWER(V314&amp;""),CHAR(160),"")," ",""),".",""),"-",""),"/",""),"?",""),"_",""),",",""),"[",""),"]",""),"(",""),")",""),"*","")</f>
        <v/>
      </c>
      <c r="AW314" s="61" t="str">
        <f aca="false">SUBSTITUTE(SUBSTITUTE(SUBSTITUTE(SUBSTITUTE(SUBSTITUTE(SUBSTITUTE(SUBSTITUTE(SUBSTITUTE(SUBSTITUTE(SUBSTITUTE(SUBSTITUTE(SUBSTITUTE(SUBSTITUTE(LOWER(Z314&amp;""),CHAR(160),"")," ",""),".",""),"-",""),"/",""),"?",""),"_",""),",",""),"[",""),"]",""),"(",""),")",""),"*","")</f>
        <v/>
      </c>
      <c r="AX314" s="61" t="str">
        <f aca="false">SUBSTITUTE(SUBSTITUTE(SUBSTITUTE(SUBSTITUTE(SUBSTITUTE(SUBSTITUTE(SUBSTITUTE(SUBSTITUTE(SUBSTITUTE(SUBSTITUTE(SUBSTITUTE(SUBSTITUTE(SUBSTITUTE(LOWER(AE314&amp;""),CHAR(160),"")," ",""),".",""),"-",""),"/",""),"?",""),"_",""),",",""),"[",""),"]",""),"(",""),")",""),"*","")</f>
        <v/>
      </c>
      <c r="AY314" s="61" t="str">
        <f aca="false">SUBSTITUTE(SUBSTITUTE(SUBSTITUTE(SUBSTITUTE(SUBSTITUTE(SUBSTITUTE(SUBSTITUTE(SUBSTITUTE(SUBSTITUTE(SUBSTITUTE(SUBSTITUTE(SUBSTITUTE(SUBSTITUTE(LOWER(W314&amp;""),CHAR(160),"")," ",""),".",""),"-",""),"/",""),"?",""),"_",""),",",""),"[",""),"]",""),"(",""),")",""),"*","")</f>
        <v/>
      </c>
      <c r="AZ314" s="61" t="str">
        <f aca="false">SUBSTITUTE(SUBSTITUTE(SUBSTITUTE(SUBSTITUTE(SUBSTITUTE(SUBSTITUTE(SUBSTITUTE(SUBSTITUTE(SUBSTITUTE(SUBSTITUTE(SUBSTITUTE(SUBSTITUTE(SUBSTITUTE(LOWER(AC314&amp;""),CHAR(160),"")," ",""),".",""),"-",""),"/",""),"?",""),"_",""),",",""),"[",""),"]",""),"(",""),")",""),"*","")</f>
        <v/>
      </c>
      <c r="BA314" s="61" t="str">
        <f aca="false">SUBSTITUTE(SUBSTITUTE(SUBSTITUTE(SUBSTITUTE(SUBSTITUTE(SUBSTITUTE(SUBSTITUTE(SUBSTITUTE(SUBSTITUTE(SUBSTITUTE(SUBSTITUTE(SUBSTITUTE(SUBSTITUTE(LOWER(AA314&amp;""),CHAR(160),""),"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"&amp;TRIM(SUBSTITUTE(SUBSTITUTE(SUBSTITUTE(SUBSTITUTE(SUBSTITUTE(SUBSTITUTE(SUBSTITUTE(SUBSTITUTE(SUBSTITUTE(SUBSTITUTE(SUBSTITUTE(SUBSTITUTE(SUBSTITUTE(SUBSTITUTE(SUBSTITUTE(SUBSTITUTE(SUBSTITUTE(SUBSTITUTE(SUBSTITUTE(SUBSTITUTE(LOWER(V314&amp;""),CHAR(160)," "),"."," "),","," "),"-"," "),"/"," "),"("," "),")"," "),":"," "),";"," "),"_"," "),"–"," "),"?"," "),"!"," "),"*"," "),"["," "),"]"," "),"'"," "),"#"," "),"+"," "),"&amp;"," "))&amp;" "</f>
        <v>  </v>
      </c>
      <c r="BD314" s="61" t="str">
        <f aca="false">" "&amp;TRIM(SUBSTITUTE(SUBSTITUTE(SUBSTITUTE(SUBSTITUTE(SUBSTITUTE(SUBSTITUTE(SUBSTITUTE(SUBSTITUTE(SUBSTITUTE(SUBSTITUTE(SUBSTITUTE(SUBSTITUTE(SUBSTITUTE(SUBSTITUTE(SUBSTITUTE(SUBSTITUTE(SUBSTITUTE(SUBSTITUTE(SUBSTITUTE(SUBSTITUTE(LOWER(Z314&amp;""),CHAR(160)," "),"."," "),","," "),"-"," "),"/"," "),"("," "),")"," "),":"," "),";"," "),"_"," "),"–"," "),"?"," "),"!"," "),"*"," "),"["," "),"]"," "),"'"," "),"#"," "),"+"," "),"&amp;"," "))&amp;" "</f>
        <v>  </v>
      </c>
      <c r="BE314" s="61" t="str">
        <f aca="false">" "&amp;TRIM(SUBSTITUTE(SUBSTITUTE(SUBSTITUTE(SUBSTITUTE(SUBSTITUTE(SUBSTITUTE(SUBSTITUTE(SUBSTITUTE(SUBSTITUTE(SUBSTITUTE(SUBSTITUTE(SUBSTITUTE(SUBSTITUTE(SUBSTITUTE(SUBSTITUTE(SUBSTITUTE(SUBSTITUTE(SUBSTITUTE(SUBSTITUTE(SUBSTITUTE(LOWER(W314&amp;""),CHAR(160)," "),"."," "),","," "),"-"," "),"/"," "),"("," "),")"," "),":"," "),";"," "),"_"," "),"–"," "),"?"," "),"!"," "),"*"," "),"["," "),"]"," "),"'"," "),"#"," "),"+"," "),"&amp;"," "))&amp;" "</f>
        <v>  </v>
      </c>
      <c r="BF314" s="61" t="str">
        <f aca="false">" "&amp;TRIM(SUBSTITUTE(SUBSTITUTE(SUBSTITUTE(SUBSTITUTE(SUBSTITUTE(SUBSTITUTE(SUBSTITUTE(SUBSTITUTE(SUBSTITUTE(SUBSTITUTE(SUBSTITUTE(SUBSTITUTE(SUBSTITUTE(SUBSTITUTE(SUBSTITUTE(SUBSTITUTE(SUBSTITUTE(SUBSTITUTE(SUBSTITUTE(SUBSTITUTE(LOWER(AC314&amp;""),CHAR(160)," "),"."," "),","," "),"-"," "),"/"," "),"("," "),")"," "),":"," "),";"," "),"_"," "),"–"," "),"?"," "),"!"," "),"*"," "),"["," "),"]"," "),"'"," "),"#"," "),"+"," "),"&amp;"," "))&amp;" "</f>
        <v>  </v>
      </c>
    </row>
    <row r="315" customFormat="false" ht="39.75" hidden="false" customHeight="true" outlineLevel="0" collapsed="false">
      <c r="A315" s="57" t="s">
        <v>886</v>
      </c>
      <c r="B315" s="57" t="s">
        <v>243</v>
      </c>
      <c r="C315" s="57" t="str">
        <f aca="false">Flights!$F$13</f>
        <v>MH0753</v>
      </c>
      <c r="D315" s="58" t="n">
        <f aca="false">Flights!$D$13</f>
        <v>46306</v>
      </c>
      <c r="E315" s="57" t="str">
        <f aca="false">Flights!$G$13&amp;"-"&amp;Flights!$H$13</f>
        <v>HAN-KUL</v>
      </c>
      <c r="F315" s="57" t="str">
        <f aca="false">Flights!$K$13</f>
        <v>BC</v>
      </c>
      <c r="G315" s="57" t="s">
        <v>441</v>
      </c>
      <c r="H315" s="57" t="s">
        <v>442</v>
      </c>
      <c r="I315" s="57" t="s">
        <v>481</v>
      </c>
      <c r="J315" s="57" t="s">
        <v>523</v>
      </c>
      <c r="K315" s="67" t="s">
        <v>483</v>
      </c>
      <c r="L315" s="67" t="s">
        <v>866</v>
      </c>
      <c r="M315" s="67" t="s">
        <v>433</v>
      </c>
      <c r="N315" s="67" t="s">
        <v>365</v>
      </c>
      <c r="O315" s="67"/>
      <c r="P315" s="57" t="s">
        <v>237</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open",IF(AND(NOT(OR(LEN(AZ315)&lt;15,ISNUMBER(MATCH(AZ315,L_Placeholder,0)))),NOT(SUMPRODUCT(--ISNUMBER(SEARCH(" "&amp;L_EvidencePhrase&amp;" ",BF315)))&gt;0),NOT(OR(LEN(AU315)&lt;2,ISNUMBER(MATCH(AU315,L_Placeholder,0)))),NOT(OR(LEN(AX315)&lt;2,ISNUMBER(MATCH(AX315,L_Placeholder,0)))),TRIM(AE315)&lt;&gt;TRIM(T315)),"N/A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",BD315)))&gt;0),"INVALID – evidence missing, placeholder or not yet on file",IF(OR(LEN(AX315)&lt;2,ISNUMBER(MATCH(AX315,L_Placeholder,0))),"INVALID – verifier missing",IF(AX315=AU315,"INVALID – verifier must be someone other than the PIC",IF(SUMPRODUCT(--ISNUMBER(SEARCH(" "&amp;L_EvidencePhrase&amp;" ",BC315)))&gt;0,"INVALID – result not yet available (awaiting / TBC)",IF(AND(TRIM(U315)="Pass",SUMPRODUCT(--ISNUMBER(SEARCH(" "&amp;L_ResultBad&amp;" ",BC315)))&gt;0,NOT(SUMPRODUCT(--ISNUMBER(SEARCH(" "&amp;L_Negation&amp;" ",BC315)))&gt;0)),"INVALID – result describes a problem: use Fail, then Pass after CA",IF(AND(AQ315=1,OR(OR(LEN(AY315)&lt;3,ISNUMBER(MATCH(AY315,L_Placeholder,0))),SUMPRODUCT(--ISNUMBER(SEARCH(" "&amp;L_EvidencePhrase&amp;" ",BE315)))&gt;0)),"INVALID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SUBSTITUTE(SUBSTITUTE(SUBSTITUTE(SUBSTITUTE(SUBSTITUTE(SUBSTITUTE(SUBSTITUTE(SUBSTITUTE(SUBSTITUTE(SUBSTITUTE(SUBSTITUTE(SUBSTITUTE(SUBSTITUTE(LOWER(T315&amp;""),CHAR(160),"")," ",""),".",""),"-",""),"/",""),"?",""),"_",""),",",""),"[",""),"]",""),"(",""),")",""),"*","")</f>
        <v/>
      </c>
      <c r="AV315" s="61" t="str">
        <f aca="false">SUBSTITUTE(SUBSTITUTE(SUBSTITUTE(SUBSTITUTE(SUBSTITUTE(SUBSTITUTE(SUBSTITUTE(SUBSTITUTE(SUBSTITUTE(SUBSTITUTE(SUBSTITUTE(SUBSTITUTE(SUBSTITUTE(LOWER(V315&amp;""),CHAR(160),"")," ",""),".",""),"-",""),"/",""),"?",""),"_",""),",",""),"[",""),"]",""),"(",""),")",""),"*","")</f>
        <v/>
      </c>
      <c r="AW315" s="61" t="str">
        <f aca="false">SUBSTITUTE(SUBSTITUTE(SUBSTITUTE(SUBSTITUTE(SUBSTITUTE(SUBSTITUTE(SUBSTITUTE(SUBSTITUTE(SUBSTITUTE(SUBSTITUTE(SUBSTITUTE(SUBSTITUTE(SUBSTITUTE(LOWER(Z315&amp;""),CHAR(160),"")," ",""),".",""),"-",""),"/",""),"?",""),"_",""),",",""),"[",""),"]",""),"(",""),")",""),"*","")</f>
        <v/>
      </c>
      <c r="AX315" s="61" t="str">
        <f aca="false">SUBSTITUTE(SUBSTITUTE(SUBSTITUTE(SUBSTITUTE(SUBSTITUTE(SUBSTITUTE(SUBSTITUTE(SUBSTITUTE(SUBSTITUTE(SUBSTITUTE(SUBSTITUTE(SUBSTITUTE(SUBSTITUTE(LOWER(AE315&amp;""),CHAR(160),"")," ",""),".",""),"-",""),"/",""),"?",""),"_",""),",",""),"[",""),"]",""),"(",""),")",""),"*","")</f>
        <v/>
      </c>
      <c r="AY315" s="61" t="str">
        <f aca="false">SUBSTITUTE(SUBSTITUTE(SUBSTITUTE(SUBSTITUTE(SUBSTITUTE(SUBSTITUTE(SUBSTITUTE(SUBSTITUTE(SUBSTITUTE(SUBSTITUTE(SUBSTITUTE(SUBSTITUTE(SUBSTITUTE(LOWER(W315&amp;""),CHAR(160),"")," ",""),".",""),"-",""),"/",""),"?",""),"_",""),",",""),"[",""),"]",""),"(",""),")",""),"*","")</f>
        <v/>
      </c>
      <c r="AZ315" s="61" t="str">
        <f aca="false">SUBSTITUTE(SUBSTITUTE(SUBSTITUTE(SUBSTITUTE(SUBSTITUTE(SUBSTITUTE(SUBSTITUTE(SUBSTITUTE(SUBSTITUTE(SUBSTITUTE(SUBSTITUTE(SUBSTITUTE(SUBSTITUTE(LOWER(AC315&amp;""),CHAR(160),"")," ",""),".",""),"-",""),"/",""),"?",""),"_",""),",",""),"[",""),"]",""),"(",""),")",""),"*","")</f>
        <v/>
      </c>
      <c r="BA315" s="61" t="str">
        <f aca="false">SUBSTITUTE(SUBSTITUTE(SUBSTITUTE(SUBSTITUTE(SUBSTITUTE(SUBSTITUTE(SUBSTITUTE(SUBSTITUTE(SUBSTITUTE(SUBSTITUTE(SUBSTITUTE(SUBSTITUTE(SUBSTITUTE(LOWER(AA315&amp;""),CHAR(160),""),"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"&amp;TRIM(SUBSTITUTE(SUBSTITUTE(SUBSTITUTE(SUBSTITUTE(SUBSTITUTE(SUBSTITUTE(SUBSTITUTE(SUBSTITUTE(SUBSTITUTE(SUBSTITUTE(SUBSTITUTE(SUBSTITUTE(SUBSTITUTE(SUBSTITUTE(SUBSTITUTE(SUBSTITUTE(SUBSTITUTE(SUBSTITUTE(SUBSTITUTE(SUBSTITUTE(LOWER(V315&amp;""),CHAR(160)," "),"."," "),","," "),"-"," "),"/"," "),"("," "),")"," "),":"," "),";"," "),"_"," "),"–"," "),"?"," "),"!"," "),"*"," "),"["," "),"]"," "),"'"," "),"#"," "),"+"," "),"&amp;"," "))&amp;" "</f>
        <v>  </v>
      </c>
      <c r="BD315" s="61" t="str">
        <f aca="false">" "&amp;TRIM(SUBSTITUTE(SUBSTITUTE(SUBSTITUTE(SUBSTITUTE(SUBSTITUTE(SUBSTITUTE(SUBSTITUTE(SUBSTITUTE(SUBSTITUTE(SUBSTITUTE(SUBSTITUTE(SUBSTITUTE(SUBSTITUTE(SUBSTITUTE(SUBSTITUTE(SUBSTITUTE(SUBSTITUTE(SUBSTITUTE(SUBSTITUTE(SUBSTITUTE(LOWER(Z315&amp;""),CHAR(160)," "),"."," "),","," "),"-"," "),"/"," "),"("," "),")"," "),":"," "),";"," "),"_"," "),"–"," "),"?"," "),"!"," "),"*"," "),"["," "),"]"," "),"'"," "),"#"," "),"+"," "),"&amp;"," "))&amp;" "</f>
        <v>  </v>
      </c>
      <c r="BE315" s="61" t="str">
        <f aca="false">" "&amp;TRIM(SUBSTITUTE(SUBSTITUTE(SUBSTITUTE(SUBSTITUTE(SUBSTITUTE(SUBSTITUTE(SUBSTITUTE(SUBSTITUTE(SUBSTITUTE(SUBSTITUTE(SUBSTITUTE(SUBSTITUTE(SUBSTITUTE(SUBSTITUTE(SUBSTITUTE(SUBSTITUTE(SUBSTITUTE(SUBSTITUTE(SUBSTITUTE(SUBSTITUTE(LOWER(W315&amp;""),CHAR(160)," "),"."," "),","," "),"-"," "),"/"," "),"("," "),")"," "),":"," "),";"," "),"_"," "),"–"," "),"?"," "),"!"," "),"*"," "),"["," "),"]"," "),"'"," "),"#"," "),"+"," "),"&amp;"," "))&amp;" "</f>
        <v>  </v>
      </c>
      <c r="BF315" s="61" t="str">
        <f aca="false">" "&amp;TRIM(SUBSTITUTE(SUBSTITUTE(SUBSTITUTE(SUBSTITUTE(SUBSTITUTE(SUBSTITUTE(SUBSTITUTE(SUBSTITUTE(SUBSTITUTE(SUBSTITUTE(SUBSTITUTE(SUBSTITUTE(SUBSTITUTE(SUBSTITUTE(SUBSTITUTE(SUBSTITUTE(SUBSTITUTE(SUBSTITUTE(SUBSTITUTE(SUBSTITUTE(LOWER(AC315&amp;""),CHAR(160)," "),"."," "),","," "),"-"," "),"/"," "),"("," "),")"," "),":"," "),";"," "),"_"," "),"–"," "),"?"," "),"!"," "),"*"," "),"["," "),"]"," "),"'"," "),"#"," "),"+"," "),"&amp;"," "))&amp;" "</f>
        <v>  </v>
      </c>
    </row>
    <row r="316" customFormat="false" ht="78.75" hidden="false" customHeight="true" outlineLevel="0" collapsed="false">
      <c r="A316" s="57" t="s">
        <v>887</v>
      </c>
      <c r="B316" s="57" t="s">
        <v>243</v>
      </c>
      <c r="C316" s="57" t="str">
        <f aca="false">Flights!$F$13</f>
        <v>MH0753</v>
      </c>
      <c r="D316" s="58" t="n">
        <f aca="false">Flights!$D$13</f>
        <v>46306</v>
      </c>
      <c r="E316" s="57" t="str">
        <f aca="false">Flights!$G$13&amp;"-"&amp;Flights!$H$13</f>
        <v>HAN-KUL</v>
      </c>
      <c r="F316" s="57" t="str">
        <f aca="false">Flights!$K$13</f>
        <v>BC</v>
      </c>
      <c r="G316" s="57" t="s">
        <v>441</v>
      </c>
      <c r="H316" s="57" t="s">
        <v>442</v>
      </c>
      <c r="I316" s="57" t="s">
        <v>481</v>
      </c>
      <c r="J316" s="57" t="s">
        <v>525</v>
      </c>
      <c r="K316" s="67" t="s">
        <v>483</v>
      </c>
      <c r="L316" s="67" t="s">
        <v>868</v>
      </c>
      <c r="M316" s="67" t="s">
        <v>433</v>
      </c>
      <c r="N316" s="67" t="s">
        <v>426</v>
      </c>
      <c r="O316" s="67" t="s">
        <v>526</v>
      </c>
      <c r="P316" s="57" t="s">
        <v>237</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open",IF(AND(NOT(OR(LEN(AZ316)&lt;15,ISNUMBER(MATCH(AZ316,L_Placeholder,0)))),NOT(SUMPRODUCT(--ISNUMBER(SEARCH(" "&amp;L_EvidencePhrase&amp;" ",BF316)))&gt;0),NOT(OR(LEN(AU316)&lt;2,ISNUMBER(MATCH(AU316,L_Placeholder,0)))),NOT(OR(LEN(AX316)&lt;2,ISNUMBER(MATCH(AX316,L_Placeholder,0)))),TRIM(AE316)&lt;&gt;TRIM(T316)),"N/A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",BD316)))&gt;0),"INVALID – evidence missing, placeholder or not yet on file",IF(OR(LEN(AX316)&lt;2,ISNUMBER(MATCH(AX316,L_Placeholder,0))),"INVALID – verifier missing",IF(AX316=AU316,"INVALID – verifier must be someone other than the PIC",IF(SUMPRODUCT(--ISNUMBER(SEARCH(" "&amp;L_EvidencePhrase&amp;" ",BC316)))&gt;0,"INVALID – result not yet available (awaiting / TBC)",IF(AND(TRIM(U316)="Pass",SUMPRODUCT(--ISNUMBER(SEARCH(" "&amp;L_ResultBad&amp;" ",BC316)))&gt;0,NOT(SUMPRODUCT(--ISNUMBER(SEARCH(" "&amp;L_Negation&amp;" ",BC316)))&gt;0)),"INVALID – result describes a problem: use Fail, then Pass after CA",IF(AND(AQ316=1,OR(OR(LEN(AY316)&lt;3,ISNUMBER(MATCH(AY316,L_Placeholder,0))),SUMPRODUCT(--ISNUMBER(SEARCH(" "&amp;L_EvidencePhrase&amp;" ",BE316)))&gt;0)),"INVALID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SUBSTITUTE(SUBSTITUTE(SUBSTITUTE(SUBSTITUTE(SUBSTITUTE(SUBSTITUTE(SUBSTITUTE(SUBSTITUTE(SUBSTITUTE(SUBSTITUTE(SUBSTITUTE(SUBSTITUTE(SUBSTITUTE(LOWER(T316&amp;""),CHAR(160),"")," ",""),".",""),"-",""),"/",""),"?",""),"_",""),",",""),"[",""),"]",""),"(",""),")",""),"*","")</f>
        <v/>
      </c>
      <c r="AV316" s="61" t="str">
        <f aca="false">SUBSTITUTE(SUBSTITUTE(SUBSTITUTE(SUBSTITUTE(SUBSTITUTE(SUBSTITUTE(SUBSTITUTE(SUBSTITUTE(SUBSTITUTE(SUBSTITUTE(SUBSTITUTE(SUBSTITUTE(SUBSTITUTE(LOWER(V316&amp;""),CHAR(160),"")," ",""),".",""),"-",""),"/",""),"?",""),"_",""),",",""),"[",""),"]",""),"(",""),")",""),"*","")</f>
        <v/>
      </c>
      <c r="AW316" s="61" t="str">
        <f aca="false">SUBSTITUTE(SUBSTITUTE(SUBSTITUTE(SUBSTITUTE(SUBSTITUTE(SUBSTITUTE(SUBSTITUTE(SUBSTITUTE(SUBSTITUTE(SUBSTITUTE(SUBSTITUTE(SUBSTITUTE(SUBSTITUTE(LOWER(Z316&amp;""),CHAR(160),"")," ",""),".",""),"-",""),"/",""),"?",""),"_",""),",",""),"[",""),"]",""),"(",""),")",""),"*","")</f>
        <v/>
      </c>
      <c r="AX316" s="61" t="str">
        <f aca="false">SUBSTITUTE(SUBSTITUTE(SUBSTITUTE(SUBSTITUTE(SUBSTITUTE(SUBSTITUTE(SUBSTITUTE(SUBSTITUTE(SUBSTITUTE(SUBSTITUTE(SUBSTITUTE(SUBSTITUTE(SUBSTITUTE(LOWER(AE316&amp;""),CHAR(160),"")," ",""),".",""),"-",""),"/",""),"?",""),"_",""),",",""),"[",""),"]",""),"(",""),")",""),"*","")</f>
        <v/>
      </c>
      <c r="AY316" s="61" t="str">
        <f aca="false">SUBSTITUTE(SUBSTITUTE(SUBSTITUTE(SUBSTITUTE(SUBSTITUTE(SUBSTITUTE(SUBSTITUTE(SUBSTITUTE(SUBSTITUTE(SUBSTITUTE(SUBSTITUTE(SUBSTITUTE(SUBSTITUTE(LOWER(W316&amp;""),CHAR(160),"")," ",""),".",""),"-",""),"/",""),"?",""),"_",""),",",""),"[",""),"]",""),"(",""),")",""),"*","")</f>
        <v/>
      </c>
      <c r="AZ316" s="61" t="str">
        <f aca="false">SUBSTITUTE(SUBSTITUTE(SUBSTITUTE(SUBSTITUTE(SUBSTITUTE(SUBSTITUTE(SUBSTITUTE(SUBSTITUTE(SUBSTITUTE(SUBSTITUTE(SUBSTITUTE(SUBSTITUTE(SUBSTITUTE(LOWER(AC316&amp;""),CHAR(160),"")," ",""),".",""),"-",""),"/",""),"?",""),"_",""),",",""),"[",""),"]",""),"(",""),")",""),"*","")</f>
        <v/>
      </c>
      <c r="BA316" s="61" t="str">
        <f aca="false">SUBSTITUTE(SUBSTITUTE(SUBSTITUTE(SUBSTITUTE(SUBSTITUTE(SUBSTITUTE(SUBSTITUTE(SUBSTITUTE(SUBSTITUTE(SUBSTITUTE(SUBSTITUTE(SUBSTITUTE(SUBSTITUTE(LOWER(AA316&amp;""),CHAR(160),""),"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"&amp;TRIM(SUBSTITUTE(SUBSTITUTE(SUBSTITUTE(SUBSTITUTE(SUBSTITUTE(SUBSTITUTE(SUBSTITUTE(SUBSTITUTE(SUBSTITUTE(SUBSTITUTE(SUBSTITUTE(SUBSTITUTE(SUBSTITUTE(SUBSTITUTE(SUBSTITUTE(SUBSTITUTE(SUBSTITUTE(SUBSTITUTE(SUBSTITUTE(SUBSTITUTE(LOWER(V316&amp;""),CHAR(160)," "),"."," "),","," "),"-"," "),"/"," "),"("," "),")"," "),":"," "),";"," "),"_"," "),"–"," "),"?"," "),"!"," "),"*"," "),"["," "),"]"," "),"'"," "),"#"," "),"+"," "),"&amp;"," "))&amp;" "</f>
        <v>  </v>
      </c>
      <c r="BD316" s="61" t="str">
        <f aca="false">" "&amp;TRIM(SUBSTITUTE(SUBSTITUTE(SUBSTITUTE(SUBSTITUTE(SUBSTITUTE(SUBSTITUTE(SUBSTITUTE(SUBSTITUTE(SUBSTITUTE(SUBSTITUTE(SUBSTITUTE(SUBSTITUTE(SUBSTITUTE(SUBSTITUTE(SUBSTITUTE(SUBSTITUTE(SUBSTITUTE(SUBSTITUTE(SUBSTITUTE(SUBSTITUTE(LOWER(Z316&amp;""),CHAR(160)," "),"."," "),","," "),"-"," "),"/"," "),"("," "),")"," "),":"," "),";"," "),"_"," "),"–"," "),"?"," "),"!"," "),"*"," "),"["," "),"]"," "),"'"," "),"#"," "),"+"," "),"&amp;"," "))&amp;" "</f>
        <v>  </v>
      </c>
      <c r="BE316" s="61" t="str">
        <f aca="false">" "&amp;TRIM(SUBSTITUTE(SUBSTITUTE(SUBSTITUTE(SUBSTITUTE(SUBSTITUTE(SUBSTITUTE(SUBSTITUTE(SUBSTITUTE(SUBSTITUTE(SUBSTITUTE(SUBSTITUTE(SUBSTITUTE(SUBSTITUTE(SUBSTITUTE(SUBSTITUTE(SUBSTITUTE(SUBSTITUTE(SUBSTITUTE(SUBSTITUTE(SUBSTITUTE(LOWER(W316&amp;""),CHAR(160)," "),"."," "),","," "),"-"," "),"/"," "),"("," "),")"," "),":"," "),";"," "),"_"," "),"–"," "),"?"," "),"!"," "),"*"," "),"["," "),"]"," "),"'"," "),"#"," "),"+"," "),"&amp;"," "))&amp;" "</f>
        <v>  </v>
      </c>
      <c r="BF316" s="61" t="str">
        <f aca="false">" "&amp;TRIM(SUBSTITUTE(SUBSTITUTE(SUBSTITUTE(SUBSTITUTE(SUBSTITUTE(SUBSTITUTE(SUBSTITUTE(SUBSTITUTE(SUBSTITUTE(SUBSTITUTE(SUBSTITUTE(SUBSTITUTE(SUBSTITUTE(SUBSTITUTE(SUBSTITUTE(SUBSTITUTE(SUBSTITUTE(SUBSTITUTE(SUBSTITUTE(SUBSTITUTE(LOWER(AC316&amp;""),CHAR(160)," "),"."," "),","," "),"-"," "),"/"," "),"("," "),")"," "),":"," "),";"," "),"_"," "),"–"," "),"?"," "),"!"," "),"*"," "),"["," "),"]"," "),"'"," "),"#"," "),"+"," "),"&amp;"," "))&amp;" "</f>
        <v>  </v>
      </c>
    </row>
    <row r="317" customFormat="false" ht="78.75" hidden="false" customHeight="true" outlineLevel="0" collapsed="false">
      <c r="A317" s="57" t="s">
        <v>888</v>
      </c>
      <c r="B317" s="57" t="s">
        <v>243</v>
      </c>
      <c r="C317" s="57" t="str">
        <f aca="false">Flights!$F$13</f>
        <v>MH0753</v>
      </c>
      <c r="D317" s="58" t="n">
        <f aca="false">Flights!$D$13</f>
        <v>46306</v>
      </c>
      <c r="E317" s="57" t="str">
        <f aca="false">Flights!$G$13&amp;"-"&amp;Flights!$H$13</f>
        <v>HAN-KUL</v>
      </c>
      <c r="F317" s="57" t="str">
        <f aca="false">Flights!$K$13</f>
        <v>BC</v>
      </c>
      <c r="G317" s="57" t="s">
        <v>441</v>
      </c>
      <c r="H317" s="57" t="s">
        <v>442</v>
      </c>
      <c r="I317" s="57" t="s">
        <v>481</v>
      </c>
      <c r="J317" s="57" t="s">
        <v>528</v>
      </c>
      <c r="K317" s="67" t="s">
        <v>483</v>
      </c>
      <c r="L317" s="67" t="s">
        <v>871</v>
      </c>
      <c r="M317" s="67" t="s">
        <v>433</v>
      </c>
      <c r="N317" s="67" t="s">
        <v>426</v>
      </c>
      <c r="O317" s="67" t="s">
        <v>526</v>
      </c>
      <c r="P317" s="57" t="s">
        <v>237</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open",IF(AND(NOT(OR(LEN(AZ317)&lt;15,ISNUMBER(MATCH(AZ317,L_Placeholder,0)))),NOT(SUMPRODUCT(--ISNUMBER(SEARCH(" "&amp;L_EvidencePhrase&amp;" ",BF317)))&gt;0),NOT(OR(LEN(AU317)&lt;2,ISNUMBER(MATCH(AU317,L_Placeholder,0)))),NOT(OR(LEN(AX317)&lt;2,ISNUMBER(MATCH(AX317,L_Placeholder,0)))),TRIM(AE317)&lt;&gt;TRIM(T317)),"N/A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",BD317)))&gt;0),"INVALID – evidence missing, placeholder or not yet on file",IF(OR(LEN(AX317)&lt;2,ISNUMBER(MATCH(AX317,L_Placeholder,0))),"INVALID – verifier missing",IF(AX317=AU317,"INVALID – verifier must be someone other than the PIC",IF(SUMPRODUCT(--ISNUMBER(SEARCH(" "&amp;L_EvidencePhrase&amp;" ",BC317)))&gt;0,"INVALID – result not yet available (awaiting / TBC)",IF(AND(TRIM(U317)="Pass",SUMPRODUCT(--ISNUMBER(SEARCH(" "&amp;L_ResultBad&amp;" ",BC317)))&gt;0,NOT(SUMPRODUCT(--ISNUMBER(SEARCH(" "&amp;L_Negation&amp;" ",BC317)))&gt;0)),"INVALID – result describes a problem: use Fail, then Pass after CA",IF(AND(AQ317=1,OR(OR(LEN(AY317)&lt;3,ISNUMBER(MATCH(AY317,L_Placeholder,0))),SUMPRODUCT(--ISNUMBER(SEARCH(" "&amp;L_EvidencePhrase&amp;" ",BE317)))&gt;0)),"INVALID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SUBSTITUTE(SUBSTITUTE(SUBSTITUTE(SUBSTITUTE(SUBSTITUTE(SUBSTITUTE(SUBSTITUTE(SUBSTITUTE(SUBSTITUTE(SUBSTITUTE(SUBSTITUTE(SUBSTITUTE(SUBSTITUTE(LOWER(T317&amp;""),CHAR(160),"")," ",""),".",""),"-",""),"/",""),"?",""),"_",""),",",""),"[",""),"]",""),"(",""),")",""),"*","")</f>
        <v/>
      </c>
      <c r="AV317" s="61" t="str">
        <f aca="false">SUBSTITUTE(SUBSTITUTE(SUBSTITUTE(SUBSTITUTE(SUBSTITUTE(SUBSTITUTE(SUBSTITUTE(SUBSTITUTE(SUBSTITUTE(SUBSTITUTE(SUBSTITUTE(SUBSTITUTE(SUBSTITUTE(LOWER(V317&amp;""),CHAR(160),"")," ",""),".",""),"-",""),"/",""),"?",""),"_",""),",",""),"[",""),"]",""),"(",""),")",""),"*","")</f>
        <v/>
      </c>
      <c r="AW317" s="61" t="str">
        <f aca="false">SUBSTITUTE(SUBSTITUTE(SUBSTITUTE(SUBSTITUTE(SUBSTITUTE(SUBSTITUTE(SUBSTITUTE(SUBSTITUTE(SUBSTITUTE(SUBSTITUTE(SUBSTITUTE(SUBSTITUTE(SUBSTITUTE(LOWER(Z317&amp;""),CHAR(160),"")," ",""),".",""),"-",""),"/",""),"?",""),"_",""),",",""),"[",""),"]",""),"(",""),")",""),"*","")</f>
        <v/>
      </c>
      <c r="AX317" s="61" t="str">
        <f aca="false">SUBSTITUTE(SUBSTITUTE(SUBSTITUTE(SUBSTITUTE(SUBSTITUTE(SUBSTITUTE(SUBSTITUTE(SUBSTITUTE(SUBSTITUTE(SUBSTITUTE(SUBSTITUTE(SUBSTITUTE(SUBSTITUTE(LOWER(AE317&amp;""),CHAR(160),"")," ",""),".",""),"-",""),"/",""),"?",""),"_",""),",",""),"[",""),"]",""),"(",""),")",""),"*","")</f>
        <v/>
      </c>
      <c r="AY317" s="61" t="str">
        <f aca="false">SUBSTITUTE(SUBSTITUTE(SUBSTITUTE(SUBSTITUTE(SUBSTITUTE(SUBSTITUTE(SUBSTITUTE(SUBSTITUTE(SUBSTITUTE(SUBSTITUTE(SUBSTITUTE(SUBSTITUTE(SUBSTITUTE(LOWER(W317&amp;""),CHAR(160),"")," ",""),".",""),"-",""),"/",""),"?",""),"_",""),",",""),"[",""),"]",""),"(",""),")",""),"*","")</f>
        <v/>
      </c>
      <c r="AZ317" s="61" t="str">
        <f aca="false">SUBSTITUTE(SUBSTITUTE(SUBSTITUTE(SUBSTITUTE(SUBSTITUTE(SUBSTITUTE(SUBSTITUTE(SUBSTITUTE(SUBSTITUTE(SUBSTITUTE(SUBSTITUTE(SUBSTITUTE(SUBSTITUTE(LOWER(AC317&amp;""),CHAR(160),"")," ",""),".",""),"-",""),"/",""),"?",""),"_",""),",",""),"[",""),"]",""),"(",""),")",""),"*","")</f>
        <v/>
      </c>
      <c r="BA317" s="61" t="str">
        <f aca="false">SUBSTITUTE(SUBSTITUTE(SUBSTITUTE(SUBSTITUTE(SUBSTITUTE(SUBSTITUTE(SUBSTITUTE(SUBSTITUTE(SUBSTITUTE(SUBSTITUTE(SUBSTITUTE(SUBSTITUTE(SUBSTITUTE(LOWER(AA317&amp;""),CHAR(160),""),"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"&amp;TRIM(SUBSTITUTE(SUBSTITUTE(SUBSTITUTE(SUBSTITUTE(SUBSTITUTE(SUBSTITUTE(SUBSTITUTE(SUBSTITUTE(SUBSTITUTE(SUBSTITUTE(SUBSTITUTE(SUBSTITUTE(SUBSTITUTE(SUBSTITUTE(SUBSTITUTE(SUBSTITUTE(SUBSTITUTE(SUBSTITUTE(SUBSTITUTE(SUBSTITUTE(LOWER(V317&amp;""),CHAR(160)," "),"."," "),","," "),"-"," "),"/"," "),"("," "),")"," "),":"," "),";"," "),"_"," "),"–"," "),"?"," "),"!"," "),"*"," "),"["," "),"]"," "),"'"," "),"#"," "),"+"," "),"&amp;"," "))&amp;" "</f>
        <v>  </v>
      </c>
      <c r="BD317" s="61" t="str">
        <f aca="false">" "&amp;TRIM(SUBSTITUTE(SUBSTITUTE(SUBSTITUTE(SUBSTITUTE(SUBSTITUTE(SUBSTITUTE(SUBSTITUTE(SUBSTITUTE(SUBSTITUTE(SUBSTITUTE(SUBSTITUTE(SUBSTITUTE(SUBSTITUTE(SUBSTITUTE(SUBSTITUTE(SUBSTITUTE(SUBSTITUTE(SUBSTITUTE(SUBSTITUTE(SUBSTITUTE(LOWER(Z317&amp;""),CHAR(160)," "),"."," "),","," "),"-"," "),"/"," "),"("," "),")"," "),":"," "),";"," "),"_"," "),"–"," "),"?"," "),"!"," "),"*"," "),"["," "),"]"," "),"'"," "),"#"," "),"+"," "),"&amp;"," "))&amp;" "</f>
        <v>  </v>
      </c>
      <c r="BE317" s="61" t="str">
        <f aca="false">" "&amp;TRIM(SUBSTITUTE(SUBSTITUTE(SUBSTITUTE(SUBSTITUTE(SUBSTITUTE(SUBSTITUTE(SUBSTITUTE(SUBSTITUTE(SUBSTITUTE(SUBSTITUTE(SUBSTITUTE(SUBSTITUTE(SUBSTITUTE(SUBSTITUTE(SUBSTITUTE(SUBSTITUTE(SUBSTITUTE(SUBSTITUTE(SUBSTITUTE(SUBSTITUTE(LOWER(W317&amp;""),CHAR(160)," "),"."," "),","," "),"-"," "),"/"," "),"("," "),")"," "),":"," "),";"," "),"_"," "),"–"," "),"?"," "),"!"," "),"*"," "),"["," "),"]"," "),"'"," "),"#"," "),"+"," "),"&amp;"," "))&amp;" "</f>
        <v>  </v>
      </c>
      <c r="BF317" s="61" t="str">
        <f aca="false">" "&amp;TRIM(SUBSTITUTE(SUBSTITUTE(SUBSTITUTE(SUBSTITUTE(SUBSTITUTE(SUBSTITUTE(SUBSTITUTE(SUBSTITUTE(SUBSTITUTE(SUBSTITUTE(SUBSTITUTE(SUBSTITUTE(SUBSTITUTE(SUBSTITUTE(SUBSTITUTE(SUBSTITUTE(SUBSTITUTE(SUBSTITUTE(SUBSTITUTE(SUBSTITUTE(LOWER(AC317&amp;""),CHAR(160)," "),"."," "),","," "),"-"," "),"/"," "),"("," "),")"," "),":"," "),";"," "),"_"," "),"–"," "),"?"," "),"!"," "),"*"," "),"["," "),"]"," "),"'"," "),"#"," "),"+"," "),"&amp;"," "))&amp;" "</f>
        <v>  </v>
      </c>
    </row>
    <row r="318" customFormat="false" ht="39.75" hidden="false" customHeight="true" outlineLevel="0" collapsed="false">
      <c r="A318" s="57" t="s">
        <v>889</v>
      </c>
      <c r="B318" s="57" t="s">
        <v>243</v>
      </c>
      <c r="C318" s="57" t="str">
        <f aca="false">Flights!$F$13</f>
        <v>MH0753</v>
      </c>
      <c r="D318" s="58" t="n">
        <f aca="false">Flights!$D$13</f>
        <v>46306</v>
      </c>
      <c r="E318" s="57" t="str">
        <f aca="false">Flights!$G$13&amp;"-"&amp;Flights!$H$13</f>
        <v>HAN-KUL</v>
      </c>
      <c r="F318" s="57" t="str">
        <f aca="false">Flights!$K$13</f>
        <v>BC</v>
      </c>
      <c r="G318" s="57" t="s">
        <v>441</v>
      </c>
      <c r="H318" s="57" t="s">
        <v>442</v>
      </c>
      <c r="I318" s="57" t="s">
        <v>481</v>
      </c>
      <c r="J318" s="57" t="s">
        <v>530</v>
      </c>
      <c r="K318" s="67" t="s">
        <v>501</v>
      </c>
      <c r="L318" s="67" t="s">
        <v>873</v>
      </c>
      <c r="M318" s="67" t="s">
        <v>433</v>
      </c>
      <c r="N318" s="67" t="s">
        <v>365</v>
      </c>
      <c r="O318" s="67" t="s">
        <v>531</v>
      </c>
      <c r="P318" s="57" t="s">
        <v>237</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open",IF(AND(NOT(OR(LEN(AZ318)&lt;15,ISNUMBER(MATCH(AZ318,L_Placeholder,0)))),NOT(SUMPRODUCT(--ISNUMBER(SEARCH(" "&amp;L_EvidencePhrase&amp;" ",BF318)))&gt;0),NOT(OR(LEN(AU318)&lt;2,ISNUMBER(MATCH(AU318,L_Placeholder,0)))),NOT(OR(LEN(AX318)&lt;2,ISNUMBER(MATCH(AX318,L_Placeholder,0)))),TRIM(AE318)&lt;&gt;TRIM(T318)),"N/A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",BD318)))&gt;0),"INVALID – evidence missing, placeholder or not yet on file",IF(OR(LEN(AX318)&lt;2,ISNUMBER(MATCH(AX318,L_Placeholder,0))),"INVALID – verifier missing",IF(AX318=AU318,"INVALID – verifier must be someone other than the PIC",IF(SUMPRODUCT(--ISNUMBER(SEARCH(" "&amp;L_EvidencePhrase&amp;" ",BC318)))&gt;0,"INVALID – result not yet available (awaiting / TBC)",IF(AND(TRIM(U318)="Pass",SUMPRODUCT(--ISNUMBER(SEARCH(" "&amp;L_ResultBad&amp;" ",BC318)))&gt;0,NOT(SUMPRODUCT(--ISNUMBER(SEARCH(" "&amp;L_Negation&amp;" ",BC318)))&gt;0)),"INVALID – result describes a problem: use Fail, then Pass after CA",IF(AND(AQ318=1,OR(OR(LEN(AY318)&lt;3,ISNUMBER(MATCH(AY318,L_Placeholder,0))),SUMPRODUCT(--ISNUMBER(SEARCH(" "&amp;L_EvidencePhrase&amp;" ",BE318)))&gt;0)),"INVALID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SUBSTITUTE(SUBSTITUTE(SUBSTITUTE(SUBSTITUTE(SUBSTITUTE(SUBSTITUTE(SUBSTITUTE(SUBSTITUTE(SUBSTITUTE(SUBSTITUTE(SUBSTITUTE(SUBSTITUTE(SUBSTITUTE(LOWER(T318&amp;""),CHAR(160),"")," ",""),".",""),"-",""),"/",""),"?",""),"_",""),",",""),"[",""),"]",""),"(",""),")",""),"*","")</f>
        <v/>
      </c>
      <c r="AV318" s="61" t="str">
        <f aca="false">SUBSTITUTE(SUBSTITUTE(SUBSTITUTE(SUBSTITUTE(SUBSTITUTE(SUBSTITUTE(SUBSTITUTE(SUBSTITUTE(SUBSTITUTE(SUBSTITUTE(SUBSTITUTE(SUBSTITUTE(SUBSTITUTE(LOWER(V318&amp;""),CHAR(160),"")," ",""),".",""),"-",""),"/",""),"?",""),"_",""),",",""),"[",""),"]",""),"(",""),")",""),"*","")</f>
        <v/>
      </c>
      <c r="AW318" s="61" t="str">
        <f aca="false">SUBSTITUTE(SUBSTITUTE(SUBSTITUTE(SUBSTITUTE(SUBSTITUTE(SUBSTITUTE(SUBSTITUTE(SUBSTITUTE(SUBSTITUTE(SUBSTITUTE(SUBSTITUTE(SUBSTITUTE(SUBSTITUTE(LOWER(Z318&amp;""),CHAR(160),"")," ",""),".",""),"-",""),"/",""),"?",""),"_",""),",",""),"[",""),"]",""),"(",""),")",""),"*","")</f>
        <v/>
      </c>
      <c r="AX318" s="61" t="str">
        <f aca="false">SUBSTITUTE(SUBSTITUTE(SUBSTITUTE(SUBSTITUTE(SUBSTITUTE(SUBSTITUTE(SUBSTITUTE(SUBSTITUTE(SUBSTITUTE(SUBSTITUTE(SUBSTITUTE(SUBSTITUTE(SUBSTITUTE(LOWER(AE318&amp;""),CHAR(160),"")," ",""),".",""),"-",""),"/",""),"?",""),"_",""),",",""),"[",""),"]",""),"(",""),")",""),"*","")</f>
        <v/>
      </c>
      <c r="AY318" s="61" t="str">
        <f aca="false">SUBSTITUTE(SUBSTITUTE(SUBSTITUTE(SUBSTITUTE(SUBSTITUTE(SUBSTITUTE(SUBSTITUTE(SUBSTITUTE(SUBSTITUTE(SUBSTITUTE(SUBSTITUTE(SUBSTITUTE(SUBSTITUTE(LOWER(W318&amp;""),CHAR(160),"")," ",""),".",""),"-",""),"/",""),"?",""),"_",""),",",""),"[",""),"]",""),"(",""),")",""),"*","")</f>
        <v/>
      </c>
      <c r="AZ318" s="61" t="str">
        <f aca="false">SUBSTITUTE(SUBSTITUTE(SUBSTITUTE(SUBSTITUTE(SUBSTITUTE(SUBSTITUTE(SUBSTITUTE(SUBSTITUTE(SUBSTITUTE(SUBSTITUTE(SUBSTITUTE(SUBSTITUTE(SUBSTITUTE(LOWER(AC318&amp;""),CHAR(160),"")," ",""),".",""),"-",""),"/",""),"?",""),"_",""),",",""),"[",""),"]",""),"(",""),")",""),"*","")</f>
        <v/>
      </c>
      <c r="BA318" s="61" t="str">
        <f aca="false">SUBSTITUTE(SUBSTITUTE(SUBSTITUTE(SUBSTITUTE(SUBSTITUTE(SUBSTITUTE(SUBSTITUTE(SUBSTITUTE(SUBSTITUTE(SUBSTITUTE(SUBSTITUTE(SUBSTITUTE(SUBSTITUTE(LOWER(AA318&amp;""),CHAR(160),""),"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"&amp;TRIM(SUBSTITUTE(SUBSTITUTE(SUBSTITUTE(SUBSTITUTE(SUBSTITUTE(SUBSTITUTE(SUBSTITUTE(SUBSTITUTE(SUBSTITUTE(SUBSTITUTE(SUBSTITUTE(SUBSTITUTE(SUBSTITUTE(SUBSTITUTE(SUBSTITUTE(SUBSTITUTE(SUBSTITUTE(SUBSTITUTE(SUBSTITUTE(SUBSTITUTE(LOWER(V318&amp;""),CHAR(160)," "),"."," "),","," "),"-"," "),"/"," "),"("," "),")"," "),":"," "),";"," "),"_"," "),"–"," "),"?"," "),"!"," "),"*"," "),"["," "),"]"," "),"'"," "),"#"," "),"+"," "),"&amp;"," "))&amp;" "</f>
        <v>  </v>
      </c>
      <c r="BD318" s="61" t="str">
        <f aca="false">" "&amp;TRIM(SUBSTITUTE(SUBSTITUTE(SUBSTITUTE(SUBSTITUTE(SUBSTITUTE(SUBSTITUTE(SUBSTITUTE(SUBSTITUTE(SUBSTITUTE(SUBSTITUTE(SUBSTITUTE(SUBSTITUTE(SUBSTITUTE(SUBSTITUTE(SUBSTITUTE(SUBSTITUTE(SUBSTITUTE(SUBSTITUTE(SUBSTITUTE(SUBSTITUTE(LOWER(Z318&amp;""),CHAR(160)," "),"."," "),","," "),"-"," "),"/"," "),"("," "),")"," "),":"," "),";"," "),"_"," "),"–"," "),"?"," "),"!"," "),"*"," "),"["," "),"]"," "),"'"," "),"#"," "),"+"," "),"&amp;"," "))&amp;" "</f>
        <v>  </v>
      </c>
      <c r="BE318" s="61" t="str">
        <f aca="false">" "&amp;TRIM(SUBSTITUTE(SUBSTITUTE(SUBSTITUTE(SUBSTITUTE(SUBSTITUTE(SUBSTITUTE(SUBSTITUTE(SUBSTITUTE(SUBSTITUTE(SUBSTITUTE(SUBSTITUTE(SUBSTITUTE(SUBSTITUTE(SUBSTITUTE(SUBSTITUTE(SUBSTITUTE(SUBSTITUTE(SUBSTITUTE(SUBSTITUTE(SUBSTITUTE(LOWER(W318&amp;""),CHAR(160)," "),"."," "),","," "),"-"," "),"/"," "),"("," "),")"," "),":"," "),";"," "),"_"," "),"–"," "),"?"," "),"!"," "),"*"," "),"["," "),"]"," "),"'"," "),"#"," "),"+"," "),"&amp;"," "))&amp;" "</f>
        <v>  </v>
      </c>
      <c r="BF318" s="61" t="str">
        <f aca="false">" "&amp;TRIM(SUBSTITUTE(SUBSTITUTE(SUBSTITUTE(SUBSTITUTE(SUBSTITUTE(SUBSTITUTE(SUBSTITUTE(SUBSTITUTE(SUBSTITUTE(SUBSTITUTE(SUBSTITUTE(SUBSTITUTE(SUBSTITUTE(SUBSTITUTE(SUBSTITUTE(SUBSTITUTE(SUBSTITUTE(SUBSTITUTE(SUBSTITUTE(SUBSTITUTE(LOWER(AC318&amp;""),CHAR(160)," "),"."," "),","," "),"-"," "),"/"," "),"("," "),")"," "),":"," "),";"," "),"_"," "),"–"," "),"?"," "),"!"," "),"*"," "),"["," "),"]"," "),"'"," "),"#"," "),"+"," "),"&amp;"," "))&amp;" "</f>
        <v>  </v>
      </c>
    </row>
    <row r="319" customFormat="false" ht="39.75" hidden="false" customHeight="true" outlineLevel="0" collapsed="false">
      <c r="A319" s="57" t="s">
        <v>890</v>
      </c>
      <c r="B319" s="57" t="s">
        <v>243</v>
      </c>
      <c r="C319" s="57" t="str">
        <f aca="false">Flights!$F$13</f>
        <v>MH0753</v>
      </c>
      <c r="D319" s="58" t="n">
        <f aca="false">Flights!$D$13</f>
        <v>46306</v>
      </c>
      <c r="E319" s="57" t="str">
        <f aca="false">Flights!$G$13&amp;"-"&amp;Flights!$H$13</f>
        <v>HAN-KUL</v>
      </c>
      <c r="F319" s="57" t="str">
        <f aca="false">Flights!$K$13</f>
        <v>BC</v>
      </c>
      <c r="G319" s="57" t="s">
        <v>441</v>
      </c>
      <c r="H319" s="57" t="s">
        <v>442</v>
      </c>
      <c r="I319" s="57" t="s">
        <v>481</v>
      </c>
      <c r="J319" s="57" t="s">
        <v>533</v>
      </c>
      <c r="K319" s="67" t="s">
        <v>483</v>
      </c>
      <c r="L319" s="67" t="s">
        <v>876</v>
      </c>
      <c r="M319" s="67" t="s">
        <v>433</v>
      </c>
      <c r="N319" s="67" t="s">
        <v>365</v>
      </c>
      <c r="O319" s="67"/>
      <c r="P319" s="57" t="s">
        <v>237</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open",IF(AND(NOT(OR(LEN(AZ319)&lt;15,ISNUMBER(MATCH(AZ319,L_Placeholder,0)))),NOT(SUMPRODUCT(--ISNUMBER(SEARCH(" "&amp;L_EvidencePhrase&amp;" ",BF319)))&gt;0),NOT(OR(LEN(AU319)&lt;2,ISNUMBER(MATCH(AU319,L_Placeholder,0)))),NOT(OR(LEN(AX319)&lt;2,ISNUMBER(MATCH(AX319,L_Placeholder,0)))),TRIM(AE319)&lt;&gt;TRIM(T319)),"N/A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",BD319)))&gt;0),"INVALID – evidence missing, placeholder or not yet on file",IF(OR(LEN(AX319)&lt;2,ISNUMBER(MATCH(AX319,L_Placeholder,0))),"INVALID – verifier missing",IF(AX319=AU319,"INVALID – verifier must be someone other than the PIC",IF(SUMPRODUCT(--ISNUMBER(SEARCH(" "&amp;L_EvidencePhrase&amp;" ",BC319)))&gt;0,"INVALID – result not yet available (awaiting / TBC)",IF(AND(TRIM(U319)="Pass",SUMPRODUCT(--ISNUMBER(SEARCH(" "&amp;L_ResultBad&amp;" ",BC319)))&gt;0,NOT(SUMPRODUCT(--ISNUMBER(SEARCH(" "&amp;L_Negation&amp;" ",BC319)))&gt;0)),"INVALID – result describes a problem: use Fail, then Pass after CA",IF(AND(AQ319=1,OR(OR(LEN(AY319)&lt;3,ISNUMBER(MATCH(AY319,L_Placeholder,0))),SUMPRODUCT(--ISNUMBER(SEARCH(" "&amp;L_EvidencePhrase&amp;" ",BE319)))&gt;0)),"INVALID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SUBSTITUTE(SUBSTITUTE(SUBSTITUTE(SUBSTITUTE(SUBSTITUTE(SUBSTITUTE(SUBSTITUTE(SUBSTITUTE(SUBSTITUTE(SUBSTITUTE(SUBSTITUTE(SUBSTITUTE(SUBSTITUTE(LOWER(T319&amp;""),CHAR(160),"")," ",""),".",""),"-",""),"/",""),"?",""),"_",""),",",""),"[",""),"]",""),"(",""),")",""),"*","")</f>
        <v/>
      </c>
      <c r="AV319" s="61" t="str">
        <f aca="false">SUBSTITUTE(SUBSTITUTE(SUBSTITUTE(SUBSTITUTE(SUBSTITUTE(SUBSTITUTE(SUBSTITUTE(SUBSTITUTE(SUBSTITUTE(SUBSTITUTE(SUBSTITUTE(SUBSTITUTE(SUBSTITUTE(LOWER(V319&amp;""),CHAR(160),"")," ",""),".",""),"-",""),"/",""),"?",""),"_",""),",",""),"[",""),"]",""),"(",""),")",""),"*","")</f>
        <v/>
      </c>
      <c r="AW319" s="61" t="str">
        <f aca="false">SUBSTITUTE(SUBSTITUTE(SUBSTITUTE(SUBSTITUTE(SUBSTITUTE(SUBSTITUTE(SUBSTITUTE(SUBSTITUTE(SUBSTITUTE(SUBSTITUTE(SUBSTITUTE(SUBSTITUTE(SUBSTITUTE(LOWER(Z319&amp;""),CHAR(160),"")," ",""),".",""),"-",""),"/",""),"?",""),"_",""),",",""),"[",""),"]",""),"(",""),")",""),"*","")</f>
        <v/>
      </c>
      <c r="AX319" s="61" t="str">
        <f aca="false">SUBSTITUTE(SUBSTITUTE(SUBSTITUTE(SUBSTITUTE(SUBSTITUTE(SUBSTITUTE(SUBSTITUTE(SUBSTITUTE(SUBSTITUTE(SUBSTITUTE(SUBSTITUTE(SUBSTITUTE(SUBSTITUTE(LOWER(AE319&amp;""),CHAR(160),"")," ",""),".",""),"-",""),"/",""),"?",""),"_",""),",",""),"[",""),"]",""),"(",""),")",""),"*","")</f>
        <v/>
      </c>
      <c r="AY319" s="61" t="str">
        <f aca="false">SUBSTITUTE(SUBSTITUTE(SUBSTITUTE(SUBSTITUTE(SUBSTITUTE(SUBSTITUTE(SUBSTITUTE(SUBSTITUTE(SUBSTITUTE(SUBSTITUTE(SUBSTITUTE(SUBSTITUTE(SUBSTITUTE(LOWER(W319&amp;""),CHAR(160),"")," ",""),".",""),"-",""),"/",""),"?",""),"_",""),",",""),"[",""),"]",""),"(",""),")",""),"*","")</f>
        <v/>
      </c>
      <c r="AZ319" s="61" t="str">
        <f aca="false">SUBSTITUTE(SUBSTITUTE(SUBSTITUTE(SUBSTITUTE(SUBSTITUTE(SUBSTITUTE(SUBSTITUTE(SUBSTITUTE(SUBSTITUTE(SUBSTITUTE(SUBSTITUTE(SUBSTITUTE(SUBSTITUTE(LOWER(AC319&amp;""),CHAR(160),"")," ",""),".",""),"-",""),"/",""),"?",""),"_",""),",",""),"[",""),"]",""),"(",""),")",""),"*","")</f>
        <v/>
      </c>
      <c r="BA319" s="61" t="str">
        <f aca="false">SUBSTITUTE(SUBSTITUTE(SUBSTITUTE(SUBSTITUTE(SUBSTITUTE(SUBSTITUTE(SUBSTITUTE(SUBSTITUTE(SUBSTITUTE(SUBSTITUTE(SUBSTITUTE(SUBSTITUTE(SUBSTITUTE(LOWER(AA319&amp;""),CHAR(160),""),"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"&amp;TRIM(SUBSTITUTE(SUBSTITUTE(SUBSTITUTE(SUBSTITUTE(SUBSTITUTE(SUBSTITUTE(SUBSTITUTE(SUBSTITUTE(SUBSTITUTE(SUBSTITUTE(SUBSTITUTE(SUBSTITUTE(SUBSTITUTE(SUBSTITUTE(SUBSTITUTE(SUBSTITUTE(SUBSTITUTE(SUBSTITUTE(SUBSTITUTE(SUBSTITUTE(LOWER(V319&amp;""),CHAR(160)," "),"."," "),","," "),"-"," "),"/"," "),"("," "),")"," "),":"," "),";"," "),"_"," "),"–"," "),"?"," "),"!"," "),"*"," "),"["," "),"]"," "),"'"," "),"#"," "),"+"," "),"&amp;"," "))&amp;" "</f>
        <v>  </v>
      </c>
      <c r="BD319" s="61" t="str">
        <f aca="false">" "&amp;TRIM(SUBSTITUTE(SUBSTITUTE(SUBSTITUTE(SUBSTITUTE(SUBSTITUTE(SUBSTITUTE(SUBSTITUTE(SUBSTITUTE(SUBSTITUTE(SUBSTITUTE(SUBSTITUTE(SUBSTITUTE(SUBSTITUTE(SUBSTITUTE(SUBSTITUTE(SUBSTITUTE(SUBSTITUTE(SUBSTITUTE(SUBSTITUTE(SUBSTITUTE(LOWER(Z319&amp;""),CHAR(160)," "),"."," "),","," "),"-"," "),"/"," "),"("," "),")"," "),":"," "),";"," "),"_"," "),"–"," "),"?"," "),"!"," "),"*"," "),"["," "),"]"," "),"'"," "),"#"," "),"+"," "),"&amp;"," "))&amp;" "</f>
        <v>  </v>
      </c>
      <c r="BE319" s="61" t="str">
        <f aca="false">" "&amp;TRIM(SUBSTITUTE(SUBSTITUTE(SUBSTITUTE(SUBSTITUTE(SUBSTITUTE(SUBSTITUTE(SUBSTITUTE(SUBSTITUTE(SUBSTITUTE(SUBSTITUTE(SUBSTITUTE(SUBSTITUTE(SUBSTITUTE(SUBSTITUTE(SUBSTITUTE(SUBSTITUTE(SUBSTITUTE(SUBSTITUTE(SUBSTITUTE(SUBSTITUTE(LOWER(W319&amp;""),CHAR(160)," "),"."," "),","," "),"-"," "),"/"," "),"("," "),")"," "),":"," "),";"," "),"_"," "),"–"," "),"?"," "),"!"," "),"*"," "),"["," "),"]"," "),"'"," "),"#"," "),"+"," "),"&amp;"," "))&amp;" "</f>
        <v>  </v>
      </c>
      <c r="BF319" s="61" t="str">
        <f aca="false">" "&amp;TRIM(SUBSTITUTE(SUBSTITUTE(SUBSTITUTE(SUBSTITUTE(SUBSTITUTE(SUBSTITUTE(SUBSTITUTE(SUBSTITUTE(SUBSTITUTE(SUBSTITUTE(SUBSTITUTE(SUBSTITUTE(SUBSTITUTE(SUBSTITUTE(SUBSTITUTE(SUBSTITUTE(SUBSTITUTE(SUBSTITUTE(SUBSTITUTE(SUBSTITUTE(LOWER(AC319&amp;""),CHAR(160)," "),"."," "),","," "),"-"," "),"/"," "),"("," "),")"," "),":"," "),";"," "),"_"," "),"–"," "),"?"," "),"!"," "),"*"," "),"["," "),"]"," "),"'"," "),"#"," "),"+"," "),"&amp;"," "))&amp;" "</f>
        <v>  </v>
      </c>
    </row>
    <row r="320" customFormat="false" ht="39.75" hidden="false" customHeight="true" outlineLevel="0" collapsed="false">
      <c r="A320" s="57" t="s">
        <v>891</v>
      </c>
      <c r="B320" s="57" t="s">
        <v>243</v>
      </c>
      <c r="C320" s="57" t="str">
        <f aca="false">Flights!$F$13</f>
        <v>MH0753</v>
      </c>
      <c r="D320" s="58" t="n">
        <f aca="false">Flights!$D$13</f>
        <v>46306</v>
      </c>
      <c r="E320" s="57" t="str">
        <f aca="false">Flights!$G$13&amp;"-"&amp;Flights!$H$13</f>
        <v>HAN-KUL</v>
      </c>
      <c r="F320" s="57" t="str">
        <f aca="false">Flights!$K$13</f>
        <v>BC</v>
      </c>
      <c r="G320" s="57" t="s">
        <v>441</v>
      </c>
      <c r="H320" s="57" t="s">
        <v>442</v>
      </c>
      <c r="I320" s="57" t="s">
        <v>429</v>
      </c>
      <c r="J320" s="57" t="s">
        <v>535</v>
      </c>
      <c r="K320" s="67" t="s">
        <v>431</v>
      </c>
      <c r="L320" s="67" t="s">
        <v>878</v>
      </c>
      <c r="M320" s="67" t="s">
        <v>433</v>
      </c>
      <c r="N320" s="67" t="s">
        <v>365</v>
      </c>
      <c r="O320" s="67"/>
      <c r="P320" s="57" t="s">
        <v>237</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open",IF(AND(NOT(OR(LEN(AZ320)&lt;15,ISNUMBER(MATCH(AZ320,L_Placeholder,0)))),NOT(SUMPRODUCT(--ISNUMBER(SEARCH(" "&amp;L_EvidencePhrase&amp;" ",BF320)))&gt;0),NOT(OR(LEN(AU320)&lt;2,ISNUMBER(MATCH(AU320,L_Placeholder,0)))),NOT(OR(LEN(AX320)&lt;2,ISNUMBER(MATCH(AX320,L_Placeholder,0)))),TRIM(AE320)&lt;&gt;TRIM(T320)),"N/A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",BD320)))&gt;0),"INVALID – evidence missing, placeholder or not yet on file",IF(OR(LEN(AX320)&lt;2,ISNUMBER(MATCH(AX320,L_Placeholder,0))),"INVALID – verifier missing",IF(AX320=AU320,"INVALID – verifier must be someone other than the PIC",IF(SUMPRODUCT(--ISNUMBER(SEARCH(" "&amp;L_EvidencePhrase&amp;" ",BC320)))&gt;0,"INVALID – result not yet available (awaiting / TBC)",IF(AND(TRIM(U320)="Pass",SUMPRODUCT(--ISNUMBER(SEARCH(" "&amp;L_ResultBad&amp;" ",BC320)))&gt;0,NOT(SUMPRODUCT(--ISNUMBER(SEARCH(" "&amp;L_Negation&amp;" ",BC320)))&gt;0)),"INVALID – result describes a problem: use Fail, then Pass after CA",IF(AND(AQ320=1,OR(OR(LEN(AY320)&lt;3,ISNUMBER(MATCH(AY320,L_Placeholder,0))),SUMPRODUCT(--ISNUMBER(SEARCH(" "&amp;L_EvidencePhrase&amp;" ",BE320)))&gt;0)),"INVALID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SUBSTITUTE(SUBSTITUTE(SUBSTITUTE(SUBSTITUTE(SUBSTITUTE(SUBSTITUTE(SUBSTITUTE(SUBSTITUTE(SUBSTITUTE(SUBSTITUTE(SUBSTITUTE(SUBSTITUTE(SUBSTITUTE(LOWER(T320&amp;""),CHAR(160),"")," ",""),".",""),"-",""),"/",""),"?",""),"_",""),",",""),"[",""),"]",""),"(",""),")",""),"*","")</f>
        <v/>
      </c>
      <c r="AV320" s="61" t="str">
        <f aca="false">SUBSTITUTE(SUBSTITUTE(SUBSTITUTE(SUBSTITUTE(SUBSTITUTE(SUBSTITUTE(SUBSTITUTE(SUBSTITUTE(SUBSTITUTE(SUBSTITUTE(SUBSTITUTE(SUBSTITUTE(SUBSTITUTE(LOWER(V320&amp;""),CHAR(160),"")," ",""),".",""),"-",""),"/",""),"?",""),"_",""),",",""),"[",""),"]",""),"(",""),")",""),"*","")</f>
        <v/>
      </c>
      <c r="AW320" s="61" t="str">
        <f aca="false">SUBSTITUTE(SUBSTITUTE(SUBSTITUTE(SUBSTITUTE(SUBSTITUTE(SUBSTITUTE(SUBSTITUTE(SUBSTITUTE(SUBSTITUTE(SUBSTITUTE(SUBSTITUTE(SUBSTITUTE(SUBSTITUTE(LOWER(Z320&amp;""),CHAR(160),"")," ",""),".",""),"-",""),"/",""),"?",""),"_",""),",",""),"[",""),"]",""),"(",""),")",""),"*","")</f>
        <v/>
      </c>
      <c r="AX320" s="61" t="str">
        <f aca="false">SUBSTITUTE(SUBSTITUTE(SUBSTITUTE(SUBSTITUTE(SUBSTITUTE(SUBSTITUTE(SUBSTITUTE(SUBSTITUTE(SUBSTITUTE(SUBSTITUTE(SUBSTITUTE(SUBSTITUTE(SUBSTITUTE(LOWER(AE320&amp;""),CHAR(160),"")," ",""),".",""),"-",""),"/",""),"?",""),"_",""),",",""),"[",""),"]",""),"(",""),")",""),"*","")</f>
        <v/>
      </c>
      <c r="AY320" s="61" t="str">
        <f aca="false">SUBSTITUTE(SUBSTITUTE(SUBSTITUTE(SUBSTITUTE(SUBSTITUTE(SUBSTITUTE(SUBSTITUTE(SUBSTITUTE(SUBSTITUTE(SUBSTITUTE(SUBSTITUTE(SUBSTITUTE(SUBSTITUTE(LOWER(W320&amp;""),CHAR(160),"")," ",""),".",""),"-",""),"/",""),"?",""),"_",""),",",""),"[",""),"]",""),"(",""),")",""),"*","")</f>
        <v/>
      </c>
      <c r="AZ320" s="61" t="str">
        <f aca="false">SUBSTITUTE(SUBSTITUTE(SUBSTITUTE(SUBSTITUTE(SUBSTITUTE(SUBSTITUTE(SUBSTITUTE(SUBSTITUTE(SUBSTITUTE(SUBSTITUTE(SUBSTITUTE(SUBSTITUTE(SUBSTITUTE(LOWER(AC320&amp;""),CHAR(160),"")," ",""),".",""),"-",""),"/",""),"?",""),"_",""),",",""),"[",""),"]",""),"(",""),")",""),"*","")</f>
        <v/>
      </c>
      <c r="BA320" s="61" t="str">
        <f aca="false">SUBSTITUTE(SUBSTITUTE(SUBSTITUTE(SUBSTITUTE(SUBSTITUTE(SUBSTITUTE(SUBSTITUTE(SUBSTITUTE(SUBSTITUTE(SUBSTITUTE(SUBSTITUTE(SUBSTITUTE(SUBSTITUTE(LOWER(AA320&amp;""),CHAR(160),""),"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"&amp;TRIM(SUBSTITUTE(SUBSTITUTE(SUBSTITUTE(SUBSTITUTE(SUBSTITUTE(SUBSTITUTE(SUBSTITUTE(SUBSTITUTE(SUBSTITUTE(SUBSTITUTE(SUBSTITUTE(SUBSTITUTE(SUBSTITUTE(SUBSTITUTE(SUBSTITUTE(SUBSTITUTE(SUBSTITUTE(SUBSTITUTE(SUBSTITUTE(SUBSTITUTE(LOWER(V320&amp;""),CHAR(160)," "),"."," "),","," "),"-"," "),"/"," "),"("," "),")"," "),":"," "),";"," "),"_"," "),"–"," "),"?"," "),"!"," "),"*"," "),"["," "),"]"," "),"'"," "),"#"," "),"+"," "),"&amp;"," "))&amp;" "</f>
        <v>  </v>
      </c>
      <c r="BD320" s="61" t="str">
        <f aca="false">" "&amp;TRIM(SUBSTITUTE(SUBSTITUTE(SUBSTITUTE(SUBSTITUTE(SUBSTITUTE(SUBSTITUTE(SUBSTITUTE(SUBSTITUTE(SUBSTITUTE(SUBSTITUTE(SUBSTITUTE(SUBSTITUTE(SUBSTITUTE(SUBSTITUTE(SUBSTITUTE(SUBSTITUTE(SUBSTITUTE(SUBSTITUTE(SUBSTITUTE(SUBSTITUTE(LOWER(Z320&amp;""),CHAR(160)," "),"."," "),","," "),"-"," "),"/"," "),"("," "),")"," "),":"," "),";"," "),"_"," "),"–"," "),"?"," "),"!"," "),"*"," "),"["," "),"]"," "),"'"," "),"#"," "),"+"," "),"&amp;"," "))&amp;" "</f>
        <v>  </v>
      </c>
      <c r="BE320" s="61" t="str">
        <f aca="false">" "&amp;TRIM(SUBSTITUTE(SUBSTITUTE(SUBSTITUTE(SUBSTITUTE(SUBSTITUTE(SUBSTITUTE(SUBSTITUTE(SUBSTITUTE(SUBSTITUTE(SUBSTITUTE(SUBSTITUTE(SUBSTITUTE(SUBSTITUTE(SUBSTITUTE(SUBSTITUTE(SUBSTITUTE(SUBSTITUTE(SUBSTITUTE(SUBSTITUTE(SUBSTITUTE(LOWER(W320&amp;""),CHAR(160)," "),"."," "),","," "),"-"," "),"/"," "),"("," "),")"," "),":"," "),";"," "),"_"," "),"–"," "),"?"," "),"!"," "),"*"," "),"["," "),"]"," "),"'"," "),"#"," "),"+"," "),"&amp;"," "))&amp;" "</f>
        <v>  </v>
      </c>
      <c r="BF320" s="61" t="str">
        <f aca="false">" "&amp;TRIM(SUBSTITUTE(SUBSTITUTE(SUBSTITUTE(SUBSTITUTE(SUBSTITUTE(SUBSTITUTE(SUBSTITUTE(SUBSTITUTE(SUBSTITUTE(SUBSTITUTE(SUBSTITUTE(SUBSTITUTE(SUBSTITUTE(SUBSTITUTE(SUBSTITUTE(SUBSTITUTE(SUBSTITUTE(SUBSTITUTE(SUBSTITUTE(SUBSTITUTE(LOWER(AC320&amp;""),CHAR(160)," "),"."," "),","," "),"-"," "),"/"," "),"("," "),")"," "),":"," "),";"," "),"_"," "),"–"," "),"?"," "),"!"," "),"*"," "),"["," "),"]"," "),"'"," "),"#"," "),"+"," "),"&amp;"," "))&amp;" "</f>
        <v>  </v>
      </c>
    </row>
    <row r="321" customFormat="false" ht="39.75" hidden="false" customHeight="true" outlineLevel="0" collapsed="false">
      <c r="A321" s="57" t="s">
        <v>892</v>
      </c>
      <c r="B321" s="57" t="s">
        <v>243</v>
      </c>
      <c r="C321" s="57" t="str">
        <f aca="false">Flights!$F$13</f>
        <v>MH0753</v>
      </c>
      <c r="D321" s="58" t="n">
        <f aca="false">Flights!$D$13</f>
        <v>46306</v>
      </c>
      <c r="E321" s="57" t="str">
        <f aca="false">Flights!$G$13&amp;"-"&amp;Flights!$H$13</f>
        <v>HAN-KUL</v>
      </c>
      <c r="F321" s="57" t="str">
        <f aca="false">Flights!$K$13</f>
        <v>BC</v>
      </c>
      <c r="G321" s="57" t="s">
        <v>441</v>
      </c>
      <c r="H321" s="57" t="s">
        <v>442</v>
      </c>
      <c r="I321" s="57" t="s">
        <v>429</v>
      </c>
      <c r="J321" s="57" t="s">
        <v>537</v>
      </c>
      <c r="K321" s="67" t="s">
        <v>431</v>
      </c>
      <c r="L321" s="67" t="s">
        <v>880</v>
      </c>
      <c r="M321" s="67" t="s">
        <v>433</v>
      </c>
      <c r="N321" s="67" t="s">
        <v>365</v>
      </c>
      <c r="O321" s="67"/>
      <c r="P321" s="57" t="s">
        <v>237</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open",IF(AND(NOT(OR(LEN(AZ321)&lt;15,ISNUMBER(MATCH(AZ321,L_Placeholder,0)))),NOT(SUMPRODUCT(--ISNUMBER(SEARCH(" "&amp;L_EvidencePhrase&amp;" ",BF321)))&gt;0),NOT(OR(LEN(AU321)&lt;2,ISNUMBER(MATCH(AU321,L_Placeholder,0)))),NOT(OR(LEN(AX321)&lt;2,ISNUMBER(MATCH(AX321,L_Placeholder,0)))),TRIM(AE321)&lt;&gt;TRIM(T321)),"N/A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",BD321)))&gt;0),"INVALID – evidence missing, placeholder or not yet on file",IF(OR(LEN(AX321)&lt;2,ISNUMBER(MATCH(AX321,L_Placeholder,0))),"INVALID – verifier missing",IF(AX321=AU321,"INVALID – verifier must be someone other than the PIC",IF(SUMPRODUCT(--ISNUMBER(SEARCH(" "&amp;L_EvidencePhrase&amp;" ",BC321)))&gt;0,"INVALID – result not yet available (awaiting / TBC)",IF(AND(TRIM(U321)="Pass",SUMPRODUCT(--ISNUMBER(SEARCH(" "&amp;L_ResultBad&amp;" ",BC321)))&gt;0,NOT(SUMPRODUCT(--ISNUMBER(SEARCH(" "&amp;L_Negation&amp;" ",BC321)))&gt;0)),"INVALID – result describes a problem: use Fail, then Pass after CA",IF(AND(AQ321=1,OR(OR(LEN(AY321)&lt;3,ISNUMBER(MATCH(AY321,L_Placeholder,0))),SUMPRODUCT(--ISNUMBER(SEARCH(" "&amp;L_EvidencePhrase&amp;" ",BE321)))&gt;0)),"INVALID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SUBSTITUTE(SUBSTITUTE(SUBSTITUTE(SUBSTITUTE(SUBSTITUTE(SUBSTITUTE(SUBSTITUTE(SUBSTITUTE(SUBSTITUTE(SUBSTITUTE(SUBSTITUTE(SUBSTITUTE(SUBSTITUTE(LOWER(T321&amp;""),CHAR(160),"")," ",""),".",""),"-",""),"/",""),"?",""),"_",""),",",""),"[",""),"]",""),"(",""),")",""),"*","")</f>
        <v/>
      </c>
      <c r="AV321" s="61" t="str">
        <f aca="false">SUBSTITUTE(SUBSTITUTE(SUBSTITUTE(SUBSTITUTE(SUBSTITUTE(SUBSTITUTE(SUBSTITUTE(SUBSTITUTE(SUBSTITUTE(SUBSTITUTE(SUBSTITUTE(SUBSTITUTE(SUBSTITUTE(LOWER(V321&amp;""),CHAR(160),"")," ",""),".",""),"-",""),"/",""),"?",""),"_",""),",",""),"[",""),"]",""),"(",""),")",""),"*","")</f>
        <v/>
      </c>
      <c r="AW321" s="61" t="str">
        <f aca="false">SUBSTITUTE(SUBSTITUTE(SUBSTITUTE(SUBSTITUTE(SUBSTITUTE(SUBSTITUTE(SUBSTITUTE(SUBSTITUTE(SUBSTITUTE(SUBSTITUTE(SUBSTITUTE(SUBSTITUTE(SUBSTITUTE(LOWER(Z321&amp;""),CHAR(160),"")," ",""),".",""),"-",""),"/",""),"?",""),"_",""),",",""),"[",""),"]",""),"(",""),")",""),"*","")</f>
        <v/>
      </c>
      <c r="AX321" s="61" t="str">
        <f aca="false">SUBSTITUTE(SUBSTITUTE(SUBSTITUTE(SUBSTITUTE(SUBSTITUTE(SUBSTITUTE(SUBSTITUTE(SUBSTITUTE(SUBSTITUTE(SUBSTITUTE(SUBSTITUTE(SUBSTITUTE(SUBSTITUTE(LOWER(AE321&amp;""),CHAR(160),"")," ",""),".",""),"-",""),"/",""),"?",""),"_",""),",",""),"[",""),"]",""),"(",""),")",""),"*","")</f>
        <v/>
      </c>
      <c r="AY321" s="61" t="str">
        <f aca="false">SUBSTITUTE(SUBSTITUTE(SUBSTITUTE(SUBSTITUTE(SUBSTITUTE(SUBSTITUTE(SUBSTITUTE(SUBSTITUTE(SUBSTITUTE(SUBSTITUTE(SUBSTITUTE(SUBSTITUTE(SUBSTITUTE(LOWER(W321&amp;""),CHAR(160),"")," ",""),".",""),"-",""),"/",""),"?",""),"_",""),",",""),"[",""),"]",""),"(",""),")",""),"*","")</f>
        <v/>
      </c>
      <c r="AZ321" s="61" t="str">
        <f aca="false">SUBSTITUTE(SUBSTITUTE(SUBSTITUTE(SUBSTITUTE(SUBSTITUTE(SUBSTITUTE(SUBSTITUTE(SUBSTITUTE(SUBSTITUTE(SUBSTITUTE(SUBSTITUTE(SUBSTITUTE(SUBSTITUTE(LOWER(AC321&amp;""),CHAR(160),"")," ",""),".",""),"-",""),"/",""),"?",""),"_",""),",",""),"[",""),"]",""),"(",""),")",""),"*","")</f>
        <v/>
      </c>
      <c r="BA321" s="61" t="str">
        <f aca="false">SUBSTITUTE(SUBSTITUTE(SUBSTITUTE(SUBSTITUTE(SUBSTITUTE(SUBSTITUTE(SUBSTITUTE(SUBSTITUTE(SUBSTITUTE(SUBSTITUTE(SUBSTITUTE(SUBSTITUTE(SUBSTITUTE(LOWER(AA321&amp;""),CHAR(160),""),"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"&amp;TRIM(SUBSTITUTE(SUBSTITUTE(SUBSTITUTE(SUBSTITUTE(SUBSTITUTE(SUBSTITUTE(SUBSTITUTE(SUBSTITUTE(SUBSTITUTE(SUBSTITUTE(SUBSTITUTE(SUBSTITUTE(SUBSTITUTE(SUBSTITUTE(SUBSTITUTE(SUBSTITUTE(SUBSTITUTE(SUBSTITUTE(SUBSTITUTE(SUBSTITUTE(LOWER(V321&amp;""),CHAR(160)," "),"."," "),","," "),"-"," "),"/"," "),"("," "),")"," "),":"," "),";"," "),"_"," "),"–"," "),"?"," "),"!"," "),"*"," "),"["," "),"]"," "),"'"," "),"#"," "),"+"," "),"&amp;"," "))&amp;" "</f>
        <v>  </v>
      </c>
      <c r="BD321" s="61" t="str">
        <f aca="false">" "&amp;TRIM(SUBSTITUTE(SUBSTITUTE(SUBSTITUTE(SUBSTITUTE(SUBSTITUTE(SUBSTITUTE(SUBSTITUTE(SUBSTITUTE(SUBSTITUTE(SUBSTITUTE(SUBSTITUTE(SUBSTITUTE(SUBSTITUTE(SUBSTITUTE(SUBSTITUTE(SUBSTITUTE(SUBSTITUTE(SUBSTITUTE(SUBSTITUTE(SUBSTITUTE(LOWER(Z321&amp;""),CHAR(160)," "),"."," "),","," "),"-"," "),"/"," "),"("," "),")"," "),":"," "),";"," "),"_"," "),"–"," "),"?"," "),"!"," "),"*"," "),"["," "),"]"," "),"'"," "),"#"," "),"+"," "),"&amp;"," "))&amp;" "</f>
        <v>  </v>
      </c>
      <c r="BE321" s="61" t="str">
        <f aca="false">" "&amp;TRIM(SUBSTITUTE(SUBSTITUTE(SUBSTITUTE(SUBSTITUTE(SUBSTITUTE(SUBSTITUTE(SUBSTITUTE(SUBSTITUTE(SUBSTITUTE(SUBSTITUTE(SUBSTITUTE(SUBSTITUTE(SUBSTITUTE(SUBSTITUTE(SUBSTITUTE(SUBSTITUTE(SUBSTITUTE(SUBSTITUTE(SUBSTITUTE(SUBSTITUTE(LOWER(W321&amp;""),CHAR(160)," "),"."," "),","," "),"-"," "),"/"," "),"("," "),")"," "),":"," "),";"," "),"_"," "),"–"," "),"?"," "),"!"," "),"*"," "),"["," "),"]"," "),"'"," "),"#"," "),"+"," "),"&amp;"," "))&amp;" "</f>
        <v>  </v>
      </c>
      <c r="BF321" s="61" t="str">
        <f aca="false">" "&amp;TRIM(SUBSTITUTE(SUBSTITUTE(SUBSTITUTE(SUBSTITUTE(SUBSTITUTE(SUBSTITUTE(SUBSTITUTE(SUBSTITUTE(SUBSTITUTE(SUBSTITUTE(SUBSTITUTE(SUBSTITUTE(SUBSTITUTE(SUBSTITUTE(SUBSTITUTE(SUBSTITUTE(SUBSTITUTE(SUBSTITUTE(SUBSTITUTE(SUBSTITUTE(LOWER(AC321&amp;""),CHAR(160)," "),"."," "),","," "),"-"," "),"/"," "),"("," "),")"," "),":"," "),";"," "),"_"," "),"–"," "),"?"," "),"!"," "),"*"," "),"["," "),"]"," "),"'"," "),"#"," "),"+"," "),"&amp;"," "))&amp;" "</f>
        <v>  </v>
      </c>
    </row>
    <row r="322" customFormat="false" ht="39.75" hidden="false" customHeight="true" outlineLevel="0" collapsed="false">
      <c r="A322" s="57" t="s">
        <v>893</v>
      </c>
      <c r="B322" s="57" t="s">
        <v>248</v>
      </c>
      <c r="C322" s="57" t="str">
        <f aca="false">Flights!$F$14</f>
        <v>MH1140</v>
      </c>
      <c r="D322" s="58" t="n">
        <f aca="false">Flights!$D$14</f>
        <v>46307</v>
      </c>
      <c r="E322" s="57" t="str">
        <f aca="false">Flights!$G$14&amp;"-"&amp;Flights!$H$14</f>
        <v>KUL-PEN</v>
      </c>
      <c r="F322" s="57" t="str">
        <f aca="false">Flights!$K$14</f>
        <v>BC</v>
      </c>
      <c r="G322" s="57" t="s">
        <v>79</v>
      </c>
      <c r="H322" s="57" t="s">
        <v>360</v>
      </c>
      <c r="I322" s="57" t="s">
        <v>361</v>
      </c>
      <c r="J322" s="57" t="s">
        <v>362</v>
      </c>
      <c r="K322" s="67" t="s">
        <v>363</v>
      </c>
      <c r="L322" s="67" t="s">
        <v>364</v>
      </c>
      <c r="M322" s="67"/>
      <c r="N322" s="67" t="s">
        <v>365</v>
      </c>
      <c r="O322" s="67" t="s">
        <v>894</v>
      </c>
      <c r="P322" s="57" t="s">
        <v>184</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open",IF(AND(NOT(OR(LEN(AZ322)&lt;15,ISNUMBER(MATCH(AZ322,L_Placeholder,0)))),NOT(SUMPRODUCT(--ISNUMBER(SEARCH(" "&amp;L_EvidencePhrase&amp;" ",BF322)))&gt;0),NOT(OR(LEN(AU322)&lt;2,ISNUMBER(MATCH(AU322,L_Placeholder,0)))),NOT(OR(LEN(AX322)&lt;2,ISNUMBER(MATCH(AX322,L_Placeholder,0)))),TRIM(AE322)&lt;&gt;TRIM(T322)),"N/A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",BD322)))&gt;0),"INVALID – evidence missing, placeholder or not yet on file",IF(OR(LEN(AX322)&lt;2,ISNUMBER(MATCH(AX322,L_Placeholder,0))),"INVALID – verifier missing",IF(AX322=AU322,"INVALID – verifier must be someone other than the PIC",IF(SUMPRODUCT(--ISNUMBER(SEARCH(" "&amp;L_EvidencePhrase&amp;" ",BC322)))&gt;0,"INVALID – result not yet available (awaiting / TBC)",IF(AND(TRIM(U322)="Pass",SUMPRODUCT(--ISNUMBER(SEARCH(" "&amp;L_ResultBad&amp;" ",BC322)))&gt;0,NOT(SUMPRODUCT(--ISNUMBER(SEARCH(" "&amp;L_Negation&amp;" ",BC322)))&gt;0)),"INVALID – result describes a problem: use Fail, then Pass after CA",IF(AND(AQ322=1,OR(OR(LEN(AY322)&lt;3,ISNUMBER(MATCH(AY322,L_Placeholder,0))),SUMPRODUCT(--ISNUMBER(SEARCH(" "&amp;L_EvidencePhrase&amp;" ",BE322)))&gt;0)),"INVALID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SUBSTITUTE(SUBSTITUTE(SUBSTITUTE(SUBSTITUTE(SUBSTITUTE(SUBSTITUTE(SUBSTITUTE(SUBSTITUTE(SUBSTITUTE(SUBSTITUTE(SUBSTITUTE(SUBSTITUTE(SUBSTITUTE(LOWER(T322&amp;""),CHAR(160),"")," ",""),".",""),"-",""),"/",""),"?",""),"_",""),",",""),"[",""),"]",""),"(",""),")",""),"*","")</f>
        <v/>
      </c>
      <c r="AV322" s="61" t="str">
        <f aca="false">SUBSTITUTE(SUBSTITUTE(SUBSTITUTE(SUBSTITUTE(SUBSTITUTE(SUBSTITUTE(SUBSTITUTE(SUBSTITUTE(SUBSTITUTE(SUBSTITUTE(SUBSTITUTE(SUBSTITUTE(SUBSTITUTE(LOWER(V322&amp;""),CHAR(160),"")," ",""),".",""),"-",""),"/",""),"?",""),"_",""),",",""),"[",""),"]",""),"(",""),")",""),"*","")</f>
        <v/>
      </c>
      <c r="AW322" s="61" t="str">
        <f aca="false">SUBSTITUTE(SUBSTITUTE(SUBSTITUTE(SUBSTITUTE(SUBSTITUTE(SUBSTITUTE(SUBSTITUTE(SUBSTITUTE(SUBSTITUTE(SUBSTITUTE(SUBSTITUTE(SUBSTITUTE(SUBSTITUTE(LOWER(Z322&amp;""),CHAR(160),"")," ",""),".",""),"-",""),"/",""),"?",""),"_",""),",",""),"[",""),"]",""),"(",""),")",""),"*","")</f>
        <v/>
      </c>
      <c r="AX322" s="61" t="str">
        <f aca="false">SUBSTITUTE(SUBSTITUTE(SUBSTITUTE(SUBSTITUTE(SUBSTITUTE(SUBSTITUTE(SUBSTITUTE(SUBSTITUTE(SUBSTITUTE(SUBSTITUTE(SUBSTITUTE(SUBSTITUTE(SUBSTITUTE(LOWER(AE322&amp;""),CHAR(160),"")," ",""),".",""),"-",""),"/",""),"?",""),"_",""),",",""),"[",""),"]",""),"(",""),")",""),"*","")</f>
        <v/>
      </c>
      <c r="AY322" s="61" t="str">
        <f aca="false">SUBSTITUTE(SUBSTITUTE(SUBSTITUTE(SUBSTITUTE(SUBSTITUTE(SUBSTITUTE(SUBSTITUTE(SUBSTITUTE(SUBSTITUTE(SUBSTITUTE(SUBSTITUTE(SUBSTITUTE(SUBSTITUTE(LOWER(W322&amp;""),CHAR(160),"")," ",""),".",""),"-",""),"/",""),"?",""),"_",""),",",""),"[",""),"]",""),"(",""),")",""),"*","")</f>
        <v/>
      </c>
      <c r="AZ322" s="61" t="str">
        <f aca="false">SUBSTITUTE(SUBSTITUTE(SUBSTITUTE(SUBSTITUTE(SUBSTITUTE(SUBSTITUTE(SUBSTITUTE(SUBSTITUTE(SUBSTITUTE(SUBSTITUTE(SUBSTITUTE(SUBSTITUTE(SUBSTITUTE(LOWER(AC322&amp;""),CHAR(160),"")," ",""),".",""),"-",""),"/",""),"?",""),"_",""),",",""),"[",""),"]",""),"(",""),")",""),"*","")</f>
        <v/>
      </c>
      <c r="BA322" s="61" t="str">
        <f aca="false">SUBSTITUTE(SUBSTITUTE(SUBSTITUTE(SUBSTITUTE(SUBSTITUTE(SUBSTITUTE(SUBSTITUTE(SUBSTITUTE(SUBSTITUTE(SUBSTITUTE(SUBSTITUTE(SUBSTITUTE(SUBSTITUTE(LOWER(AA322&amp;""),CHAR(160),""),"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"&amp;TRIM(SUBSTITUTE(SUBSTITUTE(SUBSTITUTE(SUBSTITUTE(SUBSTITUTE(SUBSTITUTE(SUBSTITUTE(SUBSTITUTE(SUBSTITUTE(SUBSTITUTE(SUBSTITUTE(SUBSTITUTE(SUBSTITUTE(SUBSTITUTE(SUBSTITUTE(SUBSTITUTE(SUBSTITUTE(SUBSTITUTE(SUBSTITUTE(SUBSTITUTE(LOWER(V322&amp;""),CHAR(160)," "),"."," "),","," "),"-"," "),"/"," "),"("," "),")"," "),":"," "),";"," "),"_"," "),"–"," "),"?"," "),"!"," "),"*"," "),"["," "),"]"," "),"'"," "),"#"," "),"+"," "),"&amp;"," "))&amp;" "</f>
        <v>  </v>
      </c>
      <c r="BD322" s="61" t="str">
        <f aca="false">" "&amp;TRIM(SUBSTITUTE(SUBSTITUTE(SUBSTITUTE(SUBSTITUTE(SUBSTITUTE(SUBSTITUTE(SUBSTITUTE(SUBSTITUTE(SUBSTITUTE(SUBSTITUTE(SUBSTITUTE(SUBSTITUTE(SUBSTITUTE(SUBSTITUTE(SUBSTITUTE(SUBSTITUTE(SUBSTITUTE(SUBSTITUTE(SUBSTITUTE(SUBSTITUTE(LOWER(Z322&amp;""),CHAR(160)," "),"."," "),","," "),"-"," "),"/"," "),"("," "),")"," "),":"," "),";"," "),"_"," "),"–"," "),"?"," "),"!"," "),"*"," "),"["," "),"]"," "),"'"," "),"#"," "),"+"," "),"&amp;"," "))&amp;" "</f>
        <v>  </v>
      </c>
      <c r="BE322" s="61" t="str">
        <f aca="false">" "&amp;TRIM(SUBSTITUTE(SUBSTITUTE(SUBSTITUTE(SUBSTITUTE(SUBSTITUTE(SUBSTITUTE(SUBSTITUTE(SUBSTITUTE(SUBSTITUTE(SUBSTITUTE(SUBSTITUTE(SUBSTITUTE(SUBSTITUTE(SUBSTITUTE(SUBSTITUTE(SUBSTITUTE(SUBSTITUTE(SUBSTITUTE(SUBSTITUTE(SUBSTITUTE(LOWER(W322&amp;""),CHAR(160)," "),"."," "),","," "),"-"," "),"/"," "),"("," "),")"," "),":"," "),";"," "),"_"," "),"–"," "),"?"," "),"!"," "),"*"," "),"["," "),"]"," "),"'"," "),"#"," "),"+"," "),"&amp;"," "))&amp;" "</f>
        <v>  </v>
      </c>
      <c r="BF322" s="61" t="str">
        <f aca="false">" "&amp;TRIM(SUBSTITUTE(SUBSTITUTE(SUBSTITUTE(SUBSTITUTE(SUBSTITUTE(SUBSTITUTE(SUBSTITUTE(SUBSTITUTE(SUBSTITUTE(SUBSTITUTE(SUBSTITUTE(SUBSTITUTE(SUBSTITUTE(SUBSTITUTE(SUBSTITUTE(SUBSTITUTE(SUBSTITUTE(SUBSTITUTE(SUBSTITUTE(SUBSTITUTE(LOWER(AC322&amp;""),CHAR(160)," "),"."," "),","," "),"-"," "),"/"," "),"("," "),")"," "),":"," "),";"," "),"_"," "),"–"," "),"?"," "),"!"," "),"*"," "),"["," "),"]"," "),"'"," "),"#"," "),"+"," "),"&amp;"," "))&amp;" "</f>
        <v>  </v>
      </c>
    </row>
    <row r="323" customFormat="false" ht="41.25" hidden="false" customHeight="true" outlineLevel="0" collapsed="false">
      <c r="A323" s="57" t="s">
        <v>895</v>
      </c>
      <c r="B323" s="57" t="s">
        <v>248</v>
      </c>
      <c r="C323" s="57" t="str">
        <f aca="false">Flights!$F$14</f>
        <v>MH1140</v>
      </c>
      <c r="D323" s="58" t="n">
        <f aca="false">Flights!$D$14</f>
        <v>46307</v>
      </c>
      <c r="E323" s="57" t="str">
        <f aca="false">Flights!$G$14&amp;"-"&amp;Flights!$H$14</f>
        <v>KUL-PEN</v>
      </c>
      <c r="F323" s="57" t="str">
        <f aca="false">Flights!$K$14</f>
        <v>BC</v>
      </c>
      <c r="G323" s="57" t="s">
        <v>79</v>
      </c>
      <c r="H323" s="57" t="s">
        <v>360</v>
      </c>
      <c r="I323" s="57" t="s">
        <v>367</v>
      </c>
      <c r="J323" s="57" t="s">
        <v>368</v>
      </c>
      <c r="K323" s="67" t="s">
        <v>369</v>
      </c>
      <c r="L323" s="67" t="s">
        <v>364</v>
      </c>
      <c r="M323" s="67"/>
      <c r="N323" s="67" t="s">
        <v>365</v>
      </c>
      <c r="O323" s="67" t="s">
        <v>896</v>
      </c>
      <c r="P323" s="57" t="s">
        <v>184</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open",IF(AND(NOT(OR(LEN(AZ323)&lt;15,ISNUMBER(MATCH(AZ323,L_Placeholder,0)))),NOT(SUMPRODUCT(--ISNUMBER(SEARCH(" "&amp;L_EvidencePhrase&amp;" ",BF323)))&gt;0),NOT(OR(LEN(AU323)&lt;2,ISNUMBER(MATCH(AU323,L_Placeholder,0)))),NOT(OR(LEN(AX323)&lt;2,ISNUMBER(MATCH(AX323,L_Placeholder,0)))),TRIM(AE323)&lt;&gt;TRIM(T323)),"N/A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",BD323)))&gt;0),"INVALID – evidence missing, placeholder or not yet on file",IF(OR(LEN(AX323)&lt;2,ISNUMBER(MATCH(AX323,L_Placeholder,0))),"INVALID – verifier missing",IF(AX323=AU323,"INVALID – verifier must be someone other than the PIC",IF(SUMPRODUCT(--ISNUMBER(SEARCH(" "&amp;L_EvidencePhrase&amp;" ",BC323)))&gt;0,"INVALID – result not yet available (awaiting / TBC)",IF(AND(TRIM(U323)="Pass",SUMPRODUCT(--ISNUMBER(SEARCH(" "&amp;L_ResultBad&amp;" ",BC323)))&gt;0,NOT(SUMPRODUCT(--ISNUMBER(SEARCH(" "&amp;L_Negation&amp;" ",BC323)))&gt;0)),"INVALID – result describes a problem: use Fail, then Pass after CA",IF(AND(AQ323=1,OR(OR(LEN(AY323)&lt;3,ISNUMBER(MATCH(AY323,L_Placeholder,0))),SUMPRODUCT(--ISNUMBER(SEARCH(" "&amp;L_EvidencePhrase&amp;" ",BE323)))&gt;0)),"INVALID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SUBSTITUTE(SUBSTITUTE(SUBSTITUTE(SUBSTITUTE(SUBSTITUTE(SUBSTITUTE(SUBSTITUTE(SUBSTITUTE(SUBSTITUTE(SUBSTITUTE(SUBSTITUTE(SUBSTITUTE(SUBSTITUTE(LOWER(T323&amp;""),CHAR(160),"")," ",""),".",""),"-",""),"/",""),"?",""),"_",""),",",""),"[",""),"]",""),"(",""),")",""),"*","")</f>
        <v/>
      </c>
      <c r="AV323" s="61" t="str">
        <f aca="false">SUBSTITUTE(SUBSTITUTE(SUBSTITUTE(SUBSTITUTE(SUBSTITUTE(SUBSTITUTE(SUBSTITUTE(SUBSTITUTE(SUBSTITUTE(SUBSTITUTE(SUBSTITUTE(SUBSTITUTE(SUBSTITUTE(LOWER(V323&amp;""),CHAR(160),"")," ",""),".",""),"-",""),"/",""),"?",""),"_",""),",",""),"[",""),"]",""),"(",""),")",""),"*","")</f>
        <v/>
      </c>
      <c r="AW323" s="61" t="str">
        <f aca="false">SUBSTITUTE(SUBSTITUTE(SUBSTITUTE(SUBSTITUTE(SUBSTITUTE(SUBSTITUTE(SUBSTITUTE(SUBSTITUTE(SUBSTITUTE(SUBSTITUTE(SUBSTITUTE(SUBSTITUTE(SUBSTITUTE(LOWER(Z323&amp;""),CHAR(160),"")," ",""),".",""),"-",""),"/",""),"?",""),"_",""),",",""),"[",""),"]",""),"(",""),")",""),"*","")</f>
        <v/>
      </c>
      <c r="AX323" s="61" t="str">
        <f aca="false">SUBSTITUTE(SUBSTITUTE(SUBSTITUTE(SUBSTITUTE(SUBSTITUTE(SUBSTITUTE(SUBSTITUTE(SUBSTITUTE(SUBSTITUTE(SUBSTITUTE(SUBSTITUTE(SUBSTITUTE(SUBSTITUTE(LOWER(AE323&amp;""),CHAR(160),"")," ",""),".",""),"-",""),"/",""),"?",""),"_",""),",",""),"[",""),"]",""),"(",""),")",""),"*","")</f>
        <v/>
      </c>
      <c r="AY323" s="61" t="str">
        <f aca="false">SUBSTITUTE(SUBSTITUTE(SUBSTITUTE(SUBSTITUTE(SUBSTITUTE(SUBSTITUTE(SUBSTITUTE(SUBSTITUTE(SUBSTITUTE(SUBSTITUTE(SUBSTITUTE(SUBSTITUTE(SUBSTITUTE(LOWER(W323&amp;""),CHAR(160),"")," ",""),".",""),"-",""),"/",""),"?",""),"_",""),",",""),"[",""),"]",""),"(",""),")",""),"*","")</f>
        <v/>
      </c>
      <c r="AZ323" s="61" t="str">
        <f aca="false">SUBSTITUTE(SUBSTITUTE(SUBSTITUTE(SUBSTITUTE(SUBSTITUTE(SUBSTITUTE(SUBSTITUTE(SUBSTITUTE(SUBSTITUTE(SUBSTITUTE(SUBSTITUTE(SUBSTITUTE(SUBSTITUTE(LOWER(AC323&amp;""),CHAR(160),"")," ",""),".",""),"-",""),"/",""),"?",""),"_",""),",",""),"[",""),"]",""),"(",""),")",""),"*","")</f>
        <v/>
      </c>
      <c r="BA323" s="61" t="str">
        <f aca="false">SUBSTITUTE(SUBSTITUTE(SUBSTITUTE(SUBSTITUTE(SUBSTITUTE(SUBSTITUTE(SUBSTITUTE(SUBSTITUTE(SUBSTITUTE(SUBSTITUTE(SUBSTITUTE(SUBSTITUTE(SUBSTITUTE(LOWER(AA323&amp;""),CHAR(160),""),"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"&amp;TRIM(SUBSTITUTE(SUBSTITUTE(SUBSTITUTE(SUBSTITUTE(SUBSTITUTE(SUBSTITUTE(SUBSTITUTE(SUBSTITUTE(SUBSTITUTE(SUBSTITUTE(SUBSTITUTE(SUBSTITUTE(SUBSTITUTE(SUBSTITUTE(SUBSTITUTE(SUBSTITUTE(SUBSTITUTE(SUBSTITUTE(SUBSTITUTE(SUBSTITUTE(LOWER(V323&amp;""),CHAR(160)," "),"."," "),","," "),"-"," "),"/"," "),"("," "),")"," "),":"," "),";"," "),"_"," "),"–"," "),"?"," "),"!"," "),"*"," "),"["," "),"]"," "),"'"," "),"#"," "),"+"," "),"&amp;"," "))&amp;" "</f>
        <v>  </v>
      </c>
      <c r="BD323" s="61" t="str">
        <f aca="false">" "&amp;TRIM(SUBSTITUTE(SUBSTITUTE(SUBSTITUTE(SUBSTITUTE(SUBSTITUTE(SUBSTITUTE(SUBSTITUTE(SUBSTITUTE(SUBSTITUTE(SUBSTITUTE(SUBSTITUTE(SUBSTITUTE(SUBSTITUTE(SUBSTITUTE(SUBSTITUTE(SUBSTITUTE(SUBSTITUTE(SUBSTITUTE(SUBSTITUTE(SUBSTITUTE(LOWER(Z323&amp;""),CHAR(160)," "),"."," "),","," "),"-"," "),"/"," "),"("," "),")"," "),":"," "),";"," "),"_"," "),"–"," "),"?"," "),"!"," "),"*"," "),"["," "),"]"," "),"'"," "),"#"," "),"+"," "),"&amp;"," "))&amp;" "</f>
        <v>  </v>
      </c>
      <c r="BE323" s="61" t="str">
        <f aca="false">" "&amp;TRIM(SUBSTITUTE(SUBSTITUTE(SUBSTITUTE(SUBSTITUTE(SUBSTITUTE(SUBSTITUTE(SUBSTITUTE(SUBSTITUTE(SUBSTITUTE(SUBSTITUTE(SUBSTITUTE(SUBSTITUTE(SUBSTITUTE(SUBSTITUTE(SUBSTITUTE(SUBSTITUTE(SUBSTITUTE(SUBSTITUTE(SUBSTITUTE(SUBSTITUTE(LOWER(W323&amp;""),CHAR(160)," "),"."," "),","," "),"-"," "),"/"," "),"("," "),")"," "),":"," "),";"," "),"_"," "),"–"," "),"?"," "),"!"," "),"*"," "),"["," "),"]"," "),"'"," "),"#"," "),"+"," "),"&amp;"," "))&amp;" "</f>
        <v>  </v>
      </c>
      <c r="BF323" s="61" t="str">
        <f aca="false">" "&amp;TRIM(SUBSTITUTE(SUBSTITUTE(SUBSTITUTE(SUBSTITUTE(SUBSTITUTE(SUBSTITUTE(SUBSTITUTE(SUBSTITUTE(SUBSTITUTE(SUBSTITUTE(SUBSTITUTE(SUBSTITUTE(SUBSTITUTE(SUBSTITUTE(SUBSTITUTE(SUBSTITUTE(SUBSTITUTE(SUBSTITUTE(SUBSTITUTE(SUBSTITUTE(LOWER(AC323&amp;""),CHAR(160)," "),"."," "),","," "),"-"," "),"/"," "),"("," "),")"," "),":"," "),";"," "),"_"," "),"–"," "),"?"," "),"!"," "),"*"," "),"["," "),"]"," "),"'"," "),"#"," "),"+"," "),"&amp;"," "))&amp;" "</f>
        <v>  </v>
      </c>
    </row>
    <row r="324" customFormat="false" ht="41.25" hidden="false" customHeight="true" outlineLevel="0" collapsed="false">
      <c r="A324" s="57" t="s">
        <v>897</v>
      </c>
      <c r="B324" s="57" t="s">
        <v>248</v>
      </c>
      <c r="C324" s="57" t="str">
        <f aca="false">Flights!$F$14</f>
        <v>MH1140</v>
      </c>
      <c r="D324" s="58" t="n">
        <f aca="false">Flights!$D$14</f>
        <v>46307</v>
      </c>
      <c r="E324" s="57" t="str">
        <f aca="false">Flights!$G$14&amp;"-"&amp;Flights!$H$14</f>
        <v>KUL-PEN</v>
      </c>
      <c r="F324" s="57" t="str">
        <f aca="false">Flights!$K$14</f>
        <v>BC</v>
      </c>
      <c r="G324" s="57" t="s">
        <v>79</v>
      </c>
      <c r="H324" s="57" t="s">
        <v>360</v>
      </c>
      <c r="I324" s="57" t="s">
        <v>371</v>
      </c>
      <c r="J324" s="57" t="s">
        <v>372</v>
      </c>
      <c r="K324" s="67" t="s">
        <v>373</v>
      </c>
      <c r="L324" s="67" t="s">
        <v>364</v>
      </c>
      <c r="M324" s="67"/>
      <c r="N324" s="67" t="str">
        <f aca="false">IF(TRIM(Flights!$L$14)="A339","Required","N/A – rule")</f>
        <v>N/A – rule</v>
      </c>
      <c r="O324" s="67" t="s">
        <v>374</v>
      </c>
      <c r="P324" s="57" t="s">
        <v>184</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open",IF(AND(NOT(OR(LEN(AZ324)&lt;15,ISNUMBER(MATCH(AZ324,L_Placeholder,0)))),NOT(SUMPRODUCT(--ISNUMBER(SEARCH(" "&amp;L_EvidencePhrase&amp;" ",BF324)))&gt;0),NOT(OR(LEN(AU324)&lt;2,ISNUMBER(MATCH(AU324,L_Placeholder,0)))),NOT(OR(LEN(AX324)&lt;2,ISNUMBER(MATCH(AX324,L_Placeholder,0)))),TRIM(AE324)&lt;&gt;TRIM(T324)),"N/A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",BD324)))&gt;0),"INVALID – evidence missing, placeholder or not yet on file",IF(OR(LEN(AX324)&lt;2,ISNUMBER(MATCH(AX324,L_Placeholder,0))),"INVALID – verifier missing",IF(AX324=AU324,"INVALID – verifier must be someone other than the PIC",IF(SUMPRODUCT(--ISNUMBER(SEARCH(" "&amp;L_EvidencePhrase&amp;" ",BC324)))&gt;0,"INVALID – result not yet available (awaiting / TBC)",IF(AND(TRIM(U324)="Pass",SUMPRODUCT(--ISNUMBER(SEARCH(" "&amp;L_ResultBad&amp;" ",BC324)))&gt;0,NOT(SUMPRODUCT(--ISNUMBER(SEARCH(" "&amp;L_Negation&amp;" ",BC324)))&gt;0)),"INVALID – result describes a problem: use Fail, then Pass after CA",IF(AND(AQ324=1,OR(OR(LEN(AY324)&lt;3,ISNUMBER(MATCH(AY324,L_Placeholder,0))),SUMPRODUCT(--ISNUMBER(SEARCH(" "&amp;L_EvidencePhrase&amp;" ",BE324)))&gt;0)),"INVALID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SUBSTITUTE(SUBSTITUTE(SUBSTITUTE(SUBSTITUTE(SUBSTITUTE(SUBSTITUTE(SUBSTITUTE(SUBSTITUTE(SUBSTITUTE(SUBSTITUTE(SUBSTITUTE(SUBSTITUTE(SUBSTITUTE(LOWER(T324&amp;""),CHAR(160),"")," ",""),".",""),"-",""),"/",""),"?",""),"_",""),",",""),"[",""),"]",""),"(",""),")",""),"*","")</f>
        <v/>
      </c>
      <c r="AV324" s="61" t="str">
        <f aca="false">SUBSTITUTE(SUBSTITUTE(SUBSTITUTE(SUBSTITUTE(SUBSTITUTE(SUBSTITUTE(SUBSTITUTE(SUBSTITUTE(SUBSTITUTE(SUBSTITUTE(SUBSTITUTE(SUBSTITUTE(SUBSTITUTE(LOWER(V324&amp;""),CHAR(160),"")," ",""),".",""),"-",""),"/",""),"?",""),"_",""),",",""),"[",""),"]",""),"(",""),")",""),"*","")</f>
        <v/>
      </c>
      <c r="AW324" s="61" t="str">
        <f aca="false">SUBSTITUTE(SUBSTITUTE(SUBSTITUTE(SUBSTITUTE(SUBSTITUTE(SUBSTITUTE(SUBSTITUTE(SUBSTITUTE(SUBSTITUTE(SUBSTITUTE(SUBSTITUTE(SUBSTITUTE(SUBSTITUTE(LOWER(Z324&amp;""),CHAR(160),"")," ",""),".",""),"-",""),"/",""),"?",""),"_",""),",",""),"[",""),"]",""),"(",""),")",""),"*","")</f>
        <v/>
      </c>
      <c r="AX324" s="61" t="str">
        <f aca="false">SUBSTITUTE(SUBSTITUTE(SUBSTITUTE(SUBSTITUTE(SUBSTITUTE(SUBSTITUTE(SUBSTITUTE(SUBSTITUTE(SUBSTITUTE(SUBSTITUTE(SUBSTITUTE(SUBSTITUTE(SUBSTITUTE(LOWER(AE324&amp;""),CHAR(160),"")," ",""),".",""),"-",""),"/",""),"?",""),"_",""),",",""),"[",""),"]",""),"(",""),")",""),"*","")</f>
        <v/>
      </c>
      <c r="AY324" s="61" t="str">
        <f aca="false">SUBSTITUTE(SUBSTITUTE(SUBSTITUTE(SUBSTITUTE(SUBSTITUTE(SUBSTITUTE(SUBSTITUTE(SUBSTITUTE(SUBSTITUTE(SUBSTITUTE(SUBSTITUTE(SUBSTITUTE(SUBSTITUTE(LOWER(W324&amp;""),CHAR(160),"")," ",""),".",""),"-",""),"/",""),"?",""),"_",""),",",""),"[",""),"]",""),"(",""),")",""),"*","")</f>
        <v/>
      </c>
      <c r="AZ324" s="61" t="str">
        <f aca="false">SUBSTITUTE(SUBSTITUTE(SUBSTITUTE(SUBSTITUTE(SUBSTITUTE(SUBSTITUTE(SUBSTITUTE(SUBSTITUTE(SUBSTITUTE(SUBSTITUTE(SUBSTITUTE(SUBSTITUTE(SUBSTITUTE(LOWER(AC324&amp;""),CHAR(160),"")," ",""),".",""),"-",""),"/",""),"?",""),"_",""),",",""),"[",""),"]",""),"(",""),")",""),"*","")</f>
        <v/>
      </c>
      <c r="BA324" s="61" t="str">
        <f aca="false">SUBSTITUTE(SUBSTITUTE(SUBSTITUTE(SUBSTITUTE(SUBSTITUTE(SUBSTITUTE(SUBSTITUTE(SUBSTITUTE(SUBSTITUTE(SUBSTITUTE(SUBSTITUTE(SUBSTITUTE(SUBSTITUTE(LOWER(AA324&amp;""),CHAR(160),""),"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"&amp;TRIM(SUBSTITUTE(SUBSTITUTE(SUBSTITUTE(SUBSTITUTE(SUBSTITUTE(SUBSTITUTE(SUBSTITUTE(SUBSTITUTE(SUBSTITUTE(SUBSTITUTE(SUBSTITUTE(SUBSTITUTE(SUBSTITUTE(SUBSTITUTE(SUBSTITUTE(SUBSTITUTE(SUBSTITUTE(SUBSTITUTE(SUBSTITUTE(SUBSTITUTE(LOWER(V324&amp;""),CHAR(160)," "),"."," "),","," "),"-"," "),"/"," "),"("," "),")"," "),":"," "),";"," "),"_"," "),"–"," "),"?"," "),"!"," "),"*"," "),"["," "),"]"," "),"'"," "),"#"," "),"+"," "),"&amp;"," "))&amp;" "</f>
        <v>  </v>
      </c>
      <c r="BD324" s="61" t="str">
        <f aca="false">" "&amp;TRIM(SUBSTITUTE(SUBSTITUTE(SUBSTITUTE(SUBSTITUTE(SUBSTITUTE(SUBSTITUTE(SUBSTITUTE(SUBSTITUTE(SUBSTITUTE(SUBSTITUTE(SUBSTITUTE(SUBSTITUTE(SUBSTITUTE(SUBSTITUTE(SUBSTITUTE(SUBSTITUTE(SUBSTITUTE(SUBSTITUTE(SUBSTITUTE(SUBSTITUTE(LOWER(Z324&amp;""),CHAR(160)," "),"."," "),","," "),"-"," "),"/"," "),"("," "),")"," "),":"," "),";"," "),"_"," "),"–"," "),"?"," "),"!"," "),"*"," "),"["," "),"]"," "),"'"," "),"#"," "),"+"," "),"&amp;"," "))&amp;" "</f>
        <v>  </v>
      </c>
      <c r="BE324" s="61" t="str">
        <f aca="false">" "&amp;TRIM(SUBSTITUTE(SUBSTITUTE(SUBSTITUTE(SUBSTITUTE(SUBSTITUTE(SUBSTITUTE(SUBSTITUTE(SUBSTITUTE(SUBSTITUTE(SUBSTITUTE(SUBSTITUTE(SUBSTITUTE(SUBSTITUTE(SUBSTITUTE(SUBSTITUTE(SUBSTITUTE(SUBSTITUTE(SUBSTITUTE(SUBSTITUTE(SUBSTITUTE(LOWER(W324&amp;""),CHAR(160)," "),"."," "),","," "),"-"," "),"/"," "),"("," "),")"," "),":"," "),";"," "),"_"," "),"–"," "),"?"," "),"!"," "),"*"," "),"["," "),"]"," "),"'"," "),"#"," "),"+"," "),"&amp;"," "))&amp;" "</f>
        <v>  </v>
      </c>
      <c r="BF324" s="61" t="str">
        <f aca="false">" "&amp;TRIM(SUBSTITUTE(SUBSTITUTE(SUBSTITUTE(SUBSTITUTE(SUBSTITUTE(SUBSTITUTE(SUBSTITUTE(SUBSTITUTE(SUBSTITUTE(SUBSTITUTE(SUBSTITUTE(SUBSTITUTE(SUBSTITUTE(SUBSTITUTE(SUBSTITUTE(SUBSTITUTE(SUBSTITUTE(SUBSTITUTE(SUBSTITUTE(SUBSTITUTE(LOWER(AC324&amp;""),CHAR(160)," "),"."," "),","," "),"-"," "),"/"," "),"("," "),")"," "),":"," "),";"," "),"_"," "),"–"," "),"?"," "),"!"," "),"*"," "),"["," "),"]"," "),"'"," "),"#"," "),"+"," "),"&amp;"," "))&amp;" "</f>
        <v>  </v>
      </c>
    </row>
    <row r="325" customFormat="false" ht="39.75" hidden="false" customHeight="true" outlineLevel="0" collapsed="false">
      <c r="A325" s="57" t="s">
        <v>898</v>
      </c>
      <c r="B325" s="57" t="s">
        <v>248</v>
      </c>
      <c r="C325" s="57" t="str">
        <f aca="false">Flights!$F$14</f>
        <v>MH1140</v>
      </c>
      <c r="D325" s="58" t="n">
        <f aca="false">Flights!$D$14</f>
        <v>46307</v>
      </c>
      <c r="E325" s="57" t="str">
        <f aca="false">Flights!$G$14&amp;"-"&amp;Flights!$H$14</f>
        <v>KUL-PEN</v>
      </c>
      <c r="F325" s="57" t="str">
        <f aca="false">Flights!$K$14</f>
        <v>BC</v>
      </c>
      <c r="G325" s="57" t="s">
        <v>79</v>
      </c>
      <c r="H325" s="57" t="s">
        <v>360</v>
      </c>
      <c r="I325" s="57" t="s">
        <v>376</v>
      </c>
      <c r="J325" s="57" t="s">
        <v>377</v>
      </c>
      <c r="K325" s="67" t="s">
        <v>378</v>
      </c>
      <c r="L325" s="67" t="s">
        <v>364</v>
      </c>
      <c r="M325" s="67"/>
      <c r="N325" s="67" t="s">
        <v>365</v>
      </c>
      <c r="O325" s="67"/>
      <c r="P325" s="57" t="s">
        <v>184</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open",IF(AND(NOT(OR(LEN(AZ325)&lt;15,ISNUMBER(MATCH(AZ325,L_Placeholder,0)))),NOT(SUMPRODUCT(--ISNUMBER(SEARCH(" "&amp;L_EvidencePhrase&amp;" ",BF325)))&gt;0),NOT(OR(LEN(AU325)&lt;2,ISNUMBER(MATCH(AU325,L_Placeholder,0)))),NOT(OR(LEN(AX325)&lt;2,ISNUMBER(MATCH(AX325,L_Placeholder,0)))),TRIM(AE325)&lt;&gt;TRIM(T325)),"N/A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",BD325)))&gt;0),"INVALID – evidence missing, placeholder or not yet on file",IF(OR(LEN(AX325)&lt;2,ISNUMBER(MATCH(AX325,L_Placeholder,0))),"INVALID – verifier missing",IF(AX325=AU325,"INVALID – verifier must be someone other than the PIC",IF(SUMPRODUCT(--ISNUMBER(SEARCH(" "&amp;L_EvidencePhrase&amp;" ",BC325)))&gt;0,"INVALID – result not yet available (awaiting / TBC)",IF(AND(TRIM(U325)="Pass",SUMPRODUCT(--ISNUMBER(SEARCH(" "&amp;L_ResultBad&amp;" ",BC325)))&gt;0,NOT(SUMPRODUCT(--ISNUMBER(SEARCH(" "&amp;L_Negation&amp;" ",BC325)))&gt;0)),"INVALID – result describes a problem: use Fail, then Pass after CA",IF(AND(AQ325=1,OR(OR(LEN(AY325)&lt;3,ISNUMBER(MATCH(AY325,L_Placeholder,0))),SUMPRODUCT(--ISNUMBER(SEARCH(" "&amp;L_EvidencePhrase&amp;" ",BE325)))&gt;0)),"INVALID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SUBSTITUTE(SUBSTITUTE(SUBSTITUTE(SUBSTITUTE(SUBSTITUTE(SUBSTITUTE(SUBSTITUTE(SUBSTITUTE(SUBSTITUTE(SUBSTITUTE(SUBSTITUTE(SUBSTITUTE(SUBSTITUTE(LOWER(T325&amp;""),CHAR(160),"")," ",""),".",""),"-",""),"/",""),"?",""),"_",""),",",""),"[",""),"]",""),"(",""),")",""),"*","")</f>
        <v/>
      </c>
      <c r="AV325" s="61" t="str">
        <f aca="false">SUBSTITUTE(SUBSTITUTE(SUBSTITUTE(SUBSTITUTE(SUBSTITUTE(SUBSTITUTE(SUBSTITUTE(SUBSTITUTE(SUBSTITUTE(SUBSTITUTE(SUBSTITUTE(SUBSTITUTE(SUBSTITUTE(LOWER(V325&amp;""),CHAR(160),"")," ",""),".",""),"-",""),"/",""),"?",""),"_",""),",",""),"[",""),"]",""),"(",""),")",""),"*","")</f>
        <v/>
      </c>
      <c r="AW325" s="61" t="str">
        <f aca="false">SUBSTITUTE(SUBSTITUTE(SUBSTITUTE(SUBSTITUTE(SUBSTITUTE(SUBSTITUTE(SUBSTITUTE(SUBSTITUTE(SUBSTITUTE(SUBSTITUTE(SUBSTITUTE(SUBSTITUTE(SUBSTITUTE(LOWER(Z325&amp;""),CHAR(160),"")," ",""),".",""),"-",""),"/",""),"?",""),"_",""),",",""),"[",""),"]",""),"(",""),")",""),"*","")</f>
        <v/>
      </c>
      <c r="AX325" s="61" t="str">
        <f aca="false">SUBSTITUTE(SUBSTITUTE(SUBSTITUTE(SUBSTITUTE(SUBSTITUTE(SUBSTITUTE(SUBSTITUTE(SUBSTITUTE(SUBSTITUTE(SUBSTITUTE(SUBSTITUTE(SUBSTITUTE(SUBSTITUTE(LOWER(AE325&amp;""),CHAR(160),"")," ",""),".",""),"-",""),"/",""),"?",""),"_",""),",",""),"[",""),"]",""),"(",""),")",""),"*","")</f>
        <v/>
      </c>
      <c r="AY325" s="61" t="str">
        <f aca="false">SUBSTITUTE(SUBSTITUTE(SUBSTITUTE(SUBSTITUTE(SUBSTITUTE(SUBSTITUTE(SUBSTITUTE(SUBSTITUTE(SUBSTITUTE(SUBSTITUTE(SUBSTITUTE(SUBSTITUTE(SUBSTITUTE(LOWER(W325&amp;""),CHAR(160),"")," ",""),".",""),"-",""),"/",""),"?",""),"_",""),",",""),"[",""),"]",""),"(",""),")",""),"*","")</f>
        <v/>
      </c>
      <c r="AZ325" s="61" t="str">
        <f aca="false">SUBSTITUTE(SUBSTITUTE(SUBSTITUTE(SUBSTITUTE(SUBSTITUTE(SUBSTITUTE(SUBSTITUTE(SUBSTITUTE(SUBSTITUTE(SUBSTITUTE(SUBSTITUTE(SUBSTITUTE(SUBSTITUTE(LOWER(AC325&amp;""),CHAR(160),"")," ",""),".",""),"-",""),"/",""),"?",""),"_",""),",",""),"[",""),"]",""),"(",""),")",""),"*","")</f>
        <v/>
      </c>
      <c r="BA325" s="61" t="str">
        <f aca="false">SUBSTITUTE(SUBSTITUTE(SUBSTITUTE(SUBSTITUTE(SUBSTITUTE(SUBSTITUTE(SUBSTITUTE(SUBSTITUTE(SUBSTITUTE(SUBSTITUTE(SUBSTITUTE(SUBSTITUTE(SUBSTITUTE(LOWER(AA325&amp;""),CHAR(160),""),"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"&amp;TRIM(SUBSTITUTE(SUBSTITUTE(SUBSTITUTE(SUBSTITUTE(SUBSTITUTE(SUBSTITUTE(SUBSTITUTE(SUBSTITUTE(SUBSTITUTE(SUBSTITUTE(SUBSTITUTE(SUBSTITUTE(SUBSTITUTE(SUBSTITUTE(SUBSTITUTE(SUBSTITUTE(SUBSTITUTE(SUBSTITUTE(SUBSTITUTE(SUBSTITUTE(LOWER(V325&amp;""),CHAR(160)," "),"."," "),","," "),"-"," "),"/"," "),"("," "),")"," "),":"," "),";"," "),"_"," "),"–"," "),"?"," "),"!"," "),"*"," "),"["," "),"]"," "),"'"," "),"#"," "),"+"," "),"&amp;"," "))&amp;" "</f>
        <v>  </v>
      </c>
      <c r="BD325" s="61" t="str">
        <f aca="false">" "&amp;TRIM(SUBSTITUTE(SUBSTITUTE(SUBSTITUTE(SUBSTITUTE(SUBSTITUTE(SUBSTITUTE(SUBSTITUTE(SUBSTITUTE(SUBSTITUTE(SUBSTITUTE(SUBSTITUTE(SUBSTITUTE(SUBSTITUTE(SUBSTITUTE(SUBSTITUTE(SUBSTITUTE(SUBSTITUTE(SUBSTITUTE(SUBSTITUTE(SUBSTITUTE(LOWER(Z325&amp;""),CHAR(160)," "),"."," "),","," "),"-"," "),"/"," "),"("," "),")"," "),":"," "),";"," "),"_"," "),"–"," "),"?"," "),"!"," "),"*"," "),"["," "),"]"," "),"'"," "),"#"," "),"+"," "),"&amp;"," "))&amp;" "</f>
        <v>  </v>
      </c>
      <c r="BE325" s="61" t="str">
        <f aca="false">" "&amp;TRIM(SUBSTITUTE(SUBSTITUTE(SUBSTITUTE(SUBSTITUTE(SUBSTITUTE(SUBSTITUTE(SUBSTITUTE(SUBSTITUTE(SUBSTITUTE(SUBSTITUTE(SUBSTITUTE(SUBSTITUTE(SUBSTITUTE(SUBSTITUTE(SUBSTITUTE(SUBSTITUTE(SUBSTITUTE(SUBSTITUTE(SUBSTITUTE(SUBSTITUTE(LOWER(W325&amp;""),CHAR(160)," "),"."," "),","," "),"-"," "),"/"," "),"("," "),")"," "),":"," "),";"," "),"_"," "),"–"," "),"?"," "),"!"," "),"*"," "),"["," "),"]"," "),"'"," "),"#"," "),"+"," "),"&amp;"," "))&amp;" "</f>
        <v>  </v>
      </c>
      <c r="BF325" s="61" t="str">
        <f aca="false">" "&amp;TRIM(SUBSTITUTE(SUBSTITUTE(SUBSTITUTE(SUBSTITUTE(SUBSTITUTE(SUBSTITUTE(SUBSTITUTE(SUBSTITUTE(SUBSTITUTE(SUBSTITUTE(SUBSTITUTE(SUBSTITUTE(SUBSTITUTE(SUBSTITUTE(SUBSTITUTE(SUBSTITUTE(SUBSTITUTE(SUBSTITUTE(SUBSTITUTE(SUBSTITUTE(LOWER(AC325&amp;""),CHAR(160)," "),"."," "),","," "),"-"," "),"/"," "),"("," "),")"," "),":"," "),";"," "),"_"," "),"–"," "),"?"," "),"!"," "),"*"," "),"["," "),"]"," "),"'"," "),"#"," "),"+"," "),"&amp;"," "))&amp;" "</f>
        <v>  </v>
      </c>
    </row>
    <row r="326" customFormat="false" ht="39.75" hidden="false" customHeight="true" outlineLevel="0" collapsed="false">
      <c r="A326" s="57" t="s">
        <v>899</v>
      </c>
      <c r="B326" s="57" t="s">
        <v>248</v>
      </c>
      <c r="C326" s="57" t="str">
        <f aca="false">Flights!$F$14</f>
        <v>MH1140</v>
      </c>
      <c r="D326" s="58" t="n">
        <f aca="false">Flights!$D$14</f>
        <v>46307</v>
      </c>
      <c r="E326" s="57" t="str">
        <f aca="false">Flights!$G$14&amp;"-"&amp;Flights!$H$14</f>
        <v>KUL-PEN</v>
      </c>
      <c r="F326" s="57" t="str">
        <f aca="false">Flights!$K$14</f>
        <v>BC</v>
      </c>
      <c r="G326" s="57" t="s">
        <v>79</v>
      </c>
      <c r="H326" s="57" t="s">
        <v>360</v>
      </c>
      <c r="I326" s="57" t="s">
        <v>380</v>
      </c>
      <c r="J326" s="57" t="s">
        <v>381</v>
      </c>
      <c r="K326" s="67" t="s">
        <v>382</v>
      </c>
      <c r="L326" s="67" t="s">
        <v>364</v>
      </c>
      <c r="M326" s="67"/>
      <c r="N326" s="67" t="s">
        <v>365</v>
      </c>
      <c r="O326" s="67"/>
      <c r="P326" s="57" t="s">
        <v>184</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open",IF(AND(NOT(OR(LEN(AZ326)&lt;15,ISNUMBER(MATCH(AZ326,L_Placeholder,0)))),NOT(SUMPRODUCT(--ISNUMBER(SEARCH(" "&amp;L_EvidencePhrase&amp;" ",BF326)))&gt;0),NOT(OR(LEN(AU326)&lt;2,ISNUMBER(MATCH(AU326,L_Placeholder,0)))),NOT(OR(LEN(AX326)&lt;2,ISNUMBER(MATCH(AX326,L_Placeholder,0)))),TRIM(AE326)&lt;&gt;TRIM(T326)),"N/A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",BD326)))&gt;0),"INVALID – evidence missing, placeholder or not yet on file",IF(OR(LEN(AX326)&lt;2,ISNUMBER(MATCH(AX326,L_Placeholder,0))),"INVALID – verifier missing",IF(AX326=AU326,"INVALID – verifier must be someone other than the PIC",IF(SUMPRODUCT(--ISNUMBER(SEARCH(" "&amp;L_EvidencePhrase&amp;" ",BC326)))&gt;0,"INVALID – result not yet available (awaiting / TBC)",IF(AND(TRIM(U326)="Pass",SUMPRODUCT(--ISNUMBER(SEARCH(" "&amp;L_ResultBad&amp;" ",BC326)))&gt;0,NOT(SUMPRODUCT(--ISNUMBER(SEARCH(" "&amp;L_Negation&amp;" ",BC326)))&gt;0)),"INVALID – result describes a problem: use Fail, then Pass after CA",IF(AND(AQ326=1,OR(OR(LEN(AY326)&lt;3,ISNUMBER(MATCH(AY326,L_Placeholder,0))),SUMPRODUCT(--ISNUMBER(SEARCH(" "&amp;L_EvidencePhrase&amp;" ",BE326)))&gt;0)),"INVALID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SUBSTITUTE(SUBSTITUTE(SUBSTITUTE(SUBSTITUTE(SUBSTITUTE(SUBSTITUTE(SUBSTITUTE(SUBSTITUTE(SUBSTITUTE(SUBSTITUTE(SUBSTITUTE(SUBSTITUTE(SUBSTITUTE(LOWER(T326&amp;""),CHAR(160),"")," ",""),".",""),"-",""),"/",""),"?",""),"_",""),",",""),"[",""),"]",""),"(",""),")",""),"*","")</f>
        <v/>
      </c>
      <c r="AV326" s="61" t="str">
        <f aca="false">SUBSTITUTE(SUBSTITUTE(SUBSTITUTE(SUBSTITUTE(SUBSTITUTE(SUBSTITUTE(SUBSTITUTE(SUBSTITUTE(SUBSTITUTE(SUBSTITUTE(SUBSTITUTE(SUBSTITUTE(SUBSTITUTE(LOWER(V326&amp;""),CHAR(160),"")," ",""),".",""),"-",""),"/",""),"?",""),"_",""),",",""),"[",""),"]",""),"(",""),")",""),"*","")</f>
        <v/>
      </c>
      <c r="AW326" s="61" t="str">
        <f aca="false">SUBSTITUTE(SUBSTITUTE(SUBSTITUTE(SUBSTITUTE(SUBSTITUTE(SUBSTITUTE(SUBSTITUTE(SUBSTITUTE(SUBSTITUTE(SUBSTITUTE(SUBSTITUTE(SUBSTITUTE(SUBSTITUTE(LOWER(Z326&amp;""),CHAR(160),"")," ",""),".",""),"-",""),"/",""),"?",""),"_",""),",",""),"[",""),"]",""),"(",""),")",""),"*","")</f>
        <v/>
      </c>
      <c r="AX326" s="61" t="str">
        <f aca="false">SUBSTITUTE(SUBSTITUTE(SUBSTITUTE(SUBSTITUTE(SUBSTITUTE(SUBSTITUTE(SUBSTITUTE(SUBSTITUTE(SUBSTITUTE(SUBSTITUTE(SUBSTITUTE(SUBSTITUTE(SUBSTITUTE(LOWER(AE326&amp;""),CHAR(160),"")," ",""),".",""),"-",""),"/",""),"?",""),"_",""),",",""),"[",""),"]",""),"(",""),")",""),"*","")</f>
        <v/>
      </c>
      <c r="AY326" s="61" t="str">
        <f aca="false">SUBSTITUTE(SUBSTITUTE(SUBSTITUTE(SUBSTITUTE(SUBSTITUTE(SUBSTITUTE(SUBSTITUTE(SUBSTITUTE(SUBSTITUTE(SUBSTITUTE(SUBSTITUTE(SUBSTITUTE(SUBSTITUTE(LOWER(W326&amp;""),CHAR(160),"")," ",""),".",""),"-",""),"/",""),"?",""),"_",""),",",""),"[",""),"]",""),"(",""),")",""),"*","")</f>
        <v/>
      </c>
      <c r="AZ326" s="61" t="str">
        <f aca="false">SUBSTITUTE(SUBSTITUTE(SUBSTITUTE(SUBSTITUTE(SUBSTITUTE(SUBSTITUTE(SUBSTITUTE(SUBSTITUTE(SUBSTITUTE(SUBSTITUTE(SUBSTITUTE(SUBSTITUTE(SUBSTITUTE(LOWER(AC326&amp;""),CHAR(160),"")," ",""),".",""),"-",""),"/",""),"?",""),"_",""),",",""),"[",""),"]",""),"(",""),")",""),"*","")</f>
        <v/>
      </c>
      <c r="BA326" s="61" t="str">
        <f aca="false">SUBSTITUTE(SUBSTITUTE(SUBSTITUTE(SUBSTITUTE(SUBSTITUTE(SUBSTITUTE(SUBSTITUTE(SUBSTITUTE(SUBSTITUTE(SUBSTITUTE(SUBSTITUTE(SUBSTITUTE(SUBSTITUTE(LOWER(AA326&amp;""),CHAR(160),""),"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"&amp;TRIM(SUBSTITUTE(SUBSTITUTE(SUBSTITUTE(SUBSTITUTE(SUBSTITUTE(SUBSTITUTE(SUBSTITUTE(SUBSTITUTE(SUBSTITUTE(SUBSTITUTE(SUBSTITUTE(SUBSTITUTE(SUBSTITUTE(SUBSTITUTE(SUBSTITUTE(SUBSTITUTE(SUBSTITUTE(SUBSTITUTE(SUBSTITUTE(SUBSTITUTE(LOWER(V326&amp;""),CHAR(160)," "),"."," "),","," "),"-"," "),"/"," "),"("," "),")"," "),":"," "),";"," "),"_"," "),"–"," "),"?"," "),"!"," "),"*"," "),"["," "),"]"," "),"'"," "),"#"," "),"+"," "),"&amp;"," "))&amp;" "</f>
        <v>  </v>
      </c>
      <c r="BD326" s="61" t="str">
        <f aca="false">" "&amp;TRIM(SUBSTITUTE(SUBSTITUTE(SUBSTITUTE(SUBSTITUTE(SUBSTITUTE(SUBSTITUTE(SUBSTITUTE(SUBSTITUTE(SUBSTITUTE(SUBSTITUTE(SUBSTITUTE(SUBSTITUTE(SUBSTITUTE(SUBSTITUTE(SUBSTITUTE(SUBSTITUTE(SUBSTITUTE(SUBSTITUTE(SUBSTITUTE(SUBSTITUTE(LOWER(Z326&amp;""),CHAR(160)," "),"."," "),","," "),"-"," "),"/"," "),"("," "),")"," "),":"," "),";"," "),"_"," "),"–"," "),"?"," "),"!"," "),"*"," "),"["," "),"]"," "),"'"," "),"#"," "),"+"," "),"&amp;"," "))&amp;" "</f>
        <v>  </v>
      </c>
      <c r="BE326" s="61" t="str">
        <f aca="false">" "&amp;TRIM(SUBSTITUTE(SUBSTITUTE(SUBSTITUTE(SUBSTITUTE(SUBSTITUTE(SUBSTITUTE(SUBSTITUTE(SUBSTITUTE(SUBSTITUTE(SUBSTITUTE(SUBSTITUTE(SUBSTITUTE(SUBSTITUTE(SUBSTITUTE(SUBSTITUTE(SUBSTITUTE(SUBSTITUTE(SUBSTITUTE(SUBSTITUTE(SUBSTITUTE(LOWER(W326&amp;""),CHAR(160)," "),"."," "),","," "),"-"," "),"/"," "),"("," "),")"," "),":"," "),";"," "),"_"," "),"–"," "),"?"," "),"!"," "),"*"," "),"["," "),"]"," "),"'"," "),"#"," "),"+"," "),"&amp;"," "))&amp;" "</f>
        <v>  </v>
      </c>
      <c r="BF326" s="61" t="str">
        <f aca="false">" "&amp;TRIM(SUBSTITUTE(SUBSTITUTE(SUBSTITUTE(SUBSTITUTE(SUBSTITUTE(SUBSTITUTE(SUBSTITUTE(SUBSTITUTE(SUBSTITUTE(SUBSTITUTE(SUBSTITUTE(SUBSTITUTE(SUBSTITUTE(SUBSTITUTE(SUBSTITUTE(SUBSTITUTE(SUBSTITUTE(SUBSTITUTE(SUBSTITUTE(SUBSTITUTE(LOWER(AC326&amp;""),CHAR(160)," "),"."," "),","," "),"-"," "),"/"," "),"("," "),")"," "),":"," "),";"," "),"_"," "),"–"," "),"?"," "),"!"," "),"*"," "),"["," "),"]"," "),"'"," "),"#"," "),"+"," "),"&amp;"," "))&amp;" "</f>
        <v>  </v>
      </c>
    </row>
    <row r="327" customFormat="false" ht="39.75" hidden="false" customHeight="true" outlineLevel="0" collapsed="false">
      <c r="A327" s="57" t="s">
        <v>900</v>
      </c>
      <c r="B327" s="57" t="s">
        <v>248</v>
      </c>
      <c r="C327" s="57" t="str">
        <f aca="false">Flights!$F$14</f>
        <v>MH1140</v>
      </c>
      <c r="D327" s="58" t="n">
        <f aca="false">Flights!$D$14</f>
        <v>46307</v>
      </c>
      <c r="E327" s="57" t="str">
        <f aca="false">Flights!$G$14&amp;"-"&amp;Flights!$H$14</f>
        <v>KUL-PEN</v>
      </c>
      <c r="F327" s="57" t="str">
        <f aca="false">Flights!$K$14</f>
        <v>BC</v>
      </c>
      <c r="G327" s="57" t="s">
        <v>79</v>
      </c>
      <c r="H327" s="57" t="s">
        <v>360</v>
      </c>
      <c r="I327" s="57" t="s">
        <v>380</v>
      </c>
      <c r="J327" s="57" t="s">
        <v>384</v>
      </c>
      <c r="K327" s="67" t="s">
        <v>385</v>
      </c>
      <c r="L327" s="67" t="s">
        <v>364</v>
      </c>
      <c r="M327" s="67"/>
      <c r="N327" s="67" t="s">
        <v>365</v>
      </c>
      <c r="O327" s="67"/>
      <c r="P327" s="57" t="s">
        <v>184</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open",IF(AND(NOT(OR(LEN(AZ327)&lt;15,ISNUMBER(MATCH(AZ327,L_Placeholder,0)))),NOT(SUMPRODUCT(--ISNUMBER(SEARCH(" "&amp;L_EvidencePhrase&amp;" ",BF327)))&gt;0),NOT(OR(LEN(AU327)&lt;2,ISNUMBER(MATCH(AU327,L_Placeholder,0)))),NOT(OR(LEN(AX327)&lt;2,ISNUMBER(MATCH(AX327,L_Placeholder,0)))),TRIM(AE327)&lt;&gt;TRIM(T327)),"N/A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",BD327)))&gt;0),"INVALID – evidence missing, placeholder or not yet on file",IF(OR(LEN(AX327)&lt;2,ISNUMBER(MATCH(AX327,L_Placeholder,0))),"INVALID – verifier missing",IF(AX327=AU327,"INVALID – verifier must be someone other than the PIC",IF(SUMPRODUCT(--ISNUMBER(SEARCH(" "&amp;L_EvidencePhrase&amp;" ",BC327)))&gt;0,"INVALID – result not yet available (awaiting / TBC)",IF(AND(TRIM(U327)="Pass",SUMPRODUCT(--ISNUMBER(SEARCH(" "&amp;L_ResultBad&amp;" ",BC327)))&gt;0,NOT(SUMPRODUCT(--ISNUMBER(SEARCH(" "&amp;L_Negation&amp;" ",BC327)))&gt;0)),"INVALID – result describes a problem: use Fail, then Pass after CA",IF(AND(AQ327=1,OR(OR(LEN(AY327)&lt;3,ISNUMBER(MATCH(AY327,L_Placeholder,0))),SUMPRODUCT(--ISNUMBER(SEARCH(" "&amp;L_EvidencePhrase&amp;" ",BE327)))&gt;0)),"INVALID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SUBSTITUTE(SUBSTITUTE(SUBSTITUTE(SUBSTITUTE(SUBSTITUTE(SUBSTITUTE(SUBSTITUTE(SUBSTITUTE(SUBSTITUTE(SUBSTITUTE(SUBSTITUTE(SUBSTITUTE(SUBSTITUTE(LOWER(T327&amp;""),CHAR(160),"")," ",""),".",""),"-",""),"/",""),"?",""),"_",""),",",""),"[",""),"]",""),"(",""),")",""),"*","")</f>
        <v/>
      </c>
      <c r="AV327" s="61" t="str">
        <f aca="false">SUBSTITUTE(SUBSTITUTE(SUBSTITUTE(SUBSTITUTE(SUBSTITUTE(SUBSTITUTE(SUBSTITUTE(SUBSTITUTE(SUBSTITUTE(SUBSTITUTE(SUBSTITUTE(SUBSTITUTE(SUBSTITUTE(LOWER(V327&amp;""),CHAR(160),"")," ",""),".",""),"-",""),"/",""),"?",""),"_",""),",",""),"[",""),"]",""),"(",""),")",""),"*","")</f>
        <v/>
      </c>
      <c r="AW327" s="61" t="str">
        <f aca="false">SUBSTITUTE(SUBSTITUTE(SUBSTITUTE(SUBSTITUTE(SUBSTITUTE(SUBSTITUTE(SUBSTITUTE(SUBSTITUTE(SUBSTITUTE(SUBSTITUTE(SUBSTITUTE(SUBSTITUTE(SUBSTITUTE(LOWER(Z327&amp;""),CHAR(160),"")," ",""),".",""),"-",""),"/",""),"?",""),"_",""),",",""),"[",""),"]",""),"(",""),")",""),"*","")</f>
        <v/>
      </c>
      <c r="AX327" s="61" t="str">
        <f aca="false">SUBSTITUTE(SUBSTITUTE(SUBSTITUTE(SUBSTITUTE(SUBSTITUTE(SUBSTITUTE(SUBSTITUTE(SUBSTITUTE(SUBSTITUTE(SUBSTITUTE(SUBSTITUTE(SUBSTITUTE(SUBSTITUTE(LOWER(AE327&amp;""),CHAR(160),"")," ",""),".",""),"-",""),"/",""),"?",""),"_",""),",",""),"[",""),"]",""),"(",""),")",""),"*","")</f>
        <v/>
      </c>
      <c r="AY327" s="61" t="str">
        <f aca="false">SUBSTITUTE(SUBSTITUTE(SUBSTITUTE(SUBSTITUTE(SUBSTITUTE(SUBSTITUTE(SUBSTITUTE(SUBSTITUTE(SUBSTITUTE(SUBSTITUTE(SUBSTITUTE(SUBSTITUTE(SUBSTITUTE(LOWER(W327&amp;""),CHAR(160),"")," ",""),".",""),"-",""),"/",""),"?",""),"_",""),",",""),"[",""),"]",""),"(",""),")",""),"*","")</f>
        <v/>
      </c>
      <c r="AZ327" s="61" t="str">
        <f aca="false">SUBSTITUTE(SUBSTITUTE(SUBSTITUTE(SUBSTITUTE(SUBSTITUTE(SUBSTITUTE(SUBSTITUTE(SUBSTITUTE(SUBSTITUTE(SUBSTITUTE(SUBSTITUTE(SUBSTITUTE(SUBSTITUTE(LOWER(AC327&amp;""),CHAR(160),"")," ",""),".",""),"-",""),"/",""),"?",""),"_",""),",",""),"[",""),"]",""),"(",""),")",""),"*","")</f>
        <v/>
      </c>
      <c r="BA327" s="61" t="str">
        <f aca="false">SUBSTITUTE(SUBSTITUTE(SUBSTITUTE(SUBSTITUTE(SUBSTITUTE(SUBSTITUTE(SUBSTITUTE(SUBSTITUTE(SUBSTITUTE(SUBSTITUTE(SUBSTITUTE(SUBSTITUTE(SUBSTITUTE(LOWER(AA327&amp;""),CHAR(160),""),"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"&amp;TRIM(SUBSTITUTE(SUBSTITUTE(SUBSTITUTE(SUBSTITUTE(SUBSTITUTE(SUBSTITUTE(SUBSTITUTE(SUBSTITUTE(SUBSTITUTE(SUBSTITUTE(SUBSTITUTE(SUBSTITUTE(SUBSTITUTE(SUBSTITUTE(SUBSTITUTE(SUBSTITUTE(SUBSTITUTE(SUBSTITUTE(SUBSTITUTE(SUBSTITUTE(LOWER(V327&amp;""),CHAR(160)," "),"."," "),","," "),"-"," "),"/"," "),"("," "),")"," "),":"," "),";"," "),"_"," "),"–"," "),"?"," "),"!"," "),"*"," "),"["," "),"]"," "),"'"," "),"#"," "),"+"," "),"&amp;"," "))&amp;" "</f>
        <v>  </v>
      </c>
      <c r="BD327" s="61" t="str">
        <f aca="false">" "&amp;TRIM(SUBSTITUTE(SUBSTITUTE(SUBSTITUTE(SUBSTITUTE(SUBSTITUTE(SUBSTITUTE(SUBSTITUTE(SUBSTITUTE(SUBSTITUTE(SUBSTITUTE(SUBSTITUTE(SUBSTITUTE(SUBSTITUTE(SUBSTITUTE(SUBSTITUTE(SUBSTITUTE(SUBSTITUTE(SUBSTITUTE(SUBSTITUTE(SUBSTITUTE(LOWER(Z327&amp;""),CHAR(160)," "),"."," "),","," "),"-"," "),"/"," "),"("," "),")"," "),":"," "),";"," "),"_"," "),"–"," "),"?"," "),"!"," "),"*"," "),"["," "),"]"," "),"'"," "),"#"," "),"+"," "),"&amp;"," "))&amp;" "</f>
        <v>  </v>
      </c>
      <c r="BE327" s="61" t="str">
        <f aca="false">" "&amp;TRIM(SUBSTITUTE(SUBSTITUTE(SUBSTITUTE(SUBSTITUTE(SUBSTITUTE(SUBSTITUTE(SUBSTITUTE(SUBSTITUTE(SUBSTITUTE(SUBSTITUTE(SUBSTITUTE(SUBSTITUTE(SUBSTITUTE(SUBSTITUTE(SUBSTITUTE(SUBSTITUTE(SUBSTITUTE(SUBSTITUTE(SUBSTITUTE(SUBSTITUTE(LOWER(W327&amp;""),CHAR(160)," "),"."," "),","," "),"-"," "),"/"," "),"("," "),")"," "),":"," "),";"," "),"_"," "),"–"," "),"?"," "),"!"," "),"*"," "),"["," "),"]"," "),"'"," "),"#"," "),"+"," "),"&amp;"," "))&amp;" "</f>
        <v>  </v>
      </c>
      <c r="BF327" s="61" t="str">
        <f aca="false">" "&amp;TRIM(SUBSTITUTE(SUBSTITUTE(SUBSTITUTE(SUBSTITUTE(SUBSTITUTE(SUBSTITUTE(SUBSTITUTE(SUBSTITUTE(SUBSTITUTE(SUBSTITUTE(SUBSTITUTE(SUBSTITUTE(SUBSTITUTE(SUBSTITUTE(SUBSTITUTE(SUBSTITUTE(SUBSTITUTE(SUBSTITUTE(SUBSTITUTE(SUBSTITUTE(LOWER(AC327&amp;""),CHAR(160)," "),"."," "),","," "),"-"," "),"/"," "),"("," "),")"," "),":"," "),";"," "),"_"," "),"–"," "),"?"," "),"!"," "),"*"," "),"["," "),"]"," "),"'"," "),"#"," "),"+"," "),"&amp;"," "))&amp;" "</f>
        <v>  </v>
      </c>
    </row>
    <row r="328" customFormat="false" ht="39.75" hidden="false" customHeight="true" outlineLevel="0" collapsed="false">
      <c r="A328" s="57" t="s">
        <v>901</v>
      </c>
      <c r="B328" s="57" t="s">
        <v>248</v>
      </c>
      <c r="C328" s="57" t="str">
        <f aca="false">Flights!$F$14</f>
        <v>MH1140</v>
      </c>
      <c r="D328" s="58" t="n">
        <f aca="false">Flights!$D$14</f>
        <v>46307</v>
      </c>
      <c r="E328" s="57" t="str">
        <f aca="false">Flights!$G$14&amp;"-"&amp;Flights!$H$14</f>
        <v>KUL-PEN</v>
      </c>
      <c r="F328" s="57" t="str">
        <f aca="false">Flights!$K$14</f>
        <v>BC</v>
      </c>
      <c r="G328" s="57" t="s">
        <v>79</v>
      </c>
      <c r="H328" s="57" t="s">
        <v>360</v>
      </c>
      <c r="I328" s="57" t="s">
        <v>387</v>
      </c>
      <c r="J328" s="57" t="s">
        <v>388</v>
      </c>
      <c r="K328" s="67" t="s">
        <v>389</v>
      </c>
      <c r="L328" s="67" t="s">
        <v>364</v>
      </c>
      <c r="M328" s="67"/>
      <c r="N328" s="67" t="s">
        <v>365</v>
      </c>
      <c r="O328" s="67"/>
      <c r="P328" s="57" t="s">
        <v>184</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open",IF(AND(NOT(OR(LEN(AZ328)&lt;15,ISNUMBER(MATCH(AZ328,L_Placeholder,0)))),NOT(SUMPRODUCT(--ISNUMBER(SEARCH(" "&amp;L_EvidencePhrase&amp;" ",BF328)))&gt;0),NOT(OR(LEN(AU328)&lt;2,ISNUMBER(MATCH(AU328,L_Placeholder,0)))),NOT(OR(LEN(AX328)&lt;2,ISNUMBER(MATCH(AX328,L_Placeholder,0)))),TRIM(AE328)&lt;&gt;TRIM(T328)),"N/A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",BD328)))&gt;0),"INVALID – evidence missing, placeholder or not yet on file",IF(OR(LEN(AX328)&lt;2,ISNUMBER(MATCH(AX328,L_Placeholder,0))),"INVALID – verifier missing",IF(AX328=AU328,"INVALID – verifier must be someone other than the PIC",IF(SUMPRODUCT(--ISNUMBER(SEARCH(" "&amp;L_EvidencePhrase&amp;" ",BC328)))&gt;0,"INVALID – result not yet available (awaiting / TBC)",IF(AND(TRIM(U328)="Pass",SUMPRODUCT(--ISNUMBER(SEARCH(" "&amp;L_ResultBad&amp;" ",BC328)))&gt;0,NOT(SUMPRODUCT(--ISNUMBER(SEARCH(" "&amp;L_Negation&amp;" ",BC328)))&gt;0)),"INVALID – result describes a problem: use Fail, then Pass after CA",IF(AND(AQ328=1,OR(OR(LEN(AY328)&lt;3,ISNUMBER(MATCH(AY328,L_Placeholder,0))),SUMPRODUCT(--ISNUMBER(SEARCH(" "&amp;L_EvidencePhrase&amp;" ",BE328)))&gt;0)),"INVALID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SUBSTITUTE(SUBSTITUTE(SUBSTITUTE(SUBSTITUTE(SUBSTITUTE(SUBSTITUTE(SUBSTITUTE(SUBSTITUTE(SUBSTITUTE(SUBSTITUTE(SUBSTITUTE(SUBSTITUTE(SUBSTITUTE(LOWER(T328&amp;""),CHAR(160),"")," ",""),".",""),"-",""),"/",""),"?",""),"_",""),",",""),"[",""),"]",""),"(",""),")",""),"*","")</f>
        <v/>
      </c>
      <c r="AV328" s="61" t="str">
        <f aca="false">SUBSTITUTE(SUBSTITUTE(SUBSTITUTE(SUBSTITUTE(SUBSTITUTE(SUBSTITUTE(SUBSTITUTE(SUBSTITUTE(SUBSTITUTE(SUBSTITUTE(SUBSTITUTE(SUBSTITUTE(SUBSTITUTE(LOWER(V328&amp;""),CHAR(160),"")," ",""),".",""),"-",""),"/",""),"?",""),"_",""),",",""),"[",""),"]",""),"(",""),")",""),"*","")</f>
        <v/>
      </c>
      <c r="AW328" s="61" t="str">
        <f aca="false">SUBSTITUTE(SUBSTITUTE(SUBSTITUTE(SUBSTITUTE(SUBSTITUTE(SUBSTITUTE(SUBSTITUTE(SUBSTITUTE(SUBSTITUTE(SUBSTITUTE(SUBSTITUTE(SUBSTITUTE(SUBSTITUTE(LOWER(Z328&amp;""),CHAR(160),"")," ",""),".",""),"-",""),"/",""),"?",""),"_",""),",",""),"[",""),"]",""),"(",""),")",""),"*","")</f>
        <v/>
      </c>
      <c r="AX328" s="61" t="str">
        <f aca="false">SUBSTITUTE(SUBSTITUTE(SUBSTITUTE(SUBSTITUTE(SUBSTITUTE(SUBSTITUTE(SUBSTITUTE(SUBSTITUTE(SUBSTITUTE(SUBSTITUTE(SUBSTITUTE(SUBSTITUTE(SUBSTITUTE(LOWER(AE328&amp;""),CHAR(160),"")," ",""),".",""),"-",""),"/",""),"?",""),"_",""),",",""),"[",""),"]",""),"(",""),")",""),"*","")</f>
        <v/>
      </c>
      <c r="AY328" s="61" t="str">
        <f aca="false">SUBSTITUTE(SUBSTITUTE(SUBSTITUTE(SUBSTITUTE(SUBSTITUTE(SUBSTITUTE(SUBSTITUTE(SUBSTITUTE(SUBSTITUTE(SUBSTITUTE(SUBSTITUTE(SUBSTITUTE(SUBSTITUTE(LOWER(W328&amp;""),CHAR(160),"")," ",""),".",""),"-",""),"/",""),"?",""),"_",""),",",""),"[",""),"]",""),"(",""),")",""),"*","")</f>
        <v/>
      </c>
      <c r="AZ328" s="61" t="str">
        <f aca="false">SUBSTITUTE(SUBSTITUTE(SUBSTITUTE(SUBSTITUTE(SUBSTITUTE(SUBSTITUTE(SUBSTITUTE(SUBSTITUTE(SUBSTITUTE(SUBSTITUTE(SUBSTITUTE(SUBSTITUTE(SUBSTITUTE(LOWER(AC328&amp;""),CHAR(160),"")," ",""),".",""),"-",""),"/",""),"?",""),"_",""),",",""),"[",""),"]",""),"(",""),")",""),"*","")</f>
        <v/>
      </c>
      <c r="BA328" s="61" t="str">
        <f aca="false">SUBSTITUTE(SUBSTITUTE(SUBSTITUTE(SUBSTITUTE(SUBSTITUTE(SUBSTITUTE(SUBSTITUTE(SUBSTITUTE(SUBSTITUTE(SUBSTITUTE(SUBSTITUTE(SUBSTITUTE(SUBSTITUTE(LOWER(AA328&amp;""),CHAR(160),""),"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"&amp;TRIM(SUBSTITUTE(SUBSTITUTE(SUBSTITUTE(SUBSTITUTE(SUBSTITUTE(SUBSTITUTE(SUBSTITUTE(SUBSTITUTE(SUBSTITUTE(SUBSTITUTE(SUBSTITUTE(SUBSTITUTE(SUBSTITUTE(SUBSTITUTE(SUBSTITUTE(SUBSTITUTE(SUBSTITUTE(SUBSTITUTE(SUBSTITUTE(SUBSTITUTE(LOWER(V328&amp;""),CHAR(160)," "),"."," "),","," "),"-"," "),"/"," "),"("," "),")"," "),":"," "),";"," "),"_"," "),"–"," "),"?"," "),"!"," "),"*"," "),"["," "),"]"," "),"'"," "),"#"," "),"+"," "),"&amp;"," "))&amp;" "</f>
        <v>  </v>
      </c>
      <c r="BD328" s="61" t="str">
        <f aca="false">" "&amp;TRIM(SUBSTITUTE(SUBSTITUTE(SUBSTITUTE(SUBSTITUTE(SUBSTITUTE(SUBSTITUTE(SUBSTITUTE(SUBSTITUTE(SUBSTITUTE(SUBSTITUTE(SUBSTITUTE(SUBSTITUTE(SUBSTITUTE(SUBSTITUTE(SUBSTITUTE(SUBSTITUTE(SUBSTITUTE(SUBSTITUTE(SUBSTITUTE(SUBSTITUTE(LOWER(Z328&amp;""),CHAR(160)," "),"."," "),","," "),"-"," "),"/"," "),"("," "),")"," "),":"," "),";"," "),"_"," "),"–"," "),"?"," "),"!"," "),"*"," "),"["," "),"]"," "),"'"," "),"#"," "),"+"," "),"&amp;"," "))&amp;" "</f>
        <v>  </v>
      </c>
      <c r="BE328" s="61" t="str">
        <f aca="false">" "&amp;TRIM(SUBSTITUTE(SUBSTITUTE(SUBSTITUTE(SUBSTITUTE(SUBSTITUTE(SUBSTITUTE(SUBSTITUTE(SUBSTITUTE(SUBSTITUTE(SUBSTITUTE(SUBSTITUTE(SUBSTITUTE(SUBSTITUTE(SUBSTITUTE(SUBSTITUTE(SUBSTITUTE(SUBSTITUTE(SUBSTITUTE(SUBSTITUTE(SUBSTITUTE(LOWER(W328&amp;""),CHAR(160)," "),"."," "),","," "),"-"," "),"/"," "),"("," "),")"," "),":"," "),";"," "),"_"," "),"–"," "),"?"," "),"!"," "),"*"," "),"["," "),"]"," "),"'"," "),"#"," "),"+"," "),"&amp;"," "))&amp;" "</f>
        <v>  </v>
      </c>
      <c r="BF328" s="61" t="str">
        <f aca="false">" "&amp;TRIM(SUBSTITUTE(SUBSTITUTE(SUBSTITUTE(SUBSTITUTE(SUBSTITUTE(SUBSTITUTE(SUBSTITUTE(SUBSTITUTE(SUBSTITUTE(SUBSTITUTE(SUBSTITUTE(SUBSTITUTE(SUBSTITUTE(SUBSTITUTE(SUBSTITUTE(SUBSTITUTE(SUBSTITUTE(SUBSTITUTE(SUBSTITUTE(SUBSTITUTE(LOWER(AC328&amp;""),CHAR(160)," "),"."," "),","," "),"-"," "),"/"," "),"("," "),")"," "),":"," "),";"," "),"_"," "),"–"," "),"?"," "),"!"," "),"*"," "),"["," "),"]"," "),"'"," "),"#"," "),"+"," "),"&amp;"," "))&amp;" "</f>
        <v>  </v>
      </c>
    </row>
    <row r="329" customFormat="false" ht="39.75" hidden="false" customHeight="true" outlineLevel="0" collapsed="false">
      <c r="A329" s="57" t="s">
        <v>902</v>
      </c>
      <c r="B329" s="57" t="s">
        <v>248</v>
      </c>
      <c r="C329" s="57" t="str">
        <f aca="false">Flights!$F$14</f>
        <v>MH1140</v>
      </c>
      <c r="D329" s="58" t="n">
        <f aca="false">Flights!$D$14</f>
        <v>46307</v>
      </c>
      <c r="E329" s="57" t="str">
        <f aca="false">Flights!$G$14&amp;"-"&amp;Flights!$H$14</f>
        <v>KUL-PEN</v>
      </c>
      <c r="F329" s="57" t="str">
        <f aca="false">Flights!$K$14</f>
        <v>BC</v>
      </c>
      <c r="G329" s="57" t="s">
        <v>79</v>
      </c>
      <c r="H329" s="57" t="s">
        <v>360</v>
      </c>
      <c r="I329" s="57" t="s">
        <v>387</v>
      </c>
      <c r="J329" s="57" t="s">
        <v>391</v>
      </c>
      <c r="K329" s="67" t="s">
        <v>389</v>
      </c>
      <c r="L329" s="67" t="s">
        <v>364</v>
      </c>
      <c r="M329" s="67"/>
      <c r="N329" s="67" t="s">
        <v>365</v>
      </c>
      <c r="O329" s="67"/>
      <c r="P329" s="57" t="s">
        <v>184</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open",IF(AND(NOT(OR(LEN(AZ329)&lt;15,ISNUMBER(MATCH(AZ329,L_Placeholder,0)))),NOT(SUMPRODUCT(--ISNUMBER(SEARCH(" "&amp;L_EvidencePhrase&amp;" ",BF329)))&gt;0),NOT(OR(LEN(AU329)&lt;2,ISNUMBER(MATCH(AU329,L_Placeholder,0)))),NOT(OR(LEN(AX329)&lt;2,ISNUMBER(MATCH(AX329,L_Placeholder,0)))),TRIM(AE329)&lt;&gt;TRIM(T329)),"N/A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",BD329)))&gt;0),"INVALID – evidence missing, placeholder or not yet on file",IF(OR(LEN(AX329)&lt;2,ISNUMBER(MATCH(AX329,L_Placeholder,0))),"INVALID – verifier missing",IF(AX329=AU329,"INVALID – verifier must be someone other than the PIC",IF(SUMPRODUCT(--ISNUMBER(SEARCH(" "&amp;L_EvidencePhrase&amp;" ",BC329)))&gt;0,"INVALID – result not yet available (awaiting / TBC)",IF(AND(TRIM(U329)="Pass",SUMPRODUCT(--ISNUMBER(SEARCH(" "&amp;L_ResultBad&amp;" ",BC329)))&gt;0,NOT(SUMPRODUCT(--ISNUMBER(SEARCH(" "&amp;L_Negation&amp;" ",BC329)))&gt;0)),"INVALID – result describes a problem: use Fail, then Pass after CA",IF(AND(AQ329=1,OR(OR(LEN(AY329)&lt;3,ISNUMBER(MATCH(AY329,L_Placeholder,0))),SUMPRODUCT(--ISNUMBER(SEARCH(" "&amp;L_EvidencePhrase&amp;" ",BE329)))&gt;0)),"INVALID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SUBSTITUTE(SUBSTITUTE(SUBSTITUTE(SUBSTITUTE(SUBSTITUTE(SUBSTITUTE(SUBSTITUTE(SUBSTITUTE(SUBSTITUTE(SUBSTITUTE(SUBSTITUTE(SUBSTITUTE(SUBSTITUTE(LOWER(T329&amp;""),CHAR(160),"")," ",""),".",""),"-",""),"/",""),"?",""),"_",""),",",""),"[",""),"]",""),"(",""),")",""),"*","")</f>
        <v/>
      </c>
      <c r="AV329" s="61" t="str">
        <f aca="false">SUBSTITUTE(SUBSTITUTE(SUBSTITUTE(SUBSTITUTE(SUBSTITUTE(SUBSTITUTE(SUBSTITUTE(SUBSTITUTE(SUBSTITUTE(SUBSTITUTE(SUBSTITUTE(SUBSTITUTE(SUBSTITUTE(LOWER(V329&amp;""),CHAR(160),"")," ",""),".",""),"-",""),"/",""),"?",""),"_",""),",",""),"[",""),"]",""),"(",""),")",""),"*","")</f>
        <v/>
      </c>
      <c r="AW329" s="61" t="str">
        <f aca="false">SUBSTITUTE(SUBSTITUTE(SUBSTITUTE(SUBSTITUTE(SUBSTITUTE(SUBSTITUTE(SUBSTITUTE(SUBSTITUTE(SUBSTITUTE(SUBSTITUTE(SUBSTITUTE(SUBSTITUTE(SUBSTITUTE(LOWER(Z329&amp;""),CHAR(160),"")," ",""),".",""),"-",""),"/",""),"?",""),"_",""),",",""),"[",""),"]",""),"(",""),")",""),"*","")</f>
        <v/>
      </c>
      <c r="AX329" s="61" t="str">
        <f aca="false">SUBSTITUTE(SUBSTITUTE(SUBSTITUTE(SUBSTITUTE(SUBSTITUTE(SUBSTITUTE(SUBSTITUTE(SUBSTITUTE(SUBSTITUTE(SUBSTITUTE(SUBSTITUTE(SUBSTITUTE(SUBSTITUTE(LOWER(AE329&amp;""),CHAR(160),"")," ",""),".",""),"-",""),"/",""),"?",""),"_",""),",",""),"[",""),"]",""),"(",""),")",""),"*","")</f>
        <v/>
      </c>
      <c r="AY329" s="61" t="str">
        <f aca="false">SUBSTITUTE(SUBSTITUTE(SUBSTITUTE(SUBSTITUTE(SUBSTITUTE(SUBSTITUTE(SUBSTITUTE(SUBSTITUTE(SUBSTITUTE(SUBSTITUTE(SUBSTITUTE(SUBSTITUTE(SUBSTITUTE(LOWER(W329&amp;""),CHAR(160),"")," ",""),".",""),"-",""),"/",""),"?",""),"_",""),",",""),"[",""),"]",""),"(",""),")",""),"*","")</f>
        <v/>
      </c>
      <c r="AZ329" s="61" t="str">
        <f aca="false">SUBSTITUTE(SUBSTITUTE(SUBSTITUTE(SUBSTITUTE(SUBSTITUTE(SUBSTITUTE(SUBSTITUTE(SUBSTITUTE(SUBSTITUTE(SUBSTITUTE(SUBSTITUTE(SUBSTITUTE(SUBSTITUTE(LOWER(AC329&amp;""),CHAR(160),"")," ",""),".",""),"-",""),"/",""),"?",""),"_",""),",",""),"[",""),"]",""),"(",""),")",""),"*","")</f>
        <v/>
      </c>
      <c r="BA329" s="61" t="str">
        <f aca="false">SUBSTITUTE(SUBSTITUTE(SUBSTITUTE(SUBSTITUTE(SUBSTITUTE(SUBSTITUTE(SUBSTITUTE(SUBSTITUTE(SUBSTITUTE(SUBSTITUTE(SUBSTITUTE(SUBSTITUTE(SUBSTITUTE(LOWER(AA329&amp;""),CHAR(160),""),"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"&amp;TRIM(SUBSTITUTE(SUBSTITUTE(SUBSTITUTE(SUBSTITUTE(SUBSTITUTE(SUBSTITUTE(SUBSTITUTE(SUBSTITUTE(SUBSTITUTE(SUBSTITUTE(SUBSTITUTE(SUBSTITUTE(SUBSTITUTE(SUBSTITUTE(SUBSTITUTE(SUBSTITUTE(SUBSTITUTE(SUBSTITUTE(SUBSTITUTE(SUBSTITUTE(LOWER(V329&amp;""),CHAR(160)," "),"."," "),","," "),"-"," "),"/"," "),"("," "),")"," "),":"," "),";"," "),"_"," "),"–"," "),"?"," "),"!"," "),"*"," "),"["," "),"]"," "),"'"," "),"#"," "),"+"," "),"&amp;"," "))&amp;" "</f>
        <v>  </v>
      </c>
      <c r="BD329" s="61" t="str">
        <f aca="false">" "&amp;TRIM(SUBSTITUTE(SUBSTITUTE(SUBSTITUTE(SUBSTITUTE(SUBSTITUTE(SUBSTITUTE(SUBSTITUTE(SUBSTITUTE(SUBSTITUTE(SUBSTITUTE(SUBSTITUTE(SUBSTITUTE(SUBSTITUTE(SUBSTITUTE(SUBSTITUTE(SUBSTITUTE(SUBSTITUTE(SUBSTITUTE(SUBSTITUTE(SUBSTITUTE(LOWER(Z329&amp;""),CHAR(160)," "),"."," "),","," "),"-"," "),"/"," "),"("," "),")"," "),":"," "),";"," "),"_"," "),"–"," "),"?"," "),"!"," "),"*"," "),"["," "),"]"," "),"'"," "),"#"," "),"+"," "),"&amp;"," "))&amp;" "</f>
        <v>  </v>
      </c>
      <c r="BE329" s="61" t="str">
        <f aca="false">" "&amp;TRIM(SUBSTITUTE(SUBSTITUTE(SUBSTITUTE(SUBSTITUTE(SUBSTITUTE(SUBSTITUTE(SUBSTITUTE(SUBSTITUTE(SUBSTITUTE(SUBSTITUTE(SUBSTITUTE(SUBSTITUTE(SUBSTITUTE(SUBSTITUTE(SUBSTITUTE(SUBSTITUTE(SUBSTITUTE(SUBSTITUTE(SUBSTITUTE(SUBSTITUTE(LOWER(W329&amp;""),CHAR(160)," "),"."," "),","," "),"-"," "),"/"," "),"("," "),")"," "),":"," "),";"," "),"_"," "),"–"," "),"?"," "),"!"," "),"*"," "),"["," "),"]"," "),"'"," "),"#"," "),"+"," "),"&amp;"," "))&amp;" "</f>
        <v>  </v>
      </c>
      <c r="BF329" s="61" t="str">
        <f aca="false">" "&amp;TRIM(SUBSTITUTE(SUBSTITUTE(SUBSTITUTE(SUBSTITUTE(SUBSTITUTE(SUBSTITUTE(SUBSTITUTE(SUBSTITUTE(SUBSTITUTE(SUBSTITUTE(SUBSTITUTE(SUBSTITUTE(SUBSTITUTE(SUBSTITUTE(SUBSTITUTE(SUBSTITUTE(SUBSTITUTE(SUBSTITUTE(SUBSTITUTE(SUBSTITUTE(LOWER(AC329&amp;""),CHAR(160)," "),"."," "),","," "),"-"," "),"/"," "),"("," "),")"," "),":"," "),";"," "),"_"," "),"–"," "),"?"," "),"!"," "),"*"," "),"["," "),"]"," "),"'"," "),"#"," "),"+"," "),"&amp;"," "))&amp;" "</f>
        <v>  </v>
      </c>
    </row>
    <row r="330" customFormat="false" ht="39.75" hidden="false" customHeight="true" outlineLevel="0" collapsed="false">
      <c r="A330" s="57" t="s">
        <v>903</v>
      </c>
      <c r="B330" s="57" t="s">
        <v>248</v>
      </c>
      <c r="C330" s="57" t="str">
        <f aca="false">Flights!$F$14</f>
        <v>MH1140</v>
      </c>
      <c r="D330" s="58" t="n">
        <f aca="false">Flights!$D$14</f>
        <v>46307</v>
      </c>
      <c r="E330" s="57" t="str">
        <f aca="false">Flights!$G$14&amp;"-"&amp;Flights!$H$14</f>
        <v>KUL-PEN</v>
      </c>
      <c r="F330" s="57" t="str">
        <f aca="false">Flights!$K$14</f>
        <v>BC</v>
      </c>
      <c r="G330" s="57" t="s">
        <v>79</v>
      </c>
      <c r="H330" s="57" t="s">
        <v>360</v>
      </c>
      <c r="I330" s="57" t="s">
        <v>393</v>
      </c>
      <c r="J330" s="57" t="s">
        <v>394</v>
      </c>
      <c r="K330" s="67" t="s">
        <v>904</v>
      </c>
      <c r="L330" s="67" t="s">
        <v>905</v>
      </c>
      <c r="M330" s="67"/>
      <c r="N330" s="67" t="s">
        <v>365</v>
      </c>
      <c r="O330" s="67"/>
      <c r="P330" s="57" t="s">
        <v>184</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open",IF(AND(NOT(OR(LEN(AZ330)&lt;15,ISNUMBER(MATCH(AZ330,L_Placeholder,0)))),NOT(SUMPRODUCT(--ISNUMBER(SEARCH(" "&amp;L_EvidencePhrase&amp;" ",BF330)))&gt;0),NOT(OR(LEN(AU330)&lt;2,ISNUMBER(MATCH(AU330,L_Placeholder,0)))),NOT(OR(LEN(AX330)&lt;2,ISNUMBER(MATCH(AX330,L_Placeholder,0)))),TRIM(AE330)&lt;&gt;TRIM(T330)),"N/A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",BD330)))&gt;0),"INVALID – evidence missing, placeholder or not yet on file",IF(OR(LEN(AX330)&lt;2,ISNUMBER(MATCH(AX330,L_Placeholder,0))),"INVALID – verifier missing",IF(AX330=AU330,"INVALID – verifier must be someone other than the PIC",IF(SUMPRODUCT(--ISNUMBER(SEARCH(" "&amp;L_EvidencePhrase&amp;" ",BC330)))&gt;0,"INVALID – result not yet available (awaiting / TBC)",IF(AND(TRIM(U330)="Pass",SUMPRODUCT(--ISNUMBER(SEARCH(" "&amp;L_ResultBad&amp;" ",BC330)))&gt;0,NOT(SUMPRODUCT(--ISNUMBER(SEARCH(" "&amp;L_Negation&amp;" ",BC330)))&gt;0)),"INVALID – result describes a problem: use Fail, then Pass after CA",IF(AND(AQ330=1,OR(OR(LEN(AY330)&lt;3,ISNUMBER(MATCH(AY330,L_Placeholder,0))),SUMPRODUCT(--ISNUMBER(SEARCH(" "&amp;L_EvidencePhrase&amp;" ",BE330)))&gt;0)),"INVALID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SUBSTITUTE(SUBSTITUTE(SUBSTITUTE(SUBSTITUTE(SUBSTITUTE(SUBSTITUTE(SUBSTITUTE(SUBSTITUTE(SUBSTITUTE(SUBSTITUTE(SUBSTITUTE(SUBSTITUTE(SUBSTITUTE(LOWER(T330&amp;""),CHAR(160),"")," ",""),".",""),"-",""),"/",""),"?",""),"_",""),",",""),"[",""),"]",""),"(",""),")",""),"*","")</f>
        <v/>
      </c>
      <c r="AV330" s="61" t="str">
        <f aca="false">SUBSTITUTE(SUBSTITUTE(SUBSTITUTE(SUBSTITUTE(SUBSTITUTE(SUBSTITUTE(SUBSTITUTE(SUBSTITUTE(SUBSTITUTE(SUBSTITUTE(SUBSTITUTE(SUBSTITUTE(SUBSTITUTE(LOWER(V330&amp;""),CHAR(160),"")," ",""),".",""),"-",""),"/",""),"?",""),"_",""),",",""),"[",""),"]",""),"(",""),")",""),"*","")</f>
        <v/>
      </c>
      <c r="AW330" s="61" t="str">
        <f aca="false">SUBSTITUTE(SUBSTITUTE(SUBSTITUTE(SUBSTITUTE(SUBSTITUTE(SUBSTITUTE(SUBSTITUTE(SUBSTITUTE(SUBSTITUTE(SUBSTITUTE(SUBSTITUTE(SUBSTITUTE(SUBSTITUTE(LOWER(Z330&amp;""),CHAR(160),"")," ",""),".",""),"-",""),"/",""),"?",""),"_",""),",",""),"[",""),"]",""),"(",""),")",""),"*","")</f>
        <v/>
      </c>
      <c r="AX330" s="61" t="str">
        <f aca="false">SUBSTITUTE(SUBSTITUTE(SUBSTITUTE(SUBSTITUTE(SUBSTITUTE(SUBSTITUTE(SUBSTITUTE(SUBSTITUTE(SUBSTITUTE(SUBSTITUTE(SUBSTITUTE(SUBSTITUTE(SUBSTITUTE(LOWER(AE330&amp;""),CHAR(160),"")," ",""),".",""),"-",""),"/",""),"?",""),"_",""),",",""),"[",""),"]",""),"(",""),")",""),"*","")</f>
        <v/>
      </c>
      <c r="AY330" s="61" t="str">
        <f aca="false">SUBSTITUTE(SUBSTITUTE(SUBSTITUTE(SUBSTITUTE(SUBSTITUTE(SUBSTITUTE(SUBSTITUTE(SUBSTITUTE(SUBSTITUTE(SUBSTITUTE(SUBSTITUTE(SUBSTITUTE(SUBSTITUTE(LOWER(W330&amp;""),CHAR(160),"")," ",""),".",""),"-",""),"/",""),"?",""),"_",""),",",""),"[",""),"]",""),"(",""),")",""),"*","")</f>
        <v/>
      </c>
      <c r="AZ330" s="61" t="str">
        <f aca="false">SUBSTITUTE(SUBSTITUTE(SUBSTITUTE(SUBSTITUTE(SUBSTITUTE(SUBSTITUTE(SUBSTITUTE(SUBSTITUTE(SUBSTITUTE(SUBSTITUTE(SUBSTITUTE(SUBSTITUTE(SUBSTITUTE(LOWER(AC330&amp;""),CHAR(160),"")," ",""),".",""),"-",""),"/",""),"?",""),"_",""),",",""),"[",""),"]",""),"(",""),")",""),"*","")</f>
        <v/>
      </c>
      <c r="BA330" s="61" t="str">
        <f aca="false">SUBSTITUTE(SUBSTITUTE(SUBSTITUTE(SUBSTITUTE(SUBSTITUTE(SUBSTITUTE(SUBSTITUTE(SUBSTITUTE(SUBSTITUTE(SUBSTITUTE(SUBSTITUTE(SUBSTITUTE(SUBSTITUTE(LOWER(AA330&amp;""),CHAR(160),""),"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"&amp;TRIM(SUBSTITUTE(SUBSTITUTE(SUBSTITUTE(SUBSTITUTE(SUBSTITUTE(SUBSTITUTE(SUBSTITUTE(SUBSTITUTE(SUBSTITUTE(SUBSTITUTE(SUBSTITUTE(SUBSTITUTE(SUBSTITUTE(SUBSTITUTE(SUBSTITUTE(SUBSTITUTE(SUBSTITUTE(SUBSTITUTE(SUBSTITUTE(SUBSTITUTE(LOWER(V330&amp;""),CHAR(160)," "),"."," "),","," "),"-"," "),"/"," "),"("," "),")"," "),":"," "),";"," "),"_"," "),"–"," "),"?"," "),"!"," "),"*"," "),"["," "),"]"," "),"'"," "),"#"," "),"+"," "),"&amp;"," "))&amp;" "</f>
        <v>  </v>
      </c>
      <c r="BD330" s="61" t="str">
        <f aca="false">" "&amp;TRIM(SUBSTITUTE(SUBSTITUTE(SUBSTITUTE(SUBSTITUTE(SUBSTITUTE(SUBSTITUTE(SUBSTITUTE(SUBSTITUTE(SUBSTITUTE(SUBSTITUTE(SUBSTITUTE(SUBSTITUTE(SUBSTITUTE(SUBSTITUTE(SUBSTITUTE(SUBSTITUTE(SUBSTITUTE(SUBSTITUTE(SUBSTITUTE(SUBSTITUTE(LOWER(Z330&amp;""),CHAR(160)," "),"."," "),","," "),"-"," "),"/"," "),"("," "),")"," "),":"," "),";"," "),"_"," "),"–"," "),"?"," "),"!"," "),"*"," "),"["," "),"]"," "),"'"," "),"#"," "),"+"," "),"&amp;"," "))&amp;" "</f>
        <v>  </v>
      </c>
      <c r="BE330" s="61" t="str">
        <f aca="false">" "&amp;TRIM(SUBSTITUTE(SUBSTITUTE(SUBSTITUTE(SUBSTITUTE(SUBSTITUTE(SUBSTITUTE(SUBSTITUTE(SUBSTITUTE(SUBSTITUTE(SUBSTITUTE(SUBSTITUTE(SUBSTITUTE(SUBSTITUTE(SUBSTITUTE(SUBSTITUTE(SUBSTITUTE(SUBSTITUTE(SUBSTITUTE(SUBSTITUTE(SUBSTITUTE(LOWER(W330&amp;""),CHAR(160)," "),"."," "),","," "),"-"," "),"/"," "),"("," "),")"," "),":"," "),";"," "),"_"," "),"–"," "),"?"," "),"!"," "),"*"," "),"["," "),"]"," "),"'"," "),"#"," "),"+"," "),"&amp;"," "))&amp;" "</f>
        <v>  </v>
      </c>
      <c r="BF330" s="61" t="str">
        <f aca="false">" "&amp;TRIM(SUBSTITUTE(SUBSTITUTE(SUBSTITUTE(SUBSTITUTE(SUBSTITUTE(SUBSTITUTE(SUBSTITUTE(SUBSTITUTE(SUBSTITUTE(SUBSTITUTE(SUBSTITUTE(SUBSTITUTE(SUBSTITUTE(SUBSTITUTE(SUBSTITUTE(SUBSTITUTE(SUBSTITUTE(SUBSTITUTE(SUBSTITUTE(SUBSTITUTE(LOWER(AC330&amp;""),CHAR(160)," "),"."," "),","," "),"-"," "),"/"," "),"("," "),")"," "),":"," "),";"," "),"_"," "),"–"," "),"?"," "),"!"," "),"*"," "),"["," "),"]"," "),"'"," "),"#"," "),"+"," "),"&amp;"," "))&amp;" "</f>
        <v>  </v>
      </c>
    </row>
    <row r="331" customFormat="false" ht="39.75" hidden="false" customHeight="true" outlineLevel="0" collapsed="false">
      <c r="A331" s="57" t="s">
        <v>906</v>
      </c>
      <c r="B331" s="57" t="s">
        <v>248</v>
      </c>
      <c r="C331" s="57" t="str">
        <f aca="false">Flights!$F$14</f>
        <v>MH1140</v>
      </c>
      <c r="D331" s="58" t="n">
        <f aca="false">Flights!$D$14</f>
        <v>46307</v>
      </c>
      <c r="E331" s="57" t="str">
        <f aca="false">Flights!$G$14&amp;"-"&amp;Flights!$H$14</f>
        <v>KUL-PEN</v>
      </c>
      <c r="F331" s="57" t="str">
        <f aca="false">Flights!$K$14</f>
        <v>BC</v>
      </c>
      <c r="G331" s="57" t="s">
        <v>81</v>
      </c>
      <c r="H331" s="57" t="s">
        <v>360</v>
      </c>
      <c r="I331" s="57" t="s">
        <v>361</v>
      </c>
      <c r="J331" s="57" t="s">
        <v>398</v>
      </c>
      <c r="K331" s="67" t="s">
        <v>399</v>
      </c>
      <c r="L331" s="67" t="s">
        <v>400</v>
      </c>
      <c r="M331" s="67"/>
      <c r="N331" s="67" t="s">
        <v>365</v>
      </c>
      <c r="O331" s="67"/>
      <c r="P331" s="57" t="s">
        <v>184</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open",IF(AND(NOT(OR(LEN(AZ331)&lt;15,ISNUMBER(MATCH(AZ331,L_Placeholder,0)))),NOT(SUMPRODUCT(--ISNUMBER(SEARCH(" "&amp;L_EvidencePhrase&amp;" ",BF331)))&gt;0),NOT(OR(LEN(AU331)&lt;2,ISNUMBER(MATCH(AU331,L_Placeholder,0)))),NOT(OR(LEN(AX331)&lt;2,ISNUMBER(MATCH(AX331,L_Placeholder,0)))),TRIM(AE331)&lt;&gt;TRIM(T331)),"N/A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",BD331)))&gt;0),"INVALID – evidence missing, placeholder or not yet on file",IF(OR(LEN(AX331)&lt;2,ISNUMBER(MATCH(AX331,L_Placeholder,0))),"INVALID – verifier missing",IF(AX331=AU331,"INVALID – verifier must be someone other than the PIC",IF(SUMPRODUCT(--ISNUMBER(SEARCH(" "&amp;L_EvidencePhrase&amp;" ",BC331)))&gt;0,"INVALID – result not yet available (awaiting / TBC)",IF(AND(TRIM(U331)="Pass",SUMPRODUCT(--ISNUMBER(SEARCH(" "&amp;L_ResultBad&amp;" ",BC331)))&gt;0,NOT(SUMPRODUCT(--ISNUMBER(SEARCH(" "&amp;L_Negation&amp;" ",BC331)))&gt;0)),"INVALID – result describes a problem: use Fail, then Pass after CA",IF(AND(AQ331=1,OR(OR(LEN(AY331)&lt;3,ISNUMBER(MATCH(AY331,L_Placeholder,0))),SUMPRODUCT(--ISNUMBER(SEARCH(" "&amp;L_EvidencePhrase&amp;" ",BE331)))&gt;0)),"INVALID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SUBSTITUTE(SUBSTITUTE(SUBSTITUTE(SUBSTITUTE(SUBSTITUTE(SUBSTITUTE(SUBSTITUTE(SUBSTITUTE(SUBSTITUTE(SUBSTITUTE(SUBSTITUTE(SUBSTITUTE(SUBSTITUTE(LOWER(T331&amp;""),CHAR(160),"")," ",""),".",""),"-",""),"/",""),"?",""),"_",""),",",""),"[",""),"]",""),"(",""),")",""),"*","")</f>
        <v/>
      </c>
      <c r="AV331" s="61" t="str">
        <f aca="false">SUBSTITUTE(SUBSTITUTE(SUBSTITUTE(SUBSTITUTE(SUBSTITUTE(SUBSTITUTE(SUBSTITUTE(SUBSTITUTE(SUBSTITUTE(SUBSTITUTE(SUBSTITUTE(SUBSTITUTE(SUBSTITUTE(LOWER(V331&amp;""),CHAR(160),"")," ",""),".",""),"-",""),"/",""),"?",""),"_",""),",",""),"[",""),"]",""),"(",""),")",""),"*","")</f>
        <v/>
      </c>
      <c r="AW331" s="61" t="str">
        <f aca="false">SUBSTITUTE(SUBSTITUTE(SUBSTITUTE(SUBSTITUTE(SUBSTITUTE(SUBSTITUTE(SUBSTITUTE(SUBSTITUTE(SUBSTITUTE(SUBSTITUTE(SUBSTITUTE(SUBSTITUTE(SUBSTITUTE(LOWER(Z331&amp;""),CHAR(160),"")," ",""),".",""),"-",""),"/",""),"?",""),"_",""),",",""),"[",""),"]",""),"(",""),")",""),"*","")</f>
        <v/>
      </c>
      <c r="AX331" s="61" t="str">
        <f aca="false">SUBSTITUTE(SUBSTITUTE(SUBSTITUTE(SUBSTITUTE(SUBSTITUTE(SUBSTITUTE(SUBSTITUTE(SUBSTITUTE(SUBSTITUTE(SUBSTITUTE(SUBSTITUTE(SUBSTITUTE(SUBSTITUTE(LOWER(AE331&amp;""),CHAR(160),"")," ",""),".",""),"-",""),"/",""),"?",""),"_",""),",",""),"[",""),"]",""),"(",""),")",""),"*","")</f>
        <v/>
      </c>
      <c r="AY331" s="61" t="str">
        <f aca="false">SUBSTITUTE(SUBSTITUTE(SUBSTITUTE(SUBSTITUTE(SUBSTITUTE(SUBSTITUTE(SUBSTITUTE(SUBSTITUTE(SUBSTITUTE(SUBSTITUTE(SUBSTITUTE(SUBSTITUTE(SUBSTITUTE(LOWER(W331&amp;""),CHAR(160),"")," ",""),".",""),"-",""),"/",""),"?",""),"_",""),",",""),"[",""),"]",""),"(",""),")",""),"*","")</f>
        <v/>
      </c>
      <c r="AZ331" s="61" t="str">
        <f aca="false">SUBSTITUTE(SUBSTITUTE(SUBSTITUTE(SUBSTITUTE(SUBSTITUTE(SUBSTITUTE(SUBSTITUTE(SUBSTITUTE(SUBSTITUTE(SUBSTITUTE(SUBSTITUTE(SUBSTITUTE(SUBSTITUTE(LOWER(AC331&amp;""),CHAR(160),"")," ",""),".",""),"-",""),"/",""),"?",""),"_",""),",",""),"[",""),"]",""),"(",""),")",""),"*","")</f>
        <v/>
      </c>
      <c r="BA331" s="61" t="str">
        <f aca="false">SUBSTITUTE(SUBSTITUTE(SUBSTITUTE(SUBSTITUTE(SUBSTITUTE(SUBSTITUTE(SUBSTITUTE(SUBSTITUTE(SUBSTITUTE(SUBSTITUTE(SUBSTITUTE(SUBSTITUTE(SUBSTITUTE(LOWER(AA331&amp;""),CHAR(160),""),"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"&amp;TRIM(SUBSTITUTE(SUBSTITUTE(SUBSTITUTE(SUBSTITUTE(SUBSTITUTE(SUBSTITUTE(SUBSTITUTE(SUBSTITUTE(SUBSTITUTE(SUBSTITUTE(SUBSTITUTE(SUBSTITUTE(SUBSTITUTE(SUBSTITUTE(SUBSTITUTE(SUBSTITUTE(SUBSTITUTE(SUBSTITUTE(SUBSTITUTE(SUBSTITUTE(LOWER(V331&amp;""),CHAR(160)," "),"."," "),","," "),"-"," "),"/"," "),"("," "),")"," "),":"," "),";"," "),"_"," "),"–"," "),"?"," "),"!"," "),"*"," "),"["," "),"]"," "),"'"," "),"#"," "),"+"," "),"&amp;"," "))&amp;" "</f>
        <v>  </v>
      </c>
      <c r="BD331" s="61" t="str">
        <f aca="false">" "&amp;TRIM(SUBSTITUTE(SUBSTITUTE(SUBSTITUTE(SUBSTITUTE(SUBSTITUTE(SUBSTITUTE(SUBSTITUTE(SUBSTITUTE(SUBSTITUTE(SUBSTITUTE(SUBSTITUTE(SUBSTITUTE(SUBSTITUTE(SUBSTITUTE(SUBSTITUTE(SUBSTITUTE(SUBSTITUTE(SUBSTITUTE(SUBSTITUTE(SUBSTITUTE(LOWER(Z331&amp;""),CHAR(160)," "),"."," "),","," "),"-"," "),"/"," "),"("," "),")"," "),":"," "),";"," "),"_"," "),"–"," "),"?"," "),"!"," "),"*"," "),"["," "),"]"," "),"'"," "),"#"," "),"+"," "),"&amp;"," "))&amp;" "</f>
        <v>  </v>
      </c>
      <c r="BE331" s="61" t="str">
        <f aca="false">" "&amp;TRIM(SUBSTITUTE(SUBSTITUTE(SUBSTITUTE(SUBSTITUTE(SUBSTITUTE(SUBSTITUTE(SUBSTITUTE(SUBSTITUTE(SUBSTITUTE(SUBSTITUTE(SUBSTITUTE(SUBSTITUTE(SUBSTITUTE(SUBSTITUTE(SUBSTITUTE(SUBSTITUTE(SUBSTITUTE(SUBSTITUTE(SUBSTITUTE(SUBSTITUTE(LOWER(W331&amp;""),CHAR(160)," "),"."," "),","," "),"-"," "),"/"," "),"("," "),")"," "),":"," "),";"," "),"_"," "),"–"," "),"?"," "),"!"," "),"*"," "),"["," "),"]"," "),"'"," "),"#"," "),"+"," "),"&amp;"," "))&amp;" "</f>
        <v>  </v>
      </c>
      <c r="BF331" s="61" t="str">
        <f aca="false">" "&amp;TRIM(SUBSTITUTE(SUBSTITUTE(SUBSTITUTE(SUBSTITUTE(SUBSTITUTE(SUBSTITUTE(SUBSTITUTE(SUBSTITUTE(SUBSTITUTE(SUBSTITUTE(SUBSTITUTE(SUBSTITUTE(SUBSTITUTE(SUBSTITUTE(SUBSTITUTE(SUBSTITUTE(SUBSTITUTE(SUBSTITUTE(SUBSTITUTE(SUBSTITUTE(LOWER(AC331&amp;""),CHAR(160)," "),"."," "),","," "),"-"," "),"/"," "),"("," "),")"," "),":"," "),";"," "),"_"," "),"–"," "),"?"," "),"!"," "),"*"," "),"["," "),"]"," "),"'"," "),"#"," "),"+"," "),"&amp;"," "))&amp;" "</f>
        <v>  </v>
      </c>
    </row>
    <row r="332" customFormat="false" ht="39.75" hidden="false" customHeight="true" outlineLevel="0" collapsed="false">
      <c r="A332" s="57" t="s">
        <v>907</v>
      </c>
      <c r="B332" s="57" t="s">
        <v>248</v>
      </c>
      <c r="C332" s="57" t="str">
        <f aca="false">Flights!$F$14</f>
        <v>MH1140</v>
      </c>
      <c r="D332" s="58" t="n">
        <f aca="false">Flights!$D$14</f>
        <v>46307</v>
      </c>
      <c r="E332" s="57" t="str">
        <f aca="false">Flights!$G$14&amp;"-"&amp;Flights!$H$14</f>
        <v>KUL-PEN</v>
      </c>
      <c r="F332" s="57" t="str">
        <f aca="false">Flights!$K$14</f>
        <v>BC</v>
      </c>
      <c r="G332" s="57" t="s">
        <v>402</v>
      </c>
      <c r="H332" s="57" t="s">
        <v>360</v>
      </c>
      <c r="I332" s="57" t="s">
        <v>361</v>
      </c>
      <c r="J332" s="57" t="s">
        <v>403</v>
      </c>
      <c r="K332" s="67"/>
      <c r="L332" s="67" t="s">
        <v>404</v>
      </c>
      <c r="M332" s="67"/>
      <c r="N332" s="67" t="s">
        <v>365</v>
      </c>
      <c r="O332" s="67" t="s">
        <v>405</v>
      </c>
      <c r="P332" s="57" t="s">
        <v>184</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open",IF(AND(NOT(OR(LEN(AZ332)&lt;15,ISNUMBER(MATCH(AZ332,L_Placeholder,0)))),NOT(SUMPRODUCT(--ISNUMBER(SEARCH(" "&amp;L_EvidencePhrase&amp;" ",BF332)))&gt;0),NOT(OR(LEN(AU332)&lt;2,ISNUMBER(MATCH(AU332,L_Placeholder,0)))),NOT(OR(LEN(AX332)&lt;2,ISNUMBER(MATCH(AX332,L_Placeholder,0)))),TRIM(AE332)&lt;&gt;TRIM(T332)),"N/A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",BD332)))&gt;0),"INVALID – evidence missing, placeholder or not yet on file",IF(OR(LEN(AX332)&lt;2,ISNUMBER(MATCH(AX332,L_Placeholder,0))),"INVALID – verifier missing",IF(AX332=AU332,"INVALID – verifier must be someone other than the PIC",IF(SUMPRODUCT(--ISNUMBER(SEARCH(" "&amp;L_EvidencePhrase&amp;" ",BC332)))&gt;0,"INVALID – result not yet available (awaiting / TBC)",IF(AND(TRIM(U332)="Pass",SUMPRODUCT(--ISNUMBER(SEARCH(" "&amp;L_ResultBad&amp;" ",BC332)))&gt;0,NOT(SUMPRODUCT(--ISNUMBER(SEARCH(" "&amp;L_Negation&amp;" ",BC332)))&gt;0)),"INVALID – result describes a problem: use Fail, then Pass after CA",IF(AND(AQ332=1,OR(OR(LEN(AY332)&lt;3,ISNUMBER(MATCH(AY332,L_Placeholder,0))),SUMPRODUCT(--ISNUMBER(SEARCH(" "&amp;L_EvidencePhrase&amp;" ",BE332)))&gt;0)),"INVALID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SUBSTITUTE(SUBSTITUTE(SUBSTITUTE(SUBSTITUTE(SUBSTITUTE(SUBSTITUTE(SUBSTITUTE(SUBSTITUTE(SUBSTITUTE(SUBSTITUTE(SUBSTITUTE(SUBSTITUTE(SUBSTITUTE(LOWER(T332&amp;""),CHAR(160),"")," ",""),".",""),"-",""),"/",""),"?",""),"_",""),",",""),"[",""),"]",""),"(",""),")",""),"*","")</f>
        <v/>
      </c>
      <c r="AV332" s="61" t="str">
        <f aca="false">SUBSTITUTE(SUBSTITUTE(SUBSTITUTE(SUBSTITUTE(SUBSTITUTE(SUBSTITUTE(SUBSTITUTE(SUBSTITUTE(SUBSTITUTE(SUBSTITUTE(SUBSTITUTE(SUBSTITUTE(SUBSTITUTE(LOWER(V332&amp;""),CHAR(160),"")," ",""),".",""),"-",""),"/",""),"?",""),"_",""),",",""),"[",""),"]",""),"(",""),")",""),"*","")</f>
        <v/>
      </c>
      <c r="AW332" s="61" t="str">
        <f aca="false">SUBSTITUTE(SUBSTITUTE(SUBSTITUTE(SUBSTITUTE(SUBSTITUTE(SUBSTITUTE(SUBSTITUTE(SUBSTITUTE(SUBSTITUTE(SUBSTITUTE(SUBSTITUTE(SUBSTITUTE(SUBSTITUTE(LOWER(Z332&amp;""),CHAR(160),"")," ",""),".",""),"-",""),"/",""),"?",""),"_",""),",",""),"[",""),"]",""),"(",""),")",""),"*","")</f>
        <v/>
      </c>
      <c r="AX332" s="61" t="str">
        <f aca="false">SUBSTITUTE(SUBSTITUTE(SUBSTITUTE(SUBSTITUTE(SUBSTITUTE(SUBSTITUTE(SUBSTITUTE(SUBSTITUTE(SUBSTITUTE(SUBSTITUTE(SUBSTITUTE(SUBSTITUTE(SUBSTITUTE(LOWER(AE332&amp;""),CHAR(160),"")," ",""),".",""),"-",""),"/",""),"?",""),"_",""),",",""),"[",""),"]",""),"(",""),")",""),"*","")</f>
        <v/>
      </c>
      <c r="AY332" s="61" t="str">
        <f aca="false">SUBSTITUTE(SUBSTITUTE(SUBSTITUTE(SUBSTITUTE(SUBSTITUTE(SUBSTITUTE(SUBSTITUTE(SUBSTITUTE(SUBSTITUTE(SUBSTITUTE(SUBSTITUTE(SUBSTITUTE(SUBSTITUTE(LOWER(W332&amp;""),CHAR(160),"")," ",""),".",""),"-",""),"/",""),"?",""),"_",""),",",""),"[",""),"]",""),"(",""),")",""),"*","")</f>
        <v/>
      </c>
      <c r="AZ332" s="61" t="str">
        <f aca="false">SUBSTITUTE(SUBSTITUTE(SUBSTITUTE(SUBSTITUTE(SUBSTITUTE(SUBSTITUTE(SUBSTITUTE(SUBSTITUTE(SUBSTITUTE(SUBSTITUTE(SUBSTITUTE(SUBSTITUTE(SUBSTITUTE(LOWER(AC332&amp;""),CHAR(160),"")," ",""),".",""),"-",""),"/",""),"?",""),"_",""),",",""),"[",""),"]",""),"(",""),")",""),"*","")</f>
        <v/>
      </c>
      <c r="BA332" s="61" t="str">
        <f aca="false">SUBSTITUTE(SUBSTITUTE(SUBSTITUTE(SUBSTITUTE(SUBSTITUTE(SUBSTITUTE(SUBSTITUTE(SUBSTITUTE(SUBSTITUTE(SUBSTITUTE(SUBSTITUTE(SUBSTITUTE(SUBSTITUTE(LOWER(AA332&amp;""),CHAR(160),""),"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"&amp;TRIM(SUBSTITUTE(SUBSTITUTE(SUBSTITUTE(SUBSTITUTE(SUBSTITUTE(SUBSTITUTE(SUBSTITUTE(SUBSTITUTE(SUBSTITUTE(SUBSTITUTE(SUBSTITUTE(SUBSTITUTE(SUBSTITUTE(SUBSTITUTE(SUBSTITUTE(SUBSTITUTE(SUBSTITUTE(SUBSTITUTE(SUBSTITUTE(SUBSTITUTE(LOWER(V332&amp;""),CHAR(160)," "),"."," "),","," "),"-"," "),"/"," "),"("," "),")"," "),":"," "),";"," "),"_"," "),"–"," "),"?"," "),"!"," "),"*"," "),"["," "),"]"," "),"'"," "),"#"," "),"+"," "),"&amp;"," "))&amp;" "</f>
        <v>  </v>
      </c>
      <c r="BD332" s="61" t="str">
        <f aca="false">" "&amp;TRIM(SUBSTITUTE(SUBSTITUTE(SUBSTITUTE(SUBSTITUTE(SUBSTITUTE(SUBSTITUTE(SUBSTITUTE(SUBSTITUTE(SUBSTITUTE(SUBSTITUTE(SUBSTITUTE(SUBSTITUTE(SUBSTITUTE(SUBSTITUTE(SUBSTITUTE(SUBSTITUTE(SUBSTITUTE(SUBSTITUTE(SUBSTITUTE(SUBSTITUTE(LOWER(Z332&amp;""),CHAR(160)," "),"."," "),","," "),"-"," "),"/"," "),"("," "),")"," "),":"," "),";"," "),"_"," "),"–"," "),"?"," "),"!"," "),"*"," "),"["," "),"]"," "),"'"," "),"#"," "),"+"," "),"&amp;"," "))&amp;" "</f>
        <v>  </v>
      </c>
      <c r="BE332" s="61" t="str">
        <f aca="false">" "&amp;TRIM(SUBSTITUTE(SUBSTITUTE(SUBSTITUTE(SUBSTITUTE(SUBSTITUTE(SUBSTITUTE(SUBSTITUTE(SUBSTITUTE(SUBSTITUTE(SUBSTITUTE(SUBSTITUTE(SUBSTITUTE(SUBSTITUTE(SUBSTITUTE(SUBSTITUTE(SUBSTITUTE(SUBSTITUTE(SUBSTITUTE(SUBSTITUTE(SUBSTITUTE(LOWER(W332&amp;""),CHAR(160)," "),"."," "),","," "),"-"," "),"/"," "),"("," "),")"," "),":"," "),";"," "),"_"," "),"–"," "),"?"," "),"!"," "),"*"," "),"["," "),"]"," "),"'"," "),"#"," "),"+"," "),"&amp;"," "))&amp;" "</f>
        <v>  </v>
      </c>
      <c r="BF332" s="61" t="str">
        <f aca="false">" "&amp;TRIM(SUBSTITUTE(SUBSTITUTE(SUBSTITUTE(SUBSTITUTE(SUBSTITUTE(SUBSTITUTE(SUBSTITUTE(SUBSTITUTE(SUBSTITUTE(SUBSTITUTE(SUBSTITUTE(SUBSTITUTE(SUBSTITUTE(SUBSTITUTE(SUBSTITUTE(SUBSTITUTE(SUBSTITUTE(SUBSTITUTE(SUBSTITUTE(SUBSTITUTE(LOWER(AC332&amp;""),CHAR(160)," "),"."," "),","," "),"-"," "),"/"," "),"("," "),")"," "),":"," "),";"," "),"_"," "),"–"," "),"?"," "),"!"," "),"*"," "),"["," "),"]"," "),"'"," "),"#"," "),"+"," "),"&amp;"," "))&amp;" "</f>
        <v>  </v>
      </c>
    </row>
    <row r="333" customFormat="false" ht="39.75" hidden="false" customHeight="true" outlineLevel="0" collapsed="false">
      <c r="A333" s="57" t="s">
        <v>908</v>
      </c>
      <c r="B333" s="57" t="s">
        <v>248</v>
      </c>
      <c r="C333" s="57" t="str">
        <f aca="false">Flights!$F$14</f>
        <v>MH1140</v>
      </c>
      <c r="D333" s="58" t="n">
        <f aca="false">Flights!$D$14</f>
        <v>46307</v>
      </c>
      <c r="E333" s="57" t="str">
        <f aca="false">Flights!$G$14&amp;"-"&amp;Flights!$H$14</f>
        <v>KUL-PEN</v>
      </c>
      <c r="F333" s="57" t="str">
        <f aca="false">Flights!$K$14</f>
        <v>BC</v>
      </c>
      <c r="G333" s="57" t="s">
        <v>402</v>
      </c>
      <c r="H333" s="57" t="s">
        <v>360</v>
      </c>
      <c r="I333" s="57" t="s">
        <v>361</v>
      </c>
      <c r="J333" s="57" t="s">
        <v>407</v>
      </c>
      <c r="K333" s="67" t="s">
        <v>408</v>
      </c>
      <c r="L333" s="67" t="s">
        <v>404</v>
      </c>
      <c r="M333" s="67"/>
      <c r="N333" s="67" t="s">
        <v>365</v>
      </c>
      <c r="O333" s="67" t="s">
        <v>405</v>
      </c>
      <c r="P333" s="57" t="s">
        <v>184</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open",IF(AND(NOT(OR(LEN(AZ333)&lt;15,ISNUMBER(MATCH(AZ333,L_Placeholder,0)))),NOT(SUMPRODUCT(--ISNUMBER(SEARCH(" "&amp;L_EvidencePhrase&amp;" ",BF333)))&gt;0),NOT(OR(LEN(AU333)&lt;2,ISNUMBER(MATCH(AU333,L_Placeholder,0)))),NOT(OR(LEN(AX333)&lt;2,ISNUMBER(MATCH(AX333,L_Placeholder,0)))),TRIM(AE333)&lt;&gt;TRIM(T333)),"N/A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",BD333)))&gt;0),"INVALID – evidence missing, placeholder or not yet on file",IF(OR(LEN(AX333)&lt;2,ISNUMBER(MATCH(AX333,L_Placeholder,0))),"INVALID – verifier missing",IF(AX333=AU333,"INVALID – verifier must be someone other than the PIC",IF(SUMPRODUCT(--ISNUMBER(SEARCH(" "&amp;L_EvidencePhrase&amp;" ",BC333)))&gt;0,"INVALID – result not yet available (awaiting / TBC)",IF(AND(TRIM(U333)="Pass",SUMPRODUCT(--ISNUMBER(SEARCH(" "&amp;L_ResultBad&amp;" ",BC333)))&gt;0,NOT(SUMPRODUCT(--ISNUMBER(SEARCH(" "&amp;L_Negation&amp;" ",BC333)))&gt;0)),"INVALID – result describes a problem: use Fail, then Pass after CA",IF(AND(AQ333=1,OR(OR(LEN(AY333)&lt;3,ISNUMBER(MATCH(AY333,L_Placeholder,0))),SUMPRODUCT(--ISNUMBER(SEARCH(" "&amp;L_EvidencePhrase&amp;" ",BE333)))&gt;0)),"INVALID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SUBSTITUTE(SUBSTITUTE(SUBSTITUTE(SUBSTITUTE(SUBSTITUTE(SUBSTITUTE(SUBSTITUTE(SUBSTITUTE(SUBSTITUTE(SUBSTITUTE(SUBSTITUTE(SUBSTITUTE(SUBSTITUTE(LOWER(T333&amp;""),CHAR(160),"")," ",""),".",""),"-",""),"/",""),"?",""),"_",""),",",""),"[",""),"]",""),"(",""),")",""),"*","")</f>
        <v/>
      </c>
      <c r="AV333" s="61" t="str">
        <f aca="false">SUBSTITUTE(SUBSTITUTE(SUBSTITUTE(SUBSTITUTE(SUBSTITUTE(SUBSTITUTE(SUBSTITUTE(SUBSTITUTE(SUBSTITUTE(SUBSTITUTE(SUBSTITUTE(SUBSTITUTE(SUBSTITUTE(LOWER(V333&amp;""),CHAR(160),"")," ",""),".",""),"-",""),"/",""),"?",""),"_",""),",",""),"[",""),"]",""),"(",""),")",""),"*","")</f>
        <v/>
      </c>
      <c r="AW333" s="61" t="str">
        <f aca="false">SUBSTITUTE(SUBSTITUTE(SUBSTITUTE(SUBSTITUTE(SUBSTITUTE(SUBSTITUTE(SUBSTITUTE(SUBSTITUTE(SUBSTITUTE(SUBSTITUTE(SUBSTITUTE(SUBSTITUTE(SUBSTITUTE(LOWER(Z333&amp;""),CHAR(160),"")," ",""),".",""),"-",""),"/",""),"?",""),"_",""),",",""),"[",""),"]",""),"(",""),")",""),"*","")</f>
        <v/>
      </c>
      <c r="AX333" s="61" t="str">
        <f aca="false">SUBSTITUTE(SUBSTITUTE(SUBSTITUTE(SUBSTITUTE(SUBSTITUTE(SUBSTITUTE(SUBSTITUTE(SUBSTITUTE(SUBSTITUTE(SUBSTITUTE(SUBSTITUTE(SUBSTITUTE(SUBSTITUTE(LOWER(AE333&amp;""),CHAR(160),"")," ",""),".",""),"-",""),"/",""),"?",""),"_",""),",",""),"[",""),"]",""),"(",""),")",""),"*","")</f>
        <v/>
      </c>
      <c r="AY333" s="61" t="str">
        <f aca="false">SUBSTITUTE(SUBSTITUTE(SUBSTITUTE(SUBSTITUTE(SUBSTITUTE(SUBSTITUTE(SUBSTITUTE(SUBSTITUTE(SUBSTITUTE(SUBSTITUTE(SUBSTITUTE(SUBSTITUTE(SUBSTITUTE(LOWER(W333&amp;""),CHAR(160),"")," ",""),".",""),"-",""),"/",""),"?",""),"_",""),",",""),"[",""),"]",""),"(",""),")",""),"*","")</f>
        <v/>
      </c>
      <c r="AZ333" s="61" t="str">
        <f aca="false">SUBSTITUTE(SUBSTITUTE(SUBSTITUTE(SUBSTITUTE(SUBSTITUTE(SUBSTITUTE(SUBSTITUTE(SUBSTITUTE(SUBSTITUTE(SUBSTITUTE(SUBSTITUTE(SUBSTITUTE(SUBSTITUTE(LOWER(AC333&amp;""),CHAR(160),"")," ",""),".",""),"-",""),"/",""),"?",""),"_",""),",",""),"[",""),"]",""),"(",""),")",""),"*","")</f>
        <v/>
      </c>
      <c r="BA333" s="61" t="str">
        <f aca="false">SUBSTITUTE(SUBSTITUTE(SUBSTITUTE(SUBSTITUTE(SUBSTITUTE(SUBSTITUTE(SUBSTITUTE(SUBSTITUTE(SUBSTITUTE(SUBSTITUTE(SUBSTITUTE(SUBSTITUTE(SUBSTITUTE(LOWER(AA333&amp;""),CHAR(160),""),"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"&amp;TRIM(SUBSTITUTE(SUBSTITUTE(SUBSTITUTE(SUBSTITUTE(SUBSTITUTE(SUBSTITUTE(SUBSTITUTE(SUBSTITUTE(SUBSTITUTE(SUBSTITUTE(SUBSTITUTE(SUBSTITUTE(SUBSTITUTE(SUBSTITUTE(SUBSTITUTE(SUBSTITUTE(SUBSTITUTE(SUBSTITUTE(SUBSTITUTE(SUBSTITUTE(LOWER(V333&amp;""),CHAR(160)," "),"."," "),","," "),"-"," "),"/"," "),"("," "),")"," "),":"," "),";"," "),"_"," "),"–"," "),"?"," "),"!"," "),"*"," "),"["," "),"]"," "),"'"," "),"#"," "),"+"," "),"&amp;"," "))&amp;" "</f>
        <v>  </v>
      </c>
      <c r="BD333" s="61" t="str">
        <f aca="false">" "&amp;TRIM(SUBSTITUTE(SUBSTITUTE(SUBSTITUTE(SUBSTITUTE(SUBSTITUTE(SUBSTITUTE(SUBSTITUTE(SUBSTITUTE(SUBSTITUTE(SUBSTITUTE(SUBSTITUTE(SUBSTITUTE(SUBSTITUTE(SUBSTITUTE(SUBSTITUTE(SUBSTITUTE(SUBSTITUTE(SUBSTITUTE(SUBSTITUTE(SUBSTITUTE(LOWER(Z333&amp;""),CHAR(160)," "),"."," "),","," "),"-"," "),"/"," "),"("," "),")"," "),":"," "),";"," "),"_"," "),"–"," "),"?"," "),"!"," "),"*"," "),"["," "),"]"," "),"'"," "),"#"," "),"+"," "),"&amp;"," "))&amp;" "</f>
        <v>  </v>
      </c>
      <c r="BE333" s="61" t="str">
        <f aca="false">" "&amp;TRIM(SUBSTITUTE(SUBSTITUTE(SUBSTITUTE(SUBSTITUTE(SUBSTITUTE(SUBSTITUTE(SUBSTITUTE(SUBSTITUTE(SUBSTITUTE(SUBSTITUTE(SUBSTITUTE(SUBSTITUTE(SUBSTITUTE(SUBSTITUTE(SUBSTITUTE(SUBSTITUTE(SUBSTITUTE(SUBSTITUTE(SUBSTITUTE(SUBSTITUTE(LOWER(W333&amp;""),CHAR(160)," "),"."," "),","," "),"-"," "),"/"," "),"("," "),")"," "),":"," "),";"," "),"_"," "),"–"," "),"?"," "),"!"," "),"*"," "),"["," "),"]"," "),"'"," "),"#"," "),"+"," "),"&amp;"," "))&amp;" "</f>
        <v>  </v>
      </c>
      <c r="BF333" s="61" t="str">
        <f aca="false">" "&amp;TRIM(SUBSTITUTE(SUBSTITUTE(SUBSTITUTE(SUBSTITUTE(SUBSTITUTE(SUBSTITUTE(SUBSTITUTE(SUBSTITUTE(SUBSTITUTE(SUBSTITUTE(SUBSTITUTE(SUBSTITUTE(SUBSTITUTE(SUBSTITUTE(SUBSTITUTE(SUBSTITUTE(SUBSTITUTE(SUBSTITUTE(SUBSTITUTE(SUBSTITUTE(LOWER(AC333&amp;""),CHAR(160)," "),"."," "),","," "),"-"," "),"/"," "),"("," "),")"," "),":"," "),";"," "),"_"," "),"–"," "),"?"," "),"!"," "),"*"," "),"["," "),"]"," "),"'"," "),"#"," "),"+"," "),"&amp;"," "))&amp;" "</f>
        <v>  </v>
      </c>
    </row>
    <row r="334" customFormat="false" ht="39.75" hidden="false" customHeight="true" outlineLevel="0" collapsed="false">
      <c r="A334" s="57" t="s">
        <v>909</v>
      </c>
      <c r="B334" s="57" t="s">
        <v>248</v>
      </c>
      <c r="C334" s="57" t="str">
        <f aca="false">Flights!$F$14</f>
        <v>MH1140</v>
      </c>
      <c r="D334" s="58" t="n">
        <f aca="false">Flights!$D$14</f>
        <v>46307</v>
      </c>
      <c r="E334" s="57" t="str">
        <f aca="false">Flights!$G$14&amp;"-"&amp;Flights!$H$14</f>
        <v>KUL-PEN</v>
      </c>
      <c r="F334" s="57" t="str">
        <f aca="false">Flights!$K$14</f>
        <v>BC</v>
      </c>
      <c r="G334" s="57" t="s">
        <v>402</v>
      </c>
      <c r="H334" s="57" t="s">
        <v>360</v>
      </c>
      <c r="I334" s="57" t="s">
        <v>410</v>
      </c>
      <c r="J334" s="57" t="s">
        <v>411</v>
      </c>
      <c r="K334" s="67"/>
      <c r="L334" s="67" t="s">
        <v>404</v>
      </c>
      <c r="M334" s="67"/>
      <c r="N334" s="67" t="s">
        <v>365</v>
      </c>
      <c r="O334" s="67" t="s">
        <v>405</v>
      </c>
      <c r="P334" s="57" t="s">
        <v>184</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open",IF(AND(NOT(OR(LEN(AZ334)&lt;15,ISNUMBER(MATCH(AZ334,L_Placeholder,0)))),NOT(SUMPRODUCT(--ISNUMBER(SEARCH(" "&amp;L_EvidencePhrase&amp;" ",BF334)))&gt;0),NOT(OR(LEN(AU334)&lt;2,ISNUMBER(MATCH(AU334,L_Placeholder,0)))),NOT(OR(LEN(AX334)&lt;2,ISNUMBER(MATCH(AX334,L_Placeholder,0)))),TRIM(AE334)&lt;&gt;TRIM(T334)),"N/A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",BD334)))&gt;0),"INVALID – evidence missing, placeholder or not yet on file",IF(OR(LEN(AX334)&lt;2,ISNUMBER(MATCH(AX334,L_Placeholder,0))),"INVALID – verifier missing",IF(AX334=AU334,"INVALID – verifier must be someone other than the PIC",IF(SUMPRODUCT(--ISNUMBER(SEARCH(" "&amp;L_EvidencePhrase&amp;" ",BC334)))&gt;0,"INVALID – result not yet available (awaiting / TBC)",IF(AND(TRIM(U334)="Pass",SUMPRODUCT(--ISNUMBER(SEARCH(" "&amp;L_ResultBad&amp;" ",BC334)))&gt;0,NOT(SUMPRODUCT(--ISNUMBER(SEARCH(" "&amp;L_Negation&amp;" ",BC334)))&gt;0)),"INVALID – result describes a problem: use Fail, then Pass after CA",IF(AND(AQ334=1,OR(OR(LEN(AY334)&lt;3,ISNUMBER(MATCH(AY334,L_Placeholder,0))),SUMPRODUCT(--ISNUMBER(SEARCH(" "&amp;L_EvidencePhrase&amp;" ",BE334)))&gt;0)),"INVALID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SUBSTITUTE(SUBSTITUTE(SUBSTITUTE(SUBSTITUTE(SUBSTITUTE(SUBSTITUTE(SUBSTITUTE(SUBSTITUTE(SUBSTITUTE(SUBSTITUTE(SUBSTITUTE(SUBSTITUTE(SUBSTITUTE(LOWER(T334&amp;""),CHAR(160),"")," ",""),".",""),"-",""),"/",""),"?",""),"_",""),",",""),"[",""),"]",""),"(",""),")",""),"*","")</f>
        <v/>
      </c>
      <c r="AV334" s="61" t="str">
        <f aca="false">SUBSTITUTE(SUBSTITUTE(SUBSTITUTE(SUBSTITUTE(SUBSTITUTE(SUBSTITUTE(SUBSTITUTE(SUBSTITUTE(SUBSTITUTE(SUBSTITUTE(SUBSTITUTE(SUBSTITUTE(SUBSTITUTE(LOWER(V334&amp;""),CHAR(160),"")," ",""),".",""),"-",""),"/",""),"?",""),"_",""),",",""),"[",""),"]",""),"(",""),")",""),"*","")</f>
        <v/>
      </c>
      <c r="AW334" s="61" t="str">
        <f aca="false">SUBSTITUTE(SUBSTITUTE(SUBSTITUTE(SUBSTITUTE(SUBSTITUTE(SUBSTITUTE(SUBSTITUTE(SUBSTITUTE(SUBSTITUTE(SUBSTITUTE(SUBSTITUTE(SUBSTITUTE(SUBSTITUTE(LOWER(Z334&amp;""),CHAR(160),"")," ",""),".",""),"-",""),"/",""),"?",""),"_",""),",",""),"[",""),"]",""),"(",""),")",""),"*","")</f>
        <v/>
      </c>
      <c r="AX334" s="61" t="str">
        <f aca="false">SUBSTITUTE(SUBSTITUTE(SUBSTITUTE(SUBSTITUTE(SUBSTITUTE(SUBSTITUTE(SUBSTITUTE(SUBSTITUTE(SUBSTITUTE(SUBSTITUTE(SUBSTITUTE(SUBSTITUTE(SUBSTITUTE(LOWER(AE334&amp;""),CHAR(160),"")," ",""),".",""),"-",""),"/",""),"?",""),"_",""),",",""),"[",""),"]",""),"(",""),")",""),"*","")</f>
        <v/>
      </c>
      <c r="AY334" s="61" t="str">
        <f aca="false">SUBSTITUTE(SUBSTITUTE(SUBSTITUTE(SUBSTITUTE(SUBSTITUTE(SUBSTITUTE(SUBSTITUTE(SUBSTITUTE(SUBSTITUTE(SUBSTITUTE(SUBSTITUTE(SUBSTITUTE(SUBSTITUTE(LOWER(W334&amp;""),CHAR(160),"")," ",""),".",""),"-",""),"/",""),"?",""),"_",""),",",""),"[",""),"]",""),"(",""),")",""),"*","")</f>
        <v/>
      </c>
      <c r="AZ334" s="61" t="str">
        <f aca="false">SUBSTITUTE(SUBSTITUTE(SUBSTITUTE(SUBSTITUTE(SUBSTITUTE(SUBSTITUTE(SUBSTITUTE(SUBSTITUTE(SUBSTITUTE(SUBSTITUTE(SUBSTITUTE(SUBSTITUTE(SUBSTITUTE(LOWER(AC334&amp;""),CHAR(160),"")," ",""),".",""),"-",""),"/",""),"?",""),"_",""),",",""),"[",""),"]",""),"(",""),")",""),"*","")</f>
        <v/>
      </c>
      <c r="BA334" s="61" t="str">
        <f aca="false">SUBSTITUTE(SUBSTITUTE(SUBSTITUTE(SUBSTITUTE(SUBSTITUTE(SUBSTITUTE(SUBSTITUTE(SUBSTITUTE(SUBSTITUTE(SUBSTITUTE(SUBSTITUTE(SUBSTITUTE(SUBSTITUTE(LOWER(AA334&amp;""),CHAR(160),""),"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"&amp;TRIM(SUBSTITUTE(SUBSTITUTE(SUBSTITUTE(SUBSTITUTE(SUBSTITUTE(SUBSTITUTE(SUBSTITUTE(SUBSTITUTE(SUBSTITUTE(SUBSTITUTE(SUBSTITUTE(SUBSTITUTE(SUBSTITUTE(SUBSTITUTE(SUBSTITUTE(SUBSTITUTE(SUBSTITUTE(SUBSTITUTE(SUBSTITUTE(SUBSTITUTE(LOWER(V334&amp;""),CHAR(160)," "),"."," "),","," "),"-"," "),"/"," "),"("," "),")"," "),":"," "),";"," "),"_"," "),"–"," "),"?"," "),"!"," "),"*"," "),"["," "),"]"," "),"'"," "),"#"," "),"+"," "),"&amp;"," "))&amp;" "</f>
        <v>  </v>
      </c>
      <c r="BD334" s="61" t="str">
        <f aca="false">" "&amp;TRIM(SUBSTITUTE(SUBSTITUTE(SUBSTITUTE(SUBSTITUTE(SUBSTITUTE(SUBSTITUTE(SUBSTITUTE(SUBSTITUTE(SUBSTITUTE(SUBSTITUTE(SUBSTITUTE(SUBSTITUTE(SUBSTITUTE(SUBSTITUTE(SUBSTITUTE(SUBSTITUTE(SUBSTITUTE(SUBSTITUTE(SUBSTITUTE(SUBSTITUTE(LOWER(Z334&amp;""),CHAR(160)," "),"."," "),","," "),"-"," "),"/"," "),"("," "),")"," "),":"," "),";"," "),"_"," "),"–"," "),"?"," "),"!"," "),"*"," "),"["," "),"]"," "),"'"," "),"#"," "),"+"," "),"&amp;"," "))&amp;" "</f>
        <v>  </v>
      </c>
      <c r="BE334" s="61" t="str">
        <f aca="false">" "&amp;TRIM(SUBSTITUTE(SUBSTITUTE(SUBSTITUTE(SUBSTITUTE(SUBSTITUTE(SUBSTITUTE(SUBSTITUTE(SUBSTITUTE(SUBSTITUTE(SUBSTITUTE(SUBSTITUTE(SUBSTITUTE(SUBSTITUTE(SUBSTITUTE(SUBSTITUTE(SUBSTITUTE(SUBSTITUTE(SUBSTITUTE(SUBSTITUTE(SUBSTITUTE(LOWER(W334&amp;""),CHAR(160)," "),"."," "),","," "),"-"," "),"/"," "),"("," "),")"," "),":"," "),";"," "),"_"," "),"–"," "),"?"," "),"!"," "),"*"," "),"["," "),"]"," "),"'"," "),"#"," "),"+"," "),"&amp;"," "))&amp;" "</f>
        <v>  </v>
      </c>
      <c r="BF334" s="61" t="str">
        <f aca="false">" "&amp;TRIM(SUBSTITUTE(SUBSTITUTE(SUBSTITUTE(SUBSTITUTE(SUBSTITUTE(SUBSTITUTE(SUBSTITUTE(SUBSTITUTE(SUBSTITUTE(SUBSTITUTE(SUBSTITUTE(SUBSTITUTE(SUBSTITUTE(SUBSTITUTE(SUBSTITUTE(SUBSTITUTE(SUBSTITUTE(SUBSTITUTE(SUBSTITUTE(SUBSTITUTE(LOWER(AC334&amp;""),CHAR(160)," "),"."," "),","," "),"-"," "),"/"," "),"("," "),")"," "),":"," "),";"," "),"_"," "),"–"," "),"?"," "),"!"," "),"*"," "),"["," "),"]"," "),"'"," "),"#"," "),"+"," "),"&amp;"," "))&amp;" "</f>
        <v>  </v>
      </c>
    </row>
    <row r="335" customFormat="false" ht="39.75" hidden="false" customHeight="true" outlineLevel="0" collapsed="false">
      <c r="A335" s="57" t="s">
        <v>910</v>
      </c>
      <c r="B335" s="57" t="s">
        <v>248</v>
      </c>
      <c r="C335" s="57" t="str">
        <f aca="false">Flights!$F$14</f>
        <v>MH1140</v>
      </c>
      <c r="D335" s="58" t="n">
        <f aca="false">Flights!$D$14</f>
        <v>46307</v>
      </c>
      <c r="E335" s="57" t="str">
        <f aca="false">Flights!$G$14&amp;"-"&amp;Flights!$H$14</f>
        <v>KUL-PEN</v>
      </c>
      <c r="F335" s="57" t="str">
        <f aca="false">Flights!$K$14</f>
        <v>BC</v>
      </c>
      <c r="G335" s="57" t="s">
        <v>402</v>
      </c>
      <c r="H335" s="57" t="s">
        <v>360</v>
      </c>
      <c r="I335" s="57" t="s">
        <v>410</v>
      </c>
      <c r="J335" s="57" t="s">
        <v>413</v>
      </c>
      <c r="K335" s="67"/>
      <c r="L335" s="67" t="s">
        <v>404</v>
      </c>
      <c r="M335" s="67"/>
      <c r="N335" s="67" t="s">
        <v>365</v>
      </c>
      <c r="O335" s="67" t="s">
        <v>405</v>
      </c>
      <c r="P335" s="57" t="s">
        <v>184</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open",IF(AND(NOT(OR(LEN(AZ335)&lt;15,ISNUMBER(MATCH(AZ335,L_Placeholder,0)))),NOT(SUMPRODUCT(--ISNUMBER(SEARCH(" "&amp;L_EvidencePhrase&amp;" ",BF335)))&gt;0),NOT(OR(LEN(AU335)&lt;2,ISNUMBER(MATCH(AU335,L_Placeholder,0)))),NOT(OR(LEN(AX335)&lt;2,ISNUMBER(MATCH(AX335,L_Placeholder,0)))),TRIM(AE335)&lt;&gt;TRIM(T335)),"N/A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",BD335)))&gt;0),"INVALID – evidence missing, placeholder or not yet on file",IF(OR(LEN(AX335)&lt;2,ISNUMBER(MATCH(AX335,L_Placeholder,0))),"INVALID – verifier missing",IF(AX335=AU335,"INVALID – verifier must be someone other than the PIC",IF(SUMPRODUCT(--ISNUMBER(SEARCH(" "&amp;L_EvidencePhrase&amp;" ",BC335)))&gt;0,"INVALID – result not yet available (awaiting / TBC)",IF(AND(TRIM(U335)="Pass",SUMPRODUCT(--ISNUMBER(SEARCH(" "&amp;L_ResultBad&amp;" ",BC335)))&gt;0,NOT(SUMPRODUCT(--ISNUMBER(SEARCH(" "&amp;L_Negation&amp;" ",BC335)))&gt;0)),"INVALID – result describes a problem: use Fail, then Pass after CA",IF(AND(AQ335=1,OR(OR(LEN(AY335)&lt;3,ISNUMBER(MATCH(AY335,L_Placeholder,0))),SUMPRODUCT(--ISNUMBER(SEARCH(" "&amp;L_EvidencePhrase&amp;" ",BE335)))&gt;0)),"INVALID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SUBSTITUTE(SUBSTITUTE(SUBSTITUTE(SUBSTITUTE(SUBSTITUTE(SUBSTITUTE(SUBSTITUTE(SUBSTITUTE(SUBSTITUTE(SUBSTITUTE(SUBSTITUTE(SUBSTITUTE(SUBSTITUTE(LOWER(T335&amp;""),CHAR(160),"")," ",""),".",""),"-",""),"/",""),"?",""),"_",""),",",""),"[",""),"]",""),"(",""),")",""),"*","")</f>
        <v/>
      </c>
      <c r="AV335" s="61" t="str">
        <f aca="false">SUBSTITUTE(SUBSTITUTE(SUBSTITUTE(SUBSTITUTE(SUBSTITUTE(SUBSTITUTE(SUBSTITUTE(SUBSTITUTE(SUBSTITUTE(SUBSTITUTE(SUBSTITUTE(SUBSTITUTE(SUBSTITUTE(LOWER(V335&amp;""),CHAR(160),"")," ",""),".",""),"-",""),"/",""),"?",""),"_",""),",",""),"[",""),"]",""),"(",""),")",""),"*","")</f>
        <v/>
      </c>
      <c r="AW335" s="61" t="str">
        <f aca="false">SUBSTITUTE(SUBSTITUTE(SUBSTITUTE(SUBSTITUTE(SUBSTITUTE(SUBSTITUTE(SUBSTITUTE(SUBSTITUTE(SUBSTITUTE(SUBSTITUTE(SUBSTITUTE(SUBSTITUTE(SUBSTITUTE(LOWER(Z335&amp;""),CHAR(160),"")," ",""),".",""),"-",""),"/",""),"?",""),"_",""),",",""),"[",""),"]",""),"(",""),")",""),"*","")</f>
        <v/>
      </c>
      <c r="AX335" s="61" t="str">
        <f aca="false">SUBSTITUTE(SUBSTITUTE(SUBSTITUTE(SUBSTITUTE(SUBSTITUTE(SUBSTITUTE(SUBSTITUTE(SUBSTITUTE(SUBSTITUTE(SUBSTITUTE(SUBSTITUTE(SUBSTITUTE(SUBSTITUTE(LOWER(AE335&amp;""),CHAR(160),"")," ",""),".",""),"-",""),"/",""),"?",""),"_",""),",",""),"[",""),"]",""),"(",""),")",""),"*","")</f>
        <v/>
      </c>
      <c r="AY335" s="61" t="str">
        <f aca="false">SUBSTITUTE(SUBSTITUTE(SUBSTITUTE(SUBSTITUTE(SUBSTITUTE(SUBSTITUTE(SUBSTITUTE(SUBSTITUTE(SUBSTITUTE(SUBSTITUTE(SUBSTITUTE(SUBSTITUTE(SUBSTITUTE(LOWER(W335&amp;""),CHAR(160),"")," ",""),".",""),"-",""),"/",""),"?",""),"_",""),",",""),"[",""),"]",""),"(",""),")",""),"*","")</f>
        <v/>
      </c>
      <c r="AZ335" s="61" t="str">
        <f aca="false">SUBSTITUTE(SUBSTITUTE(SUBSTITUTE(SUBSTITUTE(SUBSTITUTE(SUBSTITUTE(SUBSTITUTE(SUBSTITUTE(SUBSTITUTE(SUBSTITUTE(SUBSTITUTE(SUBSTITUTE(SUBSTITUTE(LOWER(AC335&amp;""),CHAR(160),"")," ",""),".",""),"-",""),"/",""),"?",""),"_",""),",",""),"[",""),"]",""),"(",""),")",""),"*","")</f>
        <v/>
      </c>
      <c r="BA335" s="61" t="str">
        <f aca="false">SUBSTITUTE(SUBSTITUTE(SUBSTITUTE(SUBSTITUTE(SUBSTITUTE(SUBSTITUTE(SUBSTITUTE(SUBSTITUTE(SUBSTITUTE(SUBSTITUTE(SUBSTITUTE(SUBSTITUTE(SUBSTITUTE(LOWER(AA335&amp;""),CHAR(160),""),"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"&amp;TRIM(SUBSTITUTE(SUBSTITUTE(SUBSTITUTE(SUBSTITUTE(SUBSTITUTE(SUBSTITUTE(SUBSTITUTE(SUBSTITUTE(SUBSTITUTE(SUBSTITUTE(SUBSTITUTE(SUBSTITUTE(SUBSTITUTE(SUBSTITUTE(SUBSTITUTE(SUBSTITUTE(SUBSTITUTE(SUBSTITUTE(SUBSTITUTE(SUBSTITUTE(LOWER(V335&amp;""),CHAR(160)," "),"."," "),","," "),"-"," "),"/"," "),"("," "),")"," "),":"," "),";"," "),"_"," "),"–"," "),"?"," "),"!"," "),"*"," "),"["," "),"]"," "),"'"," "),"#"," "),"+"," "),"&amp;"," "))&amp;" "</f>
        <v>  </v>
      </c>
      <c r="BD335" s="61" t="str">
        <f aca="false">" "&amp;TRIM(SUBSTITUTE(SUBSTITUTE(SUBSTITUTE(SUBSTITUTE(SUBSTITUTE(SUBSTITUTE(SUBSTITUTE(SUBSTITUTE(SUBSTITUTE(SUBSTITUTE(SUBSTITUTE(SUBSTITUTE(SUBSTITUTE(SUBSTITUTE(SUBSTITUTE(SUBSTITUTE(SUBSTITUTE(SUBSTITUTE(SUBSTITUTE(SUBSTITUTE(LOWER(Z335&amp;""),CHAR(160)," "),"."," "),","," "),"-"," "),"/"," "),"("," "),")"," "),":"," "),";"," "),"_"," "),"–"," "),"?"," "),"!"," "),"*"," "),"["," "),"]"," "),"'"," "),"#"," "),"+"," "),"&amp;"," "))&amp;" "</f>
        <v>  </v>
      </c>
      <c r="BE335" s="61" t="str">
        <f aca="false">" "&amp;TRIM(SUBSTITUTE(SUBSTITUTE(SUBSTITUTE(SUBSTITUTE(SUBSTITUTE(SUBSTITUTE(SUBSTITUTE(SUBSTITUTE(SUBSTITUTE(SUBSTITUTE(SUBSTITUTE(SUBSTITUTE(SUBSTITUTE(SUBSTITUTE(SUBSTITUTE(SUBSTITUTE(SUBSTITUTE(SUBSTITUTE(SUBSTITUTE(SUBSTITUTE(LOWER(W335&amp;""),CHAR(160)," "),"."," "),","," "),"-"," "),"/"," "),"("," "),")"," "),":"," "),";"," "),"_"," "),"–"," "),"?"," "),"!"," "),"*"," "),"["," "),"]"," "),"'"," "),"#"," "),"+"," "),"&amp;"," "))&amp;" "</f>
        <v>  </v>
      </c>
      <c r="BF335" s="61" t="str">
        <f aca="false">" "&amp;TRIM(SUBSTITUTE(SUBSTITUTE(SUBSTITUTE(SUBSTITUTE(SUBSTITUTE(SUBSTITUTE(SUBSTITUTE(SUBSTITUTE(SUBSTITUTE(SUBSTITUTE(SUBSTITUTE(SUBSTITUTE(SUBSTITUTE(SUBSTITUTE(SUBSTITUTE(SUBSTITUTE(SUBSTITUTE(SUBSTITUTE(SUBSTITUTE(SUBSTITUTE(LOWER(AC335&amp;""),CHAR(160)," "),"."," "),","," "),"-"," "),"/"," "),"("," "),")"," "),":"," "),";"," "),"_"," "),"–"," "),"?"," "),"!"," "),"*"," "),"["," "),"]"," "),"'"," "),"#"," "),"+"," "),"&amp;"," "))&amp;" "</f>
        <v>  </v>
      </c>
    </row>
    <row r="336" customFormat="false" ht="39.75" hidden="false" customHeight="true" outlineLevel="0" collapsed="false">
      <c r="A336" s="57" t="s">
        <v>911</v>
      </c>
      <c r="B336" s="57" t="s">
        <v>248</v>
      </c>
      <c r="C336" s="57" t="str">
        <f aca="false">Flights!$F$14</f>
        <v>MH1140</v>
      </c>
      <c r="D336" s="58" t="n">
        <f aca="false">Flights!$D$14</f>
        <v>46307</v>
      </c>
      <c r="E336" s="57" t="str">
        <f aca="false">Flights!$G$14&amp;"-"&amp;Flights!$H$14</f>
        <v>KUL-PEN</v>
      </c>
      <c r="F336" s="57" t="str">
        <f aca="false">Flights!$K$14</f>
        <v>BC</v>
      </c>
      <c r="G336" s="57" t="s">
        <v>402</v>
      </c>
      <c r="H336" s="57" t="s">
        <v>360</v>
      </c>
      <c r="I336" s="57" t="s">
        <v>410</v>
      </c>
      <c r="J336" s="57" t="s">
        <v>415</v>
      </c>
      <c r="K336" s="67"/>
      <c r="L336" s="67" t="s">
        <v>404</v>
      </c>
      <c r="M336" s="67"/>
      <c r="N336" s="67" t="s">
        <v>365</v>
      </c>
      <c r="O336" s="67" t="s">
        <v>405</v>
      </c>
      <c r="P336" s="57" t="s">
        <v>184</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open",IF(AND(NOT(OR(LEN(AZ336)&lt;15,ISNUMBER(MATCH(AZ336,L_Placeholder,0)))),NOT(SUMPRODUCT(--ISNUMBER(SEARCH(" "&amp;L_EvidencePhrase&amp;" ",BF336)))&gt;0),NOT(OR(LEN(AU336)&lt;2,ISNUMBER(MATCH(AU336,L_Placeholder,0)))),NOT(OR(LEN(AX336)&lt;2,ISNUMBER(MATCH(AX336,L_Placeholder,0)))),TRIM(AE336)&lt;&gt;TRIM(T336)),"N/A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",BD336)))&gt;0),"INVALID – evidence missing, placeholder or not yet on file",IF(OR(LEN(AX336)&lt;2,ISNUMBER(MATCH(AX336,L_Placeholder,0))),"INVALID – verifier missing",IF(AX336=AU336,"INVALID – verifier must be someone other than the PIC",IF(SUMPRODUCT(--ISNUMBER(SEARCH(" "&amp;L_EvidencePhrase&amp;" ",BC336)))&gt;0,"INVALID – result not yet available (awaiting / TBC)",IF(AND(TRIM(U336)="Pass",SUMPRODUCT(--ISNUMBER(SEARCH(" "&amp;L_ResultBad&amp;" ",BC336)))&gt;0,NOT(SUMPRODUCT(--ISNUMBER(SEARCH(" "&amp;L_Negation&amp;" ",BC336)))&gt;0)),"INVALID – result describes a problem: use Fail, then Pass after CA",IF(AND(AQ336=1,OR(OR(LEN(AY336)&lt;3,ISNUMBER(MATCH(AY336,L_Placeholder,0))),SUMPRODUCT(--ISNUMBER(SEARCH(" "&amp;L_EvidencePhrase&amp;" ",BE336)))&gt;0)),"INVALID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SUBSTITUTE(SUBSTITUTE(SUBSTITUTE(SUBSTITUTE(SUBSTITUTE(SUBSTITUTE(SUBSTITUTE(SUBSTITUTE(SUBSTITUTE(SUBSTITUTE(SUBSTITUTE(SUBSTITUTE(SUBSTITUTE(LOWER(T336&amp;""),CHAR(160),"")," ",""),".",""),"-",""),"/",""),"?",""),"_",""),",",""),"[",""),"]",""),"(",""),")",""),"*","")</f>
        <v/>
      </c>
      <c r="AV336" s="61" t="str">
        <f aca="false">SUBSTITUTE(SUBSTITUTE(SUBSTITUTE(SUBSTITUTE(SUBSTITUTE(SUBSTITUTE(SUBSTITUTE(SUBSTITUTE(SUBSTITUTE(SUBSTITUTE(SUBSTITUTE(SUBSTITUTE(SUBSTITUTE(LOWER(V336&amp;""),CHAR(160),"")," ",""),".",""),"-",""),"/",""),"?",""),"_",""),",",""),"[",""),"]",""),"(",""),")",""),"*","")</f>
        <v/>
      </c>
      <c r="AW336" s="61" t="str">
        <f aca="false">SUBSTITUTE(SUBSTITUTE(SUBSTITUTE(SUBSTITUTE(SUBSTITUTE(SUBSTITUTE(SUBSTITUTE(SUBSTITUTE(SUBSTITUTE(SUBSTITUTE(SUBSTITUTE(SUBSTITUTE(SUBSTITUTE(LOWER(Z336&amp;""),CHAR(160),"")," ",""),".",""),"-",""),"/",""),"?",""),"_",""),",",""),"[",""),"]",""),"(",""),")",""),"*","")</f>
        <v/>
      </c>
      <c r="AX336" s="61" t="str">
        <f aca="false">SUBSTITUTE(SUBSTITUTE(SUBSTITUTE(SUBSTITUTE(SUBSTITUTE(SUBSTITUTE(SUBSTITUTE(SUBSTITUTE(SUBSTITUTE(SUBSTITUTE(SUBSTITUTE(SUBSTITUTE(SUBSTITUTE(LOWER(AE336&amp;""),CHAR(160),"")," ",""),".",""),"-",""),"/",""),"?",""),"_",""),",",""),"[",""),"]",""),"(",""),")",""),"*","")</f>
        <v/>
      </c>
      <c r="AY336" s="61" t="str">
        <f aca="false">SUBSTITUTE(SUBSTITUTE(SUBSTITUTE(SUBSTITUTE(SUBSTITUTE(SUBSTITUTE(SUBSTITUTE(SUBSTITUTE(SUBSTITUTE(SUBSTITUTE(SUBSTITUTE(SUBSTITUTE(SUBSTITUTE(LOWER(W336&amp;""),CHAR(160),"")," ",""),".",""),"-",""),"/",""),"?",""),"_",""),",",""),"[",""),"]",""),"(",""),")",""),"*","")</f>
        <v/>
      </c>
      <c r="AZ336" s="61" t="str">
        <f aca="false">SUBSTITUTE(SUBSTITUTE(SUBSTITUTE(SUBSTITUTE(SUBSTITUTE(SUBSTITUTE(SUBSTITUTE(SUBSTITUTE(SUBSTITUTE(SUBSTITUTE(SUBSTITUTE(SUBSTITUTE(SUBSTITUTE(LOWER(AC336&amp;""),CHAR(160),"")," ",""),".",""),"-",""),"/",""),"?",""),"_",""),",",""),"[",""),"]",""),"(",""),")",""),"*","")</f>
        <v/>
      </c>
      <c r="BA336" s="61" t="str">
        <f aca="false">SUBSTITUTE(SUBSTITUTE(SUBSTITUTE(SUBSTITUTE(SUBSTITUTE(SUBSTITUTE(SUBSTITUTE(SUBSTITUTE(SUBSTITUTE(SUBSTITUTE(SUBSTITUTE(SUBSTITUTE(SUBSTITUTE(LOWER(AA336&amp;""),CHAR(160),""),"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"&amp;TRIM(SUBSTITUTE(SUBSTITUTE(SUBSTITUTE(SUBSTITUTE(SUBSTITUTE(SUBSTITUTE(SUBSTITUTE(SUBSTITUTE(SUBSTITUTE(SUBSTITUTE(SUBSTITUTE(SUBSTITUTE(SUBSTITUTE(SUBSTITUTE(SUBSTITUTE(SUBSTITUTE(SUBSTITUTE(SUBSTITUTE(SUBSTITUTE(SUBSTITUTE(LOWER(V336&amp;""),CHAR(160)," "),"."," "),","," "),"-"," "),"/"," "),"("," "),")"," "),":"," "),";"," "),"_"," "),"–"," "),"?"," "),"!"," "),"*"," "),"["," "),"]"," "),"'"," "),"#"," "),"+"," "),"&amp;"," "))&amp;" "</f>
        <v>  </v>
      </c>
      <c r="BD336" s="61" t="str">
        <f aca="false">" "&amp;TRIM(SUBSTITUTE(SUBSTITUTE(SUBSTITUTE(SUBSTITUTE(SUBSTITUTE(SUBSTITUTE(SUBSTITUTE(SUBSTITUTE(SUBSTITUTE(SUBSTITUTE(SUBSTITUTE(SUBSTITUTE(SUBSTITUTE(SUBSTITUTE(SUBSTITUTE(SUBSTITUTE(SUBSTITUTE(SUBSTITUTE(SUBSTITUTE(SUBSTITUTE(LOWER(Z336&amp;""),CHAR(160)," "),"."," "),","," "),"-"," "),"/"," "),"("," "),")"," "),":"," "),";"," "),"_"," "),"–"," "),"?"," "),"!"," "),"*"," "),"["," "),"]"," "),"'"," "),"#"," "),"+"," "),"&amp;"," "))&amp;" "</f>
        <v>  </v>
      </c>
      <c r="BE336" s="61" t="str">
        <f aca="false">" "&amp;TRIM(SUBSTITUTE(SUBSTITUTE(SUBSTITUTE(SUBSTITUTE(SUBSTITUTE(SUBSTITUTE(SUBSTITUTE(SUBSTITUTE(SUBSTITUTE(SUBSTITUTE(SUBSTITUTE(SUBSTITUTE(SUBSTITUTE(SUBSTITUTE(SUBSTITUTE(SUBSTITUTE(SUBSTITUTE(SUBSTITUTE(SUBSTITUTE(SUBSTITUTE(LOWER(W336&amp;""),CHAR(160)," "),"."," "),","," "),"-"," "),"/"," "),"("," "),")"," "),":"," "),";"," "),"_"," "),"–"," "),"?"," "),"!"," "),"*"," "),"["," "),"]"," "),"'"," "),"#"," "),"+"," "),"&amp;"," "))&amp;" "</f>
        <v>  </v>
      </c>
      <c r="BF336" s="61" t="str">
        <f aca="false">" "&amp;TRIM(SUBSTITUTE(SUBSTITUTE(SUBSTITUTE(SUBSTITUTE(SUBSTITUTE(SUBSTITUTE(SUBSTITUTE(SUBSTITUTE(SUBSTITUTE(SUBSTITUTE(SUBSTITUTE(SUBSTITUTE(SUBSTITUTE(SUBSTITUTE(SUBSTITUTE(SUBSTITUTE(SUBSTITUTE(SUBSTITUTE(SUBSTITUTE(SUBSTITUTE(LOWER(AC336&amp;""),CHAR(160)," "),"."," "),","," "),"-"," "),"/"," "),"("," "),")"," "),":"," "),";"," "),"_"," "),"–"," "),"?"," "),"!"," "),"*"," "),"["," "),"]"," "),"'"," "),"#"," "),"+"," "),"&amp;"," "))&amp;" "</f>
        <v>  </v>
      </c>
    </row>
    <row r="337" customFormat="false" ht="78.75" hidden="false" customHeight="true" outlineLevel="0" collapsed="false">
      <c r="A337" s="57" t="s">
        <v>912</v>
      </c>
      <c r="B337" s="57" t="s">
        <v>248</v>
      </c>
      <c r="C337" s="57" t="str">
        <f aca="false">Flights!$F$14</f>
        <v>MH1140</v>
      </c>
      <c r="D337" s="58" t="n">
        <f aca="false">Flights!$D$14</f>
        <v>46307</v>
      </c>
      <c r="E337" s="57" t="str">
        <f aca="false">Flights!$G$14&amp;"-"&amp;Flights!$H$14</f>
        <v>KUL-PEN</v>
      </c>
      <c r="F337" s="57" t="str">
        <f aca="false">Flights!$K$14</f>
        <v>BC</v>
      </c>
      <c r="G337" s="57" t="s">
        <v>402</v>
      </c>
      <c r="H337" s="57" t="s">
        <v>360</v>
      </c>
      <c r="I337" s="57" t="s">
        <v>410</v>
      </c>
      <c r="J337" s="57" t="s">
        <v>417</v>
      </c>
      <c r="K337" s="67" t="s">
        <v>473</v>
      </c>
      <c r="L337" s="67" t="s">
        <v>404</v>
      </c>
      <c r="M337" s="67"/>
      <c r="N337" s="67" t="s">
        <v>365</v>
      </c>
      <c r="O337" s="67" t="s">
        <v>405</v>
      </c>
      <c r="P337" s="57" t="s">
        <v>184</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open",IF(AND(NOT(OR(LEN(AZ337)&lt;15,ISNUMBER(MATCH(AZ337,L_Placeholder,0)))),NOT(SUMPRODUCT(--ISNUMBER(SEARCH(" "&amp;L_EvidencePhrase&amp;" ",BF337)))&gt;0),NOT(OR(LEN(AU337)&lt;2,ISNUMBER(MATCH(AU337,L_Placeholder,0)))),NOT(OR(LEN(AX337)&lt;2,ISNUMBER(MATCH(AX337,L_Placeholder,0)))),TRIM(AE337)&lt;&gt;TRIM(T337)),"N/A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",BD337)))&gt;0),"INVALID – evidence missing, placeholder or not yet on file",IF(OR(LEN(AX337)&lt;2,ISNUMBER(MATCH(AX337,L_Placeholder,0))),"INVALID – verifier missing",IF(AX337=AU337,"INVALID – verifier must be someone other than the PIC",IF(SUMPRODUCT(--ISNUMBER(SEARCH(" "&amp;L_EvidencePhrase&amp;" ",BC337)))&gt;0,"INVALID – result not yet available (awaiting / TBC)",IF(AND(TRIM(U337)="Pass",SUMPRODUCT(--ISNUMBER(SEARCH(" "&amp;L_ResultBad&amp;" ",BC337)))&gt;0,NOT(SUMPRODUCT(--ISNUMBER(SEARCH(" "&amp;L_Negation&amp;" ",BC337)))&gt;0)),"INVALID – result describes a problem: use Fail, then Pass after CA",IF(AND(AQ337=1,OR(OR(LEN(AY337)&lt;3,ISNUMBER(MATCH(AY337,L_Placeholder,0))),SUMPRODUCT(--ISNUMBER(SEARCH(" "&amp;L_EvidencePhrase&amp;" ",BE337)))&gt;0)),"INVALID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SUBSTITUTE(SUBSTITUTE(SUBSTITUTE(SUBSTITUTE(SUBSTITUTE(SUBSTITUTE(SUBSTITUTE(SUBSTITUTE(SUBSTITUTE(SUBSTITUTE(SUBSTITUTE(SUBSTITUTE(SUBSTITUTE(LOWER(T337&amp;""),CHAR(160),"")," ",""),".",""),"-",""),"/",""),"?",""),"_",""),",",""),"[",""),"]",""),"(",""),")",""),"*","")</f>
        <v/>
      </c>
      <c r="AV337" s="61" t="str">
        <f aca="false">SUBSTITUTE(SUBSTITUTE(SUBSTITUTE(SUBSTITUTE(SUBSTITUTE(SUBSTITUTE(SUBSTITUTE(SUBSTITUTE(SUBSTITUTE(SUBSTITUTE(SUBSTITUTE(SUBSTITUTE(SUBSTITUTE(LOWER(V337&amp;""),CHAR(160),"")," ",""),".",""),"-",""),"/",""),"?",""),"_",""),",",""),"[",""),"]",""),"(",""),")",""),"*","")</f>
        <v/>
      </c>
      <c r="AW337" s="61" t="str">
        <f aca="false">SUBSTITUTE(SUBSTITUTE(SUBSTITUTE(SUBSTITUTE(SUBSTITUTE(SUBSTITUTE(SUBSTITUTE(SUBSTITUTE(SUBSTITUTE(SUBSTITUTE(SUBSTITUTE(SUBSTITUTE(SUBSTITUTE(LOWER(Z337&amp;""),CHAR(160),"")," ",""),".",""),"-",""),"/",""),"?",""),"_",""),",",""),"[",""),"]",""),"(",""),")",""),"*","")</f>
        <v/>
      </c>
      <c r="AX337" s="61" t="str">
        <f aca="false">SUBSTITUTE(SUBSTITUTE(SUBSTITUTE(SUBSTITUTE(SUBSTITUTE(SUBSTITUTE(SUBSTITUTE(SUBSTITUTE(SUBSTITUTE(SUBSTITUTE(SUBSTITUTE(SUBSTITUTE(SUBSTITUTE(LOWER(AE337&amp;""),CHAR(160),"")," ",""),".",""),"-",""),"/",""),"?",""),"_",""),",",""),"[",""),"]",""),"(",""),")",""),"*","")</f>
        <v/>
      </c>
      <c r="AY337" s="61" t="str">
        <f aca="false">SUBSTITUTE(SUBSTITUTE(SUBSTITUTE(SUBSTITUTE(SUBSTITUTE(SUBSTITUTE(SUBSTITUTE(SUBSTITUTE(SUBSTITUTE(SUBSTITUTE(SUBSTITUTE(SUBSTITUTE(SUBSTITUTE(LOWER(W337&amp;""),CHAR(160),"")," ",""),".",""),"-",""),"/",""),"?",""),"_",""),",",""),"[",""),"]",""),"(",""),")",""),"*","")</f>
        <v/>
      </c>
      <c r="AZ337" s="61" t="str">
        <f aca="false">SUBSTITUTE(SUBSTITUTE(SUBSTITUTE(SUBSTITUTE(SUBSTITUTE(SUBSTITUTE(SUBSTITUTE(SUBSTITUTE(SUBSTITUTE(SUBSTITUTE(SUBSTITUTE(SUBSTITUTE(SUBSTITUTE(LOWER(AC337&amp;""),CHAR(160),"")," ",""),".",""),"-",""),"/",""),"?",""),"_",""),",",""),"[",""),"]",""),"(",""),")",""),"*","")</f>
        <v/>
      </c>
      <c r="BA337" s="61" t="str">
        <f aca="false">SUBSTITUTE(SUBSTITUTE(SUBSTITUTE(SUBSTITUTE(SUBSTITUTE(SUBSTITUTE(SUBSTITUTE(SUBSTITUTE(SUBSTITUTE(SUBSTITUTE(SUBSTITUTE(SUBSTITUTE(SUBSTITUTE(LOWER(AA337&amp;""),CHAR(160),""),"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"&amp;TRIM(SUBSTITUTE(SUBSTITUTE(SUBSTITUTE(SUBSTITUTE(SUBSTITUTE(SUBSTITUTE(SUBSTITUTE(SUBSTITUTE(SUBSTITUTE(SUBSTITUTE(SUBSTITUTE(SUBSTITUTE(SUBSTITUTE(SUBSTITUTE(SUBSTITUTE(SUBSTITUTE(SUBSTITUTE(SUBSTITUTE(SUBSTITUTE(SUBSTITUTE(LOWER(V337&amp;""),CHAR(160)," "),"."," "),","," "),"-"," "),"/"," "),"("," "),")"," "),":"," "),";"," "),"_"," "),"–"," "),"?"," "),"!"," "),"*"," "),"["," "),"]"," "),"'"," "),"#"," "),"+"," "),"&amp;"," "))&amp;" "</f>
        <v>  </v>
      </c>
      <c r="BD337" s="61" t="str">
        <f aca="false">" "&amp;TRIM(SUBSTITUTE(SUBSTITUTE(SUBSTITUTE(SUBSTITUTE(SUBSTITUTE(SUBSTITUTE(SUBSTITUTE(SUBSTITUTE(SUBSTITUTE(SUBSTITUTE(SUBSTITUTE(SUBSTITUTE(SUBSTITUTE(SUBSTITUTE(SUBSTITUTE(SUBSTITUTE(SUBSTITUTE(SUBSTITUTE(SUBSTITUTE(SUBSTITUTE(LOWER(Z337&amp;""),CHAR(160)," "),"."," "),","," "),"-"," "),"/"," "),"("," "),")"," "),":"," "),";"," "),"_"," "),"–"," "),"?"," "),"!"," "),"*"," "),"["," "),"]"," "),"'"," "),"#"," "),"+"," "),"&amp;"," "))&amp;" "</f>
        <v>  </v>
      </c>
      <c r="BE337" s="61" t="str">
        <f aca="false">" "&amp;TRIM(SUBSTITUTE(SUBSTITUTE(SUBSTITUTE(SUBSTITUTE(SUBSTITUTE(SUBSTITUTE(SUBSTITUTE(SUBSTITUTE(SUBSTITUTE(SUBSTITUTE(SUBSTITUTE(SUBSTITUTE(SUBSTITUTE(SUBSTITUTE(SUBSTITUTE(SUBSTITUTE(SUBSTITUTE(SUBSTITUTE(SUBSTITUTE(SUBSTITUTE(LOWER(W337&amp;""),CHAR(160)," "),"."," "),","," "),"-"," "),"/"," "),"("," "),")"," "),":"," "),";"," "),"_"," "),"–"," "),"?"," "),"!"," "),"*"," "),"["," "),"]"," "),"'"," "),"#"," "),"+"," "),"&amp;"," "))&amp;" "</f>
        <v>  </v>
      </c>
      <c r="BF337" s="61" t="str">
        <f aca="false">" "&amp;TRIM(SUBSTITUTE(SUBSTITUTE(SUBSTITUTE(SUBSTITUTE(SUBSTITUTE(SUBSTITUTE(SUBSTITUTE(SUBSTITUTE(SUBSTITUTE(SUBSTITUTE(SUBSTITUTE(SUBSTITUTE(SUBSTITUTE(SUBSTITUTE(SUBSTITUTE(SUBSTITUTE(SUBSTITUTE(SUBSTITUTE(SUBSTITUTE(SUBSTITUTE(LOWER(AC337&amp;""),CHAR(160)," "),"."," "),","," "),"-"," "),"/"," "),"("," "),")"," "),":"," "),";"," "),"_"," "),"–"," "),"?"," "),"!"," "),"*"," "),"["," "),"]"," "),"'"," "),"#"," "),"+"," "),"&amp;"," "))&amp;" "</f>
        <v>  </v>
      </c>
    </row>
    <row r="338" customFormat="false" ht="39.75" hidden="false" customHeight="true" outlineLevel="0" collapsed="false">
      <c r="A338" s="57" t="s">
        <v>913</v>
      </c>
      <c r="B338" s="57" t="s">
        <v>248</v>
      </c>
      <c r="C338" s="57" t="str">
        <f aca="false">Flights!$F$14</f>
        <v>MH1140</v>
      </c>
      <c r="D338" s="58" t="n">
        <f aca="false">Flights!$D$14</f>
        <v>46307</v>
      </c>
      <c r="E338" s="57" t="str">
        <f aca="false">Flights!$G$14&amp;"-"&amp;Flights!$H$14</f>
        <v>KUL-PEN</v>
      </c>
      <c r="F338" s="57" t="str">
        <f aca="false">Flights!$K$14</f>
        <v>BC</v>
      </c>
      <c r="G338" s="57" t="s">
        <v>402</v>
      </c>
      <c r="H338" s="57" t="s">
        <v>360</v>
      </c>
      <c r="I338" s="57" t="s">
        <v>410</v>
      </c>
      <c r="J338" s="57" t="s">
        <v>420</v>
      </c>
      <c r="K338" s="67"/>
      <c r="L338" s="67" t="s">
        <v>404</v>
      </c>
      <c r="M338" s="67"/>
      <c r="N338" s="67" t="s">
        <v>365</v>
      </c>
      <c r="O338" s="67" t="s">
        <v>405</v>
      </c>
      <c r="P338" s="57" t="s">
        <v>184</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open",IF(AND(NOT(OR(LEN(AZ338)&lt;15,ISNUMBER(MATCH(AZ338,L_Placeholder,0)))),NOT(SUMPRODUCT(--ISNUMBER(SEARCH(" "&amp;L_EvidencePhrase&amp;" ",BF338)))&gt;0),NOT(OR(LEN(AU338)&lt;2,ISNUMBER(MATCH(AU338,L_Placeholder,0)))),NOT(OR(LEN(AX338)&lt;2,ISNUMBER(MATCH(AX338,L_Placeholder,0)))),TRIM(AE338)&lt;&gt;TRIM(T338)),"N/A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",BD338)))&gt;0),"INVALID – evidence missing, placeholder or not yet on file",IF(OR(LEN(AX338)&lt;2,ISNUMBER(MATCH(AX338,L_Placeholder,0))),"INVALID – verifier missing",IF(AX338=AU338,"INVALID – verifier must be someone other than the PIC",IF(SUMPRODUCT(--ISNUMBER(SEARCH(" "&amp;L_EvidencePhrase&amp;" ",BC338)))&gt;0,"INVALID – result not yet available (awaiting / TBC)",IF(AND(TRIM(U338)="Pass",SUMPRODUCT(--ISNUMBER(SEARCH(" "&amp;L_ResultBad&amp;" ",BC338)))&gt;0,NOT(SUMPRODUCT(--ISNUMBER(SEARCH(" "&amp;L_Negation&amp;" ",BC338)))&gt;0)),"INVALID – result describes a problem: use Fail, then Pass after CA",IF(AND(AQ338=1,OR(OR(LEN(AY338)&lt;3,ISNUMBER(MATCH(AY338,L_Placeholder,0))),SUMPRODUCT(--ISNUMBER(SEARCH(" "&amp;L_EvidencePhrase&amp;" ",BE338)))&gt;0)),"INVALID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SUBSTITUTE(SUBSTITUTE(SUBSTITUTE(SUBSTITUTE(SUBSTITUTE(SUBSTITUTE(SUBSTITUTE(SUBSTITUTE(SUBSTITUTE(SUBSTITUTE(SUBSTITUTE(SUBSTITUTE(SUBSTITUTE(LOWER(T338&amp;""),CHAR(160),"")," ",""),".",""),"-",""),"/",""),"?",""),"_",""),",",""),"[",""),"]",""),"(",""),")",""),"*","")</f>
        <v/>
      </c>
      <c r="AV338" s="61" t="str">
        <f aca="false">SUBSTITUTE(SUBSTITUTE(SUBSTITUTE(SUBSTITUTE(SUBSTITUTE(SUBSTITUTE(SUBSTITUTE(SUBSTITUTE(SUBSTITUTE(SUBSTITUTE(SUBSTITUTE(SUBSTITUTE(SUBSTITUTE(LOWER(V338&amp;""),CHAR(160),"")," ",""),".",""),"-",""),"/",""),"?",""),"_",""),",",""),"[",""),"]",""),"(",""),")",""),"*","")</f>
        <v/>
      </c>
      <c r="AW338" s="61" t="str">
        <f aca="false">SUBSTITUTE(SUBSTITUTE(SUBSTITUTE(SUBSTITUTE(SUBSTITUTE(SUBSTITUTE(SUBSTITUTE(SUBSTITUTE(SUBSTITUTE(SUBSTITUTE(SUBSTITUTE(SUBSTITUTE(SUBSTITUTE(LOWER(Z338&amp;""),CHAR(160),"")," ",""),".",""),"-",""),"/",""),"?",""),"_",""),",",""),"[",""),"]",""),"(",""),")",""),"*","")</f>
        <v/>
      </c>
      <c r="AX338" s="61" t="str">
        <f aca="false">SUBSTITUTE(SUBSTITUTE(SUBSTITUTE(SUBSTITUTE(SUBSTITUTE(SUBSTITUTE(SUBSTITUTE(SUBSTITUTE(SUBSTITUTE(SUBSTITUTE(SUBSTITUTE(SUBSTITUTE(SUBSTITUTE(LOWER(AE338&amp;""),CHAR(160),"")," ",""),".",""),"-",""),"/",""),"?",""),"_",""),",",""),"[",""),"]",""),"(",""),")",""),"*","")</f>
        <v/>
      </c>
      <c r="AY338" s="61" t="str">
        <f aca="false">SUBSTITUTE(SUBSTITUTE(SUBSTITUTE(SUBSTITUTE(SUBSTITUTE(SUBSTITUTE(SUBSTITUTE(SUBSTITUTE(SUBSTITUTE(SUBSTITUTE(SUBSTITUTE(SUBSTITUTE(SUBSTITUTE(LOWER(W338&amp;""),CHAR(160),"")," ",""),".",""),"-",""),"/",""),"?",""),"_",""),",",""),"[",""),"]",""),"(",""),")",""),"*","")</f>
        <v/>
      </c>
      <c r="AZ338" s="61" t="str">
        <f aca="false">SUBSTITUTE(SUBSTITUTE(SUBSTITUTE(SUBSTITUTE(SUBSTITUTE(SUBSTITUTE(SUBSTITUTE(SUBSTITUTE(SUBSTITUTE(SUBSTITUTE(SUBSTITUTE(SUBSTITUTE(SUBSTITUTE(LOWER(AC338&amp;""),CHAR(160),"")," ",""),".",""),"-",""),"/",""),"?",""),"_",""),",",""),"[",""),"]",""),"(",""),")",""),"*","")</f>
        <v/>
      </c>
      <c r="BA338" s="61" t="str">
        <f aca="false">SUBSTITUTE(SUBSTITUTE(SUBSTITUTE(SUBSTITUTE(SUBSTITUTE(SUBSTITUTE(SUBSTITUTE(SUBSTITUTE(SUBSTITUTE(SUBSTITUTE(SUBSTITUTE(SUBSTITUTE(SUBSTITUTE(LOWER(AA338&amp;""),CHAR(160),""),"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"&amp;TRIM(SUBSTITUTE(SUBSTITUTE(SUBSTITUTE(SUBSTITUTE(SUBSTITUTE(SUBSTITUTE(SUBSTITUTE(SUBSTITUTE(SUBSTITUTE(SUBSTITUTE(SUBSTITUTE(SUBSTITUTE(SUBSTITUTE(SUBSTITUTE(SUBSTITUTE(SUBSTITUTE(SUBSTITUTE(SUBSTITUTE(SUBSTITUTE(SUBSTITUTE(LOWER(V338&amp;""),CHAR(160)," "),"."," "),","," "),"-"," "),"/"," "),"("," "),")"," "),":"," "),";"," "),"_"," "),"–"," "),"?"," "),"!"," "),"*"," "),"["," "),"]"," "),"'"," "),"#"," "),"+"," "),"&amp;"," "))&amp;" "</f>
        <v>  </v>
      </c>
      <c r="BD338" s="61" t="str">
        <f aca="false">" "&amp;TRIM(SUBSTITUTE(SUBSTITUTE(SUBSTITUTE(SUBSTITUTE(SUBSTITUTE(SUBSTITUTE(SUBSTITUTE(SUBSTITUTE(SUBSTITUTE(SUBSTITUTE(SUBSTITUTE(SUBSTITUTE(SUBSTITUTE(SUBSTITUTE(SUBSTITUTE(SUBSTITUTE(SUBSTITUTE(SUBSTITUTE(SUBSTITUTE(SUBSTITUTE(LOWER(Z338&amp;""),CHAR(160)," "),"."," "),","," "),"-"," "),"/"," "),"("," "),")"," "),":"," "),";"," "),"_"," "),"–"," "),"?"," "),"!"," "),"*"," "),"["," "),"]"," "),"'"," "),"#"," "),"+"," "),"&amp;"," "))&amp;" "</f>
        <v>  </v>
      </c>
      <c r="BE338" s="61" t="str">
        <f aca="false">" "&amp;TRIM(SUBSTITUTE(SUBSTITUTE(SUBSTITUTE(SUBSTITUTE(SUBSTITUTE(SUBSTITUTE(SUBSTITUTE(SUBSTITUTE(SUBSTITUTE(SUBSTITUTE(SUBSTITUTE(SUBSTITUTE(SUBSTITUTE(SUBSTITUTE(SUBSTITUTE(SUBSTITUTE(SUBSTITUTE(SUBSTITUTE(SUBSTITUTE(SUBSTITUTE(LOWER(W338&amp;""),CHAR(160)," "),"."," "),","," "),"-"," "),"/"," "),"("," "),")"," "),":"," "),";"," "),"_"," "),"–"," "),"?"," "),"!"," "),"*"," "),"["," "),"]"," "),"'"," "),"#"," "),"+"," "),"&amp;"," "))&amp;" "</f>
        <v>  </v>
      </c>
      <c r="BF338" s="61" t="str">
        <f aca="false">" "&amp;TRIM(SUBSTITUTE(SUBSTITUTE(SUBSTITUTE(SUBSTITUTE(SUBSTITUTE(SUBSTITUTE(SUBSTITUTE(SUBSTITUTE(SUBSTITUTE(SUBSTITUTE(SUBSTITUTE(SUBSTITUTE(SUBSTITUTE(SUBSTITUTE(SUBSTITUTE(SUBSTITUTE(SUBSTITUTE(SUBSTITUTE(SUBSTITUTE(SUBSTITUTE(LOWER(AC338&amp;""),CHAR(160)," "),"."," "),","," "),"-"," "),"/"," "),"("," "),")"," "),":"," "),";"," "),"_"," "),"–"," "),"?"," "),"!"," "),"*"," "),"["," "),"]"," "),"'"," "),"#"," "),"+"," "),"&amp;"," "))&amp;" "</f>
        <v>  </v>
      </c>
    </row>
    <row r="339" customFormat="false" ht="66" hidden="false" customHeight="true" outlineLevel="0" collapsed="false">
      <c r="A339" s="57" t="s">
        <v>914</v>
      </c>
      <c r="B339" s="57" t="s">
        <v>248</v>
      </c>
      <c r="C339" s="57" t="str">
        <f aca="false">Flights!$F$14</f>
        <v>MH1140</v>
      </c>
      <c r="D339" s="58" t="n">
        <f aca="false">Flights!$D$14</f>
        <v>46307</v>
      </c>
      <c r="E339" s="57" t="str">
        <f aca="false">Flights!$G$14&amp;"-"&amp;Flights!$H$14</f>
        <v>KUL-PEN</v>
      </c>
      <c r="F339" s="57" t="str">
        <f aca="false">Flights!$K$14</f>
        <v>BC</v>
      </c>
      <c r="G339" s="57" t="s">
        <v>402</v>
      </c>
      <c r="H339" s="57" t="s">
        <v>360</v>
      </c>
      <c r="I339" s="57" t="s">
        <v>422</v>
      </c>
      <c r="J339" s="57" t="s">
        <v>476</v>
      </c>
      <c r="K339" s="67" t="s">
        <v>477</v>
      </c>
      <c r="L339" s="67" t="s">
        <v>915</v>
      </c>
      <c r="M339" s="67" t="s">
        <v>433</v>
      </c>
      <c r="N339" s="67" t="s">
        <v>365</v>
      </c>
      <c r="O339" s="67" t="s">
        <v>479</v>
      </c>
      <c r="P339" s="57" t="s">
        <v>184</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open",IF(AND(NOT(OR(LEN(AZ339)&lt;15,ISNUMBER(MATCH(AZ339,L_Placeholder,0)))),NOT(SUMPRODUCT(--ISNUMBER(SEARCH(" "&amp;L_EvidencePhrase&amp;" ",BF339)))&gt;0),NOT(OR(LEN(AU339)&lt;2,ISNUMBER(MATCH(AU339,L_Placeholder,0)))),NOT(OR(LEN(AX339)&lt;2,ISNUMBER(MATCH(AX339,L_Placeholder,0)))),TRIM(AE339)&lt;&gt;TRIM(T339)),"N/A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",BD339)))&gt;0),"INVALID – evidence missing, placeholder or not yet on file",IF(OR(LEN(AX339)&lt;2,ISNUMBER(MATCH(AX339,L_Placeholder,0))),"INVALID – verifier missing",IF(AX339=AU339,"INVALID – verifier must be someone other than the PIC",IF(SUMPRODUCT(--ISNUMBER(SEARCH(" "&amp;L_EvidencePhrase&amp;" ",BC339)))&gt;0,"INVALID – result not yet available (awaiting / TBC)",IF(AND(TRIM(U339)="Pass",SUMPRODUCT(--ISNUMBER(SEARCH(" "&amp;L_ResultBad&amp;" ",BC339)))&gt;0,NOT(SUMPRODUCT(--ISNUMBER(SEARCH(" "&amp;L_Negation&amp;" ",BC339)))&gt;0)),"INVALID – result describes a problem: use Fail, then Pass after CA",IF(AND(AQ339=1,OR(OR(LEN(AY339)&lt;3,ISNUMBER(MATCH(AY339,L_Placeholder,0))),SUMPRODUCT(--ISNUMBER(SEARCH(" "&amp;L_EvidencePhrase&amp;" ",BE339)))&gt;0)),"INVALID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SUBSTITUTE(SUBSTITUTE(SUBSTITUTE(SUBSTITUTE(SUBSTITUTE(SUBSTITUTE(SUBSTITUTE(SUBSTITUTE(SUBSTITUTE(SUBSTITUTE(SUBSTITUTE(SUBSTITUTE(SUBSTITUTE(LOWER(T339&amp;""),CHAR(160),"")," ",""),".",""),"-",""),"/",""),"?",""),"_",""),",",""),"[",""),"]",""),"(",""),")",""),"*","")</f>
        <v/>
      </c>
      <c r="AV339" s="61" t="str">
        <f aca="false">SUBSTITUTE(SUBSTITUTE(SUBSTITUTE(SUBSTITUTE(SUBSTITUTE(SUBSTITUTE(SUBSTITUTE(SUBSTITUTE(SUBSTITUTE(SUBSTITUTE(SUBSTITUTE(SUBSTITUTE(SUBSTITUTE(LOWER(V339&amp;""),CHAR(160),"")," ",""),".",""),"-",""),"/",""),"?",""),"_",""),",",""),"[",""),"]",""),"(",""),")",""),"*","")</f>
        <v/>
      </c>
      <c r="AW339" s="61" t="str">
        <f aca="false">SUBSTITUTE(SUBSTITUTE(SUBSTITUTE(SUBSTITUTE(SUBSTITUTE(SUBSTITUTE(SUBSTITUTE(SUBSTITUTE(SUBSTITUTE(SUBSTITUTE(SUBSTITUTE(SUBSTITUTE(SUBSTITUTE(LOWER(Z339&amp;""),CHAR(160),"")," ",""),".",""),"-",""),"/",""),"?",""),"_",""),",",""),"[",""),"]",""),"(",""),")",""),"*","")</f>
        <v/>
      </c>
      <c r="AX339" s="61" t="str">
        <f aca="false">SUBSTITUTE(SUBSTITUTE(SUBSTITUTE(SUBSTITUTE(SUBSTITUTE(SUBSTITUTE(SUBSTITUTE(SUBSTITUTE(SUBSTITUTE(SUBSTITUTE(SUBSTITUTE(SUBSTITUTE(SUBSTITUTE(LOWER(AE339&amp;""),CHAR(160),"")," ",""),".",""),"-",""),"/",""),"?",""),"_",""),",",""),"[",""),"]",""),"(",""),")",""),"*","")</f>
        <v/>
      </c>
      <c r="AY339" s="61" t="str">
        <f aca="false">SUBSTITUTE(SUBSTITUTE(SUBSTITUTE(SUBSTITUTE(SUBSTITUTE(SUBSTITUTE(SUBSTITUTE(SUBSTITUTE(SUBSTITUTE(SUBSTITUTE(SUBSTITUTE(SUBSTITUTE(SUBSTITUTE(LOWER(W339&amp;""),CHAR(160),"")," ",""),".",""),"-",""),"/",""),"?",""),"_",""),",",""),"[",""),"]",""),"(",""),")",""),"*","")</f>
        <v/>
      </c>
      <c r="AZ339" s="61" t="str">
        <f aca="false">SUBSTITUTE(SUBSTITUTE(SUBSTITUTE(SUBSTITUTE(SUBSTITUTE(SUBSTITUTE(SUBSTITUTE(SUBSTITUTE(SUBSTITUTE(SUBSTITUTE(SUBSTITUTE(SUBSTITUTE(SUBSTITUTE(LOWER(AC339&amp;""),CHAR(160),"")," ",""),".",""),"-",""),"/",""),"?",""),"_",""),",",""),"[",""),"]",""),"(",""),")",""),"*","")</f>
        <v/>
      </c>
      <c r="BA339" s="61" t="str">
        <f aca="false">SUBSTITUTE(SUBSTITUTE(SUBSTITUTE(SUBSTITUTE(SUBSTITUTE(SUBSTITUTE(SUBSTITUTE(SUBSTITUTE(SUBSTITUTE(SUBSTITUTE(SUBSTITUTE(SUBSTITUTE(SUBSTITUTE(LOWER(AA339&amp;""),CHAR(160),""),"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"&amp;TRIM(SUBSTITUTE(SUBSTITUTE(SUBSTITUTE(SUBSTITUTE(SUBSTITUTE(SUBSTITUTE(SUBSTITUTE(SUBSTITUTE(SUBSTITUTE(SUBSTITUTE(SUBSTITUTE(SUBSTITUTE(SUBSTITUTE(SUBSTITUTE(SUBSTITUTE(SUBSTITUTE(SUBSTITUTE(SUBSTITUTE(SUBSTITUTE(SUBSTITUTE(LOWER(V339&amp;""),CHAR(160)," "),"."," "),","," "),"-"," "),"/"," "),"("," "),")"," "),":"," "),";"," "),"_"," "),"–"," "),"?"," "),"!"," "),"*"," "),"["," "),"]"," "),"'"," "),"#"," "),"+"," "),"&amp;"," "))&amp;" "</f>
        <v>  </v>
      </c>
      <c r="BD339" s="61" t="str">
        <f aca="false">" "&amp;TRIM(SUBSTITUTE(SUBSTITUTE(SUBSTITUTE(SUBSTITUTE(SUBSTITUTE(SUBSTITUTE(SUBSTITUTE(SUBSTITUTE(SUBSTITUTE(SUBSTITUTE(SUBSTITUTE(SUBSTITUTE(SUBSTITUTE(SUBSTITUTE(SUBSTITUTE(SUBSTITUTE(SUBSTITUTE(SUBSTITUTE(SUBSTITUTE(SUBSTITUTE(LOWER(Z339&amp;""),CHAR(160)," "),"."," "),","," "),"-"," "),"/"," "),"("," "),")"," "),":"," "),";"," "),"_"," "),"–"," "),"?"," "),"!"," "),"*"," "),"["," "),"]"," "),"'"," "),"#"," "),"+"," "),"&amp;"," "))&amp;" "</f>
        <v>  </v>
      </c>
      <c r="BE339" s="61" t="str">
        <f aca="false">" "&amp;TRIM(SUBSTITUTE(SUBSTITUTE(SUBSTITUTE(SUBSTITUTE(SUBSTITUTE(SUBSTITUTE(SUBSTITUTE(SUBSTITUTE(SUBSTITUTE(SUBSTITUTE(SUBSTITUTE(SUBSTITUTE(SUBSTITUTE(SUBSTITUTE(SUBSTITUTE(SUBSTITUTE(SUBSTITUTE(SUBSTITUTE(SUBSTITUTE(SUBSTITUTE(LOWER(W339&amp;""),CHAR(160)," "),"."," "),","," "),"-"," "),"/"," "),"("," "),")"," "),":"," "),";"," "),"_"," "),"–"," "),"?"," "),"!"," "),"*"," "),"["," "),"]"," "),"'"," "),"#"," "),"+"," "),"&amp;"," "))&amp;" "</f>
        <v>  </v>
      </c>
      <c r="BF339" s="61" t="str">
        <f aca="false">" "&amp;TRIM(SUBSTITUTE(SUBSTITUTE(SUBSTITUTE(SUBSTITUTE(SUBSTITUTE(SUBSTITUTE(SUBSTITUTE(SUBSTITUTE(SUBSTITUTE(SUBSTITUTE(SUBSTITUTE(SUBSTITUTE(SUBSTITUTE(SUBSTITUTE(SUBSTITUTE(SUBSTITUTE(SUBSTITUTE(SUBSTITUTE(SUBSTITUTE(SUBSTITUTE(LOWER(AC339&amp;""),CHAR(160)," "),"."," "),","," "),"-"," "),"/"," "),"("," "),")"," "),":"," "),";"," "),"_"," "),"–"," "),"?"," "),"!"," "),"*"," "),"["," "),"]"," "),"'"," "),"#"," "),"+"," "),"&amp;"," "))&amp;" "</f>
        <v>  </v>
      </c>
    </row>
    <row r="340" customFormat="false" ht="41.25" hidden="false" customHeight="true" outlineLevel="0" collapsed="false">
      <c r="A340" s="57" t="s">
        <v>916</v>
      </c>
      <c r="B340" s="57" t="s">
        <v>248</v>
      </c>
      <c r="C340" s="57" t="str">
        <f aca="false">Flights!$F$14</f>
        <v>MH1140</v>
      </c>
      <c r="D340" s="58" t="n">
        <f aca="false">Flights!$D$14</f>
        <v>46307</v>
      </c>
      <c r="E340" s="57" t="str">
        <f aca="false">Flights!$G$14&amp;"-"&amp;Flights!$H$14</f>
        <v>KUL-PEN</v>
      </c>
      <c r="F340" s="57" t="str">
        <f aca="false">Flights!$K$14</f>
        <v>BC</v>
      </c>
      <c r="G340" s="57" t="s">
        <v>402</v>
      </c>
      <c r="H340" s="57" t="s">
        <v>360</v>
      </c>
      <c r="I340" s="57" t="s">
        <v>481</v>
      </c>
      <c r="J340" s="57" t="s">
        <v>482</v>
      </c>
      <c r="K340" s="67" t="s">
        <v>483</v>
      </c>
      <c r="L340" s="67" t="s">
        <v>917</v>
      </c>
      <c r="M340" s="67" t="s">
        <v>433</v>
      </c>
      <c r="N340" s="67" t="s">
        <v>365</v>
      </c>
      <c r="O340" s="67" t="s">
        <v>485</v>
      </c>
      <c r="P340" s="57" t="s">
        <v>184</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open",IF(AND(NOT(OR(LEN(AZ340)&lt;15,ISNUMBER(MATCH(AZ340,L_Placeholder,0)))),NOT(SUMPRODUCT(--ISNUMBER(SEARCH(" "&amp;L_EvidencePhrase&amp;" ",BF340)))&gt;0),NOT(OR(LEN(AU340)&lt;2,ISNUMBER(MATCH(AU340,L_Placeholder,0)))),NOT(OR(LEN(AX340)&lt;2,ISNUMBER(MATCH(AX340,L_Placeholder,0)))),TRIM(AE340)&lt;&gt;TRIM(T340)),"N/A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",BD340)))&gt;0),"INVALID – evidence missing, placeholder or not yet on file",IF(OR(LEN(AX340)&lt;2,ISNUMBER(MATCH(AX340,L_Placeholder,0))),"INVALID – verifier missing",IF(AX340=AU340,"INVALID – verifier must be someone other than the PIC",IF(SUMPRODUCT(--ISNUMBER(SEARCH(" "&amp;L_EvidencePhrase&amp;" ",BC340)))&gt;0,"INVALID – result not yet available (awaiting / TBC)",IF(AND(TRIM(U340)="Pass",SUMPRODUCT(--ISNUMBER(SEARCH(" "&amp;L_ResultBad&amp;" ",BC340)))&gt;0,NOT(SUMPRODUCT(--ISNUMBER(SEARCH(" "&amp;L_Negation&amp;" ",BC340)))&gt;0)),"INVALID – result describes a problem: use Fail, then Pass after CA",IF(AND(AQ340=1,OR(OR(LEN(AY340)&lt;3,ISNUMBER(MATCH(AY340,L_Placeholder,0))),SUMPRODUCT(--ISNUMBER(SEARCH(" "&amp;L_EvidencePhrase&amp;" ",BE340)))&gt;0)),"INVALID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SUBSTITUTE(SUBSTITUTE(SUBSTITUTE(SUBSTITUTE(SUBSTITUTE(SUBSTITUTE(SUBSTITUTE(SUBSTITUTE(SUBSTITUTE(SUBSTITUTE(SUBSTITUTE(SUBSTITUTE(SUBSTITUTE(LOWER(T340&amp;""),CHAR(160),"")," ",""),".",""),"-",""),"/",""),"?",""),"_",""),",",""),"[",""),"]",""),"(",""),")",""),"*","")</f>
        <v/>
      </c>
      <c r="AV340" s="61" t="str">
        <f aca="false">SUBSTITUTE(SUBSTITUTE(SUBSTITUTE(SUBSTITUTE(SUBSTITUTE(SUBSTITUTE(SUBSTITUTE(SUBSTITUTE(SUBSTITUTE(SUBSTITUTE(SUBSTITUTE(SUBSTITUTE(SUBSTITUTE(LOWER(V340&amp;""),CHAR(160),"")," ",""),".",""),"-",""),"/",""),"?",""),"_",""),",",""),"[",""),"]",""),"(",""),")",""),"*","")</f>
        <v/>
      </c>
      <c r="AW340" s="61" t="str">
        <f aca="false">SUBSTITUTE(SUBSTITUTE(SUBSTITUTE(SUBSTITUTE(SUBSTITUTE(SUBSTITUTE(SUBSTITUTE(SUBSTITUTE(SUBSTITUTE(SUBSTITUTE(SUBSTITUTE(SUBSTITUTE(SUBSTITUTE(LOWER(Z340&amp;""),CHAR(160),"")," ",""),".",""),"-",""),"/",""),"?",""),"_",""),",",""),"[",""),"]",""),"(",""),")",""),"*","")</f>
        <v/>
      </c>
      <c r="AX340" s="61" t="str">
        <f aca="false">SUBSTITUTE(SUBSTITUTE(SUBSTITUTE(SUBSTITUTE(SUBSTITUTE(SUBSTITUTE(SUBSTITUTE(SUBSTITUTE(SUBSTITUTE(SUBSTITUTE(SUBSTITUTE(SUBSTITUTE(SUBSTITUTE(LOWER(AE340&amp;""),CHAR(160),"")," ",""),".",""),"-",""),"/",""),"?",""),"_",""),",",""),"[",""),"]",""),"(",""),")",""),"*","")</f>
        <v/>
      </c>
      <c r="AY340" s="61" t="str">
        <f aca="false">SUBSTITUTE(SUBSTITUTE(SUBSTITUTE(SUBSTITUTE(SUBSTITUTE(SUBSTITUTE(SUBSTITUTE(SUBSTITUTE(SUBSTITUTE(SUBSTITUTE(SUBSTITUTE(SUBSTITUTE(SUBSTITUTE(LOWER(W340&amp;""),CHAR(160),"")," ",""),".",""),"-",""),"/",""),"?",""),"_",""),",",""),"[",""),"]",""),"(",""),")",""),"*","")</f>
        <v/>
      </c>
      <c r="AZ340" s="61" t="str">
        <f aca="false">SUBSTITUTE(SUBSTITUTE(SUBSTITUTE(SUBSTITUTE(SUBSTITUTE(SUBSTITUTE(SUBSTITUTE(SUBSTITUTE(SUBSTITUTE(SUBSTITUTE(SUBSTITUTE(SUBSTITUTE(SUBSTITUTE(LOWER(AC340&amp;""),CHAR(160),"")," ",""),".",""),"-",""),"/",""),"?",""),"_",""),",",""),"[",""),"]",""),"(",""),")",""),"*","")</f>
        <v/>
      </c>
      <c r="BA340" s="61" t="str">
        <f aca="false">SUBSTITUTE(SUBSTITUTE(SUBSTITUTE(SUBSTITUTE(SUBSTITUTE(SUBSTITUTE(SUBSTITUTE(SUBSTITUTE(SUBSTITUTE(SUBSTITUTE(SUBSTITUTE(SUBSTITUTE(SUBSTITUTE(LOWER(AA340&amp;""),CHAR(160),""),"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"&amp;TRIM(SUBSTITUTE(SUBSTITUTE(SUBSTITUTE(SUBSTITUTE(SUBSTITUTE(SUBSTITUTE(SUBSTITUTE(SUBSTITUTE(SUBSTITUTE(SUBSTITUTE(SUBSTITUTE(SUBSTITUTE(SUBSTITUTE(SUBSTITUTE(SUBSTITUTE(SUBSTITUTE(SUBSTITUTE(SUBSTITUTE(SUBSTITUTE(SUBSTITUTE(LOWER(V340&amp;""),CHAR(160)," "),"."," "),","," "),"-"," "),"/"," "),"("," "),")"," "),":"," "),";"," "),"_"," "),"–"," "),"?"," "),"!"," "),"*"," "),"["," "),"]"," "),"'"," "),"#"," "),"+"," "),"&amp;"," "))&amp;" "</f>
        <v>  </v>
      </c>
      <c r="BD340" s="61" t="str">
        <f aca="false">" "&amp;TRIM(SUBSTITUTE(SUBSTITUTE(SUBSTITUTE(SUBSTITUTE(SUBSTITUTE(SUBSTITUTE(SUBSTITUTE(SUBSTITUTE(SUBSTITUTE(SUBSTITUTE(SUBSTITUTE(SUBSTITUTE(SUBSTITUTE(SUBSTITUTE(SUBSTITUTE(SUBSTITUTE(SUBSTITUTE(SUBSTITUTE(SUBSTITUTE(SUBSTITUTE(LOWER(Z340&amp;""),CHAR(160)," "),"."," "),","," "),"-"," "),"/"," "),"("," "),")"," "),":"," "),";"," "),"_"," "),"–"," "),"?"," "),"!"," "),"*"," "),"["," "),"]"," "),"'"," "),"#"," "),"+"," "),"&amp;"," "))&amp;" "</f>
        <v>  </v>
      </c>
      <c r="BE340" s="61" t="str">
        <f aca="false">" "&amp;TRIM(SUBSTITUTE(SUBSTITUTE(SUBSTITUTE(SUBSTITUTE(SUBSTITUTE(SUBSTITUTE(SUBSTITUTE(SUBSTITUTE(SUBSTITUTE(SUBSTITUTE(SUBSTITUTE(SUBSTITUTE(SUBSTITUTE(SUBSTITUTE(SUBSTITUTE(SUBSTITUTE(SUBSTITUTE(SUBSTITUTE(SUBSTITUTE(SUBSTITUTE(LOWER(W340&amp;""),CHAR(160)," "),"."," "),","," "),"-"," "),"/"," "),"("," "),")"," "),":"," "),";"," "),"_"," "),"–"," "),"?"," "),"!"," "),"*"," "),"["," "),"]"," "),"'"," "),"#"," "),"+"," "),"&amp;"," "))&amp;" "</f>
        <v>  </v>
      </c>
      <c r="BF340" s="61" t="str">
        <f aca="false">" "&amp;TRIM(SUBSTITUTE(SUBSTITUTE(SUBSTITUTE(SUBSTITUTE(SUBSTITUTE(SUBSTITUTE(SUBSTITUTE(SUBSTITUTE(SUBSTITUTE(SUBSTITUTE(SUBSTITUTE(SUBSTITUTE(SUBSTITUTE(SUBSTITUTE(SUBSTITUTE(SUBSTITUTE(SUBSTITUTE(SUBSTITUTE(SUBSTITUTE(SUBSTITUTE(LOWER(AC340&amp;""),CHAR(160)," "),"."," "),","," "),"-"," "),"/"," "),"("," "),")"," "),":"," "),";"," "),"_"," "),"–"," "),"?"," "),"!"," "),"*"," "),"["," "),"]"," "),"'"," "),"#"," "),"+"," "),"&amp;"," "))&amp;" "</f>
        <v>  </v>
      </c>
    </row>
    <row r="341" customFormat="false" ht="41.25" hidden="false" customHeight="true" outlineLevel="0" collapsed="false">
      <c r="A341" s="57" t="s">
        <v>918</v>
      </c>
      <c r="B341" s="57" t="s">
        <v>248</v>
      </c>
      <c r="C341" s="57" t="str">
        <f aca="false">Flights!$F$14</f>
        <v>MH1140</v>
      </c>
      <c r="D341" s="58" t="n">
        <f aca="false">Flights!$D$14</f>
        <v>46307</v>
      </c>
      <c r="E341" s="57" t="str">
        <f aca="false">Flights!$G$14&amp;"-"&amp;Flights!$H$14</f>
        <v>KUL-PEN</v>
      </c>
      <c r="F341" s="57" t="str">
        <f aca="false">Flights!$K$14</f>
        <v>BC</v>
      </c>
      <c r="G341" s="57" t="s">
        <v>402</v>
      </c>
      <c r="H341" s="57" t="s">
        <v>360</v>
      </c>
      <c r="I341" s="57" t="s">
        <v>481</v>
      </c>
      <c r="J341" s="57" t="s">
        <v>487</v>
      </c>
      <c r="K341" s="67" t="s">
        <v>483</v>
      </c>
      <c r="L341" s="67" t="s">
        <v>919</v>
      </c>
      <c r="M341" s="67" t="s">
        <v>433</v>
      </c>
      <c r="N341" s="67" t="s">
        <v>365</v>
      </c>
      <c r="O341" s="67" t="s">
        <v>485</v>
      </c>
      <c r="P341" s="57" t="s">
        <v>184</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open",IF(AND(NOT(OR(LEN(AZ341)&lt;15,ISNUMBER(MATCH(AZ341,L_Placeholder,0)))),NOT(SUMPRODUCT(--ISNUMBER(SEARCH(" "&amp;L_EvidencePhrase&amp;" ",BF341)))&gt;0),NOT(OR(LEN(AU341)&lt;2,ISNUMBER(MATCH(AU341,L_Placeholder,0)))),NOT(OR(LEN(AX341)&lt;2,ISNUMBER(MATCH(AX341,L_Placeholder,0)))),TRIM(AE341)&lt;&gt;TRIM(T341)),"N/A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",BD341)))&gt;0),"INVALID – evidence missing, placeholder or not yet on file",IF(OR(LEN(AX341)&lt;2,ISNUMBER(MATCH(AX341,L_Placeholder,0))),"INVALID – verifier missing",IF(AX341=AU341,"INVALID – verifier must be someone other than the PIC",IF(SUMPRODUCT(--ISNUMBER(SEARCH(" "&amp;L_EvidencePhrase&amp;" ",BC341)))&gt;0,"INVALID – result not yet available (awaiting / TBC)",IF(AND(TRIM(U341)="Pass",SUMPRODUCT(--ISNUMBER(SEARCH(" "&amp;L_ResultBad&amp;" ",BC341)))&gt;0,NOT(SUMPRODUCT(--ISNUMBER(SEARCH(" "&amp;L_Negation&amp;" ",BC341)))&gt;0)),"INVALID – result describes a problem: use Fail, then Pass after CA",IF(AND(AQ341=1,OR(OR(LEN(AY341)&lt;3,ISNUMBER(MATCH(AY341,L_Placeholder,0))),SUMPRODUCT(--ISNUMBER(SEARCH(" "&amp;L_EvidencePhrase&amp;" ",BE341)))&gt;0)),"INVALID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SUBSTITUTE(SUBSTITUTE(SUBSTITUTE(SUBSTITUTE(SUBSTITUTE(SUBSTITUTE(SUBSTITUTE(SUBSTITUTE(SUBSTITUTE(SUBSTITUTE(SUBSTITUTE(SUBSTITUTE(SUBSTITUTE(LOWER(T341&amp;""),CHAR(160),"")," ",""),".",""),"-",""),"/",""),"?",""),"_",""),",",""),"[",""),"]",""),"(",""),")",""),"*","")</f>
        <v/>
      </c>
      <c r="AV341" s="61" t="str">
        <f aca="false">SUBSTITUTE(SUBSTITUTE(SUBSTITUTE(SUBSTITUTE(SUBSTITUTE(SUBSTITUTE(SUBSTITUTE(SUBSTITUTE(SUBSTITUTE(SUBSTITUTE(SUBSTITUTE(SUBSTITUTE(SUBSTITUTE(LOWER(V341&amp;""),CHAR(160),"")," ",""),".",""),"-",""),"/",""),"?",""),"_",""),",",""),"[",""),"]",""),"(",""),")",""),"*","")</f>
        <v/>
      </c>
      <c r="AW341" s="61" t="str">
        <f aca="false">SUBSTITUTE(SUBSTITUTE(SUBSTITUTE(SUBSTITUTE(SUBSTITUTE(SUBSTITUTE(SUBSTITUTE(SUBSTITUTE(SUBSTITUTE(SUBSTITUTE(SUBSTITUTE(SUBSTITUTE(SUBSTITUTE(LOWER(Z341&amp;""),CHAR(160),"")," ",""),".",""),"-",""),"/",""),"?",""),"_",""),",",""),"[",""),"]",""),"(",""),")",""),"*","")</f>
        <v/>
      </c>
      <c r="AX341" s="61" t="str">
        <f aca="false">SUBSTITUTE(SUBSTITUTE(SUBSTITUTE(SUBSTITUTE(SUBSTITUTE(SUBSTITUTE(SUBSTITUTE(SUBSTITUTE(SUBSTITUTE(SUBSTITUTE(SUBSTITUTE(SUBSTITUTE(SUBSTITUTE(LOWER(AE341&amp;""),CHAR(160),"")," ",""),".",""),"-",""),"/",""),"?",""),"_",""),",",""),"[",""),"]",""),"(",""),")",""),"*","")</f>
        <v/>
      </c>
      <c r="AY341" s="61" t="str">
        <f aca="false">SUBSTITUTE(SUBSTITUTE(SUBSTITUTE(SUBSTITUTE(SUBSTITUTE(SUBSTITUTE(SUBSTITUTE(SUBSTITUTE(SUBSTITUTE(SUBSTITUTE(SUBSTITUTE(SUBSTITUTE(SUBSTITUTE(LOWER(W341&amp;""),CHAR(160),"")," ",""),".",""),"-",""),"/",""),"?",""),"_",""),",",""),"[",""),"]",""),"(",""),")",""),"*","")</f>
        <v/>
      </c>
      <c r="AZ341" s="61" t="str">
        <f aca="false">SUBSTITUTE(SUBSTITUTE(SUBSTITUTE(SUBSTITUTE(SUBSTITUTE(SUBSTITUTE(SUBSTITUTE(SUBSTITUTE(SUBSTITUTE(SUBSTITUTE(SUBSTITUTE(SUBSTITUTE(SUBSTITUTE(LOWER(AC341&amp;""),CHAR(160),"")," ",""),".",""),"-",""),"/",""),"?",""),"_",""),",",""),"[",""),"]",""),"(",""),")",""),"*","")</f>
        <v/>
      </c>
      <c r="BA341" s="61" t="str">
        <f aca="false">SUBSTITUTE(SUBSTITUTE(SUBSTITUTE(SUBSTITUTE(SUBSTITUTE(SUBSTITUTE(SUBSTITUTE(SUBSTITUTE(SUBSTITUTE(SUBSTITUTE(SUBSTITUTE(SUBSTITUTE(SUBSTITUTE(LOWER(AA341&amp;""),CHAR(160),""),"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"&amp;TRIM(SUBSTITUTE(SUBSTITUTE(SUBSTITUTE(SUBSTITUTE(SUBSTITUTE(SUBSTITUTE(SUBSTITUTE(SUBSTITUTE(SUBSTITUTE(SUBSTITUTE(SUBSTITUTE(SUBSTITUTE(SUBSTITUTE(SUBSTITUTE(SUBSTITUTE(SUBSTITUTE(SUBSTITUTE(SUBSTITUTE(SUBSTITUTE(SUBSTITUTE(LOWER(V341&amp;""),CHAR(160)," "),"."," "),","," "),"-"," "),"/"," "),"("," "),")"," "),":"," "),";"," "),"_"," "),"–"," "),"?"," "),"!"," "),"*"," "),"["," "),"]"," "),"'"," "),"#"," "),"+"," "),"&amp;"," "))&amp;" "</f>
        <v>  </v>
      </c>
      <c r="BD341" s="61" t="str">
        <f aca="false">" "&amp;TRIM(SUBSTITUTE(SUBSTITUTE(SUBSTITUTE(SUBSTITUTE(SUBSTITUTE(SUBSTITUTE(SUBSTITUTE(SUBSTITUTE(SUBSTITUTE(SUBSTITUTE(SUBSTITUTE(SUBSTITUTE(SUBSTITUTE(SUBSTITUTE(SUBSTITUTE(SUBSTITUTE(SUBSTITUTE(SUBSTITUTE(SUBSTITUTE(SUBSTITUTE(LOWER(Z341&amp;""),CHAR(160)," "),"."," "),","," "),"-"," "),"/"," "),"("," "),")"," "),":"," "),";"," "),"_"," "),"–"," "),"?"," "),"!"," "),"*"," "),"["," "),"]"," "),"'"," "),"#"," "),"+"," "),"&amp;"," "))&amp;" "</f>
        <v>  </v>
      </c>
      <c r="BE341" s="61" t="str">
        <f aca="false">" "&amp;TRIM(SUBSTITUTE(SUBSTITUTE(SUBSTITUTE(SUBSTITUTE(SUBSTITUTE(SUBSTITUTE(SUBSTITUTE(SUBSTITUTE(SUBSTITUTE(SUBSTITUTE(SUBSTITUTE(SUBSTITUTE(SUBSTITUTE(SUBSTITUTE(SUBSTITUTE(SUBSTITUTE(SUBSTITUTE(SUBSTITUTE(SUBSTITUTE(SUBSTITUTE(LOWER(W341&amp;""),CHAR(160)," "),"."," "),","," "),"-"," "),"/"," "),"("," "),")"," "),":"," "),";"," "),"_"," "),"–"," "),"?"," "),"!"," "),"*"," "),"["," "),"]"," "),"'"," "),"#"," "),"+"," "),"&amp;"," "))&amp;" "</f>
        <v>  </v>
      </c>
      <c r="BF341" s="61" t="str">
        <f aca="false">" "&amp;TRIM(SUBSTITUTE(SUBSTITUTE(SUBSTITUTE(SUBSTITUTE(SUBSTITUTE(SUBSTITUTE(SUBSTITUTE(SUBSTITUTE(SUBSTITUTE(SUBSTITUTE(SUBSTITUTE(SUBSTITUTE(SUBSTITUTE(SUBSTITUTE(SUBSTITUTE(SUBSTITUTE(SUBSTITUTE(SUBSTITUTE(SUBSTITUTE(SUBSTITUTE(LOWER(AC341&amp;""),CHAR(160)," "),"."," "),","," "),"-"," "),"/"," "),"("," "),")"," "),":"," "),";"," "),"_"," "),"–"," "),"?"," "),"!"," "),"*"," "),"["," "),"]"," "),"'"," "),"#"," "),"+"," "),"&amp;"," "))&amp;" "</f>
        <v>  </v>
      </c>
    </row>
    <row r="342" customFormat="false" ht="41.25" hidden="false" customHeight="true" outlineLevel="0" collapsed="false">
      <c r="A342" s="57" t="s">
        <v>920</v>
      </c>
      <c r="B342" s="57" t="s">
        <v>248</v>
      </c>
      <c r="C342" s="57" t="str">
        <f aca="false">Flights!$F$14</f>
        <v>MH1140</v>
      </c>
      <c r="D342" s="58" t="n">
        <f aca="false">Flights!$D$14</f>
        <v>46307</v>
      </c>
      <c r="E342" s="57" t="str">
        <f aca="false">Flights!$G$14&amp;"-"&amp;Flights!$H$14</f>
        <v>KUL-PEN</v>
      </c>
      <c r="F342" s="57" t="str">
        <f aca="false">Flights!$K$14</f>
        <v>BC</v>
      </c>
      <c r="G342" s="57" t="s">
        <v>402</v>
      </c>
      <c r="H342" s="57" t="s">
        <v>360</v>
      </c>
      <c r="I342" s="57" t="s">
        <v>481</v>
      </c>
      <c r="J342" s="57" t="s">
        <v>490</v>
      </c>
      <c r="K342" s="67" t="s">
        <v>483</v>
      </c>
      <c r="L342" s="67" t="s">
        <v>921</v>
      </c>
      <c r="M342" s="67" t="s">
        <v>433</v>
      </c>
      <c r="N342" s="67" t="s">
        <v>365</v>
      </c>
      <c r="O342" s="67" t="s">
        <v>485</v>
      </c>
      <c r="P342" s="57" t="s">
        <v>184</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open",IF(AND(NOT(OR(LEN(AZ342)&lt;15,ISNUMBER(MATCH(AZ342,L_Placeholder,0)))),NOT(SUMPRODUCT(--ISNUMBER(SEARCH(" "&amp;L_EvidencePhrase&amp;" ",BF342)))&gt;0),NOT(OR(LEN(AU342)&lt;2,ISNUMBER(MATCH(AU342,L_Placeholder,0)))),NOT(OR(LEN(AX342)&lt;2,ISNUMBER(MATCH(AX342,L_Placeholder,0)))),TRIM(AE342)&lt;&gt;TRIM(T342)),"N/A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",BD342)))&gt;0),"INVALID – evidence missing, placeholder or not yet on file",IF(OR(LEN(AX342)&lt;2,ISNUMBER(MATCH(AX342,L_Placeholder,0))),"INVALID – verifier missing",IF(AX342=AU342,"INVALID – verifier must be someone other than the PIC",IF(SUMPRODUCT(--ISNUMBER(SEARCH(" "&amp;L_EvidencePhrase&amp;" ",BC342)))&gt;0,"INVALID – result not yet available (awaiting / TBC)",IF(AND(TRIM(U342)="Pass",SUMPRODUCT(--ISNUMBER(SEARCH(" "&amp;L_ResultBad&amp;" ",BC342)))&gt;0,NOT(SUMPRODUCT(--ISNUMBER(SEARCH(" "&amp;L_Negation&amp;" ",BC342)))&gt;0)),"INVALID – result describes a problem: use Fail, then Pass after CA",IF(AND(AQ342=1,OR(OR(LEN(AY342)&lt;3,ISNUMBER(MATCH(AY342,L_Placeholder,0))),SUMPRODUCT(--ISNUMBER(SEARCH(" "&amp;L_EvidencePhrase&amp;" ",BE342)))&gt;0)),"INVALID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SUBSTITUTE(SUBSTITUTE(SUBSTITUTE(SUBSTITUTE(SUBSTITUTE(SUBSTITUTE(SUBSTITUTE(SUBSTITUTE(SUBSTITUTE(SUBSTITUTE(SUBSTITUTE(SUBSTITUTE(SUBSTITUTE(LOWER(T342&amp;""),CHAR(160),"")," ",""),".",""),"-",""),"/",""),"?",""),"_",""),",",""),"[",""),"]",""),"(",""),")",""),"*","")</f>
        <v/>
      </c>
      <c r="AV342" s="61" t="str">
        <f aca="false">SUBSTITUTE(SUBSTITUTE(SUBSTITUTE(SUBSTITUTE(SUBSTITUTE(SUBSTITUTE(SUBSTITUTE(SUBSTITUTE(SUBSTITUTE(SUBSTITUTE(SUBSTITUTE(SUBSTITUTE(SUBSTITUTE(LOWER(V342&amp;""),CHAR(160),"")," ",""),".",""),"-",""),"/",""),"?",""),"_",""),",",""),"[",""),"]",""),"(",""),")",""),"*","")</f>
        <v/>
      </c>
      <c r="AW342" s="61" t="str">
        <f aca="false">SUBSTITUTE(SUBSTITUTE(SUBSTITUTE(SUBSTITUTE(SUBSTITUTE(SUBSTITUTE(SUBSTITUTE(SUBSTITUTE(SUBSTITUTE(SUBSTITUTE(SUBSTITUTE(SUBSTITUTE(SUBSTITUTE(LOWER(Z342&amp;""),CHAR(160),"")," ",""),".",""),"-",""),"/",""),"?",""),"_",""),",",""),"[",""),"]",""),"(",""),")",""),"*","")</f>
        <v/>
      </c>
      <c r="AX342" s="61" t="str">
        <f aca="false">SUBSTITUTE(SUBSTITUTE(SUBSTITUTE(SUBSTITUTE(SUBSTITUTE(SUBSTITUTE(SUBSTITUTE(SUBSTITUTE(SUBSTITUTE(SUBSTITUTE(SUBSTITUTE(SUBSTITUTE(SUBSTITUTE(LOWER(AE342&amp;""),CHAR(160),"")," ",""),".",""),"-",""),"/",""),"?",""),"_",""),",",""),"[",""),"]",""),"(",""),")",""),"*","")</f>
        <v/>
      </c>
      <c r="AY342" s="61" t="str">
        <f aca="false">SUBSTITUTE(SUBSTITUTE(SUBSTITUTE(SUBSTITUTE(SUBSTITUTE(SUBSTITUTE(SUBSTITUTE(SUBSTITUTE(SUBSTITUTE(SUBSTITUTE(SUBSTITUTE(SUBSTITUTE(SUBSTITUTE(LOWER(W342&amp;""),CHAR(160),"")," ",""),".",""),"-",""),"/",""),"?",""),"_",""),",",""),"[",""),"]",""),"(",""),")",""),"*","")</f>
        <v/>
      </c>
      <c r="AZ342" s="61" t="str">
        <f aca="false">SUBSTITUTE(SUBSTITUTE(SUBSTITUTE(SUBSTITUTE(SUBSTITUTE(SUBSTITUTE(SUBSTITUTE(SUBSTITUTE(SUBSTITUTE(SUBSTITUTE(SUBSTITUTE(SUBSTITUTE(SUBSTITUTE(LOWER(AC342&amp;""),CHAR(160),"")," ",""),".",""),"-",""),"/",""),"?",""),"_",""),",",""),"[",""),"]",""),"(",""),")",""),"*","")</f>
        <v/>
      </c>
      <c r="BA342" s="61" t="str">
        <f aca="false">SUBSTITUTE(SUBSTITUTE(SUBSTITUTE(SUBSTITUTE(SUBSTITUTE(SUBSTITUTE(SUBSTITUTE(SUBSTITUTE(SUBSTITUTE(SUBSTITUTE(SUBSTITUTE(SUBSTITUTE(SUBSTITUTE(LOWER(AA342&amp;""),CHAR(160),""),"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"&amp;TRIM(SUBSTITUTE(SUBSTITUTE(SUBSTITUTE(SUBSTITUTE(SUBSTITUTE(SUBSTITUTE(SUBSTITUTE(SUBSTITUTE(SUBSTITUTE(SUBSTITUTE(SUBSTITUTE(SUBSTITUTE(SUBSTITUTE(SUBSTITUTE(SUBSTITUTE(SUBSTITUTE(SUBSTITUTE(SUBSTITUTE(SUBSTITUTE(SUBSTITUTE(LOWER(V342&amp;""),CHAR(160)," "),"."," "),","," "),"-"," "),"/"," "),"("," "),")"," "),":"," "),";"," "),"_"," "),"–"," "),"?"," "),"!"," "),"*"," "),"["," "),"]"," "),"'"," "),"#"," "),"+"," "),"&amp;"," "))&amp;" "</f>
        <v>  </v>
      </c>
      <c r="BD342" s="61" t="str">
        <f aca="false">" "&amp;TRIM(SUBSTITUTE(SUBSTITUTE(SUBSTITUTE(SUBSTITUTE(SUBSTITUTE(SUBSTITUTE(SUBSTITUTE(SUBSTITUTE(SUBSTITUTE(SUBSTITUTE(SUBSTITUTE(SUBSTITUTE(SUBSTITUTE(SUBSTITUTE(SUBSTITUTE(SUBSTITUTE(SUBSTITUTE(SUBSTITUTE(SUBSTITUTE(SUBSTITUTE(LOWER(Z342&amp;""),CHAR(160)," "),"."," "),","," "),"-"," "),"/"," "),"("," "),")"," "),":"," "),";"," "),"_"," "),"–"," "),"?"," "),"!"," "),"*"," "),"["," "),"]"," "),"'"," "),"#"," "),"+"," "),"&amp;"," "))&amp;" "</f>
        <v>  </v>
      </c>
      <c r="BE342" s="61" t="str">
        <f aca="false">" "&amp;TRIM(SUBSTITUTE(SUBSTITUTE(SUBSTITUTE(SUBSTITUTE(SUBSTITUTE(SUBSTITUTE(SUBSTITUTE(SUBSTITUTE(SUBSTITUTE(SUBSTITUTE(SUBSTITUTE(SUBSTITUTE(SUBSTITUTE(SUBSTITUTE(SUBSTITUTE(SUBSTITUTE(SUBSTITUTE(SUBSTITUTE(SUBSTITUTE(SUBSTITUTE(LOWER(W342&amp;""),CHAR(160)," "),"."," "),","," "),"-"," "),"/"," "),"("," "),")"," "),":"," "),";"," "),"_"," "),"–"," "),"?"," "),"!"," "),"*"," "),"["," "),"]"," "),"'"," "),"#"," "),"+"," "),"&amp;"," "))&amp;" "</f>
        <v>  </v>
      </c>
      <c r="BF342" s="61" t="str">
        <f aca="false">" "&amp;TRIM(SUBSTITUTE(SUBSTITUTE(SUBSTITUTE(SUBSTITUTE(SUBSTITUTE(SUBSTITUTE(SUBSTITUTE(SUBSTITUTE(SUBSTITUTE(SUBSTITUTE(SUBSTITUTE(SUBSTITUTE(SUBSTITUTE(SUBSTITUTE(SUBSTITUTE(SUBSTITUTE(SUBSTITUTE(SUBSTITUTE(SUBSTITUTE(SUBSTITUTE(LOWER(AC342&amp;""),CHAR(160)," "),"."," "),","," "),"-"," "),"/"," "),"("," "),")"," "),":"," "),";"," "),"_"," "),"–"," "),"?"," "),"!"," "),"*"," "),"["," "),"]"," "),"'"," "),"#"," "),"+"," "),"&amp;"," "))&amp;" "</f>
        <v>  </v>
      </c>
    </row>
    <row r="343" customFormat="false" ht="54" hidden="false" customHeight="true" outlineLevel="0" collapsed="false">
      <c r="A343" s="57" t="s">
        <v>922</v>
      </c>
      <c r="B343" s="57" t="s">
        <v>248</v>
      </c>
      <c r="C343" s="57" t="str">
        <f aca="false">Flights!$F$14</f>
        <v>MH1140</v>
      </c>
      <c r="D343" s="58" t="n">
        <f aca="false">Flights!$D$14</f>
        <v>46307</v>
      </c>
      <c r="E343" s="57" t="str">
        <f aca="false">Flights!$G$14&amp;"-"&amp;Flights!$H$14</f>
        <v>KUL-PEN</v>
      </c>
      <c r="F343" s="57" t="str">
        <f aca="false">Flights!$K$14</f>
        <v>BC</v>
      </c>
      <c r="G343" s="57" t="s">
        <v>402</v>
      </c>
      <c r="H343" s="57" t="s">
        <v>360</v>
      </c>
      <c r="I343" s="57" t="s">
        <v>481</v>
      </c>
      <c r="J343" s="57" t="s">
        <v>500</v>
      </c>
      <c r="K343" s="67" t="s">
        <v>501</v>
      </c>
      <c r="L343" s="67" t="s">
        <v>923</v>
      </c>
      <c r="M343" s="67" t="s">
        <v>433</v>
      </c>
      <c r="N343" s="67" t="s">
        <v>365</v>
      </c>
      <c r="O343" s="67" t="s">
        <v>503</v>
      </c>
      <c r="P343" s="57" t="s">
        <v>184</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open",IF(AND(NOT(OR(LEN(AZ343)&lt;15,ISNUMBER(MATCH(AZ343,L_Placeholder,0)))),NOT(SUMPRODUCT(--ISNUMBER(SEARCH(" "&amp;L_EvidencePhrase&amp;" ",BF343)))&gt;0),NOT(OR(LEN(AU343)&lt;2,ISNUMBER(MATCH(AU343,L_Placeholder,0)))),NOT(OR(LEN(AX343)&lt;2,ISNUMBER(MATCH(AX343,L_Placeholder,0)))),TRIM(AE343)&lt;&gt;TRIM(T343)),"N/A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",BD343)))&gt;0),"INVALID – evidence missing, placeholder or not yet on file",IF(OR(LEN(AX343)&lt;2,ISNUMBER(MATCH(AX343,L_Placeholder,0))),"INVALID – verifier missing",IF(AX343=AU343,"INVALID – verifier must be someone other than the PIC",IF(SUMPRODUCT(--ISNUMBER(SEARCH(" "&amp;L_EvidencePhrase&amp;" ",BC343)))&gt;0,"INVALID – result not yet available (awaiting / TBC)",IF(AND(TRIM(U343)="Pass",SUMPRODUCT(--ISNUMBER(SEARCH(" "&amp;L_ResultBad&amp;" ",BC343)))&gt;0,NOT(SUMPRODUCT(--ISNUMBER(SEARCH(" "&amp;L_Negation&amp;" ",BC343)))&gt;0)),"INVALID – result describes a problem: use Fail, then Pass after CA",IF(AND(AQ343=1,OR(OR(LEN(AY343)&lt;3,ISNUMBER(MATCH(AY343,L_Placeholder,0))),SUMPRODUCT(--ISNUMBER(SEARCH(" "&amp;L_EvidencePhrase&amp;" ",BE343)))&gt;0)),"INVALID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SUBSTITUTE(SUBSTITUTE(SUBSTITUTE(SUBSTITUTE(SUBSTITUTE(SUBSTITUTE(SUBSTITUTE(SUBSTITUTE(SUBSTITUTE(SUBSTITUTE(SUBSTITUTE(SUBSTITUTE(SUBSTITUTE(LOWER(T343&amp;""),CHAR(160),"")," ",""),".",""),"-",""),"/",""),"?",""),"_",""),",",""),"[",""),"]",""),"(",""),")",""),"*","")</f>
        <v/>
      </c>
      <c r="AV343" s="61" t="str">
        <f aca="false">SUBSTITUTE(SUBSTITUTE(SUBSTITUTE(SUBSTITUTE(SUBSTITUTE(SUBSTITUTE(SUBSTITUTE(SUBSTITUTE(SUBSTITUTE(SUBSTITUTE(SUBSTITUTE(SUBSTITUTE(SUBSTITUTE(LOWER(V343&amp;""),CHAR(160),"")," ",""),".",""),"-",""),"/",""),"?",""),"_",""),",",""),"[",""),"]",""),"(",""),")",""),"*","")</f>
        <v/>
      </c>
      <c r="AW343" s="61" t="str">
        <f aca="false">SUBSTITUTE(SUBSTITUTE(SUBSTITUTE(SUBSTITUTE(SUBSTITUTE(SUBSTITUTE(SUBSTITUTE(SUBSTITUTE(SUBSTITUTE(SUBSTITUTE(SUBSTITUTE(SUBSTITUTE(SUBSTITUTE(LOWER(Z343&amp;""),CHAR(160),"")," ",""),".",""),"-",""),"/",""),"?",""),"_",""),",",""),"[",""),"]",""),"(",""),")",""),"*","")</f>
        <v/>
      </c>
      <c r="AX343" s="61" t="str">
        <f aca="false">SUBSTITUTE(SUBSTITUTE(SUBSTITUTE(SUBSTITUTE(SUBSTITUTE(SUBSTITUTE(SUBSTITUTE(SUBSTITUTE(SUBSTITUTE(SUBSTITUTE(SUBSTITUTE(SUBSTITUTE(SUBSTITUTE(LOWER(AE343&amp;""),CHAR(160),"")," ",""),".",""),"-",""),"/",""),"?",""),"_",""),",",""),"[",""),"]",""),"(",""),")",""),"*","")</f>
        <v/>
      </c>
      <c r="AY343" s="61" t="str">
        <f aca="false">SUBSTITUTE(SUBSTITUTE(SUBSTITUTE(SUBSTITUTE(SUBSTITUTE(SUBSTITUTE(SUBSTITUTE(SUBSTITUTE(SUBSTITUTE(SUBSTITUTE(SUBSTITUTE(SUBSTITUTE(SUBSTITUTE(LOWER(W343&amp;""),CHAR(160),"")," ",""),".",""),"-",""),"/",""),"?",""),"_",""),",",""),"[",""),"]",""),"(",""),")",""),"*","")</f>
        <v/>
      </c>
      <c r="AZ343" s="61" t="str">
        <f aca="false">SUBSTITUTE(SUBSTITUTE(SUBSTITUTE(SUBSTITUTE(SUBSTITUTE(SUBSTITUTE(SUBSTITUTE(SUBSTITUTE(SUBSTITUTE(SUBSTITUTE(SUBSTITUTE(SUBSTITUTE(SUBSTITUTE(LOWER(AC343&amp;""),CHAR(160),"")," ",""),".",""),"-",""),"/",""),"?",""),"_",""),",",""),"[",""),"]",""),"(",""),")",""),"*","")</f>
        <v/>
      </c>
      <c r="BA343" s="61" t="str">
        <f aca="false">SUBSTITUTE(SUBSTITUTE(SUBSTITUTE(SUBSTITUTE(SUBSTITUTE(SUBSTITUTE(SUBSTITUTE(SUBSTITUTE(SUBSTITUTE(SUBSTITUTE(SUBSTITUTE(SUBSTITUTE(SUBSTITUTE(LOWER(AA343&amp;""),CHAR(160),""),"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"&amp;TRIM(SUBSTITUTE(SUBSTITUTE(SUBSTITUTE(SUBSTITUTE(SUBSTITUTE(SUBSTITUTE(SUBSTITUTE(SUBSTITUTE(SUBSTITUTE(SUBSTITUTE(SUBSTITUTE(SUBSTITUTE(SUBSTITUTE(SUBSTITUTE(SUBSTITUTE(SUBSTITUTE(SUBSTITUTE(SUBSTITUTE(SUBSTITUTE(SUBSTITUTE(LOWER(V343&amp;""),CHAR(160)," "),"."," "),","," "),"-"," "),"/"," "),"("," "),")"," "),":"," "),";"," "),"_"," "),"–"," "),"?"," "),"!"," "),"*"," "),"["," "),"]"," "),"'"," "),"#"," "),"+"," "),"&amp;"," "))&amp;" "</f>
        <v>  </v>
      </c>
      <c r="BD343" s="61" t="str">
        <f aca="false">" "&amp;TRIM(SUBSTITUTE(SUBSTITUTE(SUBSTITUTE(SUBSTITUTE(SUBSTITUTE(SUBSTITUTE(SUBSTITUTE(SUBSTITUTE(SUBSTITUTE(SUBSTITUTE(SUBSTITUTE(SUBSTITUTE(SUBSTITUTE(SUBSTITUTE(SUBSTITUTE(SUBSTITUTE(SUBSTITUTE(SUBSTITUTE(SUBSTITUTE(SUBSTITUTE(LOWER(Z343&amp;""),CHAR(160)," "),"."," "),","," "),"-"," "),"/"," "),"("," "),")"," "),":"," "),";"," "),"_"," "),"–"," "),"?"," "),"!"," "),"*"," "),"["," "),"]"," "),"'"," "),"#"," "),"+"," "),"&amp;"," "))&amp;" "</f>
        <v>  </v>
      </c>
      <c r="BE343" s="61" t="str">
        <f aca="false">" "&amp;TRIM(SUBSTITUTE(SUBSTITUTE(SUBSTITUTE(SUBSTITUTE(SUBSTITUTE(SUBSTITUTE(SUBSTITUTE(SUBSTITUTE(SUBSTITUTE(SUBSTITUTE(SUBSTITUTE(SUBSTITUTE(SUBSTITUTE(SUBSTITUTE(SUBSTITUTE(SUBSTITUTE(SUBSTITUTE(SUBSTITUTE(SUBSTITUTE(SUBSTITUTE(LOWER(W343&amp;""),CHAR(160)," "),"."," "),","," "),"-"," "),"/"," "),"("," "),")"," "),":"," "),";"," "),"_"," "),"–"," "),"?"," "),"!"," "),"*"," "),"["," "),"]"," "),"'"," "),"#"," "),"+"," "),"&amp;"," "))&amp;" "</f>
        <v>  </v>
      </c>
      <c r="BF343" s="61" t="str">
        <f aca="false">" "&amp;TRIM(SUBSTITUTE(SUBSTITUTE(SUBSTITUTE(SUBSTITUTE(SUBSTITUTE(SUBSTITUTE(SUBSTITUTE(SUBSTITUTE(SUBSTITUTE(SUBSTITUTE(SUBSTITUTE(SUBSTITUTE(SUBSTITUTE(SUBSTITUTE(SUBSTITUTE(SUBSTITUTE(SUBSTITUTE(SUBSTITUTE(SUBSTITUTE(SUBSTITUTE(LOWER(AC343&amp;""),CHAR(160)," "),"."," "),","," "),"-"," "),"/"," "),"("," "),")"," "),":"," "),";"," "),"_"," "),"–"," "),"?"," "),"!"," "),"*"," "),"["," "),"]"," "),"'"," "),"#"," "),"+"," "),"&amp;"," "))&amp;" "</f>
        <v>  </v>
      </c>
    </row>
    <row r="344" customFormat="false" ht="41.25" hidden="false" customHeight="true" outlineLevel="0" collapsed="false">
      <c r="A344" s="57" t="s">
        <v>924</v>
      </c>
      <c r="B344" s="57" t="s">
        <v>248</v>
      </c>
      <c r="C344" s="57" t="str">
        <f aca="false">Flights!$F$14</f>
        <v>MH1140</v>
      </c>
      <c r="D344" s="58" t="n">
        <f aca="false">Flights!$D$14</f>
        <v>46307</v>
      </c>
      <c r="E344" s="57" t="str">
        <f aca="false">Flights!$G$14&amp;"-"&amp;Flights!$H$14</f>
        <v>KUL-PEN</v>
      </c>
      <c r="F344" s="57" t="str">
        <f aca="false">Flights!$K$14</f>
        <v>BC</v>
      </c>
      <c r="G344" s="57" t="s">
        <v>402</v>
      </c>
      <c r="H344" s="57" t="s">
        <v>360</v>
      </c>
      <c r="I344" s="57" t="s">
        <v>481</v>
      </c>
      <c r="J344" s="57" t="s">
        <v>505</v>
      </c>
      <c r="K344" s="67" t="s">
        <v>483</v>
      </c>
      <c r="L344" s="67" t="s">
        <v>925</v>
      </c>
      <c r="M344" s="67" t="s">
        <v>433</v>
      </c>
      <c r="N344" s="67" t="s">
        <v>365</v>
      </c>
      <c r="O344" s="67" t="s">
        <v>485</v>
      </c>
      <c r="P344" s="57" t="s">
        <v>184</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open",IF(AND(NOT(OR(LEN(AZ344)&lt;15,ISNUMBER(MATCH(AZ344,L_Placeholder,0)))),NOT(SUMPRODUCT(--ISNUMBER(SEARCH(" "&amp;L_EvidencePhrase&amp;" ",BF344)))&gt;0),NOT(OR(LEN(AU344)&lt;2,ISNUMBER(MATCH(AU344,L_Placeholder,0)))),NOT(OR(LEN(AX344)&lt;2,ISNUMBER(MATCH(AX344,L_Placeholder,0)))),TRIM(AE344)&lt;&gt;TRIM(T344)),"N/A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",BD344)))&gt;0),"INVALID – evidence missing, placeholder or not yet on file",IF(OR(LEN(AX344)&lt;2,ISNUMBER(MATCH(AX344,L_Placeholder,0))),"INVALID – verifier missing",IF(AX344=AU344,"INVALID – verifier must be someone other than the PIC",IF(SUMPRODUCT(--ISNUMBER(SEARCH(" "&amp;L_EvidencePhrase&amp;" ",BC344)))&gt;0,"INVALID – result not yet available (awaiting / TBC)",IF(AND(TRIM(U344)="Pass",SUMPRODUCT(--ISNUMBER(SEARCH(" "&amp;L_ResultBad&amp;" ",BC344)))&gt;0,NOT(SUMPRODUCT(--ISNUMBER(SEARCH(" "&amp;L_Negation&amp;" ",BC344)))&gt;0)),"INVALID – result describes a problem: use Fail, then Pass after CA",IF(AND(AQ344=1,OR(OR(LEN(AY344)&lt;3,ISNUMBER(MATCH(AY344,L_Placeholder,0))),SUMPRODUCT(--ISNUMBER(SEARCH(" "&amp;L_EvidencePhrase&amp;" ",BE344)))&gt;0)),"INVALID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SUBSTITUTE(SUBSTITUTE(SUBSTITUTE(SUBSTITUTE(SUBSTITUTE(SUBSTITUTE(SUBSTITUTE(SUBSTITUTE(SUBSTITUTE(SUBSTITUTE(SUBSTITUTE(SUBSTITUTE(SUBSTITUTE(LOWER(T344&amp;""),CHAR(160),"")," ",""),".",""),"-",""),"/",""),"?",""),"_",""),",",""),"[",""),"]",""),"(",""),")",""),"*","")</f>
        <v/>
      </c>
      <c r="AV344" s="61" t="str">
        <f aca="false">SUBSTITUTE(SUBSTITUTE(SUBSTITUTE(SUBSTITUTE(SUBSTITUTE(SUBSTITUTE(SUBSTITUTE(SUBSTITUTE(SUBSTITUTE(SUBSTITUTE(SUBSTITUTE(SUBSTITUTE(SUBSTITUTE(LOWER(V344&amp;""),CHAR(160),"")," ",""),".",""),"-",""),"/",""),"?",""),"_",""),",",""),"[",""),"]",""),"(",""),")",""),"*","")</f>
        <v/>
      </c>
      <c r="AW344" s="61" t="str">
        <f aca="false">SUBSTITUTE(SUBSTITUTE(SUBSTITUTE(SUBSTITUTE(SUBSTITUTE(SUBSTITUTE(SUBSTITUTE(SUBSTITUTE(SUBSTITUTE(SUBSTITUTE(SUBSTITUTE(SUBSTITUTE(SUBSTITUTE(LOWER(Z344&amp;""),CHAR(160),"")," ",""),".",""),"-",""),"/",""),"?",""),"_",""),",",""),"[",""),"]",""),"(",""),")",""),"*","")</f>
        <v/>
      </c>
      <c r="AX344" s="61" t="str">
        <f aca="false">SUBSTITUTE(SUBSTITUTE(SUBSTITUTE(SUBSTITUTE(SUBSTITUTE(SUBSTITUTE(SUBSTITUTE(SUBSTITUTE(SUBSTITUTE(SUBSTITUTE(SUBSTITUTE(SUBSTITUTE(SUBSTITUTE(LOWER(AE344&amp;""),CHAR(160),"")," ",""),".",""),"-",""),"/",""),"?",""),"_",""),",",""),"[",""),"]",""),"(",""),")",""),"*","")</f>
        <v/>
      </c>
      <c r="AY344" s="61" t="str">
        <f aca="false">SUBSTITUTE(SUBSTITUTE(SUBSTITUTE(SUBSTITUTE(SUBSTITUTE(SUBSTITUTE(SUBSTITUTE(SUBSTITUTE(SUBSTITUTE(SUBSTITUTE(SUBSTITUTE(SUBSTITUTE(SUBSTITUTE(LOWER(W344&amp;""),CHAR(160),"")," ",""),".",""),"-",""),"/",""),"?",""),"_",""),",",""),"[",""),"]",""),"(",""),")",""),"*","")</f>
        <v/>
      </c>
      <c r="AZ344" s="61" t="str">
        <f aca="false">SUBSTITUTE(SUBSTITUTE(SUBSTITUTE(SUBSTITUTE(SUBSTITUTE(SUBSTITUTE(SUBSTITUTE(SUBSTITUTE(SUBSTITUTE(SUBSTITUTE(SUBSTITUTE(SUBSTITUTE(SUBSTITUTE(LOWER(AC344&amp;""),CHAR(160),"")," ",""),".",""),"-",""),"/",""),"?",""),"_",""),",",""),"[",""),"]",""),"(",""),")",""),"*","")</f>
        <v/>
      </c>
      <c r="BA344" s="61" t="str">
        <f aca="false">SUBSTITUTE(SUBSTITUTE(SUBSTITUTE(SUBSTITUTE(SUBSTITUTE(SUBSTITUTE(SUBSTITUTE(SUBSTITUTE(SUBSTITUTE(SUBSTITUTE(SUBSTITUTE(SUBSTITUTE(SUBSTITUTE(LOWER(AA344&amp;""),CHAR(160),""),"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"&amp;TRIM(SUBSTITUTE(SUBSTITUTE(SUBSTITUTE(SUBSTITUTE(SUBSTITUTE(SUBSTITUTE(SUBSTITUTE(SUBSTITUTE(SUBSTITUTE(SUBSTITUTE(SUBSTITUTE(SUBSTITUTE(SUBSTITUTE(SUBSTITUTE(SUBSTITUTE(SUBSTITUTE(SUBSTITUTE(SUBSTITUTE(SUBSTITUTE(SUBSTITUTE(LOWER(V344&amp;""),CHAR(160)," "),"."," "),","," "),"-"," "),"/"," "),"("," "),")"," "),":"," "),";"," "),"_"," "),"–"," "),"?"," "),"!"," "),"*"," "),"["," "),"]"," "),"'"," "),"#"," "),"+"," "),"&amp;"," "))&amp;" "</f>
        <v>  </v>
      </c>
      <c r="BD344" s="61" t="str">
        <f aca="false">" "&amp;TRIM(SUBSTITUTE(SUBSTITUTE(SUBSTITUTE(SUBSTITUTE(SUBSTITUTE(SUBSTITUTE(SUBSTITUTE(SUBSTITUTE(SUBSTITUTE(SUBSTITUTE(SUBSTITUTE(SUBSTITUTE(SUBSTITUTE(SUBSTITUTE(SUBSTITUTE(SUBSTITUTE(SUBSTITUTE(SUBSTITUTE(SUBSTITUTE(SUBSTITUTE(LOWER(Z344&amp;""),CHAR(160)," "),"."," "),","," "),"-"," "),"/"," "),"("," "),")"," "),":"," "),";"," "),"_"," "),"–"," "),"?"," "),"!"," "),"*"," "),"["," "),"]"," "),"'"," "),"#"," "),"+"," "),"&amp;"," "))&amp;" "</f>
        <v>  </v>
      </c>
      <c r="BE344" s="61" t="str">
        <f aca="false">" "&amp;TRIM(SUBSTITUTE(SUBSTITUTE(SUBSTITUTE(SUBSTITUTE(SUBSTITUTE(SUBSTITUTE(SUBSTITUTE(SUBSTITUTE(SUBSTITUTE(SUBSTITUTE(SUBSTITUTE(SUBSTITUTE(SUBSTITUTE(SUBSTITUTE(SUBSTITUTE(SUBSTITUTE(SUBSTITUTE(SUBSTITUTE(SUBSTITUTE(SUBSTITUTE(LOWER(W344&amp;""),CHAR(160)," "),"."," "),","," "),"-"," "),"/"," "),"("," "),")"," "),":"," "),";"," "),"_"," "),"–"," "),"?"," "),"!"," "),"*"," "),"["," "),"]"," "),"'"," "),"#"," "),"+"," "),"&amp;"," "))&amp;" "</f>
        <v>  </v>
      </c>
      <c r="BF344" s="61" t="str">
        <f aca="false">" "&amp;TRIM(SUBSTITUTE(SUBSTITUTE(SUBSTITUTE(SUBSTITUTE(SUBSTITUTE(SUBSTITUTE(SUBSTITUTE(SUBSTITUTE(SUBSTITUTE(SUBSTITUTE(SUBSTITUTE(SUBSTITUTE(SUBSTITUTE(SUBSTITUTE(SUBSTITUTE(SUBSTITUTE(SUBSTITUTE(SUBSTITUTE(SUBSTITUTE(SUBSTITUTE(LOWER(AC344&amp;""),CHAR(160)," "),"."," "),","," "),"-"," "),"/"," "),"("," "),")"," "),":"," "),";"," "),"_"," "),"–"," "),"?"," "),"!"," "),"*"," "),"["," "),"]"," "),"'"," "),"#"," "),"+"," "),"&amp;"," "))&amp;" "</f>
        <v>  </v>
      </c>
    </row>
    <row r="345" customFormat="false" ht="41.25" hidden="false" customHeight="true" outlineLevel="0" collapsed="false">
      <c r="A345" s="57" t="s">
        <v>926</v>
      </c>
      <c r="B345" s="57" t="s">
        <v>248</v>
      </c>
      <c r="C345" s="57" t="str">
        <f aca="false">Flights!$F$14</f>
        <v>MH1140</v>
      </c>
      <c r="D345" s="58" t="n">
        <f aca="false">Flights!$D$14</f>
        <v>46307</v>
      </c>
      <c r="E345" s="57" t="str">
        <f aca="false">Flights!$G$14&amp;"-"&amp;Flights!$H$14</f>
        <v>KUL-PEN</v>
      </c>
      <c r="F345" s="57" t="str">
        <f aca="false">Flights!$K$14</f>
        <v>BC</v>
      </c>
      <c r="G345" s="57" t="s">
        <v>402</v>
      </c>
      <c r="H345" s="57" t="s">
        <v>360</v>
      </c>
      <c r="I345" s="57" t="s">
        <v>429</v>
      </c>
      <c r="J345" s="57" t="s">
        <v>508</v>
      </c>
      <c r="K345" s="67" t="s">
        <v>431</v>
      </c>
      <c r="L345" s="67" t="s">
        <v>927</v>
      </c>
      <c r="M345" s="67" t="s">
        <v>433</v>
      </c>
      <c r="N345" s="67" t="s">
        <v>365</v>
      </c>
      <c r="O345" s="67" t="s">
        <v>485</v>
      </c>
      <c r="P345" s="57" t="s">
        <v>184</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open",IF(AND(NOT(OR(LEN(AZ345)&lt;15,ISNUMBER(MATCH(AZ345,L_Placeholder,0)))),NOT(SUMPRODUCT(--ISNUMBER(SEARCH(" "&amp;L_EvidencePhrase&amp;" ",BF345)))&gt;0),NOT(OR(LEN(AU345)&lt;2,ISNUMBER(MATCH(AU345,L_Placeholder,0)))),NOT(OR(LEN(AX345)&lt;2,ISNUMBER(MATCH(AX345,L_Placeholder,0)))),TRIM(AE345)&lt;&gt;TRIM(T345)),"N/A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",BD345)))&gt;0),"INVALID – evidence missing, placeholder or not yet on file",IF(OR(LEN(AX345)&lt;2,ISNUMBER(MATCH(AX345,L_Placeholder,0))),"INVALID – verifier missing",IF(AX345=AU345,"INVALID – verifier must be someone other than the PIC",IF(SUMPRODUCT(--ISNUMBER(SEARCH(" "&amp;L_EvidencePhrase&amp;" ",BC345)))&gt;0,"INVALID – result not yet available (awaiting / TBC)",IF(AND(TRIM(U345)="Pass",SUMPRODUCT(--ISNUMBER(SEARCH(" "&amp;L_ResultBad&amp;" ",BC345)))&gt;0,NOT(SUMPRODUCT(--ISNUMBER(SEARCH(" "&amp;L_Negation&amp;" ",BC345)))&gt;0)),"INVALID – result describes a problem: use Fail, then Pass after CA",IF(AND(AQ345=1,OR(OR(LEN(AY345)&lt;3,ISNUMBER(MATCH(AY345,L_Placeholder,0))),SUMPRODUCT(--ISNUMBER(SEARCH(" "&amp;L_EvidencePhrase&amp;" ",BE345)))&gt;0)),"INVALID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SUBSTITUTE(SUBSTITUTE(SUBSTITUTE(SUBSTITUTE(SUBSTITUTE(SUBSTITUTE(SUBSTITUTE(SUBSTITUTE(SUBSTITUTE(SUBSTITUTE(SUBSTITUTE(SUBSTITUTE(SUBSTITUTE(LOWER(T345&amp;""),CHAR(160),"")," ",""),".",""),"-",""),"/",""),"?",""),"_",""),",",""),"[",""),"]",""),"(",""),")",""),"*","")</f>
        <v/>
      </c>
      <c r="AV345" s="61" t="str">
        <f aca="false">SUBSTITUTE(SUBSTITUTE(SUBSTITUTE(SUBSTITUTE(SUBSTITUTE(SUBSTITUTE(SUBSTITUTE(SUBSTITUTE(SUBSTITUTE(SUBSTITUTE(SUBSTITUTE(SUBSTITUTE(SUBSTITUTE(LOWER(V345&amp;""),CHAR(160),"")," ",""),".",""),"-",""),"/",""),"?",""),"_",""),",",""),"[",""),"]",""),"(",""),")",""),"*","")</f>
        <v/>
      </c>
      <c r="AW345" s="61" t="str">
        <f aca="false">SUBSTITUTE(SUBSTITUTE(SUBSTITUTE(SUBSTITUTE(SUBSTITUTE(SUBSTITUTE(SUBSTITUTE(SUBSTITUTE(SUBSTITUTE(SUBSTITUTE(SUBSTITUTE(SUBSTITUTE(SUBSTITUTE(LOWER(Z345&amp;""),CHAR(160),"")," ",""),".",""),"-",""),"/",""),"?",""),"_",""),",",""),"[",""),"]",""),"(",""),")",""),"*","")</f>
        <v/>
      </c>
      <c r="AX345" s="61" t="str">
        <f aca="false">SUBSTITUTE(SUBSTITUTE(SUBSTITUTE(SUBSTITUTE(SUBSTITUTE(SUBSTITUTE(SUBSTITUTE(SUBSTITUTE(SUBSTITUTE(SUBSTITUTE(SUBSTITUTE(SUBSTITUTE(SUBSTITUTE(LOWER(AE345&amp;""),CHAR(160),"")," ",""),".",""),"-",""),"/",""),"?",""),"_",""),",",""),"[",""),"]",""),"(",""),")",""),"*","")</f>
        <v/>
      </c>
      <c r="AY345" s="61" t="str">
        <f aca="false">SUBSTITUTE(SUBSTITUTE(SUBSTITUTE(SUBSTITUTE(SUBSTITUTE(SUBSTITUTE(SUBSTITUTE(SUBSTITUTE(SUBSTITUTE(SUBSTITUTE(SUBSTITUTE(SUBSTITUTE(SUBSTITUTE(LOWER(W345&amp;""),CHAR(160),"")," ",""),".",""),"-",""),"/",""),"?",""),"_",""),",",""),"[",""),"]",""),"(",""),")",""),"*","")</f>
        <v/>
      </c>
      <c r="AZ345" s="61" t="str">
        <f aca="false">SUBSTITUTE(SUBSTITUTE(SUBSTITUTE(SUBSTITUTE(SUBSTITUTE(SUBSTITUTE(SUBSTITUTE(SUBSTITUTE(SUBSTITUTE(SUBSTITUTE(SUBSTITUTE(SUBSTITUTE(SUBSTITUTE(LOWER(AC345&amp;""),CHAR(160),"")," ",""),".",""),"-",""),"/",""),"?",""),"_",""),",",""),"[",""),"]",""),"(",""),")",""),"*","")</f>
        <v/>
      </c>
      <c r="BA345" s="61" t="str">
        <f aca="false">SUBSTITUTE(SUBSTITUTE(SUBSTITUTE(SUBSTITUTE(SUBSTITUTE(SUBSTITUTE(SUBSTITUTE(SUBSTITUTE(SUBSTITUTE(SUBSTITUTE(SUBSTITUTE(SUBSTITUTE(SUBSTITUTE(LOWER(AA345&amp;""),CHAR(160),""),"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"&amp;TRIM(SUBSTITUTE(SUBSTITUTE(SUBSTITUTE(SUBSTITUTE(SUBSTITUTE(SUBSTITUTE(SUBSTITUTE(SUBSTITUTE(SUBSTITUTE(SUBSTITUTE(SUBSTITUTE(SUBSTITUTE(SUBSTITUTE(SUBSTITUTE(SUBSTITUTE(SUBSTITUTE(SUBSTITUTE(SUBSTITUTE(SUBSTITUTE(SUBSTITUTE(LOWER(V345&amp;""),CHAR(160)," "),"."," "),","," "),"-"," "),"/"," "),"("," "),")"," "),":"," "),";"," "),"_"," "),"–"," "),"?"," "),"!"," "),"*"," "),"["," "),"]"," "),"'"," "),"#"," "),"+"," "),"&amp;"," "))&amp;" "</f>
        <v>  </v>
      </c>
      <c r="BD345" s="61" t="str">
        <f aca="false">" "&amp;TRIM(SUBSTITUTE(SUBSTITUTE(SUBSTITUTE(SUBSTITUTE(SUBSTITUTE(SUBSTITUTE(SUBSTITUTE(SUBSTITUTE(SUBSTITUTE(SUBSTITUTE(SUBSTITUTE(SUBSTITUTE(SUBSTITUTE(SUBSTITUTE(SUBSTITUTE(SUBSTITUTE(SUBSTITUTE(SUBSTITUTE(SUBSTITUTE(SUBSTITUTE(LOWER(Z345&amp;""),CHAR(160)," "),"."," "),","," "),"-"," "),"/"," "),"("," "),")"," "),":"," "),";"," "),"_"," "),"–"," "),"?"," "),"!"," "),"*"," "),"["," "),"]"," "),"'"," "),"#"," "),"+"," "),"&amp;"," "))&amp;" "</f>
        <v>  </v>
      </c>
      <c r="BE345" s="61" t="str">
        <f aca="false">" "&amp;TRIM(SUBSTITUTE(SUBSTITUTE(SUBSTITUTE(SUBSTITUTE(SUBSTITUTE(SUBSTITUTE(SUBSTITUTE(SUBSTITUTE(SUBSTITUTE(SUBSTITUTE(SUBSTITUTE(SUBSTITUTE(SUBSTITUTE(SUBSTITUTE(SUBSTITUTE(SUBSTITUTE(SUBSTITUTE(SUBSTITUTE(SUBSTITUTE(SUBSTITUTE(LOWER(W345&amp;""),CHAR(160)," "),"."," "),","," "),"-"," "),"/"," "),"("," "),")"," "),":"," "),";"," "),"_"," "),"–"," "),"?"," "),"!"," "),"*"," "),"["," "),"]"," "),"'"," "),"#"," "),"+"," "),"&amp;"," "))&amp;" "</f>
        <v>  </v>
      </c>
      <c r="BF345" s="61" t="str">
        <f aca="false">" "&amp;TRIM(SUBSTITUTE(SUBSTITUTE(SUBSTITUTE(SUBSTITUTE(SUBSTITUTE(SUBSTITUTE(SUBSTITUTE(SUBSTITUTE(SUBSTITUTE(SUBSTITUTE(SUBSTITUTE(SUBSTITUTE(SUBSTITUTE(SUBSTITUTE(SUBSTITUTE(SUBSTITUTE(SUBSTITUTE(SUBSTITUTE(SUBSTITUTE(SUBSTITUTE(LOWER(AC345&amp;""),CHAR(160)," "),"."," "),","," "),"-"," "),"/"," "),"("," "),")"," "),":"," "),";"," "),"_"," "),"–"," "),"?"," "),"!"," "),"*"," "),"["," "),"]"," "),"'"," "),"#"," "),"+"," "),"&amp;"," "))&amp;" "</f>
        <v>  </v>
      </c>
    </row>
    <row r="346" customFormat="false" ht="41.25" hidden="false" customHeight="true" outlineLevel="0" collapsed="false">
      <c r="A346" s="57" t="s">
        <v>928</v>
      </c>
      <c r="B346" s="57" t="s">
        <v>248</v>
      </c>
      <c r="C346" s="57" t="str">
        <f aca="false">Flights!$F$14</f>
        <v>MH1140</v>
      </c>
      <c r="D346" s="58" t="n">
        <f aca="false">Flights!$D$14</f>
        <v>46307</v>
      </c>
      <c r="E346" s="57" t="str">
        <f aca="false">Flights!$G$14&amp;"-"&amp;Flights!$H$14</f>
        <v>KUL-PEN</v>
      </c>
      <c r="F346" s="57" t="str">
        <f aca="false">Flights!$K$14</f>
        <v>BC</v>
      </c>
      <c r="G346" s="57" t="s">
        <v>402</v>
      </c>
      <c r="H346" s="57" t="s">
        <v>360</v>
      </c>
      <c r="I346" s="57" t="s">
        <v>429</v>
      </c>
      <c r="J346" s="57" t="s">
        <v>511</v>
      </c>
      <c r="K346" s="67" t="s">
        <v>431</v>
      </c>
      <c r="L346" s="67" t="s">
        <v>929</v>
      </c>
      <c r="M346" s="67" t="s">
        <v>433</v>
      </c>
      <c r="N346" s="67" t="s">
        <v>365</v>
      </c>
      <c r="O346" s="67" t="s">
        <v>485</v>
      </c>
      <c r="P346" s="57" t="s">
        <v>184</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open",IF(AND(NOT(OR(LEN(AZ346)&lt;15,ISNUMBER(MATCH(AZ346,L_Placeholder,0)))),NOT(SUMPRODUCT(--ISNUMBER(SEARCH(" "&amp;L_EvidencePhrase&amp;" ",BF346)))&gt;0),NOT(OR(LEN(AU346)&lt;2,ISNUMBER(MATCH(AU346,L_Placeholder,0)))),NOT(OR(LEN(AX346)&lt;2,ISNUMBER(MATCH(AX346,L_Placeholder,0)))),TRIM(AE346)&lt;&gt;TRIM(T346)),"N/A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",BD346)))&gt;0),"INVALID – evidence missing, placeholder or not yet on file",IF(OR(LEN(AX346)&lt;2,ISNUMBER(MATCH(AX346,L_Placeholder,0))),"INVALID – verifier missing",IF(AX346=AU346,"INVALID – verifier must be someone other than the PIC",IF(SUMPRODUCT(--ISNUMBER(SEARCH(" "&amp;L_EvidencePhrase&amp;" ",BC346)))&gt;0,"INVALID – result not yet available (awaiting / TBC)",IF(AND(TRIM(U346)="Pass",SUMPRODUCT(--ISNUMBER(SEARCH(" "&amp;L_ResultBad&amp;" ",BC346)))&gt;0,NOT(SUMPRODUCT(--ISNUMBER(SEARCH(" "&amp;L_Negation&amp;" ",BC346)))&gt;0)),"INVALID – result describes a problem: use Fail, then Pass after CA",IF(AND(AQ346=1,OR(OR(LEN(AY346)&lt;3,ISNUMBER(MATCH(AY346,L_Placeholder,0))),SUMPRODUCT(--ISNUMBER(SEARCH(" "&amp;L_EvidencePhrase&amp;" ",BE346)))&gt;0)),"INVALID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SUBSTITUTE(SUBSTITUTE(SUBSTITUTE(SUBSTITUTE(SUBSTITUTE(SUBSTITUTE(SUBSTITUTE(SUBSTITUTE(SUBSTITUTE(SUBSTITUTE(SUBSTITUTE(SUBSTITUTE(SUBSTITUTE(LOWER(T346&amp;""),CHAR(160),"")," ",""),".",""),"-",""),"/",""),"?",""),"_",""),",",""),"[",""),"]",""),"(",""),")",""),"*","")</f>
        <v/>
      </c>
      <c r="AV346" s="61" t="str">
        <f aca="false">SUBSTITUTE(SUBSTITUTE(SUBSTITUTE(SUBSTITUTE(SUBSTITUTE(SUBSTITUTE(SUBSTITUTE(SUBSTITUTE(SUBSTITUTE(SUBSTITUTE(SUBSTITUTE(SUBSTITUTE(SUBSTITUTE(LOWER(V346&amp;""),CHAR(160),"")," ",""),".",""),"-",""),"/",""),"?",""),"_",""),",",""),"[",""),"]",""),"(",""),")",""),"*","")</f>
        <v/>
      </c>
      <c r="AW346" s="61" t="str">
        <f aca="false">SUBSTITUTE(SUBSTITUTE(SUBSTITUTE(SUBSTITUTE(SUBSTITUTE(SUBSTITUTE(SUBSTITUTE(SUBSTITUTE(SUBSTITUTE(SUBSTITUTE(SUBSTITUTE(SUBSTITUTE(SUBSTITUTE(LOWER(Z346&amp;""),CHAR(160),"")," ",""),".",""),"-",""),"/",""),"?",""),"_",""),",",""),"[",""),"]",""),"(",""),")",""),"*","")</f>
        <v/>
      </c>
      <c r="AX346" s="61" t="str">
        <f aca="false">SUBSTITUTE(SUBSTITUTE(SUBSTITUTE(SUBSTITUTE(SUBSTITUTE(SUBSTITUTE(SUBSTITUTE(SUBSTITUTE(SUBSTITUTE(SUBSTITUTE(SUBSTITUTE(SUBSTITUTE(SUBSTITUTE(LOWER(AE346&amp;""),CHAR(160),"")," ",""),".",""),"-",""),"/",""),"?",""),"_",""),",",""),"[",""),"]",""),"(",""),")",""),"*","")</f>
        <v/>
      </c>
      <c r="AY346" s="61" t="str">
        <f aca="false">SUBSTITUTE(SUBSTITUTE(SUBSTITUTE(SUBSTITUTE(SUBSTITUTE(SUBSTITUTE(SUBSTITUTE(SUBSTITUTE(SUBSTITUTE(SUBSTITUTE(SUBSTITUTE(SUBSTITUTE(SUBSTITUTE(LOWER(W346&amp;""),CHAR(160),"")," ",""),".",""),"-",""),"/",""),"?",""),"_",""),",",""),"[",""),"]",""),"(",""),")",""),"*","")</f>
        <v/>
      </c>
      <c r="AZ346" s="61" t="str">
        <f aca="false">SUBSTITUTE(SUBSTITUTE(SUBSTITUTE(SUBSTITUTE(SUBSTITUTE(SUBSTITUTE(SUBSTITUTE(SUBSTITUTE(SUBSTITUTE(SUBSTITUTE(SUBSTITUTE(SUBSTITUTE(SUBSTITUTE(LOWER(AC346&amp;""),CHAR(160),"")," ",""),".",""),"-",""),"/",""),"?",""),"_",""),",",""),"[",""),"]",""),"(",""),")",""),"*","")</f>
        <v/>
      </c>
      <c r="BA346" s="61" t="str">
        <f aca="false">SUBSTITUTE(SUBSTITUTE(SUBSTITUTE(SUBSTITUTE(SUBSTITUTE(SUBSTITUTE(SUBSTITUTE(SUBSTITUTE(SUBSTITUTE(SUBSTITUTE(SUBSTITUTE(SUBSTITUTE(SUBSTITUTE(LOWER(AA346&amp;""),CHAR(160),""),"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"&amp;TRIM(SUBSTITUTE(SUBSTITUTE(SUBSTITUTE(SUBSTITUTE(SUBSTITUTE(SUBSTITUTE(SUBSTITUTE(SUBSTITUTE(SUBSTITUTE(SUBSTITUTE(SUBSTITUTE(SUBSTITUTE(SUBSTITUTE(SUBSTITUTE(SUBSTITUTE(SUBSTITUTE(SUBSTITUTE(SUBSTITUTE(SUBSTITUTE(SUBSTITUTE(LOWER(V346&amp;""),CHAR(160)," "),"."," "),","," "),"-"," "),"/"," "),"("," "),")"," "),":"," "),";"," "),"_"," "),"–"," "),"?"," "),"!"," "),"*"," "),"["," "),"]"," "),"'"," "),"#"," "),"+"," "),"&amp;"," "))&amp;" "</f>
        <v>  </v>
      </c>
      <c r="BD346" s="61" t="str">
        <f aca="false">" "&amp;TRIM(SUBSTITUTE(SUBSTITUTE(SUBSTITUTE(SUBSTITUTE(SUBSTITUTE(SUBSTITUTE(SUBSTITUTE(SUBSTITUTE(SUBSTITUTE(SUBSTITUTE(SUBSTITUTE(SUBSTITUTE(SUBSTITUTE(SUBSTITUTE(SUBSTITUTE(SUBSTITUTE(SUBSTITUTE(SUBSTITUTE(SUBSTITUTE(SUBSTITUTE(LOWER(Z346&amp;""),CHAR(160)," "),"."," "),","," "),"-"," "),"/"," "),"("," "),")"," "),":"," "),";"," "),"_"," "),"–"," "),"?"," "),"!"," "),"*"," "),"["," "),"]"," "),"'"," "),"#"," "),"+"," "),"&amp;"," "))&amp;" "</f>
        <v>  </v>
      </c>
      <c r="BE346" s="61" t="str">
        <f aca="false">" "&amp;TRIM(SUBSTITUTE(SUBSTITUTE(SUBSTITUTE(SUBSTITUTE(SUBSTITUTE(SUBSTITUTE(SUBSTITUTE(SUBSTITUTE(SUBSTITUTE(SUBSTITUTE(SUBSTITUTE(SUBSTITUTE(SUBSTITUTE(SUBSTITUTE(SUBSTITUTE(SUBSTITUTE(SUBSTITUTE(SUBSTITUTE(SUBSTITUTE(SUBSTITUTE(LOWER(W346&amp;""),CHAR(160)," "),"."," "),","," "),"-"," "),"/"," "),"("," "),")"," "),":"," "),";"," "),"_"," "),"–"," "),"?"," "),"!"," "),"*"," "),"["," "),"]"," "),"'"," "),"#"," "),"+"," "),"&amp;"," "))&amp;" "</f>
        <v>  </v>
      </c>
      <c r="BF346" s="61" t="str">
        <f aca="false">" "&amp;TRIM(SUBSTITUTE(SUBSTITUTE(SUBSTITUTE(SUBSTITUTE(SUBSTITUTE(SUBSTITUTE(SUBSTITUTE(SUBSTITUTE(SUBSTITUTE(SUBSTITUTE(SUBSTITUTE(SUBSTITUTE(SUBSTITUTE(SUBSTITUTE(SUBSTITUTE(SUBSTITUTE(SUBSTITUTE(SUBSTITUTE(SUBSTITUTE(SUBSTITUTE(LOWER(AC346&amp;""),CHAR(160)," "),"."," "),","," "),"-"," "),"/"," "),"("," "),")"," "),":"," "),";"," "),"_"," "),"–"," "),"?"," "),"!"," "),"*"," "),"["," "),"]"," "),"'"," "),"#"," "),"+"," "),"&amp;"," "))&amp;" "</f>
        <v>  </v>
      </c>
    </row>
    <row r="347" customFormat="false" ht="39.75" hidden="false" customHeight="true" outlineLevel="0" collapsed="false">
      <c r="A347" s="57" t="s">
        <v>930</v>
      </c>
      <c r="B347" s="57" t="s">
        <v>248</v>
      </c>
      <c r="C347" s="57" t="str">
        <f aca="false">Flights!$F$14</f>
        <v>MH1140</v>
      </c>
      <c r="D347" s="58" t="n">
        <f aca="false">Flights!$D$14</f>
        <v>46307</v>
      </c>
      <c r="E347" s="57" t="str">
        <f aca="false">Flights!$G$14&amp;"-"&amp;Flights!$H$14</f>
        <v>KUL-PEN</v>
      </c>
      <c r="F347" s="57" t="str">
        <f aca="false">Flights!$K$14</f>
        <v>BC</v>
      </c>
      <c r="G347" s="57" t="s">
        <v>441</v>
      </c>
      <c r="H347" s="57" t="s">
        <v>442</v>
      </c>
      <c r="I347" s="57" t="s">
        <v>361</v>
      </c>
      <c r="J347" s="57" t="s">
        <v>443</v>
      </c>
      <c r="K347" s="67" t="s">
        <v>408</v>
      </c>
      <c r="L347" s="67" t="s">
        <v>444</v>
      </c>
      <c r="M347" s="67"/>
      <c r="N347" s="67" t="s">
        <v>365</v>
      </c>
      <c r="O347" s="67" t="s">
        <v>445</v>
      </c>
      <c r="P347" s="57" t="s">
        <v>184</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open",IF(AND(NOT(OR(LEN(AZ347)&lt;15,ISNUMBER(MATCH(AZ347,L_Placeholder,0)))),NOT(SUMPRODUCT(--ISNUMBER(SEARCH(" "&amp;L_EvidencePhrase&amp;" ",BF347)))&gt;0),NOT(OR(LEN(AU347)&lt;2,ISNUMBER(MATCH(AU347,L_Placeholder,0)))),NOT(OR(LEN(AX347)&lt;2,ISNUMBER(MATCH(AX347,L_Placeholder,0)))),TRIM(AE347)&lt;&gt;TRIM(T347)),"N/A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",BD347)))&gt;0),"INVALID – evidence missing, placeholder or not yet on file",IF(OR(LEN(AX347)&lt;2,ISNUMBER(MATCH(AX347,L_Placeholder,0))),"INVALID – verifier missing",IF(AX347=AU347,"INVALID – verifier must be someone other than the PIC",IF(SUMPRODUCT(--ISNUMBER(SEARCH(" "&amp;L_EvidencePhrase&amp;" ",BC347)))&gt;0,"INVALID – result not yet available (awaiting / TBC)",IF(AND(TRIM(U347)="Pass",SUMPRODUCT(--ISNUMBER(SEARCH(" "&amp;L_ResultBad&amp;" ",BC347)))&gt;0,NOT(SUMPRODUCT(--ISNUMBER(SEARCH(" "&amp;L_Negation&amp;" ",BC347)))&gt;0)),"INVALID – result describes a problem: use Fail, then Pass after CA",IF(AND(AQ347=1,OR(OR(LEN(AY347)&lt;3,ISNUMBER(MATCH(AY347,L_Placeholder,0))),SUMPRODUCT(--ISNUMBER(SEARCH(" "&amp;L_EvidencePhrase&amp;" ",BE347)))&gt;0)),"INVALID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SUBSTITUTE(SUBSTITUTE(SUBSTITUTE(SUBSTITUTE(SUBSTITUTE(SUBSTITUTE(SUBSTITUTE(SUBSTITUTE(SUBSTITUTE(SUBSTITUTE(SUBSTITUTE(SUBSTITUTE(SUBSTITUTE(LOWER(T347&amp;""),CHAR(160),"")," ",""),".",""),"-",""),"/",""),"?",""),"_",""),",",""),"[",""),"]",""),"(",""),")",""),"*","")</f>
        <v/>
      </c>
      <c r="AV347" s="61" t="str">
        <f aca="false">SUBSTITUTE(SUBSTITUTE(SUBSTITUTE(SUBSTITUTE(SUBSTITUTE(SUBSTITUTE(SUBSTITUTE(SUBSTITUTE(SUBSTITUTE(SUBSTITUTE(SUBSTITUTE(SUBSTITUTE(SUBSTITUTE(LOWER(V347&amp;""),CHAR(160),"")," ",""),".",""),"-",""),"/",""),"?",""),"_",""),",",""),"[",""),"]",""),"(",""),")",""),"*","")</f>
        <v/>
      </c>
      <c r="AW347" s="61" t="str">
        <f aca="false">SUBSTITUTE(SUBSTITUTE(SUBSTITUTE(SUBSTITUTE(SUBSTITUTE(SUBSTITUTE(SUBSTITUTE(SUBSTITUTE(SUBSTITUTE(SUBSTITUTE(SUBSTITUTE(SUBSTITUTE(SUBSTITUTE(LOWER(Z347&amp;""),CHAR(160),"")," ",""),".",""),"-",""),"/",""),"?",""),"_",""),",",""),"[",""),"]",""),"(",""),")",""),"*","")</f>
        <v/>
      </c>
      <c r="AX347" s="61" t="str">
        <f aca="false">SUBSTITUTE(SUBSTITUTE(SUBSTITUTE(SUBSTITUTE(SUBSTITUTE(SUBSTITUTE(SUBSTITUTE(SUBSTITUTE(SUBSTITUTE(SUBSTITUTE(SUBSTITUTE(SUBSTITUTE(SUBSTITUTE(LOWER(AE347&amp;""),CHAR(160),"")," ",""),".",""),"-",""),"/",""),"?",""),"_",""),",",""),"[",""),"]",""),"(",""),")",""),"*","")</f>
        <v/>
      </c>
      <c r="AY347" s="61" t="str">
        <f aca="false">SUBSTITUTE(SUBSTITUTE(SUBSTITUTE(SUBSTITUTE(SUBSTITUTE(SUBSTITUTE(SUBSTITUTE(SUBSTITUTE(SUBSTITUTE(SUBSTITUTE(SUBSTITUTE(SUBSTITUTE(SUBSTITUTE(LOWER(W347&amp;""),CHAR(160),"")," ",""),".",""),"-",""),"/",""),"?",""),"_",""),",",""),"[",""),"]",""),"(",""),")",""),"*","")</f>
        <v/>
      </c>
      <c r="AZ347" s="61" t="str">
        <f aca="false">SUBSTITUTE(SUBSTITUTE(SUBSTITUTE(SUBSTITUTE(SUBSTITUTE(SUBSTITUTE(SUBSTITUTE(SUBSTITUTE(SUBSTITUTE(SUBSTITUTE(SUBSTITUTE(SUBSTITUTE(SUBSTITUTE(LOWER(AC347&amp;""),CHAR(160),"")," ",""),".",""),"-",""),"/",""),"?",""),"_",""),",",""),"[",""),"]",""),"(",""),")",""),"*","")</f>
        <v/>
      </c>
      <c r="BA347" s="61" t="str">
        <f aca="false">SUBSTITUTE(SUBSTITUTE(SUBSTITUTE(SUBSTITUTE(SUBSTITUTE(SUBSTITUTE(SUBSTITUTE(SUBSTITUTE(SUBSTITUTE(SUBSTITUTE(SUBSTITUTE(SUBSTITUTE(SUBSTITUTE(LOWER(AA347&amp;""),CHAR(160),""),"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"&amp;TRIM(SUBSTITUTE(SUBSTITUTE(SUBSTITUTE(SUBSTITUTE(SUBSTITUTE(SUBSTITUTE(SUBSTITUTE(SUBSTITUTE(SUBSTITUTE(SUBSTITUTE(SUBSTITUTE(SUBSTITUTE(SUBSTITUTE(SUBSTITUTE(SUBSTITUTE(SUBSTITUTE(SUBSTITUTE(SUBSTITUTE(SUBSTITUTE(SUBSTITUTE(LOWER(V347&amp;""),CHAR(160)," "),"."," "),","," "),"-"," "),"/"," "),"("," "),")"," "),":"," "),";"," "),"_"," "),"–"," "),"?"," "),"!"," "),"*"," "),"["," "),"]"," "),"'"," "),"#"," "),"+"," "),"&amp;"," "))&amp;" "</f>
        <v>  </v>
      </c>
      <c r="BD347" s="61" t="str">
        <f aca="false">" "&amp;TRIM(SUBSTITUTE(SUBSTITUTE(SUBSTITUTE(SUBSTITUTE(SUBSTITUTE(SUBSTITUTE(SUBSTITUTE(SUBSTITUTE(SUBSTITUTE(SUBSTITUTE(SUBSTITUTE(SUBSTITUTE(SUBSTITUTE(SUBSTITUTE(SUBSTITUTE(SUBSTITUTE(SUBSTITUTE(SUBSTITUTE(SUBSTITUTE(SUBSTITUTE(LOWER(Z347&amp;""),CHAR(160)," "),"."," "),","," "),"-"," "),"/"," "),"("," "),")"," "),":"," "),";"," "),"_"," "),"–"," "),"?"," "),"!"," "),"*"," "),"["," "),"]"," "),"'"," "),"#"," "),"+"," "),"&amp;"," "))&amp;" "</f>
        <v>  </v>
      </c>
      <c r="BE347" s="61" t="str">
        <f aca="false">" "&amp;TRIM(SUBSTITUTE(SUBSTITUTE(SUBSTITUTE(SUBSTITUTE(SUBSTITUTE(SUBSTITUTE(SUBSTITUTE(SUBSTITUTE(SUBSTITUTE(SUBSTITUTE(SUBSTITUTE(SUBSTITUTE(SUBSTITUTE(SUBSTITUTE(SUBSTITUTE(SUBSTITUTE(SUBSTITUTE(SUBSTITUTE(SUBSTITUTE(SUBSTITUTE(LOWER(W347&amp;""),CHAR(160)," "),"."," "),","," "),"-"," "),"/"," "),"("," "),")"," "),":"," "),";"," "),"_"," "),"–"," "),"?"," "),"!"," "),"*"," "),"["," "),"]"," "),"'"," "),"#"," "),"+"," "),"&amp;"," "))&amp;" "</f>
        <v>  </v>
      </c>
      <c r="BF347" s="61" t="str">
        <f aca="false">" "&amp;TRIM(SUBSTITUTE(SUBSTITUTE(SUBSTITUTE(SUBSTITUTE(SUBSTITUTE(SUBSTITUTE(SUBSTITUTE(SUBSTITUTE(SUBSTITUTE(SUBSTITUTE(SUBSTITUTE(SUBSTITUTE(SUBSTITUTE(SUBSTITUTE(SUBSTITUTE(SUBSTITUTE(SUBSTITUTE(SUBSTITUTE(SUBSTITUTE(SUBSTITUTE(LOWER(AC347&amp;""),CHAR(160)," "),"."," "),","," "),"-"," "),"/"," "),"("," "),")"," "),":"," "),";"," "),"_"," "),"–"," "),"?"," "),"!"," "),"*"," "),"["," "),"]"," "),"'"," "),"#"," "),"+"," "),"&amp;"," "))&amp;" "</f>
        <v>  </v>
      </c>
    </row>
    <row r="348" customFormat="false" ht="39.75" hidden="false" customHeight="true" outlineLevel="0" collapsed="false">
      <c r="A348" s="57" t="s">
        <v>931</v>
      </c>
      <c r="B348" s="57" t="s">
        <v>248</v>
      </c>
      <c r="C348" s="57" t="str">
        <f aca="false">Flights!$F$14</f>
        <v>MH1140</v>
      </c>
      <c r="D348" s="58" t="n">
        <f aca="false">Flights!$D$14</f>
        <v>46307</v>
      </c>
      <c r="E348" s="57" t="str">
        <f aca="false">Flights!$G$14&amp;"-"&amp;Flights!$H$14</f>
        <v>KUL-PEN</v>
      </c>
      <c r="F348" s="57" t="str">
        <f aca="false">Flights!$K$14</f>
        <v>BC</v>
      </c>
      <c r="G348" s="57" t="s">
        <v>441</v>
      </c>
      <c r="H348" s="57" t="s">
        <v>442</v>
      </c>
      <c r="I348" s="57" t="s">
        <v>410</v>
      </c>
      <c r="J348" s="57" t="s">
        <v>447</v>
      </c>
      <c r="K348" s="67" t="s">
        <v>408</v>
      </c>
      <c r="L348" s="67" t="s">
        <v>444</v>
      </c>
      <c r="M348" s="67"/>
      <c r="N348" s="67" t="s">
        <v>365</v>
      </c>
      <c r="O348" s="67" t="s">
        <v>445</v>
      </c>
      <c r="P348" s="57" t="s">
        <v>184</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open",IF(AND(NOT(OR(LEN(AZ348)&lt;15,ISNUMBER(MATCH(AZ348,L_Placeholder,0)))),NOT(SUMPRODUCT(--ISNUMBER(SEARCH(" "&amp;L_EvidencePhrase&amp;" ",BF348)))&gt;0),NOT(OR(LEN(AU348)&lt;2,ISNUMBER(MATCH(AU348,L_Placeholder,0)))),NOT(OR(LEN(AX348)&lt;2,ISNUMBER(MATCH(AX348,L_Placeholder,0)))),TRIM(AE348)&lt;&gt;TRIM(T348)),"N/A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",BD348)))&gt;0),"INVALID – evidence missing, placeholder or not yet on file",IF(OR(LEN(AX348)&lt;2,ISNUMBER(MATCH(AX348,L_Placeholder,0))),"INVALID – verifier missing",IF(AX348=AU348,"INVALID – verifier must be someone other than the PIC",IF(SUMPRODUCT(--ISNUMBER(SEARCH(" "&amp;L_EvidencePhrase&amp;" ",BC348)))&gt;0,"INVALID – result not yet available (awaiting / TBC)",IF(AND(TRIM(U348)="Pass",SUMPRODUCT(--ISNUMBER(SEARCH(" "&amp;L_ResultBad&amp;" ",BC348)))&gt;0,NOT(SUMPRODUCT(--ISNUMBER(SEARCH(" "&amp;L_Negation&amp;" ",BC348)))&gt;0)),"INVALID – result describes a problem: use Fail, then Pass after CA",IF(AND(AQ348=1,OR(OR(LEN(AY348)&lt;3,ISNUMBER(MATCH(AY348,L_Placeholder,0))),SUMPRODUCT(--ISNUMBER(SEARCH(" "&amp;L_EvidencePhrase&amp;" ",BE348)))&gt;0)),"INVALID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SUBSTITUTE(SUBSTITUTE(SUBSTITUTE(SUBSTITUTE(SUBSTITUTE(SUBSTITUTE(SUBSTITUTE(SUBSTITUTE(SUBSTITUTE(SUBSTITUTE(SUBSTITUTE(SUBSTITUTE(SUBSTITUTE(LOWER(T348&amp;""),CHAR(160),"")," ",""),".",""),"-",""),"/",""),"?",""),"_",""),",",""),"[",""),"]",""),"(",""),")",""),"*","")</f>
        <v/>
      </c>
      <c r="AV348" s="61" t="str">
        <f aca="false">SUBSTITUTE(SUBSTITUTE(SUBSTITUTE(SUBSTITUTE(SUBSTITUTE(SUBSTITUTE(SUBSTITUTE(SUBSTITUTE(SUBSTITUTE(SUBSTITUTE(SUBSTITUTE(SUBSTITUTE(SUBSTITUTE(LOWER(V348&amp;""),CHAR(160),"")," ",""),".",""),"-",""),"/",""),"?",""),"_",""),",",""),"[",""),"]",""),"(",""),")",""),"*","")</f>
        <v/>
      </c>
      <c r="AW348" s="61" t="str">
        <f aca="false">SUBSTITUTE(SUBSTITUTE(SUBSTITUTE(SUBSTITUTE(SUBSTITUTE(SUBSTITUTE(SUBSTITUTE(SUBSTITUTE(SUBSTITUTE(SUBSTITUTE(SUBSTITUTE(SUBSTITUTE(SUBSTITUTE(LOWER(Z348&amp;""),CHAR(160),"")," ",""),".",""),"-",""),"/",""),"?",""),"_",""),",",""),"[",""),"]",""),"(",""),")",""),"*","")</f>
        <v/>
      </c>
      <c r="AX348" s="61" t="str">
        <f aca="false">SUBSTITUTE(SUBSTITUTE(SUBSTITUTE(SUBSTITUTE(SUBSTITUTE(SUBSTITUTE(SUBSTITUTE(SUBSTITUTE(SUBSTITUTE(SUBSTITUTE(SUBSTITUTE(SUBSTITUTE(SUBSTITUTE(LOWER(AE348&amp;""),CHAR(160),"")," ",""),".",""),"-",""),"/",""),"?",""),"_",""),",",""),"[",""),"]",""),"(",""),")",""),"*","")</f>
        <v/>
      </c>
      <c r="AY348" s="61" t="str">
        <f aca="false">SUBSTITUTE(SUBSTITUTE(SUBSTITUTE(SUBSTITUTE(SUBSTITUTE(SUBSTITUTE(SUBSTITUTE(SUBSTITUTE(SUBSTITUTE(SUBSTITUTE(SUBSTITUTE(SUBSTITUTE(SUBSTITUTE(LOWER(W348&amp;""),CHAR(160),"")," ",""),".",""),"-",""),"/",""),"?",""),"_",""),",",""),"[",""),"]",""),"(",""),")",""),"*","")</f>
        <v/>
      </c>
      <c r="AZ348" s="61" t="str">
        <f aca="false">SUBSTITUTE(SUBSTITUTE(SUBSTITUTE(SUBSTITUTE(SUBSTITUTE(SUBSTITUTE(SUBSTITUTE(SUBSTITUTE(SUBSTITUTE(SUBSTITUTE(SUBSTITUTE(SUBSTITUTE(SUBSTITUTE(LOWER(AC348&amp;""),CHAR(160),"")," ",""),".",""),"-",""),"/",""),"?",""),"_",""),",",""),"[",""),"]",""),"(",""),")",""),"*","")</f>
        <v/>
      </c>
      <c r="BA348" s="61" t="str">
        <f aca="false">SUBSTITUTE(SUBSTITUTE(SUBSTITUTE(SUBSTITUTE(SUBSTITUTE(SUBSTITUTE(SUBSTITUTE(SUBSTITUTE(SUBSTITUTE(SUBSTITUTE(SUBSTITUTE(SUBSTITUTE(SUBSTITUTE(LOWER(AA348&amp;""),CHAR(160),""),"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"&amp;TRIM(SUBSTITUTE(SUBSTITUTE(SUBSTITUTE(SUBSTITUTE(SUBSTITUTE(SUBSTITUTE(SUBSTITUTE(SUBSTITUTE(SUBSTITUTE(SUBSTITUTE(SUBSTITUTE(SUBSTITUTE(SUBSTITUTE(SUBSTITUTE(SUBSTITUTE(SUBSTITUTE(SUBSTITUTE(SUBSTITUTE(SUBSTITUTE(SUBSTITUTE(LOWER(V348&amp;""),CHAR(160)," "),"."," "),","," "),"-"," "),"/"," "),"("," "),")"," "),":"," "),";"," "),"_"," "),"–"," "),"?"," "),"!"," "),"*"," "),"["," "),"]"," "),"'"," "),"#"," "),"+"," "),"&amp;"," "))&amp;" "</f>
        <v>  </v>
      </c>
      <c r="BD348" s="61" t="str">
        <f aca="false">" "&amp;TRIM(SUBSTITUTE(SUBSTITUTE(SUBSTITUTE(SUBSTITUTE(SUBSTITUTE(SUBSTITUTE(SUBSTITUTE(SUBSTITUTE(SUBSTITUTE(SUBSTITUTE(SUBSTITUTE(SUBSTITUTE(SUBSTITUTE(SUBSTITUTE(SUBSTITUTE(SUBSTITUTE(SUBSTITUTE(SUBSTITUTE(SUBSTITUTE(SUBSTITUTE(LOWER(Z348&amp;""),CHAR(160)," "),"."," "),","," "),"-"," "),"/"," "),"("," "),")"," "),":"," "),";"," "),"_"," "),"–"," "),"?"," "),"!"," "),"*"," "),"["," "),"]"," "),"'"," "),"#"," "),"+"," "),"&amp;"," "))&amp;" "</f>
        <v>  </v>
      </c>
      <c r="BE348" s="61" t="str">
        <f aca="false">" "&amp;TRIM(SUBSTITUTE(SUBSTITUTE(SUBSTITUTE(SUBSTITUTE(SUBSTITUTE(SUBSTITUTE(SUBSTITUTE(SUBSTITUTE(SUBSTITUTE(SUBSTITUTE(SUBSTITUTE(SUBSTITUTE(SUBSTITUTE(SUBSTITUTE(SUBSTITUTE(SUBSTITUTE(SUBSTITUTE(SUBSTITUTE(SUBSTITUTE(SUBSTITUTE(LOWER(W348&amp;""),CHAR(160)," "),"."," "),","," "),"-"," "),"/"," "),"("," "),")"," "),":"," "),";"," "),"_"," "),"–"," "),"?"," "),"!"," "),"*"," "),"["," "),"]"," "),"'"," "),"#"," "),"+"," "),"&amp;"," "))&amp;" "</f>
        <v>  </v>
      </c>
      <c r="BF348" s="61" t="str">
        <f aca="false">" "&amp;TRIM(SUBSTITUTE(SUBSTITUTE(SUBSTITUTE(SUBSTITUTE(SUBSTITUTE(SUBSTITUTE(SUBSTITUTE(SUBSTITUTE(SUBSTITUTE(SUBSTITUTE(SUBSTITUTE(SUBSTITUTE(SUBSTITUTE(SUBSTITUTE(SUBSTITUTE(SUBSTITUTE(SUBSTITUTE(SUBSTITUTE(SUBSTITUTE(SUBSTITUTE(LOWER(AC348&amp;""),CHAR(160)," "),"."," "),","," "),"-"," "),"/"," "),"("," "),")"," "),":"," "),";"," "),"_"," "),"–"," "),"?"," "),"!"," "),"*"," "),"["," "),"]"," "),"'"," "),"#"," "),"+"," "),"&amp;"," "))&amp;" "</f>
        <v>  </v>
      </c>
    </row>
    <row r="349" customFormat="false" ht="41.25" hidden="false" customHeight="true" outlineLevel="0" collapsed="false">
      <c r="A349" s="57" t="s">
        <v>932</v>
      </c>
      <c r="B349" s="57" t="s">
        <v>248</v>
      </c>
      <c r="C349" s="57" t="str">
        <f aca="false">Flights!$F$14</f>
        <v>MH1140</v>
      </c>
      <c r="D349" s="58" t="n">
        <f aca="false">Flights!$D$14</f>
        <v>46307</v>
      </c>
      <c r="E349" s="57" t="str">
        <f aca="false">Flights!$G$14&amp;"-"&amp;Flights!$H$14</f>
        <v>KUL-PEN</v>
      </c>
      <c r="F349" s="57" t="str">
        <f aca="false">Flights!$K$14</f>
        <v>BC</v>
      </c>
      <c r="G349" s="57" t="s">
        <v>441</v>
      </c>
      <c r="H349" s="57" t="s">
        <v>442</v>
      </c>
      <c r="I349" s="57" t="s">
        <v>422</v>
      </c>
      <c r="J349" s="57" t="s">
        <v>516</v>
      </c>
      <c r="K349" s="67" t="s">
        <v>477</v>
      </c>
      <c r="L349" s="67" t="s">
        <v>915</v>
      </c>
      <c r="M349" s="67" t="s">
        <v>433</v>
      </c>
      <c r="N349" s="67" t="s">
        <v>365</v>
      </c>
      <c r="O349" s="67" t="s">
        <v>517</v>
      </c>
      <c r="P349" s="57" t="s">
        <v>184</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open",IF(AND(NOT(OR(LEN(AZ349)&lt;15,ISNUMBER(MATCH(AZ349,L_Placeholder,0)))),NOT(SUMPRODUCT(--ISNUMBER(SEARCH(" "&amp;L_EvidencePhrase&amp;" ",BF349)))&gt;0),NOT(OR(LEN(AU349)&lt;2,ISNUMBER(MATCH(AU349,L_Placeholder,0)))),NOT(OR(LEN(AX349)&lt;2,ISNUMBER(MATCH(AX349,L_Placeholder,0)))),TRIM(AE349)&lt;&gt;TRIM(T349)),"N/A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",BD349)))&gt;0),"INVALID – evidence missing, placeholder or not yet on file",IF(OR(LEN(AX349)&lt;2,ISNUMBER(MATCH(AX349,L_Placeholder,0))),"INVALID – verifier missing",IF(AX349=AU349,"INVALID – verifier must be someone other than the PIC",IF(SUMPRODUCT(--ISNUMBER(SEARCH(" "&amp;L_EvidencePhrase&amp;" ",BC349)))&gt;0,"INVALID – result not yet available (awaiting / TBC)",IF(AND(TRIM(U349)="Pass",SUMPRODUCT(--ISNUMBER(SEARCH(" "&amp;L_ResultBad&amp;" ",BC349)))&gt;0,NOT(SUMPRODUCT(--ISNUMBER(SEARCH(" "&amp;L_Negation&amp;" ",BC349)))&gt;0)),"INVALID – result describes a problem: use Fail, then Pass after CA",IF(AND(AQ349=1,OR(OR(LEN(AY349)&lt;3,ISNUMBER(MATCH(AY349,L_Placeholder,0))),SUMPRODUCT(--ISNUMBER(SEARCH(" "&amp;L_EvidencePhrase&amp;" ",BE349)))&gt;0)),"INVALID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SUBSTITUTE(SUBSTITUTE(SUBSTITUTE(SUBSTITUTE(SUBSTITUTE(SUBSTITUTE(SUBSTITUTE(SUBSTITUTE(SUBSTITUTE(SUBSTITUTE(SUBSTITUTE(SUBSTITUTE(SUBSTITUTE(LOWER(T349&amp;""),CHAR(160),"")," ",""),".",""),"-",""),"/",""),"?",""),"_",""),",",""),"[",""),"]",""),"(",""),")",""),"*","")</f>
        <v/>
      </c>
      <c r="AV349" s="61" t="str">
        <f aca="false">SUBSTITUTE(SUBSTITUTE(SUBSTITUTE(SUBSTITUTE(SUBSTITUTE(SUBSTITUTE(SUBSTITUTE(SUBSTITUTE(SUBSTITUTE(SUBSTITUTE(SUBSTITUTE(SUBSTITUTE(SUBSTITUTE(LOWER(V349&amp;""),CHAR(160),"")," ",""),".",""),"-",""),"/",""),"?",""),"_",""),",",""),"[",""),"]",""),"(",""),")",""),"*","")</f>
        <v/>
      </c>
      <c r="AW349" s="61" t="str">
        <f aca="false">SUBSTITUTE(SUBSTITUTE(SUBSTITUTE(SUBSTITUTE(SUBSTITUTE(SUBSTITUTE(SUBSTITUTE(SUBSTITUTE(SUBSTITUTE(SUBSTITUTE(SUBSTITUTE(SUBSTITUTE(SUBSTITUTE(LOWER(Z349&amp;""),CHAR(160),"")," ",""),".",""),"-",""),"/",""),"?",""),"_",""),",",""),"[",""),"]",""),"(",""),")",""),"*","")</f>
        <v/>
      </c>
      <c r="AX349" s="61" t="str">
        <f aca="false">SUBSTITUTE(SUBSTITUTE(SUBSTITUTE(SUBSTITUTE(SUBSTITUTE(SUBSTITUTE(SUBSTITUTE(SUBSTITUTE(SUBSTITUTE(SUBSTITUTE(SUBSTITUTE(SUBSTITUTE(SUBSTITUTE(LOWER(AE349&amp;""),CHAR(160),"")," ",""),".",""),"-",""),"/",""),"?",""),"_",""),",",""),"[",""),"]",""),"(",""),")",""),"*","")</f>
        <v/>
      </c>
      <c r="AY349" s="61" t="str">
        <f aca="false">SUBSTITUTE(SUBSTITUTE(SUBSTITUTE(SUBSTITUTE(SUBSTITUTE(SUBSTITUTE(SUBSTITUTE(SUBSTITUTE(SUBSTITUTE(SUBSTITUTE(SUBSTITUTE(SUBSTITUTE(SUBSTITUTE(LOWER(W349&amp;""),CHAR(160),"")," ",""),".",""),"-",""),"/",""),"?",""),"_",""),",",""),"[",""),"]",""),"(",""),")",""),"*","")</f>
        <v/>
      </c>
      <c r="AZ349" s="61" t="str">
        <f aca="false">SUBSTITUTE(SUBSTITUTE(SUBSTITUTE(SUBSTITUTE(SUBSTITUTE(SUBSTITUTE(SUBSTITUTE(SUBSTITUTE(SUBSTITUTE(SUBSTITUTE(SUBSTITUTE(SUBSTITUTE(SUBSTITUTE(LOWER(AC349&amp;""),CHAR(160),"")," ",""),".",""),"-",""),"/",""),"?",""),"_",""),",",""),"[",""),"]",""),"(",""),")",""),"*","")</f>
        <v/>
      </c>
      <c r="BA349" s="61" t="str">
        <f aca="false">SUBSTITUTE(SUBSTITUTE(SUBSTITUTE(SUBSTITUTE(SUBSTITUTE(SUBSTITUTE(SUBSTITUTE(SUBSTITUTE(SUBSTITUTE(SUBSTITUTE(SUBSTITUTE(SUBSTITUTE(SUBSTITUTE(LOWER(AA349&amp;""),CHAR(160),""),"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"&amp;TRIM(SUBSTITUTE(SUBSTITUTE(SUBSTITUTE(SUBSTITUTE(SUBSTITUTE(SUBSTITUTE(SUBSTITUTE(SUBSTITUTE(SUBSTITUTE(SUBSTITUTE(SUBSTITUTE(SUBSTITUTE(SUBSTITUTE(SUBSTITUTE(SUBSTITUTE(SUBSTITUTE(SUBSTITUTE(SUBSTITUTE(SUBSTITUTE(SUBSTITUTE(LOWER(V349&amp;""),CHAR(160)," "),"."," "),","," "),"-"," "),"/"," "),"("," "),")"," "),":"," "),";"," "),"_"," "),"–"," "),"?"," "),"!"," "),"*"," "),"["," "),"]"," "),"'"," "),"#"," "),"+"," "),"&amp;"," "))&amp;" "</f>
        <v>  </v>
      </c>
      <c r="BD349" s="61" t="str">
        <f aca="false">" "&amp;TRIM(SUBSTITUTE(SUBSTITUTE(SUBSTITUTE(SUBSTITUTE(SUBSTITUTE(SUBSTITUTE(SUBSTITUTE(SUBSTITUTE(SUBSTITUTE(SUBSTITUTE(SUBSTITUTE(SUBSTITUTE(SUBSTITUTE(SUBSTITUTE(SUBSTITUTE(SUBSTITUTE(SUBSTITUTE(SUBSTITUTE(SUBSTITUTE(SUBSTITUTE(LOWER(Z349&amp;""),CHAR(160)," "),"."," "),","," "),"-"," "),"/"," "),"("," "),")"," "),":"," "),";"," "),"_"," "),"–"," "),"?"," "),"!"," "),"*"," "),"["," "),"]"," "),"'"," "),"#"," "),"+"," "),"&amp;"," "))&amp;" "</f>
        <v>  </v>
      </c>
      <c r="BE349" s="61" t="str">
        <f aca="false">" "&amp;TRIM(SUBSTITUTE(SUBSTITUTE(SUBSTITUTE(SUBSTITUTE(SUBSTITUTE(SUBSTITUTE(SUBSTITUTE(SUBSTITUTE(SUBSTITUTE(SUBSTITUTE(SUBSTITUTE(SUBSTITUTE(SUBSTITUTE(SUBSTITUTE(SUBSTITUTE(SUBSTITUTE(SUBSTITUTE(SUBSTITUTE(SUBSTITUTE(SUBSTITUTE(LOWER(W349&amp;""),CHAR(160)," "),"."," "),","," "),"-"," "),"/"," "),"("," "),")"," "),":"," "),";"," "),"_"," "),"–"," "),"?"," "),"!"," "),"*"," "),"["," "),"]"," "),"'"," "),"#"," "),"+"," "),"&amp;"," "))&amp;" "</f>
        <v>  </v>
      </c>
      <c r="BF349" s="61" t="str">
        <f aca="false">" "&amp;TRIM(SUBSTITUTE(SUBSTITUTE(SUBSTITUTE(SUBSTITUTE(SUBSTITUTE(SUBSTITUTE(SUBSTITUTE(SUBSTITUTE(SUBSTITUTE(SUBSTITUTE(SUBSTITUTE(SUBSTITUTE(SUBSTITUTE(SUBSTITUTE(SUBSTITUTE(SUBSTITUTE(SUBSTITUTE(SUBSTITUTE(SUBSTITUTE(SUBSTITUTE(LOWER(AC349&amp;""),CHAR(160)," "),"."," "),","," "),"-"," "),"/"," "),"("," "),")"," "),":"," "),";"," "),"_"," "),"–"," "),"?"," "),"!"," "),"*"," "),"["," "),"]"," "),"'"," "),"#"," "),"+"," "),"&amp;"," "))&amp;" "</f>
        <v>  </v>
      </c>
    </row>
    <row r="350" customFormat="false" ht="39.75" hidden="false" customHeight="true" outlineLevel="0" collapsed="false">
      <c r="A350" s="57" t="s">
        <v>933</v>
      </c>
      <c r="B350" s="57" t="s">
        <v>248</v>
      </c>
      <c r="C350" s="57" t="str">
        <f aca="false">Flights!$F$14</f>
        <v>MH1140</v>
      </c>
      <c r="D350" s="58" t="n">
        <f aca="false">Flights!$D$14</f>
        <v>46307</v>
      </c>
      <c r="E350" s="57" t="str">
        <f aca="false">Flights!$G$14&amp;"-"&amp;Flights!$H$14</f>
        <v>KUL-PEN</v>
      </c>
      <c r="F350" s="57" t="str">
        <f aca="false">Flights!$K$14</f>
        <v>BC</v>
      </c>
      <c r="G350" s="57" t="s">
        <v>441</v>
      </c>
      <c r="H350" s="57" t="s">
        <v>442</v>
      </c>
      <c r="I350" s="57" t="s">
        <v>481</v>
      </c>
      <c r="J350" s="57" t="s">
        <v>519</v>
      </c>
      <c r="K350" s="67" t="s">
        <v>483</v>
      </c>
      <c r="L350" s="67" t="s">
        <v>917</v>
      </c>
      <c r="M350" s="67" t="s">
        <v>433</v>
      </c>
      <c r="N350" s="67" t="s">
        <v>365</v>
      </c>
      <c r="O350" s="67"/>
      <c r="P350" s="57" t="s">
        <v>184</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open",IF(AND(NOT(OR(LEN(AZ350)&lt;15,ISNUMBER(MATCH(AZ350,L_Placeholder,0)))),NOT(SUMPRODUCT(--ISNUMBER(SEARCH(" "&amp;L_EvidencePhrase&amp;" ",BF350)))&gt;0),NOT(OR(LEN(AU350)&lt;2,ISNUMBER(MATCH(AU350,L_Placeholder,0)))),NOT(OR(LEN(AX350)&lt;2,ISNUMBER(MATCH(AX350,L_Placeholder,0)))),TRIM(AE350)&lt;&gt;TRIM(T350)),"N/A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",BD350)))&gt;0),"INVALID – evidence missing, placeholder or not yet on file",IF(OR(LEN(AX350)&lt;2,ISNUMBER(MATCH(AX350,L_Placeholder,0))),"INVALID – verifier missing",IF(AX350=AU350,"INVALID – verifier must be someone other than the PIC",IF(SUMPRODUCT(--ISNUMBER(SEARCH(" "&amp;L_EvidencePhrase&amp;" ",BC350)))&gt;0,"INVALID – result not yet available (awaiting / TBC)",IF(AND(TRIM(U350)="Pass",SUMPRODUCT(--ISNUMBER(SEARCH(" "&amp;L_ResultBad&amp;" ",BC350)))&gt;0,NOT(SUMPRODUCT(--ISNUMBER(SEARCH(" "&amp;L_Negation&amp;" ",BC350)))&gt;0)),"INVALID – result describes a problem: use Fail, then Pass after CA",IF(AND(AQ350=1,OR(OR(LEN(AY350)&lt;3,ISNUMBER(MATCH(AY350,L_Placeholder,0))),SUMPRODUCT(--ISNUMBER(SEARCH(" "&amp;L_EvidencePhrase&amp;" ",BE350)))&gt;0)),"INVALID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SUBSTITUTE(SUBSTITUTE(SUBSTITUTE(SUBSTITUTE(SUBSTITUTE(SUBSTITUTE(SUBSTITUTE(SUBSTITUTE(SUBSTITUTE(SUBSTITUTE(SUBSTITUTE(SUBSTITUTE(SUBSTITUTE(LOWER(T350&amp;""),CHAR(160),"")," ",""),".",""),"-",""),"/",""),"?",""),"_",""),",",""),"[",""),"]",""),"(",""),")",""),"*","")</f>
        <v/>
      </c>
      <c r="AV350" s="61" t="str">
        <f aca="false">SUBSTITUTE(SUBSTITUTE(SUBSTITUTE(SUBSTITUTE(SUBSTITUTE(SUBSTITUTE(SUBSTITUTE(SUBSTITUTE(SUBSTITUTE(SUBSTITUTE(SUBSTITUTE(SUBSTITUTE(SUBSTITUTE(LOWER(V350&amp;""),CHAR(160),"")," ",""),".",""),"-",""),"/",""),"?",""),"_",""),",",""),"[",""),"]",""),"(",""),")",""),"*","")</f>
        <v/>
      </c>
      <c r="AW350" s="61" t="str">
        <f aca="false">SUBSTITUTE(SUBSTITUTE(SUBSTITUTE(SUBSTITUTE(SUBSTITUTE(SUBSTITUTE(SUBSTITUTE(SUBSTITUTE(SUBSTITUTE(SUBSTITUTE(SUBSTITUTE(SUBSTITUTE(SUBSTITUTE(LOWER(Z350&amp;""),CHAR(160),"")," ",""),".",""),"-",""),"/",""),"?",""),"_",""),",",""),"[",""),"]",""),"(",""),")",""),"*","")</f>
        <v/>
      </c>
      <c r="AX350" s="61" t="str">
        <f aca="false">SUBSTITUTE(SUBSTITUTE(SUBSTITUTE(SUBSTITUTE(SUBSTITUTE(SUBSTITUTE(SUBSTITUTE(SUBSTITUTE(SUBSTITUTE(SUBSTITUTE(SUBSTITUTE(SUBSTITUTE(SUBSTITUTE(LOWER(AE350&amp;""),CHAR(160),"")," ",""),".",""),"-",""),"/",""),"?",""),"_",""),",",""),"[",""),"]",""),"(",""),")",""),"*","")</f>
        <v/>
      </c>
      <c r="AY350" s="61" t="str">
        <f aca="false">SUBSTITUTE(SUBSTITUTE(SUBSTITUTE(SUBSTITUTE(SUBSTITUTE(SUBSTITUTE(SUBSTITUTE(SUBSTITUTE(SUBSTITUTE(SUBSTITUTE(SUBSTITUTE(SUBSTITUTE(SUBSTITUTE(LOWER(W350&amp;""),CHAR(160),"")," ",""),".",""),"-",""),"/",""),"?",""),"_",""),",",""),"[",""),"]",""),"(",""),")",""),"*","")</f>
        <v/>
      </c>
      <c r="AZ350" s="61" t="str">
        <f aca="false">SUBSTITUTE(SUBSTITUTE(SUBSTITUTE(SUBSTITUTE(SUBSTITUTE(SUBSTITUTE(SUBSTITUTE(SUBSTITUTE(SUBSTITUTE(SUBSTITUTE(SUBSTITUTE(SUBSTITUTE(SUBSTITUTE(LOWER(AC350&amp;""),CHAR(160),"")," ",""),".",""),"-",""),"/",""),"?",""),"_",""),",",""),"[",""),"]",""),"(",""),")",""),"*","")</f>
        <v/>
      </c>
      <c r="BA350" s="61" t="str">
        <f aca="false">SUBSTITUTE(SUBSTITUTE(SUBSTITUTE(SUBSTITUTE(SUBSTITUTE(SUBSTITUTE(SUBSTITUTE(SUBSTITUTE(SUBSTITUTE(SUBSTITUTE(SUBSTITUTE(SUBSTITUTE(SUBSTITUTE(LOWER(AA350&amp;""),CHAR(160),""),"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"&amp;TRIM(SUBSTITUTE(SUBSTITUTE(SUBSTITUTE(SUBSTITUTE(SUBSTITUTE(SUBSTITUTE(SUBSTITUTE(SUBSTITUTE(SUBSTITUTE(SUBSTITUTE(SUBSTITUTE(SUBSTITUTE(SUBSTITUTE(SUBSTITUTE(SUBSTITUTE(SUBSTITUTE(SUBSTITUTE(SUBSTITUTE(SUBSTITUTE(SUBSTITUTE(LOWER(V350&amp;""),CHAR(160)," "),"."," "),","," "),"-"," "),"/"," "),"("," "),")"," "),":"," "),";"," "),"_"," "),"–"," "),"?"," "),"!"," "),"*"," "),"["," "),"]"," "),"'"," "),"#"," "),"+"," "),"&amp;"," "))&amp;" "</f>
        <v>  </v>
      </c>
      <c r="BD350" s="61" t="str">
        <f aca="false">" "&amp;TRIM(SUBSTITUTE(SUBSTITUTE(SUBSTITUTE(SUBSTITUTE(SUBSTITUTE(SUBSTITUTE(SUBSTITUTE(SUBSTITUTE(SUBSTITUTE(SUBSTITUTE(SUBSTITUTE(SUBSTITUTE(SUBSTITUTE(SUBSTITUTE(SUBSTITUTE(SUBSTITUTE(SUBSTITUTE(SUBSTITUTE(SUBSTITUTE(SUBSTITUTE(LOWER(Z350&amp;""),CHAR(160)," "),"."," "),","," "),"-"," "),"/"," "),"("," "),")"," "),":"," "),";"," "),"_"," "),"–"," "),"?"," "),"!"," "),"*"," "),"["," "),"]"," "),"'"," "),"#"," "),"+"," "),"&amp;"," "))&amp;" "</f>
        <v>  </v>
      </c>
      <c r="BE350" s="61" t="str">
        <f aca="false">" "&amp;TRIM(SUBSTITUTE(SUBSTITUTE(SUBSTITUTE(SUBSTITUTE(SUBSTITUTE(SUBSTITUTE(SUBSTITUTE(SUBSTITUTE(SUBSTITUTE(SUBSTITUTE(SUBSTITUTE(SUBSTITUTE(SUBSTITUTE(SUBSTITUTE(SUBSTITUTE(SUBSTITUTE(SUBSTITUTE(SUBSTITUTE(SUBSTITUTE(SUBSTITUTE(LOWER(W350&amp;""),CHAR(160)," "),"."," "),","," "),"-"," "),"/"," "),"("," "),")"," "),":"," "),";"," "),"_"," "),"–"," "),"?"," "),"!"," "),"*"," "),"["," "),"]"," "),"'"," "),"#"," "),"+"," "),"&amp;"," "))&amp;" "</f>
        <v>  </v>
      </c>
      <c r="BF350" s="61" t="str">
        <f aca="false">" "&amp;TRIM(SUBSTITUTE(SUBSTITUTE(SUBSTITUTE(SUBSTITUTE(SUBSTITUTE(SUBSTITUTE(SUBSTITUTE(SUBSTITUTE(SUBSTITUTE(SUBSTITUTE(SUBSTITUTE(SUBSTITUTE(SUBSTITUTE(SUBSTITUTE(SUBSTITUTE(SUBSTITUTE(SUBSTITUTE(SUBSTITUTE(SUBSTITUTE(SUBSTITUTE(LOWER(AC350&amp;""),CHAR(160)," "),"."," "),","," "),"-"," "),"/"," "),"("," "),")"," "),":"," "),";"," "),"_"," "),"–"," "),"?"," "),"!"," "),"*"," "),"["," "),"]"," "),"'"," "),"#"," "),"+"," "),"&amp;"," "))&amp;" "</f>
        <v>  </v>
      </c>
    </row>
    <row r="351" customFormat="false" ht="39.75" hidden="false" customHeight="true" outlineLevel="0" collapsed="false">
      <c r="A351" s="57" t="s">
        <v>934</v>
      </c>
      <c r="B351" s="57" t="s">
        <v>248</v>
      </c>
      <c r="C351" s="57" t="str">
        <f aca="false">Flights!$F$14</f>
        <v>MH1140</v>
      </c>
      <c r="D351" s="58" t="n">
        <f aca="false">Flights!$D$14</f>
        <v>46307</v>
      </c>
      <c r="E351" s="57" t="str">
        <f aca="false">Flights!$G$14&amp;"-"&amp;Flights!$H$14</f>
        <v>KUL-PEN</v>
      </c>
      <c r="F351" s="57" t="str">
        <f aca="false">Flights!$K$14</f>
        <v>BC</v>
      </c>
      <c r="G351" s="57" t="s">
        <v>441</v>
      </c>
      <c r="H351" s="57" t="s">
        <v>442</v>
      </c>
      <c r="I351" s="57" t="s">
        <v>481</v>
      </c>
      <c r="J351" s="57" t="s">
        <v>521</v>
      </c>
      <c r="K351" s="67" t="s">
        <v>483</v>
      </c>
      <c r="L351" s="67" t="s">
        <v>919</v>
      </c>
      <c r="M351" s="67" t="s">
        <v>433</v>
      </c>
      <c r="N351" s="67" t="s">
        <v>365</v>
      </c>
      <c r="O351" s="67"/>
      <c r="P351" s="57" t="s">
        <v>184</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open",IF(AND(NOT(OR(LEN(AZ351)&lt;15,ISNUMBER(MATCH(AZ351,L_Placeholder,0)))),NOT(SUMPRODUCT(--ISNUMBER(SEARCH(" "&amp;L_EvidencePhrase&amp;" ",BF351)))&gt;0),NOT(OR(LEN(AU351)&lt;2,ISNUMBER(MATCH(AU351,L_Placeholder,0)))),NOT(OR(LEN(AX351)&lt;2,ISNUMBER(MATCH(AX351,L_Placeholder,0)))),TRIM(AE351)&lt;&gt;TRIM(T351)),"N/A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",BD351)))&gt;0),"INVALID – evidence missing, placeholder or not yet on file",IF(OR(LEN(AX351)&lt;2,ISNUMBER(MATCH(AX351,L_Placeholder,0))),"INVALID – verifier missing",IF(AX351=AU351,"INVALID – verifier must be someone other than the PIC",IF(SUMPRODUCT(--ISNUMBER(SEARCH(" "&amp;L_EvidencePhrase&amp;" ",BC351)))&gt;0,"INVALID – result not yet available (awaiting / TBC)",IF(AND(TRIM(U351)="Pass",SUMPRODUCT(--ISNUMBER(SEARCH(" "&amp;L_ResultBad&amp;" ",BC351)))&gt;0,NOT(SUMPRODUCT(--ISNUMBER(SEARCH(" "&amp;L_Negation&amp;" ",BC351)))&gt;0)),"INVALID – result describes a problem: use Fail, then Pass after CA",IF(AND(AQ351=1,OR(OR(LEN(AY351)&lt;3,ISNUMBER(MATCH(AY351,L_Placeholder,0))),SUMPRODUCT(--ISNUMBER(SEARCH(" "&amp;L_EvidencePhrase&amp;" ",BE351)))&gt;0)),"INVALID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SUBSTITUTE(SUBSTITUTE(SUBSTITUTE(SUBSTITUTE(SUBSTITUTE(SUBSTITUTE(SUBSTITUTE(SUBSTITUTE(SUBSTITUTE(SUBSTITUTE(SUBSTITUTE(SUBSTITUTE(SUBSTITUTE(LOWER(T351&amp;""),CHAR(160),"")," ",""),".",""),"-",""),"/",""),"?",""),"_",""),",",""),"[",""),"]",""),"(",""),")",""),"*","")</f>
        <v/>
      </c>
      <c r="AV351" s="61" t="str">
        <f aca="false">SUBSTITUTE(SUBSTITUTE(SUBSTITUTE(SUBSTITUTE(SUBSTITUTE(SUBSTITUTE(SUBSTITUTE(SUBSTITUTE(SUBSTITUTE(SUBSTITUTE(SUBSTITUTE(SUBSTITUTE(SUBSTITUTE(LOWER(V351&amp;""),CHAR(160),"")," ",""),".",""),"-",""),"/",""),"?",""),"_",""),",",""),"[",""),"]",""),"(",""),")",""),"*","")</f>
        <v/>
      </c>
      <c r="AW351" s="61" t="str">
        <f aca="false">SUBSTITUTE(SUBSTITUTE(SUBSTITUTE(SUBSTITUTE(SUBSTITUTE(SUBSTITUTE(SUBSTITUTE(SUBSTITUTE(SUBSTITUTE(SUBSTITUTE(SUBSTITUTE(SUBSTITUTE(SUBSTITUTE(LOWER(Z351&amp;""),CHAR(160),"")," ",""),".",""),"-",""),"/",""),"?",""),"_",""),",",""),"[",""),"]",""),"(",""),")",""),"*","")</f>
        <v/>
      </c>
      <c r="AX351" s="61" t="str">
        <f aca="false">SUBSTITUTE(SUBSTITUTE(SUBSTITUTE(SUBSTITUTE(SUBSTITUTE(SUBSTITUTE(SUBSTITUTE(SUBSTITUTE(SUBSTITUTE(SUBSTITUTE(SUBSTITUTE(SUBSTITUTE(SUBSTITUTE(LOWER(AE351&amp;""),CHAR(160),"")," ",""),".",""),"-",""),"/",""),"?",""),"_",""),",",""),"[",""),"]",""),"(",""),")",""),"*","")</f>
        <v/>
      </c>
      <c r="AY351" s="61" t="str">
        <f aca="false">SUBSTITUTE(SUBSTITUTE(SUBSTITUTE(SUBSTITUTE(SUBSTITUTE(SUBSTITUTE(SUBSTITUTE(SUBSTITUTE(SUBSTITUTE(SUBSTITUTE(SUBSTITUTE(SUBSTITUTE(SUBSTITUTE(LOWER(W351&amp;""),CHAR(160),"")," ",""),".",""),"-",""),"/",""),"?",""),"_",""),",",""),"[",""),"]",""),"(",""),")",""),"*","")</f>
        <v/>
      </c>
      <c r="AZ351" s="61" t="str">
        <f aca="false">SUBSTITUTE(SUBSTITUTE(SUBSTITUTE(SUBSTITUTE(SUBSTITUTE(SUBSTITUTE(SUBSTITUTE(SUBSTITUTE(SUBSTITUTE(SUBSTITUTE(SUBSTITUTE(SUBSTITUTE(SUBSTITUTE(LOWER(AC351&amp;""),CHAR(160),"")," ",""),".",""),"-",""),"/",""),"?",""),"_",""),",",""),"[",""),"]",""),"(",""),")",""),"*","")</f>
        <v/>
      </c>
      <c r="BA351" s="61" t="str">
        <f aca="false">SUBSTITUTE(SUBSTITUTE(SUBSTITUTE(SUBSTITUTE(SUBSTITUTE(SUBSTITUTE(SUBSTITUTE(SUBSTITUTE(SUBSTITUTE(SUBSTITUTE(SUBSTITUTE(SUBSTITUTE(SUBSTITUTE(LOWER(AA351&amp;""),CHAR(160),""),"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"&amp;TRIM(SUBSTITUTE(SUBSTITUTE(SUBSTITUTE(SUBSTITUTE(SUBSTITUTE(SUBSTITUTE(SUBSTITUTE(SUBSTITUTE(SUBSTITUTE(SUBSTITUTE(SUBSTITUTE(SUBSTITUTE(SUBSTITUTE(SUBSTITUTE(SUBSTITUTE(SUBSTITUTE(SUBSTITUTE(SUBSTITUTE(SUBSTITUTE(SUBSTITUTE(LOWER(V351&amp;""),CHAR(160)," "),"."," "),","," "),"-"," "),"/"," "),"("," "),")"," "),":"," "),";"," "),"_"," "),"–"," "),"?"," "),"!"," "),"*"," "),"["," "),"]"," "),"'"," "),"#"," "),"+"," "),"&amp;"," "))&amp;" "</f>
        <v>  </v>
      </c>
      <c r="BD351" s="61" t="str">
        <f aca="false">" "&amp;TRIM(SUBSTITUTE(SUBSTITUTE(SUBSTITUTE(SUBSTITUTE(SUBSTITUTE(SUBSTITUTE(SUBSTITUTE(SUBSTITUTE(SUBSTITUTE(SUBSTITUTE(SUBSTITUTE(SUBSTITUTE(SUBSTITUTE(SUBSTITUTE(SUBSTITUTE(SUBSTITUTE(SUBSTITUTE(SUBSTITUTE(SUBSTITUTE(SUBSTITUTE(LOWER(Z351&amp;""),CHAR(160)," "),"."," "),","," "),"-"," "),"/"," "),"("," "),")"," "),":"," "),";"," "),"_"," "),"–"," "),"?"," "),"!"," "),"*"," "),"["," "),"]"," "),"'"," "),"#"," "),"+"," "),"&amp;"," "))&amp;" "</f>
        <v>  </v>
      </c>
      <c r="BE351" s="61" t="str">
        <f aca="false">" "&amp;TRIM(SUBSTITUTE(SUBSTITUTE(SUBSTITUTE(SUBSTITUTE(SUBSTITUTE(SUBSTITUTE(SUBSTITUTE(SUBSTITUTE(SUBSTITUTE(SUBSTITUTE(SUBSTITUTE(SUBSTITUTE(SUBSTITUTE(SUBSTITUTE(SUBSTITUTE(SUBSTITUTE(SUBSTITUTE(SUBSTITUTE(SUBSTITUTE(SUBSTITUTE(LOWER(W351&amp;""),CHAR(160)," "),"."," "),","," "),"-"," "),"/"," "),"("," "),")"," "),":"," "),";"," "),"_"," "),"–"," "),"?"," "),"!"," "),"*"," "),"["," "),"]"," "),"'"," "),"#"," "),"+"," "),"&amp;"," "))&amp;" "</f>
        <v>  </v>
      </c>
      <c r="BF351" s="61" t="str">
        <f aca="false">" "&amp;TRIM(SUBSTITUTE(SUBSTITUTE(SUBSTITUTE(SUBSTITUTE(SUBSTITUTE(SUBSTITUTE(SUBSTITUTE(SUBSTITUTE(SUBSTITUTE(SUBSTITUTE(SUBSTITUTE(SUBSTITUTE(SUBSTITUTE(SUBSTITUTE(SUBSTITUTE(SUBSTITUTE(SUBSTITUTE(SUBSTITUTE(SUBSTITUTE(SUBSTITUTE(LOWER(AC351&amp;""),CHAR(160)," "),"."," "),","," "),"-"," "),"/"," "),"("," "),")"," "),":"," "),";"," "),"_"," "),"–"," "),"?"," "),"!"," "),"*"," "),"["," "),"]"," "),"'"," "),"#"," "),"+"," "),"&amp;"," "))&amp;" "</f>
        <v>  </v>
      </c>
    </row>
    <row r="352" customFormat="false" ht="39.75" hidden="false" customHeight="true" outlineLevel="0" collapsed="false">
      <c r="A352" s="57" t="s">
        <v>935</v>
      </c>
      <c r="B352" s="57" t="s">
        <v>248</v>
      </c>
      <c r="C352" s="57" t="str">
        <f aca="false">Flights!$F$14</f>
        <v>MH1140</v>
      </c>
      <c r="D352" s="58" t="n">
        <f aca="false">Flights!$D$14</f>
        <v>46307</v>
      </c>
      <c r="E352" s="57" t="str">
        <f aca="false">Flights!$G$14&amp;"-"&amp;Flights!$H$14</f>
        <v>KUL-PEN</v>
      </c>
      <c r="F352" s="57" t="str">
        <f aca="false">Flights!$K$14</f>
        <v>BC</v>
      </c>
      <c r="G352" s="57" t="s">
        <v>441</v>
      </c>
      <c r="H352" s="57" t="s">
        <v>442</v>
      </c>
      <c r="I352" s="57" t="s">
        <v>481</v>
      </c>
      <c r="J352" s="57" t="s">
        <v>523</v>
      </c>
      <c r="K352" s="67" t="s">
        <v>483</v>
      </c>
      <c r="L352" s="67" t="s">
        <v>921</v>
      </c>
      <c r="M352" s="67" t="s">
        <v>433</v>
      </c>
      <c r="N352" s="67" t="s">
        <v>365</v>
      </c>
      <c r="O352" s="67"/>
      <c r="P352" s="57" t="s">
        <v>184</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open",IF(AND(NOT(OR(LEN(AZ352)&lt;15,ISNUMBER(MATCH(AZ352,L_Placeholder,0)))),NOT(SUMPRODUCT(--ISNUMBER(SEARCH(" "&amp;L_EvidencePhrase&amp;" ",BF352)))&gt;0),NOT(OR(LEN(AU352)&lt;2,ISNUMBER(MATCH(AU352,L_Placeholder,0)))),NOT(OR(LEN(AX352)&lt;2,ISNUMBER(MATCH(AX352,L_Placeholder,0)))),TRIM(AE352)&lt;&gt;TRIM(T352)),"N/A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",BD352)))&gt;0),"INVALID – evidence missing, placeholder or not yet on file",IF(OR(LEN(AX352)&lt;2,ISNUMBER(MATCH(AX352,L_Placeholder,0))),"INVALID – verifier missing",IF(AX352=AU352,"INVALID – verifier must be someone other than the PIC",IF(SUMPRODUCT(--ISNUMBER(SEARCH(" "&amp;L_EvidencePhrase&amp;" ",BC352)))&gt;0,"INVALID – result not yet available (awaiting / TBC)",IF(AND(TRIM(U352)="Pass",SUMPRODUCT(--ISNUMBER(SEARCH(" "&amp;L_ResultBad&amp;" ",BC352)))&gt;0,NOT(SUMPRODUCT(--ISNUMBER(SEARCH(" "&amp;L_Negation&amp;" ",BC352)))&gt;0)),"INVALID – result describes a problem: use Fail, then Pass after CA",IF(AND(AQ352=1,OR(OR(LEN(AY352)&lt;3,ISNUMBER(MATCH(AY352,L_Placeholder,0))),SUMPRODUCT(--ISNUMBER(SEARCH(" "&amp;L_EvidencePhrase&amp;" ",BE352)))&gt;0)),"INVALID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SUBSTITUTE(SUBSTITUTE(SUBSTITUTE(SUBSTITUTE(SUBSTITUTE(SUBSTITUTE(SUBSTITUTE(SUBSTITUTE(SUBSTITUTE(SUBSTITUTE(SUBSTITUTE(SUBSTITUTE(SUBSTITUTE(LOWER(T352&amp;""),CHAR(160),"")," ",""),".",""),"-",""),"/",""),"?",""),"_",""),",",""),"[",""),"]",""),"(",""),")",""),"*","")</f>
        <v/>
      </c>
      <c r="AV352" s="61" t="str">
        <f aca="false">SUBSTITUTE(SUBSTITUTE(SUBSTITUTE(SUBSTITUTE(SUBSTITUTE(SUBSTITUTE(SUBSTITUTE(SUBSTITUTE(SUBSTITUTE(SUBSTITUTE(SUBSTITUTE(SUBSTITUTE(SUBSTITUTE(LOWER(V352&amp;""),CHAR(160),"")," ",""),".",""),"-",""),"/",""),"?",""),"_",""),",",""),"[",""),"]",""),"(",""),")",""),"*","")</f>
        <v/>
      </c>
      <c r="AW352" s="61" t="str">
        <f aca="false">SUBSTITUTE(SUBSTITUTE(SUBSTITUTE(SUBSTITUTE(SUBSTITUTE(SUBSTITUTE(SUBSTITUTE(SUBSTITUTE(SUBSTITUTE(SUBSTITUTE(SUBSTITUTE(SUBSTITUTE(SUBSTITUTE(LOWER(Z352&amp;""),CHAR(160),"")," ",""),".",""),"-",""),"/",""),"?",""),"_",""),",",""),"[",""),"]",""),"(",""),")",""),"*","")</f>
        <v/>
      </c>
      <c r="AX352" s="61" t="str">
        <f aca="false">SUBSTITUTE(SUBSTITUTE(SUBSTITUTE(SUBSTITUTE(SUBSTITUTE(SUBSTITUTE(SUBSTITUTE(SUBSTITUTE(SUBSTITUTE(SUBSTITUTE(SUBSTITUTE(SUBSTITUTE(SUBSTITUTE(LOWER(AE352&amp;""),CHAR(160),"")," ",""),".",""),"-",""),"/",""),"?",""),"_",""),",",""),"[",""),"]",""),"(",""),")",""),"*","")</f>
        <v/>
      </c>
      <c r="AY352" s="61" t="str">
        <f aca="false">SUBSTITUTE(SUBSTITUTE(SUBSTITUTE(SUBSTITUTE(SUBSTITUTE(SUBSTITUTE(SUBSTITUTE(SUBSTITUTE(SUBSTITUTE(SUBSTITUTE(SUBSTITUTE(SUBSTITUTE(SUBSTITUTE(LOWER(W352&amp;""),CHAR(160),"")," ",""),".",""),"-",""),"/",""),"?",""),"_",""),",",""),"[",""),"]",""),"(",""),")",""),"*","")</f>
        <v/>
      </c>
      <c r="AZ352" s="61" t="str">
        <f aca="false">SUBSTITUTE(SUBSTITUTE(SUBSTITUTE(SUBSTITUTE(SUBSTITUTE(SUBSTITUTE(SUBSTITUTE(SUBSTITUTE(SUBSTITUTE(SUBSTITUTE(SUBSTITUTE(SUBSTITUTE(SUBSTITUTE(LOWER(AC352&amp;""),CHAR(160),"")," ",""),".",""),"-",""),"/",""),"?",""),"_",""),",",""),"[",""),"]",""),"(",""),")",""),"*","")</f>
        <v/>
      </c>
      <c r="BA352" s="61" t="str">
        <f aca="false">SUBSTITUTE(SUBSTITUTE(SUBSTITUTE(SUBSTITUTE(SUBSTITUTE(SUBSTITUTE(SUBSTITUTE(SUBSTITUTE(SUBSTITUTE(SUBSTITUTE(SUBSTITUTE(SUBSTITUTE(SUBSTITUTE(LOWER(AA352&amp;""),CHAR(160),""),"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"&amp;TRIM(SUBSTITUTE(SUBSTITUTE(SUBSTITUTE(SUBSTITUTE(SUBSTITUTE(SUBSTITUTE(SUBSTITUTE(SUBSTITUTE(SUBSTITUTE(SUBSTITUTE(SUBSTITUTE(SUBSTITUTE(SUBSTITUTE(SUBSTITUTE(SUBSTITUTE(SUBSTITUTE(SUBSTITUTE(SUBSTITUTE(SUBSTITUTE(SUBSTITUTE(LOWER(V352&amp;""),CHAR(160)," "),"."," "),","," "),"-"," "),"/"," "),"("," "),")"," "),":"," "),";"," "),"_"," "),"–"," "),"?"," "),"!"," "),"*"," "),"["," "),"]"," "),"'"," "),"#"," "),"+"," "),"&amp;"," "))&amp;" "</f>
        <v>  </v>
      </c>
      <c r="BD352" s="61" t="str">
        <f aca="false">" "&amp;TRIM(SUBSTITUTE(SUBSTITUTE(SUBSTITUTE(SUBSTITUTE(SUBSTITUTE(SUBSTITUTE(SUBSTITUTE(SUBSTITUTE(SUBSTITUTE(SUBSTITUTE(SUBSTITUTE(SUBSTITUTE(SUBSTITUTE(SUBSTITUTE(SUBSTITUTE(SUBSTITUTE(SUBSTITUTE(SUBSTITUTE(SUBSTITUTE(SUBSTITUTE(LOWER(Z352&amp;""),CHAR(160)," "),"."," "),","," "),"-"," "),"/"," "),"("," "),")"," "),":"," "),";"," "),"_"," "),"–"," "),"?"," "),"!"," "),"*"," "),"["," "),"]"," "),"'"," "),"#"," "),"+"," "),"&amp;"," "))&amp;" "</f>
        <v>  </v>
      </c>
      <c r="BE352" s="61" t="str">
        <f aca="false">" "&amp;TRIM(SUBSTITUTE(SUBSTITUTE(SUBSTITUTE(SUBSTITUTE(SUBSTITUTE(SUBSTITUTE(SUBSTITUTE(SUBSTITUTE(SUBSTITUTE(SUBSTITUTE(SUBSTITUTE(SUBSTITUTE(SUBSTITUTE(SUBSTITUTE(SUBSTITUTE(SUBSTITUTE(SUBSTITUTE(SUBSTITUTE(SUBSTITUTE(SUBSTITUTE(LOWER(W352&amp;""),CHAR(160)," "),"."," "),","," "),"-"," "),"/"," "),"("," "),")"," "),":"," "),";"," "),"_"," "),"–"," "),"?"," "),"!"," "),"*"," "),"["," "),"]"," "),"'"," "),"#"," "),"+"," "),"&amp;"," "))&amp;" "</f>
        <v>  </v>
      </c>
      <c r="BF352" s="61" t="str">
        <f aca="false">" "&amp;TRIM(SUBSTITUTE(SUBSTITUTE(SUBSTITUTE(SUBSTITUTE(SUBSTITUTE(SUBSTITUTE(SUBSTITUTE(SUBSTITUTE(SUBSTITUTE(SUBSTITUTE(SUBSTITUTE(SUBSTITUTE(SUBSTITUTE(SUBSTITUTE(SUBSTITUTE(SUBSTITUTE(SUBSTITUTE(SUBSTITUTE(SUBSTITUTE(SUBSTITUTE(LOWER(AC352&amp;""),CHAR(160)," "),"."," "),","," "),"-"," "),"/"," "),"("," "),")"," "),":"," "),";"," "),"_"," "),"–"," "),"?"," "),"!"," "),"*"," "),"["," "),"]"," "),"'"," "),"#"," "),"+"," "),"&amp;"," "))&amp;" "</f>
        <v>  </v>
      </c>
    </row>
    <row r="353" customFormat="false" ht="39.75" hidden="false" customHeight="true" outlineLevel="0" collapsed="false">
      <c r="A353" s="57" t="s">
        <v>936</v>
      </c>
      <c r="B353" s="57" t="s">
        <v>248</v>
      </c>
      <c r="C353" s="57" t="str">
        <f aca="false">Flights!$F$14</f>
        <v>MH1140</v>
      </c>
      <c r="D353" s="58" t="n">
        <f aca="false">Flights!$D$14</f>
        <v>46307</v>
      </c>
      <c r="E353" s="57" t="str">
        <f aca="false">Flights!$G$14&amp;"-"&amp;Flights!$H$14</f>
        <v>KUL-PEN</v>
      </c>
      <c r="F353" s="57" t="str">
        <f aca="false">Flights!$K$14</f>
        <v>BC</v>
      </c>
      <c r="G353" s="57" t="s">
        <v>441</v>
      </c>
      <c r="H353" s="57" t="s">
        <v>442</v>
      </c>
      <c r="I353" s="57" t="s">
        <v>481</v>
      </c>
      <c r="J353" s="57" t="s">
        <v>530</v>
      </c>
      <c r="K353" s="67" t="s">
        <v>501</v>
      </c>
      <c r="L353" s="67" t="s">
        <v>923</v>
      </c>
      <c r="M353" s="67" t="s">
        <v>433</v>
      </c>
      <c r="N353" s="67" t="s">
        <v>365</v>
      </c>
      <c r="O353" s="67" t="s">
        <v>531</v>
      </c>
      <c r="P353" s="57" t="s">
        <v>184</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open",IF(AND(NOT(OR(LEN(AZ353)&lt;15,ISNUMBER(MATCH(AZ353,L_Placeholder,0)))),NOT(SUMPRODUCT(--ISNUMBER(SEARCH(" "&amp;L_EvidencePhrase&amp;" ",BF353)))&gt;0),NOT(OR(LEN(AU353)&lt;2,ISNUMBER(MATCH(AU353,L_Placeholder,0)))),NOT(OR(LEN(AX353)&lt;2,ISNUMBER(MATCH(AX353,L_Placeholder,0)))),TRIM(AE353)&lt;&gt;TRIM(T353)),"N/A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",BD353)))&gt;0),"INVALID – evidence missing, placeholder or not yet on file",IF(OR(LEN(AX353)&lt;2,ISNUMBER(MATCH(AX353,L_Placeholder,0))),"INVALID – verifier missing",IF(AX353=AU353,"INVALID – verifier must be someone other than the PIC",IF(SUMPRODUCT(--ISNUMBER(SEARCH(" "&amp;L_EvidencePhrase&amp;" ",BC353)))&gt;0,"INVALID – result not yet available (awaiting / TBC)",IF(AND(TRIM(U353)="Pass",SUMPRODUCT(--ISNUMBER(SEARCH(" "&amp;L_ResultBad&amp;" ",BC353)))&gt;0,NOT(SUMPRODUCT(--ISNUMBER(SEARCH(" "&amp;L_Negation&amp;" ",BC353)))&gt;0)),"INVALID – result describes a problem: use Fail, then Pass after CA",IF(AND(AQ353=1,OR(OR(LEN(AY353)&lt;3,ISNUMBER(MATCH(AY353,L_Placeholder,0))),SUMPRODUCT(--ISNUMBER(SEARCH(" "&amp;L_EvidencePhrase&amp;" ",BE353)))&gt;0)),"INVALID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SUBSTITUTE(SUBSTITUTE(SUBSTITUTE(SUBSTITUTE(SUBSTITUTE(SUBSTITUTE(SUBSTITUTE(SUBSTITUTE(SUBSTITUTE(SUBSTITUTE(SUBSTITUTE(SUBSTITUTE(SUBSTITUTE(LOWER(T353&amp;""),CHAR(160),"")," ",""),".",""),"-",""),"/",""),"?",""),"_",""),",",""),"[",""),"]",""),"(",""),")",""),"*","")</f>
        <v/>
      </c>
      <c r="AV353" s="61" t="str">
        <f aca="false">SUBSTITUTE(SUBSTITUTE(SUBSTITUTE(SUBSTITUTE(SUBSTITUTE(SUBSTITUTE(SUBSTITUTE(SUBSTITUTE(SUBSTITUTE(SUBSTITUTE(SUBSTITUTE(SUBSTITUTE(SUBSTITUTE(LOWER(V353&amp;""),CHAR(160),"")," ",""),".",""),"-",""),"/",""),"?",""),"_",""),",",""),"[",""),"]",""),"(",""),")",""),"*","")</f>
        <v/>
      </c>
      <c r="AW353" s="61" t="str">
        <f aca="false">SUBSTITUTE(SUBSTITUTE(SUBSTITUTE(SUBSTITUTE(SUBSTITUTE(SUBSTITUTE(SUBSTITUTE(SUBSTITUTE(SUBSTITUTE(SUBSTITUTE(SUBSTITUTE(SUBSTITUTE(SUBSTITUTE(LOWER(Z353&amp;""),CHAR(160),"")," ",""),".",""),"-",""),"/",""),"?",""),"_",""),",",""),"[",""),"]",""),"(",""),")",""),"*","")</f>
        <v/>
      </c>
      <c r="AX353" s="61" t="str">
        <f aca="false">SUBSTITUTE(SUBSTITUTE(SUBSTITUTE(SUBSTITUTE(SUBSTITUTE(SUBSTITUTE(SUBSTITUTE(SUBSTITUTE(SUBSTITUTE(SUBSTITUTE(SUBSTITUTE(SUBSTITUTE(SUBSTITUTE(LOWER(AE353&amp;""),CHAR(160),"")," ",""),".",""),"-",""),"/",""),"?",""),"_",""),",",""),"[",""),"]",""),"(",""),")",""),"*","")</f>
        <v/>
      </c>
      <c r="AY353" s="61" t="str">
        <f aca="false">SUBSTITUTE(SUBSTITUTE(SUBSTITUTE(SUBSTITUTE(SUBSTITUTE(SUBSTITUTE(SUBSTITUTE(SUBSTITUTE(SUBSTITUTE(SUBSTITUTE(SUBSTITUTE(SUBSTITUTE(SUBSTITUTE(LOWER(W353&amp;""),CHAR(160),"")," ",""),".",""),"-",""),"/",""),"?",""),"_",""),",",""),"[",""),"]",""),"(",""),")",""),"*","")</f>
        <v/>
      </c>
      <c r="AZ353" s="61" t="str">
        <f aca="false">SUBSTITUTE(SUBSTITUTE(SUBSTITUTE(SUBSTITUTE(SUBSTITUTE(SUBSTITUTE(SUBSTITUTE(SUBSTITUTE(SUBSTITUTE(SUBSTITUTE(SUBSTITUTE(SUBSTITUTE(SUBSTITUTE(LOWER(AC353&amp;""),CHAR(160),"")," ",""),".",""),"-",""),"/",""),"?",""),"_",""),",",""),"[",""),"]",""),"(",""),")",""),"*","")</f>
        <v/>
      </c>
      <c r="BA353" s="61" t="str">
        <f aca="false">SUBSTITUTE(SUBSTITUTE(SUBSTITUTE(SUBSTITUTE(SUBSTITUTE(SUBSTITUTE(SUBSTITUTE(SUBSTITUTE(SUBSTITUTE(SUBSTITUTE(SUBSTITUTE(SUBSTITUTE(SUBSTITUTE(LOWER(AA353&amp;""),CHAR(160),""),"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"&amp;TRIM(SUBSTITUTE(SUBSTITUTE(SUBSTITUTE(SUBSTITUTE(SUBSTITUTE(SUBSTITUTE(SUBSTITUTE(SUBSTITUTE(SUBSTITUTE(SUBSTITUTE(SUBSTITUTE(SUBSTITUTE(SUBSTITUTE(SUBSTITUTE(SUBSTITUTE(SUBSTITUTE(SUBSTITUTE(SUBSTITUTE(SUBSTITUTE(SUBSTITUTE(LOWER(V353&amp;""),CHAR(160)," "),"."," "),","," "),"-"," "),"/"," "),"("," "),")"," "),":"," "),";"," "),"_"," "),"–"," "),"?"," "),"!"," "),"*"," "),"["," "),"]"," "),"'"," "),"#"," "),"+"," "),"&amp;"," "))&amp;" "</f>
        <v>  </v>
      </c>
      <c r="BD353" s="61" t="str">
        <f aca="false">" "&amp;TRIM(SUBSTITUTE(SUBSTITUTE(SUBSTITUTE(SUBSTITUTE(SUBSTITUTE(SUBSTITUTE(SUBSTITUTE(SUBSTITUTE(SUBSTITUTE(SUBSTITUTE(SUBSTITUTE(SUBSTITUTE(SUBSTITUTE(SUBSTITUTE(SUBSTITUTE(SUBSTITUTE(SUBSTITUTE(SUBSTITUTE(SUBSTITUTE(SUBSTITUTE(LOWER(Z353&amp;""),CHAR(160)," "),"."," "),","," "),"-"," "),"/"," "),"("," "),")"," "),":"," "),";"," "),"_"," "),"–"," "),"?"," "),"!"," "),"*"," "),"["," "),"]"," "),"'"," "),"#"," "),"+"," "),"&amp;"," "))&amp;" "</f>
        <v>  </v>
      </c>
      <c r="BE353" s="61" t="str">
        <f aca="false">" "&amp;TRIM(SUBSTITUTE(SUBSTITUTE(SUBSTITUTE(SUBSTITUTE(SUBSTITUTE(SUBSTITUTE(SUBSTITUTE(SUBSTITUTE(SUBSTITUTE(SUBSTITUTE(SUBSTITUTE(SUBSTITUTE(SUBSTITUTE(SUBSTITUTE(SUBSTITUTE(SUBSTITUTE(SUBSTITUTE(SUBSTITUTE(SUBSTITUTE(SUBSTITUTE(LOWER(W353&amp;""),CHAR(160)," "),"."," "),","," "),"-"," "),"/"," "),"("," "),")"," "),":"," "),";"," "),"_"," "),"–"," "),"?"," "),"!"," "),"*"," "),"["," "),"]"," "),"'"," "),"#"," "),"+"," "),"&amp;"," "))&amp;" "</f>
        <v>  </v>
      </c>
      <c r="BF353" s="61" t="str">
        <f aca="false">" "&amp;TRIM(SUBSTITUTE(SUBSTITUTE(SUBSTITUTE(SUBSTITUTE(SUBSTITUTE(SUBSTITUTE(SUBSTITUTE(SUBSTITUTE(SUBSTITUTE(SUBSTITUTE(SUBSTITUTE(SUBSTITUTE(SUBSTITUTE(SUBSTITUTE(SUBSTITUTE(SUBSTITUTE(SUBSTITUTE(SUBSTITUTE(SUBSTITUTE(SUBSTITUTE(LOWER(AC353&amp;""),CHAR(160)," "),"."," "),","," "),"-"," "),"/"," "),"("," "),")"," "),":"," "),";"," "),"_"," "),"–"," "),"?"," "),"!"," "),"*"," "),"["," "),"]"," "),"'"," "),"#"," "),"+"," "),"&amp;"," "))&amp;" "</f>
        <v>  </v>
      </c>
    </row>
    <row r="354" customFormat="false" ht="39.75" hidden="false" customHeight="true" outlineLevel="0" collapsed="false">
      <c r="A354" s="57" t="s">
        <v>937</v>
      </c>
      <c r="B354" s="57" t="s">
        <v>248</v>
      </c>
      <c r="C354" s="57" t="str">
        <f aca="false">Flights!$F$14</f>
        <v>MH1140</v>
      </c>
      <c r="D354" s="58" t="n">
        <f aca="false">Flights!$D$14</f>
        <v>46307</v>
      </c>
      <c r="E354" s="57" t="str">
        <f aca="false">Flights!$G$14&amp;"-"&amp;Flights!$H$14</f>
        <v>KUL-PEN</v>
      </c>
      <c r="F354" s="57" t="str">
        <f aca="false">Flights!$K$14</f>
        <v>BC</v>
      </c>
      <c r="G354" s="57" t="s">
        <v>441</v>
      </c>
      <c r="H354" s="57" t="s">
        <v>442</v>
      </c>
      <c r="I354" s="57" t="s">
        <v>481</v>
      </c>
      <c r="J354" s="57" t="s">
        <v>533</v>
      </c>
      <c r="K354" s="67" t="s">
        <v>483</v>
      </c>
      <c r="L354" s="67" t="s">
        <v>925</v>
      </c>
      <c r="M354" s="67" t="s">
        <v>433</v>
      </c>
      <c r="N354" s="67" t="s">
        <v>365</v>
      </c>
      <c r="O354" s="67"/>
      <c r="P354" s="57" t="s">
        <v>184</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open",IF(AND(NOT(OR(LEN(AZ354)&lt;15,ISNUMBER(MATCH(AZ354,L_Placeholder,0)))),NOT(SUMPRODUCT(--ISNUMBER(SEARCH(" "&amp;L_EvidencePhrase&amp;" ",BF354)))&gt;0),NOT(OR(LEN(AU354)&lt;2,ISNUMBER(MATCH(AU354,L_Placeholder,0)))),NOT(OR(LEN(AX354)&lt;2,ISNUMBER(MATCH(AX354,L_Placeholder,0)))),TRIM(AE354)&lt;&gt;TRIM(T354)),"N/A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",BD354)))&gt;0),"INVALID – evidence missing, placeholder or not yet on file",IF(OR(LEN(AX354)&lt;2,ISNUMBER(MATCH(AX354,L_Placeholder,0))),"INVALID – verifier missing",IF(AX354=AU354,"INVALID – verifier must be someone other than the PIC",IF(SUMPRODUCT(--ISNUMBER(SEARCH(" "&amp;L_EvidencePhrase&amp;" ",BC354)))&gt;0,"INVALID – result not yet available (awaiting / TBC)",IF(AND(TRIM(U354)="Pass",SUMPRODUCT(--ISNUMBER(SEARCH(" "&amp;L_ResultBad&amp;" ",BC354)))&gt;0,NOT(SUMPRODUCT(--ISNUMBER(SEARCH(" "&amp;L_Negation&amp;" ",BC354)))&gt;0)),"INVALID – result describes a problem: use Fail, then Pass after CA",IF(AND(AQ354=1,OR(OR(LEN(AY354)&lt;3,ISNUMBER(MATCH(AY354,L_Placeholder,0))),SUMPRODUCT(--ISNUMBER(SEARCH(" "&amp;L_EvidencePhrase&amp;" ",BE354)))&gt;0)),"INVALID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SUBSTITUTE(SUBSTITUTE(SUBSTITUTE(SUBSTITUTE(SUBSTITUTE(SUBSTITUTE(SUBSTITUTE(SUBSTITUTE(SUBSTITUTE(SUBSTITUTE(SUBSTITUTE(SUBSTITUTE(SUBSTITUTE(LOWER(T354&amp;""),CHAR(160),"")," ",""),".",""),"-",""),"/",""),"?",""),"_",""),",",""),"[",""),"]",""),"(",""),")",""),"*","")</f>
        <v/>
      </c>
      <c r="AV354" s="61" t="str">
        <f aca="false">SUBSTITUTE(SUBSTITUTE(SUBSTITUTE(SUBSTITUTE(SUBSTITUTE(SUBSTITUTE(SUBSTITUTE(SUBSTITUTE(SUBSTITUTE(SUBSTITUTE(SUBSTITUTE(SUBSTITUTE(SUBSTITUTE(LOWER(V354&amp;""),CHAR(160),"")," ",""),".",""),"-",""),"/",""),"?",""),"_",""),",",""),"[",""),"]",""),"(",""),")",""),"*","")</f>
        <v/>
      </c>
      <c r="AW354" s="61" t="str">
        <f aca="false">SUBSTITUTE(SUBSTITUTE(SUBSTITUTE(SUBSTITUTE(SUBSTITUTE(SUBSTITUTE(SUBSTITUTE(SUBSTITUTE(SUBSTITUTE(SUBSTITUTE(SUBSTITUTE(SUBSTITUTE(SUBSTITUTE(LOWER(Z354&amp;""),CHAR(160),"")," ",""),".",""),"-",""),"/",""),"?",""),"_",""),",",""),"[",""),"]",""),"(",""),")",""),"*","")</f>
        <v/>
      </c>
      <c r="AX354" s="61" t="str">
        <f aca="false">SUBSTITUTE(SUBSTITUTE(SUBSTITUTE(SUBSTITUTE(SUBSTITUTE(SUBSTITUTE(SUBSTITUTE(SUBSTITUTE(SUBSTITUTE(SUBSTITUTE(SUBSTITUTE(SUBSTITUTE(SUBSTITUTE(LOWER(AE354&amp;""),CHAR(160),"")," ",""),".",""),"-",""),"/",""),"?",""),"_",""),",",""),"[",""),"]",""),"(",""),")",""),"*","")</f>
        <v/>
      </c>
      <c r="AY354" s="61" t="str">
        <f aca="false">SUBSTITUTE(SUBSTITUTE(SUBSTITUTE(SUBSTITUTE(SUBSTITUTE(SUBSTITUTE(SUBSTITUTE(SUBSTITUTE(SUBSTITUTE(SUBSTITUTE(SUBSTITUTE(SUBSTITUTE(SUBSTITUTE(LOWER(W354&amp;""),CHAR(160),"")," ",""),".",""),"-",""),"/",""),"?",""),"_",""),",",""),"[",""),"]",""),"(",""),")",""),"*","")</f>
        <v/>
      </c>
      <c r="AZ354" s="61" t="str">
        <f aca="false">SUBSTITUTE(SUBSTITUTE(SUBSTITUTE(SUBSTITUTE(SUBSTITUTE(SUBSTITUTE(SUBSTITUTE(SUBSTITUTE(SUBSTITUTE(SUBSTITUTE(SUBSTITUTE(SUBSTITUTE(SUBSTITUTE(LOWER(AC354&amp;""),CHAR(160),"")," ",""),".",""),"-",""),"/",""),"?",""),"_",""),",",""),"[",""),"]",""),"(",""),")",""),"*","")</f>
        <v/>
      </c>
      <c r="BA354" s="61" t="str">
        <f aca="false">SUBSTITUTE(SUBSTITUTE(SUBSTITUTE(SUBSTITUTE(SUBSTITUTE(SUBSTITUTE(SUBSTITUTE(SUBSTITUTE(SUBSTITUTE(SUBSTITUTE(SUBSTITUTE(SUBSTITUTE(SUBSTITUTE(LOWER(AA354&amp;""),CHAR(160),""),"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"&amp;TRIM(SUBSTITUTE(SUBSTITUTE(SUBSTITUTE(SUBSTITUTE(SUBSTITUTE(SUBSTITUTE(SUBSTITUTE(SUBSTITUTE(SUBSTITUTE(SUBSTITUTE(SUBSTITUTE(SUBSTITUTE(SUBSTITUTE(SUBSTITUTE(SUBSTITUTE(SUBSTITUTE(SUBSTITUTE(SUBSTITUTE(SUBSTITUTE(SUBSTITUTE(LOWER(V354&amp;""),CHAR(160)," "),"."," "),","," "),"-"," "),"/"," "),"("," "),")"," "),":"," "),";"," "),"_"," "),"–"," "),"?"," "),"!"," "),"*"," "),"["," "),"]"," "),"'"," "),"#"," "),"+"," "),"&amp;"," "))&amp;" "</f>
        <v>  </v>
      </c>
      <c r="BD354" s="61" t="str">
        <f aca="false">" "&amp;TRIM(SUBSTITUTE(SUBSTITUTE(SUBSTITUTE(SUBSTITUTE(SUBSTITUTE(SUBSTITUTE(SUBSTITUTE(SUBSTITUTE(SUBSTITUTE(SUBSTITUTE(SUBSTITUTE(SUBSTITUTE(SUBSTITUTE(SUBSTITUTE(SUBSTITUTE(SUBSTITUTE(SUBSTITUTE(SUBSTITUTE(SUBSTITUTE(SUBSTITUTE(LOWER(Z354&amp;""),CHAR(160)," "),"."," "),","," "),"-"," "),"/"," "),"("," "),")"," "),":"," "),";"," "),"_"," "),"–"," "),"?"," "),"!"," "),"*"," "),"["," "),"]"," "),"'"," "),"#"," "),"+"," "),"&amp;"," "))&amp;" "</f>
        <v>  </v>
      </c>
      <c r="BE354" s="61" t="str">
        <f aca="false">" "&amp;TRIM(SUBSTITUTE(SUBSTITUTE(SUBSTITUTE(SUBSTITUTE(SUBSTITUTE(SUBSTITUTE(SUBSTITUTE(SUBSTITUTE(SUBSTITUTE(SUBSTITUTE(SUBSTITUTE(SUBSTITUTE(SUBSTITUTE(SUBSTITUTE(SUBSTITUTE(SUBSTITUTE(SUBSTITUTE(SUBSTITUTE(SUBSTITUTE(SUBSTITUTE(LOWER(W354&amp;""),CHAR(160)," "),"."," "),","," "),"-"," "),"/"," "),"("," "),")"," "),":"," "),";"," "),"_"," "),"–"," "),"?"," "),"!"," "),"*"," "),"["," "),"]"," "),"'"," "),"#"," "),"+"," "),"&amp;"," "))&amp;" "</f>
        <v>  </v>
      </c>
      <c r="BF354" s="61" t="str">
        <f aca="false">" "&amp;TRIM(SUBSTITUTE(SUBSTITUTE(SUBSTITUTE(SUBSTITUTE(SUBSTITUTE(SUBSTITUTE(SUBSTITUTE(SUBSTITUTE(SUBSTITUTE(SUBSTITUTE(SUBSTITUTE(SUBSTITUTE(SUBSTITUTE(SUBSTITUTE(SUBSTITUTE(SUBSTITUTE(SUBSTITUTE(SUBSTITUTE(SUBSTITUTE(SUBSTITUTE(LOWER(AC354&amp;""),CHAR(160)," "),"."," "),","," "),"-"," "),"/"," "),"("," "),")"," "),":"," "),";"," "),"_"," "),"–"," "),"?"," "),"!"," "),"*"," "),"["," "),"]"," "),"'"," "),"#"," "),"+"," "),"&amp;"," "))&amp;" "</f>
        <v>  </v>
      </c>
    </row>
    <row r="355" customFormat="false" ht="39.75" hidden="false" customHeight="true" outlineLevel="0" collapsed="false">
      <c r="A355" s="57" t="s">
        <v>938</v>
      </c>
      <c r="B355" s="57" t="s">
        <v>248</v>
      </c>
      <c r="C355" s="57" t="str">
        <f aca="false">Flights!$F$14</f>
        <v>MH1140</v>
      </c>
      <c r="D355" s="58" t="n">
        <f aca="false">Flights!$D$14</f>
        <v>46307</v>
      </c>
      <c r="E355" s="57" t="str">
        <f aca="false">Flights!$G$14&amp;"-"&amp;Flights!$H$14</f>
        <v>KUL-PEN</v>
      </c>
      <c r="F355" s="57" t="str">
        <f aca="false">Flights!$K$14</f>
        <v>BC</v>
      </c>
      <c r="G355" s="57" t="s">
        <v>441</v>
      </c>
      <c r="H355" s="57" t="s">
        <v>442</v>
      </c>
      <c r="I355" s="57" t="s">
        <v>429</v>
      </c>
      <c r="J355" s="57" t="s">
        <v>535</v>
      </c>
      <c r="K355" s="67" t="s">
        <v>431</v>
      </c>
      <c r="L355" s="67" t="s">
        <v>927</v>
      </c>
      <c r="M355" s="67" t="s">
        <v>433</v>
      </c>
      <c r="N355" s="67" t="s">
        <v>365</v>
      </c>
      <c r="O355" s="67"/>
      <c r="P355" s="57" t="s">
        <v>184</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open",IF(AND(NOT(OR(LEN(AZ355)&lt;15,ISNUMBER(MATCH(AZ355,L_Placeholder,0)))),NOT(SUMPRODUCT(--ISNUMBER(SEARCH(" "&amp;L_EvidencePhrase&amp;" ",BF355)))&gt;0),NOT(OR(LEN(AU355)&lt;2,ISNUMBER(MATCH(AU355,L_Placeholder,0)))),NOT(OR(LEN(AX355)&lt;2,ISNUMBER(MATCH(AX355,L_Placeholder,0)))),TRIM(AE355)&lt;&gt;TRIM(T355)),"N/A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",BD355)))&gt;0),"INVALID – evidence missing, placeholder or not yet on file",IF(OR(LEN(AX355)&lt;2,ISNUMBER(MATCH(AX355,L_Placeholder,0))),"INVALID – verifier missing",IF(AX355=AU355,"INVALID – verifier must be someone other than the PIC",IF(SUMPRODUCT(--ISNUMBER(SEARCH(" "&amp;L_EvidencePhrase&amp;" ",BC355)))&gt;0,"INVALID – result not yet available (awaiting / TBC)",IF(AND(TRIM(U355)="Pass",SUMPRODUCT(--ISNUMBER(SEARCH(" "&amp;L_ResultBad&amp;" ",BC355)))&gt;0,NOT(SUMPRODUCT(--ISNUMBER(SEARCH(" "&amp;L_Negation&amp;" ",BC355)))&gt;0)),"INVALID – result describes a problem: use Fail, then Pass after CA",IF(AND(AQ355=1,OR(OR(LEN(AY355)&lt;3,ISNUMBER(MATCH(AY355,L_Placeholder,0))),SUMPRODUCT(--ISNUMBER(SEARCH(" "&amp;L_EvidencePhrase&amp;" ",BE355)))&gt;0)),"INVALID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SUBSTITUTE(SUBSTITUTE(SUBSTITUTE(SUBSTITUTE(SUBSTITUTE(SUBSTITUTE(SUBSTITUTE(SUBSTITUTE(SUBSTITUTE(SUBSTITUTE(SUBSTITUTE(SUBSTITUTE(SUBSTITUTE(LOWER(T355&amp;""),CHAR(160),"")," ",""),".",""),"-",""),"/",""),"?",""),"_",""),",",""),"[",""),"]",""),"(",""),")",""),"*","")</f>
        <v/>
      </c>
      <c r="AV355" s="61" t="str">
        <f aca="false">SUBSTITUTE(SUBSTITUTE(SUBSTITUTE(SUBSTITUTE(SUBSTITUTE(SUBSTITUTE(SUBSTITUTE(SUBSTITUTE(SUBSTITUTE(SUBSTITUTE(SUBSTITUTE(SUBSTITUTE(SUBSTITUTE(LOWER(V355&amp;""),CHAR(160),"")," ",""),".",""),"-",""),"/",""),"?",""),"_",""),",",""),"[",""),"]",""),"(",""),")",""),"*","")</f>
        <v/>
      </c>
      <c r="AW355" s="61" t="str">
        <f aca="false">SUBSTITUTE(SUBSTITUTE(SUBSTITUTE(SUBSTITUTE(SUBSTITUTE(SUBSTITUTE(SUBSTITUTE(SUBSTITUTE(SUBSTITUTE(SUBSTITUTE(SUBSTITUTE(SUBSTITUTE(SUBSTITUTE(LOWER(Z355&amp;""),CHAR(160),"")," ",""),".",""),"-",""),"/",""),"?",""),"_",""),",",""),"[",""),"]",""),"(",""),")",""),"*","")</f>
        <v/>
      </c>
      <c r="AX355" s="61" t="str">
        <f aca="false">SUBSTITUTE(SUBSTITUTE(SUBSTITUTE(SUBSTITUTE(SUBSTITUTE(SUBSTITUTE(SUBSTITUTE(SUBSTITUTE(SUBSTITUTE(SUBSTITUTE(SUBSTITUTE(SUBSTITUTE(SUBSTITUTE(LOWER(AE355&amp;""),CHAR(160),"")," ",""),".",""),"-",""),"/",""),"?",""),"_",""),",",""),"[",""),"]",""),"(",""),")",""),"*","")</f>
        <v/>
      </c>
      <c r="AY355" s="61" t="str">
        <f aca="false">SUBSTITUTE(SUBSTITUTE(SUBSTITUTE(SUBSTITUTE(SUBSTITUTE(SUBSTITUTE(SUBSTITUTE(SUBSTITUTE(SUBSTITUTE(SUBSTITUTE(SUBSTITUTE(SUBSTITUTE(SUBSTITUTE(LOWER(W355&amp;""),CHAR(160),"")," ",""),".",""),"-",""),"/",""),"?",""),"_",""),",",""),"[",""),"]",""),"(",""),")",""),"*","")</f>
        <v/>
      </c>
      <c r="AZ355" s="61" t="str">
        <f aca="false">SUBSTITUTE(SUBSTITUTE(SUBSTITUTE(SUBSTITUTE(SUBSTITUTE(SUBSTITUTE(SUBSTITUTE(SUBSTITUTE(SUBSTITUTE(SUBSTITUTE(SUBSTITUTE(SUBSTITUTE(SUBSTITUTE(LOWER(AC355&amp;""),CHAR(160),"")," ",""),".",""),"-",""),"/",""),"?",""),"_",""),",",""),"[",""),"]",""),"(",""),")",""),"*","")</f>
        <v/>
      </c>
      <c r="BA355" s="61" t="str">
        <f aca="false">SUBSTITUTE(SUBSTITUTE(SUBSTITUTE(SUBSTITUTE(SUBSTITUTE(SUBSTITUTE(SUBSTITUTE(SUBSTITUTE(SUBSTITUTE(SUBSTITUTE(SUBSTITUTE(SUBSTITUTE(SUBSTITUTE(LOWER(AA355&amp;""),CHAR(160),""),"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"&amp;TRIM(SUBSTITUTE(SUBSTITUTE(SUBSTITUTE(SUBSTITUTE(SUBSTITUTE(SUBSTITUTE(SUBSTITUTE(SUBSTITUTE(SUBSTITUTE(SUBSTITUTE(SUBSTITUTE(SUBSTITUTE(SUBSTITUTE(SUBSTITUTE(SUBSTITUTE(SUBSTITUTE(SUBSTITUTE(SUBSTITUTE(SUBSTITUTE(SUBSTITUTE(LOWER(V355&amp;""),CHAR(160)," "),"."," "),","," "),"-"," "),"/"," "),"("," "),")"," "),":"," "),";"," "),"_"," "),"–"," "),"?"," "),"!"," "),"*"," "),"["," "),"]"," "),"'"," "),"#"," "),"+"," "),"&amp;"," "))&amp;" "</f>
        <v>  </v>
      </c>
      <c r="BD355" s="61" t="str">
        <f aca="false">" "&amp;TRIM(SUBSTITUTE(SUBSTITUTE(SUBSTITUTE(SUBSTITUTE(SUBSTITUTE(SUBSTITUTE(SUBSTITUTE(SUBSTITUTE(SUBSTITUTE(SUBSTITUTE(SUBSTITUTE(SUBSTITUTE(SUBSTITUTE(SUBSTITUTE(SUBSTITUTE(SUBSTITUTE(SUBSTITUTE(SUBSTITUTE(SUBSTITUTE(SUBSTITUTE(LOWER(Z355&amp;""),CHAR(160)," "),"."," "),","," "),"-"," "),"/"," "),"("," "),")"," "),":"," "),";"," "),"_"," "),"–"," "),"?"," "),"!"," "),"*"," "),"["," "),"]"," "),"'"," "),"#"," "),"+"," "),"&amp;"," "))&amp;" "</f>
        <v>  </v>
      </c>
      <c r="BE355" s="61" t="str">
        <f aca="false">" "&amp;TRIM(SUBSTITUTE(SUBSTITUTE(SUBSTITUTE(SUBSTITUTE(SUBSTITUTE(SUBSTITUTE(SUBSTITUTE(SUBSTITUTE(SUBSTITUTE(SUBSTITUTE(SUBSTITUTE(SUBSTITUTE(SUBSTITUTE(SUBSTITUTE(SUBSTITUTE(SUBSTITUTE(SUBSTITUTE(SUBSTITUTE(SUBSTITUTE(SUBSTITUTE(LOWER(W355&amp;""),CHAR(160)," "),"."," "),","," "),"-"," "),"/"," "),"("," "),")"," "),":"," "),";"," "),"_"," "),"–"," "),"?"," "),"!"," "),"*"," "),"["," "),"]"," "),"'"," "),"#"," "),"+"," "),"&amp;"," "))&amp;" "</f>
        <v>  </v>
      </c>
      <c r="BF355" s="61" t="str">
        <f aca="false">" "&amp;TRIM(SUBSTITUTE(SUBSTITUTE(SUBSTITUTE(SUBSTITUTE(SUBSTITUTE(SUBSTITUTE(SUBSTITUTE(SUBSTITUTE(SUBSTITUTE(SUBSTITUTE(SUBSTITUTE(SUBSTITUTE(SUBSTITUTE(SUBSTITUTE(SUBSTITUTE(SUBSTITUTE(SUBSTITUTE(SUBSTITUTE(SUBSTITUTE(SUBSTITUTE(LOWER(AC355&amp;""),CHAR(160)," "),"."," "),","," "),"-"," "),"/"," "),"("," "),")"," "),":"," "),";"," "),"_"," "),"–"," "),"?"," "),"!"," "),"*"," "),"["," "),"]"," "),"'"," "),"#"," "),"+"," "),"&amp;"," "))&amp;" "</f>
        <v>  </v>
      </c>
    </row>
    <row r="356" customFormat="false" ht="39.75" hidden="false" customHeight="true" outlineLevel="0" collapsed="false">
      <c r="A356" s="57" t="s">
        <v>939</v>
      </c>
      <c r="B356" s="57" t="s">
        <v>248</v>
      </c>
      <c r="C356" s="57" t="str">
        <f aca="false">Flights!$F$14</f>
        <v>MH1140</v>
      </c>
      <c r="D356" s="58" t="n">
        <f aca="false">Flights!$D$14</f>
        <v>46307</v>
      </c>
      <c r="E356" s="57" t="str">
        <f aca="false">Flights!$G$14&amp;"-"&amp;Flights!$H$14</f>
        <v>KUL-PEN</v>
      </c>
      <c r="F356" s="57" t="str">
        <f aca="false">Flights!$K$14</f>
        <v>BC</v>
      </c>
      <c r="G356" s="57" t="s">
        <v>441</v>
      </c>
      <c r="H356" s="57" t="s">
        <v>442</v>
      </c>
      <c r="I356" s="57" t="s">
        <v>429</v>
      </c>
      <c r="J356" s="57" t="s">
        <v>537</v>
      </c>
      <c r="K356" s="67" t="s">
        <v>431</v>
      </c>
      <c r="L356" s="67" t="s">
        <v>929</v>
      </c>
      <c r="M356" s="67" t="s">
        <v>433</v>
      </c>
      <c r="N356" s="67" t="s">
        <v>365</v>
      </c>
      <c r="O356" s="67"/>
      <c r="P356" s="57" t="s">
        <v>184</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open",IF(AND(NOT(OR(LEN(AZ356)&lt;15,ISNUMBER(MATCH(AZ356,L_Placeholder,0)))),NOT(SUMPRODUCT(--ISNUMBER(SEARCH(" "&amp;L_EvidencePhrase&amp;" ",BF356)))&gt;0),NOT(OR(LEN(AU356)&lt;2,ISNUMBER(MATCH(AU356,L_Placeholder,0)))),NOT(OR(LEN(AX356)&lt;2,ISNUMBER(MATCH(AX356,L_Placeholder,0)))),TRIM(AE356)&lt;&gt;TRIM(T356)),"N/A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",BD356)))&gt;0),"INVALID – evidence missing, placeholder or not yet on file",IF(OR(LEN(AX356)&lt;2,ISNUMBER(MATCH(AX356,L_Placeholder,0))),"INVALID – verifier missing",IF(AX356=AU356,"INVALID – verifier must be someone other than the PIC",IF(SUMPRODUCT(--ISNUMBER(SEARCH(" "&amp;L_EvidencePhrase&amp;" ",BC356)))&gt;0,"INVALID – result not yet available (awaiting / TBC)",IF(AND(TRIM(U356)="Pass",SUMPRODUCT(--ISNUMBER(SEARCH(" "&amp;L_ResultBad&amp;" ",BC356)))&gt;0,NOT(SUMPRODUCT(--ISNUMBER(SEARCH(" "&amp;L_Negation&amp;" ",BC356)))&gt;0)),"INVALID – result describes a problem: use Fail, then Pass after CA",IF(AND(AQ356=1,OR(OR(LEN(AY356)&lt;3,ISNUMBER(MATCH(AY356,L_Placeholder,0))),SUMPRODUCT(--ISNUMBER(SEARCH(" "&amp;L_EvidencePhrase&amp;" ",BE356)))&gt;0)),"INVALID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SUBSTITUTE(SUBSTITUTE(SUBSTITUTE(SUBSTITUTE(SUBSTITUTE(SUBSTITUTE(SUBSTITUTE(SUBSTITUTE(SUBSTITUTE(SUBSTITUTE(SUBSTITUTE(SUBSTITUTE(SUBSTITUTE(LOWER(T356&amp;""),CHAR(160),"")," ",""),".",""),"-",""),"/",""),"?",""),"_",""),",",""),"[",""),"]",""),"(",""),")",""),"*","")</f>
        <v/>
      </c>
      <c r="AV356" s="61" t="str">
        <f aca="false">SUBSTITUTE(SUBSTITUTE(SUBSTITUTE(SUBSTITUTE(SUBSTITUTE(SUBSTITUTE(SUBSTITUTE(SUBSTITUTE(SUBSTITUTE(SUBSTITUTE(SUBSTITUTE(SUBSTITUTE(SUBSTITUTE(LOWER(V356&amp;""),CHAR(160),"")," ",""),".",""),"-",""),"/",""),"?",""),"_",""),",",""),"[",""),"]",""),"(",""),")",""),"*","")</f>
        <v/>
      </c>
      <c r="AW356" s="61" t="str">
        <f aca="false">SUBSTITUTE(SUBSTITUTE(SUBSTITUTE(SUBSTITUTE(SUBSTITUTE(SUBSTITUTE(SUBSTITUTE(SUBSTITUTE(SUBSTITUTE(SUBSTITUTE(SUBSTITUTE(SUBSTITUTE(SUBSTITUTE(LOWER(Z356&amp;""),CHAR(160),"")," ",""),".",""),"-",""),"/",""),"?",""),"_",""),",",""),"[",""),"]",""),"(",""),")",""),"*","")</f>
        <v/>
      </c>
      <c r="AX356" s="61" t="str">
        <f aca="false">SUBSTITUTE(SUBSTITUTE(SUBSTITUTE(SUBSTITUTE(SUBSTITUTE(SUBSTITUTE(SUBSTITUTE(SUBSTITUTE(SUBSTITUTE(SUBSTITUTE(SUBSTITUTE(SUBSTITUTE(SUBSTITUTE(LOWER(AE356&amp;""),CHAR(160),"")," ",""),".",""),"-",""),"/",""),"?",""),"_",""),",",""),"[",""),"]",""),"(",""),")",""),"*","")</f>
        <v/>
      </c>
      <c r="AY356" s="61" t="str">
        <f aca="false">SUBSTITUTE(SUBSTITUTE(SUBSTITUTE(SUBSTITUTE(SUBSTITUTE(SUBSTITUTE(SUBSTITUTE(SUBSTITUTE(SUBSTITUTE(SUBSTITUTE(SUBSTITUTE(SUBSTITUTE(SUBSTITUTE(LOWER(W356&amp;""),CHAR(160),"")," ",""),".",""),"-",""),"/",""),"?",""),"_",""),",",""),"[",""),"]",""),"(",""),")",""),"*","")</f>
        <v/>
      </c>
      <c r="AZ356" s="61" t="str">
        <f aca="false">SUBSTITUTE(SUBSTITUTE(SUBSTITUTE(SUBSTITUTE(SUBSTITUTE(SUBSTITUTE(SUBSTITUTE(SUBSTITUTE(SUBSTITUTE(SUBSTITUTE(SUBSTITUTE(SUBSTITUTE(SUBSTITUTE(LOWER(AC356&amp;""),CHAR(160),"")," ",""),".",""),"-",""),"/",""),"?",""),"_",""),",",""),"[",""),"]",""),"(",""),")",""),"*","")</f>
        <v/>
      </c>
      <c r="BA356" s="61" t="str">
        <f aca="false">SUBSTITUTE(SUBSTITUTE(SUBSTITUTE(SUBSTITUTE(SUBSTITUTE(SUBSTITUTE(SUBSTITUTE(SUBSTITUTE(SUBSTITUTE(SUBSTITUTE(SUBSTITUTE(SUBSTITUTE(SUBSTITUTE(LOWER(AA356&amp;""),CHAR(160),""),"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"&amp;TRIM(SUBSTITUTE(SUBSTITUTE(SUBSTITUTE(SUBSTITUTE(SUBSTITUTE(SUBSTITUTE(SUBSTITUTE(SUBSTITUTE(SUBSTITUTE(SUBSTITUTE(SUBSTITUTE(SUBSTITUTE(SUBSTITUTE(SUBSTITUTE(SUBSTITUTE(SUBSTITUTE(SUBSTITUTE(SUBSTITUTE(SUBSTITUTE(SUBSTITUTE(LOWER(V356&amp;""),CHAR(160)," "),"."," "),","," "),"-"," "),"/"," "),"("," "),")"," "),":"," "),";"," "),"_"," "),"–"," "),"?"," "),"!"," "),"*"," "),"["," "),"]"," "),"'"," "),"#"," "),"+"," "),"&amp;"," "))&amp;" "</f>
        <v>  </v>
      </c>
      <c r="BD356" s="61" t="str">
        <f aca="false">" "&amp;TRIM(SUBSTITUTE(SUBSTITUTE(SUBSTITUTE(SUBSTITUTE(SUBSTITUTE(SUBSTITUTE(SUBSTITUTE(SUBSTITUTE(SUBSTITUTE(SUBSTITUTE(SUBSTITUTE(SUBSTITUTE(SUBSTITUTE(SUBSTITUTE(SUBSTITUTE(SUBSTITUTE(SUBSTITUTE(SUBSTITUTE(SUBSTITUTE(SUBSTITUTE(LOWER(Z356&amp;""),CHAR(160)," "),"."," "),","," "),"-"," "),"/"," "),"("," "),")"," "),":"," "),";"," "),"_"," "),"–"," "),"?"," "),"!"," "),"*"," "),"["," "),"]"," "),"'"," "),"#"," "),"+"," "),"&amp;"," "))&amp;" "</f>
        <v>  </v>
      </c>
      <c r="BE356" s="61" t="str">
        <f aca="false">" "&amp;TRIM(SUBSTITUTE(SUBSTITUTE(SUBSTITUTE(SUBSTITUTE(SUBSTITUTE(SUBSTITUTE(SUBSTITUTE(SUBSTITUTE(SUBSTITUTE(SUBSTITUTE(SUBSTITUTE(SUBSTITUTE(SUBSTITUTE(SUBSTITUTE(SUBSTITUTE(SUBSTITUTE(SUBSTITUTE(SUBSTITUTE(SUBSTITUTE(SUBSTITUTE(LOWER(W356&amp;""),CHAR(160)," "),"."," "),","," "),"-"," "),"/"," "),"("," "),")"," "),":"," "),";"," "),"_"," "),"–"," "),"?"," "),"!"," "),"*"," "),"["," "),"]"," "),"'"," "),"#"," "),"+"," "),"&amp;"," "))&amp;" "</f>
        <v>  </v>
      </c>
      <c r="BF356" s="61" t="str">
        <f aca="false">" "&amp;TRIM(SUBSTITUTE(SUBSTITUTE(SUBSTITUTE(SUBSTITUTE(SUBSTITUTE(SUBSTITUTE(SUBSTITUTE(SUBSTITUTE(SUBSTITUTE(SUBSTITUTE(SUBSTITUTE(SUBSTITUTE(SUBSTITUTE(SUBSTITUTE(SUBSTITUTE(SUBSTITUTE(SUBSTITUTE(SUBSTITUTE(SUBSTITUTE(SUBSTITUTE(LOWER(AC356&amp;""),CHAR(160)," "),"."," "),","," "),"-"," "),"/"," "),"("," "),")"," "),":"," "),";"," "),"_"," "),"–"," "),"?"," "),"!"," "),"*"," "),"["," "),"]"," "),"'"," "),"#"," "),"+"," "),"&amp;"," "))&amp;" "</f>
        <v>  </v>
      </c>
    </row>
    <row r="357" customFormat="false" ht="39.75" hidden="false" customHeight="true" outlineLevel="0" collapsed="false">
      <c r="A357" s="57" t="s">
        <v>940</v>
      </c>
      <c r="B357" s="57" t="s">
        <v>255</v>
      </c>
      <c r="C357" s="57" t="str">
        <f aca="false">Flights!$F$15</f>
        <v>MH1149</v>
      </c>
      <c r="D357" s="58" t="n">
        <f aca="false">Flights!$D$15</f>
        <v>46307</v>
      </c>
      <c r="E357" s="57" t="str">
        <f aca="false">Flights!$G$15&amp;"-"&amp;Flights!$H$15</f>
        <v>PEN-KUL</v>
      </c>
      <c r="F357" s="57" t="str">
        <f aca="false">Flights!$K$15</f>
        <v>EY</v>
      </c>
      <c r="G357" s="57" t="s">
        <v>79</v>
      </c>
      <c r="H357" s="57" t="s">
        <v>360</v>
      </c>
      <c r="I357" s="57" t="s">
        <v>361</v>
      </c>
      <c r="J357" s="57" t="s">
        <v>362</v>
      </c>
      <c r="K357" s="67" t="s">
        <v>363</v>
      </c>
      <c r="L357" s="67" t="s">
        <v>364</v>
      </c>
      <c r="M357" s="67"/>
      <c r="N357" s="67" t="s">
        <v>365</v>
      </c>
      <c r="O357" s="67" t="s">
        <v>894</v>
      </c>
      <c r="P357" s="57" t="s">
        <v>184</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open",IF(AND(NOT(OR(LEN(AZ357)&lt;15,ISNUMBER(MATCH(AZ357,L_Placeholder,0)))),NOT(SUMPRODUCT(--ISNUMBER(SEARCH(" "&amp;L_EvidencePhrase&amp;" ",BF357)))&gt;0),NOT(OR(LEN(AU357)&lt;2,ISNUMBER(MATCH(AU357,L_Placeholder,0)))),NOT(OR(LEN(AX357)&lt;2,ISNUMBER(MATCH(AX357,L_Placeholder,0)))),TRIM(AE357)&lt;&gt;TRIM(T357)),"N/A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",BD357)))&gt;0),"INVALID – evidence missing, placeholder or not yet on file",IF(OR(LEN(AX357)&lt;2,ISNUMBER(MATCH(AX357,L_Placeholder,0))),"INVALID – verifier missing",IF(AX357=AU357,"INVALID – verifier must be someone other than the PIC",IF(SUMPRODUCT(--ISNUMBER(SEARCH(" "&amp;L_EvidencePhrase&amp;" ",BC357)))&gt;0,"INVALID – result not yet available (awaiting / TBC)",IF(AND(TRIM(U357)="Pass",SUMPRODUCT(--ISNUMBER(SEARCH(" "&amp;L_ResultBad&amp;" ",BC357)))&gt;0,NOT(SUMPRODUCT(--ISNUMBER(SEARCH(" "&amp;L_Negation&amp;" ",BC357)))&gt;0)),"INVALID – result describes a problem: use Fail, then Pass after CA",IF(AND(AQ357=1,OR(OR(LEN(AY357)&lt;3,ISNUMBER(MATCH(AY357,L_Placeholder,0))),SUMPRODUCT(--ISNUMBER(SEARCH(" "&amp;L_EvidencePhrase&amp;" ",BE357)))&gt;0)),"INVALID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SUBSTITUTE(SUBSTITUTE(SUBSTITUTE(SUBSTITUTE(SUBSTITUTE(SUBSTITUTE(SUBSTITUTE(SUBSTITUTE(SUBSTITUTE(SUBSTITUTE(SUBSTITUTE(SUBSTITUTE(SUBSTITUTE(LOWER(T357&amp;""),CHAR(160),"")," ",""),".",""),"-",""),"/",""),"?",""),"_",""),",",""),"[",""),"]",""),"(",""),")",""),"*","")</f>
        <v/>
      </c>
      <c r="AV357" s="61" t="str">
        <f aca="false">SUBSTITUTE(SUBSTITUTE(SUBSTITUTE(SUBSTITUTE(SUBSTITUTE(SUBSTITUTE(SUBSTITUTE(SUBSTITUTE(SUBSTITUTE(SUBSTITUTE(SUBSTITUTE(SUBSTITUTE(SUBSTITUTE(LOWER(V357&amp;""),CHAR(160),"")," ",""),".",""),"-",""),"/",""),"?",""),"_",""),",",""),"[",""),"]",""),"(",""),")",""),"*","")</f>
        <v/>
      </c>
      <c r="AW357" s="61" t="str">
        <f aca="false">SUBSTITUTE(SUBSTITUTE(SUBSTITUTE(SUBSTITUTE(SUBSTITUTE(SUBSTITUTE(SUBSTITUTE(SUBSTITUTE(SUBSTITUTE(SUBSTITUTE(SUBSTITUTE(SUBSTITUTE(SUBSTITUTE(LOWER(Z357&amp;""),CHAR(160),"")," ",""),".",""),"-",""),"/",""),"?",""),"_",""),",",""),"[",""),"]",""),"(",""),")",""),"*","")</f>
        <v/>
      </c>
      <c r="AX357" s="61" t="str">
        <f aca="false">SUBSTITUTE(SUBSTITUTE(SUBSTITUTE(SUBSTITUTE(SUBSTITUTE(SUBSTITUTE(SUBSTITUTE(SUBSTITUTE(SUBSTITUTE(SUBSTITUTE(SUBSTITUTE(SUBSTITUTE(SUBSTITUTE(LOWER(AE357&amp;""),CHAR(160),"")," ",""),".",""),"-",""),"/",""),"?",""),"_",""),",",""),"[",""),"]",""),"(",""),")",""),"*","")</f>
        <v/>
      </c>
      <c r="AY357" s="61" t="str">
        <f aca="false">SUBSTITUTE(SUBSTITUTE(SUBSTITUTE(SUBSTITUTE(SUBSTITUTE(SUBSTITUTE(SUBSTITUTE(SUBSTITUTE(SUBSTITUTE(SUBSTITUTE(SUBSTITUTE(SUBSTITUTE(SUBSTITUTE(LOWER(W357&amp;""),CHAR(160),"")," ",""),".",""),"-",""),"/",""),"?",""),"_",""),",",""),"[",""),"]",""),"(",""),")",""),"*","")</f>
        <v/>
      </c>
      <c r="AZ357" s="61" t="str">
        <f aca="false">SUBSTITUTE(SUBSTITUTE(SUBSTITUTE(SUBSTITUTE(SUBSTITUTE(SUBSTITUTE(SUBSTITUTE(SUBSTITUTE(SUBSTITUTE(SUBSTITUTE(SUBSTITUTE(SUBSTITUTE(SUBSTITUTE(LOWER(AC357&amp;""),CHAR(160),"")," ",""),".",""),"-",""),"/",""),"?",""),"_",""),",",""),"[",""),"]",""),"(",""),")",""),"*","")</f>
        <v/>
      </c>
      <c r="BA357" s="61" t="str">
        <f aca="false">SUBSTITUTE(SUBSTITUTE(SUBSTITUTE(SUBSTITUTE(SUBSTITUTE(SUBSTITUTE(SUBSTITUTE(SUBSTITUTE(SUBSTITUTE(SUBSTITUTE(SUBSTITUTE(SUBSTITUTE(SUBSTITUTE(LOWER(AA357&amp;""),CHAR(160),""),"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"&amp;TRIM(SUBSTITUTE(SUBSTITUTE(SUBSTITUTE(SUBSTITUTE(SUBSTITUTE(SUBSTITUTE(SUBSTITUTE(SUBSTITUTE(SUBSTITUTE(SUBSTITUTE(SUBSTITUTE(SUBSTITUTE(SUBSTITUTE(SUBSTITUTE(SUBSTITUTE(SUBSTITUTE(SUBSTITUTE(SUBSTITUTE(SUBSTITUTE(SUBSTITUTE(LOWER(V357&amp;""),CHAR(160)," "),"."," "),","," "),"-"," "),"/"," "),"("," "),")"," "),":"," "),";"," "),"_"," "),"–"," "),"?"," "),"!"," "),"*"," "),"["," "),"]"," "),"'"," "),"#"," "),"+"," "),"&amp;"," "))&amp;" "</f>
        <v>  </v>
      </c>
      <c r="BD357" s="61" t="str">
        <f aca="false">" "&amp;TRIM(SUBSTITUTE(SUBSTITUTE(SUBSTITUTE(SUBSTITUTE(SUBSTITUTE(SUBSTITUTE(SUBSTITUTE(SUBSTITUTE(SUBSTITUTE(SUBSTITUTE(SUBSTITUTE(SUBSTITUTE(SUBSTITUTE(SUBSTITUTE(SUBSTITUTE(SUBSTITUTE(SUBSTITUTE(SUBSTITUTE(SUBSTITUTE(SUBSTITUTE(LOWER(Z357&amp;""),CHAR(160)," "),"."," "),","," "),"-"," "),"/"," "),"("," "),")"," "),":"," "),";"," "),"_"," "),"–"," "),"?"," "),"!"," "),"*"," "),"["," "),"]"," "),"'"," "),"#"," "),"+"," "),"&amp;"," "))&amp;" "</f>
        <v>  </v>
      </c>
      <c r="BE357" s="61" t="str">
        <f aca="false">" "&amp;TRIM(SUBSTITUTE(SUBSTITUTE(SUBSTITUTE(SUBSTITUTE(SUBSTITUTE(SUBSTITUTE(SUBSTITUTE(SUBSTITUTE(SUBSTITUTE(SUBSTITUTE(SUBSTITUTE(SUBSTITUTE(SUBSTITUTE(SUBSTITUTE(SUBSTITUTE(SUBSTITUTE(SUBSTITUTE(SUBSTITUTE(SUBSTITUTE(SUBSTITUTE(LOWER(W357&amp;""),CHAR(160)," "),"."," "),","," "),"-"," "),"/"," "),"("," "),")"," "),":"," "),";"," "),"_"," "),"–"," "),"?"," "),"!"," "),"*"," "),"["," "),"]"," "),"'"," "),"#"," "),"+"," "),"&amp;"," "))&amp;" "</f>
        <v>  </v>
      </c>
      <c r="BF357" s="61" t="str">
        <f aca="false">" "&amp;TRIM(SUBSTITUTE(SUBSTITUTE(SUBSTITUTE(SUBSTITUTE(SUBSTITUTE(SUBSTITUTE(SUBSTITUTE(SUBSTITUTE(SUBSTITUTE(SUBSTITUTE(SUBSTITUTE(SUBSTITUTE(SUBSTITUTE(SUBSTITUTE(SUBSTITUTE(SUBSTITUTE(SUBSTITUTE(SUBSTITUTE(SUBSTITUTE(SUBSTITUTE(LOWER(AC357&amp;""),CHAR(160)," "),"."," "),","," "),"-"," "),"/"," "),"("," "),")"," "),":"," "),";"," "),"_"," "),"–"," "),"?"," "),"!"," "),"*"," "),"["," "),"]"," "),"'"," "),"#"," "),"+"," "),"&amp;"," "))&amp;" "</f>
        <v>  </v>
      </c>
    </row>
    <row r="358" customFormat="false" ht="41.25" hidden="false" customHeight="true" outlineLevel="0" collapsed="false">
      <c r="A358" s="57" t="s">
        <v>941</v>
      </c>
      <c r="B358" s="57" t="s">
        <v>255</v>
      </c>
      <c r="C358" s="57" t="str">
        <f aca="false">Flights!$F$15</f>
        <v>MH1149</v>
      </c>
      <c r="D358" s="58" t="n">
        <f aca="false">Flights!$D$15</f>
        <v>46307</v>
      </c>
      <c r="E358" s="57" t="str">
        <f aca="false">Flights!$G$15&amp;"-"&amp;Flights!$H$15</f>
        <v>PEN-KUL</v>
      </c>
      <c r="F358" s="57" t="str">
        <f aca="false">Flights!$K$15</f>
        <v>EY</v>
      </c>
      <c r="G358" s="57" t="s">
        <v>79</v>
      </c>
      <c r="H358" s="57" t="s">
        <v>360</v>
      </c>
      <c r="I358" s="57" t="s">
        <v>367</v>
      </c>
      <c r="J358" s="57" t="s">
        <v>368</v>
      </c>
      <c r="K358" s="67" t="s">
        <v>369</v>
      </c>
      <c r="L358" s="67" t="s">
        <v>364</v>
      </c>
      <c r="M358" s="67"/>
      <c r="N358" s="67" t="s">
        <v>365</v>
      </c>
      <c r="O358" s="67" t="s">
        <v>896</v>
      </c>
      <c r="P358" s="57" t="s">
        <v>184</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open",IF(AND(NOT(OR(LEN(AZ358)&lt;15,ISNUMBER(MATCH(AZ358,L_Placeholder,0)))),NOT(SUMPRODUCT(--ISNUMBER(SEARCH(" "&amp;L_EvidencePhrase&amp;" ",BF358)))&gt;0),NOT(OR(LEN(AU358)&lt;2,ISNUMBER(MATCH(AU358,L_Placeholder,0)))),NOT(OR(LEN(AX358)&lt;2,ISNUMBER(MATCH(AX358,L_Placeholder,0)))),TRIM(AE358)&lt;&gt;TRIM(T358)),"N/A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",BD358)))&gt;0),"INVALID – evidence missing, placeholder or not yet on file",IF(OR(LEN(AX358)&lt;2,ISNUMBER(MATCH(AX358,L_Placeholder,0))),"INVALID – verifier missing",IF(AX358=AU358,"INVALID – verifier must be someone other than the PIC",IF(SUMPRODUCT(--ISNUMBER(SEARCH(" "&amp;L_EvidencePhrase&amp;" ",BC358)))&gt;0,"INVALID – result not yet available (awaiting / TBC)",IF(AND(TRIM(U358)="Pass",SUMPRODUCT(--ISNUMBER(SEARCH(" "&amp;L_ResultBad&amp;" ",BC358)))&gt;0,NOT(SUMPRODUCT(--ISNUMBER(SEARCH(" "&amp;L_Negation&amp;" ",BC358)))&gt;0)),"INVALID – result describes a problem: use Fail, then Pass after CA",IF(AND(AQ358=1,OR(OR(LEN(AY358)&lt;3,ISNUMBER(MATCH(AY358,L_Placeholder,0))),SUMPRODUCT(--ISNUMBER(SEARCH(" "&amp;L_EvidencePhrase&amp;" ",BE358)))&gt;0)),"INVALID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SUBSTITUTE(SUBSTITUTE(SUBSTITUTE(SUBSTITUTE(SUBSTITUTE(SUBSTITUTE(SUBSTITUTE(SUBSTITUTE(SUBSTITUTE(SUBSTITUTE(SUBSTITUTE(SUBSTITUTE(SUBSTITUTE(LOWER(T358&amp;""),CHAR(160),"")," ",""),".",""),"-",""),"/",""),"?",""),"_",""),",",""),"[",""),"]",""),"(",""),")",""),"*","")</f>
        <v/>
      </c>
      <c r="AV358" s="61" t="str">
        <f aca="false">SUBSTITUTE(SUBSTITUTE(SUBSTITUTE(SUBSTITUTE(SUBSTITUTE(SUBSTITUTE(SUBSTITUTE(SUBSTITUTE(SUBSTITUTE(SUBSTITUTE(SUBSTITUTE(SUBSTITUTE(SUBSTITUTE(LOWER(V358&amp;""),CHAR(160),"")," ",""),".",""),"-",""),"/",""),"?",""),"_",""),",",""),"[",""),"]",""),"(",""),")",""),"*","")</f>
        <v/>
      </c>
      <c r="AW358" s="61" t="str">
        <f aca="false">SUBSTITUTE(SUBSTITUTE(SUBSTITUTE(SUBSTITUTE(SUBSTITUTE(SUBSTITUTE(SUBSTITUTE(SUBSTITUTE(SUBSTITUTE(SUBSTITUTE(SUBSTITUTE(SUBSTITUTE(SUBSTITUTE(LOWER(Z358&amp;""),CHAR(160),"")," ",""),".",""),"-",""),"/",""),"?",""),"_",""),",",""),"[",""),"]",""),"(",""),")",""),"*","")</f>
        <v/>
      </c>
      <c r="AX358" s="61" t="str">
        <f aca="false">SUBSTITUTE(SUBSTITUTE(SUBSTITUTE(SUBSTITUTE(SUBSTITUTE(SUBSTITUTE(SUBSTITUTE(SUBSTITUTE(SUBSTITUTE(SUBSTITUTE(SUBSTITUTE(SUBSTITUTE(SUBSTITUTE(LOWER(AE358&amp;""),CHAR(160),"")," ",""),".",""),"-",""),"/",""),"?",""),"_",""),",",""),"[",""),"]",""),"(",""),")",""),"*","")</f>
        <v/>
      </c>
      <c r="AY358" s="61" t="str">
        <f aca="false">SUBSTITUTE(SUBSTITUTE(SUBSTITUTE(SUBSTITUTE(SUBSTITUTE(SUBSTITUTE(SUBSTITUTE(SUBSTITUTE(SUBSTITUTE(SUBSTITUTE(SUBSTITUTE(SUBSTITUTE(SUBSTITUTE(LOWER(W358&amp;""),CHAR(160),"")," ",""),".",""),"-",""),"/",""),"?",""),"_",""),",",""),"[",""),"]",""),"(",""),")",""),"*","")</f>
        <v/>
      </c>
      <c r="AZ358" s="61" t="str">
        <f aca="false">SUBSTITUTE(SUBSTITUTE(SUBSTITUTE(SUBSTITUTE(SUBSTITUTE(SUBSTITUTE(SUBSTITUTE(SUBSTITUTE(SUBSTITUTE(SUBSTITUTE(SUBSTITUTE(SUBSTITUTE(SUBSTITUTE(LOWER(AC358&amp;""),CHAR(160),"")," ",""),".",""),"-",""),"/",""),"?",""),"_",""),",",""),"[",""),"]",""),"(",""),")",""),"*","")</f>
        <v/>
      </c>
      <c r="BA358" s="61" t="str">
        <f aca="false">SUBSTITUTE(SUBSTITUTE(SUBSTITUTE(SUBSTITUTE(SUBSTITUTE(SUBSTITUTE(SUBSTITUTE(SUBSTITUTE(SUBSTITUTE(SUBSTITUTE(SUBSTITUTE(SUBSTITUTE(SUBSTITUTE(LOWER(AA358&amp;""),CHAR(160),""),"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"&amp;TRIM(SUBSTITUTE(SUBSTITUTE(SUBSTITUTE(SUBSTITUTE(SUBSTITUTE(SUBSTITUTE(SUBSTITUTE(SUBSTITUTE(SUBSTITUTE(SUBSTITUTE(SUBSTITUTE(SUBSTITUTE(SUBSTITUTE(SUBSTITUTE(SUBSTITUTE(SUBSTITUTE(SUBSTITUTE(SUBSTITUTE(SUBSTITUTE(SUBSTITUTE(LOWER(V358&amp;""),CHAR(160)," "),"."," "),","," "),"-"," "),"/"," "),"("," "),")"," "),":"," "),";"," "),"_"," "),"–"," "),"?"," "),"!"," "),"*"," "),"["," "),"]"," "),"'"," "),"#"," "),"+"," "),"&amp;"," "))&amp;" "</f>
        <v>  </v>
      </c>
      <c r="BD358" s="61" t="str">
        <f aca="false">" "&amp;TRIM(SUBSTITUTE(SUBSTITUTE(SUBSTITUTE(SUBSTITUTE(SUBSTITUTE(SUBSTITUTE(SUBSTITUTE(SUBSTITUTE(SUBSTITUTE(SUBSTITUTE(SUBSTITUTE(SUBSTITUTE(SUBSTITUTE(SUBSTITUTE(SUBSTITUTE(SUBSTITUTE(SUBSTITUTE(SUBSTITUTE(SUBSTITUTE(SUBSTITUTE(LOWER(Z358&amp;""),CHAR(160)," "),"."," "),","," "),"-"," "),"/"," "),"("," "),")"," "),":"," "),";"," "),"_"," "),"–"," "),"?"," "),"!"," "),"*"," "),"["," "),"]"," "),"'"," "),"#"," "),"+"," "),"&amp;"," "))&amp;" "</f>
        <v>  </v>
      </c>
      <c r="BE358" s="61" t="str">
        <f aca="false">" "&amp;TRIM(SUBSTITUTE(SUBSTITUTE(SUBSTITUTE(SUBSTITUTE(SUBSTITUTE(SUBSTITUTE(SUBSTITUTE(SUBSTITUTE(SUBSTITUTE(SUBSTITUTE(SUBSTITUTE(SUBSTITUTE(SUBSTITUTE(SUBSTITUTE(SUBSTITUTE(SUBSTITUTE(SUBSTITUTE(SUBSTITUTE(SUBSTITUTE(SUBSTITUTE(LOWER(W358&amp;""),CHAR(160)," "),"."," "),","," "),"-"," "),"/"," "),"("," "),")"," "),":"," "),";"," "),"_"," "),"–"," "),"?"," "),"!"," "),"*"," "),"["," "),"]"," "),"'"," "),"#"," "),"+"," "),"&amp;"," "))&amp;" "</f>
        <v>  </v>
      </c>
      <c r="BF358" s="61" t="str">
        <f aca="false">" "&amp;TRIM(SUBSTITUTE(SUBSTITUTE(SUBSTITUTE(SUBSTITUTE(SUBSTITUTE(SUBSTITUTE(SUBSTITUTE(SUBSTITUTE(SUBSTITUTE(SUBSTITUTE(SUBSTITUTE(SUBSTITUTE(SUBSTITUTE(SUBSTITUTE(SUBSTITUTE(SUBSTITUTE(SUBSTITUTE(SUBSTITUTE(SUBSTITUTE(SUBSTITUTE(LOWER(AC358&amp;""),CHAR(160)," "),"."," "),","," "),"-"," "),"/"," "),"("," "),")"," "),":"," "),";"," "),"_"," "),"–"," "),"?"," "),"!"," "),"*"," "),"["," "),"]"," "),"'"," "),"#"," "),"+"," "),"&amp;"," "))&amp;" "</f>
        <v>  </v>
      </c>
    </row>
    <row r="359" customFormat="false" ht="41.25" hidden="false" customHeight="true" outlineLevel="0" collapsed="false">
      <c r="A359" s="57" t="s">
        <v>942</v>
      </c>
      <c r="B359" s="57" t="s">
        <v>255</v>
      </c>
      <c r="C359" s="57" t="str">
        <f aca="false">Flights!$F$15</f>
        <v>MH1149</v>
      </c>
      <c r="D359" s="58" t="n">
        <f aca="false">Flights!$D$15</f>
        <v>46307</v>
      </c>
      <c r="E359" s="57" t="str">
        <f aca="false">Flights!$G$15&amp;"-"&amp;Flights!$H$15</f>
        <v>PEN-KUL</v>
      </c>
      <c r="F359" s="57" t="str">
        <f aca="false">Flights!$K$15</f>
        <v>EY</v>
      </c>
      <c r="G359" s="57" t="s">
        <v>79</v>
      </c>
      <c r="H359" s="57" t="s">
        <v>360</v>
      </c>
      <c r="I359" s="57" t="s">
        <v>371</v>
      </c>
      <c r="J359" s="57" t="s">
        <v>372</v>
      </c>
      <c r="K359" s="67" t="s">
        <v>373</v>
      </c>
      <c r="L359" s="67" t="s">
        <v>364</v>
      </c>
      <c r="M359" s="67"/>
      <c r="N359" s="67" t="str">
        <f aca="false">IF(TRIM(Flights!$L$15)="A339","Required","N/A – rule")</f>
        <v>N/A – rule</v>
      </c>
      <c r="O359" s="67" t="s">
        <v>374</v>
      </c>
      <c r="P359" s="57" t="s">
        <v>184</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open",IF(AND(NOT(OR(LEN(AZ359)&lt;15,ISNUMBER(MATCH(AZ359,L_Placeholder,0)))),NOT(SUMPRODUCT(--ISNUMBER(SEARCH(" "&amp;L_EvidencePhrase&amp;" ",BF359)))&gt;0),NOT(OR(LEN(AU359)&lt;2,ISNUMBER(MATCH(AU359,L_Placeholder,0)))),NOT(OR(LEN(AX359)&lt;2,ISNUMBER(MATCH(AX359,L_Placeholder,0)))),TRIM(AE359)&lt;&gt;TRIM(T359)),"N/A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",BD359)))&gt;0),"INVALID – evidence missing, placeholder or not yet on file",IF(OR(LEN(AX359)&lt;2,ISNUMBER(MATCH(AX359,L_Placeholder,0))),"INVALID – verifier missing",IF(AX359=AU359,"INVALID – verifier must be someone other than the PIC",IF(SUMPRODUCT(--ISNUMBER(SEARCH(" "&amp;L_EvidencePhrase&amp;" ",BC359)))&gt;0,"INVALID – result not yet available (awaiting / TBC)",IF(AND(TRIM(U359)="Pass",SUMPRODUCT(--ISNUMBER(SEARCH(" "&amp;L_ResultBad&amp;" ",BC359)))&gt;0,NOT(SUMPRODUCT(--ISNUMBER(SEARCH(" "&amp;L_Negation&amp;" ",BC359)))&gt;0)),"INVALID – result describes a problem: use Fail, then Pass after CA",IF(AND(AQ359=1,OR(OR(LEN(AY359)&lt;3,ISNUMBER(MATCH(AY359,L_Placeholder,0))),SUMPRODUCT(--ISNUMBER(SEARCH(" "&amp;L_EvidencePhrase&amp;" ",BE359)))&gt;0)),"INVALID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SUBSTITUTE(SUBSTITUTE(SUBSTITUTE(SUBSTITUTE(SUBSTITUTE(SUBSTITUTE(SUBSTITUTE(SUBSTITUTE(SUBSTITUTE(SUBSTITUTE(SUBSTITUTE(SUBSTITUTE(SUBSTITUTE(LOWER(T359&amp;""),CHAR(160),"")," ",""),".",""),"-",""),"/",""),"?",""),"_",""),",",""),"[",""),"]",""),"(",""),")",""),"*","")</f>
        <v/>
      </c>
      <c r="AV359" s="61" t="str">
        <f aca="false">SUBSTITUTE(SUBSTITUTE(SUBSTITUTE(SUBSTITUTE(SUBSTITUTE(SUBSTITUTE(SUBSTITUTE(SUBSTITUTE(SUBSTITUTE(SUBSTITUTE(SUBSTITUTE(SUBSTITUTE(SUBSTITUTE(LOWER(V359&amp;""),CHAR(160),"")," ",""),".",""),"-",""),"/",""),"?",""),"_",""),",",""),"[",""),"]",""),"(",""),")",""),"*","")</f>
        <v/>
      </c>
      <c r="AW359" s="61" t="str">
        <f aca="false">SUBSTITUTE(SUBSTITUTE(SUBSTITUTE(SUBSTITUTE(SUBSTITUTE(SUBSTITUTE(SUBSTITUTE(SUBSTITUTE(SUBSTITUTE(SUBSTITUTE(SUBSTITUTE(SUBSTITUTE(SUBSTITUTE(LOWER(Z359&amp;""),CHAR(160),"")," ",""),".",""),"-",""),"/",""),"?",""),"_",""),",",""),"[",""),"]",""),"(",""),")",""),"*","")</f>
        <v/>
      </c>
      <c r="AX359" s="61" t="str">
        <f aca="false">SUBSTITUTE(SUBSTITUTE(SUBSTITUTE(SUBSTITUTE(SUBSTITUTE(SUBSTITUTE(SUBSTITUTE(SUBSTITUTE(SUBSTITUTE(SUBSTITUTE(SUBSTITUTE(SUBSTITUTE(SUBSTITUTE(LOWER(AE359&amp;""),CHAR(160),"")," ",""),".",""),"-",""),"/",""),"?",""),"_",""),",",""),"[",""),"]",""),"(",""),")",""),"*","")</f>
        <v/>
      </c>
      <c r="AY359" s="61" t="str">
        <f aca="false">SUBSTITUTE(SUBSTITUTE(SUBSTITUTE(SUBSTITUTE(SUBSTITUTE(SUBSTITUTE(SUBSTITUTE(SUBSTITUTE(SUBSTITUTE(SUBSTITUTE(SUBSTITUTE(SUBSTITUTE(SUBSTITUTE(LOWER(W359&amp;""),CHAR(160),"")," ",""),".",""),"-",""),"/",""),"?",""),"_",""),",",""),"[",""),"]",""),"(",""),")",""),"*","")</f>
        <v/>
      </c>
      <c r="AZ359" s="61" t="str">
        <f aca="false">SUBSTITUTE(SUBSTITUTE(SUBSTITUTE(SUBSTITUTE(SUBSTITUTE(SUBSTITUTE(SUBSTITUTE(SUBSTITUTE(SUBSTITUTE(SUBSTITUTE(SUBSTITUTE(SUBSTITUTE(SUBSTITUTE(LOWER(AC359&amp;""),CHAR(160),"")," ",""),".",""),"-",""),"/",""),"?",""),"_",""),",",""),"[",""),"]",""),"(",""),")",""),"*","")</f>
        <v/>
      </c>
      <c r="BA359" s="61" t="str">
        <f aca="false">SUBSTITUTE(SUBSTITUTE(SUBSTITUTE(SUBSTITUTE(SUBSTITUTE(SUBSTITUTE(SUBSTITUTE(SUBSTITUTE(SUBSTITUTE(SUBSTITUTE(SUBSTITUTE(SUBSTITUTE(SUBSTITUTE(LOWER(AA359&amp;""),CHAR(160),""),"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"&amp;TRIM(SUBSTITUTE(SUBSTITUTE(SUBSTITUTE(SUBSTITUTE(SUBSTITUTE(SUBSTITUTE(SUBSTITUTE(SUBSTITUTE(SUBSTITUTE(SUBSTITUTE(SUBSTITUTE(SUBSTITUTE(SUBSTITUTE(SUBSTITUTE(SUBSTITUTE(SUBSTITUTE(SUBSTITUTE(SUBSTITUTE(SUBSTITUTE(SUBSTITUTE(LOWER(V359&amp;""),CHAR(160)," "),"."," "),","," "),"-"," "),"/"," "),"("," "),")"," "),":"," "),";"," "),"_"," "),"–"," "),"?"," "),"!"," "),"*"," "),"["," "),"]"," "),"'"," "),"#"," "),"+"," "),"&amp;"," "))&amp;" "</f>
        <v>  </v>
      </c>
      <c r="BD359" s="61" t="str">
        <f aca="false">" "&amp;TRIM(SUBSTITUTE(SUBSTITUTE(SUBSTITUTE(SUBSTITUTE(SUBSTITUTE(SUBSTITUTE(SUBSTITUTE(SUBSTITUTE(SUBSTITUTE(SUBSTITUTE(SUBSTITUTE(SUBSTITUTE(SUBSTITUTE(SUBSTITUTE(SUBSTITUTE(SUBSTITUTE(SUBSTITUTE(SUBSTITUTE(SUBSTITUTE(SUBSTITUTE(LOWER(Z359&amp;""),CHAR(160)," "),"."," "),","," "),"-"," "),"/"," "),"("," "),")"," "),":"," "),";"," "),"_"," "),"–"," "),"?"," "),"!"," "),"*"," "),"["," "),"]"," "),"'"," "),"#"," "),"+"," "),"&amp;"," "))&amp;" "</f>
        <v>  </v>
      </c>
      <c r="BE359" s="61" t="str">
        <f aca="false">" "&amp;TRIM(SUBSTITUTE(SUBSTITUTE(SUBSTITUTE(SUBSTITUTE(SUBSTITUTE(SUBSTITUTE(SUBSTITUTE(SUBSTITUTE(SUBSTITUTE(SUBSTITUTE(SUBSTITUTE(SUBSTITUTE(SUBSTITUTE(SUBSTITUTE(SUBSTITUTE(SUBSTITUTE(SUBSTITUTE(SUBSTITUTE(SUBSTITUTE(SUBSTITUTE(LOWER(W359&amp;""),CHAR(160)," "),"."," "),","," "),"-"," "),"/"," "),"("," "),")"," "),":"," "),";"," "),"_"," "),"–"," "),"?"," "),"!"," "),"*"," "),"["," "),"]"," "),"'"," "),"#"," "),"+"," "),"&amp;"," "))&amp;" "</f>
        <v>  </v>
      </c>
      <c r="BF359" s="61" t="str">
        <f aca="false">" "&amp;TRIM(SUBSTITUTE(SUBSTITUTE(SUBSTITUTE(SUBSTITUTE(SUBSTITUTE(SUBSTITUTE(SUBSTITUTE(SUBSTITUTE(SUBSTITUTE(SUBSTITUTE(SUBSTITUTE(SUBSTITUTE(SUBSTITUTE(SUBSTITUTE(SUBSTITUTE(SUBSTITUTE(SUBSTITUTE(SUBSTITUTE(SUBSTITUTE(SUBSTITUTE(LOWER(AC359&amp;""),CHAR(160)," "),"."," "),","," "),"-"," "),"/"," "),"("," "),")"," "),":"," "),";"," "),"_"," "),"–"," "),"?"," "),"!"," "),"*"," "),"["," "),"]"," "),"'"," "),"#"," "),"+"," "),"&amp;"," "))&amp;" "</f>
        <v>  </v>
      </c>
    </row>
    <row r="360" customFormat="false" ht="39.75" hidden="false" customHeight="true" outlineLevel="0" collapsed="false">
      <c r="A360" s="57" t="s">
        <v>943</v>
      </c>
      <c r="B360" s="57" t="s">
        <v>255</v>
      </c>
      <c r="C360" s="57" t="str">
        <f aca="false">Flights!$F$15</f>
        <v>MH1149</v>
      </c>
      <c r="D360" s="58" t="n">
        <f aca="false">Flights!$D$15</f>
        <v>46307</v>
      </c>
      <c r="E360" s="57" t="str">
        <f aca="false">Flights!$G$15&amp;"-"&amp;Flights!$H$15</f>
        <v>PEN-KUL</v>
      </c>
      <c r="F360" s="57" t="str">
        <f aca="false">Flights!$K$15</f>
        <v>EY</v>
      </c>
      <c r="G360" s="57" t="s">
        <v>79</v>
      </c>
      <c r="H360" s="57" t="s">
        <v>360</v>
      </c>
      <c r="I360" s="57" t="s">
        <v>376</v>
      </c>
      <c r="J360" s="57" t="s">
        <v>377</v>
      </c>
      <c r="K360" s="67" t="s">
        <v>378</v>
      </c>
      <c r="L360" s="67" t="s">
        <v>364</v>
      </c>
      <c r="M360" s="67"/>
      <c r="N360" s="67" t="s">
        <v>365</v>
      </c>
      <c r="O360" s="67"/>
      <c r="P360" s="57" t="s">
        <v>184</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open",IF(AND(NOT(OR(LEN(AZ360)&lt;15,ISNUMBER(MATCH(AZ360,L_Placeholder,0)))),NOT(SUMPRODUCT(--ISNUMBER(SEARCH(" "&amp;L_EvidencePhrase&amp;" ",BF360)))&gt;0),NOT(OR(LEN(AU360)&lt;2,ISNUMBER(MATCH(AU360,L_Placeholder,0)))),NOT(OR(LEN(AX360)&lt;2,ISNUMBER(MATCH(AX360,L_Placeholder,0)))),TRIM(AE360)&lt;&gt;TRIM(T360)),"N/A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",BD360)))&gt;0),"INVALID – evidence missing, placeholder or not yet on file",IF(OR(LEN(AX360)&lt;2,ISNUMBER(MATCH(AX360,L_Placeholder,0))),"INVALID – verifier missing",IF(AX360=AU360,"INVALID – verifier must be someone other than the PIC",IF(SUMPRODUCT(--ISNUMBER(SEARCH(" "&amp;L_EvidencePhrase&amp;" ",BC360)))&gt;0,"INVALID – result not yet available (awaiting / TBC)",IF(AND(TRIM(U360)="Pass",SUMPRODUCT(--ISNUMBER(SEARCH(" "&amp;L_ResultBad&amp;" ",BC360)))&gt;0,NOT(SUMPRODUCT(--ISNUMBER(SEARCH(" "&amp;L_Negation&amp;" ",BC360)))&gt;0)),"INVALID – result describes a problem: use Fail, then Pass after CA",IF(AND(AQ360=1,OR(OR(LEN(AY360)&lt;3,ISNUMBER(MATCH(AY360,L_Placeholder,0))),SUMPRODUCT(--ISNUMBER(SEARCH(" "&amp;L_EvidencePhrase&amp;" ",BE360)))&gt;0)),"INVALID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SUBSTITUTE(SUBSTITUTE(SUBSTITUTE(SUBSTITUTE(SUBSTITUTE(SUBSTITUTE(SUBSTITUTE(SUBSTITUTE(SUBSTITUTE(SUBSTITUTE(SUBSTITUTE(SUBSTITUTE(SUBSTITUTE(LOWER(T360&amp;""),CHAR(160),"")," ",""),".",""),"-",""),"/",""),"?",""),"_",""),",",""),"[",""),"]",""),"(",""),")",""),"*","")</f>
        <v/>
      </c>
      <c r="AV360" s="61" t="str">
        <f aca="false">SUBSTITUTE(SUBSTITUTE(SUBSTITUTE(SUBSTITUTE(SUBSTITUTE(SUBSTITUTE(SUBSTITUTE(SUBSTITUTE(SUBSTITUTE(SUBSTITUTE(SUBSTITUTE(SUBSTITUTE(SUBSTITUTE(LOWER(V360&amp;""),CHAR(160),"")," ",""),".",""),"-",""),"/",""),"?",""),"_",""),",",""),"[",""),"]",""),"(",""),")",""),"*","")</f>
        <v/>
      </c>
      <c r="AW360" s="61" t="str">
        <f aca="false">SUBSTITUTE(SUBSTITUTE(SUBSTITUTE(SUBSTITUTE(SUBSTITUTE(SUBSTITUTE(SUBSTITUTE(SUBSTITUTE(SUBSTITUTE(SUBSTITUTE(SUBSTITUTE(SUBSTITUTE(SUBSTITUTE(LOWER(Z360&amp;""),CHAR(160),"")," ",""),".",""),"-",""),"/",""),"?",""),"_",""),",",""),"[",""),"]",""),"(",""),")",""),"*","")</f>
        <v/>
      </c>
      <c r="AX360" s="61" t="str">
        <f aca="false">SUBSTITUTE(SUBSTITUTE(SUBSTITUTE(SUBSTITUTE(SUBSTITUTE(SUBSTITUTE(SUBSTITUTE(SUBSTITUTE(SUBSTITUTE(SUBSTITUTE(SUBSTITUTE(SUBSTITUTE(SUBSTITUTE(LOWER(AE360&amp;""),CHAR(160),"")," ",""),".",""),"-",""),"/",""),"?",""),"_",""),",",""),"[",""),"]",""),"(",""),")",""),"*","")</f>
        <v/>
      </c>
      <c r="AY360" s="61" t="str">
        <f aca="false">SUBSTITUTE(SUBSTITUTE(SUBSTITUTE(SUBSTITUTE(SUBSTITUTE(SUBSTITUTE(SUBSTITUTE(SUBSTITUTE(SUBSTITUTE(SUBSTITUTE(SUBSTITUTE(SUBSTITUTE(SUBSTITUTE(LOWER(W360&amp;""),CHAR(160),"")," ",""),".",""),"-",""),"/",""),"?",""),"_",""),",",""),"[",""),"]",""),"(",""),")",""),"*","")</f>
        <v/>
      </c>
      <c r="AZ360" s="61" t="str">
        <f aca="false">SUBSTITUTE(SUBSTITUTE(SUBSTITUTE(SUBSTITUTE(SUBSTITUTE(SUBSTITUTE(SUBSTITUTE(SUBSTITUTE(SUBSTITUTE(SUBSTITUTE(SUBSTITUTE(SUBSTITUTE(SUBSTITUTE(LOWER(AC360&amp;""),CHAR(160),"")," ",""),".",""),"-",""),"/",""),"?",""),"_",""),",",""),"[",""),"]",""),"(",""),")",""),"*","")</f>
        <v/>
      </c>
      <c r="BA360" s="61" t="str">
        <f aca="false">SUBSTITUTE(SUBSTITUTE(SUBSTITUTE(SUBSTITUTE(SUBSTITUTE(SUBSTITUTE(SUBSTITUTE(SUBSTITUTE(SUBSTITUTE(SUBSTITUTE(SUBSTITUTE(SUBSTITUTE(SUBSTITUTE(LOWER(AA360&amp;""),CHAR(160),""),"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"&amp;TRIM(SUBSTITUTE(SUBSTITUTE(SUBSTITUTE(SUBSTITUTE(SUBSTITUTE(SUBSTITUTE(SUBSTITUTE(SUBSTITUTE(SUBSTITUTE(SUBSTITUTE(SUBSTITUTE(SUBSTITUTE(SUBSTITUTE(SUBSTITUTE(SUBSTITUTE(SUBSTITUTE(SUBSTITUTE(SUBSTITUTE(SUBSTITUTE(SUBSTITUTE(LOWER(V360&amp;""),CHAR(160)," "),"."," "),","," "),"-"," "),"/"," "),"("," "),")"," "),":"," "),";"," "),"_"," "),"–"," "),"?"," "),"!"," "),"*"," "),"["," "),"]"," "),"'"," "),"#"," "),"+"," "),"&amp;"," "))&amp;" "</f>
        <v>  </v>
      </c>
      <c r="BD360" s="61" t="str">
        <f aca="false">" "&amp;TRIM(SUBSTITUTE(SUBSTITUTE(SUBSTITUTE(SUBSTITUTE(SUBSTITUTE(SUBSTITUTE(SUBSTITUTE(SUBSTITUTE(SUBSTITUTE(SUBSTITUTE(SUBSTITUTE(SUBSTITUTE(SUBSTITUTE(SUBSTITUTE(SUBSTITUTE(SUBSTITUTE(SUBSTITUTE(SUBSTITUTE(SUBSTITUTE(SUBSTITUTE(LOWER(Z360&amp;""),CHAR(160)," "),"."," "),","," "),"-"," "),"/"," "),"("," "),")"," "),":"," "),";"," "),"_"," "),"–"," "),"?"," "),"!"," "),"*"," "),"["," "),"]"," "),"'"," "),"#"," "),"+"," "),"&amp;"," "))&amp;" "</f>
        <v>  </v>
      </c>
      <c r="BE360" s="61" t="str">
        <f aca="false">" "&amp;TRIM(SUBSTITUTE(SUBSTITUTE(SUBSTITUTE(SUBSTITUTE(SUBSTITUTE(SUBSTITUTE(SUBSTITUTE(SUBSTITUTE(SUBSTITUTE(SUBSTITUTE(SUBSTITUTE(SUBSTITUTE(SUBSTITUTE(SUBSTITUTE(SUBSTITUTE(SUBSTITUTE(SUBSTITUTE(SUBSTITUTE(SUBSTITUTE(SUBSTITUTE(LOWER(W360&amp;""),CHAR(160)," "),"."," "),","," "),"-"," "),"/"," "),"("," "),")"," "),":"," "),";"," "),"_"," "),"–"," "),"?"," "),"!"," "),"*"," "),"["," "),"]"," "),"'"," "),"#"," "),"+"," "),"&amp;"," "))&amp;" "</f>
        <v>  </v>
      </c>
      <c r="BF360" s="61" t="str">
        <f aca="false">" "&amp;TRIM(SUBSTITUTE(SUBSTITUTE(SUBSTITUTE(SUBSTITUTE(SUBSTITUTE(SUBSTITUTE(SUBSTITUTE(SUBSTITUTE(SUBSTITUTE(SUBSTITUTE(SUBSTITUTE(SUBSTITUTE(SUBSTITUTE(SUBSTITUTE(SUBSTITUTE(SUBSTITUTE(SUBSTITUTE(SUBSTITUTE(SUBSTITUTE(SUBSTITUTE(LOWER(AC360&amp;""),CHAR(160)," "),"."," "),","," "),"-"," "),"/"," "),"("," "),")"," "),":"," "),";"," "),"_"," "),"–"," "),"?"," "),"!"," "),"*"," "),"["," "),"]"," "),"'"," "),"#"," "),"+"," "),"&amp;"," "))&amp;" "</f>
        <v>  </v>
      </c>
    </row>
    <row r="361" customFormat="false" ht="39.75" hidden="false" customHeight="true" outlineLevel="0" collapsed="false">
      <c r="A361" s="57" t="s">
        <v>944</v>
      </c>
      <c r="B361" s="57" t="s">
        <v>255</v>
      </c>
      <c r="C361" s="57" t="str">
        <f aca="false">Flights!$F$15</f>
        <v>MH1149</v>
      </c>
      <c r="D361" s="58" t="n">
        <f aca="false">Flights!$D$15</f>
        <v>46307</v>
      </c>
      <c r="E361" s="57" t="str">
        <f aca="false">Flights!$G$15&amp;"-"&amp;Flights!$H$15</f>
        <v>PEN-KUL</v>
      </c>
      <c r="F361" s="57" t="str">
        <f aca="false">Flights!$K$15</f>
        <v>EY</v>
      </c>
      <c r="G361" s="57" t="s">
        <v>79</v>
      </c>
      <c r="H361" s="57" t="s">
        <v>360</v>
      </c>
      <c r="I361" s="57" t="s">
        <v>380</v>
      </c>
      <c r="J361" s="57" t="s">
        <v>381</v>
      </c>
      <c r="K361" s="67" t="s">
        <v>382</v>
      </c>
      <c r="L361" s="67" t="s">
        <v>364</v>
      </c>
      <c r="M361" s="67"/>
      <c r="N361" s="67" t="s">
        <v>365</v>
      </c>
      <c r="O361" s="67"/>
      <c r="P361" s="57" t="s">
        <v>184</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open",IF(AND(NOT(OR(LEN(AZ361)&lt;15,ISNUMBER(MATCH(AZ361,L_Placeholder,0)))),NOT(SUMPRODUCT(--ISNUMBER(SEARCH(" "&amp;L_EvidencePhrase&amp;" ",BF361)))&gt;0),NOT(OR(LEN(AU361)&lt;2,ISNUMBER(MATCH(AU361,L_Placeholder,0)))),NOT(OR(LEN(AX361)&lt;2,ISNUMBER(MATCH(AX361,L_Placeholder,0)))),TRIM(AE361)&lt;&gt;TRIM(T361)),"N/A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",BD361)))&gt;0),"INVALID – evidence missing, placeholder or not yet on file",IF(OR(LEN(AX361)&lt;2,ISNUMBER(MATCH(AX361,L_Placeholder,0))),"INVALID – verifier missing",IF(AX361=AU361,"INVALID – verifier must be someone other than the PIC",IF(SUMPRODUCT(--ISNUMBER(SEARCH(" "&amp;L_EvidencePhrase&amp;" ",BC361)))&gt;0,"INVALID – result not yet available (awaiting / TBC)",IF(AND(TRIM(U361)="Pass",SUMPRODUCT(--ISNUMBER(SEARCH(" "&amp;L_ResultBad&amp;" ",BC361)))&gt;0,NOT(SUMPRODUCT(--ISNUMBER(SEARCH(" "&amp;L_Negation&amp;" ",BC361)))&gt;0)),"INVALID – result describes a problem: use Fail, then Pass after CA",IF(AND(AQ361=1,OR(OR(LEN(AY361)&lt;3,ISNUMBER(MATCH(AY361,L_Placeholder,0))),SUMPRODUCT(--ISNUMBER(SEARCH(" "&amp;L_EvidencePhrase&amp;" ",BE361)))&gt;0)),"INVALID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SUBSTITUTE(SUBSTITUTE(SUBSTITUTE(SUBSTITUTE(SUBSTITUTE(SUBSTITUTE(SUBSTITUTE(SUBSTITUTE(SUBSTITUTE(SUBSTITUTE(SUBSTITUTE(SUBSTITUTE(SUBSTITUTE(LOWER(T361&amp;""),CHAR(160),"")," ",""),".",""),"-",""),"/",""),"?",""),"_",""),",",""),"[",""),"]",""),"(",""),")",""),"*","")</f>
        <v/>
      </c>
      <c r="AV361" s="61" t="str">
        <f aca="false">SUBSTITUTE(SUBSTITUTE(SUBSTITUTE(SUBSTITUTE(SUBSTITUTE(SUBSTITUTE(SUBSTITUTE(SUBSTITUTE(SUBSTITUTE(SUBSTITUTE(SUBSTITUTE(SUBSTITUTE(SUBSTITUTE(LOWER(V361&amp;""),CHAR(160),"")," ",""),".",""),"-",""),"/",""),"?",""),"_",""),",",""),"[",""),"]",""),"(",""),")",""),"*","")</f>
        <v/>
      </c>
      <c r="AW361" s="61" t="str">
        <f aca="false">SUBSTITUTE(SUBSTITUTE(SUBSTITUTE(SUBSTITUTE(SUBSTITUTE(SUBSTITUTE(SUBSTITUTE(SUBSTITUTE(SUBSTITUTE(SUBSTITUTE(SUBSTITUTE(SUBSTITUTE(SUBSTITUTE(LOWER(Z361&amp;""),CHAR(160),"")," ",""),".",""),"-",""),"/",""),"?",""),"_",""),",",""),"[",""),"]",""),"(",""),")",""),"*","")</f>
        <v/>
      </c>
      <c r="AX361" s="61" t="str">
        <f aca="false">SUBSTITUTE(SUBSTITUTE(SUBSTITUTE(SUBSTITUTE(SUBSTITUTE(SUBSTITUTE(SUBSTITUTE(SUBSTITUTE(SUBSTITUTE(SUBSTITUTE(SUBSTITUTE(SUBSTITUTE(SUBSTITUTE(LOWER(AE361&amp;""),CHAR(160),"")," ",""),".",""),"-",""),"/",""),"?",""),"_",""),",",""),"[",""),"]",""),"(",""),")",""),"*","")</f>
        <v/>
      </c>
      <c r="AY361" s="61" t="str">
        <f aca="false">SUBSTITUTE(SUBSTITUTE(SUBSTITUTE(SUBSTITUTE(SUBSTITUTE(SUBSTITUTE(SUBSTITUTE(SUBSTITUTE(SUBSTITUTE(SUBSTITUTE(SUBSTITUTE(SUBSTITUTE(SUBSTITUTE(LOWER(W361&amp;""),CHAR(160),"")," ",""),".",""),"-",""),"/",""),"?",""),"_",""),",",""),"[",""),"]",""),"(",""),")",""),"*","")</f>
        <v/>
      </c>
      <c r="AZ361" s="61" t="str">
        <f aca="false">SUBSTITUTE(SUBSTITUTE(SUBSTITUTE(SUBSTITUTE(SUBSTITUTE(SUBSTITUTE(SUBSTITUTE(SUBSTITUTE(SUBSTITUTE(SUBSTITUTE(SUBSTITUTE(SUBSTITUTE(SUBSTITUTE(LOWER(AC361&amp;""),CHAR(160),"")," ",""),".",""),"-",""),"/",""),"?",""),"_",""),",",""),"[",""),"]",""),"(",""),")",""),"*","")</f>
        <v/>
      </c>
      <c r="BA361" s="61" t="str">
        <f aca="false">SUBSTITUTE(SUBSTITUTE(SUBSTITUTE(SUBSTITUTE(SUBSTITUTE(SUBSTITUTE(SUBSTITUTE(SUBSTITUTE(SUBSTITUTE(SUBSTITUTE(SUBSTITUTE(SUBSTITUTE(SUBSTITUTE(LOWER(AA361&amp;""),CHAR(160),""),"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"&amp;TRIM(SUBSTITUTE(SUBSTITUTE(SUBSTITUTE(SUBSTITUTE(SUBSTITUTE(SUBSTITUTE(SUBSTITUTE(SUBSTITUTE(SUBSTITUTE(SUBSTITUTE(SUBSTITUTE(SUBSTITUTE(SUBSTITUTE(SUBSTITUTE(SUBSTITUTE(SUBSTITUTE(SUBSTITUTE(SUBSTITUTE(SUBSTITUTE(SUBSTITUTE(LOWER(V361&amp;""),CHAR(160)," "),"."," "),","," "),"-"," "),"/"," "),"("," "),")"," "),":"," "),";"," "),"_"," "),"–"," "),"?"," "),"!"," "),"*"," "),"["," "),"]"," "),"'"," "),"#"," "),"+"," "),"&amp;"," "))&amp;" "</f>
        <v>  </v>
      </c>
      <c r="BD361" s="61" t="str">
        <f aca="false">" "&amp;TRIM(SUBSTITUTE(SUBSTITUTE(SUBSTITUTE(SUBSTITUTE(SUBSTITUTE(SUBSTITUTE(SUBSTITUTE(SUBSTITUTE(SUBSTITUTE(SUBSTITUTE(SUBSTITUTE(SUBSTITUTE(SUBSTITUTE(SUBSTITUTE(SUBSTITUTE(SUBSTITUTE(SUBSTITUTE(SUBSTITUTE(SUBSTITUTE(SUBSTITUTE(LOWER(Z361&amp;""),CHAR(160)," "),"."," "),","," "),"-"," "),"/"," "),"("," "),")"," "),":"," "),";"," "),"_"," "),"–"," "),"?"," "),"!"," "),"*"," "),"["," "),"]"," "),"'"," "),"#"," "),"+"," "),"&amp;"," "))&amp;" "</f>
        <v>  </v>
      </c>
      <c r="BE361" s="61" t="str">
        <f aca="false">" "&amp;TRIM(SUBSTITUTE(SUBSTITUTE(SUBSTITUTE(SUBSTITUTE(SUBSTITUTE(SUBSTITUTE(SUBSTITUTE(SUBSTITUTE(SUBSTITUTE(SUBSTITUTE(SUBSTITUTE(SUBSTITUTE(SUBSTITUTE(SUBSTITUTE(SUBSTITUTE(SUBSTITUTE(SUBSTITUTE(SUBSTITUTE(SUBSTITUTE(SUBSTITUTE(LOWER(W361&amp;""),CHAR(160)," "),"."," "),","," "),"-"," "),"/"," "),"("," "),")"," "),":"," "),";"," "),"_"," "),"–"," "),"?"," "),"!"," "),"*"," "),"["," "),"]"," "),"'"," "),"#"," "),"+"," "),"&amp;"," "))&amp;" "</f>
        <v>  </v>
      </c>
      <c r="BF361" s="61" t="str">
        <f aca="false">" "&amp;TRIM(SUBSTITUTE(SUBSTITUTE(SUBSTITUTE(SUBSTITUTE(SUBSTITUTE(SUBSTITUTE(SUBSTITUTE(SUBSTITUTE(SUBSTITUTE(SUBSTITUTE(SUBSTITUTE(SUBSTITUTE(SUBSTITUTE(SUBSTITUTE(SUBSTITUTE(SUBSTITUTE(SUBSTITUTE(SUBSTITUTE(SUBSTITUTE(SUBSTITUTE(LOWER(AC361&amp;""),CHAR(160)," "),"."," "),","," "),"-"," "),"/"," "),"("," "),")"," "),":"," "),";"," "),"_"," "),"–"," "),"?"," "),"!"," "),"*"," "),"["," "),"]"," "),"'"," "),"#"," "),"+"," "),"&amp;"," "))&amp;" "</f>
        <v>  </v>
      </c>
    </row>
    <row r="362" customFormat="false" ht="39.75" hidden="false" customHeight="true" outlineLevel="0" collapsed="false">
      <c r="A362" s="57" t="s">
        <v>945</v>
      </c>
      <c r="B362" s="57" t="s">
        <v>255</v>
      </c>
      <c r="C362" s="57" t="str">
        <f aca="false">Flights!$F$15</f>
        <v>MH1149</v>
      </c>
      <c r="D362" s="58" t="n">
        <f aca="false">Flights!$D$15</f>
        <v>46307</v>
      </c>
      <c r="E362" s="57" t="str">
        <f aca="false">Flights!$G$15&amp;"-"&amp;Flights!$H$15</f>
        <v>PEN-KUL</v>
      </c>
      <c r="F362" s="57" t="str">
        <f aca="false">Flights!$K$15</f>
        <v>EY</v>
      </c>
      <c r="G362" s="57" t="s">
        <v>79</v>
      </c>
      <c r="H362" s="57" t="s">
        <v>360</v>
      </c>
      <c r="I362" s="57" t="s">
        <v>380</v>
      </c>
      <c r="J362" s="57" t="s">
        <v>384</v>
      </c>
      <c r="K362" s="67" t="s">
        <v>385</v>
      </c>
      <c r="L362" s="67" t="s">
        <v>364</v>
      </c>
      <c r="M362" s="67"/>
      <c r="N362" s="67" t="s">
        <v>365</v>
      </c>
      <c r="O362" s="67"/>
      <c r="P362" s="57" t="s">
        <v>184</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open",IF(AND(NOT(OR(LEN(AZ362)&lt;15,ISNUMBER(MATCH(AZ362,L_Placeholder,0)))),NOT(SUMPRODUCT(--ISNUMBER(SEARCH(" "&amp;L_EvidencePhrase&amp;" ",BF362)))&gt;0),NOT(OR(LEN(AU362)&lt;2,ISNUMBER(MATCH(AU362,L_Placeholder,0)))),NOT(OR(LEN(AX362)&lt;2,ISNUMBER(MATCH(AX362,L_Placeholder,0)))),TRIM(AE362)&lt;&gt;TRIM(T362)),"N/A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",BD362)))&gt;0),"INVALID – evidence missing, placeholder or not yet on file",IF(OR(LEN(AX362)&lt;2,ISNUMBER(MATCH(AX362,L_Placeholder,0))),"INVALID – verifier missing",IF(AX362=AU362,"INVALID – verifier must be someone other than the PIC",IF(SUMPRODUCT(--ISNUMBER(SEARCH(" "&amp;L_EvidencePhrase&amp;" ",BC362)))&gt;0,"INVALID – result not yet available (awaiting / TBC)",IF(AND(TRIM(U362)="Pass",SUMPRODUCT(--ISNUMBER(SEARCH(" "&amp;L_ResultBad&amp;" ",BC362)))&gt;0,NOT(SUMPRODUCT(--ISNUMBER(SEARCH(" "&amp;L_Negation&amp;" ",BC362)))&gt;0)),"INVALID – result describes a problem: use Fail, then Pass after CA",IF(AND(AQ362=1,OR(OR(LEN(AY362)&lt;3,ISNUMBER(MATCH(AY362,L_Placeholder,0))),SUMPRODUCT(--ISNUMBER(SEARCH(" "&amp;L_EvidencePhrase&amp;" ",BE362)))&gt;0)),"INVALID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SUBSTITUTE(SUBSTITUTE(SUBSTITUTE(SUBSTITUTE(SUBSTITUTE(SUBSTITUTE(SUBSTITUTE(SUBSTITUTE(SUBSTITUTE(SUBSTITUTE(SUBSTITUTE(SUBSTITUTE(SUBSTITUTE(LOWER(T362&amp;""),CHAR(160),"")," ",""),".",""),"-",""),"/",""),"?",""),"_",""),",",""),"[",""),"]",""),"(",""),")",""),"*","")</f>
        <v/>
      </c>
      <c r="AV362" s="61" t="str">
        <f aca="false">SUBSTITUTE(SUBSTITUTE(SUBSTITUTE(SUBSTITUTE(SUBSTITUTE(SUBSTITUTE(SUBSTITUTE(SUBSTITUTE(SUBSTITUTE(SUBSTITUTE(SUBSTITUTE(SUBSTITUTE(SUBSTITUTE(LOWER(V362&amp;""),CHAR(160),"")," ",""),".",""),"-",""),"/",""),"?",""),"_",""),",",""),"[",""),"]",""),"(",""),")",""),"*","")</f>
        <v/>
      </c>
      <c r="AW362" s="61" t="str">
        <f aca="false">SUBSTITUTE(SUBSTITUTE(SUBSTITUTE(SUBSTITUTE(SUBSTITUTE(SUBSTITUTE(SUBSTITUTE(SUBSTITUTE(SUBSTITUTE(SUBSTITUTE(SUBSTITUTE(SUBSTITUTE(SUBSTITUTE(LOWER(Z362&amp;""),CHAR(160),"")," ",""),".",""),"-",""),"/",""),"?",""),"_",""),",",""),"[",""),"]",""),"(",""),")",""),"*","")</f>
        <v/>
      </c>
      <c r="AX362" s="61" t="str">
        <f aca="false">SUBSTITUTE(SUBSTITUTE(SUBSTITUTE(SUBSTITUTE(SUBSTITUTE(SUBSTITUTE(SUBSTITUTE(SUBSTITUTE(SUBSTITUTE(SUBSTITUTE(SUBSTITUTE(SUBSTITUTE(SUBSTITUTE(LOWER(AE362&amp;""),CHAR(160),"")," ",""),".",""),"-",""),"/",""),"?",""),"_",""),",",""),"[",""),"]",""),"(",""),")",""),"*","")</f>
        <v/>
      </c>
      <c r="AY362" s="61" t="str">
        <f aca="false">SUBSTITUTE(SUBSTITUTE(SUBSTITUTE(SUBSTITUTE(SUBSTITUTE(SUBSTITUTE(SUBSTITUTE(SUBSTITUTE(SUBSTITUTE(SUBSTITUTE(SUBSTITUTE(SUBSTITUTE(SUBSTITUTE(LOWER(W362&amp;""),CHAR(160),"")," ",""),".",""),"-",""),"/",""),"?",""),"_",""),",",""),"[",""),"]",""),"(",""),")",""),"*","")</f>
        <v/>
      </c>
      <c r="AZ362" s="61" t="str">
        <f aca="false">SUBSTITUTE(SUBSTITUTE(SUBSTITUTE(SUBSTITUTE(SUBSTITUTE(SUBSTITUTE(SUBSTITUTE(SUBSTITUTE(SUBSTITUTE(SUBSTITUTE(SUBSTITUTE(SUBSTITUTE(SUBSTITUTE(LOWER(AC362&amp;""),CHAR(160),"")," ",""),".",""),"-",""),"/",""),"?",""),"_",""),",",""),"[",""),"]",""),"(",""),")",""),"*","")</f>
        <v/>
      </c>
      <c r="BA362" s="61" t="str">
        <f aca="false">SUBSTITUTE(SUBSTITUTE(SUBSTITUTE(SUBSTITUTE(SUBSTITUTE(SUBSTITUTE(SUBSTITUTE(SUBSTITUTE(SUBSTITUTE(SUBSTITUTE(SUBSTITUTE(SUBSTITUTE(SUBSTITUTE(LOWER(AA362&amp;""),CHAR(160),""),"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"&amp;TRIM(SUBSTITUTE(SUBSTITUTE(SUBSTITUTE(SUBSTITUTE(SUBSTITUTE(SUBSTITUTE(SUBSTITUTE(SUBSTITUTE(SUBSTITUTE(SUBSTITUTE(SUBSTITUTE(SUBSTITUTE(SUBSTITUTE(SUBSTITUTE(SUBSTITUTE(SUBSTITUTE(SUBSTITUTE(SUBSTITUTE(SUBSTITUTE(SUBSTITUTE(LOWER(V362&amp;""),CHAR(160)," "),"."," "),","," "),"-"," "),"/"," "),"("," "),")"," "),":"," "),";"," "),"_"," "),"–"," "),"?"," "),"!"," "),"*"," "),"["," "),"]"," "),"'"," "),"#"," "),"+"," "),"&amp;"," "))&amp;" "</f>
        <v>  </v>
      </c>
      <c r="BD362" s="61" t="str">
        <f aca="false">" "&amp;TRIM(SUBSTITUTE(SUBSTITUTE(SUBSTITUTE(SUBSTITUTE(SUBSTITUTE(SUBSTITUTE(SUBSTITUTE(SUBSTITUTE(SUBSTITUTE(SUBSTITUTE(SUBSTITUTE(SUBSTITUTE(SUBSTITUTE(SUBSTITUTE(SUBSTITUTE(SUBSTITUTE(SUBSTITUTE(SUBSTITUTE(SUBSTITUTE(SUBSTITUTE(LOWER(Z362&amp;""),CHAR(160)," "),"."," "),","," "),"-"," "),"/"," "),"("," "),")"," "),":"," "),";"," "),"_"," "),"–"," "),"?"," "),"!"," "),"*"," "),"["," "),"]"," "),"'"," "),"#"," "),"+"," "),"&amp;"," "))&amp;" "</f>
        <v>  </v>
      </c>
      <c r="BE362" s="61" t="str">
        <f aca="false">" "&amp;TRIM(SUBSTITUTE(SUBSTITUTE(SUBSTITUTE(SUBSTITUTE(SUBSTITUTE(SUBSTITUTE(SUBSTITUTE(SUBSTITUTE(SUBSTITUTE(SUBSTITUTE(SUBSTITUTE(SUBSTITUTE(SUBSTITUTE(SUBSTITUTE(SUBSTITUTE(SUBSTITUTE(SUBSTITUTE(SUBSTITUTE(SUBSTITUTE(SUBSTITUTE(LOWER(W362&amp;""),CHAR(160)," "),"."," "),","," "),"-"," "),"/"," "),"("," "),")"," "),":"," "),";"," "),"_"," "),"–"," "),"?"," "),"!"," "),"*"," "),"["," "),"]"," "),"'"," "),"#"," "),"+"," "),"&amp;"," "))&amp;" "</f>
        <v>  </v>
      </c>
      <c r="BF362" s="61" t="str">
        <f aca="false">" "&amp;TRIM(SUBSTITUTE(SUBSTITUTE(SUBSTITUTE(SUBSTITUTE(SUBSTITUTE(SUBSTITUTE(SUBSTITUTE(SUBSTITUTE(SUBSTITUTE(SUBSTITUTE(SUBSTITUTE(SUBSTITUTE(SUBSTITUTE(SUBSTITUTE(SUBSTITUTE(SUBSTITUTE(SUBSTITUTE(SUBSTITUTE(SUBSTITUTE(SUBSTITUTE(LOWER(AC362&amp;""),CHAR(160)," "),"."," "),","," "),"-"," "),"/"," "),"("," "),")"," "),":"," "),";"," "),"_"," "),"–"," "),"?"," "),"!"," "),"*"," "),"["," "),"]"," "),"'"," "),"#"," "),"+"," "),"&amp;"," "))&amp;" "</f>
        <v>  </v>
      </c>
    </row>
    <row r="363" customFormat="false" ht="39.75" hidden="false" customHeight="true" outlineLevel="0" collapsed="false">
      <c r="A363" s="57" t="s">
        <v>946</v>
      </c>
      <c r="B363" s="57" t="s">
        <v>255</v>
      </c>
      <c r="C363" s="57" t="str">
        <f aca="false">Flights!$F$15</f>
        <v>MH1149</v>
      </c>
      <c r="D363" s="58" t="n">
        <f aca="false">Flights!$D$15</f>
        <v>46307</v>
      </c>
      <c r="E363" s="57" t="str">
        <f aca="false">Flights!$G$15&amp;"-"&amp;Flights!$H$15</f>
        <v>PEN-KUL</v>
      </c>
      <c r="F363" s="57" t="str">
        <f aca="false">Flights!$K$15</f>
        <v>EY</v>
      </c>
      <c r="G363" s="57" t="s">
        <v>79</v>
      </c>
      <c r="H363" s="57" t="s">
        <v>360</v>
      </c>
      <c r="I363" s="57" t="s">
        <v>387</v>
      </c>
      <c r="J363" s="57" t="s">
        <v>388</v>
      </c>
      <c r="K363" s="67" t="s">
        <v>389</v>
      </c>
      <c r="L363" s="67" t="s">
        <v>364</v>
      </c>
      <c r="M363" s="67"/>
      <c r="N363" s="67" t="s">
        <v>365</v>
      </c>
      <c r="O363" s="67"/>
      <c r="P363" s="57" t="s">
        <v>184</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open",IF(AND(NOT(OR(LEN(AZ363)&lt;15,ISNUMBER(MATCH(AZ363,L_Placeholder,0)))),NOT(SUMPRODUCT(--ISNUMBER(SEARCH(" "&amp;L_EvidencePhrase&amp;" ",BF363)))&gt;0),NOT(OR(LEN(AU363)&lt;2,ISNUMBER(MATCH(AU363,L_Placeholder,0)))),NOT(OR(LEN(AX363)&lt;2,ISNUMBER(MATCH(AX363,L_Placeholder,0)))),TRIM(AE363)&lt;&gt;TRIM(T363)),"N/A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",BD363)))&gt;0),"INVALID – evidence missing, placeholder or not yet on file",IF(OR(LEN(AX363)&lt;2,ISNUMBER(MATCH(AX363,L_Placeholder,0))),"INVALID – verifier missing",IF(AX363=AU363,"INVALID – verifier must be someone other than the PIC",IF(SUMPRODUCT(--ISNUMBER(SEARCH(" "&amp;L_EvidencePhrase&amp;" ",BC363)))&gt;0,"INVALID – result not yet available (awaiting / TBC)",IF(AND(TRIM(U363)="Pass",SUMPRODUCT(--ISNUMBER(SEARCH(" "&amp;L_ResultBad&amp;" ",BC363)))&gt;0,NOT(SUMPRODUCT(--ISNUMBER(SEARCH(" "&amp;L_Negation&amp;" ",BC363)))&gt;0)),"INVALID – result describes a problem: use Fail, then Pass after CA",IF(AND(AQ363=1,OR(OR(LEN(AY363)&lt;3,ISNUMBER(MATCH(AY363,L_Placeholder,0))),SUMPRODUCT(--ISNUMBER(SEARCH(" "&amp;L_EvidencePhrase&amp;" ",BE363)))&gt;0)),"INVALID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SUBSTITUTE(SUBSTITUTE(SUBSTITUTE(SUBSTITUTE(SUBSTITUTE(SUBSTITUTE(SUBSTITUTE(SUBSTITUTE(SUBSTITUTE(SUBSTITUTE(SUBSTITUTE(SUBSTITUTE(SUBSTITUTE(LOWER(T363&amp;""),CHAR(160),"")," ",""),".",""),"-",""),"/",""),"?",""),"_",""),",",""),"[",""),"]",""),"(",""),")",""),"*","")</f>
        <v/>
      </c>
      <c r="AV363" s="61" t="str">
        <f aca="false">SUBSTITUTE(SUBSTITUTE(SUBSTITUTE(SUBSTITUTE(SUBSTITUTE(SUBSTITUTE(SUBSTITUTE(SUBSTITUTE(SUBSTITUTE(SUBSTITUTE(SUBSTITUTE(SUBSTITUTE(SUBSTITUTE(LOWER(V363&amp;""),CHAR(160),"")," ",""),".",""),"-",""),"/",""),"?",""),"_",""),",",""),"[",""),"]",""),"(",""),")",""),"*","")</f>
        <v/>
      </c>
      <c r="AW363" s="61" t="str">
        <f aca="false">SUBSTITUTE(SUBSTITUTE(SUBSTITUTE(SUBSTITUTE(SUBSTITUTE(SUBSTITUTE(SUBSTITUTE(SUBSTITUTE(SUBSTITUTE(SUBSTITUTE(SUBSTITUTE(SUBSTITUTE(SUBSTITUTE(LOWER(Z363&amp;""),CHAR(160),"")," ",""),".",""),"-",""),"/",""),"?",""),"_",""),",",""),"[",""),"]",""),"(",""),")",""),"*","")</f>
        <v/>
      </c>
      <c r="AX363" s="61" t="str">
        <f aca="false">SUBSTITUTE(SUBSTITUTE(SUBSTITUTE(SUBSTITUTE(SUBSTITUTE(SUBSTITUTE(SUBSTITUTE(SUBSTITUTE(SUBSTITUTE(SUBSTITUTE(SUBSTITUTE(SUBSTITUTE(SUBSTITUTE(LOWER(AE363&amp;""),CHAR(160),"")," ",""),".",""),"-",""),"/",""),"?",""),"_",""),",",""),"[",""),"]",""),"(",""),")",""),"*","")</f>
        <v/>
      </c>
      <c r="AY363" s="61" t="str">
        <f aca="false">SUBSTITUTE(SUBSTITUTE(SUBSTITUTE(SUBSTITUTE(SUBSTITUTE(SUBSTITUTE(SUBSTITUTE(SUBSTITUTE(SUBSTITUTE(SUBSTITUTE(SUBSTITUTE(SUBSTITUTE(SUBSTITUTE(LOWER(W363&amp;""),CHAR(160),"")," ",""),".",""),"-",""),"/",""),"?",""),"_",""),",",""),"[",""),"]",""),"(",""),")",""),"*","")</f>
        <v/>
      </c>
      <c r="AZ363" s="61" t="str">
        <f aca="false">SUBSTITUTE(SUBSTITUTE(SUBSTITUTE(SUBSTITUTE(SUBSTITUTE(SUBSTITUTE(SUBSTITUTE(SUBSTITUTE(SUBSTITUTE(SUBSTITUTE(SUBSTITUTE(SUBSTITUTE(SUBSTITUTE(LOWER(AC363&amp;""),CHAR(160),"")," ",""),".",""),"-",""),"/",""),"?",""),"_",""),",",""),"[",""),"]",""),"(",""),")",""),"*","")</f>
        <v/>
      </c>
      <c r="BA363" s="61" t="str">
        <f aca="false">SUBSTITUTE(SUBSTITUTE(SUBSTITUTE(SUBSTITUTE(SUBSTITUTE(SUBSTITUTE(SUBSTITUTE(SUBSTITUTE(SUBSTITUTE(SUBSTITUTE(SUBSTITUTE(SUBSTITUTE(SUBSTITUTE(LOWER(AA363&amp;""),CHAR(160),""),"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"&amp;TRIM(SUBSTITUTE(SUBSTITUTE(SUBSTITUTE(SUBSTITUTE(SUBSTITUTE(SUBSTITUTE(SUBSTITUTE(SUBSTITUTE(SUBSTITUTE(SUBSTITUTE(SUBSTITUTE(SUBSTITUTE(SUBSTITUTE(SUBSTITUTE(SUBSTITUTE(SUBSTITUTE(SUBSTITUTE(SUBSTITUTE(SUBSTITUTE(SUBSTITUTE(LOWER(V363&amp;""),CHAR(160)," "),"."," "),","," "),"-"," "),"/"," "),"("," "),")"," "),":"," "),";"," "),"_"," "),"–"," "),"?"," "),"!"," "),"*"," "),"["," "),"]"," "),"'"," "),"#"," "),"+"," "),"&amp;"," "))&amp;" "</f>
        <v>  </v>
      </c>
      <c r="BD363" s="61" t="str">
        <f aca="false">" "&amp;TRIM(SUBSTITUTE(SUBSTITUTE(SUBSTITUTE(SUBSTITUTE(SUBSTITUTE(SUBSTITUTE(SUBSTITUTE(SUBSTITUTE(SUBSTITUTE(SUBSTITUTE(SUBSTITUTE(SUBSTITUTE(SUBSTITUTE(SUBSTITUTE(SUBSTITUTE(SUBSTITUTE(SUBSTITUTE(SUBSTITUTE(SUBSTITUTE(SUBSTITUTE(LOWER(Z363&amp;""),CHAR(160)," "),"."," "),","," "),"-"," "),"/"," "),"("," "),")"," "),":"," "),";"," "),"_"," "),"–"," "),"?"," "),"!"," "),"*"," "),"["," "),"]"," "),"'"," "),"#"," "),"+"," "),"&amp;"," "))&amp;" "</f>
        <v>  </v>
      </c>
      <c r="BE363" s="61" t="str">
        <f aca="false">" "&amp;TRIM(SUBSTITUTE(SUBSTITUTE(SUBSTITUTE(SUBSTITUTE(SUBSTITUTE(SUBSTITUTE(SUBSTITUTE(SUBSTITUTE(SUBSTITUTE(SUBSTITUTE(SUBSTITUTE(SUBSTITUTE(SUBSTITUTE(SUBSTITUTE(SUBSTITUTE(SUBSTITUTE(SUBSTITUTE(SUBSTITUTE(SUBSTITUTE(SUBSTITUTE(LOWER(W363&amp;""),CHAR(160)," "),"."," "),","," "),"-"," "),"/"," "),"("," "),")"," "),":"," "),";"," "),"_"," "),"–"," "),"?"," "),"!"," "),"*"," "),"["," "),"]"," "),"'"," "),"#"," "),"+"," "),"&amp;"," "))&amp;" "</f>
        <v>  </v>
      </c>
      <c r="BF363" s="61" t="str">
        <f aca="false">" "&amp;TRIM(SUBSTITUTE(SUBSTITUTE(SUBSTITUTE(SUBSTITUTE(SUBSTITUTE(SUBSTITUTE(SUBSTITUTE(SUBSTITUTE(SUBSTITUTE(SUBSTITUTE(SUBSTITUTE(SUBSTITUTE(SUBSTITUTE(SUBSTITUTE(SUBSTITUTE(SUBSTITUTE(SUBSTITUTE(SUBSTITUTE(SUBSTITUTE(SUBSTITUTE(LOWER(AC363&amp;""),CHAR(160)," "),"."," "),","," "),"-"," "),"/"," "),"("," "),")"," "),":"," "),";"," "),"_"," "),"–"," "),"?"," "),"!"," "),"*"," "),"["," "),"]"," "),"'"," "),"#"," "),"+"," "),"&amp;"," "))&amp;" "</f>
        <v>  </v>
      </c>
    </row>
    <row r="364" customFormat="false" ht="39.75" hidden="false" customHeight="true" outlineLevel="0" collapsed="false">
      <c r="A364" s="57" t="s">
        <v>947</v>
      </c>
      <c r="B364" s="57" t="s">
        <v>255</v>
      </c>
      <c r="C364" s="57" t="str">
        <f aca="false">Flights!$F$15</f>
        <v>MH1149</v>
      </c>
      <c r="D364" s="58" t="n">
        <f aca="false">Flights!$D$15</f>
        <v>46307</v>
      </c>
      <c r="E364" s="57" t="str">
        <f aca="false">Flights!$G$15&amp;"-"&amp;Flights!$H$15</f>
        <v>PEN-KUL</v>
      </c>
      <c r="F364" s="57" t="str">
        <f aca="false">Flights!$K$15</f>
        <v>EY</v>
      </c>
      <c r="G364" s="57" t="s">
        <v>79</v>
      </c>
      <c r="H364" s="57" t="s">
        <v>360</v>
      </c>
      <c r="I364" s="57" t="s">
        <v>387</v>
      </c>
      <c r="J364" s="57" t="s">
        <v>391</v>
      </c>
      <c r="K364" s="67" t="s">
        <v>389</v>
      </c>
      <c r="L364" s="67" t="s">
        <v>364</v>
      </c>
      <c r="M364" s="67"/>
      <c r="N364" s="67" t="s">
        <v>365</v>
      </c>
      <c r="O364" s="67"/>
      <c r="P364" s="57" t="s">
        <v>184</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open",IF(AND(NOT(OR(LEN(AZ364)&lt;15,ISNUMBER(MATCH(AZ364,L_Placeholder,0)))),NOT(SUMPRODUCT(--ISNUMBER(SEARCH(" "&amp;L_EvidencePhrase&amp;" ",BF364)))&gt;0),NOT(OR(LEN(AU364)&lt;2,ISNUMBER(MATCH(AU364,L_Placeholder,0)))),NOT(OR(LEN(AX364)&lt;2,ISNUMBER(MATCH(AX364,L_Placeholder,0)))),TRIM(AE364)&lt;&gt;TRIM(T364)),"N/A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",BD364)))&gt;0),"INVALID – evidence missing, placeholder or not yet on file",IF(OR(LEN(AX364)&lt;2,ISNUMBER(MATCH(AX364,L_Placeholder,0))),"INVALID – verifier missing",IF(AX364=AU364,"INVALID – verifier must be someone other than the PIC",IF(SUMPRODUCT(--ISNUMBER(SEARCH(" "&amp;L_EvidencePhrase&amp;" ",BC364)))&gt;0,"INVALID – result not yet available (awaiting / TBC)",IF(AND(TRIM(U364)="Pass",SUMPRODUCT(--ISNUMBER(SEARCH(" "&amp;L_ResultBad&amp;" ",BC364)))&gt;0,NOT(SUMPRODUCT(--ISNUMBER(SEARCH(" "&amp;L_Negation&amp;" ",BC364)))&gt;0)),"INVALID – result describes a problem: use Fail, then Pass after CA",IF(AND(AQ364=1,OR(OR(LEN(AY364)&lt;3,ISNUMBER(MATCH(AY364,L_Placeholder,0))),SUMPRODUCT(--ISNUMBER(SEARCH(" "&amp;L_EvidencePhrase&amp;" ",BE364)))&gt;0)),"INVALID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SUBSTITUTE(SUBSTITUTE(SUBSTITUTE(SUBSTITUTE(SUBSTITUTE(SUBSTITUTE(SUBSTITUTE(SUBSTITUTE(SUBSTITUTE(SUBSTITUTE(SUBSTITUTE(SUBSTITUTE(SUBSTITUTE(LOWER(T364&amp;""),CHAR(160),"")," ",""),".",""),"-",""),"/",""),"?",""),"_",""),",",""),"[",""),"]",""),"(",""),")",""),"*","")</f>
        <v/>
      </c>
      <c r="AV364" s="61" t="str">
        <f aca="false">SUBSTITUTE(SUBSTITUTE(SUBSTITUTE(SUBSTITUTE(SUBSTITUTE(SUBSTITUTE(SUBSTITUTE(SUBSTITUTE(SUBSTITUTE(SUBSTITUTE(SUBSTITUTE(SUBSTITUTE(SUBSTITUTE(LOWER(V364&amp;""),CHAR(160),"")," ",""),".",""),"-",""),"/",""),"?",""),"_",""),",",""),"[",""),"]",""),"(",""),")",""),"*","")</f>
        <v/>
      </c>
      <c r="AW364" s="61" t="str">
        <f aca="false">SUBSTITUTE(SUBSTITUTE(SUBSTITUTE(SUBSTITUTE(SUBSTITUTE(SUBSTITUTE(SUBSTITUTE(SUBSTITUTE(SUBSTITUTE(SUBSTITUTE(SUBSTITUTE(SUBSTITUTE(SUBSTITUTE(LOWER(Z364&amp;""),CHAR(160),"")," ",""),".",""),"-",""),"/",""),"?",""),"_",""),",",""),"[",""),"]",""),"(",""),")",""),"*","")</f>
        <v/>
      </c>
      <c r="AX364" s="61" t="str">
        <f aca="false">SUBSTITUTE(SUBSTITUTE(SUBSTITUTE(SUBSTITUTE(SUBSTITUTE(SUBSTITUTE(SUBSTITUTE(SUBSTITUTE(SUBSTITUTE(SUBSTITUTE(SUBSTITUTE(SUBSTITUTE(SUBSTITUTE(LOWER(AE364&amp;""),CHAR(160),"")," ",""),".",""),"-",""),"/",""),"?",""),"_",""),",",""),"[",""),"]",""),"(",""),")",""),"*","")</f>
        <v/>
      </c>
      <c r="AY364" s="61" t="str">
        <f aca="false">SUBSTITUTE(SUBSTITUTE(SUBSTITUTE(SUBSTITUTE(SUBSTITUTE(SUBSTITUTE(SUBSTITUTE(SUBSTITUTE(SUBSTITUTE(SUBSTITUTE(SUBSTITUTE(SUBSTITUTE(SUBSTITUTE(LOWER(W364&amp;""),CHAR(160),"")," ",""),".",""),"-",""),"/",""),"?",""),"_",""),",",""),"[",""),"]",""),"(",""),")",""),"*","")</f>
        <v/>
      </c>
      <c r="AZ364" s="61" t="str">
        <f aca="false">SUBSTITUTE(SUBSTITUTE(SUBSTITUTE(SUBSTITUTE(SUBSTITUTE(SUBSTITUTE(SUBSTITUTE(SUBSTITUTE(SUBSTITUTE(SUBSTITUTE(SUBSTITUTE(SUBSTITUTE(SUBSTITUTE(LOWER(AC364&amp;""),CHAR(160),"")," ",""),".",""),"-",""),"/",""),"?",""),"_",""),",",""),"[",""),"]",""),"(",""),")",""),"*","")</f>
        <v/>
      </c>
      <c r="BA364" s="61" t="str">
        <f aca="false">SUBSTITUTE(SUBSTITUTE(SUBSTITUTE(SUBSTITUTE(SUBSTITUTE(SUBSTITUTE(SUBSTITUTE(SUBSTITUTE(SUBSTITUTE(SUBSTITUTE(SUBSTITUTE(SUBSTITUTE(SUBSTITUTE(LOWER(AA364&amp;""),CHAR(160),""),"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"&amp;TRIM(SUBSTITUTE(SUBSTITUTE(SUBSTITUTE(SUBSTITUTE(SUBSTITUTE(SUBSTITUTE(SUBSTITUTE(SUBSTITUTE(SUBSTITUTE(SUBSTITUTE(SUBSTITUTE(SUBSTITUTE(SUBSTITUTE(SUBSTITUTE(SUBSTITUTE(SUBSTITUTE(SUBSTITUTE(SUBSTITUTE(SUBSTITUTE(SUBSTITUTE(LOWER(V364&amp;""),CHAR(160)," "),"."," "),","," "),"-"," "),"/"," "),"("," "),")"," "),":"," "),";"," "),"_"," "),"–"," "),"?"," "),"!"," "),"*"," "),"["," "),"]"," "),"'"," "),"#"," "),"+"," "),"&amp;"," "))&amp;" "</f>
        <v>  </v>
      </c>
      <c r="BD364" s="61" t="str">
        <f aca="false">" "&amp;TRIM(SUBSTITUTE(SUBSTITUTE(SUBSTITUTE(SUBSTITUTE(SUBSTITUTE(SUBSTITUTE(SUBSTITUTE(SUBSTITUTE(SUBSTITUTE(SUBSTITUTE(SUBSTITUTE(SUBSTITUTE(SUBSTITUTE(SUBSTITUTE(SUBSTITUTE(SUBSTITUTE(SUBSTITUTE(SUBSTITUTE(SUBSTITUTE(SUBSTITUTE(LOWER(Z364&amp;""),CHAR(160)," "),"."," "),","," "),"-"," "),"/"," "),"("," "),")"," "),":"," "),";"," "),"_"," "),"–"," "),"?"," "),"!"," "),"*"," "),"["," "),"]"," "),"'"," "),"#"," "),"+"," "),"&amp;"," "))&amp;" "</f>
        <v>  </v>
      </c>
      <c r="BE364" s="61" t="str">
        <f aca="false">" "&amp;TRIM(SUBSTITUTE(SUBSTITUTE(SUBSTITUTE(SUBSTITUTE(SUBSTITUTE(SUBSTITUTE(SUBSTITUTE(SUBSTITUTE(SUBSTITUTE(SUBSTITUTE(SUBSTITUTE(SUBSTITUTE(SUBSTITUTE(SUBSTITUTE(SUBSTITUTE(SUBSTITUTE(SUBSTITUTE(SUBSTITUTE(SUBSTITUTE(SUBSTITUTE(LOWER(W364&amp;""),CHAR(160)," "),"."," "),","," "),"-"," "),"/"," "),"("," "),")"," "),":"," "),";"," "),"_"," "),"–"," "),"?"," "),"!"," "),"*"," "),"["," "),"]"," "),"'"," "),"#"," "),"+"," "),"&amp;"," "))&amp;" "</f>
        <v>  </v>
      </c>
      <c r="BF364" s="61" t="str">
        <f aca="false">" "&amp;TRIM(SUBSTITUTE(SUBSTITUTE(SUBSTITUTE(SUBSTITUTE(SUBSTITUTE(SUBSTITUTE(SUBSTITUTE(SUBSTITUTE(SUBSTITUTE(SUBSTITUTE(SUBSTITUTE(SUBSTITUTE(SUBSTITUTE(SUBSTITUTE(SUBSTITUTE(SUBSTITUTE(SUBSTITUTE(SUBSTITUTE(SUBSTITUTE(SUBSTITUTE(LOWER(AC364&amp;""),CHAR(160)," "),"."," "),","," "),"-"," "),"/"," "),"("," "),")"," "),":"," "),";"," "),"_"," "),"–"," "),"?"," "),"!"," "),"*"," "),"["," "),"]"," "),"'"," "),"#"," "),"+"," "),"&amp;"," "))&amp;" "</f>
        <v>  </v>
      </c>
    </row>
    <row r="365" customFormat="false" ht="41.25" hidden="false" customHeight="true" outlineLevel="0" collapsed="false">
      <c r="A365" s="57" t="s">
        <v>948</v>
      </c>
      <c r="B365" s="57" t="s">
        <v>255</v>
      </c>
      <c r="C365" s="57" t="str">
        <f aca="false">Flights!$F$15</f>
        <v>MH1149</v>
      </c>
      <c r="D365" s="58" t="n">
        <f aca="false">Flights!$D$15</f>
        <v>46307</v>
      </c>
      <c r="E365" s="57" t="str">
        <f aca="false">Flights!$G$15&amp;"-"&amp;Flights!$H$15</f>
        <v>PEN-KUL</v>
      </c>
      <c r="F365" s="57" t="str">
        <f aca="false">Flights!$K$15</f>
        <v>EY</v>
      </c>
      <c r="G365" s="57" t="s">
        <v>79</v>
      </c>
      <c r="H365" s="57" t="s">
        <v>360</v>
      </c>
      <c r="I365" s="57" t="s">
        <v>393</v>
      </c>
      <c r="J365" s="57" t="s">
        <v>394</v>
      </c>
      <c r="K365" s="67" t="s">
        <v>904</v>
      </c>
      <c r="L365" s="67" t="s">
        <v>905</v>
      </c>
      <c r="M365" s="67"/>
      <c r="N365" s="67" t="s">
        <v>365</v>
      </c>
      <c r="O365" s="67" t="s">
        <v>949</v>
      </c>
      <c r="P365" s="57" t="s">
        <v>184</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open",IF(AND(NOT(OR(LEN(AZ365)&lt;15,ISNUMBER(MATCH(AZ365,L_Placeholder,0)))),NOT(SUMPRODUCT(--ISNUMBER(SEARCH(" "&amp;L_EvidencePhrase&amp;" ",BF365)))&gt;0),NOT(OR(LEN(AU365)&lt;2,ISNUMBER(MATCH(AU365,L_Placeholder,0)))),NOT(OR(LEN(AX365)&lt;2,ISNUMBER(MATCH(AX365,L_Placeholder,0)))),TRIM(AE365)&lt;&gt;TRIM(T365)),"N/A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",BD365)))&gt;0),"INVALID – evidence missing, placeholder or not yet on file",IF(OR(LEN(AX365)&lt;2,ISNUMBER(MATCH(AX365,L_Placeholder,0))),"INVALID – verifier missing",IF(AX365=AU365,"INVALID – verifier must be someone other than the PIC",IF(SUMPRODUCT(--ISNUMBER(SEARCH(" "&amp;L_EvidencePhrase&amp;" ",BC365)))&gt;0,"INVALID – result not yet available (awaiting / TBC)",IF(AND(TRIM(U365)="Pass",SUMPRODUCT(--ISNUMBER(SEARCH(" "&amp;L_ResultBad&amp;" ",BC365)))&gt;0,NOT(SUMPRODUCT(--ISNUMBER(SEARCH(" "&amp;L_Negation&amp;" ",BC365)))&gt;0)),"INVALID – result describes a problem: use Fail, then Pass after CA",IF(AND(AQ365=1,OR(OR(LEN(AY365)&lt;3,ISNUMBER(MATCH(AY365,L_Placeholder,0))),SUMPRODUCT(--ISNUMBER(SEARCH(" "&amp;L_EvidencePhrase&amp;" ",BE365)))&gt;0)),"INVALID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SUBSTITUTE(SUBSTITUTE(SUBSTITUTE(SUBSTITUTE(SUBSTITUTE(SUBSTITUTE(SUBSTITUTE(SUBSTITUTE(SUBSTITUTE(SUBSTITUTE(SUBSTITUTE(SUBSTITUTE(SUBSTITUTE(LOWER(T365&amp;""),CHAR(160),"")," ",""),".",""),"-",""),"/",""),"?",""),"_",""),",",""),"[",""),"]",""),"(",""),")",""),"*","")</f>
        <v/>
      </c>
      <c r="AV365" s="61" t="str">
        <f aca="false">SUBSTITUTE(SUBSTITUTE(SUBSTITUTE(SUBSTITUTE(SUBSTITUTE(SUBSTITUTE(SUBSTITUTE(SUBSTITUTE(SUBSTITUTE(SUBSTITUTE(SUBSTITUTE(SUBSTITUTE(SUBSTITUTE(LOWER(V365&amp;""),CHAR(160),"")," ",""),".",""),"-",""),"/",""),"?",""),"_",""),",",""),"[",""),"]",""),"(",""),")",""),"*","")</f>
        <v/>
      </c>
      <c r="AW365" s="61" t="str">
        <f aca="false">SUBSTITUTE(SUBSTITUTE(SUBSTITUTE(SUBSTITUTE(SUBSTITUTE(SUBSTITUTE(SUBSTITUTE(SUBSTITUTE(SUBSTITUTE(SUBSTITUTE(SUBSTITUTE(SUBSTITUTE(SUBSTITUTE(LOWER(Z365&amp;""),CHAR(160),"")," ",""),".",""),"-",""),"/",""),"?",""),"_",""),",",""),"[",""),"]",""),"(",""),")",""),"*","")</f>
        <v/>
      </c>
      <c r="AX365" s="61" t="str">
        <f aca="false">SUBSTITUTE(SUBSTITUTE(SUBSTITUTE(SUBSTITUTE(SUBSTITUTE(SUBSTITUTE(SUBSTITUTE(SUBSTITUTE(SUBSTITUTE(SUBSTITUTE(SUBSTITUTE(SUBSTITUTE(SUBSTITUTE(LOWER(AE365&amp;""),CHAR(160),"")," ",""),".",""),"-",""),"/",""),"?",""),"_",""),",",""),"[",""),"]",""),"(",""),")",""),"*","")</f>
        <v/>
      </c>
      <c r="AY365" s="61" t="str">
        <f aca="false">SUBSTITUTE(SUBSTITUTE(SUBSTITUTE(SUBSTITUTE(SUBSTITUTE(SUBSTITUTE(SUBSTITUTE(SUBSTITUTE(SUBSTITUTE(SUBSTITUTE(SUBSTITUTE(SUBSTITUTE(SUBSTITUTE(LOWER(W365&amp;""),CHAR(160),"")," ",""),".",""),"-",""),"/",""),"?",""),"_",""),",",""),"[",""),"]",""),"(",""),")",""),"*","")</f>
        <v/>
      </c>
      <c r="AZ365" s="61" t="str">
        <f aca="false">SUBSTITUTE(SUBSTITUTE(SUBSTITUTE(SUBSTITUTE(SUBSTITUTE(SUBSTITUTE(SUBSTITUTE(SUBSTITUTE(SUBSTITUTE(SUBSTITUTE(SUBSTITUTE(SUBSTITUTE(SUBSTITUTE(LOWER(AC365&amp;""),CHAR(160),"")," ",""),".",""),"-",""),"/",""),"?",""),"_",""),",",""),"[",""),"]",""),"(",""),")",""),"*","")</f>
        <v/>
      </c>
      <c r="BA365" s="61" t="str">
        <f aca="false">SUBSTITUTE(SUBSTITUTE(SUBSTITUTE(SUBSTITUTE(SUBSTITUTE(SUBSTITUTE(SUBSTITUTE(SUBSTITUTE(SUBSTITUTE(SUBSTITUTE(SUBSTITUTE(SUBSTITUTE(SUBSTITUTE(LOWER(AA365&amp;""),CHAR(160),""),"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"&amp;TRIM(SUBSTITUTE(SUBSTITUTE(SUBSTITUTE(SUBSTITUTE(SUBSTITUTE(SUBSTITUTE(SUBSTITUTE(SUBSTITUTE(SUBSTITUTE(SUBSTITUTE(SUBSTITUTE(SUBSTITUTE(SUBSTITUTE(SUBSTITUTE(SUBSTITUTE(SUBSTITUTE(SUBSTITUTE(SUBSTITUTE(SUBSTITUTE(SUBSTITUTE(LOWER(V365&amp;""),CHAR(160)," "),"."," "),","," "),"-"," "),"/"," "),"("," "),")"," "),":"," "),";"," "),"_"," "),"–"," "),"?"," "),"!"," "),"*"," "),"["," "),"]"," "),"'"," "),"#"," "),"+"," "),"&amp;"," "))&amp;" "</f>
        <v>  </v>
      </c>
      <c r="BD365" s="61" t="str">
        <f aca="false">" "&amp;TRIM(SUBSTITUTE(SUBSTITUTE(SUBSTITUTE(SUBSTITUTE(SUBSTITUTE(SUBSTITUTE(SUBSTITUTE(SUBSTITUTE(SUBSTITUTE(SUBSTITUTE(SUBSTITUTE(SUBSTITUTE(SUBSTITUTE(SUBSTITUTE(SUBSTITUTE(SUBSTITUTE(SUBSTITUTE(SUBSTITUTE(SUBSTITUTE(SUBSTITUTE(LOWER(Z365&amp;""),CHAR(160)," "),"."," "),","," "),"-"," "),"/"," "),"("," "),")"," "),":"," "),";"," "),"_"," "),"–"," "),"?"," "),"!"," "),"*"," "),"["," "),"]"," "),"'"," "),"#"," "),"+"," "),"&amp;"," "))&amp;" "</f>
        <v>  </v>
      </c>
      <c r="BE365" s="61" t="str">
        <f aca="false">" "&amp;TRIM(SUBSTITUTE(SUBSTITUTE(SUBSTITUTE(SUBSTITUTE(SUBSTITUTE(SUBSTITUTE(SUBSTITUTE(SUBSTITUTE(SUBSTITUTE(SUBSTITUTE(SUBSTITUTE(SUBSTITUTE(SUBSTITUTE(SUBSTITUTE(SUBSTITUTE(SUBSTITUTE(SUBSTITUTE(SUBSTITUTE(SUBSTITUTE(SUBSTITUTE(LOWER(W365&amp;""),CHAR(160)," "),"."," "),","," "),"-"," "),"/"," "),"("," "),")"," "),":"," "),";"," "),"_"," "),"–"," "),"?"," "),"!"," "),"*"," "),"["," "),"]"," "),"'"," "),"#"," "),"+"," "),"&amp;"," "))&amp;" "</f>
        <v>  </v>
      </c>
      <c r="BF365" s="61" t="str">
        <f aca="false">" "&amp;TRIM(SUBSTITUTE(SUBSTITUTE(SUBSTITUTE(SUBSTITUTE(SUBSTITUTE(SUBSTITUTE(SUBSTITUTE(SUBSTITUTE(SUBSTITUTE(SUBSTITUTE(SUBSTITUTE(SUBSTITUTE(SUBSTITUTE(SUBSTITUTE(SUBSTITUTE(SUBSTITUTE(SUBSTITUTE(SUBSTITUTE(SUBSTITUTE(SUBSTITUTE(LOWER(AC365&amp;""),CHAR(160)," "),"."," "),","," "),"-"," "),"/"," "),"("," "),")"," "),":"," "),";"," "),"_"," "),"–"," "),"?"," "),"!"," "),"*"," "),"["," "),"]"," "),"'"," "),"#"," "),"+"," "),"&amp;"," "))&amp;" "</f>
        <v>  </v>
      </c>
    </row>
    <row r="366" customFormat="false" ht="78.75" hidden="false" customHeight="true" outlineLevel="0" collapsed="false">
      <c r="A366" s="57" t="s">
        <v>950</v>
      </c>
      <c r="B366" s="57" t="s">
        <v>255</v>
      </c>
      <c r="C366" s="57" t="str">
        <f aca="false">Flights!$F$15</f>
        <v>MH1149</v>
      </c>
      <c r="D366" s="58" t="n">
        <f aca="false">Flights!$D$15</f>
        <v>46307</v>
      </c>
      <c r="E366" s="57" t="str">
        <f aca="false">Flights!$G$15&amp;"-"&amp;Flights!$H$15</f>
        <v>PEN-KUL</v>
      </c>
      <c r="F366" s="57" t="str">
        <f aca="false">Flights!$K$15</f>
        <v>EY</v>
      </c>
      <c r="G366" s="57" t="s">
        <v>79</v>
      </c>
      <c r="H366" s="57" t="s">
        <v>360</v>
      </c>
      <c r="I366" s="57" t="s">
        <v>393</v>
      </c>
      <c r="J366" s="57" t="s">
        <v>951</v>
      </c>
      <c r="K366" s="67" t="s">
        <v>952</v>
      </c>
      <c r="L366" s="67" t="s">
        <v>905</v>
      </c>
      <c r="M366" s="67"/>
      <c r="N366" s="67" t="s">
        <v>426</v>
      </c>
      <c r="O366" s="67" t="s">
        <v>953</v>
      </c>
      <c r="P366" s="57" t="s">
        <v>184</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open",IF(AND(NOT(OR(LEN(AZ366)&lt;15,ISNUMBER(MATCH(AZ366,L_Placeholder,0)))),NOT(SUMPRODUCT(--ISNUMBER(SEARCH(" "&amp;L_EvidencePhrase&amp;" ",BF366)))&gt;0),NOT(OR(LEN(AU366)&lt;2,ISNUMBER(MATCH(AU366,L_Placeholder,0)))),NOT(OR(LEN(AX366)&lt;2,ISNUMBER(MATCH(AX366,L_Placeholder,0)))),TRIM(AE366)&lt;&gt;TRIM(T366)),"N/A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",BD366)))&gt;0),"INVALID – evidence missing, placeholder or not yet on file",IF(OR(LEN(AX366)&lt;2,ISNUMBER(MATCH(AX366,L_Placeholder,0))),"INVALID – verifier missing",IF(AX366=AU366,"INVALID – verifier must be someone other than the PIC",IF(SUMPRODUCT(--ISNUMBER(SEARCH(" "&amp;L_EvidencePhrase&amp;" ",BC366)))&gt;0,"INVALID – result not yet available (awaiting / TBC)",IF(AND(TRIM(U366)="Pass",SUMPRODUCT(--ISNUMBER(SEARCH(" "&amp;L_ResultBad&amp;" ",BC366)))&gt;0,NOT(SUMPRODUCT(--ISNUMBER(SEARCH(" "&amp;L_Negation&amp;" ",BC366)))&gt;0)),"INVALID – result describes a problem: use Fail, then Pass after CA",IF(AND(AQ366=1,OR(OR(LEN(AY366)&lt;3,ISNUMBER(MATCH(AY366,L_Placeholder,0))),SUMPRODUCT(--ISNUMBER(SEARCH(" "&amp;L_EvidencePhrase&amp;" ",BE366)))&gt;0)),"INVALID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SUBSTITUTE(SUBSTITUTE(SUBSTITUTE(SUBSTITUTE(SUBSTITUTE(SUBSTITUTE(SUBSTITUTE(SUBSTITUTE(SUBSTITUTE(SUBSTITUTE(SUBSTITUTE(SUBSTITUTE(SUBSTITUTE(LOWER(T366&amp;""),CHAR(160),"")," ",""),".",""),"-",""),"/",""),"?",""),"_",""),",",""),"[",""),"]",""),"(",""),")",""),"*","")</f>
        <v/>
      </c>
      <c r="AV366" s="61" t="str">
        <f aca="false">SUBSTITUTE(SUBSTITUTE(SUBSTITUTE(SUBSTITUTE(SUBSTITUTE(SUBSTITUTE(SUBSTITUTE(SUBSTITUTE(SUBSTITUTE(SUBSTITUTE(SUBSTITUTE(SUBSTITUTE(SUBSTITUTE(LOWER(V366&amp;""),CHAR(160),"")," ",""),".",""),"-",""),"/",""),"?",""),"_",""),",",""),"[",""),"]",""),"(",""),")",""),"*","")</f>
        <v/>
      </c>
      <c r="AW366" s="61" t="str">
        <f aca="false">SUBSTITUTE(SUBSTITUTE(SUBSTITUTE(SUBSTITUTE(SUBSTITUTE(SUBSTITUTE(SUBSTITUTE(SUBSTITUTE(SUBSTITUTE(SUBSTITUTE(SUBSTITUTE(SUBSTITUTE(SUBSTITUTE(LOWER(Z366&amp;""),CHAR(160),"")," ",""),".",""),"-",""),"/",""),"?",""),"_",""),",",""),"[",""),"]",""),"(",""),")",""),"*","")</f>
        <v/>
      </c>
      <c r="AX366" s="61" t="str">
        <f aca="false">SUBSTITUTE(SUBSTITUTE(SUBSTITUTE(SUBSTITUTE(SUBSTITUTE(SUBSTITUTE(SUBSTITUTE(SUBSTITUTE(SUBSTITUTE(SUBSTITUTE(SUBSTITUTE(SUBSTITUTE(SUBSTITUTE(LOWER(AE366&amp;""),CHAR(160),"")," ",""),".",""),"-",""),"/",""),"?",""),"_",""),",",""),"[",""),"]",""),"(",""),")",""),"*","")</f>
        <v/>
      </c>
      <c r="AY366" s="61" t="str">
        <f aca="false">SUBSTITUTE(SUBSTITUTE(SUBSTITUTE(SUBSTITUTE(SUBSTITUTE(SUBSTITUTE(SUBSTITUTE(SUBSTITUTE(SUBSTITUTE(SUBSTITUTE(SUBSTITUTE(SUBSTITUTE(SUBSTITUTE(LOWER(W366&amp;""),CHAR(160),"")," ",""),".",""),"-",""),"/",""),"?",""),"_",""),",",""),"[",""),"]",""),"(",""),")",""),"*","")</f>
        <v/>
      </c>
      <c r="AZ366" s="61" t="str">
        <f aca="false">SUBSTITUTE(SUBSTITUTE(SUBSTITUTE(SUBSTITUTE(SUBSTITUTE(SUBSTITUTE(SUBSTITUTE(SUBSTITUTE(SUBSTITUTE(SUBSTITUTE(SUBSTITUTE(SUBSTITUTE(SUBSTITUTE(LOWER(AC366&amp;""),CHAR(160),"")," ",""),".",""),"-",""),"/",""),"?",""),"_",""),",",""),"[",""),"]",""),"(",""),")",""),"*","")</f>
        <v/>
      </c>
      <c r="BA366" s="61" t="str">
        <f aca="false">SUBSTITUTE(SUBSTITUTE(SUBSTITUTE(SUBSTITUTE(SUBSTITUTE(SUBSTITUTE(SUBSTITUTE(SUBSTITUTE(SUBSTITUTE(SUBSTITUTE(SUBSTITUTE(SUBSTITUTE(SUBSTITUTE(LOWER(AA366&amp;""),CHAR(160),""),"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"&amp;TRIM(SUBSTITUTE(SUBSTITUTE(SUBSTITUTE(SUBSTITUTE(SUBSTITUTE(SUBSTITUTE(SUBSTITUTE(SUBSTITUTE(SUBSTITUTE(SUBSTITUTE(SUBSTITUTE(SUBSTITUTE(SUBSTITUTE(SUBSTITUTE(SUBSTITUTE(SUBSTITUTE(SUBSTITUTE(SUBSTITUTE(SUBSTITUTE(SUBSTITUTE(LOWER(V366&amp;""),CHAR(160)," "),"."," "),","," "),"-"," "),"/"," "),"("," "),")"," "),":"," "),";"," "),"_"," "),"–"," "),"?"," "),"!"," "),"*"," "),"["," "),"]"," "),"'"," "),"#"," "),"+"," "),"&amp;"," "))&amp;" "</f>
        <v>  </v>
      </c>
      <c r="BD366" s="61" t="str">
        <f aca="false">" "&amp;TRIM(SUBSTITUTE(SUBSTITUTE(SUBSTITUTE(SUBSTITUTE(SUBSTITUTE(SUBSTITUTE(SUBSTITUTE(SUBSTITUTE(SUBSTITUTE(SUBSTITUTE(SUBSTITUTE(SUBSTITUTE(SUBSTITUTE(SUBSTITUTE(SUBSTITUTE(SUBSTITUTE(SUBSTITUTE(SUBSTITUTE(SUBSTITUTE(SUBSTITUTE(LOWER(Z366&amp;""),CHAR(160)," "),"."," "),","," "),"-"," "),"/"," "),"("," "),")"," "),":"," "),";"," "),"_"," "),"–"," "),"?"," "),"!"," "),"*"," "),"["," "),"]"," "),"'"," "),"#"," "),"+"," "),"&amp;"," "))&amp;" "</f>
        <v>  </v>
      </c>
      <c r="BE366" s="61" t="str">
        <f aca="false">" "&amp;TRIM(SUBSTITUTE(SUBSTITUTE(SUBSTITUTE(SUBSTITUTE(SUBSTITUTE(SUBSTITUTE(SUBSTITUTE(SUBSTITUTE(SUBSTITUTE(SUBSTITUTE(SUBSTITUTE(SUBSTITUTE(SUBSTITUTE(SUBSTITUTE(SUBSTITUTE(SUBSTITUTE(SUBSTITUTE(SUBSTITUTE(SUBSTITUTE(SUBSTITUTE(LOWER(W366&amp;""),CHAR(160)," "),"."," "),","," "),"-"," "),"/"," "),"("," "),")"," "),":"," "),";"," "),"_"," "),"–"," "),"?"," "),"!"," "),"*"," "),"["," "),"]"," "),"'"," "),"#"," "),"+"," "),"&amp;"," "))&amp;" "</f>
        <v>  </v>
      </c>
      <c r="BF366" s="61" t="str">
        <f aca="false">" "&amp;TRIM(SUBSTITUTE(SUBSTITUTE(SUBSTITUTE(SUBSTITUTE(SUBSTITUTE(SUBSTITUTE(SUBSTITUTE(SUBSTITUTE(SUBSTITUTE(SUBSTITUTE(SUBSTITUTE(SUBSTITUTE(SUBSTITUTE(SUBSTITUTE(SUBSTITUTE(SUBSTITUTE(SUBSTITUTE(SUBSTITUTE(SUBSTITUTE(SUBSTITUTE(LOWER(AC366&amp;""),CHAR(160)," "),"."," "),","," "),"-"," "),"/"," "),"("," "),")"," "),":"," "),";"," "),"_"," "),"–"," "),"?"," "),"!"," "),"*"," "),"["," "),"]"," "),"'"," "),"#"," "),"+"," "),"&amp;"," "))&amp;" "</f>
        <v>  </v>
      </c>
    </row>
    <row r="367" customFormat="false" ht="39.75" hidden="false" customHeight="true" outlineLevel="0" collapsed="false">
      <c r="A367" s="57" t="s">
        <v>954</v>
      </c>
      <c r="B367" s="57" t="s">
        <v>255</v>
      </c>
      <c r="C367" s="57" t="str">
        <f aca="false">Flights!$F$15</f>
        <v>MH1149</v>
      </c>
      <c r="D367" s="58" t="n">
        <f aca="false">Flights!$D$15</f>
        <v>46307</v>
      </c>
      <c r="E367" s="57" t="str">
        <f aca="false">Flights!$G$15&amp;"-"&amp;Flights!$H$15</f>
        <v>PEN-KUL</v>
      </c>
      <c r="F367" s="57" t="str">
        <f aca="false">Flights!$K$15</f>
        <v>EY</v>
      </c>
      <c r="G367" s="57" t="s">
        <v>81</v>
      </c>
      <c r="H367" s="57" t="s">
        <v>360</v>
      </c>
      <c r="I367" s="57" t="s">
        <v>361</v>
      </c>
      <c r="J367" s="57" t="s">
        <v>398</v>
      </c>
      <c r="K367" s="67" t="s">
        <v>399</v>
      </c>
      <c r="L367" s="67" t="s">
        <v>400</v>
      </c>
      <c r="M367" s="67"/>
      <c r="N367" s="67" t="s">
        <v>365</v>
      </c>
      <c r="O367" s="67" t="s">
        <v>955</v>
      </c>
      <c r="P367" s="57" t="s">
        <v>184</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open",IF(AND(NOT(OR(LEN(AZ367)&lt;15,ISNUMBER(MATCH(AZ367,L_Placeholder,0)))),NOT(SUMPRODUCT(--ISNUMBER(SEARCH(" "&amp;L_EvidencePhrase&amp;" ",BF367)))&gt;0),NOT(OR(LEN(AU367)&lt;2,ISNUMBER(MATCH(AU367,L_Placeholder,0)))),NOT(OR(LEN(AX367)&lt;2,ISNUMBER(MATCH(AX367,L_Placeholder,0)))),TRIM(AE367)&lt;&gt;TRIM(T367)),"N/A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",BD367)))&gt;0),"INVALID – evidence missing, placeholder or not yet on file",IF(OR(LEN(AX367)&lt;2,ISNUMBER(MATCH(AX367,L_Placeholder,0))),"INVALID – verifier missing",IF(AX367=AU367,"INVALID – verifier must be someone other than the PIC",IF(SUMPRODUCT(--ISNUMBER(SEARCH(" "&amp;L_EvidencePhrase&amp;" ",BC367)))&gt;0,"INVALID – result not yet available (awaiting / TBC)",IF(AND(TRIM(U367)="Pass",SUMPRODUCT(--ISNUMBER(SEARCH(" "&amp;L_ResultBad&amp;" ",BC367)))&gt;0,NOT(SUMPRODUCT(--ISNUMBER(SEARCH(" "&amp;L_Negation&amp;" ",BC367)))&gt;0)),"INVALID – result describes a problem: use Fail, then Pass after CA",IF(AND(AQ367=1,OR(OR(LEN(AY367)&lt;3,ISNUMBER(MATCH(AY367,L_Placeholder,0))),SUMPRODUCT(--ISNUMBER(SEARCH(" "&amp;L_EvidencePhrase&amp;" ",BE367)))&gt;0)),"INVALID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SUBSTITUTE(SUBSTITUTE(SUBSTITUTE(SUBSTITUTE(SUBSTITUTE(SUBSTITUTE(SUBSTITUTE(SUBSTITUTE(SUBSTITUTE(SUBSTITUTE(SUBSTITUTE(SUBSTITUTE(SUBSTITUTE(LOWER(T367&amp;""),CHAR(160),"")," ",""),".",""),"-",""),"/",""),"?",""),"_",""),",",""),"[",""),"]",""),"(",""),")",""),"*","")</f>
        <v/>
      </c>
      <c r="AV367" s="61" t="str">
        <f aca="false">SUBSTITUTE(SUBSTITUTE(SUBSTITUTE(SUBSTITUTE(SUBSTITUTE(SUBSTITUTE(SUBSTITUTE(SUBSTITUTE(SUBSTITUTE(SUBSTITUTE(SUBSTITUTE(SUBSTITUTE(SUBSTITUTE(LOWER(V367&amp;""),CHAR(160),"")," ",""),".",""),"-",""),"/",""),"?",""),"_",""),",",""),"[",""),"]",""),"(",""),")",""),"*","")</f>
        <v/>
      </c>
      <c r="AW367" s="61" t="str">
        <f aca="false">SUBSTITUTE(SUBSTITUTE(SUBSTITUTE(SUBSTITUTE(SUBSTITUTE(SUBSTITUTE(SUBSTITUTE(SUBSTITUTE(SUBSTITUTE(SUBSTITUTE(SUBSTITUTE(SUBSTITUTE(SUBSTITUTE(LOWER(Z367&amp;""),CHAR(160),"")," ",""),".",""),"-",""),"/",""),"?",""),"_",""),",",""),"[",""),"]",""),"(",""),")",""),"*","")</f>
        <v/>
      </c>
      <c r="AX367" s="61" t="str">
        <f aca="false">SUBSTITUTE(SUBSTITUTE(SUBSTITUTE(SUBSTITUTE(SUBSTITUTE(SUBSTITUTE(SUBSTITUTE(SUBSTITUTE(SUBSTITUTE(SUBSTITUTE(SUBSTITUTE(SUBSTITUTE(SUBSTITUTE(LOWER(AE367&amp;""),CHAR(160),"")," ",""),".",""),"-",""),"/",""),"?",""),"_",""),",",""),"[",""),"]",""),"(",""),")",""),"*","")</f>
        <v/>
      </c>
      <c r="AY367" s="61" t="str">
        <f aca="false">SUBSTITUTE(SUBSTITUTE(SUBSTITUTE(SUBSTITUTE(SUBSTITUTE(SUBSTITUTE(SUBSTITUTE(SUBSTITUTE(SUBSTITUTE(SUBSTITUTE(SUBSTITUTE(SUBSTITUTE(SUBSTITUTE(LOWER(W367&amp;""),CHAR(160),"")," ",""),".",""),"-",""),"/",""),"?",""),"_",""),",",""),"[",""),"]",""),"(",""),")",""),"*","")</f>
        <v/>
      </c>
      <c r="AZ367" s="61" t="str">
        <f aca="false">SUBSTITUTE(SUBSTITUTE(SUBSTITUTE(SUBSTITUTE(SUBSTITUTE(SUBSTITUTE(SUBSTITUTE(SUBSTITUTE(SUBSTITUTE(SUBSTITUTE(SUBSTITUTE(SUBSTITUTE(SUBSTITUTE(LOWER(AC367&amp;""),CHAR(160),"")," ",""),".",""),"-",""),"/",""),"?",""),"_",""),",",""),"[",""),"]",""),"(",""),")",""),"*","")</f>
        <v/>
      </c>
      <c r="BA367" s="61" t="str">
        <f aca="false">SUBSTITUTE(SUBSTITUTE(SUBSTITUTE(SUBSTITUTE(SUBSTITUTE(SUBSTITUTE(SUBSTITUTE(SUBSTITUTE(SUBSTITUTE(SUBSTITUTE(SUBSTITUTE(SUBSTITUTE(SUBSTITUTE(LOWER(AA367&amp;""),CHAR(160),""),"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"&amp;TRIM(SUBSTITUTE(SUBSTITUTE(SUBSTITUTE(SUBSTITUTE(SUBSTITUTE(SUBSTITUTE(SUBSTITUTE(SUBSTITUTE(SUBSTITUTE(SUBSTITUTE(SUBSTITUTE(SUBSTITUTE(SUBSTITUTE(SUBSTITUTE(SUBSTITUTE(SUBSTITUTE(SUBSTITUTE(SUBSTITUTE(SUBSTITUTE(SUBSTITUTE(LOWER(V367&amp;""),CHAR(160)," "),"."," "),","," "),"-"," "),"/"," "),"("," "),")"," "),":"," "),";"," "),"_"," "),"–"," "),"?"," "),"!"," "),"*"," "),"["," "),"]"," "),"'"," "),"#"," "),"+"," "),"&amp;"," "))&amp;" "</f>
        <v>  </v>
      </c>
      <c r="BD367" s="61" t="str">
        <f aca="false">" "&amp;TRIM(SUBSTITUTE(SUBSTITUTE(SUBSTITUTE(SUBSTITUTE(SUBSTITUTE(SUBSTITUTE(SUBSTITUTE(SUBSTITUTE(SUBSTITUTE(SUBSTITUTE(SUBSTITUTE(SUBSTITUTE(SUBSTITUTE(SUBSTITUTE(SUBSTITUTE(SUBSTITUTE(SUBSTITUTE(SUBSTITUTE(SUBSTITUTE(SUBSTITUTE(LOWER(Z367&amp;""),CHAR(160)," "),"."," "),","," "),"-"," "),"/"," "),"("," "),")"," "),":"," "),";"," "),"_"," "),"–"," "),"?"," "),"!"," "),"*"," "),"["," "),"]"," "),"'"," "),"#"," "),"+"," "),"&amp;"," "))&amp;" "</f>
        <v>  </v>
      </c>
      <c r="BE367" s="61" t="str">
        <f aca="false">" "&amp;TRIM(SUBSTITUTE(SUBSTITUTE(SUBSTITUTE(SUBSTITUTE(SUBSTITUTE(SUBSTITUTE(SUBSTITUTE(SUBSTITUTE(SUBSTITUTE(SUBSTITUTE(SUBSTITUTE(SUBSTITUTE(SUBSTITUTE(SUBSTITUTE(SUBSTITUTE(SUBSTITUTE(SUBSTITUTE(SUBSTITUTE(SUBSTITUTE(SUBSTITUTE(LOWER(W367&amp;""),CHAR(160)," "),"."," "),","," "),"-"," "),"/"," "),"("," "),")"," "),":"," "),";"," "),"_"," "),"–"," "),"?"," "),"!"," "),"*"," "),"["," "),"]"," "),"'"," "),"#"," "),"+"," "),"&amp;"," "))&amp;" "</f>
        <v>  </v>
      </c>
      <c r="BF367" s="61" t="str">
        <f aca="false">" "&amp;TRIM(SUBSTITUTE(SUBSTITUTE(SUBSTITUTE(SUBSTITUTE(SUBSTITUTE(SUBSTITUTE(SUBSTITUTE(SUBSTITUTE(SUBSTITUTE(SUBSTITUTE(SUBSTITUTE(SUBSTITUTE(SUBSTITUTE(SUBSTITUTE(SUBSTITUTE(SUBSTITUTE(SUBSTITUTE(SUBSTITUTE(SUBSTITUTE(SUBSTITUTE(LOWER(AC367&amp;""),CHAR(160)," "),"."," "),","," "),"-"," "),"/"," "),"("," "),")"," "),":"," "),";"," "),"_"," "),"–"," "),"?"," "),"!"," "),"*"," "),"["," "),"]"," "),"'"," "),"#"," "),"+"," "),"&amp;"," "))&amp;" "</f>
        <v>  </v>
      </c>
    </row>
    <row r="368" customFormat="false" ht="41.25" hidden="false" customHeight="true" outlineLevel="0" collapsed="false">
      <c r="A368" s="57" t="s">
        <v>956</v>
      </c>
      <c r="B368" s="57" t="s">
        <v>255</v>
      </c>
      <c r="C368" s="57" t="str">
        <f aca="false">Flights!$F$15</f>
        <v>MH1149</v>
      </c>
      <c r="D368" s="58" t="n">
        <f aca="false">Flights!$D$15</f>
        <v>46307</v>
      </c>
      <c r="E368" s="57" t="str">
        <f aca="false">Flights!$G$15&amp;"-"&amp;Flights!$H$15</f>
        <v>PEN-KUL</v>
      </c>
      <c r="F368" s="57" t="str">
        <f aca="false">Flights!$K$15</f>
        <v>EY</v>
      </c>
      <c r="G368" s="57" t="s">
        <v>402</v>
      </c>
      <c r="H368" s="57" t="s">
        <v>360</v>
      </c>
      <c r="I368" s="57" t="s">
        <v>361</v>
      </c>
      <c r="J368" s="57" t="s">
        <v>403</v>
      </c>
      <c r="K368" s="67"/>
      <c r="L368" s="67" t="s">
        <v>404</v>
      </c>
      <c r="M368" s="67"/>
      <c r="N368" s="67" t="s">
        <v>365</v>
      </c>
      <c r="O368" s="67" t="s">
        <v>957</v>
      </c>
      <c r="P368" s="57" t="s">
        <v>184</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open",IF(AND(NOT(OR(LEN(AZ368)&lt;15,ISNUMBER(MATCH(AZ368,L_Placeholder,0)))),NOT(SUMPRODUCT(--ISNUMBER(SEARCH(" "&amp;L_EvidencePhrase&amp;" ",BF368)))&gt;0),NOT(OR(LEN(AU368)&lt;2,ISNUMBER(MATCH(AU368,L_Placeholder,0)))),NOT(OR(LEN(AX368)&lt;2,ISNUMBER(MATCH(AX368,L_Placeholder,0)))),TRIM(AE368)&lt;&gt;TRIM(T368)),"N/A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",BD368)))&gt;0),"INVALID – evidence missing, placeholder or not yet on file",IF(OR(LEN(AX368)&lt;2,ISNUMBER(MATCH(AX368,L_Placeholder,0))),"INVALID – verifier missing",IF(AX368=AU368,"INVALID – verifier must be someone other than the PIC",IF(SUMPRODUCT(--ISNUMBER(SEARCH(" "&amp;L_EvidencePhrase&amp;" ",BC368)))&gt;0,"INVALID – result not yet available (awaiting / TBC)",IF(AND(TRIM(U368)="Pass",SUMPRODUCT(--ISNUMBER(SEARCH(" "&amp;L_ResultBad&amp;" ",BC368)))&gt;0,NOT(SUMPRODUCT(--ISNUMBER(SEARCH(" "&amp;L_Negation&amp;" ",BC368)))&gt;0)),"INVALID – result describes a problem: use Fail, then Pass after CA",IF(AND(AQ368=1,OR(OR(LEN(AY368)&lt;3,ISNUMBER(MATCH(AY368,L_Placeholder,0))),SUMPRODUCT(--ISNUMBER(SEARCH(" "&amp;L_EvidencePhrase&amp;" ",BE368)))&gt;0)),"INVALID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SUBSTITUTE(SUBSTITUTE(SUBSTITUTE(SUBSTITUTE(SUBSTITUTE(SUBSTITUTE(SUBSTITUTE(SUBSTITUTE(SUBSTITUTE(SUBSTITUTE(SUBSTITUTE(SUBSTITUTE(SUBSTITUTE(LOWER(T368&amp;""),CHAR(160),"")," ",""),".",""),"-",""),"/",""),"?",""),"_",""),",",""),"[",""),"]",""),"(",""),")",""),"*","")</f>
        <v/>
      </c>
      <c r="AV368" s="61" t="str">
        <f aca="false">SUBSTITUTE(SUBSTITUTE(SUBSTITUTE(SUBSTITUTE(SUBSTITUTE(SUBSTITUTE(SUBSTITUTE(SUBSTITUTE(SUBSTITUTE(SUBSTITUTE(SUBSTITUTE(SUBSTITUTE(SUBSTITUTE(LOWER(V368&amp;""),CHAR(160),"")," ",""),".",""),"-",""),"/",""),"?",""),"_",""),",",""),"[",""),"]",""),"(",""),")",""),"*","")</f>
        <v/>
      </c>
      <c r="AW368" s="61" t="str">
        <f aca="false">SUBSTITUTE(SUBSTITUTE(SUBSTITUTE(SUBSTITUTE(SUBSTITUTE(SUBSTITUTE(SUBSTITUTE(SUBSTITUTE(SUBSTITUTE(SUBSTITUTE(SUBSTITUTE(SUBSTITUTE(SUBSTITUTE(LOWER(Z368&amp;""),CHAR(160),"")," ",""),".",""),"-",""),"/",""),"?",""),"_",""),",",""),"[",""),"]",""),"(",""),")",""),"*","")</f>
        <v/>
      </c>
      <c r="AX368" s="61" t="str">
        <f aca="false">SUBSTITUTE(SUBSTITUTE(SUBSTITUTE(SUBSTITUTE(SUBSTITUTE(SUBSTITUTE(SUBSTITUTE(SUBSTITUTE(SUBSTITUTE(SUBSTITUTE(SUBSTITUTE(SUBSTITUTE(SUBSTITUTE(LOWER(AE368&amp;""),CHAR(160),"")," ",""),".",""),"-",""),"/",""),"?",""),"_",""),",",""),"[",""),"]",""),"(",""),")",""),"*","")</f>
        <v/>
      </c>
      <c r="AY368" s="61" t="str">
        <f aca="false">SUBSTITUTE(SUBSTITUTE(SUBSTITUTE(SUBSTITUTE(SUBSTITUTE(SUBSTITUTE(SUBSTITUTE(SUBSTITUTE(SUBSTITUTE(SUBSTITUTE(SUBSTITUTE(SUBSTITUTE(SUBSTITUTE(LOWER(W368&amp;""),CHAR(160),"")," ",""),".",""),"-",""),"/",""),"?",""),"_",""),",",""),"[",""),"]",""),"(",""),")",""),"*","")</f>
        <v/>
      </c>
      <c r="AZ368" s="61" t="str">
        <f aca="false">SUBSTITUTE(SUBSTITUTE(SUBSTITUTE(SUBSTITUTE(SUBSTITUTE(SUBSTITUTE(SUBSTITUTE(SUBSTITUTE(SUBSTITUTE(SUBSTITUTE(SUBSTITUTE(SUBSTITUTE(SUBSTITUTE(LOWER(AC368&amp;""),CHAR(160),"")," ",""),".",""),"-",""),"/",""),"?",""),"_",""),",",""),"[",""),"]",""),"(",""),")",""),"*","")</f>
        <v/>
      </c>
      <c r="BA368" s="61" t="str">
        <f aca="false">SUBSTITUTE(SUBSTITUTE(SUBSTITUTE(SUBSTITUTE(SUBSTITUTE(SUBSTITUTE(SUBSTITUTE(SUBSTITUTE(SUBSTITUTE(SUBSTITUTE(SUBSTITUTE(SUBSTITUTE(SUBSTITUTE(LOWER(AA368&amp;""),CHAR(160),""),"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"&amp;TRIM(SUBSTITUTE(SUBSTITUTE(SUBSTITUTE(SUBSTITUTE(SUBSTITUTE(SUBSTITUTE(SUBSTITUTE(SUBSTITUTE(SUBSTITUTE(SUBSTITUTE(SUBSTITUTE(SUBSTITUTE(SUBSTITUTE(SUBSTITUTE(SUBSTITUTE(SUBSTITUTE(SUBSTITUTE(SUBSTITUTE(SUBSTITUTE(SUBSTITUTE(LOWER(V368&amp;""),CHAR(160)," "),"."," "),","," "),"-"," "),"/"," "),"("," "),")"," "),":"," "),";"," "),"_"," "),"–"," "),"?"," "),"!"," "),"*"," "),"["," "),"]"," "),"'"," "),"#"," "),"+"," "),"&amp;"," "))&amp;" "</f>
        <v>  </v>
      </c>
      <c r="BD368" s="61" t="str">
        <f aca="false">" "&amp;TRIM(SUBSTITUTE(SUBSTITUTE(SUBSTITUTE(SUBSTITUTE(SUBSTITUTE(SUBSTITUTE(SUBSTITUTE(SUBSTITUTE(SUBSTITUTE(SUBSTITUTE(SUBSTITUTE(SUBSTITUTE(SUBSTITUTE(SUBSTITUTE(SUBSTITUTE(SUBSTITUTE(SUBSTITUTE(SUBSTITUTE(SUBSTITUTE(SUBSTITUTE(LOWER(Z368&amp;""),CHAR(160)," "),"."," "),","," "),"-"," "),"/"," "),"("," "),")"," "),":"," "),";"," "),"_"," "),"–"," "),"?"," "),"!"," "),"*"," "),"["," "),"]"," "),"'"," "),"#"," "),"+"," "),"&amp;"," "))&amp;" "</f>
        <v>  </v>
      </c>
      <c r="BE368" s="61" t="str">
        <f aca="false">" "&amp;TRIM(SUBSTITUTE(SUBSTITUTE(SUBSTITUTE(SUBSTITUTE(SUBSTITUTE(SUBSTITUTE(SUBSTITUTE(SUBSTITUTE(SUBSTITUTE(SUBSTITUTE(SUBSTITUTE(SUBSTITUTE(SUBSTITUTE(SUBSTITUTE(SUBSTITUTE(SUBSTITUTE(SUBSTITUTE(SUBSTITUTE(SUBSTITUTE(SUBSTITUTE(LOWER(W368&amp;""),CHAR(160)," "),"."," "),","," "),"-"," "),"/"," "),"("," "),")"," "),":"," "),";"," "),"_"," "),"–"," "),"?"," "),"!"," "),"*"," "),"["," "),"]"," "),"'"," "),"#"," "),"+"," "),"&amp;"," "))&amp;" "</f>
        <v>  </v>
      </c>
      <c r="BF368" s="61" t="str">
        <f aca="false">" "&amp;TRIM(SUBSTITUTE(SUBSTITUTE(SUBSTITUTE(SUBSTITUTE(SUBSTITUTE(SUBSTITUTE(SUBSTITUTE(SUBSTITUTE(SUBSTITUTE(SUBSTITUTE(SUBSTITUTE(SUBSTITUTE(SUBSTITUTE(SUBSTITUTE(SUBSTITUTE(SUBSTITUTE(SUBSTITUTE(SUBSTITUTE(SUBSTITUTE(SUBSTITUTE(LOWER(AC368&amp;""),CHAR(160)," "),"."," "),","," "),"-"," "),"/"," "),"("," "),")"," "),":"," "),";"," "),"_"," "),"–"," "),"?"," "),"!"," "),"*"," "),"["," "),"]"," "),"'"," "),"#"," "),"+"," "),"&amp;"," "))&amp;" "</f>
        <v>  </v>
      </c>
    </row>
    <row r="369" customFormat="false" ht="41.25" hidden="false" customHeight="true" outlineLevel="0" collapsed="false">
      <c r="A369" s="57" t="s">
        <v>958</v>
      </c>
      <c r="B369" s="57" t="s">
        <v>255</v>
      </c>
      <c r="C369" s="57" t="str">
        <f aca="false">Flights!$F$15</f>
        <v>MH1149</v>
      </c>
      <c r="D369" s="58" t="n">
        <f aca="false">Flights!$D$15</f>
        <v>46307</v>
      </c>
      <c r="E369" s="57" t="str">
        <f aca="false">Flights!$G$15&amp;"-"&amp;Flights!$H$15</f>
        <v>PEN-KUL</v>
      </c>
      <c r="F369" s="57" t="str">
        <f aca="false">Flights!$K$15</f>
        <v>EY</v>
      </c>
      <c r="G369" s="57" t="s">
        <v>402</v>
      </c>
      <c r="H369" s="57" t="s">
        <v>360</v>
      </c>
      <c r="I369" s="57" t="s">
        <v>361</v>
      </c>
      <c r="J369" s="57" t="s">
        <v>407</v>
      </c>
      <c r="K369" s="67" t="s">
        <v>408</v>
      </c>
      <c r="L369" s="67" t="s">
        <v>404</v>
      </c>
      <c r="M369" s="67"/>
      <c r="N369" s="67" t="s">
        <v>365</v>
      </c>
      <c r="O369" s="67" t="s">
        <v>957</v>
      </c>
      <c r="P369" s="57" t="s">
        <v>184</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open",IF(AND(NOT(OR(LEN(AZ369)&lt;15,ISNUMBER(MATCH(AZ369,L_Placeholder,0)))),NOT(SUMPRODUCT(--ISNUMBER(SEARCH(" "&amp;L_EvidencePhrase&amp;" ",BF369)))&gt;0),NOT(OR(LEN(AU369)&lt;2,ISNUMBER(MATCH(AU369,L_Placeholder,0)))),NOT(OR(LEN(AX369)&lt;2,ISNUMBER(MATCH(AX369,L_Placeholder,0)))),TRIM(AE369)&lt;&gt;TRIM(T369)),"N/A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",BD369)))&gt;0),"INVALID – evidence missing, placeholder or not yet on file",IF(OR(LEN(AX369)&lt;2,ISNUMBER(MATCH(AX369,L_Placeholder,0))),"INVALID – verifier missing",IF(AX369=AU369,"INVALID – verifier must be someone other than the PIC",IF(SUMPRODUCT(--ISNUMBER(SEARCH(" "&amp;L_EvidencePhrase&amp;" ",BC369)))&gt;0,"INVALID – result not yet available (awaiting / TBC)",IF(AND(TRIM(U369)="Pass",SUMPRODUCT(--ISNUMBER(SEARCH(" "&amp;L_ResultBad&amp;" ",BC369)))&gt;0,NOT(SUMPRODUCT(--ISNUMBER(SEARCH(" "&amp;L_Negation&amp;" ",BC369)))&gt;0)),"INVALID – result describes a problem: use Fail, then Pass after CA",IF(AND(AQ369=1,OR(OR(LEN(AY369)&lt;3,ISNUMBER(MATCH(AY369,L_Placeholder,0))),SUMPRODUCT(--ISNUMBER(SEARCH(" "&amp;L_EvidencePhrase&amp;" ",BE369)))&gt;0)),"INVALID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SUBSTITUTE(SUBSTITUTE(SUBSTITUTE(SUBSTITUTE(SUBSTITUTE(SUBSTITUTE(SUBSTITUTE(SUBSTITUTE(SUBSTITUTE(SUBSTITUTE(SUBSTITUTE(SUBSTITUTE(SUBSTITUTE(LOWER(T369&amp;""),CHAR(160),"")," ",""),".",""),"-",""),"/",""),"?",""),"_",""),",",""),"[",""),"]",""),"(",""),")",""),"*","")</f>
        <v/>
      </c>
      <c r="AV369" s="61" t="str">
        <f aca="false">SUBSTITUTE(SUBSTITUTE(SUBSTITUTE(SUBSTITUTE(SUBSTITUTE(SUBSTITUTE(SUBSTITUTE(SUBSTITUTE(SUBSTITUTE(SUBSTITUTE(SUBSTITUTE(SUBSTITUTE(SUBSTITUTE(LOWER(V369&amp;""),CHAR(160),"")," ",""),".",""),"-",""),"/",""),"?",""),"_",""),",",""),"[",""),"]",""),"(",""),")",""),"*","")</f>
        <v/>
      </c>
      <c r="AW369" s="61" t="str">
        <f aca="false">SUBSTITUTE(SUBSTITUTE(SUBSTITUTE(SUBSTITUTE(SUBSTITUTE(SUBSTITUTE(SUBSTITUTE(SUBSTITUTE(SUBSTITUTE(SUBSTITUTE(SUBSTITUTE(SUBSTITUTE(SUBSTITUTE(LOWER(Z369&amp;""),CHAR(160),"")," ",""),".",""),"-",""),"/",""),"?",""),"_",""),",",""),"[",""),"]",""),"(",""),")",""),"*","")</f>
        <v/>
      </c>
      <c r="AX369" s="61" t="str">
        <f aca="false">SUBSTITUTE(SUBSTITUTE(SUBSTITUTE(SUBSTITUTE(SUBSTITUTE(SUBSTITUTE(SUBSTITUTE(SUBSTITUTE(SUBSTITUTE(SUBSTITUTE(SUBSTITUTE(SUBSTITUTE(SUBSTITUTE(LOWER(AE369&amp;""),CHAR(160),"")," ",""),".",""),"-",""),"/",""),"?",""),"_",""),",",""),"[",""),"]",""),"(",""),")",""),"*","")</f>
        <v/>
      </c>
      <c r="AY369" s="61" t="str">
        <f aca="false">SUBSTITUTE(SUBSTITUTE(SUBSTITUTE(SUBSTITUTE(SUBSTITUTE(SUBSTITUTE(SUBSTITUTE(SUBSTITUTE(SUBSTITUTE(SUBSTITUTE(SUBSTITUTE(SUBSTITUTE(SUBSTITUTE(LOWER(W369&amp;""),CHAR(160),"")," ",""),".",""),"-",""),"/",""),"?",""),"_",""),",",""),"[",""),"]",""),"(",""),")",""),"*","")</f>
        <v/>
      </c>
      <c r="AZ369" s="61" t="str">
        <f aca="false">SUBSTITUTE(SUBSTITUTE(SUBSTITUTE(SUBSTITUTE(SUBSTITUTE(SUBSTITUTE(SUBSTITUTE(SUBSTITUTE(SUBSTITUTE(SUBSTITUTE(SUBSTITUTE(SUBSTITUTE(SUBSTITUTE(LOWER(AC369&amp;""),CHAR(160),"")," ",""),".",""),"-",""),"/",""),"?",""),"_",""),",",""),"[",""),"]",""),"(",""),")",""),"*","")</f>
        <v/>
      </c>
      <c r="BA369" s="61" t="str">
        <f aca="false">SUBSTITUTE(SUBSTITUTE(SUBSTITUTE(SUBSTITUTE(SUBSTITUTE(SUBSTITUTE(SUBSTITUTE(SUBSTITUTE(SUBSTITUTE(SUBSTITUTE(SUBSTITUTE(SUBSTITUTE(SUBSTITUTE(LOWER(AA369&amp;""),CHAR(160),""),"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"&amp;TRIM(SUBSTITUTE(SUBSTITUTE(SUBSTITUTE(SUBSTITUTE(SUBSTITUTE(SUBSTITUTE(SUBSTITUTE(SUBSTITUTE(SUBSTITUTE(SUBSTITUTE(SUBSTITUTE(SUBSTITUTE(SUBSTITUTE(SUBSTITUTE(SUBSTITUTE(SUBSTITUTE(SUBSTITUTE(SUBSTITUTE(SUBSTITUTE(SUBSTITUTE(LOWER(V369&amp;""),CHAR(160)," "),"."," "),","," "),"-"," "),"/"," "),"("," "),")"," "),":"," "),";"," "),"_"," "),"–"," "),"?"," "),"!"," "),"*"," "),"["," "),"]"," "),"'"," "),"#"," "),"+"," "),"&amp;"," "))&amp;" "</f>
        <v>  </v>
      </c>
      <c r="BD369" s="61" t="str">
        <f aca="false">" "&amp;TRIM(SUBSTITUTE(SUBSTITUTE(SUBSTITUTE(SUBSTITUTE(SUBSTITUTE(SUBSTITUTE(SUBSTITUTE(SUBSTITUTE(SUBSTITUTE(SUBSTITUTE(SUBSTITUTE(SUBSTITUTE(SUBSTITUTE(SUBSTITUTE(SUBSTITUTE(SUBSTITUTE(SUBSTITUTE(SUBSTITUTE(SUBSTITUTE(SUBSTITUTE(LOWER(Z369&amp;""),CHAR(160)," "),"."," "),","," "),"-"," "),"/"," "),"("," "),")"," "),":"," "),";"," "),"_"," "),"–"," "),"?"," "),"!"," "),"*"," "),"["," "),"]"," "),"'"," "),"#"," "),"+"," "),"&amp;"," "))&amp;" "</f>
        <v>  </v>
      </c>
      <c r="BE369" s="61" t="str">
        <f aca="false">" "&amp;TRIM(SUBSTITUTE(SUBSTITUTE(SUBSTITUTE(SUBSTITUTE(SUBSTITUTE(SUBSTITUTE(SUBSTITUTE(SUBSTITUTE(SUBSTITUTE(SUBSTITUTE(SUBSTITUTE(SUBSTITUTE(SUBSTITUTE(SUBSTITUTE(SUBSTITUTE(SUBSTITUTE(SUBSTITUTE(SUBSTITUTE(SUBSTITUTE(SUBSTITUTE(LOWER(W369&amp;""),CHAR(160)," "),"."," "),","," "),"-"," "),"/"," "),"("," "),")"," "),":"," "),";"," "),"_"," "),"–"," "),"?"," "),"!"," "),"*"," "),"["," "),"]"," "),"'"," "),"#"," "),"+"," "),"&amp;"," "))&amp;" "</f>
        <v>  </v>
      </c>
      <c r="BF369" s="61" t="str">
        <f aca="false">" "&amp;TRIM(SUBSTITUTE(SUBSTITUTE(SUBSTITUTE(SUBSTITUTE(SUBSTITUTE(SUBSTITUTE(SUBSTITUTE(SUBSTITUTE(SUBSTITUTE(SUBSTITUTE(SUBSTITUTE(SUBSTITUTE(SUBSTITUTE(SUBSTITUTE(SUBSTITUTE(SUBSTITUTE(SUBSTITUTE(SUBSTITUTE(SUBSTITUTE(SUBSTITUTE(LOWER(AC369&amp;""),CHAR(160)," "),"."," "),","," "),"-"," "),"/"," "),"("," "),")"," "),":"," "),";"," "),"_"," "),"–"," "),"?"," "),"!"," "),"*"," "),"["," "),"]"," "),"'"," "),"#"," "),"+"," "),"&amp;"," "))&amp;" "</f>
        <v>  </v>
      </c>
    </row>
    <row r="370" customFormat="false" ht="41.25" hidden="false" customHeight="true" outlineLevel="0" collapsed="false">
      <c r="A370" s="57" t="s">
        <v>959</v>
      </c>
      <c r="B370" s="57" t="s">
        <v>255</v>
      </c>
      <c r="C370" s="57" t="str">
        <f aca="false">Flights!$F$15</f>
        <v>MH1149</v>
      </c>
      <c r="D370" s="58" t="n">
        <f aca="false">Flights!$D$15</f>
        <v>46307</v>
      </c>
      <c r="E370" s="57" t="str">
        <f aca="false">Flights!$G$15&amp;"-"&amp;Flights!$H$15</f>
        <v>PEN-KUL</v>
      </c>
      <c r="F370" s="57" t="str">
        <f aca="false">Flights!$K$15</f>
        <v>EY</v>
      </c>
      <c r="G370" s="57" t="s">
        <v>402</v>
      </c>
      <c r="H370" s="57" t="s">
        <v>360</v>
      </c>
      <c r="I370" s="57" t="s">
        <v>410</v>
      </c>
      <c r="J370" s="57" t="s">
        <v>411</v>
      </c>
      <c r="K370" s="67"/>
      <c r="L370" s="67" t="s">
        <v>404</v>
      </c>
      <c r="M370" s="67"/>
      <c r="N370" s="67" t="s">
        <v>365</v>
      </c>
      <c r="O370" s="67" t="s">
        <v>957</v>
      </c>
      <c r="P370" s="57" t="s">
        <v>184</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open",IF(AND(NOT(OR(LEN(AZ370)&lt;15,ISNUMBER(MATCH(AZ370,L_Placeholder,0)))),NOT(SUMPRODUCT(--ISNUMBER(SEARCH(" "&amp;L_EvidencePhrase&amp;" ",BF370)))&gt;0),NOT(OR(LEN(AU370)&lt;2,ISNUMBER(MATCH(AU370,L_Placeholder,0)))),NOT(OR(LEN(AX370)&lt;2,ISNUMBER(MATCH(AX370,L_Placeholder,0)))),TRIM(AE370)&lt;&gt;TRIM(T370)),"N/A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",BD370)))&gt;0),"INVALID – evidence missing, placeholder or not yet on file",IF(OR(LEN(AX370)&lt;2,ISNUMBER(MATCH(AX370,L_Placeholder,0))),"INVALID – verifier missing",IF(AX370=AU370,"INVALID – verifier must be someone other than the PIC",IF(SUMPRODUCT(--ISNUMBER(SEARCH(" "&amp;L_EvidencePhrase&amp;" ",BC370)))&gt;0,"INVALID – result not yet available (awaiting / TBC)",IF(AND(TRIM(U370)="Pass",SUMPRODUCT(--ISNUMBER(SEARCH(" "&amp;L_ResultBad&amp;" ",BC370)))&gt;0,NOT(SUMPRODUCT(--ISNUMBER(SEARCH(" "&amp;L_Negation&amp;" ",BC370)))&gt;0)),"INVALID – result describes a problem: use Fail, then Pass after CA",IF(AND(AQ370=1,OR(OR(LEN(AY370)&lt;3,ISNUMBER(MATCH(AY370,L_Placeholder,0))),SUMPRODUCT(--ISNUMBER(SEARCH(" "&amp;L_EvidencePhrase&amp;" ",BE370)))&gt;0)),"INVALID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SUBSTITUTE(SUBSTITUTE(SUBSTITUTE(SUBSTITUTE(SUBSTITUTE(SUBSTITUTE(SUBSTITUTE(SUBSTITUTE(SUBSTITUTE(SUBSTITUTE(SUBSTITUTE(SUBSTITUTE(SUBSTITUTE(LOWER(T370&amp;""),CHAR(160),"")," ",""),".",""),"-",""),"/",""),"?",""),"_",""),",",""),"[",""),"]",""),"(",""),")",""),"*","")</f>
        <v/>
      </c>
      <c r="AV370" s="61" t="str">
        <f aca="false">SUBSTITUTE(SUBSTITUTE(SUBSTITUTE(SUBSTITUTE(SUBSTITUTE(SUBSTITUTE(SUBSTITUTE(SUBSTITUTE(SUBSTITUTE(SUBSTITUTE(SUBSTITUTE(SUBSTITUTE(SUBSTITUTE(LOWER(V370&amp;""),CHAR(160),"")," ",""),".",""),"-",""),"/",""),"?",""),"_",""),",",""),"[",""),"]",""),"(",""),")",""),"*","")</f>
        <v/>
      </c>
      <c r="AW370" s="61" t="str">
        <f aca="false">SUBSTITUTE(SUBSTITUTE(SUBSTITUTE(SUBSTITUTE(SUBSTITUTE(SUBSTITUTE(SUBSTITUTE(SUBSTITUTE(SUBSTITUTE(SUBSTITUTE(SUBSTITUTE(SUBSTITUTE(SUBSTITUTE(LOWER(Z370&amp;""),CHAR(160),"")," ",""),".",""),"-",""),"/",""),"?",""),"_",""),",",""),"[",""),"]",""),"(",""),")",""),"*","")</f>
        <v/>
      </c>
      <c r="AX370" s="61" t="str">
        <f aca="false">SUBSTITUTE(SUBSTITUTE(SUBSTITUTE(SUBSTITUTE(SUBSTITUTE(SUBSTITUTE(SUBSTITUTE(SUBSTITUTE(SUBSTITUTE(SUBSTITUTE(SUBSTITUTE(SUBSTITUTE(SUBSTITUTE(LOWER(AE370&amp;""),CHAR(160),"")," ",""),".",""),"-",""),"/",""),"?",""),"_",""),",",""),"[",""),"]",""),"(",""),")",""),"*","")</f>
        <v/>
      </c>
      <c r="AY370" s="61" t="str">
        <f aca="false">SUBSTITUTE(SUBSTITUTE(SUBSTITUTE(SUBSTITUTE(SUBSTITUTE(SUBSTITUTE(SUBSTITUTE(SUBSTITUTE(SUBSTITUTE(SUBSTITUTE(SUBSTITUTE(SUBSTITUTE(SUBSTITUTE(LOWER(W370&amp;""),CHAR(160),"")," ",""),".",""),"-",""),"/",""),"?",""),"_",""),",",""),"[",""),"]",""),"(",""),")",""),"*","")</f>
        <v/>
      </c>
      <c r="AZ370" s="61" t="str">
        <f aca="false">SUBSTITUTE(SUBSTITUTE(SUBSTITUTE(SUBSTITUTE(SUBSTITUTE(SUBSTITUTE(SUBSTITUTE(SUBSTITUTE(SUBSTITUTE(SUBSTITUTE(SUBSTITUTE(SUBSTITUTE(SUBSTITUTE(LOWER(AC370&amp;""),CHAR(160),"")," ",""),".",""),"-",""),"/",""),"?",""),"_",""),",",""),"[",""),"]",""),"(",""),")",""),"*","")</f>
        <v/>
      </c>
      <c r="BA370" s="61" t="str">
        <f aca="false">SUBSTITUTE(SUBSTITUTE(SUBSTITUTE(SUBSTITUTE(SUBSTITUTE(SUBSTITUTE(SUBSTITUTE(SUBSTITUTE(SUBSTITUTE(SUBSTITUTE(SUBSTITUTE(SUBSTITUTE(SUBSTITUTE(LOWER(AA370&amp;""),CHAR(160),""),"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"&amp;TRIM(SUBSTITUTE(SUBSTITUTE(SUBSTITUTE(SUBSTITUTE(SUBSTITUTE(SUBSTITUTE(SUBSTITUTE(SUBSTITUTE(SUBSTITUTE(SUBSTITUTE(SUBSTITUTE(SUBSTITUTE(SUBSTITUTE(SUBSTITUTE(SUBSTITUTE(SUBSTITUTE(SUBSTITUTE(SUBSTITUTE(SUBSTITUTE(SUBSTITUTE(LOWER(V370&amp;""),CHAR(160)," "),"."," "),","," "),"-"," "),"/"," "),"("," "),")"," "),":"," "),";"," "),"_"," "),"–"," "),"?"," "),"!"," "),"*"," "),"["," "),"]"," "),"'"," "),"#"," "),"+"," "),"&amp;"," "))&amp;" "</f>
        <v>  </v>
      </c>
      <c r="BD370" s="61" t="str">
        <f aca="false">" "&amp;TRIM(SUBSTITUTE(SUBSTITUTE(SUBSTITUTE(SUBSTITUTE(SUBSTITUTE(SUBSTITUTE(SUBSTITUTE(SUBSTITUTE(SUBSTITUTE(SUBSTITUTE(SUBSTITUTE(SUBSTITUTE(SUBSTITUTE(SUBSTITUTE(SUBSTITUTE(SUBSTITUTE(SUBSTITUTE(SUBSTITUTE(SUBSTITUTE(SUBSTITUTE(LOWER(Z370&amp;""),CHAR(160)," "),"."," "),","," "),"-"," "),"/"," "),"("," "),")"," "),":"," "),";"," "),"_"," "),"–"," "),"?"," "),"!"," "),"*"," "),"["," "),"]"," "),"'"," "),"#"," "),"+"," "),"&amp;"," "))&amp;" "</f>
        <v>  </v>
      </c>
      <c r="BE370" s="61" t="str">
        <f aca="false">" "&amp;TRIM(SUBSTITUTE(SUBSTITUTE(SUBSTITUTE(SUBSTITUTE(SUBSTITUTE(SUBSTITUTE(SUBSTITUTE(SUBSTITUTE(SUBSTITUTE(SUBSTITUTE(SUBSTITUTE(SUBSTITUTE(SUBSTITUTE(SUBSTITUTE(SUBSTITUTE(SUBSTITUTE(SUBSTITUTE(SUBSTITUTE(SUBSTITUTE(SUBSTITUTE(LOWER(W370&amp;""),CHAR(160)," "),"."," "),","," "),"-"," "),"/"," "),"("," "),")"," "),":"," "),";"," "),"_"," "),"–"," "),"?"," "),"!"," "),"*"," "),"["," "),"]"," "),"'"," "),"#"," "),"+"," "),"&amp;"," "))&amp;" "</f>
        <v>  </v>
      </c>
      <c r="BF370" s="61" t="str">
        <f aca="false">" "&amp;TRIM(SUBSTITUTE(SUBSTITUTE(SUBSTITUTE(SUBSTITUTE(SUBSTITUTE(SUBSTITUTE(SUBSTITUTE(SUBSTITUTE(SUBSTITUTE(SUBSTITUTE(SUBSTITUTE(SUBSTITUTE(SUBSTITUTE(SUBSTITUTE(SUBSTITUTE(SUBSTITUTE(SUBSTITUTE(SUBSTITUTE(SUBSTITUTE(SUBSTITUTE(LOWER(AC370&amp;""),CHAR(160)," "),"."," "),","," "),"-"," "),"/"," "),"("," "),")"," "),":"," "),";"," "),"_"," "),"–"," "),"?"," "),"!"," "),"*"," "),"["," "),"]"," "),"'"," "),"#"," "),"+"," "),"&amp;"," "))&amp;" "</f>
        <v>  </v>
      </c>
    </row>
    <row r="371" customFormat="false" ht="41.25" hidden="false" customHeight="true" outlineLevel="0" collapsed="false">
      <c r="A371" s="57" t="s">
        <v>960</v>
      </c>
      <c r="B371" s="57" t="s">
        <v>255</v>
      </c>
      <c r="C371" s="57" t="str">
        <f aca="false">Flights!$F$15</f>
        <v>MH1149</v>
      </c>
      <c r="D371" s="58" t="n">
        <f aca="false">Flights!$D$15</f>
        <v>46307</v>
      </c>
      <c r="E371" s="57" t="str">
        <f aca="false">Flights!$G$15&amp;"-"&amp;Flights!$H$15</f>
        <v>PEN-KUL</v>
      </c>
      <c r="F371" s="57" t="str">
        <f aca="false">Flights!$K$15</f>
        <v>EY</v>
      </c>
      <c r="G371" s="57" t="s">
        <v>402</v>
      </c>
      <c r="H371" s="57" t="s">
        <v>360</v>
      </c>
      <c r="I371" s="57" t="s">
        <v>410</v>
      </c>
      <c r="J371" s="57" t="s">
        <v>413</v>
      </c>
      <c r="K371" s="67"/>
      <c r="L371" s="67" t="s">
        <v>404</v>
      </c>
      <c r="M371" s="67"/>
      <c r="N371" s="67" t="s">
        <v>365</v>
      </c>
      <c r="O371" s="67" t="s">
        <v>957</v>
      </c>
      <c r="P371" s="57" t="s">
        <v>184</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open",IF(AND(NOT(OR(LEN(AZ371)&lt;15,ISNUMBER(MATCH(AZ371,L_Placeholder,0)))),NOT(SUMPRODUCT(--ISNUMBER(SEARCH(" "&amp;L_EvidencePhrase&amp;" ",BF371)))&gt;0),NOT(OR(LEN(AU371)&lt;2,ISNUMBER(MATCH(AU371,L_Placeholder,0)))),NOT(OR(LEN(AX371)&lt;2,ISNUMBER(MATCH(AX371,L_Placeholder,0)))),TRIM(AE371)&lt;&gt;TRIM(T371)),"N/A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",BD371)))&gt;0),"INVALID – evidence missing, placeholder or not yet on file",IF(OR(LEN(AX371)&lt;2,ISNUMBER(MATCH(AX371,L_Placeholder,0))),"INVALID – verifier missing",IF(AX371=AU371,"INVALID – verifier must be someone other than the PIC",IF(SUMPRODUCT(--ISNUMBER(SEARCH(" "&amp;L_EvidencePhrase&amp;" ",BC371)))&gt;0,"INVALID – result not yet available (awaiting / TBC)",IF(AND(TRIM(U371)="Pass",SUMPRODUCT(--ISNUMBER(SEARCH(" "&amp;L_ResultBad&amp;" ",BC371)))&gt;0,NOT(SUMPRODUCT(--ISNUMBER(SEARCH(" "&amp;L_Negation&amp;" ",BC371)))&gt;0)),"INVALID – result describes a problem: use Fail, then Pass after CA",IF(AND(AQ371=1,OR(OR(LEN(AY371)&lt;3,ISNUMBER(MATCH(AY371,L_Placeholder,0))),SUMPRODUCT(--ISNUMBER(SEARCH(" "&amp;L_EvidencePhrase&amp;" ",BE371)))&gt;0)),"INVALID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SUBSTITUTE(SUBSTITUTE(SUBSTITUTE(SUBSTITUTE(SUBSTITUTE(SUBSTITUTE(SUBSTITUTE(SUBSTITUTE(SUBSTITUTE(SUBSTITUTE(SUBSTITUTE(SUBSTITUTE(SUBSTITUTE(LOWER(T371&amp;""),CHAR(160),"")," ",""),".",""),"-",""),"/",""),"?",""),"_",""),",",""),"[",""),"]",""),"(",""),")",""),"*","")</f>
        <v/>
      </c>
      <c r="AV371" s="61" t="str">
        <f aca="false">SUBSTITUTE(SUBSTITUTE(SUBSTITUTE(SUBSTITUTE(SUBSTITUTE(SUBSTITUTE(SUBSTITUTE(SUBSTITUTE(SUBSTITUTE(SUBSTITUTE(SUBSTITUTE(SUBSTITUTE(SUBSTITUTE(LOWER(V371&amp;""),CHAR(160),"")," ",""),".",""),"-",""),"/",""),"?",""),"_",""),",",""),"[",""),"]",""),"(",""),")",""),"*","")</f>
        <v/>
      </c>
      <c r="AW371" s="61" t="str">
        <f aca="false">SUBSTITUTE(SUBSTITUTE(SUBSTITUTE(SUBSTITUTE(SUBSTITUTE(SUBSTITUTE(SUBSTITUTE(SUBSTITUTE(SUBSTITUTE(SUBSTITUTE(SUBSTITUTE(SUBSTITUTE(SUBSTITUTE(LOWER(Z371&amp;""),CHAR(160),"")," ",""),".",""),"-",""),"/",""),"?",""),"_",""),",",""),"[",""),"]",""),"(",""),")",""),"*","")</f>
        <v/>
      </c>
      <c r="AX371" s="61" t="str">
        <f aca="false">SUBSTITUTE(SUBSTITUTE(SUBSTITUTE(SUBSTITUTE(SUBSTITUTE(SUBSTITUTE(SUBSTITUTE(SUBSTITUTE(SUBSTITUTE(SUBSTITUTE(SUBSTITUTE(SUBSTITUTE(SUBSTITUTE(LOWER(AE371&amp;""),CHAR(160),"")," ",""),".",""),"-",""),"/",""),"?",""),"_",""),",",""),"[",""),"]",""),"(",""),")",""),"*","")</f>
        <v/>
      </c>
      <c r="AY371" s="61" t="str">
        <f aca="false">SUBSTITUTE(SUBSTITUTE(SUBSTITUTE(SUBSTITUTE(SUBSTITUTE(SUBSTITUTE(SUBSTITUTE(SUBSTITUTE(SUBSTITUTE(SUBSTITUTE(SUBSTITUTE(SUBSTITUTE(SUBSTITUTE(LOWER(W371&amp;""),CHAR(160),"")," ",""),".",""),"-",""),"/",""),"?",""),"_",""),",",""),"[",""),"]",""),"(",""),")",""),"*","")</f>
        <v/>
      </c>
      <c r="AZ371" s="61" t="str">
        <f aca="false">SUBSTITUTE(SUBSTITUTE(SUBSTITUTE(SUBSTITUTE(SUBSTITUTE(SUBSTITUTE(SUBSTITUTE(SUBSTITUTE(SUBSTITUTE(SUBSTITUTE(SUBSTITUTE(SUBSTITUTE(SUBSTITUTE(LOWER(AC371&amp;""),CHAR(160),"")," ",""),".",""),"-",""),"/",""),"?",""),"_",""),",",""),"[",""),"]",""),"(",""),")",""),"*","")</f>
        <v/>
      </c>
      <c r="BA371" s="61" t="str">
        <f aca="false">SUBSTITUTE(SUBSTITUTE(SUBSTITUTE(SUBSTITUTE(SUBSTITUTE(SUBSTITUTE(SUBSTITUTE(SUBSTITUTE(SUBSTITUTE(SUBSTITUTE(SUBSTITUTE(SUBSTITUTE(SUBSTITUTE(LOWER(AA371&amp;""),CHAR(160),""),"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"&amp;TRIM(SUBSTITUTE(SUBSTITUTE(SUBSTITUTE(SUBSTITUTE(SUBSTITUTE(SUBSTITUTE(SUBSTITUTE(SUBSTITUTE(SUBSTITUTE(SUBSTITUTE(SUBSTITUTE(SUBSTITUTE(SUBSTITUTE(SUBSTITUTE(SUBSTITUTE(SUBSTITUTE(SUBSTITUTE(SUBSTITUTE(SUBSTITUTE(SUBSTITUTE(LOWER(V371&amp;""),CHAR(160)," "),"."," "),","," "),"-"," "),"/"," "),"("," "),")"," "),":"," "),";"," "),"_"," "),"–"," "),"?"," "),"!"," "),"*"," "),"["," "),"]"," "),"'"," "),"#"," "),"+"," "),"&amp;"," "))&amp;" "</f>
        <v>  </v>
      </c>
      <c r="BD371" s="61" t="str">
        <f aca="false">" "&amp;TRIM(SUBSTITUTE(SUBSTITUTE(SUBSTITUTE(SUBSTITUTE(SUBSTITUTE(SUBSTITUTE(SUBSTITUTE(SUBSTITUTE(SUBSTITUTE(SUBSTITUTE(SUBSTITUTE(SUBSTITUTE(SUBSTITUTE(SUBSTITUTE(SUBSTITUTE(SUBSTITUTE(SUBSTITUTE(SUBSTITUTE(SUBSTITUTE(SUBSTITUTE(LOWER(Z371&amp;""),CHAR(160)," "),"."," "),","," "),"-"," "),"/"," "),"("," "),")"," "),":"," "),";"," "),"_"," "),"–"," "),"?"," "),"!"," "),"*"," "),"["," "),"]"," "),"'"," "),"#"," "),"+"," "),"&amp;"," "))&amp;" "</f>
        <v>  </v>
      </c>
      <c r="BE371" s="61" t="str">
        <f aca="false">" "&amp;TRIM(SUBSTITUTE(SUBSTITUTE(SUBSTITUTE(SUBSTITUTE(SUBSTITUTE(SUBSTITUTE(SUBSTITUTE(SUBSTITUTE(SUBSTITUTE(SUBSTITUTE(SUBSTITUTE(SUBSTITUTE(SUBSTITUTE(SUBSTITUTE(SUBSTITUTE(SUBSTITUTE(SUBSTITUTE(SUBSTITUTE(SUBSTITUTE(SUBSTITUTE(LOWER(W371&amp;""),CHAR(160)," "),"."," "),","," "),"-"," "),"/"," "),"("," "),")"," "),":"," "),";"," "),"_"," "),"–"," "),"?"," "),"!"," "),"*"," "),"["," "),"]"," "),"'"," "),"#"," "),"+"," "),"&amp;"," "))&amp;" "</f>
        <v>  </v>
      </c>
      <c r="BF371" s="61" t="str">
        <f aca="false">" "&amp;TRIM(SUBSTITUTE(SUBSTITUTE(SUBSTITUTE(SUBSTITUTE(SUBSTITUTE(SUBSTITUTE(SUBSTITUTE(SUBSTITUTE(SUBSTITUTE(SUBSTITUTE(SUBSTITUTE(SUBSTITUTE(SUBSTITUTE(SUBSTITUTE(SUBSTITUTE(SUBSTITUTE(SUBSTITUTE(SUBSTITUTE(SUBSTITUTE(SUBSTITUTE(LOWER(AC371&amp;""),CHAR(160)," "),"."," "),","," "),"-"," "),"/"," "),"("," "),")"," "),":"," "),";"," "),"_"," "),"–"," "),"?"," "),"!"," "),"*"," "),"["," "),"]"," "),"'"," "),"#"," "),"+"," "),"&amp;"," "))&amp;" "</f>
        <v>  </v>
      </c>
    </row>
    <row r="372" customFormat="false" ht="41.25" hidden="false" customHeight="true" outlineLevel="0" collapsed="false">
      <c r="A372" s="57" t="s">
        <v>961</v>
      </c>
      <c r="B372" s="57" t="s">
        <v>255</v>
      </c>
      <c r="C372" s="57" t="str">
        <f aca="false">Flights!$F$15</f>
        <v>MH1149</v>
      </c>
      <c r="D372" s="58" t="n">
        <f aca="false">Flights!$D$15</f>
        <v>46307</v>
      </c>
      <c r="E372" s="57" t="str">
        <f aca="false">Flights!$G$15&amp;"-"&amp;Flights!$H$15</f>
        <v>PEN-KUL</v>
      </c>
      <c r="F372" s="57" t="str">
        <f aca="false">Flights!$K$15</f>
        <v>EY</v>
      </c>
      <c r="G372" s="57" t="s">
        <v>402</v>
      </c>
      <c r="H372" s="57" t="s">
        <v>360</v>
      </c>
      <c r="I372" s="57" t="s">
        <v>410</v>
      </c>
      <c r="J372" s="57" t="s">
        <v>415</v>
      </c>
      <c r="K372" s="67"/>
      <c r="L372" s="67" t="s">
        <v>404</v>
      </c>
      <c r="M372" s="67"/>
      <c r="N372" s="67" t="s">
        <v>365</v>
      </c>
      <c r="O372" s="67" t="s">
        <v>957</v>
      </c>
      <c r="P372" s="57" t="s">
        <v>184</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open",IF(AND(NOT(OR(LEN(AZ372)&lt;15,ISNUMBER(MATCH(AZ372,L_Placeholder,0)))),NOT(SUMPRODUCT(--ISNUMBER(SEARCH(" "&amp;L_EvidencePhrase&amp;" ",BF372)))&gt;0),NOT(OR(LEN(AU372)&lt;2,ISNUMBER(MATCH(AU372,L_Placeholder,0)))),NOT(OR(LEN(AX372)&lt;2,ISNUMBER(MATCH(AX372,L_Placeholder,0)))),TRIM(AE372)&lt;&gt;TRIM(T372)),"N/A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",BD372)))&gt;0),"INVALID – evidence missing, placeholder or not yet on file",IF(OR(LEN(AX372)&lt;2,ISNUMBER(MATCH(AX372,L_Placeholder,0))),"INVALID – verifier missing",IF(AX372=AU372,"INVALID – verifier must be someone other than the PIC",IF(SUMPRODUCT(--ISNUMBER(SEARCH(" "&amp;L_EvidencePhrase&amp;" ",BC372)))&gt;0,"INVALID – result not yet available (awaiting / TBC)",IF(AND(TRIM(U372)="Pass",SUMPRODUCT(--ISNUMBER(SEARCH(" "&amp;L_ResultBad&amp;" ",BC372)))&gt;0,NOT(SUMPRODUCT(--ISNUMBER(SEARCH(" "&amp;L_Negation&amp;" ",BC372)))&gt;0)),"INVALID – result describes a problem: use Fail, then Pass after CA",IF(AND(AQ372=1,OR(OR(LEN(AY372)&lt;3,ISNUMBER(MATCH(AY372,L_Placeholder,0))),SUMPRODUCT(--ISNUMBER(SEARCH(" "&amp;L_EvidencePhrase&amp;" ",BE372)))&gt;0)),"INVALID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SUBSTITUTE(SUBSTITUTE(SUBSTITUTE(SUBSTITUTE(SUBSTITUTE(SUBSTITUTE(SUBSTITUTE(SUBSTITUTE(SUBSTITUTE(SUBSTITUTE(SUBSTITUTE(SUBSTITUTE(SUBSTITUTE(LOWER(T372&amp;""),CHAR(160),"")," ",""),".",""),"-",""),"/",""),"?",""),"_",""),",",""),"[",""),"]",""),"(",""),")",""),"*","")</f>
        <v/>
      </c>
      <c r="AV372" s="61" t="str">
        <f aca="false">SUBSTITUTE(SUBSTITUTE(SUBSTITUTE(SUBSTITUTE(SUBSTITUTE(SUBSTITUTE(SUBSTITUTE(SUBSTITUTE(SUBSTITUTE(SUBSTITUTE(SUBSTITUTE(SUBSTITUTE(SUBSTITUTE(LOWER(V372&amp;""),CHAR(160),"")," ",""),".",""),"-",""),"/",""),"?",""),"_",""),",",""),"[",""),"]",""),"(",""),")",""),"*","")</f>
        <v/>
      </c>
      <c r="AW372" s="61" t="str">
        <f aca="false">SUBSTITUTE(SUBSTITUTE(SUBSTITUTE(SUBSTITUTE(SUBSTITUTE(SUBSTITUTE(SUBSTITUTE(SUBSTITUTE(SUBSTITUTE(SUBSTITUTE(SUBSTITUTE(SUBSTITUTE(SUBSTITUTE(LOWER(Z372&amp;""),CHAR(160),"")," ",""),".",""),"-",""),"/",""),"?",""),"_",""),",",""),"[",""),"]",""),"(",""),")",""),"*","")</f>
        <v/>
      </c>
      <c r="AX372" s="61" t="str">
        <f aca="false">SUBSTITUTE(SUBSTITUTE(SUBSTITUTE(SUBSTITUTE(SUBSTITUTE(SUBSTITUTE(SUBSTITUTE(SUBSTITUTE(SUBSTITUTE(SUBSTITUTE(SUBSTITUTE(SUBSTITUTE(SUBSTITUTE(LOWER(AE372&amp;""),CHAR(160),"")," ",""),".",""),"-",""),"/",""),"?",""),"_",""),",",""),"[",""),"]",""),"(",""),")",""),"*","")</f>
        <v/>
      </c>
      <c r="AY372" s="61" t="str">
        <f aca="false">SUBSTITUTE(SUBSTITUTE(SUBSTITUTE(SUBSTITUTE(SUBSTITUTE(SUBSTITUTE(SUBSTITUTE(SUBSTITUTE(SUBSTITUTE(SUBSTITUTE(SUBSTITUTE(SUBSTITUTE(SUBSTITUTE(LOWER(W372&amp;""),CHAR(160),"")," ",""),".",""),"-",""),"/",""),"?",""),"_",""),",",""),"[",""),"]",""),"(",""),")",""),"*","")</f>
        <v/>
      </c>
      <c r="AZ372" s="61" t="str">
        <f aca="false">SUBSTITUTE(SUBSTITUTE(SUBSTITUTE(SUBSTITUTE(SUBSTITUTE(SUBSTITUTE(SUBSTITUTE(SUBSTITUTE(SUBSTITUTE(SUBSTITUTE(SUBSTITUTE(SUBSTITUTE(SUBSTITUTE(LOWER(AC372&amp;""),CHAR(160),"")," ",""),".",""),"-",""),"/",""),"?",""),"_",""),",",""),"[",""),"]",""),"(",""),")",""),"*","")</f>
        <v/>
      </c>
      <c r="BA372" s="61" t="str">
        <f aca="false">SUBSTITUTE(SUBSTITUTE(SUBSTITUTE(SUBSTITUTE(SUBSTITUTE(SUBSTITUTE(SUBSTITUTE(SUBSTITUTE(SUBSTITUTE(SUBSTITUTE(SUBSTITUTE(SUBSTITUTE(SUBSTITUTE(LOWER(AA372&amp;""),CHAR(160),""),"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"&amp;TRIM(SUBSTITUTE(SUBSTITUTE(SUBSTITUTE(SUBSTITUTE(SUBSTITUTE(SUBSTITUTE(SUBSTITUTE(SUBSTITUTE(SUBSTITUTE(SUBSTITUTE(SUBSTITUTE(SUBSTITUTE(SUBSTITUTE(SUBSTITUTE(SUBSTITUTE(SUBSTITUTE(SUBSTITUTE(SUBSTITUTE(SUBSTITUTE(SUBSTITUTE(LOWER(V372&amp;""),CHAR(160)," "),"."," "),","," "),"-"," "),"/"," "),"("," "),")"," "),":"," "),";"," "),"_"," "),"–"," "),"?"," "),"!"," "),"*"," "),"["," "),"]"," "),"'"," "),"#"," "),"+"," "),"&amp;"," "))&amp;" "</f>
        <v>  </v>
      </c>
      <c r="BD372" s="61" t="str">
        <f aca="false">" "&amp;TRIM(SUBSTITUTE(SUBSTITUTE(SUBSTITUTE(SUBSTITUTE(SUBSTITUTE(SUBSTITUTE(SUBSTITUTE(SUBSTITUTE(SUBSTITUTE(SUBSTITUTE(SUBSTITUTE(SUBSTITUTE(SUBSTITUTE(SUBSTITUTE(SUBSTITUTE(SUBSTITUTE(SUBSTITUTE(SUBSTITUTE(SUBSTITUTE(SUBSTITUTE(LOWER(Z372&amp;""),CHAR(160)," "),"."," "),","," "),"-"," "),"/"," "),"("," "),")"," "),":"," "),";"," "),"_"," "),"–"," "),"?"," "),"!"," "),"*"," "),"["," "),"]"," "),"'"," "),"#"," "),"+"," "),"&amp;"," "))&amp;" "</f>
        <v>  </v>
      </c>
      <c r="BE372" s="61" t="str">
        <f aca="false">" "&amp;TRIM(SUBSTITUTE(SUBSTITUTE(SUBSTITUTE(SUBSTITUTE(SUBSTITUTE(SUBSTITUTE(SUBSTITUTE(SUBSTITUTE(SUBSTITUTE(SUBSTITUTE(SUBSTITUTE(SUBSTITUTE(SUBSTITUTE(SUBSTITUTE(SUBSTITUTE(SUBSTITUTE(SUBSTITUTE(SUBSTITUTE(SUBSTITUTE(SUBSTITUTE(LOWER(W372&amp;""),CHAR(160)," "),"."," "),","," "),"-"," "),"/"," "),"("," "),")"," "),":"," "),";"," "),"_"," "),"–"," "),"?"," "),"!"," "),"*"," "),"["," "),"]"," "),"'"," "),"#"," "),"+"," "),"&amp;"," "))&amp;" "</f>
        <v>  </v>
      </c>
      <c r="BF372" s="61" t="str">
        <f aca="false">" "&amp;TRIM(SUBSTITUTE(SUBSTITUTE(SUBSTITUTE(SUBSTITUTE(SUBSTITUTE(SUBSTITUTE(SUBSTITUTE(SUBSTITUTE(SUBSTITUTE(SUBSTITUTE(SUBSTITUTE(SUBSTITUTE(SUBSTITUTE(SUBSTITUTE(SUBSTITUTE(SUBSTITUTE(SUBSTITUTE(SUBSTITUTE(SUBSTITUTE(SUBSTITUTE(LOWER(AC372&amp;""),CHAR(160)," "),"."," "),","," "),"-"," "),"/"," "),"("," "),")"," "),":"," "),";"," "),"_"," "),"–"," "),"?"," "),"!"," "),"*"," "),"["," "),"]"," "),"'"," "),"#"," "),"+"," "),"&amp;"," "))&amp;" "</f>
        <v>  </v>
      </c>
    </row>
    <row r="373" customFormat="false" ht="78.75" hidden="false" customHeight="true" outlineLevel="0" collapsed="false">
      <c r="A373" s="57" t="s">
        <v>962</v>
      </c>
      <c r="B373" s="57" t="s">
        <v>255</v>
      </c>
      <c r="C373" s="57" t="str">
        <f aca="false">Flights!$F$15</f>
        <v>MH1149</v>
      </c>
      <c r="D373" s="58" t="n">
        <f aca="false">Flights!$D$15</f>
        <v>46307</v>
      </c>
      <c r="E373" s="57" t="str">
        <f aca="false">Flights!$G$15&amp;"-"&amp;Flights!$H$15</f>
        <v>PEN-KUL</v>
      </c>
      <c r="F373" s="57" t="str">
        <f aca="false">Flights!$K$15</f>
        <v>EY</v>
      </c>
      <c r="G373" s="57" t="s">
        <v>402</v>
      </c>
      <c r="H373" s="57" t="s">
        <v>360</v>
      </c>
      <c r="I373" s="57" t="s">
        <v>410</v>
      </c>
      <c r="J373" s="57" t="s">
        <v>417</v>
      </c>
      <c r="K373" s="67" t="s">
        <v>473</v>
      </c>
      <c r="L373" s="67" t="s">
        <v>404</v>
      </c>
      <c r="M373" s="67"/>
      <c r="N373" s="67" t="s">
        <v>365</v>
      </c>
      <c r="O373" s="67" t="s">
        <v>957</v>
      </c>
      <c r="P373" s="57" t="s">
        <v>184</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open",IF(AND(NOT(OR(LEN(AZ373)&lt;15,ISNUMBER(MATCH(AZ373,L_Placeholder,0)))),NOT(SUMPRODUCT(--ISNUMBER(SEARCH(" "&amp;L_EvidencePhrase&amp;" ",BF373)))&gt;0),NOT(OR(LEN(AU373)&lt;2,ISNUMBER(MATCH(AU373,L_Placeholder,0)))),NOT(OR(LEN(AX373)&lt;2,ISNUMBER(MATCH(AX373,L_Placeholder,0)))),TRIM(AE373)&lt;&gt;TRIM(T373)),"N/A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",BD373)))&gt;0),"INVALID – evidence missing, placeholder or not yet on file",IF(OR(LEN(AX373)&lt;2,ISNUMBER(MATCH(AX373,L_Placeholder,0))),"INVALID – verifier missing",IF(AX373=AU373,"INVALID – verifier must be someone other than the PIC",IF(SUMPRODUCT(--ISNUMBER(SEARCH(" "&amp;L_EvidencePhrase&amp;" ",BC373)))&gt;0,"INVALID – result not yet available (awaiting / TBC)",IF(AND(TRIM(U373)="Pass",SUMPRODUCT(--ISNUMBER(SEARCH(" "&amp;L_ResultBad&amp;" ",BC373)))&gt;0,NOT(SUMPRODUCT(--ISNUMBER(SEARCH(" "&amp;L_Negation&amp;" ",BC373)))&gt;0)),"INVALID – result describes a problem: use Fail, then Pass after CA",IF(AND(AQ373=1,OR(OR(LEN(AY373)&lt;3,ISNUMBER(MATCH(AY373,L_Placeholder,0))),SUMPRODUCT(--ISNUMBER(SEARCH(" "&amp;L_EvidencePhrase&amp;" ",BE373)))&gt;0)),"INVALID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SUBSTITUTE(SUBSTITUTE(SUBSTITUTE(SUBSTITUTE(SUBSTITUTE(SUBSTITUTE(SUBSTITUTE(SUBSTITUTE(SUBSTITUTE(SUBSTITUTE(SUBSTITUTE(SUBSTITUTE(SUBSTITUTE(LOWER(T373&amp;""),CHAR(160),"")," ",""),".",""),"-",""),"/",""),"?",""),"_",""),",",""),"[",""),"]",""),"(",""),")",""),"*","")</f>
        <v/>
      </c>
      <c r="AV373" s="61" t="str">
        <f aca="false">SUBSTITUTE(SUBSTITUTE(SUBSTITUTE(SUBSTITUTE(SUBSTITUTE(SUBSTITUTE(SUBSTITUTE(SUBSTITUTE(SUBSTITUTE(SUBSTITUTE(SUBSTITUTE(SUBSTITUTE(SUBSTITUTE(LOWER(V373&amp;""),CHAR(160),"")," ",""),".",""),"-",""),"/",""),"?",""),"_",""),",",""),"[",""),"]",""),"(",""),")",""),"*","")</f>
        <v/>
      </c>
      <c r="AW373" s="61" t="str">
        <f aca="false">SUBSTITUTE(SUBSTITUTE(SUBSTITUTE(SUBSTITUTE(SUBSTITUTE(SUBSTITUTE(SUBSTITUTE(SUBSTITUTE(SUBSTITUTE(SUBSTITUTE(SUBSTITUTE(SUBSTITUTE(SUBSTITUTE(LOWER(Z373&amp;""),CHAR(160),"")," ",""),".",""),"-",""),"/",""),"?",""),"_",""),",",""),"[",""),"]",""),"(",""),")",""),"*","")</f>
        <v/>
      </c>
      <c r="AX373" s="61" t="str">
        <f aca="false">SUBSTITUTE(SUBSTITUTE(SUBSTITUTE(SUBSTITUTE(SUBSTITUTE(SUBSTITUTE(SUBSTITUTE(SUBSTITUTE(SUBSTITUTE(SUBSTITUTE(SUBSTITUTE(SUBSTITUTE(SUBSTITUTE(LOWER(AE373&amp;""),CHAR(160),"")," ",""),".",""),"-",""),"/",""),"?",""),"_",""),",",""),"[",""),"]",""),"(",""),")",""),"*","")</f>
        <v/>
      </c>
      <c r="AY373" s="61" t="str">
        <f aca="false">SUBSTITUTE(SUBSTITUTE(SUBSTITUTE(SUBSTITUTE(SUBSTITUTE(SUBSTITUTE(SUBSTITUTE(SUBSTITUTE(SUBSTITUTE(SUBSTITUTE(SUBSTITUTE(SUBSTITUTE(SUBSTITUTE(LOWER(W373&amp;""),CHAR(160),"")," ",""),".",""),"-",""),"/",""),"?",""),"_",""),",",""),"[",""),"]",""),"(",""),")",""),"*","")</f>
        <v/>
      </c>
      <c r="AZ373" s="61" t="str">
        <f aca="false">SUBSTITUTE(SUBSTITUTE(SUBSTITUTE(SUBSTITUTE(SUBSTITUTE(SUBSTITUTE(SUBSTITUTE(SUBSTITUTE(SUBSTITUTE(SUBSTITUTE(SUBSTITUTE(SUBSTITUTE(SUBSTITUTE(LOWER(AC373&amp;""),CHAR(160),"")," ",""),".",""),"-",""),"/",""),"?",""),"_",""),",",""),"[",""),"]",""),"(",""),")",""),"*","")</f>
        <v/>
      </c>
      <c r="BA373" s="61" t="str">
        <f aca="false">SUBSTITUTE(SUBSTITUTE(SUBSTITUTE(SUBSTITUTE(SUBSTITUTE(SUBSTITUTE(SUBSTITUTE(SUBSTITUTE(SUBSTITUTE(SUBSTITUTE(SUBSTITUTE(SUBSTITUTE(SUBSTITUTE(LOWER(AA373&amp;""),CHAR(160),""),"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"&amp;TRIM(SUBSTITUTE(SUBSTITUTE(SUBSTITUTE(SUBSTITUTE(SUBSTITUTE(SUBSTITUTE(SUBSTITUTE(SUBSTITUTE(SUBSTITUTE(SUBSTITUTE(SUBSTITUTE(SUBSTITUTE(SUBSTITUTE(SUBSTITUTE(SUBSTITUTE(SUBSTITUTE(SUBSTITUTE(SUBSTITUTE(SUBSTITUTE(SUBSTITUTE(LOWER(V373&amp;""),CHAR(160)," "),"."," "),","," "),"-"," "),"/"," "),"("," "),")"," "),":"," "),";"," "),"_"," "),"–"," "),"?"," "),"!"," "),"*"," "),"["," "),"]"," "),"'"," "),"#"," "),"+"," "),"&amp;"," "))&amp;" "</f>
        <v>  </v>
      </c>
      <c r="BD373" s="61" t="str">
        <f aca="false">" "&amp;TRIM(SUBSTITUTE(SUBSTITUTE(SUBSTITUTE(SUBSTITUTE(SUBSTITUTE(SUBSTITUTE(SUBSTITUTE(SUBSTITUTE(SUBSTITUTE(SUBSTITUTE(SUBSTITUTE(SUBSTITUTE(SUBSTITUTE(SUBSTITUTE(SUBSTITUTE(SUBSTITUTE(SUBSTITUTE(SUBSTITUTE(SUBSTITUTE(SUBSTITUTE(LOWER(Z373&amp;""),CHAR(160)," "),"."," "),","," "),"-"," "),"/"," "),"("," "),")"," "),":"," "),";"," "),"_"," "),"–"," "),"?"," "),"!"," "),"*"," "),"["," "),"]"," "),"'"," "),"#"," "),"+"," "),"&amp;"," "))&amp;" "</f>
        <v>  </v>
      </c>
      <c r="BE373" s="61" t="str">
        <f aca="false">" "&amp;TRIM(SUBSTITUTE(SUBSTITUTE(SUBSTITUTE(SUBSTITUTE(SUBSTITUTE(SUBSTITUTE(SUBSTITUTE(SUBSTITUTE(SUBSTITUTE(SUBSTITUTE(SUBSTITUTE(SUBSTITUTE(SUBSTITUTE(SUBSTITUTE(SUBSTITUTE(SUBSTITUTE(SUBSTITUTE(SUBSTITUTE(SUBSTITUTE(SUBSTITUTE(LOWER(W373&amp;""),CHAR(160)," "),"."," "),","," "),"-"," "),"/"," "),"("," "),")"," "),":"," "),";"," "),"_"," "),"–"," "),"?"," "),"!"," "),"*"," "),"["," "),"]"," "),"'"," "),"#"," "),"+"," "),"&amp;"," "))&amp;" "</f>
        <v>  </v>
      </c>
      <c r="BF373" s="61" t="str">
        <f aca="false">" "&amp;TRIM(SUBSTITUTE(SUBSTITUTE(SUBSTITUTE(SUBSTITUTE(SUBSTITUTE(SUBSTITUTE(SUBSTITUTE(SUBSTITUTE(SUBSTITUTE(SUBSTITUTE(SUBSTITUTE(SUBSTITUTE(SUBSTITUTE(SUBSTITUTE(SUBSTITUTE(SUBSTITUTE(SUBSTITUTE(SUBSTITUTE(SUBSTITUTE(SUBSTITUTE(LOWER(AC373&amp;""),CHAR(160)," "),"."," "),","," "),"-"," "),"/"," "),"("," "),")"," "),":"," "),";"," "),"_"," "),"–"," "),"?"," "),"!"," "),"*"," "),"["," "),"]"," "),"'"," "),"#"," "),"+"," "),"&amp;"," "))&amp;" "</f>
        <v>  </v>
      </c>
    </row>
    <row r="374" customFormat="false" ht="41.25" hidden="false" customHeight="true" outlineLevel="0" collapsed="false">
      <c r="A374" s="57" t="s">
        <v>963</v>
      </c>
      <c r="B374" s="57" t="s">
        <v>255</v>
      </c>
      <c r="C374" s="57" t="str">
        <f aca="false">Flights!$F$15</f>
        <v>MH1149</v>
      </c>
      <c r="D374" s="58" t="n">
        <f aca="false">Flights!$D$15</f>
        <v>46307</v>
      </c>
      <c r="E374" s="57" t="str">
        <f aca="false">Flights!$G$15&amp;"-"&amp;Flights!$H$15</f>
        <v>PEN-KUL</v>
      </c>
      <c r="F374" s="57" t="str">
        <f aca="false">Flights!$K$15</f>
        <v>EY</v>
      </c>
      <c r="G374" s="57" t="s">
        <v>402</v>
      </c>
      <c r="H374" s="57" t="s">
        <v>360</v>
      </c>
      <c r="I374" s="57" t="s">
        <v>410</v>
      </c>
      <c r="J374" s="57" t="s">
        <v>420</v>
      </c>
      <c r="K374" s="67"/>
      <c r="L374" s="67" t="s">
        <v>404</v>
      </c>
      <c r="M374" s="67"/>
      <c r="N374" s="67" t="s">
        <v>365</v>
      </c>
      <c r="O374" s="67" t="s">
        <v>957</v>
      </c>
      <c r="P374" s="57" t="s">
        <v>184</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open",IF(AND(NOT(OR(LEN(AZ374)&lt;15,ISNUMBER(MATCH(AZ374,L_Placeholder,0)))),NOT(SUMPRODUCT(--ISNUMBER(SEARCH(" "&amp;L_EvidencePhrase&amp;" ",BF374)))&gt;0),NOT(OR(LEN(AU374)&lt;2,ISNUMBER(MATCH(AU374,L_Placeholder,0)))),NOT(OR(LEN(AX374)&lt;2,ISNUMBER(MATCH(AX374,L_Placeholder,0)))),TRIM(AE374)&lt;&gt;TRIM(T374)),"N/A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",BD374)))&gt;0),"INVALID – evidence missing, placeholder or not yet on file",IF(OR(LEN(AX374)&lt;2,ISNUMBER(MATCH(AX374,L_Placeholder,0))),"INVALID – verifier missing",IF(AX374=AU374,"INVALID – verifier must be someone other than the PIC",IF(SUMPRODUCT(--ISNUMBER(SEARCH(" "&amp;L_EvidencePhrase&amp;" ",BC374)))&gt;0,"INVALID – result not yet available (awaiting / TBC)",IF(AND(TRIM(U374)="Pass",SUMPRODUCT(--ISNUMBER(SEARCH(" "&amp;L_ResultBad&amp;" ",BC374)))&gt;0,NOT(SUMPRODUCT(--ISNUMBER(SEARCH(" "&amp;L_Negation&amp;" ",BC374)))&gt;0)),"INVALID – result describes a problem: use Fail, then Pass after CA",IF(AND(AQ374=1,OR(OR(LEN(AY374)&lt;3,ISNUMBER(MATCH(AY374,L_Placeholder,0))),SUMPRODUCT(--ISNUMBER(SEARCH(" "&amp;L_EvidencePhrase&amp;" ",BE374)))&gt;0)),"INVALID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SUBSTITUTE(SUBSTITUTE(SUBSTITUTE(SUBSTITUTE(SUBSTITUTE(SUBSTITUTE(SUBSTITUTE(SUBSTITUTE(SUBSTITUTE(SUBSTITUTE(SUBSTITUTE(SUBSTITUTE(SUBSTITUTE(LOWER(T374&amp;""),CHAR(160),"")," ",""),".",""),"-",""),"/",""),"?",""),"_",""),",",""),"[",""),"]",""),"(",""),")",""),"*","")</f>
        <v/>
      </c>
      <c r="AV374" s="61" t="str">
        <f aca="false">SUBSTITUTE(SUBSTITUTE(SUBSTITUTE(SUBSTITUTE(SUBSTITUTE(SUBSTITUTE(SUBSTITUTE(SUBSTITUTE(SUBSTITUTE(SUBSTITUTE(SUBSTITUTE(SUBSTITUTE(SUBSTITUTE(LOWER(V374&amp;""),CHAR(160),"")," ",""),".",""),"-",""),"/",""),"?",""),"_",""),",",""),"[",""),"]",""),"(",""),")",""),"*","")</f>
        <v/>
      </c>
      <c r="AW374" s="61" t="str">
        <f aca="false">SUBSTITUTE(SUBSTITUTE(SUBSTITUTE(SUBSTITUTE(SUBSTITUTE(SUBSTITUTE(SUBSTITUTE(SUBSTITUTE(SUBSTITUTE(SUBSTITUTE(SUBSTITUTE(SUBSTITUTE(SUBSTITUTE(LOWER(Z374&amp;""),CHAR(160),"")," ",""),".",""),"-",""),"/",""),"?",""),"_",""),",",""),"[",""),"]",""),"(",""),")",""),"*","")</f>
        <v/>
      </c>
      <c r="AX374" s="61" t="str">
        <f aca="false">SUBSTITUTE(SUBSTITUTE(SUBSTITUTE(SUBSTITUTE(SUBSTITUTE(SUBSTITUTE(SUBSTITUTE(SUBSTITUTE(SUBSTITUTE(SUBSTITUTE(SUBSTITUTE(SUBSTITUTE(SUBSTITUTE(LOWER(AE374&amp;""),CHAR(160),"")," ",""),".",""),"-",""),"/",""),"?",""),"_",""),",",""),"[",""),"]",""),"(",""),")",""),"*","")</f>
        <v/>
      </c>
      <c r="AY374" s="61" t="str">
        <f aca="false">SUBSTITUTE(SUBSTITUTE(SUBSTITUTE(SUBSTITUTE(SUBSTITUTE(SUBSTITUTE(SUBSTITUTE(SUBSTITUTE(SUBSTITUTE(SUBSTITUTE(SUBSTITUTE(SUBSTITUTE(SUBSTITUTE(LOWER(W374&amp;""),CHAR(160),"")," ",""),".",""),"-",""),"/",""),"?",""),"_",""),",",""),"[",""),"]",""),"(",""),")",""),"*","")</f>
        <v/>
      </c>
      <c r="AZ374" s="61" t="str">
        <f aca="false">SUBSTITUTE(SUBSTITUTE(SUBSTITUTE(SUBSTITUTE(SUBSTITUTE(SUBSTITUTE(SUBSTITUTE(SUBSTITUTE(SUBSTITUTE(SUBSTITUTE(SUBSTITUTE(SUBSTITUTE(SUBSTITUTE(LOWER(AC374&amp;""),CHAR(160),"")," ",""),".",""),"-",""),"/",""),"?",""),"_",""),",",""),"[",""),"]",""),"(",""),")",""),"*","")</f>
        <v/>
      </c>
      <c r="BA374" s="61" t="str">
        <f aca="false">SUBSTITUTE(SUBSTITUTE(SUBSTITUTE(SUBSTITUTE(SUBSTITUTE(SUBSTITUTE(SUBSTITUTE(SUBSTITUTE(SUBSTITUTE(SUBSTITUTE(SUBSTITUTE(SUBSTITUTE(SUBSTITUTE(LOWER(AA374&amp;""),CHAR(160),""),"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"&amp;TRIM(SUBSTITUTE(SUBSTITUTE(SUBSTITUTE(SUBSTITUTE(SUBSTITUTE(SUBSTITUTE(SUBSTITUTE(SUBSTITUTE(SUBSTITUTE(SUBSTITUTE(SUBSTITUTE(SUBSTITUTE(SUBSTITUTE(SUBSTITUTE(SUBSTITUTE(SUBSTITUTE(SUBSTITUTE(SUBSTITUTE(SUBSTITUTE(SUBSTITUTE(LOWER(V374&amp;""),CHAR(160)," "),"."," "),","," "),"-"," "),"/"," "),"("," "),")"," "),":"," "),";"," "),"_"," "),"–"," "),"?"," "),"!"," "),"*"," "),"["," "),"]"," "),"'"," "),"#"," "),"+"," "),"&amp;"," "))&amp;" "</f>
        <v>  </v>
      </c>
      <c r="BD374" s="61" t="str">
        <f aca="false">" "&amp;TRIM(SUBSTITUTE(SUBSTITUTE(SUBSTITUTE(SUBSTITUTE(SUBSTITUTE(SUBSTITUTE(SUBSTITUTE(SUBSTITUTE(SUBSTITUTE(SUBSTITUTE(SUBSTITUTE(SUBSTITUTE(SUBSTITUTE(SUBSTITUTE(SUBSTITUTE(SUBSTITUTE(SUBSTITUTE(SUBSTITUTE(SUBSTITUTE(SUBSTITUTE(LOWER(Z374&amp;""),CHAR(160)," "),"."," "),","," "),"-"," "),"/"," "),"("," "),")"," "),":"," "),";"," "),"_"," "),"–"," "),"?"," "),"!"," "),"*"," "),"["," "),"]"," "),"'"," "),"#"," "),"+"," "),"&amp;"," "))&amp;" "</f>
        <v>  </v>
      </c>
      <c r="BE374" s="61" t="str">
        <f aca="false">" "&amp;TRIM(SUBSTITUTE(SUBSTITUTE(SUBSTITUTE(SUBSTITUTE(SUBSTITUTE(SUBSTITUTE(SUBSTITUTE(SUBSTITUTE(SUBSTITUTE(SUBSTITUTE(SUBSTITUTE(SUBSTITUTE(SUBSTITUTE(SUBSTITUTE(SUBSTITUTE(SUBSTITUTE(SUBSTITUTE(SUBSTITUTE(SUBSTITUTE(SUBSTITUTE(LOWER(W374&amp;""),CHAR(160)," "),"."," "),","," "),"-"," "),"/"," "),"("," "),")"," "),":"," "),";"," "),"_"," "),"–"," "),"?"," "),"!"," "),"*"," "),"["," "),"]"," "),"'"," "),"#"," "),"+"," "),"&amp;"," "))&amp;" "</f>
        <v>  </v>
      </c>
      <c r="BF374" s="61" t="str">
        <f aca="false">" "&amp;TRIM(SUBSTITUTE(SUBSTITUTE(SUBSTITUTE(SUBSTITUTE(SUBSTITUTE(SUBSTITUTE(SUBSTITUTE(SUBSTITUTE(SUBSTITUTE(SUBSTITUTE(SUBSTITUTE(SUBSTITUTE(SUBSTITUTE(SUBSTITUTE(SUBSTITUTE(SUBSTITUTE(SUBSTITUTE(SUBSTITUTE(SUBSTITUTE(SUBSTITUTE(LOWER(AC374&amp;""),CHAR(160)," "),"."," "),","," "),"-"," "),"/"," "),"("," "),")"," "),":"," "),";"," "),"_"," "),"–"," "),"?"," "),"!"," "),"*"," "),"["," "),"]"," "),"'"," "),"#"," "),"+"," "),"&amp;"," "))&amp;" "</f>
        <v>  </v>
      </c>
    </row>
    <row r="375" customFormat="false" ht="66" hidden="false" customHeight="true" outlineLevel="0" collapsed="false">
      <c r="A375" s="57" t="s">
        <v>964</v>
      </c>
      <c r="B375" s="57" t="s">
        <v>255</v>
      </c>
      <c r="C375" s="57" t="str">
        <f aca="false">Flights!$F$15</f>
        <v>MH1149</v>
      </c>
      <c r="D375" s="58" t="n">
        <f aca="false">Flights!$D$15</f>
        <v>46307</v>
      </c>
      <c r="E375" s="57" t="str">
        <f aca="false">Flights!$G$15&amp;"-"&amp;Flights!$H$15</f>
        <v>PEN-KUL</v>
      </c>
      <c r="F375" s="57" t="str">
        <f aca="false">Flights!$K$15</f>
        <v>EY</v>
      </c>
      <c r="G375" s="57" t="s">
        <v>402</v>
      </c>
      <c r="H375" s="57" t="s">
        <v>360</v>
      </c>
      <c r="I375" s="57" t="s">
        <v>429</v>
      </c>
      <c r="J375" s="57" t="s">
        <v>430</v>
      </c>
      <c r="K375" s="67" t="s">
        <v>431</v>
      </c>
      <c r="L375" s="67" t="s">
        <v>965</v>
      </c>
      <c r="M375" s="67" t="s">
        <v>433</v>
      </c>
      <c r="N375" s="67" t="s">
        <v>365</v>
      </c>
      <c r="O375" s="67" t="s">
        <v>966</v>
      </c>
      <c r="P375" s="57" t="s">
        <v>184</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open",IF(AND(NOT(OR(LEN(AZ375)&lt;15,ISNUMBER(MATCH(AZ375,L_Placeholder,0)))),NOT(SUMPRODUCT(--ISNUMBER(SEARCH(" "&amp;L_EvidencePhrase&amp;" ",BF375)))&gt;0),NOT(OR(LEN(AU375)&lt;2,ISNUMBER(MATCH(AU375,L_Placeholder,0)))),NOT(OR(LEN(AX375)&lt;2,ISNUMBER(MATCH(AX375,L_Placeholder,0)))),TRIM(AE375)&lt;&gt;TRIM(T375)),"N/A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",BD375)))&gt;0),"INVALID – evidence missing, placeholder or not yet on file",IF(OR(LEN(AX375)&lt;2,ISNUMBER(MATCH(AX375,L_Placeholder,0))),"INVALID – verifier missing",IF(AX375=AU375,"INVALID – verifier must be someone other than the PIC",IF(SUMPRODUCT(--ISNUMBER(SEARCH(" "&amp;L_EvidencePhrase&amp;" ",BC375)))&gt;0,"INVALID – result not yet available (awaiting / TBC)",IF(AND(TRIM(U375)="Pass",SUMPRODUCT(--ISNUMBER(SEARCH(" "&amp;L_ResultBad&amp;" ",BC375)))&gt;0,NOT(SUMPRODUCT(--ISNUMBER(SEARCH(" "&amp;L_Negation&amp;" ",BC375)))&gt;0)),"INVALID – result describes a problem: use Fail, then Pass after CA",IF(AND(AQ375=1,OR(OR(LEN(AY375)&lt;3,ISNUMBER(MATCH(AY375,L_Placeholder,0))),SUMPRODUCT(--ISNUMBER(SEARCH(" "&amp;L_EvidencePhrase&amp;" ",BE375)))&gt;0)),"INVALID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SUBSTITUTE(SUBSTITUTE(SUBSTITUTE(SUBSTITUTE(SUBSTITUTE(SUBSTITUTE(SUBSTITUTE(SUBSTITUTE(SUBSTITUTE(SUBSTITUTE(SUBSTITUTE(SUBSTITUTE(SUBSTITUTE(LOWER(T375&amp;""),CHAR(160),"")," ",""),".",""),"-",""),"/",""),"?",""),"_",""),",",""),"[",""),"]",""),"(",""),")",""),"*","")</f>
        <v/>
      </c>
      <c r="AV375" s="61" t="str">
        <f aca="false">SUBSTITUTE(SUBSTITUTE(SUBSTITUTE(SUBSTITUTE(SUBSTITUTE(SUBSTITUTE(SUBSTITUTE(SUBSTITUTE(SUBSTITUTE(SUBSTITUTE(SUBSTITUTE(SUBSTITUTE(SUBSTITUTE(LOWER(V375&amp;""),CHAR(160),"")," ",""),".",""),"-",""),"/",""),"?",""),"_",""),",",""),"[",""),"]",""),"(",""),")",""),"*","")</f>
        <v/>
      </c>
      <c r="AW375" s="61" t="str">
        <f aca="false">SUBSTITUTE(SUBSTITUTE(SUBSTITUTE(SUBSTITUTE(SUBSTITUTE(SUBSTITUTE(SUBSTITUTE(SUBSTITUTE(SUBSTITUTE(SUBSTITUTE(SUBSTITUTE(SUBSTITUTE(SUBSTITUTE(LOWER(Z375&amp;""),CHAR(160),"")," ",""),".",""),"-",""),"/",""),"?",""),"_",""),",",""),"[",""),"]",""),"(",""),")",""),"*","")</f>
        <v/>
      </c>
      <c r="AX375" s="61" t="str">
        <f aca="false">SUBSTITUTE(SUBSTITUTE(SUBSTITUTE(SUBSTITUTE(SUBSTITUTE(SUBSTITUTE(SUBSTITUTE(SUBSTITUTE(SUBSTITUTE(SUBSTITUTE(SUBSTITUTE(SUBSTITUTE(SUBSTITUTE(LOWER(AE375&amp;""),CHAR(160),"")," ",""),".",""),"-",""),"/",""),"?",""),"_",""),",",""),"[",""),"]",""),"(",""),")",""),"*","")</f>
        <v/>
      </c>
      <c r="AY375" s="61" t="str">
        <f aca="false">SUBSTITUTE(SUBSTITUTE(SUBSTITUTE(SUBSTITUTE(SUBSTITUTE(SUBSTITUTE(SUBSTITUTE(SUBSTITUTE(SUBSTITUTE(SUBSTITUTE(SUBSTITUTE(SUBSTITUTE(SUBSTITUTE(LOWER(W375&amp;""),CHAR(160),"")," ",""),".",""),"-",""),"/",""),"?",""),"_",""),",",""),"[",""),"]",""),"(",""),")",""),"*","")</f>
        <v/>
      </c>
      <c r="AZ375" s="61" t="str">
        <f aca="false">SUBSTITUTE(SUBSTITUTE(SUBSTITUTE(SUBSTITUTE(SUBSTITUTE(SUBSTITUTE(SUBSTITUTE(SUBSTITUTE(SUBSTITUTE(SUBSTITUTE(SUBSTITUTE(SUBSTITUTE(SUBSTITUTE(LOWER(AC375&amp;""),CHAR(160),"")," ",""),".",""),"-",""),"/",""),"?",""),"_",""),",",""),"[",""),"]",""),"(",""),")",""),"*","")</f>
        <v/>
      </c>
      <c r="BA375" s="61" t="str">
        <f aca="false">SUBSTITUTE(SUBSTITUTE(SUBSTITUTE(SUBSTITUTE(SUBSTITUTE(SUBSTITUTE(SUBSTITUTE(SUBSTITUTE(SUBSTITUTE(SUBSTITUTE(SUBSTITUTE(SUBSTITUTE(SUBSTITUTE(LOWER(AA375&amp;""),CHAR(160),""),"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"&amp;TRIM(SUBSTITUTE(SUBSTITUTE(SUBSTITUTE(SUBSTITUTE(SUBSTITUTE(SUBSTITUTE(SUBSTITUTE(SUBSTITUTE(SUBSTITUTE(SUBSTITUTE(SUBSTITUTE(SUBSTITUTE(SUBSTITUTE(SUBSTITUTE(SUBSTITUTE(SUBSTITUTE(SUBSTITUTE(SUBSTITUTE(SUBSTITUTE(SUBSTITUTE(LOWER(V375&amp;""),CHAR(160)," "),"."," "),","," "),"-"," "),"/"," "),"("," "),")"," "),":"," "),";"," "),"_"," "),"–"," "),"?"," "),"!"," "),"*"," "),"["," "),"]"," "),"'"," "),"#"," "),"+"," "),"&amp;"," "))&amp;" "</f>
        <v>  </v>
      </c>
      <c r="BD375" s="61" t="str">
        <f aca="false">" "&amp;TRIM(SUBSTITUTE(SUBSTITUTE(SUBSTITUTE(SUBSTITUTE(SUBSTITUTE(SUBSTITUTE(SUBSTITUTE(SUBSTITUTE(SUBSTITUTE(SUBSTITUTE(SUBSTITUTE(SUBSTITUTE(SUBSTITUTE(SUBSTITUTE(SUBSTITUTE(SUBSTITUTE(SUBSTITUTE(SUBSTITUTE(SUBSTITUTE(SUBSTITUTE(LOWER(Z375&amp;""),CHAR(160)," "),"."," "),","," "),"-"," "),"/"," "),"("," "),")"," "),":"," "),";"," "),"_"," "),"–"," "),"?"," "),"!"," "),"*"," "),"["," "),"]"," "),"'"," "),"#"," "),"+"," "),"&amp;"," "))&amp;" "</f>
        <v>  </v>
      </c>
      <c r="BE375" s="61" t="str">
        <f aca="false">" "&amp;TRIM(SUBSTITUTE(SUBSTITUTE(SUBSTITUTE(SUBSTITUTE(SUBSTITUTE(SUBSTITUTE(SUBSTITUTE(SUBSTITUTE(SUBSTITUTE(SUBSTITUTE(SUBSTITUTE(SUBSTITUTE(SUBSTITUTE(SUBSTITUTE(SUBSTITUTE(SUBSTITUTE(SUBSTITUTE(SUBSTITUTE(SUBSTITUTE(SUBSTITUTE(LOWER(W375&amp;""),CHAR(160)," "),"."," "),","," "),"-"," "),"/"," "),"("," "),")"," "),":"," "),";"," "),"_"," "),"–"," "),"?"," "),"!"," "),"*"," "),"["," "),"]"," "),"'"," "),"#"," "),"+"," "),"&amp;"," "))&amp;" "</f>
        <v>  </v>
      </c>
      <c r="BF375" s="61" t="str">
        <f aca="false">" "&amp;TRIM(SUBSTITUTE(SUBSTITUTE(SUBSTITUTE(SUBSTITUTE(SUBSTITUTE(SUBSTITUTE(SUBSTITUTE(SUBSTITUTE(SUBSTITUTE(SUBSTITUTE(SUBSTITUTE(SUBSTITUTE(SUBSTITUTE(SUBSTITUTE(SUBSTITUTE(SUBSTITUTE(SUBSTITUTE(SUBSTITUTE(SUBSTITUTE(SUBSTITUTE(LOWER(AC375&amp;""),CHAR(160)," "),"."," "),","," "),"-"," "),"/"," "),"("," "),")"," "),":"," "),";"," "),"_"," "),"–"," "),"?"," "),"!"," "),"*"," "),"["," "),"]"," "),"'"," "),"#"," "),"+"," "),"&amp;"," "))&amp;" "</f>
        <v>  </v>
      </c>
    </row>
    <row r="376" customFormat="false" ht="39.75" hidden="false" customHeight="true" outlineLevel="0" collapsed="false">
      <c r="A376" s="57" t="s">
        <v>967</v>
      </c>
      <c r="B376" s="57" t="s">
        <v>255</v>
      </c>
      <c r="C376" s="57" t="str">
        <f aca="false">Flights!$F$15</f>
        <v>MH1149</v>
      </c>
      <c r="D376" s="58" t="n">
        <f aca="false">Flights!$D$15</f>
        <v>46307</v>
      </c>
      <c r="E376" s="57" t="str">
        <f aca="false">Flights!$G$15&amp;"-"&amp;Flights!$H$15</f>
        <v>PEN-KUL</v>
      </c>
      <c r="F376" s="57" t="str">
        <f aca="false">Flights!$K$15</f>
        <v>EY</v>
      </c>
      <c r="G376" s="57" t="s">
        <v>441</v>
      </c>
      <c r="H376" s="57" t="s">
        <v>442</v>
      </c>
      <c r="I376" s="57" t="s">
        <v>361</v>
      </c>
      <c r="J376" s="57" t="s">
        <v>443</v>
      </c>
      <c r="K376" s="67" t="s">
        <v>408</v>
      </c>
      <c r="L376" s="67" t="s">
        <v>444</v>
      </c>
      <c r="M376" s="67"/>
      <c r="N376" s="67" t="s">
        <v>365</v>
      </c>
      <c r="O376" s="67" t="s">
        <v>445</v>
      </c>
      <c r="P376" s="57" t="s">
        <v>251</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open",IF(AND(NOT(OR(LEN(AZ376)&lt;15,ISNUMBER(MATCH(AZ376,L_Placeholder,0)))),NOT(SUMPRODUCT(--ISNUMBER(SEARCH(" "&amp;L_EvidencePhrase&amp;" ",BF376)))&gt;0),NOT(OR(LEN(AU376)&lt;2,ISNUMBER(MATCH(AU376,L_Placeholder,0)))),NOT(OR(LEN(AX376)&lt;2,ISNUMBER(MATCH(AX376,L_Placeholder,0)))),TRIM(AE376)&lt;&gt;TRIM(T376)),"N/A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",BD376)))&gt;0),"INVALID – evidence missing, placeholder or not yet on file",IF(OR(LEN(AX376)&lt;2,ISNUMBER(MATCH(AX376,L_Placeholder,0))),"INVALID – verifier missing",IF(AX376=AU376,"INVALID – verifier must be someone other than the PIC",IF(SUMPRODUCT(--ISNUMBER(SEARCH(" "&amp;L_EvidencePhrase&amp;" ",BC376)))&gt;0,"INVALID – result not yet available (awaiting / TBC)",IF(AND(TRIM(U376)="Pass",SUMPRODUCT(--ISNUMBER(SEARCH(" "&amp;L_ResultBad&amp;" ",BC376)))&gt;0,NOT(SUMPRODUCT(--ISNUMBER(SEARCH(" "&amp;L_Negation&amp;" ",BC376)))&gt;0)),"INVALID – result describes a problem: use Fail, then Pass after CA",IF(AND(AQ376=1,OR(OR(LEN(AY376)&lt;3,ISNUMBER(MATCH(AY376,L_Placeholder,0))),SUMPRODUCT(--ISNUMBER(SEARCH(" "&amp;L_EvidencePhrase&amp;" ",BE376)))&gt;0)),"INVALID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SUBSTITUTE(SUBSTITUTE(SUBSTITUTE(SUBSTITUTE(SUBSTITUTE(SUBSTITUTE(SUBSTITUTE(SUBSTITUTE(SUBSTITUTE(SUBSTITUTE(SUBSTITUTE(SUBSTITUTE(SUBSTITUTE(LOWER(T376&amp;""),CHAR(160),"")," ",""),".",""),"-",""),"/",""),"?",""),"_",""),",",""),"[",""),"]",""),"(",""),")",""),"*","")</f>
        <v/>
      </c>
      <c r="AV376" s="61" t="str">
        <f aca="false">SUBSTITUTE(SUBSTITUTE(SUBSTITUTE(SUBSTITUTE(SUBSTITUTE(SUBSTITUTE(SUBSTITUTE(SUBSTITUTE(SUBSTITUTE(SUBSTITUTE(SUBSTITUTE(SUBSTITUTE(SUBSTITUTE(LOWER(V376&amp;""),CHAR(160),"")," ",""),".",""),"-",""),"/",""),"?",""),"_",""),",",""),"[",""),"]",""),"(",""),")",""),"*","")</f>
        <v/>
      </c>
      <c r="AW376" s="61" t="str">
        <f aca="false">SUBSTITUTE(SUBSTITUTE(SUBSTITUTE(SUBSTITUTE(SUBSTITUTE(SUBSTITUTE(SUBSTITUTE(SUBSTITUTE(SUBSTITUTE(SUBSTITUTE(SUBSTITUTE(SUBSTITUTE(SUBSTITUTE(LOWER(Z376&amp;""),CHAR(160),"")," ",""),".",""),"-",""),"/",""),"?",""),"_",""),",",""),"[",""),"]",""),"(",""),")",""),"*","")</f>
        <v/>
      </c>
      <c r="AX376" s="61" t="str">
        <f aca="false">SUBSTITUTE(SUBSTITUTE(SUBSTITUTE(SUBSTITUTE(SUBSTITUTE(SUBSTITUTE(SUBSTITUTE(SUBSTITUTE(SUBSTITUTE(SUBSTITUTE(SUBSTITUTE(SUBSTITUTE(SUBSTITUTE(LOWER(AE376&amp;""),CHAR(160),"")," ",""),".",""),"-",""),"/",""),"?",""),"_",""),",",""),"[",""),"]",""),"(",""),")",""),"*","")</f>
        <v/>
      </c>
      <c r="AY376" s="61" t="str">
        <f aca="false">SUBSTITUTE(SUBSTITUTE(SUBSTITUTE(SUBSTITUTE(SUBSTITUTE(SUBSTITUTE(SUBSTITUTE(SUBSTITUTE(SUBSTITUTE(SUBSTITUTE(SUBSTITUTE(SUBSTITUTE(SUBSTITUTE(LOWER(W376&amp;""),CHAR(160),"")," ",""),".",""),"-",""),"/",""),"?",""),"_",""),",",""),"[",""),"]",""),"(",""),")",""),"*","")</f>
        <v/>
      </c>
      <c r="AZ376" s="61" t="str">
        <f aca="false">SUBSTITUTE(SUBSTITUTE(SUBSTITUTE(SUBSTITUTE(SUBSTITUTE(SUBSTITUTE(SUBSTITUTE(SUBSTITUTE(SUBSTITUTE(SUBSTITUTE(SUBSTITUTE(SUBSTITUTE(SUBSTITUTE(LOWER(AC376&amp;""),CHAR(160),"")," ",""),".",""),"-",""),"/",""),"?",""),"_",""),",",""),"[",""),"]",""),"(",""),")",""),"*","")</f>
        <v/>
      </c>
      <c r="BA376" s="61" t="str">
        <f aca="false">SUBSTITUTE(SUBSTITUTE(SUBSTITUTE(SUBSTITUTE(SUBSTITUTE(SUBSTITUTE(SUBSTITUTE(SUBSTITUTE(SUBSTITUTE(SUBSTITUTE(SUBSTITUTE(SUBSTITUTE(SUBSTITUTE(LOWER(AA376&amp;""),CHAR(160),""),"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"&amp;TRIM(SUBSTITUTE(SUBSTITUTE(SUBSTITUTE(SUBSTITUTE(SUBSTITUTE(SUBSTITUTE(SUBSTITUTE(SUBSTITUTE(SUBSTITUTE(SUBSTITUTE(SUBSTITUTE(SUBSTITUTE(SUBSTITUTE(SUBSTITUTE(SUBSTITUTE(SUBSTITUTE(SUBSTITUTE(SUBSTITUTE(SUBSTITUTE(SUBSTITUTE(LOWER(V376&amp;""),CHAR(160)," "),"."," "),","," "),"-"," "),"/"," "),"("," "),")"," "),":"," "),";"," "),"_"," "),"–"," "),"?"," "),"!"," "),"*"," "),"["," "),"]"," "),"'"," "),"#"," "),"+"," "),"&amp;"," "))&amp;" "</f>
        <v>  </v>
      </c>
      <c r="BD376" s="61" t="str">
        <f aca="false">" "&amp;TRIM(SUBSTITUTE(SUBSTITUTE(SUBSTITUTE(SUBSTITUTE(SUBSTITUTE(SUBSTITUTE(SUBSTITUTE(SUBSTITUTE(SUBSTITUTE(SUBSTITUTE(SUBSTITUTE(SUBSTITUTE(SUBSTITUTE(SUBSTITUTE(SUBSTITUTE(SUBSTITUTE(SUBSTITUTE(SUBSTITUTE(SUBSTITUTE(SUBSTITUTE(LOWER(Z376&amp;""),CHAR(160)," "),"."," "),","," "),"-"," "),"/"," "),"("," "),")"," "),":"," "),";"," "),"_"," "),"–"," "),"?"," "),"!"," "),"*"," "),"["," "),"]"," "),"'"," "),"#"," "),"+"," "),"&amp;"," "))&amp;" "</f>
        <v>  </v>
      </c>
      <c r="BE376" s="61" t="str">
        <f aca="false">" "&amp;TRIM(SUBSTITUTE(SUBSTITUTE(SUBSTITUTE(SUBSTITUTE(SUBSTITUTE(SUBSTITUTE(SUBSTITUTE(SUBSTITUTE(SUBSTITUTE(SUBSTITUTE(SUBSTITUTE(SUBSTITUTE(SUBSTITUTE(SUBSTITUTE(SUBSTITUTE(SUBSTITUTE(SUBSTITUTE(SUBSTITUTE(SUBSTITUTE(SUBSTITUTE(LOWER(W376&amp;""),CHAR(160)," "),"."," "),","," "),"-"," "),"/"," "),"("," "),")"," "),":"," "),";"," "),"_"," "),"–"," "),"?"," "),"!"," "),"*"," "),"["," "),"]"," "),"'"," "),"#"," "),"+"," "),"&amp;"," "))&amp;" "</f>
        <v>  </v>
      </c>
      <c r="BF376" s="61" t="str">
        <f aca="false">" "&amp;TRIM(SUBSTITUTE(SUBSTITUTE(SUBSTITUTE(SUBSTITUTE(SUBSTITUTE(SUBSTITUTE(SUBSTITUTE(SUBSTITUTE(SUBSTITUTE(SUBSTITUTE(SUBSTITUTE(SUBSTITUTE(SUBSTITUTE(SUBSTITUTE(SUBSTITUTE(SUBSTITUTE(SUBSTITUTE(SUBSTITUTE(SUBSTITUTE(SUBSTITUTE(LOWER(AC376&amp;""),CHAR(160)," "),"."," "),","," "),"-"," "),"/"," "),"("," "),")"," "),":"," "),";"," "),"_"," "),"–"," "),"?"," "),"!"," "),"*"," "),"["," "),"]"," "),"'"," "),"#"," "),"+"," "),"&amp;"," "))&amp;" "</f>
        <v>  </v>
      </c>
    </row>
    <row r="377" customFormat="false" ht="39.75" hidden="false" customHeight="true" outlineLevel="0" collapsed="false">
      <c r="A377" s="57" t="s">
        <v>968</v>
      </c>
      <c r="B377" s="57" t="s">
        <v>255</v>
      </c>
      <c r="C377" s="57" t="str">
        <f aca="false">Flights!$F$15</f>
        <v>MH1149</v>
      </c>
      <c r="D377" s="58" t="n">
        <f aca="false">Flights!$D$15</f>
        <v>46307</v>
      </c>
      <c r="E377" s="57" t="str">
        <f aca="false">Flights!$G$15&amp;"-"&amp;Flights!$H$15</f>
        <v>PEN-KUL</v>
      </c>
      <c r="F377" s="57" t="str">
        <f aca="false">Flights!$K$15</f>
        <v>EY</v>
      </c>
      <c r="G377" s="57" t="s">
        <v>441</v>
      </c>
      <c r="H377" s="57" t="s">
        <v>442</v>
      </c>
      <c r="I377" s="57" t="s">
        <v>410</v>
      </c>
      <c r="J377" s="57" t="s">
        <v>447</v>
      </c>
      <c r="K377" s="67" t="s">
        <v>408</v>
      </c>
      <c r="L377" s="67" t="s">
        <v>444</v>
      </c>
      <c r="M377" s="67"/>
      <c r="N377" s="67" t="s">
        <v>365</v>
      </c>
      <c r="O377" s="67" t="s">
        <v>445</v>
      </c>
      <c r="P377" s="57" t="s">
        <v>251</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open",IF(AND(NOT(OR(LEN(AZ377)&lt;15,ISNUMBER(MATCH(AZ377,L_Placeholder,0)))),NOT(SUMPRODUCT(--ISNUMBER(SEARCH(" "&amp;L_EvidencePhrase&amp;" ",BF377)))&gt;0),NOT(OR(LEN(AU377)&lt;2,ISNUMBER(MATCH(AU377,L_Placeholder,0)))),NOT(OR(LEN(AX377)&lt;2,ISNUMBER(MATCH(AX377,L_Placeholder,0)))),TRIM(AE377)&lt;&gt;TRIM(T377)),"N/A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",BD377)))&gt;0),"INVALID – evidence missing, placeholder or not yet on file",IF(OR(LEN(AX377)&lt;2,ISNUMBER(MATCH(AX377,L_Placeholder,0))),"INVALID – verifier missing",IF(AX377=AU377,"INVALID – verifier must be someone other than the PIC",IF(SUMPRODUCT(--ISNUMBER(SEARCH(" "&amp;L_EvidencePhrase&amp;" ",BC377)))&gt;0,"INVALID – result not yet available (awaiting / TBC)",IF(AND(TRIM(U377)="Pass",SUMPRODUCT(--ISNUMBER(SEARCH(" "&amp;L_ResultBad&amp;" ",BC377)))&gt;0,NOT(SUMPRODUCT(--ISNUMBER(SEARCH(" "&amp;L_Negation&amp;" ",BC377)))&gt;0)),"INVALID – result describes a problem: use Fail, then Pass after CA",IF(AND(AQ377=1,OR(OR(LEN(AY377)&lt;3,ISNUMBER(MATCH(AY377,L_Placeholder,0))),SUMPRODUCT(--ISNUMBER(SEARCH(" "&amp;L_EvidencePhrase&amp;" ",BE377)))&gt;0)),"INVALID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SUBSTITUTE(SUBSTITUTE(SUBSTITUTE(SUBSTITUTE(SUBSTITUTE(SUBSTITUTE(SUBSTITUTE(SUBSTITUTE(SUBSTITUTE(SUBSTITUTE(SUBSTITUTE(SUBSTITUTE(SUBSTITUTE(LOWER(T377&amp;""),CHAR(160),"")," ",""),".",""),"-",""),"/",""),"?",""),"_",""),",",""),"[",""),"]",""),"(",""),")",""),"*","")</f>
        <v/>
      </c>
      <c r="AV377" s="61" t="str">
        <f aca="false">SUBSTITUTE(SUBSTITUTE(SUBSTITUTE(SUBSTITUTE(SUBSTITUTE(SUBSTITUTE(SUBSTITUTE(SUBSTITUTE(SUBSTITUTE(SUBSTITUTE(SUBSTITUTE(SUBSTITUTE(SUBSTITUTE(LOWER(V377&amp;""),CHAR(160),"")," ",""),".",""),"-",""),"/",""),"?",""),"_",""),",",""),"[",""),"]",""),"(",""),")",""),"*","")</f>
        <v/>
      </c>
      <c r="AW377" s="61" t="str">
        <f aca="false">SUBSTITUTE(SUBSTITUTE(SUBSTITUTE(SUBSTITUTE(SUBSTITUTE(SUBSTITUTE(SUBSTITUTE(SUBSTITUTE(SUBSTITUTE(SUBSTITUTE(SUBSTITUTE(SUBSTITUTE(SUBSTITUTE(LOWER(Z377&amp;""),CHAR(160),"")," ",""),".",""),"-",""),"/",""),"?",""),"_",""),",",""),"[",""),"]",""),"(",""),")",""),"*","")</f>
        <v/>
      </c>
      <c r="AX377" s="61" t="str">
        <f aca="false">SUBSTITUTE(SUBSTITUTE(SUBSTITUTE(SUBSTITUTE(SUBSTITUTE(SUBSTITUTE(SUBSTITUTE(SUBSTITUTE(SUBSTITUTE(SUBSTITUTE(SUBSTITUTE(SUBSTITUTE(SUBSTITUTE(LOWER(AE377&amp;""),CHAR(160),"")," ",""),".",""),"-",""),"/",""),"?",""),"_",""),",",""),"[",""),"]",""),"(",""),")",""),"*","")</f>
        <v/>
      </c>
      <c r="AY377" s="61" t="str">
        <f aca="false">SUBSTITUTE(SUBSTITUTE(SUBSTITUTE(SUBSTITUTE(SUBSTITUTE(SUBSTITUTE(SUBSTITUTE(SUBSTITUTE(SUBSTITUTE(SUBSTITUTE(SUBSTITUTE(SUBSTITUTE(SUBSTITUTE(LOWER(W377&amp;""),CHAR(160),"")," ",""),".",""),"-",""),"/",""),"?",""),"_",""),",",""),"[",""),"]",""),"(",""),")",""),"*","")</f>
        <v/>
      </c>
      <c r="AZ377" s="61" t="str">
        <f aca="false">SUBSTITUTE(SUBSTITUTE(SUBSTITUTE(SUBSTITUTE(SUBSTITUTE(SUBSTITUTE(SUBSTITUTE(SUBSTITUTE(SUBSTITUTE(SUBSTITUTE(SUBSTITUTE(SUBSTITUTE(SUBSTITUTE(LOWER(AC377&amp;""),CHAR(160),"")," ",""),".",""),"-",""),"/",""),"?",""),"_",""),",",""),"[",""),"]",""),"(",""),")",""),"*","")</f>
        <v/>
      </c>
      <c r="BA377" s="61" t="str">
        <f aca="false">SUBSTITUTE(SUBSTITUTE(SUBSTITUTE(SUBSTITUTE(SUBSTITUTE(SUBSTITUTE(SUBSTITUTE(SUBSTITUTE(SUBSTITUTE(SUBSTITUTE(SUBSTITUTE(SUBSTITUTE(SUBSTITUTE(LOWER(AA377&amp;""),CHAR(160),""),"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"&amp;TRIM(SUBSTITUTE(SUBSTITUTE(SUBSTITUTE(SUBSTITUTE(SUBSTITUTE(SUBSTITUTE(SUBSTITUTE(SUBSTITUTE(SUBSTITUTE(SUBSTITUTE(SUBSTITUTE(SUBSTITUTE(SUBSTITUTE(SUBSTITUTE(SUBSTITUTE(SUBSTITUTE(SUBSTITUTE(SUBSTITUTE(SUBSTITUTE(SUBSTITUTE(LOWER(V377&amp;""),CHAR(160)," "),"."," "),","," "),"-"," "),"/"," "),"("," "),")"," "),":"," "),";"," "),"_"," "),"–"," "),"?"," "),"!"," "),"*"," "),"["," "),"]"," "),"'"," "),"#"," "),"+"," "),"&amp;"," "))&amp;" "</f>
        <v>  </v>
      </c>
      <c r="BD377" s="61" t="str">
        <f aca="false">" "&amp;TRIM(SUBSTITUTE(SUBSTITUTE(SUBSTITUTE(SUBSTITUTE(SUBSTITUTE(SUBSTITUTE(SUBSTITUTE(SUBSTITUTE(SUBSTITUTE(SUBSTITUTE(SUBSTITUTE(SUBSTITUTE(SUBSTITUTE(SUBSTITUTE(SUBSTITUTE(SUBSTITUTE(SUBSTITUTE(SUBSTITUTE(SUBSTITUTE(SUBSTITUTE(LOWER(Z377&amp;""),CHAR(160)," "),"."," "),","," "),"-"," "),"/"," "),"("," "),")"," "),":"," "),";"," "),"_"," "),"–"," "),"?"," "),"!"," "),"*"," "),"["," "),"]"," "),"'"," "),"#"," "),"+"," "),"&amp;"," "))&amp;" "</f>
        <v>  </v>
      </c>
      <c r="BE377" s="61" t="str">
        <f aca="false">" "&amp;TRIM(SUBSTITUTE(SUBSTITUTE(SUBSTITUTE(SUBSTITUTE(SUBSTITUTE(SUBSTITUTE(SUBSTITUTE(SUBSTITUTE(SUBSTITUTE(SUBSTITUTE(SUBSTITUTE(SUBSTITUTE(SUBSTITUTE(SUBSTITUTE(SUBSTITUTE(SUBSTITUTE(SUBSTITUTE(SUBSTITUTE(SUBSTITUTE(SUBSTITUTE(LOWER(W377&amp;""),CHAR(160)," "),"."," "),","," "),"-"," "),"/"," "),"("," "),")"," "),":"," "),";"," "),"_"," "),"–"," "),"?"," "),"!"," "),"*"," "),"["," "),"]"," "),"'"," "),"#"," "),"+"," "),"&amp;"," "))&amp;" "</f>
        <v>  </v>
      </c>
      <c r="BF377" s="61" t="str">
        <f aca="false">" "&amp;TRIM(SUBSTITUTE(SUBSTITUTE(SUBSTITUTE(SUBSTITUTE(SUBSTITUTE(SUBSTITUTE(SUBSTITUTE(SUBSTITUTE(SUBSTITUTE(SUBSTITUTE(SUBSTITUTE(SUBSTITUTE(SUBSTITUTE(SUBSTITUTE(SUBSTITUTE(SUBSTITUTE(SUBSTITUTE(SUBSTITUTE(SUBSTITUTE(SUBSTITUTE(LOWER(AC377&amp;""),CHAR(160)," "),"."," "),","," "),"-"," "),"/"," "),"("," "),")"," "),":"," "),";"," "),"_"," "),"–"," "),"?"," "),"!"," "),"*"," "),"["," "),"]"," "),"'"," "),"#"," "),"+"," "),"&amp;"," "))&amp;" "</f>
        <v>  </v>
      </c>
    </row>
    <row r="378" customFormat="false" ht="66" hidden="false" customHeight="true" outlineLevel="0" collapsed="false">
      <c r="A378" s="57" t="s">
        <v>969</v>
      </c>
      <c r="B378" s="57" t="s">
        <v>255</v>
      </c>
      <c r="C378" s="57" t="str">
        <f aca="false">Flights!$F$15</f>
        <v>MH1149</v>
      </c>
      <c r="D378" s="58" t="n">
        <f aca="false">Flights!$D$15</f>
        <v>46307</v>
      </c>
      <c r="E378" s="57" t="str">
        <f aca="false">Flights!$G$15&amp;"-"&amp;Flights!$H$15</f>
        <v>PEN-KUL</v>
      </c>
      <c r="F378" s="57" t="str">
        <f aca="false">Flights!$K$15</f>
        <v>EY</v>
      </c>
      <c r="G378" s="57" t="s">
        <v>441</v>
      </c>
      <c r="H378" s="57" t="s">
        <v>442</v>
      </c>
      <c r="I378" s="57" t="s">
        <v>393</v>
      </c>
      <c r="J378" s="57" t="s">
        <v>970</v>
      </c>
      <c r="K378" s="67" t="s">
        <v>971</v>
      </c>
      <c r="L378" s="67" t="s">
        <v>972</v>
      </c>
      <c r="M378" s="67"/>
      <c r="N378" s="67" t="s">
        <v>365</v>
      </c>
      <c r="O378" s="67" t="s">
        <v>973</v>
      </c>
      <c r="P378" s="57" t="s">
        <v>184</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open",IF(AND(NOT(OR(LEN(AZ378)&lt;15,ISNUMBER(MATCH(AZ378,L_Placeholder,0)))),NOT(SUMPRODUCT(--ISNUMBER(SEARCH(" "&amp;L_EvidencePhrase&amp;" ",BF378)))&gt;0),NOT(OR(LEN(AU378)&lt;2,ISNUMBER(MATCH(AU378,L_Placeholder,0)))),NOT(OR(LEN(AX378)&lt;2,ISNUMBER(MATCH(AX378,L_Placeholder,0)))),TRIM(AE378)&lt;&gt;TRIM(T378)),"N/A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",BD378)))&gt;0),"INVALID – evidence missing, placeholder or not yet on file",IF(OR(LEN(AX378)&lt;2,ISNUMBER(MATCH(AX378,L_Placeholder,0))),"INVALID – verifier missing",IF(AX378=AU378,"INVALID – verifier must be someone other than the PIC",IF(SUMPRODUCT(--ISNUMBER(SEARCH(" "&amp;L_EvidencePhrase&amp;" ",BC378)))&gt;0,"INVALID – result not yet available (awaiting / TBC)",IF(AND(TRIM(U378)="Pass",SUMPRODUCT(--ISNUMBER(SEARCH(" "&amp;L_ResultBad&amp;" ",BC378)))&gt;0,NOT(SUMPRODUCT(--ISNUMBER(SEARCH(" "&amp;L_Negation&amp;" ",BC378)))&gt;0)),"INVALID – result describes a problem: use Fail, then Pass after CA",IF(AND(AQ378=1,OR(OR(LEN(AY378)&lt;3,ISNUMBER(MATCH(AY378,L_Placeholder,0))),SUMPRODUCT(--ISNUMBER(SEARCH(" "&amp;L_EvidencePhrase&amp;" ",BE378)))&gt;0)),"INVALID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SUBSTITUTE(SUBSTITUTE(SUBSTITUTE(SUBSTITUTE(SUBSTITUTE(SUBSTITUTE(SUBSTITUTE(SUBSTITUTE(SUBSTITUTE(SUBSTITUTE(SUBSTITUTE(SUBSTITUTE(SUBSTITUTE(LOWER(T378&amp;""),CHAR(160),"")," ",""),".",""),"-",""),"/",""),"?",""),"_",""),",",""),"[",""),"]",""),"(",""),")",""),"*","")</f>
        <v/>
      </c>
      <c r="AV378" s="61" t="str">
        <f aca="false">SUBSTITUTE(SUBSTITUTE(SUBSTITUTE(SUBSTITUTE(SUBSTITUTE(SUBSTITUTE(SUBSTITUTE(SUBSTITUTE(SUBSTITUTE(SUBSTITUTE(SUBSTITUTE(SUBSTITUTE(SUBSTITUTE(LOWER(V378&amp;""),CHAR(160),"")," ",""),".",""),"-",""),"/",""),"?",""),"_",""),",",""),"[",""),"]",""),"(",""),")",""),"*","")</f>
        <v/>
      </c>
      <c r="AW378" s="61" t="str">
        <f aca="false">SUBSTITUTE(SUBSTITUTE(SUBSTITUTE(SUBSTITUTE(SUBSTITUTE(SUBSTITUTE(SUBSTITUTE(SUBSTITUTE(SUBSTITUTE(SUBSTITUTE(SUBSTITUTE(SUBSTITUTE(SUBSTITUTE(LOWER(Z378&amp;""),CHAR(160),"")," ",""),".",""),"-",""),"/",""),"?",""),"_",""),",",""),"[",""),"]",""),"(",""),")",""),"*","")</f>
        <v/>
      </c>
      <c r="AX378" s="61" t="str">
        <f aca="false">SUBSTITUTE(SUBSTITUTE(SUBSTITUTE(SUBSTITUTE(SUBSTITUTE(SUBSTITUTE(SUBSTITUTE(SUBSTITUTE(SUBSTITUTE(SUBSTITUTE(SUBSTITUTE(SUBSTITUTE(SUBSTITUTE(LOWER(AE378&amp;""),CHAR(160),"")," ",""),".",""),"-",""),"/",""),"?",""),"_",""),",",""),"[",""),"]",""),"(",""),")",""),"*","")</f>
        <v/>
      </c>
      <c r="AY378" s="61" t="str">
        <f aca="false">SUBSTITUTE(SUBSTITUTE(SUBSTITUTE(SUBSTITUTE(SUBSTITUTE(SUBSTITUTE(SUBSTITUTE(SUBSTITUTE(SUBSTITUTE(SUBSTITUTE(SUBSTITUTE(SUBSTITUTE(SUBSTITUTE(LOWER(W378&amp;""),CHAR(160),"")," ",""),".",""),"-",""),"/",""),"?",""),"_",""),",",""),"[",""),"]",""),"(",""),")",""),"*","")</f>
        <v/>
      </c>
      <c r="AZ378" s="61" t="str">
        <f aca="false">SUBSTITUTE(SUBSTITUTE(SUBSTITUTE(SUBSTITUTE(SUBSTITUTE(SUBSTITUTE(SUBSTITUTE(SUBSTITUTE(SUBSTITUTE(SUBSTITUTE(SUBSTITUTE(SUBSTITUTE(SUBSTITUTE(LOWER(AC378&amp;""),CHAR(160),"")," ",""),".",""),"-",""),"/",""),"?",""),"_",""),",",""),"[",""),"]",""),"(",""),")",""),"*","")</f>
        <v/>
      </c>
      <c r="BA378" s="61" t="str">
        <f aca="false">SUBSTITUTE(SUBSTITUTE(SUBSTITUTE(SUBSTITUTE(SUBSTITUTE(SUBSTITUTE(SUBSTITUTE(SUBSTITUTE(SUBSTITUTE(SUBSTITUTE(SUBSTITUTE(SUBSTITUTE(SUBSTITUTE(LOWER(AA378&amp;""),CHAR(160),""),"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"&amp;TRIM(SUBSTITUTE(SUBSTITUTE(SUBSTITUTE(SUBSTITUTE(SUBSTITUTE(SUBSTITUTE(SUBSTITUTE(SUBSTITUTE(SUBSTITUTE(SUBSTITUTE(SUBSTITUTE(SUBSTITUTE(SUBSTITUTE(SUBSTITUTE(SUBSTITUTE(SUBSTITUTE(SUBSTITUTE(SUBSTITUTE(SUBSTITUTE(SUBSTITUTE(LOWER(V378&amp;""),CHAR(160)," "),"."," "),","," "),"-"," "),"/"," "),"("," "),")"," "),":"," "),";"," "),"_"," "),"–"," "),"?"," "),"!"," "),"*"," "),"["," "),"]"," "),"'"," "),"#"," "),"+"," "),"&amp;"," "))&amp;" "</f>
        <v>  </v>
      </c>
      <c r="BD378" s="61" t="str">
        <f aca="false">" "&amp;TRIM(SUBSTITUTE(SUBSTITUTE(SUBSTITUTE(SUBSTITUTE(SUBSTITUTE(SUBSTITUTE(SUBSTITUTE(SUBSTITUTE(SUBSTITUTE(SUBSTITUTE(SUBSTITUTE(SUBSTITUTE(SUBSTITUTE(SUBSTITUTE(SUBSTITUTE(SUBSTITUTE(SUBSTITUTE(SUBSTITUTE(SUBSTITUTE(SUBSTITUTE(LOWER(Z378&amp;""),CHAR(160)," "),"."," "),","," "),"-"," "),"/"," "),"("," "),")"," "),":"," "),";"," "),"_"," "),"–"," "),"?"," "),"!"," "),"*"," "),"["," "),"]"," "),"'"," "),"#"," "),"+"," "),"&amp;"," "))&amp;" "</f>
        <v>  </v>
      </c>
      <c r="BE378" s="61" t="str">
        <f aca="false">" "&amp;TRIM(SUBSTITUTE(SUBSTITUTE(SUBSTITUTE(SUBSTITUTE(SUBSTITUTE(SUBSTITUTE(SUBSTITUTE(SUBSTITUTE(SUBSTITUTE(SUBSTITUTE(SUBSTITUTE(SUBSTITUTE(SUBSTITUTE(SUBSTITUTE(SUBSTITUTE(SUBSTITUTE(SUBSTITUTE(SUBSTITUTE(SUBSTITUTE(SUBSTITUTE(LOWER(W378&amp;""),CHAR(160)," "),"."," "),","," "),"-"," "),"/"," "),"("," "),")"," "),":"," "),";"," "),"_"," "),"–"," "),"?"," "),"!"," "),"*"," "),"["," "),"]"," "),"'"," "),"#"," "),"+"," "),"&amp;"," "))&amp;" "</f>
        <v>  </v>
      </c>
      <c r="BF378" s="61" t="str">
        <f aca="false">" "&amp;TRIM(SUBSTITUTE(SUBSTITUTE(SUBSTITUTE(SUBSTITUTE(SUBSTITUTE(SUBSTITUTE(SUBSTITUTE(SUBSTITUTE(SUBSTITUTE(SUBSTITUTE(SUBSTITUTE(SUBSTITUTE(SUBSTITUTE(SUBSTITUTE(SUBSTITUTE(SUBSTITUTE(SUBSTITUTE(SUBSTITUTE(SUBSTITUTE(SUBSTITUTE(LOWER(AC378&amp;""),CHAR(160)," "),"."," "),","," "),"-"," "),"/"," "),"("," "),")"," "),":"," "),";"," "),"_"," "),"–"," "),"?"," "),"!"," "),"*"," "),"["," "),"]"," "),"'"," "),"#"," "),"+"," "),"&amp;"," "))&amp;" "</f>
        <v>  </v>
      </c>
    </row>
    <row r="379" customFormat="false" ht="39.75" hidden="false" customHeight="true" outlineLevel="0" collapsed="false">
      <c r="A379" s="57" t="s">
        <v>974</v>
      </c>
      <c r="B379" s="57" t="s">
        <v>255</v>
      </c>
      <c r="C379" s="57" t="str">
        <f aca="false">Flights!$F$15</f>
        <v>MH1149</v>
      </c>
      <c r="D379" s="58" t="n">
        <f aca="false">Flights!$D$15</f>
        <v>46307</v>
      </c>
      <c r="E379" s="57" t="str">
        <f aca="false">Flights!$G$15&amp;"-"&amp;Flights!$H$15</f>
        <v>PEN-KUL</v>
      </c>
      <c r="F379" s="57" t="str">
        <f aca="false">Flights!$K$15</f>
        <v>EY</v>
      </c>
      <c r="G379" s="57" t="s">
        <v>441</v>
      </c>
      <c r="H379" s="57" t="s">
        <v>442</v>
      </c>
      <c r="I379" s="57" t="s">
        <v>429</v>
      </c>
      <c r="J379" s="57" t="s">
        <v>451</v>
      </c>
      <c r="K379" s="67" t="s">
        <v>431</v>
      </c>
      <c r="L379" s="67" t="s">
        <v>965</v>
      </c>
      <c r="M379" s="67" t="s">
        <v>433</v>
      </c>
      <c r="N379" s="67" t="s">
        <v>365</v>
      </c>
      <c r="O379" s="67"/>
      <c r="P379" s="57" t="s">
        <v>251</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open",IF(AND(NOT(OR(LEN(AZ379)&lt;15,ISNUMBER(MATCH(AZ379,L_Placeholder,0)))),NOT(SUMPRODUCT(--ISNUMBER(SEARCH(" "&amp;L_EvidencePhrase&amp;" ",BF379)))&gt;0),NOT(OR(LEN(AU379)&lt;2,ISNUMBER(MATCH(AU379,L_Placeholder,0)))),NOT(OR(LEN(AX379)&lt;2,ISNUMBER(MATCH(AX379,L_Placeholder,0)))),TRIM(AE379)&lt;&gt;TRIM(T379)),"N/A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",BD379)))&gt;0),"INVALID – evidence missing, placeholder or not yet on file",IF(OR(LEN(AX379)&lt;2,ISNUMBER(MATCH(AX379,L_Placeholder,0))),"INVALID – verifier missing",IF(AX379=AU379,"INVALID – verifier must be someone other than the PIC",IF(SUMPRODUCT(--ISNUMBER(SEARCH(" "&amp;L_EvidencePhrase&amp;" ",BC379)))&gt;0,"INVALID – result not yet available (awaiting / TBC)",IF(AND(TRIM(U379)="Pass",SUMPRODUCT(--ISNUMBER(SEARCH(" "&amp;L_ResultBad&amp;" ",BC379)))&gt;0,NOT(SUMPRODUCT(--ISNUMBER(SEARCH(" "&amp;L_Negation&amp;" ",BC379)))&gt;0)),"INVALID – result describes a problem: use Fail, then Pass after CA",IF(AND(AQ379=1,OR(OR(LEN(AY379)&lt;3,ISNUMBER(MATCH(AY379,L_Placeholder,0))),SUMPRODUCT(--ISNUMBER(SEARCH(" "&amp;L_EvidencePhrase&amp;" ",BE379)))&gt;0)),"INVALID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SUBSTITUTE(SUBSTITUTE(SUBSTITUTE(SUBSTITUTE(SUBSTITUTE(SUBSTITUTE(SUBSTITUTE(SUBSTITUTE(SUBSTITUTE(SUBSTITUTE(SUBSTITUTE(SUBSTITUTE(SUBSTITUTE(LOWER(T379&amp;""),CHAR(160),"")," ",""),".",""),"-",""),"/",""),"?",""),"_",""),",",""),"[",""),"]",""),"(",""),")",""),"*","")</f>
        <v/>
      </c>
      <c r="AV379" s="61" t="str">
        <f aca="false">SUBSTITUTE(SUBSTITUTE(SUBSTITUTE(SUBSTITUTE(SUBSTITUTE(SUBSTITUTE(SUBSTITUTE(SUBSTITUTE(SUBSTITUTE(SUBSTITUTE(SUBSTITUTE(SUBSTITUTE(SUBSTITUTE(LOWER(V379&amp;""),CHAR(160),"")," ",""),".",""),"-",""),"/",""),"?",""),"_",""),",",""),"[",""),"]",""),"(",""),")",""),"*","")</f>
        <v/>
      </c>
      <c r="AW379" s="61" t="str">
        <f aca="false">SUBSTITUTE(SUBSTITUTE(SUBSTITUTE(SUBSTITUTE(SUBSTITUTE(SUBSTITUTE(SUBSTITUTE(SUBSTITUTE(SUBSTITUTE(SUBSTITUTE(SUBSTITUTE(SUBSTITUTE(SUBSTITUTE(LOWER(Z379&amp;""),CHAR(160),"")," ",""),".",""),"-",""),"/",""),"?",""),"_",""),",",""),"[",""),"]",""),"(",""),")",""),"*","")</f>
        <v/>
      </c>
      <c r="AX379" s="61" t="str">
        <f aca="false">SUBSTITUTE(SUBSTITUTE(SUBSTITUTE(SUBSTITUTE(SUBSTITUTE(SUBSTITUTE(SUBSTITUTE(SUBSTITUTE(SUBSTITUTE(SUBSTITUTE(SUBSTITUTE(SUBSTITUTE(SUBSTITUTE(LOWER(AE379&amp;""),CHAR(160),"")," ",""),".",""),"-",""),"/",""),"?",""),"_",""),",",""),"[",""),"]",""),"(",""),")",""),"*","")</f>
        <v/>
      </c>
      <c r="AY379" s="61" t="str">
        <f aca="false">SUBSTITUTE(SUBSTITUTE(SUBSTITUTE(SUBSTITUTE(SUBSTITUTE(SUBSTITUTE(SUBSTITUTE(SUBSTITUTE(SUBSTITUTE(SUBSTITUTE(SUBSTITUTE(SUBSTITUTE(SUBSTITUTE(LOWER(W379&amp;""),CHAR(160),"")," ",""),".",""),"-",""),"/",""),"?",""),"_",""),",",""),"[",""),"]",""),"(",""),")",""),"*","")</f>
        <v/>
      </c>
      <c r="AZ379" s="61" t="str">
        <f aca="false">SUBSTITUTE(SUBSTITUTE(SUBSTITUTE(SUBSTITUTE(SUBSTITUTE(SUBSTITUTE(SUBSTITUTE(SUBSTITUTE(SUBSTITUTE(SUBSTITUTE(SUBSTITUTE(SUBSTITUTE(SUBSTITUTE(LOWER(AC379&amp;""),CHAR(160),"")," ",""),".",""),"-",""),"/",""),"?",""),"_",""),",",""),"[",""),"]",""),"(",""),")",""),"*","")</f>
        <v/>
      </c>
      <c r="BA379" s="61" t="str">
        <f aca="false">SUBSTITUTE(SUBSTITUTE(SUBSTITUTE(SUBSTITUTE(SUBSTITUTE(SUBSTITUTE(SUBSTITUTE(SUBSTITUTE(SUBSTITUTE(SUBSTITUTE(SUBSTITUTE(SUBSTITUTE(SUBSTITUTE(LOWER(AA379&amp;""),CHAR(160),""),"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"&amp;TRIM(SUBSTITUTE(SUBSTITUTE(SUBSTITUTE(SUBSTITUTE(SUBSTITUTE(SUBSTITUTE(SUBSTITUTE(SUBSTITUTE(SUBSTITUTE(SUBSTITUTE(SUBSTITUTE(SUBSTITUTE(SUBSTITUTE(SUBSTITUTE(SUBSTITUTE(SUBSTITUTE(SUBSTITUTE(SUBSTITUTE(SUBSTITUTE(SUBSTITUTE(LOWER(V379&amp;""),CHAR(160)," "),"."," "),","," "),"-"," "),"/"," "),"("," "),")"," "),":"," "),";"," "),"_"," "),"–"," "),"?"," "),"!"," "),"*"," "),"["," "),"]"," "),"'"," "),"#"," "),"+"," "),"&amp;"," "))&amp;" "</f>
        <v>  </v>
      </c>
      <c r="BD379" s="61" t="str">
        <f aca="false">" "&amp;TRIM(SUBSTITUTE(SUBSTITUTE(SUBSTITUTE(SUBSTITUTE(SUBSTITUTE(SUBSTITUTE(SUBSTITUTE(SUBSTITUTE(SUBSTITUTE(SUBSTITUTE(SUBSTITUTE(SUBSTITUTE(SUBSTITUTE(SUBSTITUTE(SUBSTITUTE(SUBSTITUTE(SUBSTITUTE(SUBSTITUTE(SUBSTITUTE(SUBSTITUTE(LOWER(Z379&amp;""),CHAR(160)," "),"."," "),","," "),"-"," "),"/"," "),"("," "),")"," "),":"," "),";"," "),"_"," "),"–"," "),"?"," "),"!"," "),"*"," "),"["," "),"]"," "),"'"," "),"#"," "),"+"," "),"&amp;"," "))&amp;" "</f>
        <v>  </v>
      </c>
      <c r="BE379" s="61" t="str">
        <f aca="false">" "&amp;TRIM(SUBSTITUTE(SUBSTITUTE(SUBSTITUTE(SUBSTITUTE(SUBSTITUTE(SUBSTITUTE(SUBSTITUTE(SUBSTITUTE(SUBSTITUTE(SUBSTITUTE(SUBSTITUTE(SUBSTITUTE(SUBSTITUTE(SUBSTITUTE(SUBSTITUTE(SUBSTITUTE(SUBSTITUTE(SUBSTITUTE(SUBSTITUTE(SUBSTITUTE(LOWER(W379&amp;""),CHAR(160)," "),"."," "),","," "),"-"," "),"/"," "),"("," "),")"," "),":"," "),";"," "),"_"," "),"–"," "),"?"," "),"!"," "),"*"," "),"["," "),"]"," "),"'"," "),"#"," "),"+"," "),"&amp;"," "))&amp;" "</f>
        <v>  </v>
      </c>
      <c r="BF379" s="61" t="str">
        <f aca="false">" "&amp;TRIM(SUBSTITUTE(SUBSTITUTE(SUBSTITUTE(SUBSTITUTE(SUBSTITUTE(SUBSTITUTE(SUBSTITUTE(SUBSTITUTE(SUBSTITUTE(SUBSTITUTE(SUBSTITUTE(SUBSTITUTE(SUBSTITUTE(SUBSTITUTE(SUBSTITUTE(SUBSTITUTE(SUBSTITUTE(SUBSTITUTE(SUBSTITUTE(SUBSTITUTE(LOWER(AC379&amp;""),CHAR(160)," "),"."," "),","," "),"-"," "),"/"," "),"("," "),")"," "),":"," "),";"," "),"_"," "),"–"," "),"?"," "),"!"," "),"*"," "),"["," "),"]"," "),"'"," "),"#"," "),"+"," "),"&amp;"," "))&amp;" "</f>
        <v>  </v>
      </c>
    </row>
    <row r="380" customFormat="false" ht="39.75" hidden="false" customHeight="true" outlineLevel="0" collapsed="false">
      <c r="A380" s="57" t="s">
        <v>975</v>
      </c>
      <c r="B380" s="57" t="s">
        <v>258</v>
      </c>
      <c r="C380" s="57" t="str">
        <f aca="false">Flights!$F$16</f>
        <v>MH0139</v>
      </c>
      <c r="D380" s="58" t="n">
        <f aca="false">Flights!$D$16</f>
        <v>46307</v>
      </c>
      <c r="E380" s="57" t="str">
        <f aca="false">Flights!$G$16&amp;"-"&amp;Flights!$H$16</f>
        <v>KUL-ADL</v>
      </c>
      <c r="F380" s="57" t="str">
        <f aca="false">Flights!$K$16</f>
        <v>BC</v>
      </c>
      <c r="G380" s="57" t="s">
        <v>79</v>
      </c>
      <c r="H380" s="57" t="s">
        <v>360</v>
      </c>
      <c r="I380" s="57" t="s">
        <v>361</v>
      </c>
      <c r="J380" s="57" t="s">
        <v>362</v>
      </c>
      <c r="K380" s="67" t="s">
        <v>363</v>
      </c>
      <c r="L380" s="67" t="s">
        <v>364</v>
      </c>
      <c r="M380" s="67"/>
      <c r="N380" s="67" t="s">
        <v>365</v>
      </c>
      <c r="O380" s="67"/>
      <c r="P380" s="57" t="s">
        <v>184</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open",IF(AND(NOT(OR(LEN(AZ380)&lt;15,ISNUMBER(MATCH(AZ380,L_Placeholder,0)))),NOT(SUMPRODUCT(--ISNUMBER(SEARCH(" "&amp;L_EvidencePhrase&amp;" ",BF380)))&gt;0),NOT(OR(LEN(AU380)&lt;2,ISNUMBER(MATCH(AU380,L_Placeholder,0)))),NOT(OR(LEN(AX380)&lt;2,ISNUMBER(MATCH(AX380,L_Placeholder,0)))),TRIM(AE380)&lt;&gt;TRIM(T380)),"N/A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",BD380)))&gt;0),"INVALID – evidence missing, placeholder or not yet on file",IF(OR(LEN(AX380)&lt;2,ISNUMBER(MATCH(AX380,L_Placeholder,0))),"INVALID – verifier missing",IF(AX380=AU380,"INVALID – verifier must be someone other than the PIC",IF(SUMPRODUCT(--ISNUMBER(SEARCH(" "&amp;L_EvidencePhrase&amp;" ",BC380)))&gt;0,"INVALID – result not yet available (awaiting / TBC)",IF(AND(TRIM(U380)="Pass",SUMPRODUCT(--ISNUMBER(SEARCH(" "&amp;L_ResultBad&amp;" ",BC380)))&gt;0,NOT(SUMPRODUCT(--ISNUMBER(SEARCH(" "&amp;L_Negation&amp;" ",BC380)))&gt;0)),"INVALID – result describes a problem: use Fail, then Pass after CA",IF(AND(AQ380=1,OR(OR(LEN(AY380)&lt;3,ISNUMBER(MATCH(AY380,L_Placeholder,0))),SUMPRODUCT(--ISNUMBER(SEARCH(" "&amp;L_EvidencePhrase&amp;" ",BE380)))&gt;0)),"INVALID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SUBSTITUTE(SUBSTITUTE(SUBSTITUTE(SUBSTITUTE(SUBSTITUTE(SUBSTITUTE(SUBSTITUTE(SUBSTITUTE(SUBSTITUTE(SUBSTITUTE(SUBSTITUTE(SUBSTITUTE(SUBSTITUTE(LOWER(T380&amp;""),CHAR(160),"")," ",""),".",""),"-",""),"/",""),"?",""),"_",""),",",""),"[",""),"]",""),"(",""),")",""),"*","")</f>
        <v/>
      </c>
      <c r="AV380" s="61" t="str">
        <f aca="false">SUBSTITUTE(SUBSTITUTE(SUBSTITUTE(SUBSTITUTE(SUBSTITUTE(SUBSTITUTE(SUBSTITUTE(SUBSTITUTE(SUBSTITUTE(SUBSTITUTE(SUBSTITUTE(SUBSTITUTE(SUBSTITUTE(LOWER(V380&amp;""),CHAR(160),"")," ",""),".",""),"-",""),"/",""),"?",""),"_",""),",",""),"[",""),"]",""),"(",""),")",""),"*","")</f>
        <v/>
      </c>
      <c r="AW380" s="61" t="str">
        <f aca="false">SUBSTITUTE(SUBSTITUTE(SUBSTITUTE(SUBSTITUTE(SUBSTITUTE(SUBSTITUTE(SUBSTITUTE(SUBSTITUTE(SUBSTITUTE(SUBSTITUTE(SUBSTITUTE(SUBSTITUTE(SUBSTITUTE(LOWER(Z380&amp;""),CHAR(160),"")," ",""),".",""),"-",""),"/",""),"?",""),"_",""),",",""),"[",""),"]",""),"(",""),")",""),"*","")</f>
        <v/>
      </c>
      <c r="AX380" s="61" t="str">
        <f aca="false">SUBSTITUTE(SUBSTITUTE(SUBSTITUTE(SUBSTITUTE(SUBSTITUTE(SUBSTITUTE(SUBSTITUTE(SUBSTITUTE(SUBSTITUTE(SUBSTITUTE(SUBSTITUTE(SUBSTITUTE(SUBSTITUTE(LOWER(AE380&amp;""),CHAR(160),"")," ",""),".",""),"-",""),"/",""),"?",""),"_",""),",",""),"[",""),"]",""),"(",""),")",""),"*","")</f>
        <v/>
      </c>
      <c r="AY380" s="61" t="str">
        <f aca="false">SUBSTITUTE(SUBSTITUTE(SUBSTITUTE(SUBSTITUTE(SUBSTITUTE(SUBSTITUTE(SUBSTITUTE(SUBSTITUTE(SUBSTITUTE(SUBSTITUTE(SUBSTITUTE(SUBSTITUTE(SUBSTITUTE(LOWER(W380&amp;""),CHAR(160),"")," ",""),".",""),"-",""),"/",""),"?",""),"_",""),",",""),"[",""),"]",""),"(",""),")",""),"*","")</f>
        <v/>
      </c>
      <c r="AZ380" s="61" t="str">
        <f aca="false">SUBSTITUTE(SUBSTITUTE(SUBSTITUTE(SUBSTITUTE(SUBSTITUTE(SUBSTITUTE(SUBSTITUTE(SUBSTITUTE(SUBSTITUTE(SUBSTITUTE(SUBSTITUTE(SUBSTITUTE(SUBSTITUTE(LOWER(AC380&amp;""),CHAR(160),"")," ",""),".",""),"-",""),"/",""),"?",""),"_",""),",",""),"[",""),"]",""),"(",""),")",""),"*","")</f>
        <v/>
      </c>
      <c r="BA380" s="61" t="str">
        <f aca="false">SUBSTITUTE(SUBSTITUTE(SUBSTITUTE(SUBSTITUTE(SUBSTITUTE(SUBSTITUTE(SUBSTITUTE(SUBSTITUTE(SUBSTITUTE(SUBSTITUTE(SUBSTITUTE(SUBSTITUTE(SUBSTITUTE(LOWER(AA380&amp;""),CHAR(160),""),"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"&amp;TRIM(SUBSTITUTE(SUBSTITUTE(SUBSTITUTE(SUBSTITUTE(SUBSTITUTE(SUBSTITUTE(SUBSTITUTE(SUBSTITUTE(SUBSTITUTE(SUBSTITUTE(SUBSTITUTE(SUBSTITUTE(SUBSTITUTE(SUBSTITUTE(SUBSTITUTE(SUBSTITUTE(SUBSTITUTE(SUBSTITUTE(SUBSTITUTE(SUBSTITUTE(LOWER(V380&amp;""),CHAR(160)," "),"."," "),","," "),"-"," "),"/"," "),"("," "),")"," "),":"," "),";"," "),"_"," "),"–"," "),"?"," "),"!"," "),"*"," "),"["," "),"]"," "),"'"," "),"#"," "),"+"," "),"&amp;"," "))&amp;" "</f>
        <v>  </v>
      </c>
      <c r="BD380" s="61" t="str">
        <f aca="false">" "&amp;TRIM(SUBSTITUTE(SUBSTITUTE(SUBSTITUTE(SUBSTITUTE(SUBSTITUTE(SUBSTITUTE(SUBSTITUTE(SUBSTITUTE(SUBSTITUTE(SUBSTITUTE(SUBSTITUTE(SUBSTITUTE(SUBSTITUTE(SUBSTITUTE(SUBSTITUTE(SUBSTITUTE(SUBSTITUTE(SUBSTITUTE(SUBSTITUTE(SUBSTITUTE(LOWER(Z380&amp;""),CHAR(160)," "),"."," "),","," "),"-"," "),"/"," "),"("," "),")"," "),":"," "),";"," "),"_"," "),"–"," "),"?"," "),"!"," "),"*"," "),"["," "),"]"," "),"'"," "),"#"," "),"+"," "),"&amp;"," "))&amp;" "</f>
        <v>  </v>
      </c>
      <c r="BE380" s="61" t="str">
        <f aca="false">" "&amp;TRIM(SUBSTITUTE(SUBSTITUTE(SUBSTITUTE(SUBSTITUTE(SUBSTITUTE(SUBSTITUTE(SUBSTITUTE(SUBSTITUTE(SUBSTITUTE(SUBSTITUTE(SUBSTITUTE(SUBSTITUTE(SUBSTITUTE(SUBSTITUTE(SUBSTITUTE(SUBSTITUTE(SUBSTITUTE(SUBSTITUTE(SUBSTITUTE(SUBSTITUTE(LOWER(W380&amp;""),CHAR(160)," "),"."," "),","," "),"-"," "),"/"," "),"("," "),")"," "),":"," "),";"," "),"_"," "),"–"," "),"?"," "),"!"," "),"*"," "),"["," "),"]"," "),"'"," "),"#"," "),"+"," "),"&amp;"," "))&amp;" "</f>
        <v>  </v>
      </c>
      <c r="BF380" s="61" t="str">
        <f aca="false">" "&amp;TRIM(SUBSTITUTE(SUBSTITUTE(SUBSTITUTE(SUBSTITUTE(SUBSTITUTE(SUBSTITUTE(SUBSTITUTE(SUBSTITUTE(SUBSTITUTE(SUBSTITUTE(SUBSTITUTE(SUBSTITUTE(SUBSTITUTE(SUBSTITUTE(SUBSTITUTE(SUBSTITUTE(SUBSTITUTE(SUBSTITUTE(SUBSTITUTE(SUBSTITUTE(LOWER(AC380&amp;""),CHAR(160)," "),"."," "),","," "),"-"," "),"/"," "),"("," "),")"," "),":"," "),";"," "),"_"," "),"–"," "),"?"," "),"!"," "),"*"," "),"["," "),"]"," "),"'"," "),"#"," "),"+"," "),"&amp;"," "))&amp;" "</f>
        <v>  </v>
      </c>
    </row>
    <row r="381" customFormat="false" ht="39.75" hidden="false" customHeight="true" outlineLevel="0" collapsed="false">
      <c r="A381" s="57" t="s">
        <v>976</v>
      </c>
      <c r="B381" s="57" t="s">
        <v>258</v>
      </c>
      <c r="C381" s="57" t="str">
        <f aca="false">Flights!$F$16</f>
        <v>MH0139</v>
      </c>
      <c r="D381" s="58" t="n">
        <f aca="false">Flights!$D$16</f>
        <v>46307</v>
      </c>
      <c r="E381" s="57" t="str">
        <f aca="false">Flights!$G$16&amp;"-"&amp;Flights!$H$16</f>
        <v>KUL-ADL</v>
      </c>
      <c r="F381" s="57" t="str">
        <f aca="false">Flights!$K$16</f>
        <v>BC</v>
      </c>
      <c r="G381" s="57" t="s">
        <v>79</v>
      </c>
      <c r="H381" s="57" t="s">
        <v>360</v>
      </c>
      <c r="I381" s="57" t="s">
        <v>367</v>
      </c>
      <c r="J381" s="57" t="s">
        <v>368</v>
      </c>
      <c r="K381" s="67" t="s">
        <v>369</v>
      </c>
      <c r="L381" s="67" t="s">
        <v>364</v>
      </c>
      <c r="M381" s="67"/>
      <c r="N381" s="67" t="s">
        <v>365</v>
      </c>
      <c r="O381" s="67"/>
      <c r="P381" s="57" t="s">
        <v>184</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open",IF(AND(NOT(OR(LEN(AZ381)&lt;15,ISNUMBER(MATCH(AZ381,L_Placeholder,0)))),NOT(SUMPRODUCT(--ISNUMBER(SEARCH(" "&amp;L_EvidencePhrase&amp;" ",BF381)))&gt;0),NOT(OR(LEN(AU381)&lt;2,ISNUMBER(MATCH(AU381,L_Placeholder,0)))),NOT(OR(LEN(AX381)&lt;2,ISNUMBER(MATCH(AX381,L_Placeholder,0)))),TRIM(AE381)&lt;&gt;TRIM(T381)),"N/A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",BD381)))&gt;0),"INVALID – evidence missing, placeholder or not yet on file",IF(OR(LEN(AX381)&lt;2,ISNUMBER(MATCH(AX381,L_Placeholder,0))),"INVALID – verifier missing",IF(AX381=AU381,"INVALID – verifier must be someone other than the PIC",IF(SUMPRODUCT(--ISNUMBER(SEARCH(" "&amp;L_EvidencePhrase&amp;" ",BC381)))&gt;0,"INVALID – result not yet available (awaiting / TBC)",IF(AND(TRIM(U381)="Pass",SUMPRODUCT(--ISNUMBER(SEARCH(" "&amp;L_ResultBad&amp;" ",BC381)))&gt;0,NOT(SUMPRODUCT(--ISNUMBER(SEARCH(" "&amp;L_Negation&amp;" ",BC381)))&gt;0)),"INVALID – result describes a problem: use Fail, then Pass after CA",IF(AND(AQ381=1,OR(OR(LEN(AY381)&lt;3,ISNUMBER(MATCH(AY381,L_Placeholder,0))),SUMPRODUCT(--ISNUMBER(SEARCH(" "&amp;L_EvidencePhrase&amp;" ",BE381)))&gt;0)),"INVALID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SUBSTITUTE(SUBSTITUTE(SUBSTITUTE(SUBSTITUTE(SUBSTITUTE(SUBSTITUTE(SUBSTITUTE(SUBSTITUTE(SUBSTITUTE(SUBSTITUTE(SUBSTITUTE(SUBSTITUTE(SUBSTITUTE(LOWER(T381&amp;""),CHAR(160),"")," ",""),".",""),"-",""),"/",""),"?",""),"_",""),",",""),"[",""),"]",""),"(",""),")",""),"*","")</f>
        <v/>
      </c>
      <c r="AV381" s="61" t="str">
        <f aca="false">SUBSTITUTE(SUBSTITUTE(SUBSTITUTE(SUBSTITUTE(SUBSTITUTE(SUBSTITUTE(SUBSTITUTE(SUBSTITUTE(SUBSTITUTE(SUBSTITUTE(SUBSTITUTE(SUBSTITUTE(SUBSTITUTE(LOWER(V381&amp;""),CHAR(160),"")," ",""),".",""),"-",""),"/",""),"?",""),"_",""),",",""),"[",""),"]",""),"(",""),")",""),"*","")</f>
        <v/>
      </c>
      <c r="AW381" s="61" t="str">
        <f aca="false">SUBSTITUTE(SUBSTITUTE(SUBSTITUTE(SUBSTITUTE(SUBSTITUTE(SUBSTITUTE(SUBSTITUTE(SUBSTITUTE(SUBSTITUTE(SUBSTITUTE(SUBSTITUTE(SUBSTITUTE(SUBSTITUTE(LOWER(Z381&amp;""),CHAR(160),"")," ",""),".",""),"-",""),"/",""),"?",""),"_",""),",",""),"[",""),"]",""),"(",""),")",""),"*","")</f>
        <v/>
      </c>
      <c r="AX381" s="61" t="str">
        <f aca="false">SUBSTITUTE(SUBSTITUTE(SUBSTITUTE(SUBSTITUTE(SUBSTITUTE(SUBSTITUTE(SUBSTITUTE(SUBSTITUTE(SUBSTITUTE(SUBSTITUTE(SUBSTITUTE(SUBSTITUTE(SUBSTITUTE(LOWER(AE381&amp;""),CHAR(160),"")," ",""),".",""),"-",""),"/",""),"?",""),"_",""),",",""),"[",""),"]",""),"(",""),")",""),"*","")</f>
        <v/>
      </c>
      <c r="AY381" s="61" t="str">
        <f aca="false">SUBSTITUTE(SUBSTITUTE(SUBSTITUTE(SUBSTITUTE(SUBSTITUTE(SUBSTITUTE(SUBSTITUTE(SUBSTITUTE(SUBSTITUTE(SUBSTITUTE(SUBSTITUTE(SUBSTITUTE(SUBSTITUTE(LOWER(W381&amp;""),CHAR(160),"")," ",""),".",""),"-",""),"/",""),"?",""),"_",""),",",""),"[",""),"]",""),"(",""),")",""),"*","")</f>
        <v/>
      </c>
      <c r="AZ381" s="61" t="str">
        <f aca="false">SUBSTITUTE(SUBSTITUTE(SUBSTITUTE(SUBSTITUTE(SUBSTITUTE(SUBSTITUTE(SUBSTITUTE(SUBSTITUTE(SUBSTITUTE(SUBSTITUTE(SUBSTITUTE(SUBSTITUTE(SUBSTITUTE(LOWER(AC381&amp;""),CHAR(160),"")," ",""),".",""),"-",""),"/",""),"?",""),"_",""),",",""),"[",""),"]",""),"(",""),")",""),"*","")</f>
        <v/>
      </c>
      <c r="BA381" s="61" t="str">
        <f aca="false">SUBSTITUTE(SUBSTITUTE(SUBSTITUTE(SUBSTITUTE(SUBSTITUTE(SUBSTITUTE(SUBSTITUTE(SUBSTITUTE(SUBSTITUTE(SUBSTITUTE(SUBSTITUTE(SUBSTITUTE(SUBSTITUTE(LOWER(AA381&amp;""),CHAR(160),""),"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"&amp;TRIM(SUBSTITUTE(SUBSTITUTE(SUBSTITUTE(SUBSTITUTE(SUBSTITUTE(SUBSTITUTE(SUBSTITUTE(SUBSTITUTE(SUBSTITUTE(SUBSTITUTE(SUBSTITUTE(SUBSTITUTE(SUBSTITUTE(SUBSTITUTE(SUBSTITUTE(SUBSTITUTE(SUBSTITUTE(SUBSTITUTE(SUBSTITUTE(SUBSTITUTE(LOWER(V381&amp;""),CHAR(160)," "),"."," "),","," "),"-"," "),"/"," "),"("," "),")"," "),":"," "),";"," "),"_"," "),"–"," "),"?"," "),"!"," "),"*"," "),"["," "),"]"," "),"'"," "),"#"," "),"+"," "),"&amp;"," "))&amp;" "</f>
        <v>  </v>
      </c>
      <c r="BD381" s="61" t="str">
        <f aca="false">" "&amp;TRIM(SUBSTITUTE(SUBSTITUTE(SUBSTITUTE(SUBSTITUTE(SUBSTITUTE(SUBSTITUTE(SUBSTITUTE(SUBSTITUTE(SUBSTITUTE(SUBSTITUTE(SUBSTITUTE(SUBSTITUTE(SUBSTITUTE(SUBSTITUTE(SUBSTITUTE(SUBSTITUTE(SUBSTITUTE(SUBSTITUTE(SUBSTITUTE(SUBSTITUTE(LOWER(Z381&amp;""),CHAR(160)," "),"."," "),","," "),"-"," "),"/"," "),"("," "),")"," "),":"," "),";"," "),"_"," "),"–"," "),"?"," "),"!"," "),"*"," "),"["," "),"]"," "),"'"," "),"#"," "),"+"," "),"&amp;"," "))&amp;" "</f>
        <v>  </v>
      </c>
      <c r="BE381" s="61" t="str">
        <f aca="false">" "&amp;TRIM(SUBSTITUTE(SUBSTITUTE(SUBSTITUTE(SUBSTITUTE(SUBSTITUTE(SUBSTITUTE(SUBSTITUTE(SUBSTITUTE(SUBSTITUTE(SUBSTITUTE(SUBSTITUTE(SUBSTITUTE(SUBSTITUTE(SUBSTITUTE(SUBSTITUTE(SUBSTITUTE(SUBSTITUTE(SUBSTITUTE(SUBSTITUTE(SUBSTITUTE(LOWER(W381&amp;""),CHAR(160)," "),"."," "),","," "),"-"," "),"/"," "),"("," "),")"," "),":"," "),";"," "),"_"," "),"–"," "),"?"," "),"!"," "),"*"," "),"["," "),"]"," "),"'"," "),"#"," "),"+"," "),"&amp;"," "))&amp;" "</f>
        <v>  </v>
      </c>
      <c r="BF381" s="61" t="str">
        <f aca="false">" "&amp;TRIM(SUBSTITUTE(SUBSTITUTE(SUBSTITUTE(SUBSTITUTE(SUBSTITUTE(SUBSTITUTE(SUBSTITUTE(SUBSTITUTE(SUBSTITUTE(SUBSTITUTE(SUBSTITUTE(SUBSTITUTE(SUBSTITUTE(SUBSTITUTE(SUBSTITUTE(SUBSTITUTE(SUBSTITUTE(SUBSTITUTE(SUBSTITUTE(SUBSTITUTE(LOWER(AC381&amp;""),CHAR(160)," "),"."," "),","," "),"-"," "),"/"," "),"("," "),")"," "),":"," "),";"," "),"_"," "),"–"," "),"?"," "),"!"," "),"*"," "),"["," "),"]"," "),"'"," "),"#"," "),"+"," "),"&amp;"," "))&amp;" "</f>
        <v>  </v>
      </c>
    </row>
    <row r="382" customFormat="false" ht="41.25" hidden="false" customHeight="true" outlineLevel="0" collapsed="false">
      <c r="A382" s="57" t="s">
        <v>977</v>
      </c>
      <c r="B382" s="57" t="s">
        <v>258</v>
      </c>
      <c r="C382" s="57" t="str">
        <f aca="false">Flights!$F$16</f>
        <v>MH0139</v>
      </c>
      <c r="D382" s="58" t="n">
        <f aca="false">Flights!$D$16</f>
        <v>46307</v>
      </c>
      <c r="E382" s="57" t="str">
        <f aca="false">Flights!$G$16&amp;"-"&amp;Flights!$H$16</f>
        <v>KUL-ADL</v>
      </c>
      <c r="F382" s="57" t="str">
        <f aca="false">Flights!$K$16</f>
        <v>BC</v>
      </c>
      <c r="G382" s="57" t="s">
        <v>79</v>
      </c>
      <c r="H382" s="57" t="s">
        <v>360</v>
      </c>
      <c r="I382" s="57" t="s">
        <v>371</v>
      </c>
      <c r="J382" s="57" t="s">
        <v>372</v>
      </c>
      <c r="K382" s="67" t="s">
        <v>373</v>
      </c>
      <c r="L382" s="67" t="s">
        <v>364</v>
      </c>
      <c r="M382" s="67"/>
      <c r="N382" s="67" t="str">
        <f aca="false">IF(TRIM(Flights!$L$16)="A339","Required","N/A – rule")</f>
        <v>Required</v>
      </c>
      <c r="O382" s="67" t="s">
        <v>374</v>
      </c>
      <c r="P382" s="57" t="s">
        <v>184</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open",IF(AND(NOT(OR(LEN(AZ382)&lt;15,ISNUMBER(MATCH(AZ382,L_Placeholder,0)))),NOT(SUMPRODUCT(--ISNUMBER(SEARCH(" "&amp;L_EvidencePhrase&amp;" ",BF382)))&gt;0),NOT(OR(LEN(AU382)&lt;2,ISNUMBER(MATCH(AU382,L_Placeholder,0)))),NOT(OR(LEN(AX382)&lt;2,ISNUMBER(MATCH(AX382,L_Placeholder,0)))),TRIM(AE382)&lt;&gt;TRIM(T382)),"N/A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",BD382)))&gt;0),"INVALID – evidence missing, placeholder or not yet on file",IF(OR(LEN(AX382)&lt;2,ISNUMBER(MATCH(AX382,L_Placeholder,0))),"INVALID – verifier missing",IF(AX382=AU382,"INVALID – verifier must be someone other than the PIC",IF(SUMPRODUCT(--ISNUMBER(SEARCH(" "&amp;L_EvidencePhrase&amp;" ",BC382)))&gt;0,"INVALID – result not yet available (awaiting / TBC)",IF(AND(TRIM(U382)="Pass",SUMPRODUCT(--ISNUMBER(SEARCH(" "&amp;L_ResultBad&amp;" ",BC382)))&gt;0,NOT(SUMPRODUCT(--ISNUMBER(SEARCH(" "&amp;L_Negation&amp;" ",BC382)))&gt;0)),"INVALID – result describes a problem: use Fail, then Pass after CA",IF(AND(AQ382=1,OR(OR(LEN(AY382)&lt;3,ISNUMBER(MATCH(AY382,L_Placeholder,0))),SUMPRODUCT(--ISNUMBER(SEARCH(" "&amp;L_EvidencePhrase&amp;" ",BE382)))&gt;0)),"INVALID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SUBSTITUTE(SUBSTITUTE(SUBSTITUTE(SUBSTITUTE(SUBSTITUTE(SUBSTITUTE(SUBSTITUTE(SUBSTITUTE(SUBSTITUTE(SUBSTITUTE(SUBSTITUTE(SUBSTITUTE(SUBSTITUTE(LOWER(T382&amp;""),CHAR(160),"")," ",""),".",""),"-",""),"/",""),"?",""),"_",""),",",""),"[",""),"]",""),"(",""),")",""),"*","")</f>
        <v/>
      </c>
      <c r="AV382" s="61" t="str">
        <f aca="false">SUBSTITUTE(SUBSTITUTE(SUBSTITUTE(SUBSTITUTE(SUBSTITUTE(SUBSTITUTE(SUBSTITUTE(SUBSTITUTE(SUBSTITUTE(SUBSTITUTE(SUBSTITUTE(SUBSTITUTE(SUBSTITUTE(LOWER(V382&amp;""),CHAR(160),"")," ",""),".",""),"-",""),"/",""),"?",""),"_",""),",",""),"[",""),"]",""),"(",""),")",""),"*","")</f>
        <v/>
      </c>
      <c r="AW382" s="61" t="str">
        <f aca="false">SUBSTITUTE(SUBSTITUTE(SUBSTITUTE(SUBSTITUTE(SUBSTITUTE(SUBSTITUTE(SUBSTITUTE(SUBSTITUTE(SUBSTITUTE(SUBSTITUTE(SUBSTITUTE(SUBSTITUTE(SUBSTITUTE(LOWER(Z382&amp;""),CHAR(160),"")," ",""),".",""),"-",""),"/",""),"?",""),"_",""),",",""),"[",""),"]",""),"(",""),")",""),"*","")</f>
        <v/>
      </c>
      <c r="AX382" s="61" t="str">
        <f aca="false">SUBSTITUTE(SUBSTITUTE(SUBSTITUTE(SUBSTITUTE(SUBSTITUTE(SUBSTITUTE(SUBSTITUTE(SUBSTITUTE(SUBSTITUTE(SUBSTITUTE(SUBSTITUTE(SUBSTITUTE(SUBSTITUTE(LOWER(AE382&amp;""),CHAR(160),"")," ",""),".",""),"-",""),"/",""),"?",""),"_",""),",",""),"[",""),"]",""),"(",""),")",""),"*","")</f>
        <v/>
      </c>
      <c r="AY382" s="61" t="str">
        <f aca="false">SUBSTITUTE(SUBSTITUTE(SUBSTITUTE(SUBSTITUTE(SUBSTITUTE(SUBSTITUTE(SUBSTITUTE(SUBSTITUTE(SUBSTITUTE(SUBSTITUTE(SUBSTITUTE(SUBSTITUTE(SUBSTITUTE(LOWER(W382&amp;""),CHAR(160),"")," ",""),".",""),"-",""),"/",""),"?",""),"_",""),",",""),"[",""),"]",""),"(",""),")",""),"*","")</f>
        <v/>
      </c>
      <c r="AZ382" s="61" t="str">
        <f aca="false">SUBSTITUTE(SUBSTITUTE(SUBSTITUTE(SUBSTITUTE(SUBSTITUTE(SUBSTITUTE(SUBSTITUTE(SUBSTITUTE(SUBSTITUTE(SUBSTITUTE(SUBSTITUTE(SUBSTITUTE(SUBSTITUTE(LOWER(AC382&amp;""),CHAR(160),"")," ",""),".",""),"-",""),"/",""),"?",""),"_",""),",",""),"[",""),"]",""),"(",""),")",""),"*","")</f>
        <v/>
      </c>
      <c r="BA382" s="61" t="str">
        <f aca="false">SUBSTITUTE(SUBSTITUTE(SUBSTITUTE(SUBSTITUTE(SUBSTITUTE(SUBSTITUTE(SUBSTITUTE(SUBSTITUTE(SUBSTITUTE(SUBSTITUTE(SUBSTITUTE(SUBSTITUTE(SUBSTITUTE(LOWER(AA382&amp;""),CHAR(160),""),"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"&amp;TRIM(SUBSTITUTE(SUBSTITUTE(SUBSTITUTE(SUBSTITUTE(SUBSTITUTE(SUBSTITUTE(SUBSTITUTE(SUBSTITUTE(SUBSTITUTE(SUBSTITUTE(SUBSTITUTE(SUBSTITUTE(SUBSTITUTE(SUBSTITUTE(SUBSTITUTE(SUBSTITUTE(SUBSTITUTE(SUBSTITUTE(SUBSTITUTE(SUBSTITUTE(LOWER(V382&amp;""),CHAR(160)," "),"."," "),","," "),"-"," "),"/"," "),"("," "),")"," "),":"," "),";"," "),"_"," "),"–"," "),"?"," "),"!"," "),"*"," "),"["," "),"]"," "),"'"," "),"#"," "),"+"," "),"&amp;"," "))&amp;" "</f>
        <v>  </v>
      </c>
      <c r="BD382" s="61" t="str">
        <f aca="false">" "&amp;TRIM(SUBSTITUTE(SUBSTITUTE(SUBSTITUTE(SUBSTITUTE(SUBSTITUTE(SUBSTITUTE(SUBSTITUTE(SUBSTITUTE(SUBSTITUTE(SUBSTITUTE(SUBSTITUTE(SUBSTITUTE(SUBSTITUTE(SUBSTITUTE(SUBSTITUTE(SUBSTITUTE(SUBSTITUTE(SUBSTITUTE(SUBSTITUTE(SUBSTITUTE(LOWER(Z382&amp;""),CHAR(160)," "),"."," "),","," "),"-"," "),"/"," "),"("," "),")"," "),":"," "),";"," "),"_"," "),"–"," "),"?"," "),"!"," "),"*"," "),"["," "),"]"," "),"'"," "),"#"," "),"+"," "),"&amp;"," "))&amp;" "</f>
        <v>  </v>
      </c>
      <c r="BE382" s="61" t="str">
        <f aca="false">" "&amp;TRIM(SUBSTITUTE(SUBSTITUTE(SUBSTITUTE(SUBSTITUTE(SUBSTITUTE(SUBSTITUTE(SUBSTITUTE(SUBSTITUTE(SUBSTITUTE(SUBSTITUTE(SUBSTITUTE(SUBSTITUTE(SUBSTITUTE(SUBSTITUTE(SUBSTITUTE(SUBSTITUTE(SUBSTITUTE(SUBSTITUTE(SUBSTITUTE(SUBSTITUTE(LOWER(W382&amp;""),CHAR(160)," "),"."," "),","," "),"-"," "),"/"," "),"("," "),")"," "),":"," "),";"," "),"_"," "),"–"," "),"?"," "),"!"," "),"*"," "),"["," "),"]"," "),"'"," "),"#"," "),"+"," "),"&amp;"," "))&amp;" "</f>
        <v>  </v>
      </c>
      <c r="BF382" s="61" t="str">
        <f aca="false">" "&amp;TRIM(SUBSTITUTE(SUBSTITUTE(SUBSTITUTE(SUBSTITUTE(SUBSTITUTE(SUBSTITUTE(SUBSTITUTE(SUBSTITUTE(SUBSTITUTE(SUBSTITUTE(SUBSTITUTE(SUBSTITUTE(SUBSTITUTE(SUBSTITUTE(SUBSTITUTE(SUBSTITUTE(SUBSTITUTE(SUBSTITUTE(SUBSTITUTE(SUBSTITUTE(LOWER(AC382&amp;""),CHAR(160)," "),"."," "),","," "),"-"," "),"/"," "),"("," "),")"," "),":"," "),";"," "),"_"," "),"–"," "),"?"," "),"!"," "),"*"," "),"["," "),"]"," "),"'"," "),"#"," "),"+"," "),"&amp;"," "))&amp;" "</f>
        <v>  </v>
      </c>
    </row>
    <row r="383" customFormat="false" ht="39.75" hidden="false" customHeight="true" outlineLevel="0" collapsed="false">
      <c r="A383" s="57" t="s">
        <v>978</v>
      </c>
      <c r="B383" s="57" t="s">
        <v>258</v>
      </c>
      <c r="C383" s="57" t="str">
        <f aca="false">Flights!$F$16</f>
        <v>MH0139</v>
      </c>
      <c r="D383" s="58" t="n">
        <f aca="false">Flights!$D$16</f>
        <v>46307</v>
      </c>
      <c r="E383" s="57" t="str">
        <f aca="false">Flights!$G$16&amp;"-"&amp;Flights!$H$16</f>
        <v>KUL-ADL</v>
      </c>
      <c r="F383" s="57" t="str">
        <f aca="false">Flights!$K$16</f>
        <v>BC</v>
      </c>
      <c r="G383" s="57" t="s">
        <v>79</v>
      </c>
      <c r="H383" s="57" t="s">
        <v>360</v>
      </c>
      <c r="I383" s="57" t="s">
        <v>376</v>
      </c>
      <c r="J383" s="57" t="s">
        <v>377</v>
      </c>
      <c r="K383" s="67" t="s">
        <v>378</v>
      </c>
      <c r="L383" s="67" t="s">
        <v>364</v>
      </c>
      <c r="M383" s="67"/>
      <c r="N383" s="67" t="s">
        <v>365</v>
      </c>
      <c r="O383" s="67"/>
      <c r="P383" s="57" t="s">
        <v>184</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open",IF(AND(NOT(OR(LEN(AZ383)&lt;15,ISNUMBER(MATCH(AZ383,L_Placeholder,0)))),NOT(SUMPRODUCT(--ISNUMBER(SEARCH(" "&amp;L_EvidencePhrase&amp;" ",BF383)))&gt;0),NOT(OR(LEN(AU383)&lt;2,ISNUMBER(MATCH(AU383,L_Placeholder,0)))),NOT(OR(LEN(AX383)&lt;2,ISNUMBER(MATCH(AX383,L_Placeholder,0)))),TRIM(AE383)&lt;&gt;TRIM(T383)),"N/A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",BD383)))&gt;0),"INVALID – evidence missing, placeholder or not yet on file",IF(OR(LEN(AX383)&lt;2,ISNUMBER(MATCH(AX383,L_Placeholder,0))),"INVALID – verifier missing",IF(AX383=AU383,"INVALID – verifier must be someone other than the PIC",IF(SUMPRODUCT(--ISNUMBER(SEARCH(" "&amp;L_EvidencePhrase&amp;" ",BC383)))&gt;0,"INVALID – result not yet available (awaiting / TBC)",IF(AND(TRIM(U383)="Pass",SUMPRODUCT(--ISNUMBER(SEARCH(" "&amp;L_ResultBad&amp;" ",BC383)))&gt;0,NOT(SUMPRODUCT(--ISNUMBER(SEARCH(" "&amp;L_Negation&amp;" ",BC383)))&gt;0)),"INVALID – result describes a problem: use Fail, then Pass after CA",IF(AND(AQ383=1,OR(OR(LEN(AY383)&lt;3,ISNUMBER(MATCH(AY383,L_Placeholder,0))),SUMPRODUCT(--ISNUMBER(SEARCH(" "&amp;L_EvidencePhrase&amp;" ",BE383)))&gt;0)),"INVALID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SUBSTITUTE(SUBSTITUTE(SUBSTITUTE(SUBSTITUTE(SUBSTITUTE(SUBSTITUTE(SUBSTITUTE(SUBSTITUTE(SUBSTITUTE(SUBSTITUTE(SUBSTITUTE(SUBSTITUTE(SUBSTITUTE(LOWER(T383&amp;""),CHAR(160),"")," ",""),".",""),"-",""),"/",""),"?",""),"_",""),",",""),"[",""),"]",""),"(",""),")",""),"*","")</f>
        <v/>
      </c>
      <c r="AV383" s="61" t="str">
        <f aca="false">SUBSTITUTE(SUBSTITUTE(SUBSTITUTE(SUBSTITUTE(SUBSTITUTE(SUBSTITUTE(SUBSTITUTE(SUBSTITUTE(SUBSTITUTE(SUBSTITUTE(SUBSTITUTE(SUBSTITUTE(SUBSTITUTE(LOWER(V383&amp;""),CHAR(160),"")," ",""),".",""),"-",""),"/",""),"?",""),"_",""),",",""),"[",""),"]",""),"(",""),")",""),"*","")</f>
        <v/>
      </c>
      <c r="AW383" s="61" t="str">
        <f aca="false">SUBSTITUTE(SUBSTITUTE(SUBSTITUTE(SUBSTITUTE(SUBSTITUTE(SUBSTITUTE(SUBSTITUTE(SUBSTITUTE(SUBSTITUTE(SUBSTITUTE(SUBSTITUTE(SUBSTITUTE(SUBSTITUTE(LOWER(Z383&amp;""),CHAR(160),"")," ",""),".",""),"-",""),"/",""),"?",""),"_",""),",",""),"[",""),"]",""),"(",""),")",""),"*","")</f>
        <v/>
      </c>
      <c r="AX383" s="61" t="str">
        <f aca="false">SUBSTITUTE(SUBSTITUTE(SUBSTITUTE(SUBSTITUTE(SUBSTITUTE(SUBSTITUTE(SUBSTITUTE(SUBSTITUTE(SUBSTITUTE(SUBSTITUTE(SUBSTITUTE(SUBSTITUTE(SUBSTITUTE(LOWER(AE383&amp;""),CHAR(160),"")," ",""),".",""),"-",""),"/",""),"?",""),"_",""),",",""),"[",""),"]",""),"(",""),")",""),"*","")</f>
        <v/>
      </c>
      <c r="AY383" s="61" t="str">
        <f aca="false">SUBSTITUTE(SUBSTITUTE(SUBSTITUTE(SUBSTITUTE(SUBSTITUTE(SUBSTITUTE(SUBSTITUTE(SUBSTITUTE(SUBSTITUTE(SUBSTITUTE(SUBSTITUTE(SUBSTITUTE(SUBSTITUTE(LOWER(W383&amp;""),CHAR(160),"")," ",""),".",""),"-",""),"/",""),"?",""),"_",""),",",""),"[",""),"]",""),"(",""),")",""),"*","")</f>
        <v/>
      </c>
      <c r="AZ383" s="61" t="str">
        <f aca="false">SUBSTITUTE(SUBSTITUTE(SUBSTITUTE(SUBSTITUTE(SUBSTITUTE(SUBSTITUTE(SUBSTITUTE(SUBSTITUTE(SUBSTITUTE(SUBSTITUTE(SUBSTITUTE(SUBSTITUTE(SUBSTITUTE(LOWER(AC383&amp;""),CHAR(160),"")," ",""),".",""),"-",""),"/",""),"?",""),"_",""),",",""),"[",""),"]",""),"(",""),")",""),"*","")</f>
        <v/>
      </c>
      <c r="BA383" s="61" t="str">
        <f aca="false">SUBSTITUTE(SUBSTITUTE(SUBSTITUTE(SUBSTITUTE(SUBSTITUTE(SUBSTITUTE(SUBSTITUTE(SUBSTITUTE(SUBSTITUTE(SUBSTITUTE(SUBSTITUTE(SUBSTITUTE(SUBSTITUTE(LOWER(AA383&amp;""),CHAR(160),""),"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"&amp;TRIM(SUBSTITUTE(SUBSTITUTE(SUBSTITUTE(SUBSTITUTE(SUBSTITUTE(SUBSTITUTE(SUBSTITUTE(SUBSTITUTE(SUBSTITUTE(SUBSTITUTE(SUBSTITUTE(SUBSTITUTE(SUBSTITUTE(SUBSTITUTE(SUBSTITUTE(SUBSTITUTE(SUBSTITUTE(SUBSTITUTE(SUBSTITUTE(SUBSTITUTE(LOWER(V383&amp;""),CHAR(160)," "),"."," "),","," "),"-"," "),"/"," "),"("," "),")"," "),":"," "),";"," "),"_"," "),"–"," "),"?"," "),"!"," "),"*"," "),"["," "),"]"," "),"'"," "),"#"," "),"+"," "),"&amp;"," "))&amp;" "</f>
        <v>  </v>
      </c>
      <c r="BD383" s="61" t="str">
        <f aca="false">" "&amp;TRIM(SUBSTITUTE(SUBSTITUTE(SUBSTITUTE(SUBSTITUTE(SUBSTITUTE(SUBSTITUTE(SUBSTITUTE(SUBSTITUTE(SUBSTITUTE(SUBSTITUTE(SUBSTITUTE(SUBSTITUTE(SUBSTITUTE(SUBSTITUTE(SUBSTITUTE(SUBSTITUTE(SUBSTITUTE(SUBSTITUTE(SUBSTITUTE(SUBSTITUTE(LOWER(Z383&amp;""),CHAR(160)," "),"."," "),","," "),"-"," "),"/"," "),"("," "),")"," "),":"," "),";"," "),"_"," "),"–"," "),"?"," "),"!"," "),"*"," "),"["," "),"]"," "),"'"," "),"#"," "),"+"," "),"&amp;"," "))&amp;" "</f>
        <v>  </v>
      </c>
      <c r="BE383" s="61" t="str">
        <f aca="false">" "&amp;TRIM(SUBSTITUTE(SUBSTITUTE(SUBSTITUTE(SUBSTITUTE(SUBSTITUTE(SUBSTITUTE(SUBSTITUTE(SUBSTITUTE(SUBSTITUTE(SUBSTITUTE(SUBSTITUTE(SUBSTITUTE(SUBSTITUTE(SUBSTITUTE(SUBSTITUTE(SUBSTITUTE(SUBSTITUTE(SUBSTITUTE(SUBSTITUTE(SUBSTITUTE(LOWER(W383&amp;""),CHAR(160)," "),"."," "),","," "),"-"," "),"/"," "),"("," "),")"," "),":"," "),";"," "),"_"," "),"–"," "),"?"," "),"!"," "),"*"," "),"["," "),"]"," "),"'"," "),"#"," "),"+"," "),"&amp;"," "))&amp;" "</f>
        <v>  </v>
      </c>
      <c r="BF383" s="61" t="str">
        <f aca="false">" "&amp;TRIM(SUBSTITUTE(SUBSTITUTE(SUBSTITUTE(SUBSTITUTE(SUBSTITUTE(SUBSTITUTE(SUBSTITUTE(SUBSTITUTE(SUBSTITUTE(SUBSTITUTE(SUBSTITUTE(SUBSTITUTE(SUBSTITUTE(SUBSTITUTE(SUBSTITUTE(SUBSTITUTE(SUBSTITUTE(SUBSTITUTE(SUBSTITUTE(SUBSTITUTE(LOWER(AC383&amp;""),CHAR(160)," "),"."," "),","," "),"-"," "),"/"," "),"("," "),")"," "),":"," "),";"," "),"_"," "),"–"," "),"?"," "),"!"," "),"*"," "),"["," "),"]"," "),"'"," "),"#"," "),"+"," "),"&amp;"," "))&amp;" "</f>
        <v>  </v>
      </c>
    </row>
    <row r="384" customFormat="false" ht="39.75" hidden="false" customHeight="true" outlineLevel="0" collapsed="false">
      <c r="A384" s="57" t="s">
        <v>979</v>
      </c>
      <c r="B384" s="57" t="s">
        <v>258</v>
      </c>
      <c r="C384" s="57" t="str">
        <f aca="false">Flights!$F$16</f>
        <v>MH0139</v>
      </c>
      <c r="D384" s="58" t="n">
        <f aca="false">Flights!$D$16</f>
        <v>46307</v>
      </c>
      <c r="E384" s="57" t="str">
        <f aca="false">Flights!$G$16&amp;"-"&amp;Flights!$H$16</f>
        <v>KUL-ADL</v>
      </c>
      <c r="F384" s="57" t="str">
        <f aca="false">Flights!$K$16</f>
        <v>BC</v>
      </c>
      <c r="G384" s="57" t="s">
        <v>79</v>
      </c>
      <c r="H384" s="57" t="s">
        <v>360</v>
      </c>
      <c r="I384" s="57" t="s">
        <v>380</v>
      </c>
      <c r="J384" s="57" t="s">
        <v>381</v>
      </c>
      <c r="K384" s="67" t="s">
        <v>382</v>
      </c>
      <c r="L384" s="67" t="s">
        <v>364</v>
      </c>
      <c r="M384" s="67"/>
      <c r="N384" s="67" t="s">
        <v>365</v>
      </c>
      <c r="O384" s="67"/>
      <c r="P384" s="57" t="s">
        <v>184</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open",IF(AND(NOT(OR(LEN(AZ384)&lt;15,ISNUMBER(MATCH(AZ384,L_Placeholder,0)))),NOT(SUMPRODUCT(--ISNUMBER(SEARCH(" "&amp;L_EvidencePhrase&amp;" ",BF384)))&gt;0),NOT(OR(LEN(AU384)&lt;2,ISNUMBER(MATCH(AU384,L_Placeholder,0)))),NOT(OR(LEN(AX384)&lt;2,ISNUMBER(MATCH(AX384,L_Placeholder,0)))),TRIM(AE384)&lt;&gt;TRIM(T384)),"N/A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",BD384)))&gt;0),"INVALID – evidence missing, placeholder or not yet on file",IF(OR(LEN(AX384)&lt;2,ISNUMBER(MATCH(AX384,L_Placeholder,0))),"INVALID – verifier missing",IF(AX384=AU384,"INVALID – verifier must be someone other than the PIC",IF(SUMPRODUCT(--ISNUMBER(SEARCH(" "&amp;L_EvidencePhrase&amp;" ",BC384)))&gt;0,"INVALID – result not yet available (awaiting / TBC)",IF(AND(TRIM(U384)="Pass",SUMPRODUCT(--ISNUMBER(SEARCH(" "&amp;L_ResultBad&amp;" ",BC384)))&gt;0,NOT(SUMPRODUCT(--ISNUMBER(SEARCH(" "&amp;L_Negation&amp;" ",BC384)))&gt;0)),"INVALID – result describes a problem: use Fail, then Pass after CA",IF(AND(AQ384=1,OR(OR(LEN(AY384)&lt;3,ISNUMBER(MATCH(AY384,L_Placeholder,0))),SUMPRODUCT(--ISNUMBER(SEARCH(" "&amp;L_EvidencePhrase&amp;" ",BE384)))&gt;0)),"INVALID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SUBSTITUTE(SUBSTITUTE(SUBSTITUTE(SUBSTITUTE(SUBSTITUTE(SUBSTITUTE(SUBSTITUTE(SUBSTITUTE(SUBSTITUTE(SUBSTITUTE(SUBSTITUTE(SUBSTITUTE(SUBSTITUTE(LOWER(T384&amp;""),CHAR(160),"")," ",""),".",""),"-",""),"/",""),"?",""),"_",""),",",""),"[",""),"]",""),"(",""),")",""),"*","")</f>
        <v/>
      </c>
      <c r="AV384" s="61" t="str">
        <f aca="false">SUBSTITUTE(SUBSTITUTE(SUBSTITUTE(SUBSTITUTE(SUBSTITUTE(SUBSTITUTE(SUBSTITUTE(SUBSTITUTE(SUBSTITUTE(SUBSTITUTE(SUBSTITUTE(SUBSTITUTE(SUBSTITUTE(LOWER(V384&amp;""),CHAR(160),"")," ",""),".",""),"-",""),"/",""),"?",""),"_",""),",",""),"[",""),"]",""),"(",""),")",""),"*","")</f>
        <v/>
      </c>
      <c r="AW384" s="61" t="str">
        <f aca="false">SUBSTITUTE(SUBSTITUTE(SUBSTITUTE(SUBSTITUTE(SUBSTITUTE(SUBSTITUTE(SUBSTITUTE(SUBSTITUTE(SUBSTITUTE(SUBSTITUTE(SUBSTITUTE(SUBSTITUTE(SUBSTITUTE(LOWER(Z384&amp;""),CHAR(160),"")," ",""),".",""),"-",""),"/",""),"?",""),"_",""),",",""),"[",""),"]",""),"(",""),")",""),"*","")</f>
        <v/>
      </c>
      <c r="AX384" s="61" t="str">
        <f aca="false">SUBSTITUTE(SUBSTITUTE(SUBSTITUTE(SUBSTITUTE(SUBSTITUTE(SUBSTITUTE(SUBSTITUTE(SUBSTITUTE(SUBSTITUTE(SUBSTITUTE(SUBSTITUTE(SUBSTITUTE(SUBSTITUTE(LOWER(AE384&amp;""),CHAR(160),"")," ",""),".",""),"-",""),"/",""),"?",""),"_",""),",",""),"[",""),"]",""),"(",""),")",""),"*","")</f>
        <v/>
      </c>
      <c r="AY384" s="61" t="str">
        <f aca="false">SUBSTITUTE(SUBSTITUTE(SUBSTITUTE(SUBSTITUTE(SUBSTITUTE(SUBSTITUTE(SUBSTITUTE(SUBSTITUTE(SUBSTITUTE(SUBSTITUTE(SUBSTITUTE(SUBSTITUTE(SUBSTITUTE(LOWER(W384&amp;""),CHAR(160),"")," ",""),".",""),"-",""),"/",""),"?",""),"_",""),",",""),"[",""),"]",""),"(",""),")",""),"*","")</f>
        <v/>
      </c>
      <c r="AZ384" s="61" t="str">
        <f aca="false">SUBSTITUTE(SUBSTITUTE(SUBSTITUTE(SUBSTITUTE(SUBSTITUTE(SUBSTITUTE(SUBSTITUTE(SUBSTITUTE(SUBSTITUTE(SUBSTITUTE(SUBSTITUTE(SUBSTITUTE(SUBSTITUTE(LOWER(AC384&amp;""),CHAR(160),"")," ",""),".",""),"-",""),"/",""),"?",""),"_",""),",",""),"[",""),"]",""),"(",""),")",""),"*","")</f>
        <v/>
      </c>
      <c r="BA384" s="61" t="str">
        <f aca="false">SUBSTITUTE(SUBSTITUTE(SUBSTITUTE(SUBSTITUTE(SUBSTITUTE(SUBSTITUTE(SUBSTITUTE(SUBSTITUTE(SUBSTITUTE(SUBSTITUTE(SUBSTITUTE(SUBSTITUTE(SUBSTITUTE(LOWER(AA384&amp;""),CHAR(160),""),"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"&amp;TRIM(SUBSTITUTE(SUBSTITUTE(SUBSTITUTE(SUBSTITUTE(SUBSTITUTE(SUBSTITUTE(SUBSTITUTE(SUBSTITUTE(SUBSTITUTE(SUBSTITUTE(SUBSTITUTE(SUBSTITUTE(SUBSTITUTE(SUBSTITUTE(SUBSTITUTE(SUBSTITUTE(SUBSTITUTE(SUBSTITUTE(SUBSTITUTE(SUBSTITUTE(LOWER(V384&amp;""),CHAR(160)," "),"."," "),","," "),"-"," "),"/"," "),"("," "),")"," "),":"," "),";"," "),"_"," "),"–"," "),"?"," "),"!"," "),"*"," "),"["," "),"]"," "),"'"," "),"#"," "),"+"," "),"&amp;"," "))&amp;" "</f>
        <v>  </v>
      </c>
      <c r="BD384" s="61" t="str">
        <f aca="false">" "&amp;TRIM(SUBSTITUTE(SUBSTITUTE(SUBSTITUTE(SUBSTITUTE(SUBSTITUTE(SUBSTITUTE(SUBSTITUTE(SUBSTITUTE(SUBSTITUTE(SUBSTITUTE(SUBSTITUTE(SUBSTITUTE(SUBSTITUTE(SUBSTITUTE(SUBSTITUTE(SUBSTITUTE(SUBSTITUTE(SUBSTITUTE(SUBSTITUTE(SUBSTITUTE(LOWER(Z384&amp;""),CHAR(160)," "),"."," "),","," "),"-"," "),"/"," "),"("," "),")"," "),":"," "),";"," "),"_"," "),"–"," "),"?"," "),"!"," "),"*"," "),"["," "),"]"," "),"'"," "),"#"," "),"+"," "),"&amp;"," "))&amp;" "</f>
        <v>  </v>
      </c>
      <c r="BE384" s="61" t="str">
        <f aca="false">" "&amp;TRIM(SUBSTITUTE(SUBSTITUTE(SUBSTITUTE(SUBSTITUTE(SUBSTITUTE(SUBSTITUTE(SUBSTITUTE(SUBSTITUTE(SUBSTITUTE(SUBSTITUTE(SUBSTITUTE(SUBSTITUTE(SUBSTITUTE(SUBSTITUTE(SUBSTITUTE(SUBSTITUTE(SUBSTITUTE(SUBSTITUTE(SUBSTITUTE(SUBSTITUTE(LOWER(W384&amp;""),CHAR(160)," "),"."," "),","," "),"-"," "),"/"," "),"("," "),")"," "),":"," "),";"," "),"_"," "),"–"," "),"?"," "),"!"," "),"*"," "),"["," "),"]"," "),"'"," "),"#"," "),"+"," "),"&amp;"," "))&amp;" "</f>
        <v>  </v>
      </c>
      <c r="BF384" s="61" t="str">
        <f aca="false">" "&amp;TRIM(SUBSTITUTE(SUBSTITUTE(SUBSTITUTE(SUBSTITUTE(SUBSTITUTE(SUBSTITUTE(SUBSTITUTE(SUBSTITUTE(SUBSTITUTE(SUBSTITUTE(SUBSTITUTE(SUBSTITUTE(SUBSTITUTE(SUBSTITUTE(SUBSTITUTE(SUBSTITUTE(SUBSTITUTE(SUBSTITUTE(SUBSTITUTE(SUBSTITUTE(LOWER(AC384&amp;""),CHAR(160)," "),"."," "),","," "),"-"," "),"/"," "),"("," "),")"," "),":"," "),";"," "),"_"," "),"–"," "),"?"," "),"!"," "),"*"," "),"["," "),"]"," "),"'"," "),"#"," "),"+"," "),"&amp;"," "))&amp;" "</f>
        <v>  </v>
      </c>
    </row>
    <row r="385" customFormat="false" ht="39.75" hidden="false" customHeight="true" outlineLevel="0" collapsed="false">
      <c r="A385" s="57" t="s">
        <v>980</v>
      </c>
      <c r="B385" s="57" t="s">
        <v>258</v>
      </c>
      <c r="C385" s="57" t="str">
        <f aca="false">Flights!$F$16</f>
        <v>MH0139</v>
      </c>
      <c r="D385" s="58" t="n">
        <f aca="false">Flights!$D$16</f>
        <v>46307</v>
      </c>
      <c r="E385" s="57" t="str">
        <f aca="false">Flights!$G$16&amp;"-"&amp;Flights!$H$16</f>
        <v>KUL-ADL</v>
      </c>
      <c r="F385" s="57" t="str">
        <f aca="false">Flights!$K$16</f>
        <v>BC</v>
      </c>
      <c r="G385" s="57" t="s">
        <v>79</v>
      </c>
      <c r="H385" s="57" t="s">
        <v>360</v>
      </c>
      <c r="I385" s="57" t="s">
        <v>380</v>
      </c>
      <c r="J385" s="57" t="s">
        <v>384</v>
      </c>
      <c r="K385" s="67" t="s">
        <v>385</v>
      </c>
      <c r="L385" s="67" t="s">
        <v>364</v>
      </c>
      <c r="M385" s="67"/>
      <c r="N385" s="67" t="s">
        <v>365</v>
      </c>
      <c r="O385" s="67"/>
      <c r="P385" s="57" t="s">
        <v>184</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open",IF(AND(NOT(OR(LEN(AZ385)&lt;15,ISNUMBER(MATCH(AZ385,L_Placeholder,0)))),NOT(SUMPRODUCT(--ISNUMBER(SEARCH(" "&amp;L_EvidencePhrase&amp;" ",BF385)))&gt;0),NOT(OR(LEN(AU385)&lt;2,ISNUMBER(MATCH(AU385,L_Placeholder,0)))),NOT(OR(LEN(AX385)&lt;2,ISNUMBER(MATCH(AX385,L_Placeholder,0)))),TRIM(AE385)&lt;&gt;TRIM(T385)),"N/A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",BD385)))&gt;0),"INVALID – evidence missing, placeholder or not yet on file",IF(OR(LEN(AX385)&lt;2,ISNUMBER(MATCH(AX385,L_Placeholder,0))),"INVALID – verifier missing",IF(AX385=AU385,"INVALID – verifier must be someone other than the PIC",IF(SUMPRODUCT(--ISNUMBER(SEARCH(" "&amp;L_EvidencePhrase&amp;" ",BC385)))&gt;0,"INVALID – result not yet available (awaiting / TBC)",IF(AND(TRIM(U385)="Pass",SUMPRODUCT(--ISNUMBER(SEARCH(" "&amp;L_ResultBad&amp;" ",BC385)))&gt;0,NOT(SUMPRODUCT(--ISNUMBER(SEARCH(" "&amp;L_Negation&amp;" ",BC385)))&gt;0)),"INVALID – result describes a problem: use Fail, then Pass after CA",IF(AND(AQ385=1,OR(OR(LEN(AY385)&lt;3,ISNUMBER(MATCH(AY385,L_Placeholder,0))),SUMPRODUCT(--ISNUMBER(SEARCH(" "&amp;L_EvidencePhrase&amp;" ",BE385)))&gt;0)),"INVALID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SUBSTITUTE(SUBSTITUTE(SUBSTITUTE(SUBSTITUTE(SUBSTITUTE(SUBSTITUTE(SUBSTITUTE(SUBSTITUTE(SUBSTITUTE(SUBSTITUTE(SUBSTITUTE(SUBSTITUTE(SUBSTITUTE(LOWER(T385&amp;""),CHAR(160),"")," ",""),".",""),"-",""),"/",""),"?",""),"_",""),",",""),"[",""),"]",""),"(",""),")",""),"*","")</f>
        <v/>
      </c>
      <c r="AV385" s="61" t="str">
        <f aca="false">SUBSTITUTE(SUBSTITUTE(SUBSTITUTE(SUBSTITUTE(SUBSTITUTE(SUBSTITUTE(SUBSTITUTE(SUBSTITUTE(SUBSTITUTE(SUBSTITUTE(SUBSTITUTE(SUBSTITUTE(SUBSTITUTE(LOWER(V385&amp;""),CHAR(160),"")," ",""),".",""),"-",""),"/",""),"?",""),"_",""),",",""),"[",""),"]",""),"(",""),")",""),"*","")</f>
        <v/>
      </c>
      <c r="AW385" s="61" t="str">
        <f aca="false">SUBSTITUTE(SUBSTITUTE(SUBSTITUTE(SUBSTITUTE(SUBSTITUTE(SUBSTITUTE(SUBSTITUTE(SUBSTITUTE(SUBSTITUTE(SUBSTITUTE(SUBSTITUTE(SUBSTITUTE(SUBSTITUTE(LOWER(Z385&amp;""),CHAR(160),"")," ",""),".",""),"-",""),"/",""),"?",""),"_",""),",",""),"[",""),"]",""),"(",""),")",""),"*","")</f>
        <v/>
      </c>
      <c r="AX385" s="61" t="str">
        <f aca="false">SUBSTITUTE(SUBSTITUTE(SUBSTITUTE(SUBSTITUTE(SUBSTITUTE(SUBSTITUTE(SUBSTITUTE(SUBSTITUTE(SUBSTITUTE(SUBSTITUTE(SUBSTITUTE(SUBSTITUTE(SUBSTITUTE(LOWER(AE385&amp;""),CHAR(160),"")," ",""),".",""),"-",""),"/",""),"?",""),"_",""),",",""),"[",""),"]",""),"(",""),")",""),"*","")</f>
        <v/>
      </c>
      <c r="AY385" s="61" t="str">
        <f aca="false">SUBSTITUTE(SUBSTITUTE(SUBSTITUTE(SUBSTITUTE(SUBSTITUTE(SUBSTITUTE(SUBSTITUTE(SUBSTITUTE(SUBSTITUTE(SUBSTITUTE(SUBSTITUTE(SUBSTITUTE(SUBSTITUTE(LOWER(W385&amp;""),CHAR(160),"")," ",""),".",""),"-",""),"/",""),"?",""),"_",""),",",""),"[",""),"]",""),"(",""),")",""),"*","")</f>
        <v/>
      </c>
      <c r="AZ385" s="61" t="str">
        <f aca="false">SUBSTITUTE(SUBSTITUTE(SUBSTITUTE(SUBSTITUTE(SUBSTITUTE(SUBSTITUTE(SUBSTITUTE(SUBSTITUTE(SUBSTITUTE(SUBSTITUTE(SUBSTITUTE(SUBSTITUTE(SUBSTITUTE(LOWER(AC385&amp;""),CHAR(160),"")," ",""),".",""),"-",""),"/",""),"?",""),"_",""),",",""),"[",""),"]",""),"(",""),")",""),"*","")</f>
        <v/>
      </c>
      <c r="BA385" s="61" t="str">
        <f aca="false">SUBSTITUTE(SUBSTITUTE(SUBSTITUTE(SUBSTITUTE(SUBSTITUTE(SUBSTITUTE(SUBSTITUTE(SUBSTITUTE(SUBSTITUTE(SUBSTITUTE(SUBSTITUTE(SUBSTITUTE(SUBSTITUTE(LOWER(AA385&amp;""),CHAR(160),""),"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"&amp;TRIM(SUBSTITUTE(SUBSTITUTE(SUBSTITUTE(SUBSTITUTE(SUBSTITUTE(SUBSTITUTE(SUBSTITUTE(SUBSTITUTE(SUBSTITUTE(SUBSTITUTE(SUBSTITUTE(SUBSTITUTE(SUBSTITUTE(SUBSTITUTE(SUBSTITUTE(SUBSTITUTE(SUBSTITUTE(SUBSTITUTE(SUBSTITUTE(SUBSTITUTE(LOWER(V385&amp;""),CHAR(160)," "),"."," "),","," "),"-"," "),"/"," "),"("," "),")"," "),":"," "),";"," "),"_"," "),"–"," "),"?"," "),"!"," "),"*"," "),"["," "),"]"," "),"'"," "),"#"," "),"+"," "),"&amp;"," "))&amp;" "</f>
        <v>  </v>
      </c>
      <c r="BD385" s="61" t="str">
        <f aca="false">" "&amp;TRIM(SUBSTITUTE(SUBSTITUTE(SUBSTITUTE(SUBSTITUTE(SUBSTITUTE(SUBSTITUTE(SUBSTITUTE(SUBSTITUTE(SUBSTITUTE(SUBSTITUTE(SUBSTITUTE(SUBSTITUTE(SUBSTITUTE(SUBSTITUTE(SUBSTITUTE(SUBSTITUTE(SUBSTITUTE(SUBSTITUTE(SUBSTITUTE(SUBSTITUTE(LOWER(Z385&amp;""),CHAR(160)," "),"."," "),","," "),"-"," "),"/"," "),"("," "),")"," "),":"," "),";"," "),"_"," "),"–"," "),"?"," "),"!"," "),"*"," "),"["," "),"]"," "),"'"," "),"#"," "),"+"," "),"&amp;"," "))&amp;" "</f>
        <v>  </v>
      </c>
      <c r="BE385" s="61" t="str">
        <f aca="false">" "&amp;TRIM(SUBSTITUTE(SUBSTITUTE(SUBSTITUTE(SUBSTITUTE(SUBSTITUTE(SUBSTITUTE(SUBSTITUTE(SUBSTITUTE(SUBSTITUTE(SUBSTITUTE(SUBSTITUTE(SUBSTITUTE(SUBSTITUTE(SUBSTITUTE(SUBSTITUTE(SUBSTITUTE(SUBSTITUTE(SUBSTITUTE(SUBSTITUTE(SUBSTITUTE(LOWER(W385&amp;""),CHAR(160)," "),"."," "),","," "),"-"," "),"/"," "),"("," "),")"," "),":"," "),";"," "),"_"," "),"–"," "),"?"," "),"!"," "),"*"," "),"["," "),"]"," "),"'"," "),"#"," "),"+"," "),"&amp;"," "))&amp;" "</f>
        <v>  </v>
      </c>
      <c r="BF385" s="61" t="str">
        <f aca="false">" "&amp;TRIM(SUBSTITUTE(SUBSTITUTE(SUBSTITUTE(SUBSTITUTE(SUBSTITUTE(SUBSTITUTE(SUBSTITUTE(SUBSTITUTE(SUBSTITUTE(SUBSTITUTE(SUBSTITUTE(SUBSTITUTE(SUBSTITUTE(SUBSTITUTE(SUBSTITUTE(SUBSTITUTE(SUBSTITUTE(SUBSTITUTE(SUBSTITUTE(SUBSTITUTE(LOWER(AC385&amp;""),CHAR(160)," "),"."," "),","," "),"-"," "),"/"," "),"("," "),")"," "),":"," "),";"," "),"_"," "),"–"," "),"?"," "),"!"," "),"*"," "),"["," "),"]"," "),"'"," "),"#"," "),"+"," "),"&amp;"," "))&amp;" "</f>
        <v>  </v>
      </c>
    </row>
    <row r="386" customFormat="false" ht="39.75" hidden="false" customHeight="true" outlineLevel="0" collapsed="false">
      <c r="A386" s="57" t="s">
        <v>981</v>
      </c>
      <c r="B386" s="57" t="s">
        <v>258</v>
      </c>
      <c r="C386" s="57" t="str">
        <f aca="false">Flights!$F$16</f>
        <v>MH0139</v>
      </c>
      <c r="D386" s="58" t="n">
        <f aca="false">Flights!$D$16</f>
        <v>46307</v>
      </c>
      <c r="E386" s="57" t="str">
        <f aca="false">Flights!$G$16&amp;"-"&amp;Flights!$H$16</f>
        <v>KUL-ADL</v>
      </c>
      <c r="F386" s="57" t="str">
        <f aca="false">Flights!$K$16</f>
        <v>BC</v>
      </c>
      <c r="G386" s="57" t="s">
        <v>79</v>
      </c>
      <c r="H386" s="57" t="s">
        <v>360</v>
      </c>
      <c r="I386" s="57" t="s">
        <v>387</v>
      </c>
      <c r="J386" s="57" t="s">
        <v>388</v>
      </c>
      <c r="K386" s="67" t="s">
        <v>389</v>
      </c>
      <c r="L386" s="67" t="s">
        <v>364</v>
      </c>
      <c r="M386" s="67"/>
      <c r="N386" s="67" t="s">
        <v>365</v>
      </c>
      <c r="O386" s="67"/>
      <c r="P386" s="57" t="s">
        <v>184</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open",IF(AND(NOT(OR(LEN(AZ386)&lt;15,ISNUMBER(MATCH(AZ386,L_Placeholder,0)))),NOT(SUMPRODUCT(--ISNUMBER(SEARCH(" "&amp;L_EvidencePhrase&amp;" ",BF386)))&gt;0),NOT(OR(LEN(AU386)&lt;2,ISNUMBER(MATCH(AU386,L_Placeholder,0)))),NOT(OR(LEN(AX386)&lt;2,ISNUMBER(MATCH(AX386,L_Placeholder,0)))),TRIM(AE386)&lt;&gt;TRIM(T386)),"N/A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",BD386)))&gt;0),"INVALID – evidence missing, placeholder or not yet on file",IF(OR(LEN(AX386)&lt;2,ISNUMBER(MATCH(AX386,L_Placeholder,0))),"INVALID – verifier missing",IF(AX386=AU386,"INVALID – verifier must be someone other than the PIC",IF(SUMPRODUCT(--ISNUMBER(SEARCH(" "&amp;L_EvidencePhrase&amp;" ",BC386)))&gt;0,"INVALID – result not yet available (awaiting / TBC)",IF(AND(TRIM(U386)="Pass",SUMPRODUCT(--ISNUMBER(SEARCH(" "&amp;L_ResultBad&amp;" ",BC386)))&gt;0,NOT(SUMPRODUCT(--ISNUMBER(SEARCH(" "&amp;L_Negation&amp;" ",BC386)))&gt;0)),"INVALID – result describes a problem: use Fail, then Pass after CA",IF(AND(AQ386=1,OR(OR(LEN(AY386)&lt;3,ISNUMBER(MATCH(AY386,L_Placeholder,0))),SUMPRODUCT(--ISNUMBER(SEARCH(" "&amp;L_EvidencePhrase&amp;" ",BE386)))&gt;0)),"INVALID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SUBSTITUTE(SUBSTITUTE(SUBSTITUTE(SUBSTITUTE(SUBSTITUTE(SUBSTITUTE(SUBSTITUTE(SUBSTITUTE(SUBSTITUTE(SUBSTITUTE(SUBSTITUTE(SUBSTITUTE(SUBSTITUTE(LOWER(T386&amp;""),CHAR(160),"")," ",""),".",""),"-",""),"/",""),"?",""),"_",""),",",""),"[",""),"]",""),"(",""),")",""),"*","")</f>
        <v/>
      </c>
      <c r="AV386" s="61" t="str">
        <f aca="false">SUBSTITUTE(SUBSTITUTE(SUBSTITUTE(SUBSTITUTE(SUBSTITUTE(SUBSTITUTE(SUBSTITUTE(SUBSTITUTE(SUBSTITUTE(SUBSTITUTE(SUBSTITUTE(SUBSTITUTE(SUBSTITUTE(LOWER(V386&amp;""),CHAR(160),"")," ",""),".",""),"-",""),"/",""),"?",""),"_",""),",",""),"[",""),"]",""),"(",""),")",""),"*","")</f>
        <v/>
      </c>
      <c r="AW386" s="61" t="str">
        <f aca="false">SUBSTITUTE(SUBSTITUTE(SUBSTITUTE(SUBSTITUTE(SUBSTITUTE(SUBSTITUTE(SUBSTITUTE(SUBSTITUTE(SUBSTITUTE(SUBSTITUTE(SUBSTITUTE(SUBSTITUTE(SUBSTITUTE(LOWER(Z386&amp;""),CHAR(160),"")," ",""),".",""),"-",""),"/",""),"?",""),"_",""),",",""),"[",""),"]",""),"(",""),")",""),"*","")</f>
        <v/>
      </c>
      <c r="AX386" s="61" t="str">
        <f aca="false">SUBSTITUTE(SUBSTITUTE(SUBSTITUTE(SUBSTITUTE(SUBSTITUTE(SUBSTITUTE(SUBSTITUTE(SUBSTITUTE(SUBSTITUTE(SUBSTITUTE(SUBSTITUTE(SUBSTITUTE(SUBSTITUTE(LOWER(AE386&amp;""),CHAR(160),"")," ",""),".",""),"-",""),"/",""),"?",""),"_",""),",",""),"[",""),"]",""),"(",""),")",""),"*","")</f>
        <v/>
      </c>
      <c r="AY386" s="61" t="str">
        <f aca="false">SUBSTITUTE(SUBSTITUTE(SUBSTITUTE(SUBSTITUTE(SUBSTITUTE(SUBSTITUTE(SUBSTITUTE(SUBSTITUTE(SUBSTITUTE(SUBSTITUTE(SUBSTITUTE(SUBSTITUTE(SUBSTITUTE(LOWER(W386&amp;""),CHAR(160),"")," ",""),".",""),"-",""),"/",""),"?",""),"_",""),",",""),"[",""),"]",""),"(",""),")",""),"*","")</f>
        <v/>
      </c>
      <c r="AZ386" s="61" t="str">
        <f aca="false">SUBSTITUTE(SUBSTITUTE(SUBSTITUTE(SUBSTITUTE(SUBSTITUTE(SUBSTITUTE(SUBSTITUTE(SUBSTITUTE(SUBSTITUTE(SUBSTITUTE(SUBSTITUTE(SUBSTITUTE(SUBSTITUTE(LOWER(AC386&amp;""),CHAR(160),"")," ",""),".",""),"-",""),"/",""),"?",""),"_",""),",",""),"[",""),"]",""),"(",""),")",""),"*","")</f>
        <v/>
      </c>
      <c r="BA386" s="61" t="str">
        <f aca="false">SUBSTITUTE(SUBSTITUTE(SUBSTITUTE(SUBSTITUTE(SUBSTITUTE(SUBSTITUTE(SUBSTITUTE(SUBSTITUTE(SUBSTITUTE(SUBSTITUTE(SUBSTITUTE(SUBSTITUTE(SUBSTITUTE(LOWER(AA386&amp;""),CHAR(160),""),"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"&amp;TRIM(SUBSTITUTE(SUBSTITUTE(SUBSTITUTE(SUBSTITUTE(SUBSTITUTE(SUBSTITUTE(SUBSTITUTE(SUBSTITUTE(SUBSTITUTE(SUBSTITUTE(SUBSTITUTE(SUBSTITUTE(SUBSTITUTE(SUBSTITUTE(SUBSTITUTE(SUBSTITUTE(SUBSTITUTE(SUBSTITUTE(SUBSTITUTE(SUBSTITUTE(LOWER(V386&amp;""),CHAR(160)," "),"."," "),","," "),"-"," "),"/"," "),"("," "),")"," "),":"," "),";"," "),"_"," "),"–"," "),"?"," "),"!"," "),"*"," "),"["," "),"]"," "),"'"," "),"#"," "),"+"," "),"&amp;"," "))&amp;" "</f>
        <v>  </v>
      </c>
      <c r="BD386" s="61" t="str">
        <f aca="false">" "&amp;TRIM(SUBSTITUTE(SUBSTITUTE(SUBSTITUTE(SUBSTITUTE(SUBSTITUTE(SUBSTITUTE(SUBSTITUTE(SUBSTITUTE(SUBSTITUTE(SUBSTITUTE(SUBSTITUTE(SUBSTITUTE(SUBSTITUTE(SUBSTITUTE(SUBSTITUTE(SUBSTITUTE(SUBSTITUTE(SUBSTITUTE(SUBSTITUTE(SUBSTITUTE(LOWER(Z386&amp;""),CHAR(160)," "),"."," "),","," "),"-"," "),"/"," "),"("," "),")"," "),":"," "),";"," "),"_"," "),"–"," "),"?"," "),"!"," "),"*"," "),"["," "),"]"," "),"'"," "),"#"," "),"+"," "),"&amp;"," "))&amp;" "</f>
        <v>  </v>
      </c>
      <c r="BE386" s="61" t="str">
        <f aca="false">" "&amp;TRIM(SUBSTITUTE(SUBSTITUTE(SUBSTITUTE(SUBSTITUTE(SUBSTITUTE(SUBSTITUTE(SUBSTITUTE(SUBSTITUTE(SUBSTITUTE(SUBSTITUTE(SUBSTITUTE(SUBSTITUTE(SUBSTITUTE(SUBSTITUTE(SUBSTITUTE(SUBSTITUTE(SUBSTITUTE(SUBSTITUTE(SUBSTITUTE(SUBSTITUTE(LOWER(W386&amp;""),CHAR(160)," "),"."," "),","," "),"-"," "),"/"," "),"("," "),")"," "),":"," "),";"," "),"_"," "),"–"," "),"?"," "),"!"," "),"*"," "),"["," "),"]"," "),"'"," "),"#"," "),"+"," "),"&amp;"," "))&amp;" "</f>
        <v>  </v>
      </c>
      <c r="BF386" s="61" t="str">
        <f aca="false">" "&amp;TRIM(SUBSTITUTE(SUBSTITUTE(SUBSTITUTE(SUBSTITUTE(SUBSTITUTE(SUBSTITUTE(SUBSTITUTE(SUBSTITUTE(SUBSTITUTE(SUBSTITUTE(SUBSTITUTE(SUBSTITUTE(SUBSTITUTE(SUBSTITUTE(SUBSTITUTE(SUBSTITUTE(SUBSTITUTE(SUBSTITUTE(SUBSTITUTE(SUBSTITUTE(LOWER(AC386&amp;""),CHAR(160)," "),"."," "),","," "),"-"," "),"/"," "),"("," "),")"," "),":"," "),";"," "),"_"," "),"–"," "),"?"," "),"!"," "),"*"," "),"["," "),"]"," "),"'"," "),"#"," "),"+"," "),"&amp;"," "))&amp;" "</f>
        <v>  </v>
      </c>
    </row>
    <row r="387" customFormat="false" ht="39.75" hidden="false" customHeight="true" outlineLevel="0" collapsed="false">
      <c r="A387" s="57" t="s">
        <v>982</v>
      </c>
      <c r="B387" s="57" t="s">
        <v>258</v>
      </c>
      <c r="C387" s="57" t="str">
        <f aca="false">Flights!$F$16</f>
        <v>MH0139</v>
      </c>
      <c r="D387" s="58" t="n">
        <f aca="false">Flights!$D$16</f>
        <v>46307</v>
      </c>
      <c r="E387" s="57" t="str">
        <f aca="false">Flights!$G$16&amp;"-"&amp;Flights!$H$16</f>
        <v>KUL-ADL</v>
      </c>
      <c r="F387" s="57" t="str">
        <f aca="false">Flights!$K$16</f>
        <v>BC</v>
      </c>
      <c r="G387" s="57" t="s">
        <v>79</v>
      </c>
      <c r="H387" s="57" t="s">
        <v>360</v>
      </c>
      <c r="I387" s="57" t="s">
        <v>387</v>
      </c>
      <c r="J387" s="57" t="s">
        <v>391</v>
      </c>
      <c r="K387" s="67" t="s">
        <v>389</v>
      </c>
      <c r="L387" s="67" t="s">
        <v>364</v>
      </c>
      <c r="M387" s="67"/>
      <c r="N387" s="67" t="s">
        <v>365</v>
      </c>
      <c r="O387" s="67"/>
      <c r="P387" s="57" t="s">
        <v>184</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open",IF(AND(NOT(OR(LEN(AZ387)&lt;15,ISNUMBER(MATCH(AZ387,L_Placeholder,0)))),NOT(SUMPRODUCT(--ISNUMBER(SEARCH(" "&amp;L_EvidencePhrase&amp;" ",BF387)))&gt;0),NOT(OR(LEN(AU387)&lt;2,ISNUMBER(MATCH(AU387,L_Placeholder,0)))),NOT(OR(LEN(AX387)&lt;2,ISNUMBER(MATCH(AX387,L_Placeholder,0)))),TRIM(AE387)&lt;&gt;TRIM(T387)),"N/A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",BD387)))&gt;0),"INVALID – evidence missing, placeholder or not yet on file",IF(OR(LEN(AX387)&lt;2,ISNUMBER(MATCH(AX387,L_Placeholder,0))),"INVALID – verifier missing",IF(AX387=AU387,"INVALID – verifier must be someone other than the PIC",IF(SUMPRODUCT(--ISNUMBER(SEARCH(" "&amp;L_EvidencePhrase&amp;" ",BC387)))&gt;0,"INVALID – result not yet available (awaiting / TBC)",IF(AND(TRIM(U387)="Pass",SUMPRODUCT(--ISNUMBER(SEARCH(" "&amp;L_ResultBad&amp;" ",BC387)))&gt;0,NOT(SUMPRODUCT(--ISNUMBER(SEARCH(" "&amp;L_Negation&amp;" ",BC387)))&gt;0)),"INVALID – result describes a problem: use Fail, then Pass after CA",IF(AND(AQ387=1,OR(OR(LEN(AY387)&lt;3,ISNUMBER(MATCH(AY387,L_Placeholder,0))),SUMPRODUCT(--ISNUMBER(SEARCH(" "&amp;L_EvidencePhrase&amp;" ",BE387)))&gt;0)),"INVALID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SUBSTITUTE(SUBSTITUTE(SUBSTITUTE(SUBSTITUTE(SUBSTITUTE(SUBSTITUTE(SUBSTITUTE(SUBSTITUTE(SUBSTITUTE(SUBSTITUTE(SUBSTITUTE(SUBSTITUTE(SUBSTITUTE(LOWER(T387&amp;""),CHAR(160),"")," ",""),".",""),"-",""),"/",""),"?",""),"_",""),",",""),"[",""),"]",""),"(",""),")",""),"*","")</f>
        <v/>
      </c>
      <c r="AV387" s="61" t="str">
        <f aca="false">SUBSTITUTE(SUBSTITUTE(SUBSTITUTE(SUBSTITUTE(SUBSTITUTE(SUBSTITUTE(SUBSTITUTE(SUBSTITUTE(SUBSTITUTE(SUBSTITUTE(SUBSTITUTE(SUBSTITUTE(SUBSTITUTE(LOWER(V387&amp;""),CHAR(160),"")," ",""),".",""),"-",""),"/",""),"?",""),"_",""),",",""),"[",""),"]",""),"(",""),")",""),"*","")</f>
        <v/>
      </c>
      <c r="AW387" s="61" t="str">
        <f aca="false">SUBSTITUTE(SUBSTITUTE(SUBSTITUTE(SUBSTITUTE(SUBSTITUTE(SUBSTITUTE(SUBSTITUTE(SUBSTITUTE(SUBSTITUTE(SUBSTITUTE(SUBSTITUTE(SUBSTITUTE(SUBSTITUTE(LOWER(Z387&amp;""),CHAR(160),"")," ",""),".",""),"-",""),"/",""),"?",""),"_",""),",",""),"[",""),"]",""),"(",""),")",""),"*","")</f>
        <v/>
      </c>
      <c r="AX387" s="61" t="str">
        <f aca="false">SUBSTITUTE(SUBSTITUTE(SUBSTITUTE(SUBSTITUTE(SUBSTITUTE(SUBSTITUTE(SUBSTITUTE(SUBSTITUTE(SUBSTITUTE(SUBSTITUTE(SUBSTITUTE(SUBSTITUTE(SUBSTITUTE(LOWER(AE387&amp;""),CHAR(160),"")," ",""),".",""),"-",""),"/",""),"?",""),"_",""),",",""),"[",""),"]",""),"(",""),")",""),"*","")</f>
        <v/>
      </c>
      <c r="AY387" s="61" t="str">
        <f aca="false">SUBSTITUTE(SUBSTITUTE(SUBSTITUTE(SUBSTITUTE(SUBSTITUTE(SUBSTITUTE(SUBSTITUTE(SUBSTITUTE(SUBSTITUTE(SUBSTITUTE(SUBSTITUTE(SUBSTITUTE(SUBSTITUTE(LOWER(W387&amp;""),CHAR(160),"")," ",""),".",""),"-",""),"/",""),"?",""),"_",""),",",""),"[",""),"]",""),"(",""),")",""),"*","")</f>
        <v/>
      </c>
      <c r="AZ387" s="61" t="str">
        <f aca="false">SUBSTITUTE(SUBSTITUTE(SUBSTITUTE(SUBSTITUTE(SUBSTITUTE(SUBSTITUTE(SUBSTITUTE(SUBSTITUTE(SUBSTITUTE(SUBSTITUTE(SUBSTITUTE(SUBSTITUTE(SUBSTITUTE(LOWER(AC387&amp;""),CHAR(160),"")," ",""),".",""),"-",""),"/",""),"?",""),"_",""),",",""),"[",""),"]",""),"(",""),")",""),"*","")</f>
        <v/>
      </c>
      <c r="BA387" s="61" t="str">
        <f aca="false">SUBSTITUTE(SUBSTITUTE(SUBSTITUTE(SUBSTITUTE(SUBSTITUTE(SUBSTITUTE(SUBSTITUTE(SUBSTITUTE(SUBSTITUTE(SUBSTITUTE(SUBSTITUTE(SUBSTITUTE(SUBSTITUTE(LOWER(AA387&amp;""),CHAR(160),""),"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"&amp;TRIM(SUBSTITUTE(SUBSTITUTE(SUBSTITUTE(SUBSTITUTE(SUBSTITUTE(SUBSTITUTE(SUBSTITUTE(SUBSTITUTE(SUBSTITUTE(SUBSTITUTE(SUBSTITUTE(SUBSTITUTE(SUBSTITUTE(SUBSTITUTE(SUBSTITUTE(SUBSTITUTE(SUBSTITUTE(SUBSTITUTE(SUBSTITUTE(SUBSTITUTE(LOWER(V387&amp;""),CHAR(160)," "),"."," "),","," "),"-"," "),"/"," "),"("," "),")"," "),":"," "),";"," "),"_"," "),"–"," "),"?"," "),"!"," "),"*"," "),"["," "),"]"," "),"'"," "),"#"," "),"+"," "),"&amp;"," "))&amp;" "</f>
        <v>  </v>
      </c>
      <c r="BD387" s="61" t="str">
        <f aca="false">" "&amp;TRIM(SUBSTITUTE(SUBSTITUTE(SUBSTITUTE(SUBSTITUTE(SUBSTITUTE(SUBSTITUTE(SUBSTITUTE(SUBSTITUTE(SUBSTITUTE(SUBSTITUTE(SUBSTITUTE(SUBSTITUTE(SUBSTITUTE(SUBSTITUTE(SUBSTITUTE(SUBSTITUTE(SUBSTITUTE(SUBSTITUTE(SUBSTITUTE(SUBSTITUTE(LOWER(Z387&amp;""),CHAR(160)," "),"."," "),","," "),"-"," "),"/"," "),"("," "),")"," "),":"," "),";"," "),"_"," "),"–"," "),"?"," "),"!"," "),"*"," "),"["," "),"]"," "),"'"," "),"#"," "),"+"," "),"&amp;"," "))&amp;" "</f>
        <v>  </v>
      </c>
      <c r="BE387" s="61" t="str">
        <f aca="false">" "&amp;TRIM(SUBSTITUTE(SUBSTITUTE(SUBSTITUTE(SUBSTITUTE(SUBSTITUTE(SUBSTITUTE(SUBSTITUTE(SUBSTITUTE(SUBSTITUTE(SUBSTITUTE(SUBSTITUTE(SUBSTITUTE(SUBSTITUTE(SUBSTITUTE(SUBSTITUTE(SUBSTITUTE(SUBSTITUTE(SUBSTITUTE(SUBSTITUTE(SUBSTITUTE(LOWER(W387&amp;""),CHAR(160)," "),"."," "),","," "),"-"," "),"/"," "),"("," "),")"," "),":"," "),";"," "),"_"," "),"–"," "),"?"," "),"!"," "),"*"," "),"["," "),"]"," "),"'"," "),"#"," "),"+"," "),"&amp;"," "))&amp;" "</f>
        <v>  </v>
      </c>
      <c r="BF387" s="61" t="str">
        <f aca="false">" "&amp;TRIM(SUBSTITUTE(SUBSTITUTE(SUBSTITUTE(SUBSTITUTE(SUBSTITUTE(SUBSTITUTE(SUBSTITUTE(SUBSTITUTE(SUBSTITUTE(SUBSTITUTE(SUBSTITUTE(SUBSTITUTE(SUBSTITUTE(SUBSTITUTE(SUBSTITUTE(SUBSTITUTE(SUBSTITUTE(SUBSTITUTE(SUBSTITUTE(SUBSTITUTE(LOWER(AC387&amp;""),CHAR(160)," "),"."," "),","," "),"-"," "),"/"," "),"("," "),")"," "),":"," "),";"," "),"_"," "),"–"," "),"?"," "),"!"," "),"*"," "),"["," "),"]"," "),"'"," "),"#"," "),"+"," "),"&amp;"," "))&amp;" "</f>
        <v>  </v>
      </c>
    </row>
    <row r="388" customFormat="false" ht="39.75" hidden="false" customHeight="true" outlineLevel="0" collapsed="false">
      <c r="A388" s="57" t="s">
        <v>983</v>
      </c>
      <c r="B388" s="57" t="s">
        <v>258</v>
      </c>
      <c r="C388" s="57" t="str">
        <f aca="false">Flights!$F$16</f>
        <v>MH0139</v>
      </c>
      <c r="D388" s="58" t="n">
        <f aca="false">Flights!$D$16</f>
        <v>46307</v>
      </c>
      <c r="E388" s="57" t="str">
        <f aca="false">Flights!$G$16&amp;"-"&amp;Flights!$H$16</f>
        <v>KUL-ADL</v>
      </c>
      <c r="F388" s="57" t="str">
        <f aca="false">Flights!$K$16</f>
        <v>BC</v>
      </c>
      <c r="G388" s="57" t="s">
        <v>79</v>
      </c>
      <c r="H388" s="57" t="s">
        <v>360</v>
      </c>
      <c r="I388" s="57" t="s">
        <v>393</v>
      </c>
      <c r="J388" s="57" t="s">
        <v>394</v>
      </c>
      <c r="K388" s="67" t="s">
        <v>984</v>
      </c>
      <c r="L388" s="67" t="s">
        <v>985</v>
      </c>
      <c r="M388" s="67"/>
      <c r="N388" s="67" t="s">
        <v>365</v>
      </c>
      <c r="O388" s="67"/>
      <c r="P388" s="57" t="s">
        <v>184</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open",IF(AND(NOT(OR(LEN(AZ388)&lt;15,ISNUMBER(MATCH(AZ388,L_Placeholder,0)))),NOT(SUMPRODUCT(--ISNUMBER(SEARCH(" "&amp;L_EvidencePhrase&amp;" ",BF388)))&gt;0),NOT(OR(LEN(AU388)&lt;2,ISNUMBER(MATCH(AU388,L_Placeholder,0)))),NOT(OR(LEN(AX388)&lt;2,ISNUMBER(MATCH(AX388,L_Placeholder,0)))),TRIM(AE388)&lt;&gt;TRIM(T388)),"N/A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",BD388)))&gt;0),"INVALID – evidence missing, placeholder or not yet on file",IF(OR(LEN(AX388)&lt;2,ISNUMBER(MATCH(AX388,L_Placeholder,0))),"INVALID – verifier missing",IF(AX388=AU388,"INVALID – verifier must be someone other than the PIC",IF(SUMPRODUCT(--ISNUMBER(SEARCH(" "&amp;L_EvidencePhrase&amp;" ",BC388)))&gt;0,"INVALID – result not yet available (awaiting / TBC)",IF(AND(TRIM(U388)="Pass",SUMPRODUCT(--ISNUMBER(SEARCH(" "&amp;L_ResultBad&amp;" ",BC388)))&gt;0,NOT(SUMPRODUCT(--ISNUMBER(SEARCH(" "&amp;L_Negation&amp;" ",BC388)))&gt;0)),"INVALID – result describes a problem: use Fail, then Pass after CA",IF(AND(AQ388=1,OR(OR(LEN(AY388)&lt;3,ISNUMBER(MATCH(AY388,L_Placeholder,0))),SUMPRODUCT(--ISNUMBER(SEARCH(" "&amp;L_EvidencePhrase&amp;" ",BE388)))&gt;0)),"INVALID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SUBSTITUTE(SUBSTITUTE(SUBSTITUTE(SUBSTITUTE(SUBSTITUTE(SUBSTITUTE(SUBSTITUTE(SUBSTITUTE(SUBSTITUTE(SUBSTITUTE(SUBSTITUTE(SUBSTITUTE(SUBSTITUTE(LOWER(T388&amp;""),CHAR(160),"")," ",""),".",""),"-",""),"/",""),"?",""),"_",""),",",""),"[",""),"]",""),"(",""),")",""),"*","")</f>
        <v/>
      </c>
      <c r="AV388" s="61" t="str">
        <f aca="false">SUBSTITUTE(SUBSTITUTE(SUBSTITUTE(SUBSTITUTE(SUBSTITUTE(SUBSTITUTE(SUBSTITUTE(SUBSTITUTE(SUBSTITUTE(SUBSTITUTE(SUBSTITUTE(SUBSTITUTE(SUBSTITUTE(LOWER(V388&amp;""),CHAR(160),"")," ",""),".",""),"-",""),"/",""),"?",""),"_",""),",",""),"[",""),"]",""),"(",""),")",""),"*","")</f>
        <v/>
      </c>
      <c r="AW388" s="61" t="str">
        <f aca="false">SUBSTITUTE(SUBSTITUTE(SUBSTITUTE(SUBSTITUTE(SUBSTITUTE(SUBSTITUTE(SUBSTITUTE(SUBSTITUTE(SUBSTITUTE(SUBSTITUTE(SUBSTITUTE(SUBSTITUTE(SUBSTITUTE(LOWER(Z388&amp;""),CHAR(160),"")," ",""),".",""),"-",""),"/",""),"?",""),"_",""),",",""),"[",""),"]",""),"(",""),")",""),"*","")</f>
        <v/>
      </c>
      <c r="AX388" s="61" t="str">
        <f aca="false">SUBSTITUTE(SUBSTITUTE(SUBSTITUTE(SUBSTITUTE(SUBSTITUTE(SUBSTITUTE(SUBSTITUTE(SUBSTITUTE(SUBSTITUTE(SUBSTITUTE(SUBSTITUTE(SUBSTITUTE(SUBSTITUTE(LOWER(AE388&amp;""),CHAR(160),"")," ",""),".",""),"-",""),"/",""),"?",""),"_",""),",",""),"[",""),"]",""),"(",""),")",""),"*","")</f>
        <v/>
      </c>
      <c r="AY388" s="61" t="str">
        <f aca="false">SUBSTITUTE(SUBSTITUTE(SUBSTITUTE(SUBSTITUTE(SUBSTITUTE(SUBSTITUTE(SUBSTITUTE(SUBSTITUTE(SUBSTITUTE(SUBSTITUTE(SUBSTITUTE(SUBSTITUTE(SUBSTITUTE(LOWER(W388&amp;""),CHAR(160),"")," ",""),".",""),"-",""),"/",""),"?",""),"_",""),",",""),"[",""),"]",""),"(",""),")",""),"*","")</f>
        <v/>
      </c>
      <c r="AZ388" s="61" t="str">
        <f aca="false">SUBSTITUTE(SUBSTITUTE(SUBSTITUTE(SUBSTITUTE(SUBSTITUTE(SUBSTITUTE(SUBSTITUTE(SUBSTITUTE(SUBSTITUTE(SUBSTITUTE(SUBSTITUTE(SUBSTITUTE(SUBSTITUTE(LOWER(AC388&amp;""),CHAR(160),"")," ",""),".",""),"-",""),"/",""),"?",""),"_",""),",",""),"[",""),"]",""),"(",""),")",""),"*","")</f>
        <v/>
      </c>
      <c r="BA388" s="61" t="str">
        <f aca="false">SUBSTITUTE(SUBSTITUTE(SUBSTITUTE(SUBSTITUTE(SUBSTITUTE(SUBSTITUTE(SUBSTITUTE(SUBSTITUTE(SUBSTITUTE(SUBSTITUTE(SUBSTITUTE(SUBSTITUTE(SUBSTITUTE(LOWER(AA388&amp;""),CHAR(160),""),"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"&amp;TRIM(SUBSTITUTE(SUBSTITUTE(SUBSTITUTE(SUBSTITUTE(SUBSTITUTE(SUBSTITUTE(SUBSTITUTE(SUBSTITUTE(SUBSTITUTE(SUBSTITUTE(SUBSTITUTE(SUBSTITUTE(SUBSTITUTE(SUBSTITUTE(SUBSTITUTE(SUBSTITUTE(SUBSTITUTE(SUBSTITUTE(SUBSTITUTE(SUBSTITUTE(LOWER(V388&amp;""),CHAR(160)," "),"."," "),","," "),"-"," "),"/"," "),"("," "),")"," "),":"," "),";"," "),"_"," "),"–"," "),"?"," "),"!"," "),"*"," "),"["," "),"]"," "),"'"," "),"#"," "),"+"," "),"&amp;"," "))&amp;" "</f>
        <v>  </v>
      </c>
      <c r="BD388" s="61" t="str">
        <f aca="false">" "&amp;TRIM(SUBSTITUTE(SUBSTITUTE(SUBSTITUTE(SUBSTITUTE(SUBSTITUTE(SUBSTITUTE(SUBSTITUTE(SUBSTITUTE(SUBSTITUTE(SUBSTITUTE(SUBSTITUTE(SUBSTITUTE(SUBSTITUTE(SUBSTITUTE(SUBSTITUTE(SUBSTITUTE(SUBSTITUTE(SUBSTITUTE(SUBSTITUTE(SUBSTITUTE(LOWER(Z388&amp;""),CHAR(160)," "),"."," "),","," "),"-"," "),"/"," "),"("," "),")"," "),":"," "),";"," "),"_"," "),"–"," "),"?"," "),"!"," "),"*"," "),"["," "),"]"," "),"'"," "),"#"," "),"+"," "),"&amp;"," "))&amp;" "</f>
        <v>  </v>
      </c>
      <c r="BE388" s="61" t="str">
        <f aca="false">" "&amp;TRIM(SUBSTITUTE(SUBSTITUTE(SUBSTITUTE(SUBSTITUTE(SUBSTITUTE(SUBSTITUTE(SUBSTITUTE(SUBSTITUTE(SUBSTITUTE(SUBSTITUTE(SUBSTITUTE(SUBSTITUTE(SUBSTITUTE(SUBSTITUTE(SUBSTITUTE(SUBSTITUTE(SUBSTITUTE(SUBSTITUTE(SUBSTITUTE(SUBSTITUTE(LOWER(W388&amp;""),CHAR(160)," "),"."," "),","," "),"-"," "),"/"," "),"("," "),")"," "),":"," "),";"," "),"_"," "),"–"," "),"?"," "),"!"," "),"*"," "),"["," "),"]"," "),"'"," "),"#"," "),"+"," "),"&amp;"," "))&amp;" "</f>
        <v>  </v>
      </c>
      <c r="BF388" s="61" t="str">
        <f aca="false">" "&amp;TRIM(SUBSTITUTE(SUBSTITUTE(SUBSTITUTE(SUBSTITUTE(SUBSTITUTE(SUBSTITUTE(SUBSTITUTE(SUBSTITUTE(SUBSTITUTE(SUBSTITUTE(SUBSTITUTE(SUBSTITUTE(SUBSTITUTE(SUBSTITUTE(SUBSTITUTE(SUBSTITUTE(SUBSTITUTE(SUBSTITUTE(SUBSTITUTE(SUBSTITUTE(LOWER(AC388&amp;""),CHAR(160)," "),"."," "),","," "),"-"," "),"/"," "),"("," "),")"," "),":"," "),";"," "),"_"," "),"–"," "),"?"," "),"!"," "),"*"," "),"["," "),"]"," "),"'"," "),"#"," "),"+"," "),"&amp;"," "))&amp;" "</f>
        <v>  </v>
      </c>
    </row>
    <row r="389" customFormat="false" ht="39.75" hidden="false" customHeight="true" outlineLevel="0" collapsed="false">
      <c r="A389" s="57" t="s">
        <v>986</v>
      </c>
      <c r="B389" s="57" t="s">
        <v>258</v>
      </c>
      <c r="C389" s="57" t="str">
        <f aca="false">Flights!$F$16</f>
        <v>MH0139</v>
      </c>
      <c r="D389" s="58" t="n">
        <f aca="false">Flights!$D$16</f>
        <v>46307</v>
      </c>
      <c r="E389" s="57" t="str">
        <f aca="false">Flights!$G$16&amp;"-"&amp;Flights!$H$16</f>
        <v>KUL-ADL</v>
      </c>
      <c r="F389" s="57" t="str">
        <f aca="false">Flights!$K$16</f>
        <v>BC</v>
      </c>
      <c r="G389" s="57" t="s">
        <v>81</v>
      </c>
      <c r="H389" s="57" t="s">
        <v>360</v>
      </c>
      <c r="I389" s="57" t="s">
        <v>361</v>
      </c>
      <c r="J389" s="57" t="s">
        <v>398</v>
      </c>
      <c r="K389" s="67" t="s">
        <v>399</v>
      </c>
      <c r="L389" s="67" t="s">
        <v>400</v>
      </c>
      <c r="M389" s="67"/>
      <c r="N389" s="67" t="s">
        <v>365</v>
      </c>
      <c r="O389" s="67"/>
      <c r="P389" s="57" t="s">
        <v>184</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open",IF(AND(NOT(OR(LEN(AZ389)&lt;15,ISNUMBER(MATCH(AZ389,L_Placeholder,0)))),NOT(SUMPRODUCT(--ISNUMBER(SEARCH(" "&amp;L_EvidencePhrase&amp;" ",BF389)))&gt;0),NOT(OR(LEN(AU389)&lt;2,ISNUMBER(MATCH(AU389,L_Placeholder,0)))),NOT(OR(LEN(AX389)&lt;2,ISNUMBER(MATCH(AX389,L_Placeholder,0)))),TRIM(AE389)&lt;&gt;TRIM(T389)),"N/A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",BD389)))&gt;0),"INVALID – evidence missing, placeholder or not yet on file",IF(OR(LEN(AX389)&lt;2,ISNUMBER(MATCH(AX389,L_Placeholder,0))),"INVALID – verifier missing",IF(AX389=AU389,"INVALID – verifier must be someone other than the PIC",IF(SUMPRODUCT(--ISNUMBER(SEARCH(" "&amp;L_EvidencePhrase&amp;" ",BC389)))&gt;0,"INVALID – result not yet available (awaiting / TBC)",IF(AND(TRIM(U389)="Pass",SUMPRODUCT(--ISNUMBER(SEARCH(" "&amp;L_ResultBad&amp;" ",BC389)))&gt;0,NOT(SUMPRODUCT(--ISNUMBER(SEARCH(" "&amp;L_Negation&amp;" ",BC389)))&gt;0)),"INVALID – result describes a problem: use Fail, then Pass after CA",IF(AND(AQ389=1,OR(OR(LEN(AY389)&lt;3,ISNUMBER(MATCH(AY389,L_Placeholder,0))),SUMPRODUCT(--ISNUMBER(SEARCH(" "&amp;L_EvidencePhrase&amp;" ",BE389)))&gt;0)),"INVALID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SUBSTITUTE(SUBSTITUTE(SUBSTITUTE(SUBSTITUTE(SUBSTITUTE(SUBSTITUTE(SUBSTITUTE(SUBSTITUTE(SUBSTITUTE(SUBSTITUTE(SUBSTITUTE(SUBSTITUTE(SUBSTITUTE(LOWER(T389&amp;""),CHAR(160),"")," ",""),".",""),"-",""),"/",""),"?",""),"_",""),",",""),"[",""),"]",""),"(",""),")",""),"*","")</f>
        <v/>
      </c>
      <c r="AV389" s="61" t="str">
        <f aca="false">SUBSTITUTE(SUBSTITUTE(SUBSTITUTE(SUBSTITUTE(SUBSTITUTE(SUBSTITUTE(SUBSTITUTE(SUBSTITUTE(SUBSTITUTE(SUBSTITUTE(SUBSTITUTE(SUBSTITUTE(SUBSTITUTE(LOWER(V389&amp;""),CHAR(160),"")," ",""),".",""),"-",""),"/",""),"?",""),"_",""),",",""),"[",""),"]",""),"(",""),")",""),"*","")</f>
        <v/>
      </c>
      <c r="AW389" s="61" t="str">
        <f aca="false">SUBSTITUTE(SUBSTITUTE(SUBSTITUTE(SUBSTITUTE(SUBSTITUTE(SUBSTITUTE(SUBSTITUTE(SUBSTITUTE(SUBSTITUTE(SUBSTITUTE(SUBSTITUTE(SUBSTITUTE(SUBSTITUTE(LOWER(Z389&amp;""),CHAR(160),"")," ",""),".",""),"-",""),"/",""),"?",""),"_",""),",",""),"[",""),"]",""),"(",""),")",""),"*","")</f>
        <v/>
      </c>
      <c r="AX389" s="61" t="str">
        <f aca="false">SUBSTITUTE(SUBSTITUTE(SUBSTITUTE(SUBSTITUTE(SUBSTITUTE(SUBSTITUTE(SUBSTITUTE(SUBSTITUTE(SUBSTITUTE(SUBSTITUTE(SUBSTITUTE(SUBSTITUTE(SUBSTITUTE(LOWER(AE389&amp;""),CHAR(160),"")," ",""),".",""),"-",""),"/",""),"?",""),"_",""),",",""),"[",""),"]",""),"(",""),")",""),"*","")</f>
        <v/>
      </c>
      <c r="AY389" s="61" t="str">
        <f aca="false">SUBSTITUTE(SUBSTITUTE(SUBSTITUTE(SUBSTITUTE(SUBSTITUTE(SUBSTITUTE(SUBSTITUTE(SUBSTITUTE(SUBSTITUTE(SUBSTITUTE(SUBSTITUTE(SUBSTITUTE(SUBSTITUTE(LOWER(W389&amp;""),CHAR(160),"")," ",""),".",""),"-",""),"/",""),"?",""),"_",""),",",""),"[",""),"]",""),"(",""),")",""),"*","")</f>
        <v/>
      </c>
      <c r="AZ389" s="61" t="str">
        <f aca="false">SUBSTITUTE(SUBSTITUTE(SUBSTITUTE(SUBSTITUTE(SUBSTITUTE(SUBSTITUTE(SUBSTITUTE(SUBSTITUTE(SUBSTITUTE(SUBSTITUTE(SUBSTITUTE(SUBSTITUTE(SUBSTITUTE(LOWER(AC389&amp;""),CHAR(160),"")," ",""),".",""),"-",""),"/",""),"?",""),"_",""),",",""),"[",""),"]",""),"(",""),")",""),"*","")</f>
        <v/>
      </c>
      <c r="BA389" s="61" t="str">
        <f aca="false">SUBSTITUTE(SUBSTITUTE(SUBSTITUTE(SUBSTITUTE(SUBSTITUTE(SUBSTITUTE(SUBSTITUTE(SUBSTITUTE(SUBSTITUTE(SUBSTITUTE(SUBSTITUTE(SUBSTITUTE(SUBSTITUTE(LOWER(AA389&amp;""),CHAR(160),""),"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"&amp;TRIM(SUBSTITUTE(SUBSTITUTE(SUBSTITUTE(SUBSTITUTE(SUBSTITUTE(SUBSTITUTE(SUBSTITUTE(SUBSTITUTE(SUBSTITUTE(SUBSTITUTE(SUBSTITUTE(SUBSTITUTE(SUBSTITUTE(SUBSTITUTE(SUBSTITUTE(SUBSTITUTE(SUBSTITUTE(SUBSTITUTE(SUBSTITUTE(SUBSTITUTE(LOWER(V389&amp;""),CHAR(160)," "),"."," "),","," "),"-"," "),"/"," "),"("," "),")"," "),":"," "),";"," "),"_"," "),"–"," "),"?"," "),"!"," "),"*"," "),"["," "),"]"," "),"'"," "),"#"," "),"+"," "),"&amp;"," "))&amp;" "</f>
        <v>  </v>
      </c>
      <c r="BD389" s="61" t="str">
        <f aca="false">" "&amp;TRIM(SUBSTITUTE(SUBSTITUTE(SUBSTITUTE(SUBSTITUTE(SUBSTITUTE(SUBSTITUTE(SUBSTITUTE(SUBSTITUTE(SUBSTITUTE(SUBSTITUTE(SUBSTITUTE(SUBSTITUTE(SUBSTITUTE(SUBSTITUTE(SUBSTITUTE(SUBSTITUTE(SUBSTITUTE(SUBSTITUTE(SUBSTITUTE(SUBSTITUTE(LOWER(Z389&amp;""),CHAR(160)," "),"."," "),","," "),"-"," "),"/"," "),"("," "),")"," "),":"," "),";"," "),"_"," "),"–"," "),"?"," "),"!"," "),"*"," "),"["," "),"]"," "),"'"," "),"#"," "),"+"," "),"&amp;"," "))&amp;" "</f>
        <v>  </v>
      </c>
      <c r="BE389" s="61" t="str">
        <f aca="false">" "&amp;TRIM(SUBSTITUTE(SUBSTITUTE(SUBSTITUTE(SUBSTITUTE(SUBSTITUTE(SUBSTITUTE(SUBSTITUTE(SUBSTITUTE(SUBSTITUTE(SUBSTITUTE(SUBSTITUTE(SUBSTITUTE(SUBSTITUTE(SUBSTITUTE(SUBSTITUTE(SUBSTITUTE(SUBSTITUTE(SUBSTITUTE(SUBSTITUTE(SUBSTITUTE(LOWER(W389&amp;""),CHAR(160)," "),"."," "),","," "),"-"," "),"/"," "),"("," "),")"," "),":"," "),";"," "),"_"," "),"–"," "),"?"," "),"!"," "),"*"," "),"["," "),"]"," "),"'"," "),"#"," "),"+"," "),"&amp;"," "))&amp;" "</f>
        <v>  </v>
      </c>
      <c r="BF389" s="61" t="str">
        <f aca="false">" "&amp;TRIM(SUBSTITUTE(SUBSTITUTE(SUBSTITUTE(SUBSTITUTE(SUBSTITUTE(SUBSTITUTE(SUBSTITUTE(SUBSTITUTE(SUBSTITUTE(SUBSTITUTE(SUBSTITUTE(SUBSTITUTE(SUBSTITUTE(SUBSTITUTE(SUBSTITUTE(SUBSTITUTE(SUBSTITUTE(SUBSTITUTE(SUBSTITUTE(SUBSTITUTE(LOWER(AC389&amp;""),CHAR(160)," "),"."," "),","," "),"-"," "),"/"," "),"("," "),")"," "),":"," "),";"," "),"_"," "),"–"," "),"?"," "),"!"," "),"*"," "),"["," "),"]"," "),"'"," "),"#"," "),"+"," "),"&amp;"," "))&amp;" "</f>
        <v>  </v>
      </c>
    </row>
    <row r="390" customFormat="false" ht="39.75" hidden="false" customHeight="true" outlineLevel="0" collapsed="false">
      <c r="A390" s="57" t="s">
        <v>987</v>
      </c>
      <c r="B390" s="57" t="s">
        <v>258</v>
      </c>
      <c r="C390" s="57" t="str">
        <f aca="false">Flights!$F$16</f>
        <v>MH0139</v>
      </c>
      <c r="D390" s="58" t="n">
        <f aca="false">Flights!$D$16</f>
        <v>46307</v>
      </c>
      <c r="E390" s="57" t="str">
        <f aca="false">Flights!$G$16&amp;"-"&amp;Flights!$H$16</f>
        <v>KUL-ADL</v>
      </c>
      <c r="F390" s="57" t="str">
        <f aca="false">Flights!$K$16</f>
        <v>BC</v>
      </c>
      <c r="G390" s="57" t="s">
        <v>402</v>
      </c>
      <c r="H390" s="57" t="s">
        <v>360</v>
      </c>
      <c r="I390" s="57" t="s">
        <v>361</v>
      </c>
      <c r="J390" s="57" t="s">
        <v>403</v>
      </c>
      <c r="K390" s="67"/>
      <c r="L390" s="67" t="s">
        <v>404</v>
      </c>
      <c r="M390" s="67"/>
      <c r="N390" s="67" t="s">
        <v>365</v>
      </c>
      <c r="O390" s="67" t="s">
        <v>405</v>
      </c>
      <c r="P390" s="57" t="s">
        <v>184</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open",IF(AND(NOT(OR(LEN(AZ390)&lt;15,ISNUMBER(MATCH(AZ390,L_Placeholder,0)))),NOT(SUMPRODUCT(--ISNUMBER(SEARCH(" "&amp;L_EvidencePhrase&amp;" ",BF390)))&gt;0),NOT(OR(LEN(AU390)&lt;2,ISNUMBER(MATCH(AU390,L_Placeholder,0)))),NOT(OR(LEN(AX390)&lt;2,ISNUMBER(MATCH(AX390,L_Placeholder,0)))),TRIM(AE390)&lt;&gt;TRIM(T390)),"N/A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",BD390)))&gt;0),"INVALID – evidence missing, placeholder or not yet on file",IF(OR(LEN(AX390)&lt;2,ISNUMBER(MATCH(AX390,L_Placeholder,0))),"INVALID – verifier missing",IF(AX390=AU390,"INVALID – verifier must be someone other than the PIC",IF(SUMPRODUCT(--ISNUMBER(SEARCH(" "&amp;L_EvidencePhrase&amp;" ",BC390)))&gt;0,"INVALID – result not yet available (awaiting / TBC)",IF(AND(TRIM(U390)="Pass",SUMPRODUCT(--ISNUMBER(SEARCH(" "&amp;L_ResultBad&amp;" ",BC390)))&gt;0,NOT(SUMPRODUCT(--ISNUMBER(SEARCH(" "&amp;L_Negation&amp;" ",BC390)))&gt;0)),"INVALID – result describes a problem: use Fail, then Pass after CA",IF(AND(AQ390=1,OR(OR(LEN(AY390)&lt;3,ISNUMBER(MATCH(AY390,L_Placeholder,0))),SUMPRODUCT(--ISNUMBER(SEARCH(" "&amp;L_EvidencePhrase&amp;" ",BE390)))&gt;0)),"INVALID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SUBSTITUTE(SUBSTITUTE(SUBSTITUTE(SUBSTITUTE(SUBSTITUTE(SUBSTITUTE(SUBSTITUTE(SUBSTITUTE(SUBSTITUTE(SUBSTITUTE(SUBSTITUTE(SUBSTITUTE(SUBSTITUTE(LOWER(T390&amp;""),CHAR(160),"")," ",""),".",""),"-",""),"/",""),"?",""),"_",""),",",""),"[",""),"]",""),"(",""),")",""),"*","")</f>
        <v/>
      </c>
      <c r="AV390" s="61" t="str">
        <f aca="false">SUBSTITUTE(SUBSTITUTE(SUBSTITUTE(SUBSTITUTE(SUBSTITUTE(SUBSTITUTE(SUBSTITUTE(SUBSTITUTE(SUBSTITUTE(SUBSTITUTE(SUBSTITUTE(SUBSTITUTE(SUBSTITUTE(LOWER(V390&amp;""),CHAR(160),"")," ",""),".",""),"-",""),"/",""),"?",""),"_",""),",",""),"[",""),"]",""),"(",""),")",""),"*","")</f>
        <v/>
      </c>
      <c r="AW390" s="61" t="str">
        <f aca="false">SUBSTITUTE(SUBSTITUTE(SUBSTITUTE(SUBSTITUTE(SUBSTITUTE(SUBSTITUTE(SUBSTITUTE(SUBSTITUTE(SUBSTITUTE(SUBSTITUTE(SUBSTITUTE(SUBSTITUTE(SUBSTITUTE(LOWER(Z390&amp;""),CHAR(160),"")," ",""),".",""),"-",""),"/",""),"?",""),"_",""),",",""),"[",""),"]",""),"(",""),")",""),"*","")</f>
        <v/>
      </c>
      <c r="AX390" s="61" t="str">
        <f aca="false">SUBSTITUTE(SUBSTITUTE(SUBSTITUTE(SUBSTITUTE(SUBSTITUTE(SUBSTITUTE(SUBSTITUTE(SUBSTITUTE(SUBSTITUTE(SUBSTITUTE(SUBSTITUTE(SUBSTITUTE(SUBSTITUTE(LOWER(AE390&amp;""),CHAR(160),"")," ",""),".",""),"-",""),"/",""),"?",""),"_",""),",",""),"[",""),"]",""),"(",""),")",""),"*","")</f>
        <v/>
      </c>
      <c r="AY390" s="61" t="str">
        <f aca="false">SUBSTITUTE(SUBSTITUTE(SUBSTITUTE(SUBSTITUTE(SUBSTITUTE(SUBSTITUTE(SUBSTITUTE(SUBSTITUTE(SUBSTITUTE(SUBSTITUTE(SUBSTITUTE(SUBSTITUTE(SUBSTITUTE(LOWER(W390&amp;""),CHAR(160),"")," ",""),".",""),"-",""),"/",""),"?",""),"_",""),",",""),"[",""),"]",""),"(",""),")",""),"*","")</f>
        <v/>
      </c>
      <c r="AZ390" s="61" t="str">
        <f aca="false">SUBSTITUTE(SUBSTITUTE(SUBSTITUTE(SUBSTITUTE(SUBSTITUTE(SUBSTITUTE(SUBSTITUTE(SUBSTITUTE(SUBSTITUTE(SUBSTITUTE(SUBSTITUTE(SUBSTITUTE(SUBSTITUTE(LOWER(AC390&amp;""),CHAR(160),"")," ",""),".",""),"-",""),"/",""),"?",""),"_",""),",",""),"[",""),"]",""),"(",""),")",""),"*","")</f>
        <v/>
      </c>
      <c r="BA390" s="61" t="str">
        <f aca="false">SUBSTITUTE(SUBSTITUTE(SUBSTITUTE(SUBSTITUTE(SUBSTITUTE(SUBSTITUTE(SUBSTITUTE(SUBSTITUTE(SUBSTITUTE(SUBSTITUTE(SUBSTITUTE(SUBSTITUTE(SUBSTITUTE(LOWER(AA390&amp;""),CHAR(160),""),"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"&amp;TRIM(SUBSTITUTE(SUBSTITUTE(SUBSTITUTE(SUBSTITUTE(SUBSTITUTE(SUBSTITUTE(SUBSTITUTE(SUBSTITUTE(SUBSTITUTE(SUBSTITUTE(SUBSTITUTE(SUBSTITUTE(SUBSTITUTE(SUBSTITUTE(SUBSTITUTE(SUBSTITUTE(SUBSTITUTE(SUBSTITUTE(SUBSTITUTE(SUBSTITUTE(LOWER(V390&amp;""),CHAR(160)," "),"."," "),","," "),"-"," "),"/"," "),"("," "),")"," "),":"," "),";"," "),"_"," "),"–"," "),"?"," "),"!"," "),"*"," "),"["," "),"]"," "),"'"," "),"#"," "),"+"," "),"&amp;"," "))&amp;" "</f>
        <v>  </v>
      </c>
      <c r="BD390" s="61" t="str">
        <f aca="false">" "&amp;TRIM(SUBSTITUTE(SUBSTITUTE(SUBSTITUTE(SUBSTITUTE(SUBSTITUTE(SUBSTITUTE(SUBSTITUTE(SUBSTITUTE(SUBSTITUTE(SUBSTITUTE(SUBSTITUTE(SUBSTITUTE(SUBSTITUTE(SUBSTITUTE(SUBSTITUTE(SUBSTITUTE(SUBSTITUTE(SUBSTITUTE(SUBSTITUTE(SUBSTITUTE(LOWER(Z390&amp;""),CHAR(160)," "),"."," "),","," "),"-"," "),"/"," "),"("," "),")"," "),":"," "),";"," "),"_"," "),"–"," "),"?"," "),"!"," "),"*"," "),"["," "),"]"," "),"'"," "),"#"," "),"+"," "),"&amp;"," "))&amp;" "</f>
        <v>  </v>
      </c>
      <c r="BE390" s="61" t="str">
        <f aca="false">" "&amp;TRIM(SUBSTITUTE(SUBSTITUTE(SUBSTITUTE(SUBSTITUTE(SUBSTITUTE(SUBSTITUTE(SUBSTITUTE(SUBSTITUTE(SUBSTITUTE(SUBSTITUTE(SUBSTITUTE(SUBSTITUTE(SUBSTITUTE(SUBSTITUTE(SUBSTITUTE(SUBSTITUTE(SUBSTITUTE(SUBSTITUTE(SUBSTITUTE(SUBSTITUTE(LOWER(W390&amp;""),CHAR(160)," "),"."," "),","," "),"-"," "),"/"," "),"("," "),")"," "),":"," "),";"," "),"_"," "),"–"," "),"?"," "),"!"," "),"*"," "),"["," "),"]"," "),"'"," "),"#"," "),"+"," "),"&amp;"," "))&amp;" "</f>
        <v>  </v>
      </c>
      <c r="BF390" s="61" t="str">
        <f aca="false">" "&amp;TRIM(SUBSTITUTE(SUBSTITUTE(SUBSTITUTE(SUBSTITUTE(SUBSTITUTE(SUBSTITUTE(SUBSTITUTE(SUBSTITUTE(SUBSTITUTE(SUBSTITUTE(SUBSTITUTE(SUBSTITUTE(SUBSTITUTE(SUBSTITUTE(SUBSTITUTE(SUBSTITUTE(SUBSTITUTE(SUBSTITUTE(SUBSTITUTE(SUBSTITUTE(LOWER(AC390&amp;""),CHAR(160)," "),"."," "),","," "),"-"," "),"/"," "),"("," "),")"," "),":"," "),";"," "),"_"," "),"–"," "),"?"," "),"!"," "),"*"," "),"["," "),"]"," "),"'"," "),"#"," "),"+"," "),"&amp;"," "))&amp;" "</f>
        <v>  </v>
      </c>
    </row>
    <row r="391" customFormat="false" ht="39.75" hidden="false" customHeight="true" outlineLevel="0" collapsed="false">
      <c r="A391" s="57" t="s">
        <v>988</v>
      </c>
      <c r="B391" s="57" t="s">
        <v>258</v>
      </c>
      <c r="C391" s="57" t="str">
        <f aca="false">Flights!$F$16</f>
        <v>MH0139</v>
      </c>
      <c r="D391" s="58" t="n">
        <f aca="false">Flights!$D$16</f>
        <v>46307</v>
      </c>
      <c r="E391" s="57" t="str">
        <f aca="false">Flights!$G$16&amp;"-"&amp;Flights!$H$16</f>
        <v>KUL-ADL</v>
      </c>
      <c r="F391" s="57" t="str">
        <f aca="false">Flights!$K$16</f>
        <v>BC</v>
      </c>
      <c r="G391" s="57" t="s">
        <v>402</v>
      </c>
      <c r="H391" s="57" t="s">
        <v>360</v>
      </c>
      <c r="I391" s="57" t="s">
        <v>361</v>
      </c>
      <c r="J391" s="57" t="s">
        <v>407</v>
      </c>
      <c r="K391" s="67" t="s">
        <v>408</v>
      </c>
      <c r="L391" s="67" t="s">
        <v>404</v>
      </c>
      <c r="M391" s="67"/>
      <c r="N391" s="67" t="s">
        <v>365</v>
      </c>
      <c r="O391" s="67" t="s">
        <v>405</v>
      </c>
      <c r="P391" s="57" t="s">
        <v>184</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open",IF(AND(NOT(OR(LEN(AZ391)&lt;15,ISNUMBER(MATCH(AZ391,L_Placeholder,0)))),NOT(SUMPRODUCT(--ISNUMBER(SEARCH(" "&amp;L_EvidencePhrase&amp;" ",BF391)))&gt;0),NOT(OR(LEN(AU391)&lt;2,ISNUMBER(MATCH(AU391,L_Placeholder,0)))),NOT(OR(LEN(AX391)&lt;2,ISNUMBER(MATCH(AX391,L_Placeholder,0)))),TRIM(AE391)&lt;&gt;TRIM(T391)),"N/A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",BD391)))&gt;0),"INVALID – evidence missing, placeholder or not yet on file",IF(OR(LEN(AX391)&lt;2,ISNUMBER(MATCH(AX391,L_Placeholder,0))),"INVALID – verifier missing",IF(AX391=AU391,"INVALID – verifier must be someone other than the PIC",IF(SUMPRODUCT(--ISNUMBER(SEARCH(" "&amp;L_EvidencePhrase&amp;" ",BC391)))&gt;0,"INVALID – result not yet available (awaiting / TBC)",IF(AND(TRIM(U391)="Pass",SUMPRODUCT(--ISNUMBER(SEARCH(" "&amp;L_ResultBad&amp;" ",BC391)))&gt;0,NOT(SUMPRODUCT(--ISNUMBER(SEARCH(" "&amp;L_Negation&amp;" ",BC391)))&gt;0)),"INVALID – result describes a problem: use Fail, then Pass after CA",IF(AND(AQ391=1,OR(OR(LEN(AY391)&lt;3,ISNUMBER(MATCH(AY391,L_Placeholder,0))),SUMPRODUCT(--ISNUMBER(SEARCH(" "&amp;L_EvidencePhrase&amp;" ",BE391)))&gt;0)),"INVALID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SUBSTITUTE(SUBSTITUTE(SUBSTITUTE(SUBSTITUTE(SUBSTITUTE(SUBSTITUTE(SUBSTITUTE(SUBSTITUTE(SUBSTITUTE(SUBSTITUTE(SUBSTITUTE(SUBSTITUTE(SUBSTITUTE(LOWER(T391&amp;""),CHAR(160),"")," ",""),".",""),"-",""),"/",""),"?",""),"_",""),",",""),"[",""),"]",""),"(",""),")",""),"*","")</f>
        <v/>
      </c>
      <c r="AV391" s="61" t="str">
        <f aca="false">SUBSTITUTE(SUBSTITUTE(SUBSTITUTE(SUBSTITUTE(SUBSTITUTE(SUBSTITUTE(SUBSTITUTE(SUBSTITUTE(SUBSTITUTE(SUBSTITUTE(SUBSTITUTE(SUBSTITUTE(SUBSTITUTE(LOWER(V391&amp;""),CHAR(160),"")," ",""),".",""),"-",""),"/",""),"?",""),"_",""),",",""),"[",""),"]",""),"(",""),")",""),"*","")</f>
        <v/>
      </c>
      <c r="AW391" s="61" t="str">
        <f aca="false">SUBSTITUTE(SUBSTITUTE(SUBSTITUTE(SUBSTITUTE(SUBSTITUTE(SUBSTITUTE(SUBSTITUTE(SUBSTITUTE(SUBSTITUTE(SUBSTITUTE(SUBSTITUTE(SUBSTITUTE(SUBSTITUTE(LOWER(Z391&amp;""),CHAR(160),"")," ",""),".",""),"-",""),"/",""),"?",""),"_",""),",",""),"[",""),"]",""),"(",""),")",""),"*","")</f>
        <v/>
      </c>
      <c r="AX391" s="61" t="str">
        <f aca="false">SUBSTITUTE(SUBSTITUTE(SUBSTITUTE(SUBSTITUTE(SUBSTITUTE(SUBSTITUTE(SUBSTITUTE(SUBSTITUTE(SUBSTITUTE(SUBSTITUTE(SUBSTITUTE(SUBSTITUTE(SUBSTITUTE(LOWER(AE391&amp;""),CHAR(160),"")," ",""),".",""),"-",""),"/",""),"?",""),"_",""),",",""),"[",""),"]",""),"(",""),")",""),"*","")</f>
        <v/>
      </c>
      <c r="AY391" s="61" t="str">
        <f aca="false">SUBSTITUTE(SUBSTITUTE(SUBSTITUTE(SUBSTITUTE(SUBSTITUTE(SUBSTITUTE(SUBSTITUTE(SUBSTITUTE(SUBSTITUTE(SUBSTITUTE(SUBSTITUTE(SUBSTITUTE(SUBSTITUTE(LOWER(W391&amp;""),CHAR(160),"")," ",""),".",""),"-",""),"/",""),"?",""),"_",""),",",""),"[",""),"]",""),"(",""),")",""),"*","")</f>
        <v/>
      </c>
      <c r="AZ391" s="61" t="str">
        <f aca="false">SUBSTITUTE(SUBSTITUTE(SUBSTITUTE(SUBSTITUTE(SUBSTITUTE(SUBSTITUTE(SUBSTITUTE(SUBSTITUTE(SUBSTITUTE(SUBSTITUTE(SUBSTITUTE(SUBSTITUTE(SUBSTITUTE(LOWER(AC391&amp;""),CHAR(160),"")," ",""),".",""),"-",""),"/",""),"?",""),"_",""),",",""),"[",""),"]",""),"(",""),")",""),"*","")</f>
        <v/>
      </c>
      <c r="BA391" s="61" t="str">
        <f aca="false">SUBSTITUTE(SUBSTITUTE(SUBSTITUTE(SUBSTITUTE(SUBSTITUTE(SUBSTITUTE(SUBSTITUTE(SUBSTITUTE(SUBSTITUTE(SUBSTITUTE(SUBSTITUTE(SUBSTITUTE(SUBSTITUTE(LOWER(AA391&amp;""),CHAR(160),""),"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"&amp;TRIM(SUBSTITUTE(SUBSTITUTE(SUBSTITUTE(SUBSTITUTE(SUBSTITUTE(SUBSTITUTE(SUBSTITUTE(SUBSTITUTE(SUBSTITUTE(SUBSTITUTE(SUBSTITUTE(SUBSTITUTE(SUBSTITUTE(SUBSTITUTE(SUBSTITUTE(SUBSTITUTE(SUBSTITUTE(SUBSTITUTE(SUBSTITUTE(SUBSTITUTE(LOWER(V391&amp;""),CHAR(160)," "),"."," "),","," "),"-"," "),"/"," "),"("," "),")"," "),":"," "),";"," "),"_"," "),"–"," "),"?"," "),"!"," "),"*"," "),"["," "),"]"," "),"'"," "),"#"," "),"+"," "),"&amp;"," "))&amp;" "</f>
        <v>  </v>
      </c>
      <c r="BD391" s="61" t="str">
        <f aca="false">" "&amp;TRIM(SUBSTITUTE(SUBSTITUTE(SUBSTITUTE(SUBSTITUTE(SUBSTITUTE(SUBSTITUTE(SUBSTITUTE(SUBSTITUTE(SUBSTITUTE(SUBSTITUTE(SUBSTITUTE(SUBSTITUTE(SUBSTITUTE(SUBSTITUTE(SUBSTITUTE(SUBSTITUTE(SUBSTITUTE(SUBSTITUTE(SUBSTITUTE(SUBSTITUTE(LOWER(Z391&amp;""),CHAR(160)," "),"."," "),","," "),"-"," "),"/"," "),"("," "),")"," "),":"," "),";"," "),"_"," "),"–"," "),"?"," "),"!"," "),"*"," "),"["," "),"]"," "),"'"," "),"#"," "),"+"," "),"&amp;"," "))&amp;" "</f>
        <v>  </v>
      </c>
      <c r="BE391" s="61" t="str">
        <f aca="false">" "&amp;TRIM(SUBSTITUTE(SUBSTITUTE(SUBSTITUTE(SUBSTITUTE(SUBSTITUTE(SUBSTITUTE(SUBSTITUTE(SUBSTITUTE(SUBSTITUTE(SUBSTITUTE(SUBSTITUTE(SUBSTITUTE(SUBSTITUTE(SUBSTITUTE(SUBSTITUTE(SUBSTITUTE(SUBSTITUTE(SUBSTITUTE(SUBSTITUTE(SUBSTITUTE(LOWER(W391&amp;""),CHAR(160)," "),"."," "),","," "),"-"," "),"/"," "),"("," "),")"," "),":"," "),";"," "),"_"," "),"–"," "),"?"," "),"!"," "),"*"," "),"["," "),"]"," "),"'"," "),"#"," "),"+"," "),"&amp;"," "))&amp;" "</f>
        <v>  </v>
      </c>
      <c r="BF391" s="61" t="str">
        <f aca="false">" "&amp;TRIM(SUBSTITUTE(SUBSTITUTE(SUBSTITUTE(SUBSTITUTE(SUBSTITUTE(SUBSTITUTE(SUBSTITUTE(SUBSTITUTE(SUBSTITUTE(SUBSTITUTE(SUBSTITUTE(SUBSTITUTE(SUBSTITUTE(SUBSTITUTE(SUBSTITUTE(SUBSTITUTE(SUBSTITUTE(SUBSTITUTE(SUBSTITUTE(SUBSTITUTE(LOWER(AC391&amp;""),CHAR(160)," "),"."," "),","," "),"-"," "),"/"," "),"("," "),")"," "),":"," "),";"," "),"_"," "),"–"," "),"?"," "),"!"," "),"*"," "),"["," "),"]"," "),"'"," "),"#"," "),"+"," "),"&amp;"," "))&amp;" "</f>
        <v>  </v>
      </c>
    </row>
    <row r="392" customFormat="false" ht="39.75" hidden="false" customHeight="true" outlineLevel="0" collapsed="false">
      <c r="A392" s="57" t="s">
        <v>989</v>
      </c>
      <c r="B392" s="57" t="s">
        <v>258</v>
      </c>
      <c r="C392" s="57" t="str">
        <f aca="false">Flights!$F$16</f>
        <v>MH0139</v>
      </c>
      <c r="D392" s="58" t="n">
        <f aca="false">Flights!$D$16</f>
        <v>46307</v>
      </c>
      <c r="E392" s="57" t="str">
        <f aca="false">Flights!$G$16&amp;"-"&amp;Flights!$H$16</f>
        <v>KUL-ADL</v>
      </c>
      <c r="F392" s="57" t="str">
        <f aca="false">Flights!$K$16</f>
        <v>BC</v>
      </c>
      <c r="G392" s="57" t="s">
        <v>402</v>
      </c>
      <c r="H392" s="57" t="s">
        <v>360</v>
      </c>
      <c r="I392" s="57" t="s">
        <v>410</v>
      </c>
      <c r="J392" s="57" t="s">
        <v>411</v>
      </c>
      <c r="K392" s="67"/>
      <c r="L392" s="67" t="s">
        <v>404</v>
      </c>
      <c r="M392" s="67"/>
      <c r="N392" s="67" t="s">
        <v>365</v>
      </c>
      <c r="O392" s="67" t="s">
        <v>405</v>
      </c>
      <c r="P392" s="57" t="s">
        <v>184</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open",IF(AND(NOT(OR(LEN(AZ392)&lt;15,ISNUMBER(MATCH(AZ392,L_Placeholder,0)))),NOT(SUMPRODUCT(--ISNUMBER(SEARCH(" "&amp;L_EvidencePhrase&amp;" ",BF392)))&gt;0),NOT(OR(LEN(AU392)&lt;2,ISNUMBER(MATCH(AU392,L_Placeholder,0)))),NOT(OR(LEN(AX392)&lt;2,ISNUMBER(MATCH(AX392,L_Placeholder,0)))),TRIM(AE392)&lt;&gt;TRIM(T392)),"N/A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",BD392)))&gt;0),"INVALID – evidence missing, placeholder or not yet on file",IF(OR(LEN(AX392)&lt;2,ISNUMBER(MATCH(AX392,L_Placeholder,0))),"INVALID – verifier missing",IF(AX392=AU392,"INVALID – verifier must be someone other than the PIC",IF(SUMPRODUCT(--ISNUMBER(SEARCH(" "&amp;L_EvidencePhrase&amp;" ",BC392)))&gt;0,"INVALID – result not yet available (awaiting / TBC)",IF(AND(TRIM(U392)="Pass",SUMPRODUCT(--ISNUMBER(SEARCH(" "&amp;L_ResultBad&amp;" ",BC392)))&gt;0,NOT(SUMPRODUCT(--ISNUMBER(SEARCH(" "&amp;L_Negation&amp;" ",BC392)))&gt;0)),"INVALID – result describes a problem: use Fail, then Pass after CA",IF(AND(AQ392=1,OR(OR(LEN(AY392)&lt;3,ISNUMBER(MATCH(AY392,L_Placeholder,0))),SUMPRODUCT(--ISNUMBER(SEARCH(" "&amp;L_EvidencePhrase&amp;" ",BE392)))&gt;0)),"INVALID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SUBSTITUTE(SUBSTITUTE(SUBSTITUTE(SUBSTITUTE(SUBSTITUTE(SUBSTITUTE(SUBSTITUTE(SUBSTITUTE(SUBSTITUTE(SUBSTITUTE(SUBSTITUTE(SUBSTITUTE(SUBSTITUTE(LOWER(T392&amp;""),CHAR(160),"")," ",""),".",""),"-",""),"/",""),"?",""),"_",""),",",""),"[",""),"]",""),"(",""),")",""),"*","")</f>
        <v/>
      </c>
      <c r="AV392" s="61" t="str">
        <f aca="false">SUBSTITUTE(SUBSTITUTE(SUBSTITUTE(SUBSTITUTE(SUBSTITUTE(SUBSTITUTE(SUBSTITUTE(SUBSTITUTE(SUBSTITUTE(SUBSTITUTE(SUBSTITUTE(SUBSTITUTE(SUBSTITUTE(LOWER(V392&amp;""),CHAR(160),"")," ",""),".",""),"-",""),"/",""),"?",""),"_",""),",",""),"[",""),"]",""),"(",""),")",""),"*","")</f>
        <v/>
      </c>
      <c r="AW392" s="61" t="str">
        <f aca="false">SUBSTITUTE(SUBSTITUTE(SUBSTITUTE(SUBSTITUTE(SUBSTITUTE(SUBSTITUTE(SUBSTITUTE(SUBSTITUTE(SUBSTITUTE(SUBSTITUTE(SUBSTITUTE(SUBSTITUTE(SUBSTITUTE(LOWER(Z392&amp;""),CHAR(160),"")," ",""),".",""),"-",""),"/",""),"?",""),"_",""),",",""),"[",""),"]",""),"(",""),")",""),"*","")</f>
        <v/>
      </c>
      <c r="AX392" s="61" t="str">
        <f aca="false">SUBSTITUTE(SUBSTITUTE(SUBSTITUTE(SUBSTITUTE(SUBSTITUTE(SUBSTITUTE(SUBSTITUTE(SUBSTITUTE(SUBSTITUTE(SUBSTITUTE(SUBSTITUTE(SUBSTITUTE(SUBSTITUTE(LOWER(AE392&amp;""),CHAR(160),"")," ",""),".",""),"-",""),"/",""),"?",""),"_",""),",",""),"[",""),"]",""),"(",""),")",""),"*","")</f>
        <v/>
      </c>
      <c r="AY392" s="61" t="str">
        <f aca="false">SUBSTITUTE(SUBSTITUTE(SUBSTITUTE(SUBSTITUTE(SUBSTITUTE(SUBSTITUTE(SUBSTITUTE(SUBSTITUTE(SUBSTITUTE(SUBSTITUTE(SUBSTITUTE(SUBSTITUTE(SUBSTITUTE(LOWER(W392&amp;""),CHAR(160),"")," ",""),".",""),"-",""),"/",""),"?",""),"_",""),",",""),"[",""),"]",""),"(",""),")",""),"*","")</f>
        <v/>
      </c>
      <c r="AZ392" s="61" t="str">
        <f aca="false">SUBSTITUTE(SUBSTITUTE(SUBSTITUTE(SUBSTITUTE(SUBSTITUTE(SUBSTITUTE(SUBSTITUTE(SUBSTITUTE(SUBSTITUTE(SUBSTITUTE(SUBSTITUTE(SUBSTITUTE(SUBSTITUTE(LOWER(AC392&amp;""),CHAR(160),"")," ",""),".",""),"-",""),"/",""),"?",""),"_",""),",",""),"[",""),"]",""),"(",""),")",""),"*","")</f>
        <v/>
      </c>
      <c r="BA392" s="61" t="str">
        <f aca="false">SUBSTITUTE(SUBSTITUTE(SUBSTITUTE(SUBSTITUTE(SUBSTITUTE(SUBSTITUTE(SUBSTITUTE(SUBSTITUTE(SUBSTITUTE(SUBSTITUTE(SUBSTITUTE(SUBSTITUTE(SUBSTITUTE(LOWER(AA392&amp;""),CHAR(160),""),"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"&amp;TRIM(SUBSTITUTE(SUBSTITUTE(SUBSTITUTE(SUBSTITUTE(SUBSTITUTE(SUBSTITUTE(SUBSTITUTE(SUBSTITUTE(SUBSTITUTE(SUBSTITUTE(SUBSTITUTE(SUBSTITUTE(SUBSTITUTE(SUBSTITUTE(SUBSTITUTE(SUBSTITUTE(SUBSTITUTE(SUBSTITUTE(SUBSTITUTE(SUBSTITUTE(LOWER(V392&amp;""),CHAR(160)," "),"."," "),","," "),"-"," "),"/"," "),"("," "),")"," "),":"," "),";"," "),"_"," "),"–"," "),"?"," "),"!"," "),"*"," "),"["," "),"]"," "),"'"," "),"#"," "),"+"," "),"&amp;"," "))&amp;" "</f>
        <v>  </v>
      </c>
      <c r="BD392" s="61" t="str">
        <f aca="false">" "&amp;TRIM(SUBSTITUTE(SUBSTITUTE(SUBSTITUTE(SUBSTITUTE(SUBSTITUTE(SUBSTITUTE(SUBSTITUTE(SUBSTITUTE(SUBSTITUTE(SUBSTITUTE(SUBSTITUTE(SUBSTITUTE(SUBSTITUTE(SUBSTITUTE(SUBSTITUTE(SUBSTITUTE(SUBSTITUTE(SUBSTITUTE(SUBSTITUTE(SUBSTITUTE(LOWER(Z392&amp;""),CHAR(160)," "),"."," "),","," "),"-"," "),"/"," "),"("," "),")"," "),":"," "),";"," "),"_"," "),"–"," "),"?"," "),"!"," "),"*"," "),"["," "),"]"," "),"'"," "),"#"," "),"+"," "),"&amp;"," "))&amp;" "</f>
        <v>  </v>
      </c>
      <c r="BE392" s="61" t="str">
        <f aca="false">" "&amp;TRIM(SUBSTITUTE(SUBSTITUTE(SUBSTITUTE(SUBSTITUTE(SUBSTITUTE(SUBSTITUTE(SUBSTITUTE(SUBSTITUTE(SUBSTITUTE(SUBSTITUTE(SUBSTITUTE(SUBSTITUTE(SUBSTITUTE(SUBSTITUTE(SUBSTITUTE(SUBSTITUTE(SUBSTITUTE(SUBSTITUTE(SUBSTITUTE(SUBSTITUTE(LOWER(W392&amp;""),CHAR(160)," "),"."," "),","," "),"-"," "),"/"," "),"("," "),")"," "),":"," "),";"," "),"_"," "),"–"," "),"?"," "),"!"," "),"*"," "),"["," "),"]"," "),"'"," "),"#"," "),"+"," "),"&amp;"," "))&amp;" "</f>
        <v>  </v>
      </c>
      <c r="BF392" s="61" t="str">
        <f aca="false">" "&amp;TRIM(SUBSTITUTE(SUBSTITUTE(SUBSTITUTE(SUBSTITUTE(SUBSTITUTE(SUBSTITUTE(SUBSTITUTE(SUBSTITUTE(SUBSTITUTE(SUBSTITUTE(SUBSTITUTE(SUBSTITUTE(SUBSTITUTE(SUBSTITUTE(SUBSTITUTE(SUBSTITUTE(SUBSTITUTE(SUBSTITUTE(SUBSTITUTE(SUBSTITUTE(LOWER(AC392&amp;""),CHAR(160)," "),"."," "),","," "),"-"," "),"/"," "),"("," "),")"," "),":"," "),";"," "),"_"," "),"–"," "),"?"," "),"!"," "),"*"," "),"["," "),"]"," "),"'"," "),"#"," "),"+"," "),"&amp;"," "))&amp;" "</f>
        <v>  </v>
      </c>
    </row>
    <row r="393" customFormat="false" ht="39.75" hidden="false" customHeight="true" outlineLevel="0" collapsed="false">
      <c r="A393" s="57" t="s">
        <v>990</v>
      </c>
      <c r="B393" s="57" t="s">
        <v>258</v>
      </c>
      <c r="C393" s="57" t="str">
        <f aca="false">Flights!$F$16</f>
        <v>MH0139</v>
      </c>
      <c r="D393" s="58" t="n">
        <f aca="false">Flights!$D$16</f>
        <v>46307</v>
      </c>
      <c r="E393" s="57" t="str">
        <f aca="false">Flights!$G$16&amp;"-"&amp;Flights!$H$16</f>
        <v>KUL-ADL</v>
      </c>
      <c r="F393" s="57" t="str">
        <f aca="false">Flights!$K$16</f>
        <v>BC</v>
      </c>
      <c r="G393" s="57" t="s">
        <v>402</v>
      </c>
      <c r="H393" s="57" t="s">
        <v>360</v>
      </c>
      <c r="I393" s="57" t="s">
        <v>410</v>
      </c>
      <c r="J393" s="57" t="s">
        <v>413</v>
      </c>
      <c r="K393" s="67"/>
      <c r="L393" s="67" t="s">
        <v>404</v>
      </c>
      <c r="M393" s="67"/>
      <c r="N393" s="67" t="s">
        <v>365</v>
      </c>
      <c r="O393" s="67" t="s">
        <v>405</v>
      </c>
      <c r="P393" s="57" t="s">
        <v>184</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open",IF(AND(NOT(OR(LEN(AZ393)&lt;15,ISNUMBER(MATCH(AZ393,L_Placeholder,0)))),NOT(SUMPRODUCT(--ISNUMBER(SEARCH(" "&amp;L_EvidencePhrase&amp;" ",BF393)))&gt;0),NOT(OR(LEN(AU393)&lt;2,ISNUMBER(MATCH(AU393,L_Placeholder,0)))),NOT(OR(LEN(AX393)&lt;2,ISNUMBER(MATCH(AX393,L_Placeholder,0)))),TRIM(AE393)&lt;&gt;TRIM(T393)),"N/A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",BD393)))&gt;0),"INVALID – evidence missing, placeholder or not yet on file",IF(OR(LEN(AX393)&lt;2,ISNUMBER(MATCH(AX393,L_Placeholder,0))),"INVALID – verifier missing",IF(AX393=AU393,"INVALID – verifier must be someone other than the PIC",IF(SUMPRODUCT(--ISNUMBER(SEARCH(" "&amp;L_EvidencePhrase&amp;" ",BC393)))&gt;0,"INVALID – result not yet available (awaiting / TBC)",IF(AND(TRIM(U393)="Pass",SUMPRODUCT(--ISNUMBER(SEARCH(" "&amp;L_ResultBad&amp;" ",BC393)))&gt;0,NOT(SUMPRODUCT(--ISNUMBER(SEARCH(" "&amp;L_Negation&amp;" ",BC393)))&gt;0)),"INVALID – result describes a problem: use Fail, then Pass after CA",IF(AND(AQ393=1,OR(OR(LEN(AY393)&lt;3,ISNUMBER(MATCH(AY393,L_Placeholder,0))),SUMPRODUCT(--ISNUMBER(SEARCH(" "&amp;L_EvidencePhrase&amp;" ",BE393)))&gt;0)),"INVALID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SUBSTITUTE(SUBSTITUTE(SUBSTITUTE(SUBSTITUTE(SUBSTITUTE(SUBSTITUTE(SUBSTITUTE(SUBSTITUTE(SUBSTITUTE(SUBSTITUTE(SUBSTITUTE(SUBSTITUTE(SUBSTITUTE(LOWER(T393&amp;""),CHAR(160),"")," ",""),".",""),"-",""),"/",""),"?",""),"_",""),",",""),"[",""),"]",""),"(",""),")",""),"*","")</f>
        <v/>
      </c>
      <c r="AV393" s="61" t="str">
        <f aca="false">SUBSTITUTE(SUBSTITUTE(SUBSTITUTE(SUBSTITUTE(SUBSTITUTE(SUBSTITUTE(SUBSTITUTE(SUBSTITUTE(SUBSTITUTE(SUBSTITUTE(SUBSTITUTE(SUBSTITUTE(SUBSTITUTE(LOWER(V393&amp;""),CHAR(160),"")," ",""),".",""),"-",""),"/",""),"?",""),"_",""),",",""),"[",""),"]",""),"(",""),")",""),"*","")</f>
        <v/>
      </c>
      <c r="AW393" s="61" t="str">
        <f aca="false">SUBSTITUTE(SUBSTITUTE(SUBSTITUTE(SUBSTITUTE(SUBSTITUTE(SUBSTITUTE(SUBSTITUTE(SUBSTITUTE(SUBSTITUTE(SUBSTITUTE(SUBSTITUTE(SUBSTITUTE(SUBSTITUTE(LOWER(Z393&amp;""),CHAR(160),"")," ",""),".",""),"-",""),"/",""),"?",""),"_",""),",",""),"[",""),"]",""),"(",""),")",""),"*","")</f>
        <v/>
      </c>
      <c r="AX393" s="61" t="str">
        <f aca="false">SUBSTITUTE(SUBSTITUTE(SUBSTITUTE(SUBSTITUTE(SUBSTITUTE(SUBSTITUTE(SUBSTITUTE(SUBSTITUTE(SUBSTITUTE(SUBSTITUTE(SUBSTITUTE(SUBSTITUTE(SUBSTITUTE(LOWER(AE393&amp;""),CHAR(160),"")," ",""),".",""),"-",""),"/",""),"?",""),"_",""),",",""),"[",""),"]",""),"(",""),")",""),"*","")</f>
        <v/>
      </c>
      <c r="AY393" s="61" t="str">
        <f aca="false">SUBSTITUTE(SUBSTITUTE(SUBSTITUTE(SUBSTITUTE(SUBSTITUTE(SUBSTITUTE(SUBSTITUTE(SUBSTITUTE(SUBSTITUTE(SUBSTITUTE(SUBSTITUTE(SUBSTITUTE(SUBSTITUTE(LOWER(W393&amp;""),CHAR(160),"")," ",""),".",""),"-",""),"/",""),"?",""),"_",""),",",""),"[",""),"]",""),"(",""),")",""),"*","")</f>
        <v/>
      </c>
      <c r="AZ393" s="61" t="str">
        <f aca="false">SUBSTITUTE(SUBSTITUTE(SUBSTITUTE(SUBSTITUTE(SUBSTITUTE(SUBSTITUTE(SUBSTITUTE(SUBSTITUTE(SUBSTITUTE(SUBSTITUTE(SUBSTITUTE(SUBSTITUTE(SUBSTITUTE(LOWER(AC393&amp;""),CHAR(160),"")," ",""),".",""),"-",""),"/",""),"?",""),"_",""),",",""),"[",""),"]",""),"(",""),")",""),"*","")</f>
        <v/>
      </c>
      <c r="BA393" s="61" t="str">
        <f aca="false">SUBSTITUTE(SUBSTITUTE(SUBSTITUTE(SUBSTITUTE(SUBSTITUTE(SUBSTITUTE(SUBSTITUTE(SUBSTITUTE(SUBSTITUTE(SUBSTITUTE(SUBSTITUTE(SUBSTITUTE(SUBSTITUTE(LOWER(AA393&amp;""),CHAR(160),""),"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"&amp;TRIM(SUBSTITUTE(SUBSTITUTE(SUBSTITUTE(SUBSTITUTE(SUBSTITUTE(SUBSTITUTE(SUBSTITUTE(SUBSTITUTE(SUBSTITUTE(SUBSTITUTE(SUBSTITUTE(SUBSTITUTE(SUBSTITUTE(SUBSTITUTE(SUBSTITUTE(SUBSTITUTE(SUBSTITUTE(SUBSTITUTE(SUBSTITUTE(SUBSTITUTE(LOWER(V393&amp;""),CHAR(160)," "),"."," "),","," "),"-"," "),"/"," "),"("," "),")"," "),":"," "),";"," "),"_"," "),"–"," "),"?"," "),"!"," "),"*"," "),"["," "),"]"," "),"'"," "),"#"," "),"+"," "),"&amp;"," "))&amp;" "</f>
        <v>  </v>
      </c>
      <c r="BD393" s="61" t="str">
        <f aca="false">" "&amp;TRIM(SUBSTITUTE(SUBSTITUTE(SUBSTITUTE(SUBSTITUTE(SUBSTITUTE(SUBSTITUTE(SUBSTITUTE(SUBSTITUTE(SUBSTITUTE(SUBSTITUTE(SUBSTITUTE(SUBSTITUTE(SUBSTITUTE(SUBSTITUTE(SUBSTITUTE(SUBSTITUTE(SUBSTITUTE(SUBSTITUTE(SUBSTITUTE(SUBSTITUTE(LOWER(Z393&amp;""),CHAR(160)," "),"."," "),","," "),"-"," "),"/"," "),"("," "),")"," "),":"," "),";"," "),"_"," "),"–"," "),"?"," "),"!"," "),"*"," "),"["," "),"]"," "),"'"," "),"#"," "),"+"," "),"&amp;"," "))&amp;" "</f>
        <v>  </v>
      </c>
      <c r="BE393" s="61" t="str">
        <f aca="false">" "&amp;TRIM(SUBSTITUTE(SUBSTITUTE(SUBSTITUTE(SUBSTITUTE(SUBSTITUTE(SUBSTITUTE(SUBSTITUTE(SUBSTITUTE(SUBSTITUTE(SUBSTITUTE(SUBSTITUTE(SUBSTITUTE(SUBSTITUTE(SUBSTITUTE(SUBSTITUTE(SUBSTITUTE(SUBSTITUTE(SUBSTITUTE(SUBSTITUTE(SUBSTITUTE(LOWER(W393&amp;""),CHAR(160)," "),"."," "),","," "),"-"," "),"/"," "),"("," "),")"," "),":"," "),";"," "),"_"," "),"–"," "),"?"," "),"!"," "),"*"," "),"["," "),"]"," "),"'"," "),"#"," "),"+"," "),"&amp;"," "))&amp;" "</f>
        <v>  </v>
      </c>
      <c r="BF393" s="61" t="str">
        <f aca="false">" "&amp;TRIM(SUBSTITUTE(SUBSTITUTE(SUBSTITUTE(SUBSTITUTE(SUBSTITUTE(SUBSTITUTE(SUBSTITUTE(SUBSTITUTE(SUBSTITUTE(SUBSTITUTE(SUBSTITUTE(SUBSTITUTE(SUBSTITUTE(SUBSTITUTE(SUBSTITUTE(SUBSTITUTE(SUBSTITUTE(SUBSTITUTE(SUBSTITUTE(SUBSTITUTE(LOWER(AC393&amp;""),CHAR(160)," "),"."," "),","," "),"-"," "),"/"," "),"("," "),")"," "),":"," "),";"," "),"_"," "),"–"," "),"?"," "),"!"," "),"*"," "),"["," "),"]"," "),"'"," "),"#"," "),"+"," "),"&amp;"," "))&amp;" "</f>
        <v>  </v>
      </c>
    </row>
    <row r="394" customFormat="false" ht="39.75" hidden="false" customHeight="true" outlineLevel="0" collapsed="false">
      <c r="A394" s="57" t="s">
        <v>991</v>
      </c>
      <c r="B394" s="57" t="s">
        <v>258</v>
      </c>
      <c r="C394" s="57" t="str">
        <f aca="false">Flights!$F$16</f>
        <v>MH0139</v>
      </c>
      <c r="D394" s="58" t="n">
        <f aca="false">Flights!$D$16</f>
        <v>46307</v>
      </c>
      <c r="E394" s="57" t="str">
        <f aca="false">Flights!$G$16&amp;"-"&amp;Flights!$H$16</f>
        <v>KUL-ADL</v>
      </c>
      <c r="F394" s="57" t="str">
        <f aca="false">Flights!$K$16</f>
        <v>BC</v>
      </c>
      <c r="G394" s="57" t="s">
        <v>402</v>
      </c>
      <c r="H394" s="57" t="s">
        <v>360</v>
      </c>
      <c r="I394" s="57" t="s">
        <v>410</v>
      </c>
      <c r="J394" s="57" t="s">
        <v>415</v>
      </c>
      <c r="K394" s="67"/>
      <c r="L394" s="67" t="s">
        <v>404</v>
      </c>
      <c r="M394" s="67"/>
      <c r="N394" s="67" t="s">
        <v>365</v>
      </c>
      <c r="O394" s="67" t="s">
        <v>405</v>
      </c>
      <c r="P394" s="57" t="s">
        <v>184</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open",IF(AND(NOT(OR(LEN(AZ394)&lt;15,ISNUMBER(MATCH(AZ394,L_Placeholder,0)))),NOT(SUMPRODUCT(--ISNUMBER(SEARCH(" "&amp;L_EvidencePhrase&amp;" ",BF394)))&gt;0),NOT(OR(LEN(AU394)&lt;2,ISNUMBER(MATCH(AU394,L_Placeholder,0)))),NOT(OR(LEN(AX394)&lt;2,ISNUMBER(MATCH(AX394,L_Placeholder,0)))),TRIM(AE394)&lt;&gt;TRIM(T394)),"N/A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",BD394)))&gt;0),"INVALID – evidence missing, placeholder or not yet on file",IF(OR(LEN(AX394)&lt;2,ISNUMBER(MATCH(AX394,L_Placeholder,0))),"INVALID – verifier missing",IF(AX394=AU394,"INVALID – verifier must be someone other than the PIC",IF(SUMPRODUCT(--ISNUMBER(SEARCH(" "&amp;L_EvidencePhrase&amp;" ",BC394)))&gt;0,"INVALID – result not yet available (awaiting / TBC)",IF(AND(TRIM(U394)="Pass",SUMPRODUCT(--ISNUMBER(SEARCH(" "&amp;L_ResultBad&amp;" ",BC394)))&gt;0,NOT(SUMPRODUCT(--ISNUMBER(SEARCH(" "&amp;L_Negation&amp;" ",BC394)))&gt;0)),"INVALID – result describes a problem: use Fail, then Pass after CA",IF(AND(AQ394=1,OR(OR(LEN(AY394)&lt;3,ISNUMBER(MATCH(AY394,L_Placeholder,0))),SUMPRODUCT(--ISNUMBER(SEARCH(" "&amp;L_EvidencePhrase&amp;" ",BE394)))&gt;0)),"INVALID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SUBSTITUTE(SUBSTITUTE(SUBSTITUTE(SUBSTITUTE(SUBSTITUTE(SUBSTITUTE(SUBSTITUTE(SUBSTITUTE(SUBSTITUTE(SUBSTITUTE(SUBSTITUTE(SUBSTITUTE(SUBSTITUTE(LOWER(T394&amp;""),CHAR(160),"")," ",""),".",""),"-",""),"/",""),"?",""),"_",""),",",""),"[",""),"]",""),"(",""),")",""),"*","")</f>
        <v/>
      </c>
      <c r="AV394" s="61" t="str">
        <f aca="false">SUBSTITUTE(SUBSTITUTE(SUBSTITUTE(SUBSTITUTE(SUBSTITUTE(SUBSTITUTE(SUBSTITUTE(SUBSTITUTE(SUBSTITUTE(SUBSTITUTE(SUBSTITUTE(SUBSTITUTE(SUBSTITUTE(LOWER(V394&amp;""),CHAR(160),"")," ",""),".",""),"-",""),"/",""),"?",""),"_",""),",",""),"[",""),"]",""),"(",""),")",""),"*","")</f>
        <v/>
      </c>
      <c r="AW394" s="61" t="str">
        <f aca="false">SUBSTITUTE(SUBSTITUTE(SUBSTITUTE(SUBSTITUTE(SUBSTITUTE(SUBSTITUTE(SUBSTITUTE(SUBSTITUTE(SUBSTITUTE(SUBSTITUTE(SUBSTITUTE(SUBSTITUTE(SUBSTITUTE(LOWER(Z394&amp;""),CHAR(160),"")," ",""),".",""),"-",""),"/",""),"?",""),"_",""),",",""),"[",""),"]",""),"(",""),")",""),"*","")</f>
        <v/>
      </c>
      <c r="AX394" s="61" t="str">
        <f aca="false">SUBSTITUTE(SUBSTITUTE(SUBSTITUTE(SUBSTITUTE(SUBSTITUTE(SUBSTITUTE(SUBSTITUTE(SUBSTITUTE(SUBSTITUTE(SUBSTITUTE(SUBSTITUTE(SUBSTITUTE(SUBSTITUTE(LOWER(AE394&amp;""),CHAR(160),"")," ",""),".",""),"-",""),"/",""),"?",""),"_",""),",",""),"[",""),"]",""),"(",""),")",""),"*","")</f>
        <v/>
      </c>
      <c r="AY394" s="61" t="str">
        <f aca="false">SUBSTITUTE(SUBSTITUTE(SUBSTITUTE(SUBSTITUTE(SUBSTITUTE(SUBSTITUTE(SUBSTITUTE(SUBSTITUTE(SUBSTITUTE(SUBSTITUTE(SUBSTITUTE(SUBSTITUTE(SUBSTITUTE(LOWER(W394&amp;""),CHAR(160),"")," ",""),".",""),"-",""),"/",""),"?",""),"_",""),",",""),"[",""),"]",""),"(",""),")",""),"*","")</f>
        <v/>
      </c>
      <c r="AZ394" s="61" t="str">
        <f aca="false">SUBSTITUTE(SUBSTITUTE(SUBSTITUTE(SUBSTITUTE(SUBSTITUTE(SUBSTITUTE(SUBSTITUTE(SUBSTITUTE(SUBSTITUTE(SUBSTITUTE(SUBSTITUTE(SUBSTITUTE(SUBSTITUTE(LOWER(AC394&amp;""),CHAR(160),"")," ",""),".",""),"-",""),"/",""),"?",""),"_",""),",",""),"[",""),"]",""),"(",""),")",""),"*","")</f>
        <v/>
      </c>
      <c r="BA394" s="61" t="str">
        <f aca="false">SUBSTITUTE(SUBSTITUTE(SUBSTITUTE(SUBSTITUTE(SUBSTITUTE(SUBSTITUTE(SUBSTITUTE(SUBSTITUTE(SUBSTITUTE(SUBSTITUTE(SUBSTITUTE(SUBSTITUTE(SUBSTITUTE(LOWER(AA394&amp;""),CHAR(160),""),"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"&amp;TRIM(SUBSTITUTE(SUBSTITUTE(SUBSTITUTE(SUBSTITUTE(SUBSTITUTE(SUBSTITUTE(SUBSTITUTE(SUBSTITUTE(SUBSTITUTE(SUBSTITUTE(SUBSTITUTE(SUBSTITUTE(SUBSTITUTE(SUBSTITUTE(SUBSTITUTE(SUBSTITUTE(SUBSTITUTE(SUBSTITUTE(SUBSTITUTE(SUBSTITUTE(LOWER(V394&amp;""),CHAR(160)," "),"."," "),","," "),"-"," "),"/"," "),"("," "),")"," "),":"," "),";"," "),"_"," "),"–"," "),"?"," "),"!"," "),"*"," "),"["," "),"]"," "),"'"," "),"#"," "),"+"," "),"&amp;"," "))&amp;" "</f>
        <v>  </v>
      </c>
      <c r="BD394" s="61" t="str">
        <f aca="false">" "&amp;TRIM(SUBSTITUTE(SUBSTITUTE(SUBSTITUTE(SUBSTITUTE(SUBSTITUTE(SUBSTITUTE(SUBSTITUTE(SUBSTITUTE(SUBSTITUTE(SUBSTITUTE(SUBSTITUTE(SUBSTITUTE(SUBSTITUTE(SUBSTITUTE(SUBSTITUTE(SUBSTITUTE(SUBSTITUTE(SUBSTITUTE(SUBSTITUTE(SUBSTITUTE(LOWER(Z394&amp;""),CHAR(160)," "),"."," "),","," "),"-"," "),"/"," "),"("," "),")"," "),":"," "),";"," "),"_"," "),"–"," "),"?"," "),"!"," "),"*"," "),"["," "),"]"," "),"'"," "),"#"," "),"+"," "),"&amp;"," "))&amp;" "</f>
        <v>  </v>
      </c>
      <c r="BE394" s="61" t="str">
        <f aca="false">" "&amp;TRIM(SUBSTITUTE(SUBSTITUTE(SUBSTITUTE(SUBSTITUTE(SUBSTITUTE(SUBSTITUTE(SUBSTITUTE(SUBSTITUTE(SUBSTITUTE(SUBSTITUTE(SUBSTITUTE(SUBSTITUTE(SUBSTITUTE(SUBSTITUTE(SUBSTITUTE(SUBSTITUTE(SUBSTITUTE(SUBSTITUTE(SUBSTITUTE(SUBSTITUTE(LOWER(W394&amp;""),CHAR(160)," "),"."," "),","," "),"-"," "),"/"," "),"("," "),")"," "),":"," "),";"," "),"_"," "),"–"," "),"?"," "),"!"," "),"*"," "),"["," "),"]"," "),"'"," "),"#"," "),"+"," "),"&amp;"," "))&amp;" "</f>
        <v>  </v>
      </c>
      <c r="BF394" s="61" t="str">
        <f aca="false">" "&amp;TRIM(SUBSTITUTE(SUBSTITUTE(SUBSTITUTE(SUBSTITUTE(SUBSTITUTE(SUBSTITUTE(SUBSTITUTE(SUBSTITUTE(SUBSTITUTE(SUBSTITUTE(SUBSTITUTE(SUBSTITUTE(SUBSTITUTE(SUBSTITUTE(SUBSTITUTE(SUBSTITUTE(SUBSTITUTE(SUBSTITUTE(SUBSTITUTE(SUBSTITUTE(LOWER(AC394&amp;""),CHAR(160)," "),"."," "),","," "),"-"," "),"/"," "),"("," "),")"," "),":"," "),";"," "),"_"," "),"–"," "),"?"," "),"!"," "),"*"," "),"["," "),"]"," "),"'"," "),"#"," "),"+"," "),"&amp;"," "))&amp;" "</f>
        <v>  </v>
      </c>
    </row>
    <row r="395" customFormat="false" ht="78.75" hidden="false" customHeight="true" outlineLevel="0" collapsed="false">
      <c r="A395" s="57" t="s">
        <v>992</v>
      </c>
      <c r="B395" s="57" t="s">
        <v>258</v>
      </c>
      <c r="C395" s="57" t="str">
        <f aca="false">Flights!$F$16</f>
        <v>MH0139</v>
      </c>
      <c r="D395" s="58" t="n">
        <f aca="false">Flights!$D$16</f>
        <v>46307</v>
      </c>
      <c r="E395" s="57" t="str">
        <f aca="false">Flights!$G$16&amp;"-"&amp;Flights!$H$16</f>
        <v>KUL-ADL</v>
      </c>
      <c r="F395" s="57" t="str">
        <f aca="false">Flights!$K$16</f>
        <v>BC</v>
      </c>
      <c r="G395" s="57" t="s">
        <v>402</v>
      </c>
      <c r="H395" s="57" t="s">
        <v>360</v>
      </c>
      <c r="I395" s="57" t="s">
        <v>410</v>
      </c>
      <c r="J395" s="57" t="s">
        <v>417</v>
      </c>
      <c r="K395" s="67" t="s">
        <v>993</v>
      </c>
      <c r="L395" s="67" t="s">
        <v>404</v>
      </c>
      <c r="M395" s="67"/>
      <c r="N395" s="67" t="s">
        <v>365</v>
      </c>
      <c r="O395" s="67" t="s">
        <v>405</v>
      </c>
      <c r="P395" s="57" t="s">
        <v>184</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open",IF(AND(NOT(OR(LEN(AZ395)&lt;15,ISNUMBER(MATCH(AZ395,L_Placeholder,0)))),NOT(SUMPRODUCT(--ISNUMBER(SEARCH(" "&amp;L_EvidencePhrase&amp;" ",BF395)))&gt;0),NOT(OR(LEN(AU395)&lt;2,ISNUMBER(MATCH(AU395,L_Placeholder,0)))),NOT(OR(LEN(AX395)&lt;2,ISNUMBER(MATCH(AX395,L_Placeholder,0)))),TRIM(AE395)&lt;&gt;TRIM(T395)),"N/A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",BD395)))&gt;0),"INVALID – evidence missing, placeholder or not yet on file",IF(OR(LEN(AX395)&lt;2,ISNUMBER(MATCH(AX395,L_Placeholder,0))),"INVALID – verifier missing",IF(AX395=AU395,"INVALID – verifier must be someone other than the PIC",IF(SUMPRODUCT(--ISNUMBER(SEARCH(" "&amp;L_EvidencePhrase&amp;" ",BC395)))&gt;0,"INVALID – result not yet available (awaiting / TBC)",IF(AND(TRIM(U395)="Pass",SUMPRODUCT(--ISNUMBER(SEARCH(" "&amp;L_ResultBad&amp;" ",BC395)))&gt;0,NOT(SUMPRODUCT(--ISNUMBER(SEARCH(" "&amp;L_Negation&amp;" ",BC395)))&gt;0)),"INVALID – result describes a problem: use Fail, then Pass after CA",IF(AND(AQ395=1,OR(OR(LEN(AY395)&lt;3,ISNUMBER(MATCH(AY395,L_Placeholder,0))),SUMPRODUCT(--ISNUMBER(SEARCH(" "&amp;L_EvidencePhrase&amp;" ",BE395)))&gt;0)),"INVALID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SUBSTITUTE(SUBSTITUTE(SUBSTITUTE(SUBSTITUTE(SUBSTITUTE(SUBSTITUTE(SUBSTITUTE(SUBSTITUTE(SUBSTITUTE(SUBSTITUTE(SUBSTITUTE(SUBSTITUTE(SUBSTITUTE(LOWER(T395&amp;""),CHAR(160),"")," ",""),".",""),"-",""),"/",""),"?",""),"_",""),",",""),"[",""),"]",""),"(",""),")",""),"*","")</f>
        <v/>
      </c>
      <c r="AV395" s="61" t="str">
        <f aca="false">SUBSTITUTE(SUBSTITUTE(SUBSTITUTE(SUBSTITUTE(SUBSTITUTE(SUBSTITUTE(SUBSTITUTE(SUBSTITUTE(SUBSTITUTE(SUBSTITUTE(SUBSTITUTE(SUBSTITUTE(SUBSTITUTE(LOWER(V395&amp;""),CHAR(160),"")," ",""),".",""),"-",""),"/",""),"?",""),"_",""),",",""),"[",""),"]",""),"(",""),")",""),"*","")</f>
        <v/>
      </c>
      <c r="AW395" s="61" t="str">
        <f aca="false">SUBSTITUTE(SUBSTITUTE(SUBSTITUTE(SUBSTITUTE(SUBSTITUTE(SUBSTITUTE(SUBSTITUTE(SUBSTITUTE(SUBSTITUTE(SUBSTITUTE(SUBSTITUTE(SUBSTITUTE(SUBSTITUTE(LOWER(Z395&amp;""),CHAR(160),"")," ",""),".",""),"-",""),"/",""),"?",""),"_",""),",",""),"[",""),"]",""),"(",""),")",""),"*","")</f>
        <v/>
      </c>
      <c r="AX395" s="61" t="str">
        <f aca="false">SUBSTITUTE(SUBSTITUTE(SUBSTITUTE(SUBSTITUTE(SUBSTITUTE(SUBSTITUTE(SUBSTITUTE(SUBSTITUTE(SUBSTITUTE(SUBSTITUTE(SUBSTITUTE(SUBSTITUTE(SUBSTITUTE(LOWER(AE395&amp;""),CHAR(160),"")," ",""),".",""),"-",""),"/",""),"?",""),"_",""),",",""),"[",""),"]",""),"(",""),")",""),"*","")</f>
        <v/>
      </c>
      <c r="AY395" s="61" t="str">
        <f aca="false">SUBSTITUTE(SUBSTITUTE(SUBSTITUTE(SUBSTITUTE(SUBSTITUTE(SUBSTITUTE(SUBSTITUTE(SUBSTITUTE(SUBSTITUTE(SUBSTITUTE(SUBSTITUTE(SUBSTITUTE(SUBSTITUTE(LOWER(W395&amp;""),CHAR(160),"")," ",""),".",""),"-",""),"/",""),"?",""),"_",""),",",""),"[",""),"]",""),"(",""),")",""),"*","")</f>
        <v/>
      </c>
      <c r="AZ395" s="61" t="str">
        <f aca="false">SUBSTITUTE(SUBSTITUTE(SUBSTITUTE(SUBSTITUTE(SUBSTITUTE(SUBSTITUTE(SUBSTITUTE(SUBSTITUTE(SUBSTITUTE(SUBSTITUTE(SUBSTITUTE(SUBSTITUTE(SUBSTITUTE(LOWER(AC395&amp;""),CHAR(160),"")," ",""),".",""),"-",""),"/",""),"?",""),"_",""),",",""),"[",""),"]",""),"(",""),")",""),"*","")</f>
        <v/>
      </c>
      <c r="BA395" s="61" t="str">
        <f aca="false">SUBSTITUTE(SUBSTITUTE(SUBSTITUTE(SUBSTITUTE(SUBSTITUTE(SUBSTITUTE(SUBSTITUTE(SUBSTITUTE(SUBSTITUTE(SUBSTITUTE(SUBSTITUTE(SUBSTITUTE(SUBSTITUTE(LOWER(AA395&amp;""),CHAR(160),""),"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"&amp;TRIM(SUBSTITUTE(SUBSTITUTE(SUBSTITUTE(SUBSTITUTE(SUBSTITUTE(SUBSTITUTE(SUBSTITUTE(SUBSTITUTE(SUBSTITUTE(SUBSTITUTE(SUBSTITUTE(SUBSTITUTE(SUBSTITUTE(SUBSTITUTE(SUBSTITUTE(SUBSTITUTE(SUBSTITUTE(SUBSTITUTE(SUBSTITUTE(SUBSTITUTE(LOWER(V395&amp;""),CHAR(160)," "),"."," "),","," "),"-"," "),"/"," "),"("," "),")"," "),":"," "),";"," "),"_"," "),"–"," "),"?"," "),"!"," "),"*"," "),"["," "),"]"," "),"'"," "),"#"," "),"+"," "),"&amp;"," "))&amp;" "</f>
        <v>  </v>
      </c>
      <c r="BD395" s="61" t="str">
        <f aca="false">" "&amp;TRIM(SUBSTITUTE(SUBSTITUTE(SUBSTITUTE(SUBSTITUTE(SUBSTITUTE(SUBSTITUTE(SUBSTITUTE(SUBSTITUTE(SUBSTITUTE(SUBSTITUTE(SUBSTITUTE(SUBSTITUTE(SUBSTITUTE(SUBSTITUTE(SUBSTITUTE(SUBSTITUTE(SUBSTITUTE(SUBSTITUTE(SUBSTITUTE(SUBSTITUTE(LOWER(Z395&amp;""),CHAR(160)," "),"."," "),","," "),"-"," "),"/"," "),"("," "),")"," "),":"," "),";"," "),"_"," "),"–"," "),"?"," "),"!"," "),"*"," "),"["," "),"]"," "),"'"," "),"#"," "),"+"," "),"&amp;"," "))&amp;" "</f>
        <v>  </v>
      </c>
      <c r="BE395" s="61" t="str">
        <f aca="false">" "&amp;TRIM(SUBSTITUTE(SUBSTITUTE(SUBSTITUTE(SUBSTITUTE(SUBSTITUTE(SUBSTITUTE(SUBSTITUTE(SUBSTITUTE(SUBSTITUTE(SUBSTITUTE(SUBSTITUTE(SUBSTITUTE(SUBSTITUTE(SUBSTITUTE(SUBSTITUTE(SUBSTITUTE(SUBSTITUTE(SUBSTITUTE(SUBSTITUTE(SUBSTITUTE(LOWER(W395&amp;""),CHAR(160)," "),"."," "),","," "),"-"," "),"/"," "),"("," "),")"," "),":"," "),";"," "),"_"," "),"–"," "),"?"," "),"!"," "),"*"," "),"["," "),"]"," "),"'"," "),"#"," "),"+"," "),"&amp;"," "))&amp;" "</f>
        <v>  </v>
      </c>
      <c r="BF395" s="61" t="str">
        <f aca="false">" "&amp;TRIM(SUBSTITUTE(SUBSTITUTE(SUBSTITUTE(SUBSTITUTE(SUBSTITUTE(SUBSTITUTE(SUBSTITUTE(SUBSTITUTE(SUBSTITUTE(SUBSTITUTE(SUBSTITUTE(SUBSTITUTE(SUBSTITUTE(SUBSTITUTE(SUBSTITUTE(SUBSTITUTE(SUBSTITUTE(SUBSTITUTE(SUBSTITUTE(SUBSTITUTE(LOWER(AC395&amp;""),CHAR(160)," "),"."," "),","," "),"-"," "),"/"," "),"("," "),")"," "),":"," "),";"," "),"_"," "),"–"," "),"?"," "),"!"," "),"*"," "),"["," "),"]"," "),"'"," "),"#"," "),"+"," "),"&amp;"," "))&amp;" "</f>
        <v>  </v>
      </c>
    </row>
    <row r="396" customFormat="false" ht="39.75" hidden="false" customHeight="true" outlineLevel="0" collapsed="false">
      <c r="A396" s="57" t="s">
        <v>994</v>
      </c>
      <c r="B396" s="57" t="s">
        <v>258</v>
      </c>
      <c r="C396" s="57" t="str">
        <f aca="false">Flights!$F$16</f>
        <v>MH0139</v>
      </c>
      <c r="D396" s="58" t="n">
        <f aca="false">Flights!$D$16</f>
        <v>46307</v>
      </c>
      <c r="E396" s="57" t="str">
        <f aca="false">Flights!$G$16&amp;"-"&amp;Flights!$H$16</f>
        <v>KUL-ADL</v>
      </c>
      <c r="F396" s="57" t="str">
        <f aca="false">Flights!$K$16</f>
        <v>BC</v>
      </c>
      <c r="G396" s="57" t="s">
        <v>402</v>
      </c>
      <c r="H396" s="57" t="s">
        <v>360</v>
      </c>
      <c r="I396" s="57" t="s">
        <v>410</v>
      </c>
      <c r="J396" s="57" t="s">
        <v>420</v>
      </c>
      <c r="K396" s="67"/>
      <c r="L396" s="67" t="s">
        <v>404</v>
      </c>
      <c r="M396" s="67"/>
      <c r="N396" s="67" t="s">
        <v>365</v>
      </c>
      <c r="O396" s="67" t="s">
        <v>405</v>
      </c>
      <c r="P396" s="57" t="s">
        <v>184</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open",IF(AND(NOT(OR(LEN(AZ396)&lt;15,ISNUMBER(MATCH(AZ396,L_Placeholder,0)))),NOT(SUMPRODUCT(--ISNUMBER(SEARCH(" "&amp;L_EvidencePhrase&amp;" ",BF396)))&gt;0),NOT(OR(LEN(AU396)&lt;2,ISNUMBER(MATCH(AU396,L_Placeholder,0)))),NOT(OR(LEN(AX396)&lt;2,ISNUMBER(MATCH(AX396,L_Placeholder,0)))),TRIM(AE396)&lt;&gt;TRIM(T396)),"N/A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",BD396)))&gt;0),"INVALID – evidence missing, placeholder or not yet on file",IF(OR(LEN(AX396)&lt;2,ISNUMBER(MATCH(AX396,L_Placeholder,0))),"INVALID – verifier missing",IF(AX396=AU396,"INVALID – verifier must be someone other than the PIC",IF(SUMPRODUCT(--ISNUMBER(SEARCH(" "&amp;L_EvidencePhrase&amp;" ",BC396)))&gt;0,"INVALID – result not yet available (awaiting / TBC)",IF(AND(TRIM(U396)="Pass",SUMPRODUCT(--ISNUMBER(SEARCH(" "&amp;L_ResultBad&amp;" ",BC396)))&gt;0,NOT(SUMPRODUCT(--ISNUMBER(SEARCH(" "&amp;L_Negation&amp;" ",BC396)))&gt;0)),"INVALID – result describes a problem: use Fail, then Pass after CA",IF(AND(AQ396=1,OR(OR(LEN(AY396)&lt;3,ISNUMBER(MATCH(AY396,L_Placeholder,0))),SUMPRODUCT(--ISNUMBER(SEARCH(" "&amp;L_EvidencePhrase&amp;" ",BE396)))&gt;0)),"INVALID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SUBSTITUTE(SUBSTITUTE(SUBSTITUTE(SUBSTITUTE(SUBSTITUTE(SUBSTITUTE(SUBSTITUTE(SUBSTITUTE(SUBSTITUTE(SUBSTITUTE(SUBSTITUTE(SUBSTITUTE(SUBSTITUTE(LOWER(T396&amp;""),CHAR(160),"")," ",""),".",""),"-",""),"/",""),"?",""),"_",""),",",""),"[",""),"]",""),"(",""),")",""),"*","")</f>
        <v/>
      </c>
      <c r="AV396" s="61" t="str">
        <f aca="false">SUBSTITUTE(SUBSTITUTE(SUBSTITUTE(SUBSTITUTE(SUBSTITUTE(SUBSTITUTE(SUBSTITUTE(SUBSTITUTE(SUBSTITUTE(SUBSTITUTE(SUBSTITUTE(SUBSTITUTE(SUBSTITUTE(LOWER(V396&amp;""),CHAR(160),"")," ",""),".",""),"-",""),"/",""),"?",""),"_",""),",",""),"[",""),"]",""),"(",""),")",""),"*","")</f>
        <v/>
      </c>
      <c r="AW396" s="61" t="str">
        <f aca="false">SUBSTITUTE(SUBSTITUTE(SUBSTITUTE(SUBSTITUTE(SUBSTITUTE(SUBSTITUTE(SUBSTITUTE(SUBSTITUTE(SUBSTITUTE(SUBSTITUTE(SUBSTITUTE(SUBSTITUTE(SUBSTITUTE(LOWER(Z396&amp;""),CHAR(160),"")," ",""),".",""),"-",""),"/",""),"?",""),"_",""),",",""),"[",""),"]",""),"(",""),")",""),"*","")</f>
        <v/>
      </c>
      <c r="AX396" s="61" t="str">
        <f aca="false">SUBSTITUTE(SUBSTITUTE(SUBSTITUTE(SUBSTITUTE(SUBSTITUTE(SUBSTITUTE(SUBSTITUTE(SUBSTITUTE(SUBSTITUTE(SUBSTITUTE(SUBSTITUTE(SUBSTITUTE(SUBSTITUTE(LOWER(AE396&amp;""),CHAR(160),"")," ",""),".",""),"-",""),"/",""),"?",""),"_",""),",",""),"[",""),"]",""),"(",""),")",""),"*","")</f>
        <v/>
      </c>
      <c r="AY396" s="61" t="str">
        <f aca="false">SUBSTITUTE(SUBSTITUTE(SUBSTITUTE(SUBSTITUTE(SUBSTITUTE(SUBSTITUTE(SUBSTITUTE(SUBSTITUTE(SUBSTITUTE(SUBSTITUTE(SUBSTITUTE(SUBSTITUTE(SUBSTITUTE(LOWER(W396&amp;""),CHAR(160),"")," ",""),".",""),"-",""),"/",""),"?",""),"_",""),",",""),"[",""),"]",""),"(",""),")",""),"*","")</f>
        <v/>
      </c>
      <c r="AZ396" s="61" t="str">
        <f aca="false">SUBSTITUTE(SUBSTITUTE(SUBSTITUTE(SUBSTITUTE(SUBSTITUTE(SUBSTITUTE(SUBSTITUTE(SUBSTITUTE(SUBSTITUTE(SUBSTITUTE(SUBSTITUTE(SUBSTITUTE(SUBSTITUTE(LOWER(AC396&amp;""),CHAR(160),"")," ",""),".",""),"-",""),"/",""),"?",""),"_",""),",",""),"[",""),"]",""),"(",""),")",""),"*","")</f>
        <v/>
      </c>
      <c r="BA396" s="61" t="str">
        <f aca="false">SUBSTITUTE(SUBSTITUTE(SUBSTITUTE(SUBSTITUTE(SUBSTITUTE(SUBSTITUTE(SUBSTITUTE(SUBSTITUTE(SUBSTITUTE(SUBSTITUTE(SUBSTITUTE(SUBSTITUTE(SUBSTITUTE(LOWER(AA396&amp;""),CHAR(160),""),"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"&amp;TRIM(SUBSTITUTE(SUBSTITUTE(SUBSTITUTE(SUBSTITUTE(SUBSTITUTE(SUBSTITUTE(SUBSTITUTE(SUBSTITUTE(SUBSTITUTE(SUBSTITUTE(SUBSTITUTE(SUBSTITUTE(SUBSTITUTE(SUBSTITUTE(SUBSTITUTE(SUBSTITUTE(SUBSTITUTE(SUBSTITUTE(SUBSTITUTE(SUBSTITUTE(LOWER(V396&amp;""),CHAR(160)," "),"."," "),","," "),"-"," "),"/"," "),"("," "),")"," "),":"," "),";"," "),"_"," "),"–"," "),"?"," "),"!"," "),"*"," "),"["," "),"]"," "),"'"," "),"#"," "),"+"," "),"&amp;"," "))&amp;" "</f>
        <v>  </v>
      </c>
      <c r="BD396" s="61" t="str">
        <f aca="false">" "&amp;TRIM(SUBSTITUTE(SUBSTITUTE(SUBSTITUTE(SUBSTITUTE(SUBSTITUTE(SUBSTITUTE(SUBSTITUTE(SUBSTITUTE(SUBSTITUTE(SUBSTITUTE(SUBSTITUTE(SUBSTITUTE(SUBSTITUTE(SUBSTITUTE(SUBSTITUTE(SUBSTITUTE(SUBSTITUTE(SUBSTITUTE(SUBSTITUTE(SUBSTITUTE(LOWER(Z396&amp;""),CHAR(160)," "),"."," "),","," "),"-"," "),"/"," "),"("," "),")"," "),":"," "),";"," "),"_"," "),"–"," "),"?"," "),"!"," "),"*"," "),"["," "),"]"," "),"'"," "),"#"," "),"+"," "),"&amp;"," "))&amp;" "</f>
        <v>  </v>
      </c>
      <c r="BE396" s="61" t="str">
        <f aca="false">" "&amp;TRIM(SUBSTITUTE(SUBSTITUTE(SUBSTITUTE(SUBSTITUTE(SUBSTITUTE(SUBSTITUTE(SUBSTITUTE(SUBSTITUTE(SUBSTITUTE(SUBSTITUTE(SUBSTITUTE(SUBSTITUTE(SUBSTITUTE(SUBSTITUTE(SUBSTITUTE(SUBSTITUTE(SUBSTITUTE(SUBSTITUTE(SUBSTITUTE(SUBSTITUTE(LOWER(W396&amp;""),CHAR(160)," "),"."," "),","," "),"-"," "),"/"," "),"("," "),")"," "),":"," "),";"," "),"_"," "),"–"," "),"?"," "),"!"," "),"*"," "),"["," "),"]"," "),"'"," "),"#"," "),"+"," "),"&amp;"," "))&amp;" "</f>
        <v>  </v>
      </c>
      <c r="BF396" s="61" t="str">
        <f aca="false">" "&amp;TRIM(SUBSTITUTE(SUBSTITUTE(SUBSTITUTE(SUBSTITUTE(SUBSTITUTE(SUBSTITUTE(SUBSTITUTE(SUBSTITUTE(SUBSTITUTE(SUBSTITUTE(SUBSTITUTE(SUBSTITUTE(SUBSTITUTE(SUBSTITUTE(SUBSTITUTE(SUBSTITUTE(SUBSTITUTE(SUBSTITUTE(SUBSTITUTE(SUBSTITUTE(LOWER(AC396&amp;""),CHAR(160)," "),"."," "),","," "),"-"," "),"/"," "),"("," "),")"," "),":"," "),";"," "),"_"," "),"–"," "),"?"," "),"!"," "),"*"," "),"["," "),"]"," "),"'"," "),"#"," "),"+"," "),"&amp;"," "))&amp;" "</f>
        <v>  </v>
      </c>
    </row>
    <row r="397" customFormat="false" ht="39.75" hidden="false" customHeight="true" outlineLevel="0" collapsed="false">
      <c r="A397" s="57" t="s">
        <v>995</v>
      </c>
      <c r="B397" s="57" t="s">
        <v>258</v>
      </c>
      <c r="C397" s="57" t="str">
        <f aca="false">Flights!$F$16</f>
        <v>MH0139</v>
      </c>
      <c r="D397" s="58" t="n">
        <f aca="false">Flights!$D$16</f>
        <v>46307</v>
      </c>
      <c r="E397" s="57" t="str">
        <f aca="false">Flights!$G$16&amp;"-"&amp;Flights!$H$16</f>
        <v>KUL-ADL</v>
      </c>
      <c r="F397" s="57" t="str">
        <f aca="false">Flights!$K$16</f>
        <v>BC</v>
      </c>
      <c r="G397" s="57" t="s">
        <v>402</v>
      </c>
      <c r="H397" s="57" t="s">
        <v>360</v>
      </c>
      <c r="I397" s="57" t="s">
        <v>422</v>
      </c>
      <c r="J397" s="57" t="s">
        <v>423</v>
      </c>
      <c r="K397" s="67" t="s">
        <v>483</v>
      </c>
      <c r="L397" s="67" t="s">
        <v>996</v>
      </c>
      <c r="M397" s="67" t="s">
        <v>184</v>
      </c>
      <c r="N397" s="67" t="s">
        <v>365</v>
      </c>
      <c r="O397" s="67"/>
      <c r="P397" s="57" t="s">
        <v>184</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open",IF(AND(NOT(OR(LEN(AZ397)&lt;15,ISNUMBER(MATCH(AZ397,L_Placeholder,0)))),NOT(SUMPRODUCT(--ISNUMBER(SEARCH(" "&amp;L_EvidencePhrase&amp;" ",BF397)))&gt;0),NOT(OR(LEN(AU397)&lt;2,ISNUMBER(MATCH(AU397,L_Placeholder,0)))),NOT(OR(LEN(AX397)&lt;2,ISNUMBER(MATCH(AX397,L_Placeholder,0)))),TRIM(AE397)&lt;&gt;TRIM(T397)),"N/A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",BD397)))&gt;0),"INVALID – evidence missing, placeholder or not yet on file",IF(OR(LEN(AX397)&lt;2,ISNUMBER(MATCH(AX397,L_Placeholder,0))),"INVALID – verifier missing",IF(AX397=AU397,"INVALID – verifier must be someone other than the PIC",IF(SUMPRODUCT(--ISNUMBER(SEARCH(" "&amp;L_EvidencePhrase&amp;" ",BC397)))&gt;0,"INVALID – result not yet available (awaiting / TBC)",IF(AND(TRIM(U397)="Pass",SUMPRODUCT(--ISNUMBER(SEARCH(" "&amp;L_ResultBad&amp;" ",BC397)))&gt;0,NOT(SUMPRODUCT(--ISNUMBER(SEARCH(" "&amp;L_Negation&amp;" ",BC397)))&gt;0)),"INVALID – result describes a problem: use Fail, then Pass after CA",IF(AND(AQ397=1,OR(OR(LEN(AY397)&lt;3,ISNUMBER(MATCH(AY397,L_Placeholder,0))),SUMPRODUCT(--ISNUMBER(SEARCH(" "&amp;L_EvidencePhrase&amp;" ",BE397)))&gt;0)),"INVALID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SUBSTITUTE(SUBSTITUTE(SUBSTITUTE(SUBSTITUTE(SUBSTITUTE(SUBSTITUTE(SUBSTITUTE(SUBSTITUTE(SUBSTITUTE(SUBSTITUTE(SUBSTITUTE(SUBSTITUTE(SUBSTITUTE(LOWER(T397&amp;""),CHAR(160),"")," ",""),".",""),"-",""),"/",""),"?",""),"_",""),",",""),"[",""),"]",""),"(",""),")",""),"*","")</f>
        <v/>
      </c>
      <c r="AV397" s="61" t="str">
        <f aca="false">SUBSTITUTE(SUBSTITUTE(SUBSTITUTE(SUBSTITUTE(SUBSTITUTE(SUBSTITUTE(SUBSTITUTE(SUBSTITUTE(SUBSTITUTE(SUBSTITUTE(SUBSTITUTE(SUBSTITUTE(SUBSTITUTE(LOWER(V397&amp;""),CHAR(160),"")," ",""),".",""),"-",""),"/",""),"?",""),"_",""),",",""),"[",""),"]",""),"(",""),")",""),"*","")</f>
        <v/>
      </c>
      <c r="AW397" s="61" t="str">
        <f aca="false">SUBSTITUTE(SUBSTITUTE(SUBSTITUTE(SUBSTITUTE(SUBSTITUTE(SUBSTITUTE(SUBSTITUTE(SUBSTITUTE(SUBSTITUTE(SUBSTITUTE(SUBSTITUTE(SUBSTITUTE(SUBSTITUTE(LOWER(Z397&amp;""),CHAR(160),"")," ",""),".",""),"-",""),"/",""),"?",""),"_",""),",",""),"[",""),"]",""),"(",""),")",""),"*","")</f>
        <v/>
      </c>
      <c r="AX397" s="61" t="str">
        <f aca="false">SUBSTITUTE(SUBSTITUTE(SUBSTITUTE(SUBSTITUTE(SUBSTITUTE(SUBSTITUTE(SUBSTITUTE(SUBSTITUTE(SUBSTITUTE(SUBSTITUTE(SUBSTITUTE(SUBSTITUTE(SUBSTITUTE(LOWER(AE397&amp;""),CHAR(160),"")," ",""),".",""),"-",""),"/",""),"?",""),"_",""),",",""),"[",""),"]",""),"(",""),")",""),"*","")</f>
        <v/>
      </c>
      <c r="AY397" s="61" t="str">
        <f aca="false">SUBSTITUTE(SUBSTITUTE(SUBSTITUTE(SUBSTITUTE(SUBSTITUTE(SUBSTITUTE(SUBSTITUTE(SUBSTITUTE(SUBSTITUTE(SUBSTITUTE(SUBSTITUTE(SUBSTITUTE(SUBSTITUTE(LOWER(W397&amp;""),CHAR(160),"")," ",""),".",""),"-",""),"/",""),"?",""),"_",""),",",""),"[",""),"]",""),"(",""),")",""),"*","")</f>
        <v/>
      </c>
      <c r="AZ397" s="61" t="str">
        <f aca="false">SUBSTITUTE(SUBSTITUTE(SUBSTITUTE(SUBSTITUTE(SUBSTITUTE(SUBSTITUTE(SUBSTITUTE(SUBSTITUTE(SUBSTITUTE(SUBSTITUTE(SUBSTITUTE(SUBSTITUTE(SUBSTITUTE(LOWER(AC397&amp;""),CHAR(160),"")," ",""),".",""),"-",""),"/",""),"?",""),"_",""),",",""),"[",""),"]",""),"(",""),")",""),"*","")</f>
        <v/>
      </c>
      <c r="BA397" s="61" t="str">
        <f aca="false">SUBSTITUTE(SUBSTITUTE(SUBSTITUTE(SUBSTITUTE(SUBSTITUTE(SUBSTITUTE(SUBSTITUTE(SUBSTITUTE(SUBSTITUTE(SUBSTITUTE(SUBSTITUTE(SUBSTITUTE(SUBSTITUTE(LOWER(AA397&amp;""),CHAR(160),""),"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"&amp;TRIM(SUBSTITUTE(SUBSTITUTE(SUBSTITUTE(SUBSTITUTE(SUBSTITUTE(SUBSTITUTE(SUBSTITUTE(SUBSTITUTE(SUBSTITUTE(SUBSTITUTE(SUBSTITUTE(SUBSTITUTE(SUBSTITUTE(SUBSTITUTE(SUBSTITUTE(SUBSTITUTE(SUBSTITUTE(SUBSTITUTE(SUBSTITUTE(SUBSTITUTE(LOWER(V397&amp;""),CHAR(160)," "),"."," "),","," "),"-"," "),"/"," "),"("," "),")"," "),":"," "),";"," "),"_"," "),"–"," "),"?"," "),"!"," "),"*"," "),"["," "),"]"," "),"'"," "),"#"," "),"+"," "),"&amp;"," "))&amp;" "</f>
        <v>  </v>
      </c>
      <c r="BD397" s="61" t="str">
        <f aca="false">" "&amp;TRIM(SUBSTITUTE(SUBSTITUTE(SUBSTITUTE(SUBSTITUTE(SUBSTITUTE(SUBSTITUTE(SUBSTITUTE(SUBSTITUTE(SUBSTITUTE(SUBSTITUTE(SUBSTITUTE(SUBSTITUTE(SUBSTITUTE(SUBSTITUTE(SUBSTITUTE(SUBSTITUTE(SUBSTITUTE(SUBSTITUTE(SUBSTITUTE(SUBSTITUTE(LOWER(Z397&amp;""),CHAR(160)," "),"."," "),","," "),"-"," "),"/"," "),"("," "),")"," "),":"," "),";"," "),"_"," "),"–"," "),"?"," "),"!"," "),"*"," "),"["," "),"]"," "),"'"," "),"#"," "),"+"," "),"&amp;"," "))&amp;" "</f>
        <v>  </v>
      </c>
      <c r="BE397" s="61" t="str">
        <f aca="false">" "&amp;TRIM(SUBSTITUTE(SUBSTITUTE(SUBSTITUTE(SUBSTITUTE(SUBSTITUTE(SUBSTITUTE(SUBSTITUTE(SUBSTITUTE(SUBSTITUTE(SUBSTITUTE(SUBSTITUTE(SUBSTITUTE(SUBSTITUTE(SUBSTITUTE(SUBSTITUTE(SUBSTITUTE(SUBSTITUTE(SUBSTITUTE(SUBSTITUTE(SUBSTITUTE(LOWER(W397&amp;""),CHAR(160)," "),"."," "),","," "),"-"," "),"/"," "),"("," "),")"," "),":"," "),";"," "),"_"," "),"–"," "),"?"," "),"!"," "),"*"," "),"["," "),"]"," "),"'"," "),"#"," "),"+"," "),"&amp;"," "))&amp;" "</f>
        <v>  </v>
      </c>
      <c r="BF397" s="61" t="str">
        <f aca="false">" "&amp;TRIM(SUBSTITUTE(SUBSTITUTE(SUBSTITUTE(SUBSTITUTE(SUBSTITUTE(SUBSTITUTE(SUBSTITUTE(SUBSTITUTE(SUBSTITUTE(SUBSTITUTE(SUBSTITUTE(SUBSTITUTE(SUBSTITUTE(SUBSTITUTE(SUBSTITUTE(SUBSTITUTE(SUBSTITUTE(SUBSTITUTE(SUBSTITUTE(SUBSTITUTE(LOWER(AC397&amp;""),CHAR(160)," "),"."," "),","," "),"-"," "),"/"," "),"("," "),")"," "),":"," "),";"," "),"_"," "),"–"," "),"?"," "),"!"," "),"*"," "),"["," "),"]"," "),"'"," "),"#"," "),"+"," "),"&amp;"," "))&amp;" "</f>
        <v>  </v>
      </c>
    </row>
    <row r="398" customFormat="false" ht="39.75" hidden="false" customHeight="true" outlineLevel="0" collapsed="false">
      <c r="A398" s="57" t="s">
        <v>997</v>
      </c>
      <c r="B398" s="57" t="s">
        <v>258</v>
      </c>
      <c r="C398" s="57" t="str">
        <f aca="false">Flights!$F$16</f>
        <v>MH0139</v>
      </c>
      <c r="D398" s="58" t="n">
        <f aca="false">Flights!$D$16</f>
        <v>46307</v>
      </c>
      <c r="E398" s="57" t="str">
        <f aca="false">Flights!$G$16&amp;"-"&amp;Flights!$H$16</f>
        <v>KUL-ADL</v>
      </c>
      <c r="F398" s="57" t="str">
        <f aca="false">Flights!$K$16</f>
        <v>BC</v>
      </c>
      <c r="G398" s="57" t="s">
        <v>402</v>
      </c>
      <c r="H398" s="57" t="s">
        <v>360</v>
      </c>
      <c r="I398" s="57" t="s">
        <v>422</v>
      </c>
      <c r="J398" s="57" t="s">
        <v>585</v>
      </c>
      <c r="K398" s="67" t="s">
        <v>483</v>
      </c>
      <c r="L398" s="67" t="s">
        <v>998</v>
      </c>
      <c r="M398" s="67" t="s">
        <v>184</v>
      </c>
      <c r="N398" s="67" t="s">
        <v>365</v>
      </c>
      <c r="O398" s="67"/>
      <c r="P398" s="57" t="s">
        <v>184</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open",IF(AND(NOT(OR(LEN(AZ398)&lt;15,ISNUMBER(MATCH(AZ398,L_Placeholder,0)))),NOT(SUMPRODUCT(--ISNUMBER(SEARCH(" "&amp;L_EvidencePhrase&amp;" ",BF398)))&gt;0),NOT(OR(LEN(AU398)&lt;2,ISNUMBER(MATCH(AU398,L_Placeholder,0)))),NOT(OR(LEN(AX398)&lt;2,ISNUMBER(MATCH(AX398,L_Placeholder,0)))),TRIM(AE398)&lt;&gt;TRIM(T398)),"N/A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",BD398)))&gt;0),"INVALID – evidence missing, placeholder or not yet on file",IF(OR(LEN(AX398)&lt;2,ISNUMBER(MATCH(AX398,L_Placeholder,0))),"INVALID – verifier missing",IF(AX398=AU398,"INVALID – verifier must be someone other than the PIC",IF(SUMPRODUCT(--ISNUMBER(SEARCH(" "&amp;L_EvidencePhrase&amp;" ",BC398)))&gt;0,"INVALID – result not yet available (awaiting / TBC)",IF(AND(TRIM(U398)="Pass",SUMPRODUCT(--ISNUMBER(SEARCH(" "&amp;L_ResultBad&amp;" ",BC398)))&gt;0,NOT(SUMPRODUCT(--ISNUMBER(SEARCH(" "&amp;L_Negation&amp;" ",BC398)))&gt;0)),"INVALID – result describes a problem: use Fail, then Pass after CA",IF(AND(AQ398=1,OR(OR(LEN(AY398)&lt;3,ISNUMBER(MATCH(AY398,L_Placeholder,0))),SUMPRODUCT(--ISNUMBER(SEARCH(" "&amp;L_EvidencePhrase&amp;" ",BE398)))&gt;0)),"INVALID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SUBSTITUTE(SUBSTITUTE(SUBSTITUTE(SUBSTITUTE(SUBSTITUTE(SUBSTITUTE(SUBSTITUTE(SUBSTITUTE(SUBSTITUTE(SUBSTITUTE(SUBSTITUTE(SUBSTITUTE(SUBSTITUTE(LOWER(T398&amp;""),CHAR(160),"")," ",""),".",""),"-",""),"/",""),"?",""),"_",""),",",""),"[",""),"]",""),"(",""),")",""),"*","")</f>
        <v/>
      </c>
      <c r="AV398" s="61" t="str">
        <f aca="false">SUBSTITUTE(SUBSTITUTE(SUBSTITUTE(SUBSTITUTE(SUBSTITUTE(SUBSTITUTE(SUBSTITUTE(SUBSTITUTE(SUBSTITUTE(SUBSTITUTE(SUBSTITUTE(SUBSTITUTE(SUBSTITUTE(LOWER(V398&amp;""),CHAR(160),"")," ",""),".",""),"-",""),"/",""),"?",""),"_",""),",",""),"[",""),"]",""),"(",""),")",""),"*","")</f>
        <v/>
      </c>
      <c r="AW398" s="61" t="str">
        <f aca="false">SUBSTITUTE(SUBSTITUTE(SUBSTITUTE(SUBSTITUTE(SUBSTITUTE(SUBSTITUTE(SUBSTITUTE(SUBSTITUTE(SUBSTITUTE(SUBSTITUTE(SUBSTITUTE(SUBSTITUTE(SUBSTITUTE(LOWER(Z398&amp;""),CHAR(160),"")," ",""),".",""),"-",""),"/",""),"?",""),"_",""),",",""),"[",""),"]",""),"(",""),")",""),"*","")</f>
        <v/>
      </c>
      <c r="AX398" s="61" t="str">
        <f aca="false">SUBSTITUTE(SUBSTITUTE(SUBSTITUTE(SUBSTITUTE(SUBSTITUTE(SUBSTITUTE(SUBSTITUTE(SUBSTITUTE(SUBSTITUTE(SUBSTITUTE(SUBSTITUTE(SUBSTITUTE(SUBSTITUTE(LOWER(AE398&amp;""),CHAR(160),"")," ",""),".",""),"-",""),"/",""),"?",""),"_",""),",",""),"[",""),"]",""),"(",""),")",""),"*","")</f>
        <v/>
      </c>
      <c r="AY398" s="61" t="str">
        <f aca="false">SUBSTITUTE(SUBSTITUTE(SUBSTITUTE(SUBSTITUTE(SUBSTITUTE(SUBSTITUTE(SUBSTITUTE(SUBSTITUTE(SUBSTITUTE(SUBSTITUTE(SUBSTITUTE(SUBSTITUTE(SUBSTITUTE(LOWER(W398&amp;""),CHAR(160),"")," ",""),".",""),"-",""),"/",""),"?",""),"_",""),",",""),"[",""),"]",""),"(",""),")",""),"*","")</f>
        <v/>
      </c>
      <c r="AZ398" s="61" t="str">
        <f aca="false">SUBSTITUTE(SUBSTITUTE(SUBSTITUTE(SUBSTITUTE(SUBSTITUTE(SUBSTITUTE(SUBSTITUTE(SUBSTITUTE(SUBSTITUTE(SUBSTITUTE(SUBSTITUTE(SUBSTITUTE(SUBSTITUTE(LOWER(AC398&amp;""),CHAR(160),"")," ",""),".",""),"-",""),"/",""),"?",""),"_",""),",",""),"[",""),"]",""),"(",""),")",""),"*","")</f>
        <v/>
      </c>
      <c r="BA398" s="61" t="str">
        <f aca="false">SUBSTITUTE(SUBSTITUTE(SUBSTITUTE(SUBSTITUTE(SUBSTITUTE(SUBSTITUTE(SUBSTITUTE(SUBSTITUTE(SUBSTITUTE(SUBSTITUTE(SUBSTITUTE(SUBSTITUTE(SUBSTITUTE(LOWER(AA398&amp;""),CHAR(160),""),"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"&amp;TRIM(SUBSTITUTE(SUBSTITUTE(SUBSTITUTE(SUBSTITUTE(SUBSTITUTE(SUBSTITUTE(SUBSTITUTE(SUBSTITUTE(SUBSTITUTE(SUBSTITUTE(SUBSTITUTE(SUBSTITUTE(SUBSTITUTE(SUBSTITUTE(SUBSTITUTE(SUBSTITUTE(SUBSTITUTE(SUBSTITUTE(SUBSTITUTE(SUBSTITUTE(LOWER(V398&amp;""),CHAR(160)," "),"."," "),","," "),"-"," "),"/"," "),"("," "),")"," "),":"," "),";"," "),"_"," "),"–"," "),"?"," "),"!"," "),"*"," "),"["," "),"]"," "),"'"," "),"#"," "),"+"," "),"&amp;"," "))&amp;" "</f>
        <v>  </v>
      </c>
      <c r="BD398" s="61" t="str">
        <f aca="false">" "&amp;TRIM(SUBSTITUTE(SUBSTITUTE(SUBSTITUTE(SUBSTITUTE(SUBSTITUTE(SUBSTITUTE(SUBSTITUTE(SUBSTITUTE(SUBSTITUTE(SUBSTITUTE(SUBSTITUTE(SUBSTITUTE(SUBSTITUTE(SUBSTITUTE(SUBSTITUTE(SUBSTITUTE(SUBSTITUTE(SUBSTITUTE(SUBSTITUTE(SUBSTITUTE(LOWER(Z398&amp;""),CHAR(160)," "),"."," "),","," "),"-"," "),"/"," "),"("," "),")"," "),":"," "),";"," "),"_"," "),"–"," "),"?"," "),"!"," "),"*"," "),"["," "),"]"," "),"'"," "),"#"," "),"+"," "),"&amp;"," "))&amp;" "</f>
        <v>  </v>
      </c>
      <c r="BE398" s="61" t="str">
        <f aca="false">" "&amp;TRIM(SUBSTITUTE(SUBSTITUTE(SUBSTITUTE(SUBSTITUTE(SUBSTITUTE(SUBSTITUTE(SUBSTITUTE(SUBSTITUTE(SUBSTITUTE(SUBSTITUTE(SUBSTITUTE(SUBSTITUTE(SUBSTITUTE(SUBSTITUTE(SUBSTITUTE(SUBSTITUTE(SUBSTITUTE(SUBSTITUTE(SUBSTITUTE(SUBSTITUTE(LOWER(W398&amp;""),CHAR(160)," "),"."," "),","," "),"-"," "),"/"," "),"("," "),")"," "),":"," "),";"," "),"_"," "),"–"," "),"?"," "),"!"," "),"*"," "),"["," "),"]"," "),"'"," "),"#"," "),"+"," "),"&amp;"," "))&amp;" "</f>
        <v>  </v>
      </c>
      <c r="BF398" s="61" t="str">
        <f aca="false">" "&amp;TRIM(SUBSTITUTE(SUBSTITUTE(SUBSTITUTE(SUBSTITUTE(SUBSTITUTE(SUBSTITUTE(SUBSTITUTE(SUBSTITUTE(SUBSTITUTE(SUBSTITUTE(SUBSTITUTE(SUBSTITUTE(SUBSTITUTE(SUBSTITUTE(SUBSTITUTE(SUBSTITUTE(SUBSTITUTE(SUBSTITUTE(SUBSTITUTE(SUBSTITUTE(LOWER(AC398&amp;""),CHAR(160)," "),"."," "),","," "),"-"," "),"/"," "),"("," "),")"," "),":"," "),";"," "),"_"," "),"–"," "),"?"," "),"!"," "),"*"," "),"["," "),"]"," "),"'"," "),"#"," "),"+"," "),"&amp;"," "))&amp;" "</f>
        <v>  </v>
      </c>
    </row>
    <row r="399" customFormat="false" ht="41.25" hidden="false" customHeight="true" outlineLevel="0" collapsed="false">
      <c r="A399" s="57" t="s">
        <v>999</v>
      </c>
      <c r="B399" s="57" t="s">
        <v>258</v>
      </c>
      <c r="C399" s="57" t="str">
        <f aca="false">Flights!$F$16</f>
        <v>MH0139</v>
      </c>
      <c r="D399" s="58" t="n">
        <f aca="false">Flights!$D$16</f>
        <v>46307</v>
      </c>
      <c r="E399" s="57" t="str">
        <f aca="false">Flights!$G$16&amp;"-"&amp;Flights!$H$16</f>
        <v>KUL-ADL</v>
      </c>
      <c r="F399" s="57" t="str">
        <f aca="false">Flights!$K$16</f>
        <v>BC</v>
      </c>
      <c r="G399" s="57" t="s">
        <v>402</v>
      </c>
      <c r="H399" s="57" t="s">
        <v>360</v>
      </c>
      <c r="I399" s="57" t="s">
        <v>481</v>
      </c>
      <c r="J399" s="57" t="s">
        <v>482</v>
      </c>
      <c r="K399" s="67" t="s">
        <v>483</v>
      </c>
      <c r="L399" s="67" t="s">
        <v>1000</v>
      </c>
      <c r="M399" s="67" t="s">
        <v>433</v>
      </c>
      <c r="N399" s="67" t="s">
        <v>365</v>
      </c>
      <c r="O399" s="67" t="s">
        <v>485</v>
      </c>
      <c r="P399" s="57" t="s">
        <v>184</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open",IF(AND(NOT(OR(LEN(AZ399)&lt;15,ISNUMBER(MATCH(AZ399,L_Placeholder,0)))),NOT(SUMPRODUCT(--ISNUMBER(SEARCH(" "&amp;L_EvidencePhrase&amp;" ",BF399)))&gt;0),NOT(OR(LEN(AU399)&lt;2,ISNUMBER(MATCH(AU399,L_Placeholder,0)))),NOT(OR(LEN(AX399)&lt;2,ISNUMBER(MATCH(AX399,L_Placeholder,0)))),TRIM(AE399)&lt;&gt;TRIM(T399)),"N/A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",BD399)))&gt;0),"INVALID – evidence missing, placeholder or not yet on file",IF(OR(LEN(AX399)&lt;2,ISNUMBER(MATCH(AX399,L_Placeholder,0))),"INVALID – verifier missing",IF(AX399=AU399,"INVALID – verifier must be someone other than the PIC",IF(SUMPRODUCT(--ISNUMBER(SEARCH(" "&amp;L_EvidencePhrase&amp;" ",BC399)))&gt;0,"INVALID – result not yet available (awaiting / TBC)",IF(AND(TRIM(U399)="Pass",SUMPRODUCT(--ISNUMBER(SEARCH(" "&amp;L_ResultBad&amp;" ",BC399)))&gt;0,NOT(SUMPRODUCT(--ISNUMBER(SEARCH(" "&amp;L_Negation&amp;" ",BC399)))&gt;0)),"INVALID – result describes a problem: use Fail, then Pass after CA",IF(AND(AQ399=1,OR(OR(LEN(AY399)&lt;3,ISNUMBER(MATCH(AY399,L_Placeholder,0))),SUMPRODUCT(--ISNUMBER(SEARCH(" "&amp;L_EvidencePhrase&amp;" ",BE399)))&gt;0)),"INVALID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SUBSTITUTE(SUBSTITUTE(SUBSTITUTE(SUBSTITUTE(SUBSTITUTE(SUBSTITUTE(SUBSTITUTE(SUBSTITUTE(SUBSTITUTE(SUBSTITUTE(SUBSTITUTE(SUBSTITUTE(SUBSTITUTE(LOWER(T399&amp;""),CHAR(160),"")," ",""),".",""),"-",""),"/",""),"?",""),"_",""),",",""),"[",""),"]",""),"(",""),")",""),"*","")</f>
        <v/>
      </c>
      <c r="AV399" s="61" t="str">
        <f aca="false">SUBSTITUTE(SUBSTITUTE(SUBSTITUTE(SUBSTITUTE(SUBSTITUTE(SUBSTITUTE(SUBSTITUTE(SUBSTITUTE(SUBSTITUTE(SUBSTITUTE(SUBSTITUTE(SUBSTITUTE(SUBSTITUTE(LOWER(V399&amp;""),CHAR(160),"")," ",""),".",""),"-",""),"/",""),"?",""),"_",""),",",""),"[",""),"]",""),"(",""),")",""),"*","")</f>
        <v/>
      </c>
      <c r="AW399" s="61" t="str">
        <f aca="false">SUBSTITUTE(SUBSTITUTE(SUBSTITUTE(SUBSTITUTE(SUBSTITUTE(SUBSTITUTE(SUBSTITUTE(SUBSTITUTE(SUBSTITUTE(SUBSTITUTE(SUBSTITUTE(SUBSTITUTE(SUBSTITUTE(LOWER(Z399&amp;""),CHAR(160),"")," ",""),".",""),"-",""),"/",""),"?",""),"_",""),",",""),"[",""),"]",""),"(",""),")",""),"*","")</f>
        <v/>
      </c>
      <c r="AX399" s="61" t="str">
        <f aca="false">SUBSTITUTE(SUBSTITUTE(SUBSTITUTE(SUBSTITUTE(SUBSTITUTE(SUBSTITUTE(SUBSTITUTE(SUBSTITUTE(SUBSTITUTE(SUBSTITUTE(SUBSTITUTE(SUBSTITUTE(SUBSTITUTE(LOWER(AE399&amp;""),CHAR(160),"")," ",""),".",""),"-",""),"/",""),"?",""),"_",""),",",""),"[",""),"]",""),"(",""),")",""),"*","")</f>
        <v/>
      </c>
      <c r="AY399" s="61" t="str">
        <f aca="false">SUBSTITUTE(SUBSTITUTE(SUBSTITUTE(SUBSTITUTE(SUBSTITUTE(SUBSTITUTE(SUBSTITUTE(SUBSTITUTE(SUBSTITUTE(SUBSTITUTE(SUBSTITUTE(SUBSTITUTE(SUBSTITUTE(LOWER(W399&amp;""),CHAR(160),"")," ",""),".",""),"-",""),"/",""),"?",""),"_",""),",",""),"[",""),"]",""),"(",""),")",""),"*","")</f>
        <v/>
      </c>
      <c r="AZ399" s="61" t="str">
        <f aca="false">SUBSTITUTE(SUBSTITUTE(SUBSTITUTE(SUBSTITUTE(SUBSTITUTE(SUBSTITUTE(SUBSTITUTE(SUBSTITUTE(SUBSTITUTE(SUBSTITUTE(SUBSTITUTE(SUBSTITUTE(SUBSTITUTE(LOWER(AC399&amp;""),CHAR(160),"")," ",""),".",""),"-",""),"/",""),"?",""),"_",""),",",""),"[",""),"]",""),"(",""),")",""),"*","")</f>
        <v/>
      </c>
      <c r="BA399" s="61" t="str">
        <f aca="false">SUBSTITUTE(SUBSTITUTE(SUBSTITUTE(SUBSTITUTE(SUBSTITUTE(SUBSTITUTE(SUBSTITUTE(SUBSTITUTE(SUBSTITUTE(SUBSTITUTE(SUBSTITUTE(SUBSTITUTE(SUBSTITUTE(LOWER(AA399&amp;""),CHAR(160),""),"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"&amp;TRIM(SUBSTITUTE(SUBSTITUTE(SUBSTITUTE(SUBSTITUTE(SUBSTITUTE(SUBSTITUTE(SUBSTITUTE(SUBSTITUTE(SUBSTITUTE(SUBSTITUTE(SUBSTITUTE(SUBSTITUTE(SUBSTITUTE(SUBSTITUTE(SUBSTITUTE(SUBSTITUTE(SUBSTITUTE(SUBSTITUTE(SUBSTITUTE(SUBSTITUTE(LOWER(V399&amp;""),CHAR(160)," "),"."," "),","," "),"-"," "),"/"," "),"("," "),")"," "),":"," "),";"," "),"_"," "),"–"," "),"?"," "),"!"," "),"*"," "),"["," "),"]"," "),"'"," "),"#"," "),"+"," "),"&amp;"," "))&amp;" "</f>
        <v>  </v>
      </c>
      <c r="BD399" s="61" t="str">
        <f aca="false">" "&amp;TRIM(SUBSTITUTE(SUBSTITUTE(SUBSTITUTE(SUBSTITUTE(SUBSTITUTE(SUBSTITUTE(SUBSTITUTE(SUBSTITUTE(SUBSTITUTE(SUBSTITUTE(SUBSTITUTE(SUBSTITUTE(SUBSTITUTE(SUBSTITUTE(SUBSTITUTE(SUBSTITUTE(SUBSTITUTE(SUBSTITUTE(SUBSTITUTE(SUBSTITUTE(LOWER(Z399&amp;""),CHAR(160)," "),"."," "),","," "),"-"," "),"/"," "),"("," "),")"," "),":"," "),";"," "),"_"," "),"–"," "),"?"," "),"!"," "),"*"," "),"["," "),"]"," "),"'"," "),"#"," "),"+"," "),"&amp;"," "))&amp;" "</f>
        <v>  </v>
      </c>
      <c r="BE399" s="61" t="str">
        <f aca="false">" "&amp;TRIM(SUBSTITUTE(SUBSTITUTE(SUBSTITUTE(SUBSTITUTE(SUBSTITUTE(SUBSTITUTE(SUBSTITUTE(SUBSTITUTE(SUBSTITUTE(SUBSTITUTE(SUBSTITUTE(SUBSTITUTE(SUBSTITUTE(SUBSTITUTE(SUBSTITUTE(SUBSTITUTE(SUBSTITUTE(SUBSTITUTE(SUBSTITUTE(SUBSTITUTE(LOWER(W399&amp;""),CHAR(160)," "),"."," "),","," "),"-"," "),"/"," "),"("," "),")"," "),":"," "),";"," "),"_"," "),"–"," "),"?"," "),"!"," "),"*"," "),"["," "),"]"," "),"'"," "),"#"," "),"+"," "),"&amp;"," "))&amp;" "</f>
        <v>  </v>
      </c>
      <c r="BF399" s="61" t="str">
        <f aca="false">" "&amp;TRIM(SUBSTITUTE(SUBSTITUTE(SUBSTITUTE(SUBSTITUTE(SUBSTITUTE(SUBSTITUTE(SUBSTITUTE(SUBSTITUTE(SUBSTITUTE(SUBSTITUTE(SUBSTITUTE(SUBSTITUTE(SUBSTITUTE(SUBSTITUTE(SUBSTITUTE(SUBSTITUTE(SUBSTITUTE(SUBSTITUTE(SUBSTITUTE(SUBSTITUTE(LOWER(AC399&amp;""),CHAR(160)," "),"."," "),","," "),"-"," "),"/"," "),"("," "),")"," "),":"," "),";"," "),"_"," "),"–"," "),"?"," "),"!"," "),"*"," "),"["," "),"]"," "),"'"," "),"#"," "),"+"," "),"&amp;"," "))&amp;" "</f>
        <v>  </v>
      </c>
    </row>
    <row r="400" customFormat="false" ht="41.25" hidden="false" customHeight="true" outlineLevel="0" collapsed="false">
      <c r="A400" s="57" t="s">
        <v>1001</v>
      </c>
      <c r="B400" s="57" t="s">
        <v>258</v>
      </c>
      <c r="C400" s="57" t="str">
        <f aca="false">Flights!$F$16</f>
        <v>MH0139</v>
      </c>
      <c r="D400" s="58" t="n">
        <f aca="false">Flights!$D$16</f>
        <v>46307</v>
      </c>
      <c r="E400" s="57" t="str">
        <f aca="false">Flights!$G$16&amp;"-"&amp;Flights!$H$16</f>
        <v>KUL-ADL</v>
      </c>
      <c r="F400" s="57" t="str">
        <f aca="false">Flights!$K$16</f>
        <v>BC</v>
      </c>
      <c r="G400" s="57" t="s">
        <v>402</v>
      </c>
      <c r="H400" s="57" t="s">
        <v>360</v>
      </c>
      <c r="I400" s="57" t="s">
        <v>481</v>
      </c>
      <c r="J400" s="57" t="s">
        <v>487</v>
      </c>
      <c r="K400" s="67" t="s">
        <v>483</v>
      </c>
      <c r="L400" s="67" t="s">
        <v>1002</v>
      </c>
      <c r="M400" s="67" t="s">
        <v>433</v>
      </c>
      <c r="N400" s="67" t="s">
        <v>365</v>
      </c>
      <c r="O400" s="67" t="s">
        <v>485</v>
      </c>
      <c r="P400" s="57" t="s">
        <v>184</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open",IF(AND(NOT(OR(LEN(AZ400)&lt;15,ISNUMBER(MATCH(AZ400,L_Placeholder,0)))),NOT(SUMPRODUCT(--ISNUMBER(SEARCH(" "&amp;L_EvidencePhrase&amp;" ",BF400)))&gt;0),NOT(OR(LEN(AU400)&lt;2,ISNUMBER(MATCH(AU400,L_Placeholder,0)))),NOT(OR(LEN(AX400)&lt;2,ISNUMBER(MATCH(AX400,L_Placeholder,0)))),TRIM(AE400)&lt;&gt;TRIM(T400)),"N/A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",BD400)))&gt;0),"INVALID – evidence missing, placeholder or not yet on file",IF(OR(LEN(AX400)&lt;2,ISNUMBER(MATCH(AX400,L_Placeholder,0))),"INVALID – verifier missing",IF(AX400=AU400,"INVALID – verifier must be someone other than the PIC",IF(SUMPRODUCT(--ISNUMBER(SEARCH(" "&amp;L_EvidencePhrase&amp;" ",BC400)))&gt;0,"INVALID – result not yet available (awaiting / TBC)",IF(AND(TRIM(U400)="Pass",SUMPRODUCT(--ISNUMBER(SEARCH(" "&amp;L_ResultBad&amp;" ",BC400)))&gt;0,NOT(SUMPRODUCT(--ISNUMBER(SEARCH(" "&amp;L_Negation&amp;" ",BC400)))&gt;0)),"INVALID – result describes a problem: use Fail, then Pass after CA",IF(AND(AQ400=1,OR(OR(LEN(AY400)&lt;3,ISNUMBER(MATCH(AY400,L_Placeholder,0))),SUMPRODUCT(--ISNUMBER(SEARCH(" "&amp;L_EvidencePhrase&amp;" ",BE400)))&gt;0)),"INVALID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SUBSTITUTE(SUBSTITUTE(SUBSTITUTE(SUBSTITUTE(SUBSTITUTE(SUBSTITUTE(SUBSTITUTE(SUBSTITUTE(SUBSTITUTE(SUBSTITUTE(SUBSTITUTE(SUBSTITUTE(SUBSTITUTE(LOWER(T400&amp;""),CHAR(160),"")," ",""),".",""),"-",""),"/",""),"?",""),"_",""),",",""),"[",""),"]",""),"(",""),")",""),"*","")</f>
        <v/>
      </c>
      <c r="AV400" s="61" t="str">
        <f aca="false">SUBSTITUTE(SUBSTITUTE(SUBSTITUTE(SUBSTITUTE(SUBSTITUTE(SUBSTITUTE(SUBSTITUTE(SUBSTITUTE(SUBSTITUTE(SUBSTITUTE(SUBSTITUTE(SUBSTITUTE(SUBSTITUTE(LOWER(V400&amp;""),CHAR(160),"")," ",""),".",""),"-",""),"/",""),"?",""),"_",""),",",""),"[",""),"]",""),"(",""),")",""),"*","")</f>
        <v/>
      </c>
      <c r="AW400" s="61" t="str">
        <f aca="false">SUBSTITUTE(SUBSTITUTE(SUBSTITUTE(SUBSTITUTE(SUBSTITUTE(SUBSTITUTE(SUBSTITUTE(SUBSTITUTE(SUBSTITUTE(SUBSTITUTE(SUBSTITUTE(SUBSTITUTE(SUBSTITUTE(LOWER(Z400&amp;""),CHAR(160),"")," ",""),".",""),"-",""),"/",""),"?",""),"_",""),",",""),"[",""),"]",""),"(",""),")",""),"*","")</f>
        <v/>
      </c>
      <c r="AX400" s="61" t="str">
        <f aca="false">SUBSTITUTE(SUBSTITUTE(SUBSTITUTE(SUBSTITUTE(SUBSTITUTE(SUBSTITUTE(SUBSTITUTE(SUBSTITUTE(SUBSTITUTE(SUBSTITUTE(SUBSTITUTE(SUBSTITUTE(SUBSTITUTE(LOWER(AE400&amp;""),CHAR(160),"")," ",""),".",""),"-",""),"/",""),"?",""),"_",""),",",""),"[",""),"]",""),"(",""),")",""),"*","")</f>
        <v/>
      </c>
      <c r="AY400" s="61" t="str">
        <f aca="false">SUBSTITUTE(SUBSTITUTE(SUBSTITUTE(SUBSTITUTE(SUBSTITUTE(SUBSTITUTE(SUBSTITUTE(SUBSTITUTE(SUBSTITUTE(SUBSTITUTE(SUBSTITUTE(SUBSTITUTE(SUBSTITUTE(LOWER(W400&amp;""),CHAR(160),"")," ",""),".",""),"-",""),"/",""),"?",""),"_",""),",",""),"[",""),"]",""),"(",""),")",""),"*","")</f>
        <v/>
      </c>
      <c r="AZ400" s="61" t="str">
        <f aca="false">SUBSTITUTE(SUBSTITUTE(SUBSTITUTE(SUBSTITUTE(SUBSTITUTE(SUBSTITUTE(SUBSTITUTE(SUBSTITUTE(SUBSTITUTE(SUBSTITUTE(SUBSTITUTE(SUBSTITUTE(SUBSTITUTE(LOWER(AC400&amp;""),CHAR(160),"")," ",""),".",""),"-",""),"/",""),"?",""),"_",""),",",""),"[",""),"]",""),"(",""),")",""),"*","")</f>
        <v/>
      </c>
      <c r="BA400" s="61" t="str">
        <f aca="false">SUBSTITUTE(SUBSTITUTE(SUBSTITUTE(SUBSTITUTE(SUBSTITUTE(SUBSTITUTE(SUBSTITUTE(SUBSTITUTE(SUBSTITUTE(SUBSTITUTE(SUBSTITUTE(SUBSTITUTE(SUBSTITUTE(LOWER(AA400&amp;""),CHAR(160),""),"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"&amp;TRIM(SUBSTITUTE(SUBSTITUTE(SUBSTITUTE(SUBSTITUTE(SUBSTITUTE(SUBSTITUTE(SUBSTITUTE(SUBSTITUTE(SUBSTITUTE(SUBSTITUTE(SUBSTITUTE(SUBSTITUTE(SUBSTITUTE(SUBSTITUTE(SUBSTITUTE(SUBSTITUTE(SUBSTITUTE(SUBSTITUTE(SUBSTITUTE(SUBSTITUTE(LOWER(V400&amp;""),CHAR(160)," "),"."," "),","," "),"-"," "),"/"," "),"("," "),")"," "),":"," "),";"," "),"_"," "),"–"," "),"?"," "),"!"," "),"*"," "),"["," "),"]"," "),"'"," "),"#"," "),"+"," "),"&amp;"," "))&amp;" "</f>
        <v>  </v>
      </c>
      <c r="BD400" s="61" t="str">
        <f aca="false">" "&amp;TRIM(SUBSTITUTE(SUBSTITUTE(SUBSTITUTE(SUBSTITUTE(SUBSTITUTE(SUBSTITUTE(SUBSTITUTE(SUBSTITUTE(SUBSTITUTE(SUBSTITUTE(SUBSTITUTE(SUBSTITUTE(SUBSTITUTE(SUBSTITUTE(SUBSTITUTE(SUBSTITUTE(SUBSTITUTE(SUBSTITUTE(SUBSTITUTE(SUBSTITUTE(LOWER(Z400&amp;""),CHAR(160)," "),"."," "),","," "),"-"," "),"/"," "),"("," "),")"," "),":"," "),";"," "),"_"," "),"–"," "),"?"," "),"!"," "),"*"," "),"["," "),"]"," "),"'"," "),"#"," "),"+"," "),"&amp;"," "))&amp;" "</f>
        <v>  </v>
      </c>
      <c r="BE400" s="61" t="str">
        <f aca="false">" "&amp;TRIM(SUBSTITUTE(SUBSTITUTE(SUBSTITUTE(SUBSTITUTE(SUBSTITUTE(SUBSTITUTE(SUBSTITUTE(SUBSTITUTE(SUBSTITUTE(SUBSTITUTE(SUBSTITUTE(SUBSTITUTE(SUBSTITUTE(SUBSTITUTE(SUBSTITUTE(SUBSTITUTE(SUBSTITUTE(SUBSTITUTE(SUBSTITUTE(SUBSTITUTE(LOWER(W400&amp;""),CHAR(160)," "),"."," "),","," "),"-"," "),"/"," "),"("," "),")"," "),":"," "),";"," "),"_"," "),"–"," "),"?"," "),"!"," "),"*"," "),"["," "),"]"," "),"'"," "),"#"," "),"+"," "),"&amp;"," "))&amp;" "</f>
        <v>  </v>
      </c>
      <c r="BF400" s="61" t="str">
        <f aca="false">" "&amp;TRIM(SUBSTITUTE(SUBSTITUTE(SUBSTITUTE(SUBSTITUTE(SUBSTITUTE(SUBSTITUTE(SUBSTITUTE(SUBSTITUTE(SUBSTITUTE(SUBSTITUTE(SUBSTITUTE(SUBSTITUTE(SUBSTITUTE(SUBSTITUTE(SUBSTITUTE(SUBSTITUTE(SUBSTITUTE(SUBSTITUTE(SUBSTITUTE(SUBSTITUTE(LOWER(AC400&amp;""),CHAR(160)," "),"."," "),","," "),"-"," "),"/"," "),"("," "),")"," "),":"," "),";"," "),"_"," "),"–"," "),"?"," "),"!"," "),"*"," "),"["," "),"]"," "),"'"," "),"#"," "),"+"," "),"&amp;"," "))&amp;" "</f>
        <v>  </v>
      </c>
    </row>
    <row r="401" customFormat="false" ht="41.25" hidden="false" customHeight="true" outlineLevel="0" collapsed="false">
      <c r="A401" s="57" t="s">
        <v>1003</v>
      </c>
      <c r="B401" s="57" t="s">
        <v>258</v>
      </c>
      <c r="C401" s="57" t="str">
        <f aca="false">Flights!$F$16</f>
        <v>MH0139</v>
      </c>
      <c r="D401" s="58" t="n">
        <f aca="false">Flights!$D$16</f>
        <v>46307</v>
      </c>
      <c r="E401" s="57" t="str">
        <f aca="false">Flights!$G$16&amp;"-"&amp;Flights!$H$16</f>
        <v>KUL-ADL</v>
      </c>
      <c r="F401" s="57" t="str">
        <f aca="false">Flights!$K$16</f>
        <v>BC</v>
      </c>
      <c r="G401" s="57" t="s">
        <v>402</v>
      </c>
      <c r="H401" s="57" t="s">
        <v>360</v>
      </c>
      <c r="I401" s="57" t="s">
        <v>481</v>
      </c>
      <c r="J401" s="57" t="s">
        <v>490</v>
      </c>
      <c r="K401" s="67" t="s">
        <v>483</v>
      </c>
      <c r="L401" s="67" t="s">
        <v>1004</v>
      </c>
      <c r="M401" s="67" t="s">
        <v>433</v>
      </c>
      <c r="N401" s="67" t="s">
        <v>365</v>
      </c>
      <c r="O401" s="67" t="s">
        <v>485</v>
      </c>
      <c r="P401" s="57" t="s">
        <v>184</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open",IF(AND(NOT(OR(LEN(AZ401)&lt;15,ISNUMBER(MATCH(AZ401,L_Placeholder,0)))),NOT(SUMPRODUCT(--ISNUMBER(SEARCH(" "&amp;L_EvidencePhrase&amp;" ",BF401)))&gt;0),NOT(OR(LEN(AU401)&lt;2,ISNUMBER(MATCH(AU401,L_Placeholder,0)))),NOT(OR(LEN(AX401)&lt;2,ISNUMBER(MATCH(AX401,L_Placeholder,0)))),TRIM(AE401)&lt;&gt;TRIM(T401)),"N/A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",BD401)))&gt;0),"INVALID – evidence missing, placeholder or not yet on file",IF(OR(LEN(AX401)&lt;2,ISNUMBER(MATCH(AX401,L_Placeholder,0))),"INVALID – verifier missing",IF(AX401=AU401,"INVALID – verifier must be someone other than the PIC",IF(SUMPRODUCT(--ISNUMBER(SEARCH(" "&amp;L_EvidencePhrase&amp;" ",BC401)))&gt;0,"INVALID – result not yet available (awaiting / TBC)",IF(AND(TRIM(U401)="Pass",SUMPRODUCT(--ISNUMBER(SEARCH(" "&amp;L_ResultBad&amp;" ",BC401)))&gt;0,NOT(SUMPRODUCT(--ISNUMBER(SEARCH(" "&amp;L_Negation&amp;" ",BC401)))&gt;0)),"INVALID – result describes a problem: use Fail, then Pass after CA",IF(AND(AQ401=1,OR(OR(LEN(AY401)&lt;3,ISNUMBER(MATCH(AY401,L_Placeholder,0))),SUMPRODUCT(--ISNUMBER(SEARCH(" "&amp;L_EvidencePhrase&amp;" ",BE401)))&gt;0)),"INVALID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SUBSTITUTE(SUBSTITUTE(SUBSTITUTE(SUBSTITUTE(SUBSTITUTE(SUBSTITUTE(SUBSTITUTE(SUBSTITUTE(SUBSTITUTE(SUBSTITUTE(SUBSTITUTE(SUBSTITUTE(SUBSTITUTE(LOWER(T401&amp;""),CHAR(160),"")," ",""),".",""),"-",""),"/",""),"?",""),"_",""),",",""),"[",""),"]",""),"(",""),")",""),"*","")</f>
        <v/>
      </c>
      <c r="AV401" s="61" t="str">
        <f aca="false">SUBSTITUTE(SUBSTITUTE(SUBSTITUTE(SUBSTITUTE(SUBSTITUTE(SUBSTITUTE(SUBSTITUTE(SUBSTITUTE(SUBSTITUTE(SUBSTITUTE(SUBSTITUTE(SUBSTITUTE(SUBSTITUTE(LOWER(V401&amp;""),CHAR(160),"")," ",""),".",""),"-",""),"/",""),"?",""),"_",""),",",""),"[",""),"]",""),"(",""),")",""),"*","")</f>
        <v/>
      </c>
      <c r="AW401" s="61" t="str">
        <f aca="false">SUBSTITUTE(SUBSTITUTE(SUBSTITUTE(SUBSTITUTE(SUBSTITUTE(SUBSTITUTE(SUBSTITUTE(SUBSTITUTE(SUBSTITUTE(SUBSTITUTE(SUBSTITUTE(SUBSTITUTE(SUBSTITUTE(LOWER(Z401&amp;""),CHAR(160),"")," ",""),".",""),"-",""),"/",""),"?",""),"_",""),",",""),"[",""),"]",""),"(",""),")",""),"*","")</f>
        <v/>
      </c>
      <c r="AX401" s="61" t="str">
        <f aca="false">SUBSTITUTE(SUBSTITUTE(SUBSTITUTE(SUBSTITUTE(SUBSTITUTE(SUBSTITUTE(SUBSTITUTE(SUBSTITUTE(SUBSTITUTE(SUBSTITUTE(SUBSTITUTE(SUBSTITUTE(SUBSTITUTE(LOWER(AE401&amp;""),CHAR(160),"")," ",""),".",""),"-",""),"/",""),"?",""),"_",""),",",""),"[",""),"]",""),"(",""),")",""),"*","")</f>
        <v/>
      </c>
      <c r="AY401" s="61" t="str">
        <f aca="false">SUBSTITUTE(SUBSTITUTE(SUBSTITUTE(SUBSTITUTE(SUBSTITUTE(SUBSTITUTE(SUBSTITUTE(SUBSTITUTE(SUBSTITUTE(SUBSTITUTE(SUBSTITUTE(SUBSTITUTE(SUBSTITUTE(LOWER(W401&amp;""),CHAR(160),"")," ",""),".",""),"-",""),"/",""),"?",""),"_",""),",",""),"[",""),"]",""),"(",""),")",""),"*","")</f>
        <v/>
      </c>
      <c r="AZ401" s="61" t="str">
        <f aca="false">SUBSTITUTE(SUBSTITUTE(SUBSTITUTE(SUBSTITUTE(SUBSTITUTE(SUBSTITUTE(SUBSTITUTE(SUBSTITUTE(SUBSTITUTE(SUBSTITUTE(SUBSTITUTE(SUBSTITUTE(SUBSTITUTE(LOWER(AC401&amp;""),CHAR(160),"")," ",""),".",""),"-",""),"/",""),"?",""),"_",""),",",""),"[",""),"]",""),"(",""),")",""),"*","")</f>
        <v/>
      </c>
      <c r="BA401" s="61" t="str">
        <f aca="false">SUBSTITUTE(SUBSTITUTE(SUBSTITUTE(SUBSTITUTE(SUBSTITUTE(SUBSTITUTE(SUBSTITUTE(SUBSTITUTE(SUBSTITUTE(SUBSTITUTE(SUBSTITUTE(SUBSTITUTE(SUBSTITUTE(LOWER(AA401&amp;""),CHAR(160),""),"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"&amp;TRIM(SUBSTITUTE(SUBSTITUTE(SUBSTITUTE(SUBSTITUTE(SUBSTITUTE(SUBSTITUTE(SUBSTITUTE(SUBSTITUTE(SUBSTITUTE(SUBSTITUTE(SUBSTITUTE(SUBSTITUTE(SUBSTITUTE(SUBSTITUTE(SUBSTITUTE(SUBSTITUTE(SUBSTITUTE(SUBSTITUTE(SUBSTITUTE(SUBSTITUTE(LOWER(V401&amp;""),CHAR(160)," "),"."," "),","," "),"-"," "),"/"," "),"("," "),")"," "),":"," "),";"," "),"_"," "),"–"," "),"?"," "),"!"," "),"*"," "),"["," "),"]"," "),"'"," "),"#"," "),"+"," "),"&amp;"," "))&amp;" "</f>
        <v>  </v>
      </c>
      <c r="BD401" s="61" t="str">
        <f aca="false">" "&amp;TRIM(SUBSTITUTE(SUBSTITUTE(SUBSTITUTE(SUBSTITUTE(SUBSTITUTE(SUBSTITUTE(SUBSTITUTE(SUBSTITUTE(SUBSTITUTE(SUBSTITUTE(SUBSTITUTE(SUBSTITUTE(SUBSTITUTE(SUBSTITUTE(SUBSTITUTE(SUBSTITUTE(SUBSTITUTE(SUBSTITUTE(SUBSTITUTE(SUBSTITUTE(LOWER(Z401&amp;""),CHAR(160)," "),"."," "),","," "),"-"," "),"/"," "),"("," "),")"," "),":"," "),";"," "),"_"," "),"–"," "),"?"," "),"!"," "),"*"," "),"["," "),"]"," "),"'"," "),"#"," "),"+"," "),"&amp;"," "))&amp;" "</f>
        <v>  </v>
      </c>
      <c r="BE401" s="61" t="str">
        <f aca="false">" "&amp;TRIM(SUBSTITUTE(SUBSTITUTE(SUBSTITUTE(SUBSTITUTE(SUBSTITUTE(SUBSTITUTE(SUBSTITUTE(SUBSTITUTE(SUBSTITUTE(SUBSTITUTE(SUBSTITUTE(SUBSTITUTE(SUBSTITUTE(SUBSTITUTE(SUBSTITUTE(SUBSTITUTE(SUBSTITUTE(SUBSTITUTE(SUBSTITUTE(SUBSTITUTE(LOWER(W401&amp;""),CHAR(160)," "),"."," "),","," "),"-"," "),"/"," "),"("," "),")"," "),":"," "),";"," "),"_"," "),"–"," "),"?"," "),"!"," "),"*"," "),"["," "),"]"," "),"'"," "),"#"," "),"+"," "),"&amp;"," "))&amp;" "</f>
        <v>  </v>
      </c>
      <c r="BF401" s="61" t="str">
        <f aca="false">" "&amp;TRIM(SUBSTITUTE(SUBSTITUTE(SUBSTITUTE(SUBSTITUTE(SUBSTITUTE(SUBSTITUTE(SUBSTITUTE(SUBSTITUTE(SUBSTITUTE(SUBSTITUTE(SUBSTITUTE(SUBSTITUTE(SUBSTITUTE(SUBSTITUTE(SUBSTITUTE(SUBSTITUTE(SUBSTITUTE(SUBSTITUTE(SUBSTITUTE(SUBSTITUTE(LOWER(AC401&amp;""),CHAR(160)," "),"."," "),","," "),"-"," "),"/"," "),"("," "),")"," "),":"," "),";"," "),"_"," "),"–"," "),"?"," "),"!"," "),"*"," "),"["," "),"]"," "),"'"," "),"#"," "),"+"," "),"&amp;"," "))&amp;" "</f>
        <v>  </v>
      </c>
    </row>
    <row r="402" customFormat="false" ht="41.25" hidden="false" customHeight="true" outlineLevel="0" collapsed="false">
      <c r="A402" s="57" t="s">
        <v>1005</v>
      </c>
      <c r="B402" s="57" t="s">
        <v>258</v>
      </c>
      <c r="C402" s="57" t="str">
        <f aca="false">Flights!$F$16</f>
        <v>MH0139</v>
      </c>
      <c r="D402" s="58" t="n">
        <f aca="false">Flights!$D$16</f>
        <v>46307</v>
      </c>
      <c r="E402" s="57" t="str">
        <f aca="false">Flights!$G$16&amp;"-"&amp;Flights!$H$16</f>
        <v>KUL-ADL</v>
      </c>
      <c r="F402" s="57" t="str">
        <f aca="false">Flights!$K$16</f>
        <v>BC</v>
      </c>
      <c r="G402" s="57" t="s">
        <v>402</v>
      </c>
      <c r="H402" s="57" t="s">
        <v>360</v>
      </c>
      <c r="I402" s="57" t="s">
        <v>481</v>
      </c>
      <c r="J402" s="57" t="s">
        <v>493</v>
      </c>
      <c r="K402" s="67" t="s">
        <v>483</v>
      </c>
      <c r="L402" s="67" t="s">
        <v>1006</v>
      </c>
      <c r="M402" s="67" t="s">
        <v>433</v>
      </c>
      <c r="N402" s="67" t="s">
        <v>365</v>
      </c>
      <c r="O402" s="67" t="s">
        <v>485</v>
      </c>
      <c r="P402" s="57" t="s">
        <v>184</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open",IF(AND(NOT(OR(LEN(AZ402)&lt;15,ISNUMBER(MATCH(AZ402,L_Placeholder,0)))),NOT(SUMPRODUCT(--ISNUMBER(SEARCH(" "&amp;L_EvidencePhrase&amp;" ",BF402)))&gt;0),NOT(OR(LEN(AU402)&lt;2,ISNUMBER(MATCH(AU402,L_Placeholder,0)))),NOT(OR(LEN(AX402)&lt;2,ISNUMBER(MATCH(AX402,L_Placeholder,0)))),TRIM(AE402)&lt;&gt;TRIM(T402)),"N/A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",BD402)))&gt;0),"INVALID – evidence missing, placeholder or not yet on file",IF(OR(LEN(AX402)&lt;2,ISNUMBER(MATCH(AX402,L_Placeholder,0))),"INVALID – verifier missing",IF(AX402=AU402,"INVALID – verifier must be someone other than the PIC",IF(SUMPRODUCT(--ISNUMBER(SEARCH(" "&amp;L_EvidencePhrase&amp;" ",BC402)))&gt;0,"INVALID – result not yet available (awaiting / TBC)",IF(AND(TRIM(U402)="Pass",SUMPRODUCT(--ISNUMBER(SEARCH(" "&amp;L_ResultBad&amp;" ",BC402)))&gt;0,NOT(SUMPRODUCT(--ISNUMBER(SEARCH(" "&amp;L_Negation&amp;" ",BC402)))&gt;0)),"INVALID – result describes a problem: use Fail, then Pass after CA",IF(AND(AQ402=1,OR(OR(LEN(AY402)&lt;3,ISNUMBER(MATCH(AY402,L_Placeholder,0))),SUMPRODUCT(--ISNUMBER(SEARCH(" "&amp;L_EvidencePhrase&amp;" ",BE402)))&gt;0)),"INVALID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SUBSTITUTE(SUBSTITUTE(SUBSTITUTE(SUBSTITUTE(SUBSTITUTE(SUBSTITUTE(SUBSTITUTE(SUBSTITUTE(SUBSTITUTE(SUBSTITUTE(SUBSTITUTE(SUBSTITUTE(SUBSTITUTE(LOWER(T402&amp;""),CHAR(160),"")," ",""),".",""),"-",""),"/",""),"?",""),"_",""),",",""),"[",""),"]",""),"(",""),")",""),"*","")</f>
        <v/>
      </c>
      <c r="AV402" s="61" t="str">
        <f aca="false">SUBSTITUTE(SUBSTITUTE(SUBSTITUTE(SUBSTITUTE(SUBSTITUTE(SUBSTITUTE(SUBSTITUTE(SUBSTITUTE(SUBSTITUTE(SUBSTITUTE(SUBSTITUTE(SUBSTITUTE(SUBSTITUTE(LOWER(V402&amp;""),CHAR(160),"")," ",""),".",""),"-",""),"/",""),"?",""),"_",""),",",""),"[",""),"]",""),"(",""),")",""),"*","")</f>
        <v/>
      </c>
      <c r="AW402" s="61" t="str">
        <f aca="false">SUBSTITUTE(SUBSTITUTE(SUBSTITUTE(SUBSTITUTE(SUBSTITUTE(SUBSTITUTE(SUBSTITUTE(SUBSTITUTE(SUBSTITUTE(SUBSTITUTE(SUBSTITUTE(SUBSTITUTE(SUBSTITUTE(LOWER(Z402&amp;""),CHAR(160),"")," ",""),".",""),"-",""),"/",""),"?",""),"_",""),",",""),"[",""),"]",""),"(",""),")",""),"*","")</f>
        <v/>
      </c>
      <c r="AX402" s="61" t="str">
        <f aca="false">SUBSTITUTE(SUBSTITUTE(SUBSTITUTE(SUBSTITUTE(SUBSTITUTE(SUBSTITUTE(SUBSTITUTE(SUBSTITUTE(SUBSTITUTE(SUBSTITUTE(SUBSTITUTE(SUBSTITUTE(SUBSTITUTE(LOWER(AE402&amp;""),CHAR(160),"")," ",""),".",""),"-",""),"/",""),"?",""),"_",""),",",""),"[",""),"]",""),"(",""),")",""),"*","")</f>
        <v/>
      </c>
      <c r="AY402" s="61" t="str">
        <f aca="false">SUBSTITUTE(SUBSTITUTE(SUBSTITUTE(SUBSTITUTE(SUBSTITUTE(SUBSTITUTE(SUBSTITUTE(SUBSTITUTE(SUBSTITUTE(SUBSTITUTE(SUBSTITUTE(SUBSTITUTE(SUBSTITUTE(LOWER(W402&amp;""),CHAR(160),"")," ",""),".",""),"-",""),"/",""),"?",""),"_",""),",",""),"[",""),"]",""),"(",""),")",""),"*","")</f>
        <v/>
      </c>
      <c r="AZ402" s="61" t="str">
        <f aca="false">SUBSTITUTE(SUBSTITUTE(SUBSTITUTE(SUBSTITUTE(SUBSTITUTE(SUBSTITUTE(SUBSTITUTE(SUBSTITUTE(SUBSTITUTE(SUBSTITUTE(SUBSTITUTE(SUBSTITUTE(SUBSTITUTE(LOWER(AC402&amp;""),CHAR(160),"")," ",""),".",""),"-",""),"/",""),"?",""),"_",""),",",""),"[",""),"]",""),"(",""),")",""),"*","")</f>
        <v/>
      </c>
      <c r="BA402" s="61" t="str">
        <f aca="false">SUBSTITUTE(SUBSTITUTE(SUBSTITUTE(SUBSTITUTE(SUBSTITUTE(SUBSTITUTE(SUBSTITUTE(SUBSTITUTE(SUBSTITUTE(SUBSTITUTE(SUBSTITUTE(SUBSTITUTE(SUBSTITUTE(LOWER(AA402&amp;""),CHAR(160),""),"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"&amp;TRIM(SUBSTITUTE(SUBSTITUTE(SUBSTITUTE(SUBSTITUTE(SUBSTITUTE(SUBSTITUTE(SUBSTITUTE(SUBSTITUTE(SUBSTITUTE(SUBSTITUTE(SUBSTITUTE(SUBSTITUTE(SUBSTITUTE(SUBSTITUTE(SUBSTITUTE(SUBSTITUTE(SUBSTITUTE(SUBSTITUTE(SUBSTITUTE(SUBSTITUTE(LOWER(V402&amp;""),CHAR(160)," "),"."," "),","," "),"-"," "),"/"," "),"("," "),")"," "),":"," "),";"," "),"_"," "),"–"," "),"?"," "),"!"," "),"*"," "),"["," "),"]"," "),"'"," "),"#"," "),"+"," "),"&amp;"," "))&amp;" "</f>
        <v>  </v>
      </c>
      <c r="BD402" s="61" t="str">
        <f aca="false">" "&amp;TRIM(SUBSTITUTE(SUBSTITUTE(SUBSTITUTE(SUBSTITUTE(SUBSTITUTE(SUBSTITUTE(SUBSTITUTE(SUBSTITUTE(SUBSTITUTE(SUBSTITUTE(SUBSTITUTE(SUBSTITUTE(SUBSTITUTE(SUBSTITUTE(SUBSTITUTE(SUBSTITUTE(SUBSTITUTE(SUBSTITUTE(SUBSTITUTE(SUBSTITUTE(LOWER(Z402&amp;""),CHAR(160)," "),"."," "),","," "),"-"," "),"/"," "),"("," "),")"," "),":"," "),";"," "),"_"," "),"–"," "),"?"," "),"!"," "),"*"," "),"["," "),"]"," "),"'"," "),"#"," "),"+"," "),"&amp;"," "))&amp;" "</f>
        <v>  </v>
      </c>
      <c r="BE402" s="61" t="str">
        <f aca="false">" "&amp;TRIM(SUBSTITUTE(SUBSTITUTE(SUBSTITUTE(SUBSTITUTE(SUBSTITUTE(SUBSTITUTE(SUBSTITUTE(SUBSTITUTE(SUBSTITUTE(SUBSTITUTE(SUBSTITUTE(SUBSTITUTE(SUBSTITUTE(SUBSTITUTE(SUBSTITUTE(SUBSTITUTE(SUBSTITUTE(SUBSTITUTE(SUBSTITUTE(SUBSTITUTE(LOWER(W402&amp;""),CHAR(160)," "),"."," "),","," "),"-"," "),"/"," "),"("," "),")"," "),":"," "),";"," "),"_"," "),"–"," "),"?"," "),"!"," "),"*"," "),"["," "),"]"," "),"'"," "),"#"," "),"+"," "),"&amp;"," "))&amp;" "</f>
        <v>  </v>
      </c>
      <c r="BF402" s="61" t="str">
        <f aca="false">" "&amp;TRIM(SUBSTITUTE(SUBSTITUTE(SUBSTITUTE(SUBSTITUTE(SUBSTITUTE(SUBSTITUTE(SUBSTITUTE(SUBSTITUTE(SUBSTITUTE(SUBSTITUTE(SUBSTITUTE(SUBSTITUTE(SUBSTITUTE(SUBSTITUTE(SUBSTITUTE(SUBSTITUTE(SUBSTITUTE(SUBSTITUTE(SUBSTITUTE(SUBSTITUTE(LOWER(AC402&amp;""),CHAR(160)," "),"."," "),","," "),"-"," "),"/"," "),"("," "),")"," "),":"," "),";"," "),"_"," "),"–"," "),"?"," "),"!"," "),"*"," "),"["," "),"]"," "),"'"," "),"#"," "),"+"," "),"&amp;"," "))&amp;" "</f>
        <v>  </v>
      </c>
    </row>
    <row r="403" customFormat="false" ht="41.25" hidden="false" customHeight="true" outlineLevel="0" collapsed="false">
      <c r="A403" s="57" t="s">
        <v>1007</v>
      </c>
      <c r="B403" s="57" t="s">
        <v>258</v>
      </c>
      <c r="C403" s="57" t="str">
        <f aca="false">Flights!$F$16</f>
        <v>MH0139</v>
      </c>
      <c r="D403" s="58" t="n">
        <f aca="false">Flights!$D$16</f>
        <v>46307</v>
      </c>
      <c r="E403" s="57" t="str">
        <f aca="false">Flights!$G$16&amp;"-"&amp;Flights!$H$16</f>
        <v>KUL-ADL</v>
      </c>
      <c r="F403" s="57" t="str">
        <f aca="false">Flights!$K$16</f>
        <v>BC</v>
      </c>
      <c r="G403" s="57" t="s">
        <v>402</v>
      </c>
      <c r="H403" s="57" t="s">
        <v>360</v>
      </c>
      <c r="I403" s="57" t="s">
        <v>481</v>
      </c>
      <c r="J403" s="57" t="s">
        <v>497</v>
      </c>
      <c r="K403" s="67" t="s">
        <v>483</v>
      </c>
      <c r="L403" s="67" t="s">
        <v>1008</v>
      </c>
      <c r="M403" s="67" t="s">
        <v>433</v>
      </c>
      <c r="N403" s="67" t="s">
        <v>365</v>
      </c>
      <c r="O403" s="67" t="s">
        <v>485</v>
      </c>
      <c r="P403" s="57" t="s">
        <v>184</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open",IF(AND(NOT(OR(LEN(AZ403)&lt;15,ISNUMBER(MATCH(AZ403,L_Placeholder,0)))),NOT(SUMPRODUCT(--ISNUMBER(SEARCH(" "&amp;L_EvidencePhrase&amp;" ",BF403)))&gt;0),NOT(OR(LEN(AU403)&lt;2,ISNUMBER(MATCH(AU403,L_Placeholder,0)))),NOT(OR(LEN(AX403)&lt;2,ISNUMBER(MATCH(AX403,L_Placeholder,0)))),TRIM(AE403)&lt;&gt;TRIM(T403)),"N/A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",BD403)))&gt;0),"INVALID – evidence missing, placeholder or not yet on file",IF(OR(LEN(AX403)&lt;2,ISNUMBER(MATCH(AX403,L_Placeholder,0))),"INVALID – verifier missing",IF(AX403=AU403,"INVALID – verifier must be someone other than the PIC",IF(SUMPRODUCT(--ISNUMBER(SEARCH(" "&amp;L_EvidencePhrase&amp;" ",BC403)))&gt;0,"INVALID – result not yet available (awaiting / TBC)",IF(AND(TRIM(U403)="Pass",SUMPRODUCT(--ISNUMBER(SEARCH(" "&amp;L_ResultBad&amp;" ",BC403)))&gt;0,NOT(SUMPRODUCT(--ISNUMBER(SEARCH(" "&amp;L_Negation&amp;" ",BC403)))&gt;0)),"INVALID – result describes a problem: use Fail, then Pass after CA",IF(AND(AQ403=1,OR(OR(LEN(AY403)&lt;3,ISNUMBER(MATCH(AY403,L_Placeholder,0))),SUMPRODUCT(--ISNUMBER(SEARCH(" "&amp;L_EvidencePhrase&amp;" ",BE403)))&gt;0)),"INVALID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SUBSTITUTE(SUBSTITUTE(SUBSTITUTE(SUBSTITUTE(SUBSTITUTE(SUBSTITUTE(SUBSTITUTE(SUBSTITUTE(SUBSTITUTE(SUBSTITUTE(SUBSTITUTE(SUBSTITUTE(SUBSTITUTE(LOWER(T403&amp;""),CHAR(160),"")," ",""),".",""),"-",""),"/",""),"?",""),"_",""),",",""),"[",""),"]",""),"(",""),")",""),"*","")</f>
        <v/>
      </c>
      <c r="AV403" s="61" t="str">
        <f aca="false">SUBSTITUTE(SUBSTITUTE(SUBSTITUTE(SUBSTITUTE(SUBSTITUTE(SUBSTITUTE(SUBSTITUTE(SUBSTITUTE(SUBSTITUTE(SUBSTITUTE(SUBSTITUTE(SUBSTITUTE(SUBSTITUTE(LOWER(V403&amp;""),CHAR(160),"")," ",""),".",""),"-",""),"/",""),"?",""),"_",""),",",""),"[",""),"]",""),"(",""),")",""),"*","")</f>
        <v/>
      </c>
      <c r="AW403" s="61" t="str">
        <f aca="false">SUBSTITUTE(SUBSTITUTE(SUBSTITUTE(SUBSTITUTE(SUBSTITUTE(SUBSTITUTE(SUBSTITUTE(SUBSTITUTE(SUBSTITUTE(SUBSTITUTE(SUBSTITUTE(SUBSTITUTE(SUBSTITUTE(LOWER(Z403&amp;""),CHAR(160),"")," ",""),".",""),"-",""),"/",""),"?",""),"_",""),",",""),"[",""),"]",""),"(",""),")",""),"*","")</f>
        <v/>
      </c>
      <c r="AX403" s="61" t="str">
        <f aca="false">SUBSTITUTE(SUBSTITUTE(SUBSTITUTE(SUBSTITUTE(SUBSTITUTE(SUBSTITUTE(SUBSTITUTE(SUBSTITUTE(SUBSTITUTE(SUBSTITUTE(SUBSTITUTE(SUBSTITUTE(SUBSTITUTE(LOWER(AE403&amp;""),CHAR(160),"")," ",""),".",""),"-",""),"/",""),"?",""),"_",""),",",""),"[",""),"]",""),"(",""),")",""),"*","")</f>
        <v/>
      </c>
      <c r="AY403" s="61" t="str">
        <f aca="false">SUBSTITUTE(SUBSTITUTE(SUBSTITUTE(SUBSTITUTE(SUBSTITUTE(SUBSTITUTE(SUBSTITUTE(SUBSTITUTE(SUBSTITUTE(SUBSTITUTE(SUBSTITUTE(SUBSTITUTE(SUBSTITUTE(LOWER(W403&amp;""),CHAR(160),"")," ",""),".",""),"-",""),"/",""),"?",""),"_",""),",",""),"[",""),"]",""),"(",""),")",""),"*","")</f>
        <v/>
      </c>
      <c r="AZ403" s="61" t="str">
        <f aca="false">SUBSTITUTE(SUBSTITUTE(SUBSTITUTE(SUBSTITUTE(SUBSTITUTE(SUBSTITUTE(SUBSTITUTE(SUBSTITUTE(SUBSTITUTE(SUBSTITUTE(SUBSTITUTE(SUBSTITUTE(SUBSTITUTE(LOWER(AC403&amp;""),CHAR(160),"")," ",""),".",""),"-",""),"/",""),"?",""),"_",""),",",""),"[",""),"]",""),"(",""),")",""),"*","")</f>
        <v/>
      </c>
      <c r="BA403" s="61" t="str">
        <f aca="false">SUBSTITUTE(SUBSTITUTE(SUBSTITUTE(SUBSTITUTE(SUBSTITUTE(SUBSTITUTE(SUBSTITUTE(SUBSTITUTE(SUBSTITUTE(SUBSTITUTE(SUBSTITUTE(SUBSTITUTE(SUBSTITUTE(LOWER(AA403&amp;""),CHAR(160),""),"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"&amp;TRIM(SUBSTITUTE(SUBSTITUTE(SUBSTITUTE(SUBSTITUTE(SUBSTITUTE(SUBSTITUTE(SUBSTITUTE(SUBSTITUTE(SUBSTITUTE(SUBSTITUTE(SUBSTITUTE(SUBSTITUTE(SUBSTITUTE(SUBSTITUTE(SUBSTITUTE(SUBSTITUTE(SUBSTITUTE(SUBSTITUTE(SUBSTITUTE(SUBSTITUTE(LOWER(V403&amp;""),CHAR(160)," "),"."," "),","," "),"-"," "),"/"," "),"("," "),")"," "),":"," "),";"," "),"_"," "),"–"," "),"?"," "),"!"," "),"*"," "),"["," "),"]"," "),"'"," "),"#"," "),"+"," "),"&amp;"," "))&amp;" "</f>
        <v>  </v>
      </c>
      <c r="BD403" s="61" t="str">
        <f aca="false">" "&amp;TRIM(SUBSTITUTE(SUBSTITUTE(SUBSTITUTE(SUBSTITUTE(SUBSTITUTE(SUBSTITUTE(SUBSTITUTE(SUBSTITUTE(SUBSTITUTE(SUBSTITUTE(SUBSTITUTE(SUBSTITUTE(SUBSTITUTE(SUBSTITUTE(SUBSTITUTE(SUBSTITUTE(SUBSTITUTE(SUBSTITUTE(SUBSTITUTE(SUBSTITUTE(LOWER(Z403&amp;""),CHAR(160)," "),"."," "),","," "),"-"," "),"/"," "),"("," "),")"," "),":"," "),";"," "),"_"," "),"–"," "),"?"," "),"!"," "),"*"," "),"["," "),"]"," "),"'"," "),"#"," "),"+"," "),"&amp;"," "))&amp;" "</f>
        <v>  </v>
      </c>
      <c r="BE403" s="61" t="str">
        <f aca="false">" "&amp;TRIM(SUBSTITUTE(SUBSTITUTE(SUBSTITUTE(SUBSTITUTE(SUBSTITUTE(SUBSTITUTE(SUBSTITUTE(SUBSTITUTE(SUBSTITUTE(SUBSTITUTE(SUBSTITUTE(SUBSTITUTE(SUBSTITUTE(SUBSTITUTE(SUBSTITUTE(SUBSTITUTE(SUBSTITUTE(SUBSTITUTE(SUBSTITUTE(SUBSTITUTE(LOWER(W403&amp;""),CHAR(160)," "),"."," "),","," "),"-"," "),"/"," "),"("," "),")"," "),":"," "),";"," "),"_"," "),"–"," "),"?"," "),"!"," "),"*"," "),"["," "),"]"," "),"'"," "),"#"," "),"+"," "),"&amp;"," "))&amp;" "</f>
        <v>  </v>
      </c>
      <c r="BF403" s="61" t="str">
        <f aca="false">" "&amp;TRIM(SUBSTITUTE(SUBSTITUTE(SUBSTITUTE(SUBSTITUTE(SUBSTITUTE(SUBSTITUTE(SUBSTITUTE(SUBSTITUTE(SUBSTITUTE(SUBSTITUTE(SUBSTITUTE(SUBSTITUTE(SUBSTITUTE(SUBSTITUTE(SUBSTITUTE(SUBSTITUTE(SUBSTITUTE(SUBSTITUTE(SUBSTITUTE(SUBSTITUTE(LOWER(AC403&amp;""),CHAR(160)," "),"."," "),","," "),"-"," "),"/"," "),"("," "),")"," "),":"," "),";"," "),"_"," "),"–"," "),"?"," "),"!"," "),"*"," "),"["," "),"]"," "),"'"," "),"#"," "),"+"," "),"&amp;"," "))&amp;" "</f>
        <v>  </v>
      </c>
    </row>
    <row r="404" customFormat="false" ht="54" hidden="false" customHeight="true" outlineLevel="0" collapsed="false">
      <c r="A404" s="57" t="s">
        <v>1009</v>
      </c>
      <c r="B404" s="57" t="s">
        <v>258</v>
      </c>
      <c r="C404" s="57" t="str">
        <f aca="false">Flights!$F$16</f>
        <v>MH0139</v>
      </c>
      <c r="D404" s="58" t="n">
        <f aca="false">Flights!$D$16</f>
        <v>46307</v>
      </c>
      <c r="E404" s="57" t="str">
        <f aca="false">Flights!$G$16&amp;"-"&amp;Flights!$H$16</f>
        <v>KUL-ADL</v>
      </c>
      <c r="F404" s="57" t="str">
        <f aca="false">Flights!$K$16</f>
        <v>BC</v>
      </c>
      <c r="G404" s="57" t="s">
        <v>402</v>
      </c>
      <c r="H404" s="57" t="s">
        <v>360</v>
      </c>
      <c r="I404" s="57" t="s">
        <v>481</v>
      </c>
      <c r="J404" s="57" t="s">
        <v>500</v>
      </c>
      <c r="K404" s="67" t="s">
        <v>598</v>
      </c>
      <c r="L404" s="67" t="s">
        <v>1010</v>
      </c>
      <c r="M404" s="67" t="s">
        <v>433</v>
      </c>
      <c r="N404" s="67" t="s">
        <v>365</v>
      </c>
      <c r="O404" s="67" t="s">
        <v>503</v>
      </c>
      <c r="P404" s="57" t="s">
        <v>184</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open",IF(AND(NOT(OR(LEN(AZ404)&lt;15,ISNUMBER(MATCH(AZ404,L_Placeholder,0)))),NOT(SUMPRODUCT(--ISNUMBER(SEARCH(" "&amp;L_EvidencePhrase&amp;" ",BF404)))&gt;0),NOT(OR(LEN(AU404)&lt;2,ISNUMBER(MATCH(AU404,L_Placeholder,0)))),NOT(OR(LEN(AX404)&lt;2,ISNUMBER(MATCH(AX404,L_Placeholder,0)))),TRIM(AE404)&lt;&gt;TRIM(T404)),"N/A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",BD404)))&gt;0),"INVALID – evidence missing, placeholder or not yet on file",IF(OR(LEN(AX404)&lt;2,ISNUMBER(MATCH(AX404,L_Placeholder,0))),"INVALID – verifier missing",IF(AX404=AU404,"INVALID – verifier must be someone other than the PIC",IF(SUMPRODUCT(--ISNUMBER(SEARCH(" "&amp;L_EvidencePhrase&amp;" ",BC404)))&gt;0,"INVALID – result not yet available (awaiting / TBC)",IF(AND(TRIM(U404)="Pass",SUMPRODUCT(--ISNUMBER(SEARCH(" "&amp;L_ResultBad&amp;" ",BC404)))&gt;0,NOT(SUMPRODUCT(--ISNUMBER(SEARCH(" "&amp;L_Negation&amp;" ",BC404)))&gt;0)),"INVALID – result describes a problem: use Fail, then Pass after CA",IF(AND(AQ404=1,OR(OR(LEN(AY404)&lt;3,ISNUMBER(MATCH(AY404,L_Placeholder,0))),SUMPRODUCT(--ISNUMBER(SEARCH(" "&amp;L_EvidencePhrase&amp;" ",BE404)))&gt;0)),"INVALID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SUBSTITUTE(SUBSTITUTE(SUBSTITUTE(SUBSTITUTE(SUBSTITUTE(SUBSTITUTE(SUBSTITUTE(SUBSTITUTE(SUBSTITUTE(SUBSTITUTE(SUBSTITUTE(SUBSTITUTE(SUBSTITUTE(LOWER(T404&amp;""),CHAR(160),"")," ",""),".",""),"-",""),"/",""),"?",""),"_",""),",",""),"[",""),"]",""),"(",""),")",""),"*","")</f>
        <v/>
      </c>
      <c r="AV404" s="61" t="str">
        <f aca="false">SUBSTITUTE(SUBSTITUTE(SUBSTITUTE(SUBSTITUTE(SUBSTITUTE(SUBSTITUTE(SUBSTITUTE(SUBSTITUTE(SUBSTITUTE(SUBSTITUTE(SUBSTITUTE(SUBSTITUTE(SUBSTITUTE(LOWER(V404&amp;""),CHAR(160),"")," ",""),".",""),"-",""),"/",""),"?",""),"_",""),",",""),"[",""),"]",""),"(",""),")",""),"*","")</f>
        <v/>
      </c>
      <c r="AW404" s="61" t="str">
        <f aca="false">SUBSTITUTE(SUBSTITUTE(SUBSTITUTE(SUBSTITUTE(SUBSTITUTE(SUBSTITUTE(SUBSTITUTE(SUBSTITUTE(SUBSTITUTE(SUBSTITUTE(SUBSTITUTE(SUBSTITUTE(SUBSTITUTE(LOWER(Z404&amp;""),CHAR(160),"")," ",""),".",""),"-",""),"/",""),"?",""),"_",""),",",""),"[",""),"]",""),"(",""),")",""),"*","")</f>
        <v/>
      </c>
      <c r="AX404" s="61" t="str">
        <f aca="false">SUBSTITUTE(SUBSTITUTE(SUBSTITUTE(SUBSTITUTE(SUBSTITUTE(SUBSTITUTE(SUBSTITUTE(SUBSTITUTE(SUBSTITUTE(SUBSTITUTE(SUBSTITUTE(SUBSTITUTE(SUBSTITUTE(LOWER(AE404&amp;""),CHAR(160),"")," ",""),".",""),"-",""),"/",""),"?",""),"_",""),",",""),"[",""),"]",""),"(",""),")",""),"*","")</f>
        <v/>
      </c>
      <c r="AY404" s="61" t="str">
        <f aca="false">SUBSTITUTE(SUBSTITUTE(SUBSTITUTE(SUBSTITUTE(SUBSTITUTE(SUBSTITUTE(SUBSTITUTE(SUBSTITUTE(SUBSTITUTE(SUBSTITUTE(SUBSTITUTE(SUBSTITUTE(SUBSTITUTE(LOWER(W404&amp;""),CHAR(160),"")," ",""),".",""),"-",""),"/",""),"?",""),"_",""),",",""),"[",""),"]",""),"(",""),")",""),"*","")</f>
        <v/>
      </c>
      <c r="AZ404" s="61" t="str">
        <f aca="false">SUBSTITUTE(SUBSTITUTE(SUBSTITUTE(SUBSTITUTE(SUBSTITUTE(SUBSTITUTE(SUBSTITUTE(SUBSTITUTE(SUBSTITUTE(SUBSTITUTE(SUBSTITUTE(SUBSTITUTE(SUBSTITUTE(LOWER(AC404&amp;""),CHAR(160),"")," ",""),".",""),"-",""),"/",""),"?",""),"_",""),",",""),"[",""),"]",""),"(",""),")",""),"*","")</f>
        <v/>
      </c>
      <c r="BA404" s="61" t="str">
        <f aca="false">SUBSTITUTE(SUBSTITUTE(SUBSTITUTE(SUBSTITUTE(SUBSTITUTE(SUBSTITUTE(SUBSTITUTE(SUBSTITUTE(SUBSTITUTE(SUBSTITUTE(SUBSTITUTE(SUBSTITUTE(SUBSTITUTE(LOWER(AA404&amp;""),CHAR(160),""),"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"&amp;TRIM(SUBSTITUTE(SUBSTITUTE(SUBSTITUTE(SUBSTITUTE(SUBSTITUTE(SUBSTITUTE(SUBSTITUTE(SUBSTITUTE(SUBSTITUTE(SUBSTITUTE(SUBSTITUTE(SUBSTITUTE(SUBSTITUTE(SUBSTITUTE(SUBSTITUTE(SUBSTITUTE(SUBSTITUTE(SUBSTITUTE(SUBSTITUTE(SUBSTITUTE(LOWER(V404&amp;""),CHAR(160)," "),"."," "),","," "),"-"," "),"/"," "),"("," "),")"," "),":"," "),";"," "),"_"," "),"–"," "),"?"," "),"!"," "),"*"," "),"["," "),"]"," "),"'"," "),"#"," "),"+"," "),"&amp;"," "))&amp;" "</f>
        <v>  </v>
      </c>
      <c r="BD404" s="61" t="str">
        <f aca="false">" "&amp;TRIM(SUBSTITUTE(SUBSTITUTE(SUBSTITUTE(SUBSTITUTE(SUBSTITUTE(SUBSTITUTE(SUBSTITUTE(SUBSTITUTE(SUBSTITUTE(SUBSTITUTE(SUBSTITUTE(SUBSTITUTE(SUBSTITUTE(SUBSTITUTE(SUBSTITUTE(SUBSTITUTE(SUBSTITUTE(SUBSTITUTE(SUBSTITUTE(SUBSTITUTE(LOWER(Z404&amp;""),CHAR(160)," "),"."," "),","," "),"-"," "),"/"," "),"("," "),")"," "),":"," "),";"," "),"_"," "),"–"," "),"?"," "),"!"," "),"*"," "),"["," "),"]"," "),"'"," "),"#"," "),"+"," "),"&amp;"," "))&amp;" "</f>
        <v>  </v>
      </c>
      <c r="BE404" s="61" t="str">
        <f aca="false">" "&amp;TRIM(SUBSTITUTE(SUBSTITUTE(SUBSTITUTE(SUBSTITUTE(SUBSTITUTE(SUBSTITUTE(SUBSTITUTE(SUBSTITUTE(SUBSTITUTE(SUBSTITUTE(SUBSTITUTE(SUBSTITUTE(SUBSTITUTE(SUBSTITUTE(SUBSTITUTE(SUBSTITUTE(SUBSTITUTE(SUBSTITUTE(SUBSTITUTE(SUBSTITUTE(LOWER(W404&amp;""),CHAR(160)," "),"."," "),","," "),"-"," "),"/"," "),"("," "),")"," "),":"," "),";"," "),"_"," "),"–"," "),"?"," "),"!"," "),"*"," "),"["," "),"]"," "),"'"," "),"#"," "),"+"," "),"&amp;"," "))&amp;" "</f>
        <v>  </v>
      </c>
      <c r="BF404" s="61" t="str">
        <f aca="false">" "&amp;TRIM(SUBSTITUTE(SUBSTITUTE(SUBSTITUTE(SUBSTITUTE(SUBSTITUTE(SUBSTITUTE(SUBSTITUTE(SUBSTITUTE(SUBSTITUTE(SUBSTITUTE(SUBSTITUTE(SUBSTITUTE(SUBSTITUTE(SUBSTITUTE(SUBSTITUTE(SUBSTITUTE(SUBSTITUTE(SUBSTITUTE(SUBSTITUTE(SUBSTITUTE(LOWER(AC404&amp;""),CHAR(160)," "),"."," "),","," "),"-"," "),"/"," "),"("," "),")"," "),":"," "),";"," "),"_"," "),"–"," "),"?"," "),"!"," "),"*"," "),"["," "),"]"," "),"'"," "),"#"," "),"+"," "),"&amp;"," "))&amp;" "</f>
        <v>  </v>
      </c>
    </row>
    <row r="405" customFormat="false" ht="41.25" hidden="false" customHeight="true" outlineLevel="0" collapsed="false">
      <c r="A405" s="57" t="s">
        <v>1011</v>
      </c>
      <c r="B405" s="57" t="s">
        <v>258</v>
      </c>
      <c r="C405" s="57" t="str">
        <f aca="false">Flights!$F$16</f>
        <v>MH0139</v>
      </c>
      <c r="D405" s="58" t="n">
        <f aca="false">Flights!$D$16</f>
        <v>46307</v>
      </c>
      <c r="E405" s="57" t="str">
        <f aca="false">Flights!$G$16&amp;"-"&amp;Flights!$H$16</f>
        <v>KUL-ADL</v>
      </c>
      <c r="F405" s="57" t="str">
        <f aca="false">Flights!$K$16</f>
        <v>BC</v>
      </c>
      <c r="G405" s="57" t="s">
        <v>402</v>
      </c>
      <c r="H405" s="57" t="s">
        <v>360</v>
      </c>
      <c r="I405" s="57" t="s">
        <v>481</v>
      </c>
      <c r="J405" s="57" t="s">
        <v>505</v>
      </c>
      <c r="K405" s="67" t="s">
        <v>483</v>
      </c>
      <c r="L405" s="67" t="s">
        <v>1012</v>
      </c>
      <c r="M405" s="67" t="s">
        <v>433</v>
      </c>
      <c r="N405" s="67" t="s">
        <v>365</v>
      </c>
      <c r="O405" s="67" t="s">
        <v>485</v>
      </c>
      <c r="P405" s="57" t="s">
        <v>184</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open",IF(AND(NOT(OR(LEN(AZ405)&lt;15,ISNUMBER(MATCH(AZ405,L_Placeholder,0)))),NOT(SUMPRODUCT(--ISNUMBER(SEARCH(" "&amp;L_EvidencePhrase&amp;" ",BF405)))&gt;0),NOT(OR(LEN(AU405)&lt;2,ISNUMBER(MATCH(AU405,L_Placeholder,0)))),NOT(OR(LEN(AX405)&lt;2,ISNUMBER(MATCH(AX405,L_Placeholder,0)))),TRIM(AE405)&lt;&gt;TRIM(T405)),"N/A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",BD405)))&gt;0),"INVALID – evidence missing, placeholder or not yet on file",IF(OR(LEN(AX405)&lt;2,ISNUMBER(MATCH(AX405,L_Placeholder,0))),"INVALID – verifier missing",IF(AX405=AU405,"INVALID – verifier must be someone other than the PIC",IF(SUMPRODUCT(--ISNUMBER(SEARCH(" "&amp;L_EvidencePhrase&amp;" ",BC405)))&gt;0,"INVALID – result not yet available (awaiting / TBC)",IF(AND(TRIM(U405)="Pass",SUMPRODUCT(--ISNUMBER(SEARCH(" "&amp;L_ResultBad&amp;" ",BC405)))&gt;0,NOT(SUMPRODUCT(--ISNUMBER(SEARCH(" "&amp;L_Negation&amp;" ",BC405)))&gt;0)),"INVALID – result describes a problem: use Fail, then Pass after CA",IF(AND(AQ405=1,OR(OR(LEN(AY405)&lt;3,ISNUMBER(MATCH(AY405,L_Placeholder,0))),SUMPRODUCT(--ISNUMBER(SEARCH(" "&amp;L_EvidencePhrase&amp;" ",BE405)))&gt;0)),"INVALID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SUBSTITUTE(SUBSTITUTE(SUBSTITUTE(SUBSTITUTE(SUBSTITUTE(SUBSTITUTE(SUBSTITUTE(SUBSTITUTE(SUBSTITUTE(SUBSTITUTE(SUBSTITUTE(SUBSTITUTE(SUBSTITUTE(LOWER(T405&amp;""),CHAR(160),"")," ",""),".",""),"-",""),"/",""),"?",""),"_",""),",",""),"[",""),"]",""),"(",""),")",""),"*","")</f>
        <v/>
      </c>
      <c r="AV405" s="61" t="str">
        <f aca="false">SUBSTITUTE(SUBSTITUTE(SUBSTITUTE(SUBSTITUTE(SUBSTITUTE(SUBSTITUTE(SUBSTITUTE(SUBSTITUTE(SUBSTITUTE(SUBSTITUTE(SUBSTITUTE(SUBSTITUTE(SUBSTITUTE(LOWER(V405&amp;""),CHAR(160),"")," ",""),".",""),"-",""),"/",""),"?",""),"_",""),",",""),"[",""),"]",""),"(",""),")",""),"*","")</f>
        <v/>
      </c>
      <c r="AW405" s="61" t="str">
        <f aca="false">SUBSTITUTE(SUBSTITUTE(SUBSTITUTE(SUBSTITUTE(SUBSTITUTE(SUBSTITUTE(SUBSTITUTE(SUBSTITUTE(SUBSTITUTE(SUBSTITUTE(SUBSTITUTE(SUBSTITUTE(SUBSTITUTE(LOWER(Z405&amp;""),CHAR(160),"")," ",""),".",""),"-",""),"/",""),"?",""),"_",""),",",""),"[",""),"]",""),"(",""),")",""),"*","")</f>
        <v/>
      </c>
      <c r="AX405" s="61" t="str">
        <f aca="false">SUBSTITUTE(SUBSTITUTE(SUBSTITUTE(SUBSTITUTE(SUBSTITUTE(SUBSTITUTE(SUBSTITUTE(SUBSTITUTE(SUBSTITUTE(SUBSTITUTE(SUBSTITUTE(SUBSTITUTE(SUBSTITUTE(LOWER(AE405&amp;""),CHAR(160),"")," ",""),".",""),"-",""),"/",""),"?",""),"_",""),",",""),"[",""),"]",""),"(",""),")",""),"*","")</f>
        <v/>
      </c>
      <c r="AY405" s="61" t="str">
        <f aca="false">SUBSTITUTE(SUBSTITUTE(SUBSTITUTE(SUBSTITUTE(SUBSTITUTE(SUBSTITUTE(SUBSTITUTE(SUBSTITUTE(SUBSTITUTE(SUBSTITUTE(SUBSTITUTE(SUBSTITUTE(SUBSTITUTE(LOWER(W405&amp;""),CHAR(160),"")," ",""),".",""),"-",""),"/",""),"?",""),"_",""),",",""),"[",""),"]",""),"(",""),")",""),"*","")</f>
        <v/>
      </c>
      <c r="AZ405" s="61" t="str">
        <f aca="false">SUBSTITUTE(SUBSTITUTE(SUBSTITUTE(SUBSTITUTE(SUBSTITUTE(SUBSTITUTE(SUBSTITUTE(SUBSTITUTE(SUBSTITUTE(SUBSTITUTE(SUBSTITUTE(SUBSTITUTE(SUBSTITUTE(LOWER(AC405&amp;""),CHAR(160),"")," ",""),".",""),"-",""),"/",""),"?",""),"_",""),",",""),"[",""),"]",""),"(",""),")",""),"*","")</f>
        <v/>
      </c>
      <c r="BA405" s="61" t="str">
        <f aca="false">SUBSTITUTE(SUBSTITUTE(SUBSTITUTE(SUBSTITUTE(SUBSTITUTE(SUBSTITUTE(SUBSTITUTE(SUBSTITUTE(SUBSTITUTE(SUBSTITUTE(SUBSTITUTE(SUBSTITUTE(SUBSTITUTE(LOWER(AA405&amp;""),CHAR(160),""),"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"&amp;TRIM(SUBSTITUTE(SUBSTITUTE(SUBSTITUTE(SUBSTITUTE(SUBSTITUTE(SUBSTITUTE(SUBSTITUTE(SUBSTITUTE(SUBSTITUTE(SUBSTITUTE(SUBSTITUTE(SUBSTITUTE(SUBSTITUTE(SUBSTITUTE(SUBSTITUTE(SUBSTITUTE(SUBSTITUTE(SUBSTITUTE(SUBSTITUTE(SUBSTITUTE(LOWER(V405&amp;""),CHAR(160)," "),"."," "),","," "),"-"," "),"/"," "),"("," "),")"," "),":"," "),";"," "),"_"," "),"–"," "),"?"," "),"!"," "),"*"," "),"["," "),"]"," "),"'"," "),"#"," "),"+"," "),"&amp;"," "))&amp;" "</f>
        <v>  </v>
      </c>
      <c r="BD405" s="61" t="str">
        <f aca="false">" "&amp;TRIM(SUBSTITUTE(SUBSTITUTE(SUBSTITUTE(SUBSTITUTE(SUBSTITUTE(SUBSTITUTE(SUBSTITUTE(SUBSTITUTE(SUBSTITUTE(SUBSTITUTE(SUBSTITUTE(SUBSTITUTE(SUBSTITUTE(SUBSTITUTE(SUBSTITUTE(SUBSTITUTE(SUBSTITUTE(SUBSTITUTE(SUBSTITUTE(SUBSTITUTE(LOWER(Z405&amp;""),CHAR(160)," "),"."," "),","," "),"-"," "),"/"," "),"("," "),")"," "),":"," "),";"," "),"_"," "),"–"," "),"?"," "),"!"," "),"*"," "),"["," "),"]"," "),"'"," "),"#"," "),"+"," "),"&amp;"," "))&amp;" "</f>
        <v>  </v>
      </c>
      <c r="BE405" s="61" t="str">
        <f aca="false">" "&amp;TRIM(SUBSTITUTE(SUBSTITUTE(SUBSTITUTE(SUBSTITUTE(SUBSTITUTE(SUBSTITUTE(SUBSTITUTE(SUBSTITUTE(SUBSTITUTE(SUBSTITUTE(SUBSTITUTE(SUBSTITUTE(SUBSTITUTE(SUBSTITUTE(SUBSTITUTE(SUBSTITUTE(SUBSTITUTE(SUBSTITUTE(SUBSTITUTE(SUBSTITUTE(LOWER(W405&amp;""),CHAR(160)," "),"."," "),","," "),"-"," "),"/"," "),"("," "),")"," "),":"," "),";"," "),"_"," "),"–"," "),"?"," "),"!"," "),"*"," "),"["," "),"]"," "),"'"," "),"#"," "),"+"," "),"&amp;"," "))&amp;" "</f>
        <v>  </v>
      </c>
      <c r="BF405" s="61" t="str">
        <f aca="false">" "&amp;TRIM(SUBSTITUTE(SUBSTITUTE(SUBSTITUTE(SUBSTITUTE(SUBSTITUTE(SUBSTITUTE(SUBSTITUTE(SUBSTITUTE(SUBSTITUTE(SUBSTITUTE(SUBSTITUTE(SUBSTITUTE(SUBSTITUTE(SUBSTITUTE(SUBSTITUTE(SUBSTITUTE(SUBSTITUTE(SUBSTITUTE(SUBSTITUTE(SUBSTITUTE(LOWER(AC405&amp;""),CHAR(160)," "),"."," "),","," "),"-"," "),"/"," "),"("," "),")"," "),":"," "),";"," "),"_"," "),"–"," "),"?"," "),"!"," "),"*"," "),"["," "),"]"," "),"'"," "),"#"," "),"+"," "),"&amp;"," "))&amp;" "</f>
        <v>  </v>
      </c>
    </row>
    <row r="406" customFormat="false" ht="41.25" hidden="false" customHeight="true" outlineLevel="0" collapsed="false">
      <c r="A406" s="57" t="s">
        <v>1013</v>
      </c>
      <c r="B406" s="57" t="s">
        <v>258</v>
      </c>
      <c r="C406" s="57" t="str">
        <f aca="false">Flights!$F$16</f>
        <v>MH0139</v>
      </c>
      <c r="D406" s="58" t="n">
        <f aca="false">Flights!$D$16</f>
        <v>46307</v>
      </c>
      <c r="E406" s="57" t="str">
        <f aca="false">Flights!$G$16&amp;"-"&amp;Flights!$H$16</f>
        <v>KUL-ADL</v>
      </c>
      <c r="F406" s="57" t="str">
        <f aca="false">Flights!$K$16</f>
        <v>BC</v>
      </c>
      <c r="G406" s="57" t="s">
        <v>402</v>
      </c>
      <c r="H406" s="57" t="s">
        <v>360</v>
      </c>
      <c r="I406" s="57" t="s">
        <v>429</v>
      </c>
      <c r="J406" s="57" t="s">
        <v>508</v>
      </c>
      <c r="K406" s="67" t="s">
        <v>431</v>
      </c>
      <c r="L406" s="67" t="s">
        <v>1014</v>
      </c>
      <c r="M406" s="67" t="s">
        <v>433</v>
      </c>
      <c r="N406" s="67" t="s">
        <v>365</v>
      </c>
      <c r="O406" s="67" t="s">
        <v>485</v>
      </c>
      <c r="P406" s="57" t="s">
        <v>184</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open",IF(AND(NOT(OR(LEN(AZ406)&lt;15,ISNUMBER(MATCH(AZ406,L_Placeholder,0)))),NOT(SUMPRODUCT(--ISNUMBER(SEARCH(" "&amp;L_EvidencePhrase&amp;" ",BF406)))&gt;0),NOT(OR(LEN(AU406)&lt;2,ISNUMBER(MATCH(AU406,L_Placeholder,0)))),NOT(OR(LEN(AX406)&lt;2,ISNUMBER(MATCH(AX406,L_Placeholder,0)))),TRIM(AE406)&lt;&gt;TRIM(T406)),"N/A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",BD406)))&gt;0),"INVALID – evidence missing, placeholder or not yet on file",IF(OR(LEN(AX406)&lt;2,ISNUMBER(MATCH(AX406,L_Placeholder,0))),"INVALID – verifier missing",IF(AX406=AU406,"INVALID – verifier must be someone other than the PIC",IF(SUMPRODUCT(--ISNUMBER(SEARCH(" "&amp;L_EvidencePhrase&amp;" ",BC406)))&gt;0,"INVALID – result not yet available (awaiting / TBC)",IF(AND(TRIM(U406)="Pass",SUMPRODUCT(--ISNUMBER(SEARCH(" "&amp;L_ResultBad&amp;" ",BC406)))&gt;0,NOT(SUMPRODUCT(--ISNUMBER(SEARCH(" "&amp;L_Negation&amp;" ",BC406)))&gt;0)),"INVALID – result describes a problem: use Fail, then Pass after CA",IF(AND(AQ406=1,OR(OR(LEN(AY406)&lt;3,ISNUMBER(MATCH(AY406,L_Placeholder,0))),SUMPRODUCT(--ISNUMBER(SEARCH(" "&amp;L_EvidencePhrase&amp;" ",BE406)))&gt;0)),"INVALID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SUBSTITUTE(SUBSTITUTE(SUBSTITUTE(SUBSTITUTE(SUBSTITUTE(SUBSTITUTE(SUBSTITUTE(SUBSTITUTE(SUBSTITUTE(SUBSTITUTE(SUBSTITUTE(SUBSTITUTE(SUBSTITUTE(LOWER(T406&amp;""),CHAR(160),"")," ",""),".",""),"-",""),"/",""),"?",""),"_",""),",",""),"[",""),"]",""),"(",""),")",""),"*","")</f>
        <v/>
      </c>
      <c r="AV406" s="61" t="str">
        <f aca="false">SUBSTITUTE(SUBSTITUTE(SUBSTITUTE(SUBSTITUTE(SUBSTITUTE(SUBSTITUTE(SUBSTITUTE(SUBSTITUTE(SUBSTITUTE(SUBSTITUTE(SUBSTITUTE(SUBSTITUTE(SUBSTITUTE(LOWER(V406&amp;""),CHAR(160),"")," ",""),".",""),"-",""),"/",""),"?",""),"_",""),",",""),"[",""),"]",""),"(",""),")",""),"*","")</f>
        <v/>
      </c>
      <c r="AW406" s="61" t="str">
        <f aca="false">SUBSTITUTE(SUBSTITUTE(SUBSTITUTE(SUBSTITUTE(SUBSTITUTE(SUBSTITUTE(SUBSTITUTE(SUBSTITUTE(SUBSTITUTE(SUBSTITUTE(SUBSTITUTE(SUBSTITUTE(SUBSTITUTE(LOWER(Z406&amp;""),CHAR(160),"")," ",""),".",""),"-",""),"/",""),"?",""),"_",""),",",""),"[",""),"]",""),"(",""),")",""),"*","")</f>
        <v/>
      </c>
      <c r="AX406" s="61" t="str">
        <f aca="false">SUBSTITUTE(SUBSTITUTE(SUBSTITUTE(SUBSTITUTE(SUBSTITUTE(SUBSTITUTE(SUBSTITUTE(SUBSTITUTE(SUBSTITUTE(SUBSTITUTE(SUBSTITUTE(SUBSTITUTE(SUBSTITUTE(LOWER(AE406&amp;""),CHAR(160),"")," ",""),".",""),"-",""),"/",""),"?",""),"_",""),",",""),"[",""),"]",""),"(",""),")",""),"*","")</f>
        <v/>
      </c>
      <c r="AY406" s="61" t="str">
        <f aca="false">SUBSTITUTE(SUBSTITUTE(SUBSTITUTE(SUBSTITUTE(SUBSTITUTE(SUBSTITUTE(SUBSTITUTE(SUBSTITUTE(SUBSTITUTE(SUBSTITUTE(SUBSTITUTE(SUBSTITUTE(SUBSTITUTE(LOWER(W406&amp;""),CHAR(160),"")," ",""),".",""),"-",""),"/",""),"?",""),"_",""),",",""),"[",""),"]",""),"(",""),")",""),"*","")</f>
        <v/>
      </c>
      <c r="AZ406" s="61" t="str">
        <f aca="false">SUBSTITUTE(SUBSTITUTE(SUBSTITUTE(SUBSTITUTE(SUBSTITUTE(SUBSTITUTE(SUBSTITUTE(SUBSTITUTE(SUBSTITUTE(SUBSTITUTE(SUBSTITUTE(SUBSTITUTE(SUBSTITUTE(LOWER(AC406&amp;""),CHAR(160),"")," ",""),".",""),"-",""),"/",""),"?",""),"_",""),",",""),"[",""),"]",""),"(",""),")",""),"*","")</f>
        <v/>
      </c>
      <c r="BA406" s="61" t="str">
        <f aca="false">SUBSTITUTE(SUBSTITUTE(SUBSTITUTE(SUBSTITUTE(SUBSTITUTE(SUBSTITUTE(SUBSTITUTE(SUBSTITUTE(SUBSTITUTE(SUBSTITUTE(SUBSTITUTE(SUBSTITUTE(SUBSTITUTE(LOWER(AA406&amp;""),CHAR(160),""),"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"&amp;TRIM(SUBSTITUTE(SUBSTITUTE(SUBSTITUTE(SUBSTITUTE(SUBSTITUTE(SUBSTITUTE(SUBSTITUTE(SUBSTITUTE(SUBSTITUTE(SUBSTITUTE(SUBSTITUTE(SUBSTITUTE(SUBSTITUTE(SUBSTITUTE(SUBSTITUTE(SUBSTITUTE(SUBSTITUTE(SUBSTITUTE(SUBSTITUTE(SUBSTITUTE(LOWER(V406&amp;""),CHAR(160)," "),"."," "),","," "),"-"," "),"/"," "),"("," "),")"," "),":"," "),";"," "),"_"," "),"–"," "),"?"," "),"!"," "),"*"," "),"["," "),"]"," "),"'"," "),"#"," "),"+"," "),"&amp;"," "))&amp;" "</f>
        <v>  </v>
      </c>
      <c r="BD406" s="61" t="str">
        <f aca="false">" "&amp;TRIM(SUBSTITUTE(SUBSTITUTE(SUBSTITUTE(SUBSTITUTE(SUBSTITUTE(SUBSTITUTE(SUBSTITUTE(SUBSTITUTE(SUBSTITUTE(SUBSTITUTE(SUBSTITUTE(SUBSTITUTE(SUBSTITUTE(SUBSTITUTE(SUBSTITUTE(SUBSTITUTE(SUBSTITUTE(SUBSTITUTE(SUBSTITUTE(SUBSTITUTE(LOWER(Z406&amp;""),CHAR(160)," "),"."," "),","," "),"-"," "),"/"," "),"("," "),")"," "),":"," "),";"," "),"_"," "),"–"," "),"?"," "),"!"," "),"*"," "),"["," "),"]"," "),"'"," "),"#"," "),"+"," "),"&amp;"," "))&amp;" "</f>
        <v>  </v>
      </c>
      <c r="BE406" s="61" t="str">
        <f aca="false">" "&amp;TRIM(SUBSTITUTE(SUBSTITUTE(SUBSTITUTE(SUBSTITUTE(SUBSTITUTE(SUBSTITUTE(SUBSTITUTE(SUBSTITUTE(SUBSTITUTE(SUBSTITUTE(SUBSTITUTE(SUBSTITUTE(SUBSTITUTE(SUBSTITUTE(SUBSTITUTE(SUBSTITUTE(SUBSTITUTE(SUBSTITUTE(SUBSTITUTE(SUBSTITUTE(LOWER(W406&amp;""),CHAR(160)," "),"."," "),","," "),"-"," "),"/"," "),"("," "),")"," "),":"," "),";"," "),"_"," "),"–"," "),"?"," "),"!"," "),"*"," "),"["," "),"]"," "),"'"," "),"#"," "),"+"," "),"&amp;"," "))&amp;" "</f>
        <v>  </v>
      </c>
      <c r="BF406" s="61" t="str">
        <f aca="false">" "&amp;TRIM(SUBSTITUTE(SUBSTITUTE(SUBSTITUTE(SUBSTITUTE(SUBSTITUTE(SUBSTITUTE(SUBSTITUTE(SUBSTITUTE(SUBSTITUTE(SUBSTITUTE(SUBSTITUTE(SUBSTITUTE(SUBSTITUTE(SUBSTITUTE(SUBSTITUTE(SUBSTITUTE(SUBSTITUTE(SUBSTITUTE(SUBSTITUTE(SUBSTITUTE(LOWER(AC406&amp;""),CHAR(160)," "),"."," "),","," "),"-"," "),"/"," "),"("," "),")"," "),":"," "),";"," "),"_"," "),"–"," "),"?"," "),"!"," "),"*"," "),"["," "),"]"," "),"'"," "),"#"," "),"+"," "),"&amp;"," "))&amp;" "</f>
        <v>  </v>
      </c>
    </row>
    <row r="407" customFormat="false" ht="41.25" hidden="false" customHeight="true" outlineLevel="0" collapsed="false">
      <c r="A407" s="57" t="s">
        <v>1015</v>
      </c>
      <c r="B407" s="57" t="s">
        <v>258</v>
      </c>
      <c r="C407" s="57" t="str">
        <f aca="false">Flights!$F$16</f>
        <v>MH0139</v>
      </c>
      <c r="D407" s="58" t="n">
        <f aca="false">Flights!$D$16</f>
        <v>46307</v>
      </c>
      <c r="E407" s="57" t="str">
        <f aca="false">Flights!$G$16&amp;"-"&amp;Flights!$H$16</f>
        <v>KUL-ADL</v>
      </c>
      <c r="F407" s="57" t="str">
        <f aca="false">Flights!$K$16</f>
        <v>BC</v>
      </c>
      <c r="G407" s="57" t="s">
        <v>402</v>
      </c>
      <c r="H407" s="57" t="s">
        <v>360</v>
      </c>
      <c r="I407" s="57" t="s">
        <v>429</v>
      </c>
      <c r="J407" s="57" t="s">
        <v>605</v>
      </c>
      <c r="K407" s="67" t="s">
        <v>431</v>
      </c>
      <c r="L407" s="67" t="s">
        <v>1016</v>
      </c>
      <c r="M407" s="67" t="s">
        <v>433</v>
      </c>
      <c r="N407" s="67" t="s">
        <v>365</v>
      </c>
      <c r="O407" s="67" t="s">
        <v>485</v>
      </c>
      <c r="P407" s="57" t="s">
        <v>184</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open",IF(AND(NOT(OR(LEN(AZ407)&lt;15,ISNUMBER(MATCH(AZ407,L_Placeholder,0)))),NOT(SUMPRODUCT(--ISNUMBER(SEARCH(" "&amp;L_EvidencePhrase&amp;" ",BF407)))&gt;0),NOT(OR(LEN(AU407)&lt;2,ISNUMBER(MATCH(AU407,L_Placeholder,0)))),NOT(OR(LEN(AX407)&lt;2,ISNUMBER(MATCH(AX407,L_Placeholder,0)))),TRIM(AE407)&lt;&gt;TRIM(T407)),"N/A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",BD407)))&gt;0),"INVALID – evidence missing, placeholder or not yet on file",IF(OR(LEN(AX407)&lt;2,ISNUMBER(MATCH(AX407,L_Placeholder,0))),"INVALID – verifier missing",IF(AX407=AU407,"INVALID – verifier must be someone other than the PIC",IF(SUMPRODUCT(--ISNUMBER(SEARCH(" "&amp;L_EvidencePhrase&amp;" ",BC407)))&gt;0,"INVALID – result not yet available (awaiting / TBC)",IF(AND(TRIM(U407)="Pass",SUMPRODUCT(--ISNUMBER(SEARCH(" "&amp;L_ResultBad&amp;" ",BC407)))&gt;0,NOT(SUMPRODUCT(--ISNUMBER(SEARCH(" "&amp;L_Negation&amp;" ",BC407)))&gt;0)),"INVALID – result describes a problem: use Fail, then Pass after CA",IF(AND(AQ407=1,OR(OR(LEN(AY407)&lt;3,ISNUMBER(MATCH(AY407,L_Placeholder,0))),SUMPRODUCT(--ISNUMBER(SEARCH(" "&amp;L_EvidencePhrase&amp;" ",BE407)))&gt;0)),"INVALID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SUBSTITUTE(SUBSTITUTE(SUBSTITUTE(SUBSTITUTE(SUBSTITUTE(SUBSTITUTE(SUBSTITUTE(SUBSTITUTE(SUBSTITUTE(SUBSTITUTE(SUBSTITUTE(SUBSTITUTE(SUBSTITUTE(LOWER(T407&amp;""),CHAR(160),"")," ",""),".",""),"-",""),"/",""),"?",""),"_",""),",",""),"[",""),"]",""),"(",""),")",""),"*","")</f>
        <v/>
      </c>
      <c r="AV407" s="61" t="str">
        <f aca="false">SUBSTITUTE(SUBSTITUTE(SUBSTITUTE(SUBSTITUTE(SUBSTITUTE(SUBSTITUTE(SUBSTITUTE(SUBSTITUTE(SUBSTITUTE(SUBSTITUTE(SUBSTITUTE(SUBSTITUTE(SUBSTITUTE(LOWER(V407&amp;""),CHAR(160),"")," ",""),".",""),"-",""),"/",""),"?",""),"_",""),",",""),"[",""),"]",""),"(",""),")",""),"*","")</f>
        <v/>
      </c>
      <c r="AW407" s="61" t="str">
        <f aca="false">SUBSTITUTE(SUBSTITUTE(SUBSTITUTE(SUBSTITUTE(SUBSTITUTE(SUBSTITUTE(SUBSTITUTE(SUBSTITUTE(SUBSTITUTE(SUBSTITUTE(SUBSTITUTE(SUBSTITUTE(SUBSTITUTE(LOWER(Z407&amp;""),CHAR(160),"")," ",""),".",""),"-",""),"/",""),"?",""),"_",""),",",""),"[",""),"]",""),"(",""),")",""),"*","")</f>
        <v/>
      </c>
      <c r="AX407" s="61" t="str">
        <f aca="false">SUBSTITUTE(SUBSTITUTE(SUBSTITUTE(SUBSTITUTE(SUBSTITUTE(SUBSTITUTE(SUBSTITUTE(SUBSTITUTE(SUBSTITUTE(SUBSTITUTE(SUBSTITUTE(SUBSTITUTE(SUBSTITUTE(LOWER(AE407&amp;""),CHAR(160),"")," ",""),".",""),"-",""),"/",""),"?",""),"_",""),",",""),"[",""),"]",""),"(",""),")",""),"*","")</f>
        <v/>
      </c>
      <c r="AY407" s="61" t="str">
        <f aca="false">SUBSTITUTE(SUBSTITUTE(SUBSTITUTE(SUBSTITUTE(SUBSTITUTE(SUBSTITUTE(SUBSTITUTE(SUBSTITUTE(SUBSTITUTE(SUBSTITUTE(SUBSTITUTE(SUBSTITUTE(SUBSTITUTE(LOWER(W407&amp;""),CHAR(160),"")," ",""),".",""),"-",""),"/",""),"?",""),"_",""),",",""),"[",""),"]",""),"(",""),")",""),"*","")</f>
        <v/>
      </c>
      <c r="AZ407" s="61" t="str">
        <f aca="false">SUBSTITUTE(SUBSTITUTE(SUBSTITUTE(SUBSTITUTE(SUBSTITUTE(SUBSTITUTE(SUBSTITUTE(SUBSTITUTE(SUBSTITUTE(SUBSTITUTE(SUBSTITUTE(SUBSTITUTE(SUBSTITUTE(LOWER(AC407&amp;""),CHAR(160),"")," ",""),".",""),"-",""),"/",""),"?",""),"_",""),",",""),"[",""),"]",""),"(",""),")",""),"*","")</f>
        <v/>
      </c>
      <c r="BA407" s="61" t="str">
        <f aca="false">SUBSTITUTE(SUBSTITUTE(SUBSTITUTE(SUBSTITUTE(SUBSTITUTE(SUBSTITUTE(SUBSTITUTE(SUBSTITUTE(SUBSTITUTE(SUBSTITUTE(SUBSTITUTE(SUBSTITUTE(SUBSTITUTE(LOWER(AA407&amp;""),CHAR(160),""),"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"&amp;TRIM(SUBSTITUTE(SUBSTITUTE(SUBSTITUTE(SUBSTITUTE(SUBSTITUTE(SUBSTITUTE(SUBSTITUTE(SUBSTITUTE(SUBSTITUTE(SUBSTITUTE(SUBSTITUTE(SUBSTITUTE(SUBSTITUTE(SUBSTITUTE(SUBSTITUTE(SUBSTITUTE(SUBSTITUTE(SUBSTITUTE(SUBSTITUTE(SUBSTITUTE(LOWER(V407&amp;""),CHAR(160)," "),"."," "),","," "),"-"," "),"/"," "),"("," "),")"," "),":"," "),";"," "),"_"," "),"–"," "),"?"," "),"!"," "),"*"," "),"["," "),"]"," "),"'"," "),"#"," "),"+"," "),"&amp;"," "))&amp;" "</f>
        <v>  </v>
      </c>
      <c r="BD407" s="61" t="str">
        <f aca="false">" "&amp;TRIM(SUBSTITUTE(SUBSTITUTE(SUBSTITUTE(SUBSTITUTE(SUBSTITUTE(SUBSTITUTE(SUBSTITUTE(SUBSTITUTE(SUBSTITUTE(SUBSTITUTE(SUBSTITUTE(SUBSTITUTE(SUBSTITUTE(SUBSTITUTE(SUBSTITUTE(SUBSTITUTE(SUBSTITUTE(SUBSTITUTE(SUBSTITUTE(SUBSTITUTE(LOWER(Z407&amp;""),CHAR(160)," "),"."," "),","," "),"-"," "),"/"," "),"("," "),")"," "),":"," "),";"," "),"_"," "),"–"," "),"?"," "),"!"," "),"*"," "),"["," "),"]"," "),"'"," "),"#"," "),"+"," "),"&amp;"," "))&amp;" "</f>
        <v>  </v>
      </c>
      <c r="BE407" s="61" t="str">
        <f aca="false">" "&amp;TRIM(SUBSTITUTE(SUBSTITUTE(SUBSTITUTE(SUBSTITUTE(SUBSTITUTE(SUBSTITUTE(SUBSTITUTE(SUBSTITUTE(SUBSTITUTE(SUBSTITUTE(SUBSTITUTE(SUBSTITUTE(SUBSTITUTE(SUBSTITUTE(SUBSTITUTE(SUBSTITUTE(SUBSTITUTE(SUBSTITUTE(SUBSTITUTE(SUBSTITUTE(LOWER(W407&amp;""),CHAR(160)," "),"."," "),","," "),"-"," "),"/"," "),"("," "),")"," "),":"," "),";"," "),"_"," "),"–"," "),"?"," "),"!"," "),"*"," "),"["," "),"]"," "),"'"," "),"#"," "),"+"," "),"&amp;"," "))&amp;" "</f>
        <v>  </v>
      </c>
      <c r="BF407" s="61" t="str">
        <f aca="false">" "&amp;TRIM(SUBSTITUTE(SUBSTITUTE(SUBSTITUTE(SUBSTITUTE(SUBSTITUTE(SUBSTITUTE(SUBSTITUTE(SUBSTITUTE(SUBSTITUTE(SUBSTITUTE(SUBSTITUTE(SUBSTITUTE(SUBSTITUTE(SUBSTITUTE(SUBSTITUTE(SUBSTITUTE(SUBSTITUTE(SUBSTITUTE(SUBSTITUTE(SUBSTITUTE(LOWER(AC407&amp;""),CHAR(160)," "),"."," "),","," "),"-"," "),"/"," "),"("," "),")"," "),":"," "),";"," "),"_"," "),"–"," "),"?"," "),"!"," "),"*"," "),"["," "),"]"," "),"'"," "),"#"," "),"+"," "),"&amp;"," "))&amp;" "</f>
        <v>  </v>
      </c>
    </row>
    <row r="408" customFormat="false" ht="41.25" hidden="false" customHeight="true" outlineLevel="0" collapsed="false">
      <c r="A408" s="57" t="s">
        <v>1017</v>
      </c>
      <c r="B408" s="57" t="s">
        <v>258</v>
      </c>
      <c r="C408" s="57" t="str">
        <f aca="false">Flights!$F$16</f>
        <v>MH0139</v>
      </c>
      <c r="D408" s="58" t="n">
        <f aca="false">Flights!$D$16</f>
        <v>46307</v>
      </c>
      <c r="E408" s="57" t="str">
        <f aca="false">Flights!$G$16&amp;"-"&amp;Flights!$H$16</f>
        <v>KUL-ADL</v>
      </c>
      <c r="F408" s="57" t="str">
        <f aca="false">Flights!$K$16</f>
        <v>BC</v>
      </c>
      <c r="G408" s="57" t="s">
        <v>402</v>
      </c>
      <c r="H408" s="57" t="s">
        <v>360</v>
      </c>
      <c r="I408" s="57" t="s">
        <v>429</v>
      </c>
      <c r="J408" s="57" t="s">
        <v>608</v>
      </c>
      <c r="K408" s="67" t="s">
        <v>431</v>
      </c>
      <c r="L408" s="67" t="s">
        <v>1018</v>
      </c>
      <c r="M408" s="67" t="s">
        <v>433</v>
      </c>
      <c r="N408" s="67" t="s">
        <v>365</v>
      </c>
      <c r="O408" s="67" t="s">
        <v>485</v>
      </c>
      <c r="P408" s="57" t="s">
        <v>184</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open",IF(AND(NOT(OR(LEN(AZ408)&lt;15,ISNUMBER(MATCH(AZ408,L_Placeholder,0)))),NOT(SUMPRODUCT(--ISNUMBER(SEARCH(" "&amp;L_EvidencePhrase&amp;" ",BF408)))&gt;0),NOT(OR(LEN(AU408)&lt;2,ISNUMBER(MATCH(AU408,L_Placeholder,0)))),NOT(OR(LEN(AX408)&lt;2,ISNUMBER(MATCH(AX408,L_Placeholder,0)))),TRIM(AE408)&lt;&gt;TRIM(T408)),"N/A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",BD408)))&gt;0),"INVALID – evidence missing, placeholder or not yet on file",IF(OR(LEN(AX408)&lt;2,ISNUMBER(MATCH(AX408,L_Placeholder,0))),"INVALID – verifier missing",IF(AX408=AU408,"INVALID – verifier must be someone other than the PIC",IF(SUMPRODUCT(--ISNUMBER(SEARCH(" "&amp;L_EvidencePhrase&amp;" ",BC408)))&gt;0,"INVALID – result not yet available (awaiting / TBC)",IF(AND(TRIM(U408)="Pass",SUMPRODUCT(--ISNUMBER(SEARCH(" "&amp;L_ResultBad&amp;" ",BC408)))&gt;0,NOT(SUMPRODUCT(--ISNUMBER(SEARCH(" "&amp;L_Negation&amp;" ",BC408)))&gt;0)),"INVALID – result describes a problem: use Fail, then Pass after CA",IF(AND(AQ408=1,OR(OR(LEN(AY408)&lt;3,ISNUMBER(MATCH(AY408,L_Placeholder,0))),SUMPRODUCT(--ISNUMBER(SEARCH(" "&amp;L_EvidencePhrase&amp;" ",BE408)))&gt;0)),"INVALID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SUBSTITUTE(SUBSTITUTE(SUBSTITUTE(SUBSTITUTE(SUBSTITUTE(SUBSTITUTE(SUBSTITUTE(SUBSTITUTE(SUBSTITUTE(SUBSTITUTE(SUBSTITUTE(SUBSTITUTE(SUBSTITUTE(LOWER(T408&amp;""),CHAR(160),"")," ",""),".",""),"-",""),"/",""),"?",""),"_",""),",",""),"[",""),"]",""),"(",""),")",""),"*","")</f>
        <v/>
      </c>
      <c r="AV408" s="61" t="str">
        <f aca="false">SUBSTITUTE(SUBSTITUTE(SUBSTITUTE(SUBSTITUTE(SUBSTITUTE(SUBSTITUTE(SUBSTITUTE(SUBSTITUTE(SUBSTITUTE(SUBSTITUTE(SUBSTITUTE(SUBSTITUTE(SUBSTITUTE(LOWER(V408&amp;""),CHAR(160),"")," ",""),".",""),"-",""),"/",""),"?",""),"_",""),",",""),"[",""),"]",""),"(",""),")",""),"*","")</f>
        <v/>
      </c>
      <c r="AW408" s="61" t="str">
        <f aca="false">SUBSTITUTE(SUBSTITUTE(SUBSTITUTE(SUBSTITUTE(SUBSTITUTE(SUBSTITUTE(SUBSTITUTE(SUBSTITUTE(SUBSTITUTE(SUBSTITUTE(SUBSTITUTE(SUBSTITUTE(SUBSTITUTE(LOWER(Z408&amp;""),CHAR(160),"")," ",""),".",""),"-",""),"/",""),"?",""),"_",""),",",""),"[",""),"]",""),"(",""),")",""),"*","")</f>
        <v/>
      </c>
      <c r="AX408" s="61" t="str">
        <f aca="false">SUBSTITUTE(SUBSTITUTE(SUBSTITUTE(SUBSTITUTE(SUBSTITUTE(SUBSTITUTE(SUBSTITUTE(SUBSTITUTE(SUBSTITUTE(SUBSTITUTE(SUBSTITUTE(SUBSTITUTE(SUBSTITUTE(LOWER(AE408&amp;""),CHAR(160),"")," ",""),".",""),"-",""),"/",""),"?",""),"_",""),",",""),"[",""),"]",""),"(",""),")",""),"*","")</f>
        <v/>
      </c>
      <c r="AY408" s="61" t="str">
        <f aca="false">SUBSTITUTE(SUBSTITUTE(SUBSTITUTE(SUBSTITUTE(SUBSTITUTE(SUBSTITUTE(SUBSTITUTE(SUBSTITUTE(SUBSTITUTE(SUBSTITUTE(SUBSTITUTE(SUBSTITUTE(SUBSTITUTE(LOWER(W408&amp;""),CHAR(160),"")," ",""),".",""),"-",""),"/",""),"?",""),"_",""),",",""),"[",""),"]",""),"(",""),")",""),"*","")</f>
        <v/>
      </c>
      <c r="AZ408" s="61" t="str">
        <f aca="false">SUBSTITUTE(SUBSTITUTE(SUBSTITUTE(SUBSTITUTE(SUBSTITUTE(SUBSTITUTE(SUBSTITUTE(SUBSTITUTE(SUBSTITUTE(SUBSTITUTE(SUBSTITUTE(SUBSTITUTE(SUBSTITUTE(LOWER(AC408&amp;""),CHAR(160),"")," ",""),".",""),"-",""),"/",""),"?",""),"_",""),",",""),"[",""),"]",""),"(",""),")",""),"*","")</f>
        <v/>
      </c>
      <c r="BA408" s="61" t="str">
        <f aca="false">SUBSTITUTE(SUBSTITUTE(SUBSTITUTE(SUBSTITUTE(SUBSTITUTE(SUBSTITUTE(SUBSTITUTE(SUBSTITUTE(SUBSTITUTE(SUBSTITUTE(SUBSTITUTE(SUBSTITUTE(SUBSTITUTE(LOWER(AA408&amp;""),CHAR(160),""),"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"&amp;TRIM(SUBSTITUTE(SUBSTITUTE(SUBSTITUTE(SUBSTITUTE(SUBSTITUTE(SUBSTITUTE(SUBSTITUTE(SUBSTITUTE(SUBSTITUTE(SUBSTITUTE(SUBSTITUTE(SUBSTITUTE(SUBSTITUTE(SUBSTITUTE(SUBSTITUTE(SUBSTITUTE(SUBSTITUTE(SUBSTITUTE(SUBSTITUTE(SUBSTITUTE(LOWER(V408&amp;""),CHAR(160)," "),"."," "),","," "),"-"," "),"/"," "),"("," "),")"," "),":"," "),";"," "),"_"," "),"–"," "),"?"," "),"!"," "),"*"," "),"["," "),"]"," "),"'"," "),"#"," "),"+"," "),"&amp;"," "))&amp;" "</f>
        <v>  </v>
      </c>
      <c r="BD408" s="61" t="str">
        <f aca="false">" "&amp;TRIM(SUBSTITUTE(SUBSTITUTE(SUBSTITUTE(SUBSTITUTE(SUBSTITUTE(SUBSTITUTE(SUBSTITUTE(SUBSTITUTE(SUBSTITUTE(SUBSTITUTE(SUBSTITUTE(SUBSTITUTE(SUBSTITUTE(SUBSTITUTE(SUBSTITUTE(SUBSTITUTE(SUBSTITUTE(SUBSTITUTE(SUBSTITUTE(SUBSTITUTE(LOWER(Z408&amp;""),CHAR(160)," "),"."," "),","," "),"-"," "),"/"," "),"("," "),")"," "),":"," "),";"," "),"_"," "),"–"," "),"?"," "),"!"," "),"*"," "),"["," "),"]"," "),"'"," "),"#"," "),"+"," "),"&amp;"," "))&amp;" "</f>
        <v>  </v>
      </c>
      <c r="BE408" s="61" t="str">
        <f aca="false">" "&amp;TRIM(SUBSTITUTE(SUBSTITUTE(SUBSTITUTE(SUBSTITUTE(SUBSTITUTE(SUBSTITUTE(SUBSTITUTE(SUBSTITUTE(SUBSTITUTE(SUBSTITUTE(SUBSTITUTE(SUBSTITUTE(SUBSTITUTE(SUBSTITUTE(SUBSTITUTE(SUBSTITUTE(SUBSTITUTE(SUBSTITUTE(SUBSTITUTE(SUBSTITUTE(LOWER(W408&amp;""),CHAR(160)," "),"."," "),","," "),"-"," "),"/"," "),"("," "),")"," "),":"," "),";"," "),"_"," "),"–"," "),"?"," "),"!"," "),"*"," "),"["," "),"]"," "),"'"," "),"#"," "),"+"," "),"&amp;"," "))&amp;" "</f>
        <v>  </v>
      </c>
      <c r="BF408" s="61" t="str">
        <f aca="false">" "&amp;TRIM(SUBSTITUTE(SUBSTITUTE(SUBSTITUTE(SUBSTITUTE(SUBSTITUTE(SUBSTITUTE(SUBSTITUTE(SUBSTITUTE(SUBSTITUTE(SUBSTITUTE(SUBSTITUTE(SUBSTITUTE(SUBSTITUTE(SUBSTITUTE(SUBSTITUTE(SUBSTITUTE(SUBSTITUTE(SUBSTITUTE(SUBSTITUTE(SUBSTITUTE(LOWER(AC408&amp;""),CHAR(160)," "),"."," "),","," "),"-"," "),"/"," "),"("," "),")"," "),":"," "),";"," "),"_"," "),"–"," "),"?"," "),"!"," "),"*"," "),"["," "),"]"," "),"'"," "),"#"," "),"+"," "),"&amp;"," "))&amp;" "</f>
        <v>  </v>
      </c>
    </row>
    <row r="409" customFormat="false" ht="39.75" hidden="false" customHeight="true" outlineLevel="0" collapsed="false">
      <c r="A409" s="57" t="s">
        <v>1019</v>
      </c>
      <c r="B409" s="57" t="s">
        <v>258</v>
      </c>
      <c r="C409" s="57" t="str">
        <f aca="false">Flights!$F$16</f>
        <v>MH0139</v>
      </c>
      <c r="D409" s="58" t="n">
        <f aca="false">Flights!$D$16</f>
        <v>46307</v>
      </c>
      <c r="E409" s="57" t="str">
        <f aca="false">Flights!$G$16&amp;"-"&amp;Flights!$H$16</f>
        <v>KUL-ADL</v>
      </c>
      <c r="F409" s="57" t="str">
        <f aca="false">Flights!$K$16</f>
        <v>BC</v>
      </c>
      <c r="G409" s="57" t="s">
        <v>402</v>
      </c>
      <c r="H409" s="57" t="s">
        <v>360</v>
      </c>
      <c r="I409" s="57" t="s">
        <v>611</v>
      </c>
      <c r="J409" s="57" t="s">
        <v>612</v>
      </c>
      <c r="K409" s="67" t="s">
        <v>483</v>
      </c>
      <c r="L409" s="67" t="s">
        <v>1020</v>
      </c>
      <c r="M409" s="67" t="s">
        <v>184</v>
      </c>
      <c r="N409" s="67" t="s">
        <v>365</v>
      </c>
      <c r="O409" s="67" t="s">
        <v>614</v>
      </c>
      <c r="P409" s="57" t="s">
        <v>184</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open",IF(AND(NOT(OR(LEN(AZ409)&lt;15,ISNUMBER(MATCH(AZ409,L_Placeholder,0)))),NOT(SUMPRODUCT(--ISNUMBER(SEARCH(" "&amp;L_EvidencePhrase&amp;" ",BF409)))&gt;0),NOT(OR(LEN(AU409)&lt;2,ISNUMBER(MATCH(AU409,L_Placeholder,0)))),NOT(OR(LEN(AX409)&lt;2,ISNUMBER(MATCH(AX409,L_Placeholder,0)))),TRIM(AE409)&lt;&gt;TRIM(T409)),"N/A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",BD409)))&gt;0),"INVALID – evidence missing, placeholder or not yet on file",IF(OR(LEN(AX409)&lt;2,ISNUMBER(MATCH(AX409,L_Placeholder,0))),"INVALID – verifier missing",IF(AX409=AU409,"INVALID – verifier must be someone other than the PIC",IF(SUMPRODUCT(--ISNUMBER(SEARCH(" "&amp;L_EvidencePhrase&amp;" ",BC409)))&gt;0,"INVALID – result not yet available (awaiting / TBC)",IF(AND(TRIM(U409)="Pass",SUMPRODUCT(--ISNUMBER(SEARCH(" "&amp;L_ResultBad&amp;" ",BC409)))&gt;0,NOT(SUMPRODUCT(--ISNUMBER(SEARCH(" "&amp;L_Negation&amp;" ",BC409)))&gt;0)),"INVALID – result describes a problem: use Fail, then Pass after CA",IF(AND(AQ409=1,OR(OR(LEN(AY409)&lt;3,ISNUMBER(MATCH(AY409,L_Placeholder,0))),SUMPRODUCT(--ISNUMBER(SEARCH(" "&amp;L_EvidencePhrase&amp;" ",BE409)))&gt;0)),"INVALID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SUBSTITUTE(SUBSTITUTE(SUBSTITUTE(SUBSTITUTE(SUBSTITUTE(SUBSTITUTE(SUBSTITUTE(SUBSTITUTE(SUBSTITUTE(SUBSTITUTE(SUBSTITUTE(SUBSTITUTE(SUBSTITUTE(LOWER(T409&amp;""),CHAR(160),"")," ",""),".",""),"-",""),"/",""),"?",""),"_",""),",",""),"[",""),"]",""),"(",""),")",""),"*","")</f>
        <v/>
      </c>
      <c r="AV409" s="61" t="str">
        <f aca="false">SUBSTITUTE(SUBSTITUTE(SUBSTITUTE(SUBSTITUTE(SUBSTITUTE(SUBSTITUTE(SUBSTITUTE(SUBSTITUTE(SUBSTITUTE(SUBSTITUTE(SUBSTITUTE(SUBSTITUTE(SUBSTITUTE(LOWER(V409&amp;""),CHAR(160),"")," ",""),".",""),"-",""),"/",""),"?",""),"_",""),",",""),"[",""),"]",""),"(",""),")",""),"*","")</f>
        <v/>
      </c>
      <c r="AW409" s="61" t="str">
        <f aca="false">SUBSTITUTE(SUBSTITUTE(SUBSTITUTE(SUBSTITUTE(SUBSTITUTE(SUBSTITUTE(SUBSTITUTE(SUBSTITUTE(SUBSTITUTE(SUBSTITUTE(SUBSTITUTE(SUBSTITUTE(SUBSTITUTE(LOWER(Z409&amp;""),CHAR(160),"")," ",""),".",""),"-",""),"/",""),"?",""),"_",""),",",""),"[",""),"]",""),"(",""),")",""),"*","")</f>
        <v/>
      </c>
      <c r="AX409" s="61" t="str">
        <f aca="false">SUBSTITUTE(SUBSTITUTE(SUBSTITUTE(SUBSTITUTE(SUBSTITUTE(SUBSTITUTE(SUBSTITUTE(SUBSTITUTE(SUBSTITUTE(SUBSTITUTE(SUBSTITUTE(SUBSTITUTE(SUBSTITUTE(LOWER(AE409&amp;""),CHAR(160),"")," ",""),".",""),"-",""),"/",""),"?",""),"_",""),",",""),"[",""),"]",""),"(",""),")",""),"*","")</f>
        <v/>
      </c>
      <c r="AY409" s="61" t="str">
        <f aca="false">SUBSTITUTE(SUBSTITUTE(SUBSTITUTE(SUBSTITUTE(SUBSTITUTE(SUBSTITUTE(SUBSTITUTE(SUBSTITUTE(SUBSTITUTE(SUBSTITUTE(SUBSTITUTE(SUBSTITUTE(SUBSTITUTE(LOWER(W409&amp;""),CHAR(160),"")," ",""),".",""),"-",""),"/",""),"?",""),"_",""),",",""),"[",""),"]",""),"(",""),")",""),"*","")</f>
        <v/>
      </c>
      <c r="AZ409" s="61" t="str">
        <f aca="false">SUBSTITUTE(SUBSTITUTE(SUBSTITUTE(SUBSTITUTE(SUBSTITUTE(SUBSTITUTE(SUBSTITUTE(SUBSTITUTE(SUBSTITUTE(SUBSTITUTE(SUBSTITUTE(SUBSTITUTE(SUBSTITUTE(LOWER(AC409&amp;""),CHAR(160),"")," ",""),".",""),"-",""),"/",""),"?",""),"_",""),",",""),"[",""),"]",""),"(",""),")",""),"*","")</f>
        <v/>
      </c>
      <c r="BA409" s="61" t="str">
        <f aca="false">SUBSTITUTE(SUBSTITUTE(SUBSTITUTE(SUBSTITUTE(SUBSTITUTE(SUBSTITUTE(SUBSTITUTE(SUBSTITUTE(SUBSTITUTE(SUBSTITUTE(SUBSTITUTE(SUBSTITUTE(SUBSTITUTE(LOWER(AA409&amp;""),CHAR(160),""),"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"&amp;TRIM(SUBSTITUTE(SUBSTITUTE(SUBSTITUTE(SUBSTITUTE(SUBSTITUTE(SUBSTITUTE(SUBSTITUTE(SUBSTITUTE(SUBSTITUTE(SUBSTITUTE(SUBSTITUTE(SUBSTITUTE(SUBSTITUTE(SUBSTITUTE(SUBSTITUTE(SUBSTITUTE(SUBSTITUTE(SUBSTITUTE(SUBSTITUTE(SUBSTITUTE(LOWER(V409&amp;""),CHAR(160)," "),"."," "),","," "),"-"," "),"/"," "),"("," "),")"," "),":"," "),";"," "),"_"," "),"–"," "),"?"," "),"!"," "),"*"," "),"["," "),"]"," "),"'"," "),"#"," "),"+"," "),"&amp;"," "))&amp;" "</f>
        <v>  </v>
      </c>
      <c r="BD409" s="61" t="str">
        <f aca="false">" "&amp;TRIM(SUBSTITUTE(SUBSTITUTE(SUBSTITUTE(SUBSTITUTE(SUBSTITUTE(SUBSTITUTE(SUBSTITUTE(SUBSTITUTE(SUBSTITUTE(SUBSTITUTE(SUBSTITUTE(SUBSTITUTE(SUBSTITUTE(SUBSTITUTE(SUBSTITUTE(SUBSTITUTE(SUBSTITUTE(SUBSTITUTE(SUBSTITUTE(SUBSTITUTE(LOWER(Z409&amp;""),CHAR(160)," "),"."," "),","," "),"-"," "),"/"," "),"("," "),")"," "),":"," "),";"," "),"_"," "),"–"," "),"?"," "),"!"," "),"*"," "),"["," "),"]"," "),"'"," "),"#"," "),"+"," "),"&amp;"," "))&amp;" "</f>
        <v>  </v>
      </c>
      <c r="BE409" s="61" t="str">
        <f aca="false">" "&amp;TRIM(SUBSTITUTE(SUBSTITUTE(SUBSTITUTE(SUBSTITUTE(SUBSTITUTE(SUBSTITUTE(SUBSTITUTE(SUBSTITUTE(SUBSTITUTE(SUBSTITUTE(SUBSTITUTE(SUBSTITUTE(SUBSTITUTE(SUBSTITUTE(SUBSTITUTE(SUBSTITUTE(SUBSTITUTE(SUBSTITUTE(SUBSTITUTE(SUBSTITUTE(LOWER(W409&amp;""),CHAR(160)," "),"."," "),","," "),"-"," "),"/"," "),"("," "),")"," "),":"," "),";"," "),"_"," "),"–"," "),"?"," "),"!"," "),"*"," "),"["," "),"]"," "),"'"," "),"#"," "),"+"," "),"&amp;"," "))&amp;" "</f>
        <v>  </v>
      </c>
      <c r="BF409" s="61" t="str">
        <f aca="false">" "&amp;TRIM(SUBSTITUTE(SUBSTITUTE(SUBSTITUTE(SUBSTITUTE(SUBSTITUTE(SUBSTITUTE(SUBSTITUTE(SUBSTITUTE(SUBSTITUTE(SUBSTITUTE(SUBSTITUTE(SUBSTITUTE(SUBSTITUTE(SUBSTITUTE(SUBSTITUTE(SUBSTITUTE(SUBSTITUTE(SUBSTITUTE(SUBSTITUTE(SUBSTITUTE(LOWER(AC409&amp;""),CHAR(160)," "),"."," "),","," "),"-"," "),"/"," "),"("," "),")"," "),":"," "),";"," "),"_"," "),"–"," "),"?"," "),"!"," "),"*"," "),"["," "),"]"," "),"'"," "),"#"," "),"+"," "),"&amp;"," "))&amp;" "</f>
        <v>  </v>
      </c>
    </row>
    <row r="410" customFormat="false" ht="41.25" hidden="false" customHeight="true" outlineLevel="0" collapsed="false">
      <c r="A410" s="57" t="s">
        <v>1021</v>
      </c>
      <c r="B410" s="57" t="s">
        <v>258</v>
      </c>
      <c r="C410" s="57" t="str">
        <f aca="false">Flights!$F$16</f>
        <v>MH0139</v>
      </c>
      <c r="D410" s="58" t="n">
        <f aca="false">Flights!$D$16</f>
        <v>46307</v>
      </c>
      <c r="E410" s="57" t="str">
        <f aca="false">Flights!$G$16&amp;"-"&amp;Flights!$H$16</f>
        <v>KUL-ADL</v>
      </c>
      <c r="F410" s="57" t="str">
        <f aca="false">Flights!$K$16</f>
        <v>BC</v>
      </c>
      <c r="G410" s="57" t="s">
        <v>402</v>
      </c>
      <c r="H410" s="57" t="s">
        <v>360</v>
      </c>
      <c r="I410" s="57" t="s">
        <v>616</v>
      </c>
      <c r="J410" s="57" t="s">
        <v>617</v>
      </c>
      <c r="K410" s="67" t="s">
        <v>1022</v>
      </c>
      <c r="L410" s="67" t="s">
        <v>1023</v>
      </c>
      <c r="M410" s="67" t="s">
        <v>433</v>
      </c>
      <c r="N410" s="67" t="s">
        <v>365</v>
      </c>
      <c r="O410" s="67" t="s">
        <v>1024</v>
      </c>
      <c r="P410" s="57" t="s">
        <v>184</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open",IF(AND(NOT(OR(LEN(AZ410)&lt;15,ISNUMBER(MATCH(AZ410,L_Placeholder,0)))),NOT(SUMPRODUCT(--ISNUMBER(SEARCH(" "&amp;L_EvidencePhrase&amp;" ",BF410)))&gt;0),NOT(OR(LEN(AU410)&lt;2,ISNUMBER(MATCH(AU410,L_Placeholder,0)))),NOT(OR(LEN(AX410)&lt;2,ISNUMBER(MATCH(AX410,L_Placeholder,0)))),TRIM(AE410)&lt;&gt;TRIM(T410)),"N/A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",BD410)))&gt;0),"INVALID – evidence missing, placeholder or not yet on file",IF(OR(LEN(AX410)&lt;2,ISNUMBER(MATCH(AX410,L_Placeholder,0))),"INVALID – verifier missing",IF(AX410=AU410,"INVALID – verifier must be someone other than the PIC",IF(SUMPRODUCT(--ISNUMBER(SEARCH(" "&amp;L_EvidencePhrase&amp;" ",BC410)))&gt;0,"INVALID – result not yet available (awaiting / TBC)",IF(AND(TRIM(U410)="Pass",SUMPRODUCT(--ISNUMBER(SEARCH(" "&amp;L_ResultBad&amp;" ",BC410)))&gt;0,NOT(SUMPRODUCT(--ISNUMBER(SEARCH(" "&amp;L_Negation&amp;" ",BC410)))&gt;0)),"INVALID – result describes a problem: use Fail, then Pass after CA",IF(AND(AQ410=1,OR(OR(LEN(AY410)&lt;3,ISNUMBER(MATCH(AY410,L_Placeholder,0))),SUMPRODUCT(--ISNUMBER(SEARCH(" "&amp;L_EvidencePhrase&amp;" ",BE410)))&gt;0)),"INVALID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SUBSTITUTE(SUBSTITUTE(SUBSTITUTE(SUBSTITUTE(SUBSTITUTE(SUBSTITUTE(SUBSTITUTE(SUBSTITUTE(SUBSTITUTE(SUBSTITUTE(SUBSTITUTE(SUBSTITUTE(SUBSTITUTE(LOWER(T410&amp;""),CHAR(160),"")," ",""),".",""),"-",""),"/",""),"?",""),"_",""),",",""),"[",""),"]",""),"(",""),")",""),"*","")</f>
        <v/>
      </c>
      <c r="AV410" s="61" t="str">
        <f aca="false">SUBSTITUTE(SUBSTITUTE(SUBSTITUTE(SUBSTITUTE(SUBSTITUTE(SUBSTITUTE(SUBSTITUTE(SUBSTITUTE(SUBSTITUTE(SUBSTITUTE(SUBSTITUTE(SUBSTITUTE(SUBSTITUTE(LOWER(V410&amp;""),CHAR(160),"")," ",""),".",""),"-",""),"/",""),"?",""),"_",""),",",""),"[",""),"]",""),"(",""),")",""),"*","")</f>
        <v/>
      </c>
      <c r="AW410" s="61" t="str">
        <f aca="false">SUBSTITUTE(SUBSTITUTE(SUBSTITUTE(SUBSTITUTE(SUBSTITUTE(SUBSTITUTE(SUBSTITUTE(SUBSTITUTE(SUBSTITUTE(SUBSTITUTE(SUBSTITUTE(SUBSTITUTE(SUBSTITUTE(LOWER(Z410&amp;""),CHAR(160),"")," ",""),".",""),"-",""),"/",""),"?",""),"_",""),",",""),"[",""),"]",""),"(",""),")",""),"*","")</f>
        <v/>
      </c>
      <c r="AX410" s="61" t="str">
        <f aca="false">SUBSTITUTE(SUBSTITUTE(SUBSTITUTE(SUBSTITUTE(SUBSTITUTE(SUBSTITUTE(SUBSTITUTE(SUBSTITUTE(SUBSTITUTE(SUBSTITUTE(SUBSTITUTE(SUBSTITUTE(SUBSTITUTE(LOWER(AE410&amp;""),CHAR(160),"")," ",""),".",""),"-",""),"/",""),"?",""),"_",""),",",""),"[",""),"]",""),"(",""),")",""),"*","")</f>
        <v/>
      </c>
      <c r="AY410" s="61" t="str">
        <f aca="false">SUBSTITUTE(SUBSTITUTE(SUBSTITUTE(SUBSTITUTE(SUBSTITUTE(SUBSTITUTE(SUBSTITUTE(SUBSTITUTE(SUBSTITUTE(SUBSTITUTE(SUBSTITUTE(SUBSTITUTE(SUBSTITUTE(LOWER(W410&amp;""),CHAR(160),"")," ",""),".",""),"-",""),"/",""),"?",""),"_",""),",",""),"[",""),"]",""),"(",""),")",""),"*","")</f>
        <v/>
      </c>
      <c r="AZ410" s="61" t="str">
        <f aca="false">SUBSTITUTE(SUBSTITUTE(SUBSTITUTE(SUBSTITUTE(SUBSTITUTE(SUBSTITUTE(SUBSTITUTE(SUBSTITUTE(SUBSTITUTE(SUBSTITUTE(SUBSTITUTE(SUBSTITUTE(SUBSTITUTE(LOWER(AC410&amp;""),CHAR(160),"")," ",""),".",""),"-",""),"/",""),"?",""),"_",""),",",""),"[",""),"]",""),"(",""),")",""),"*","")</f>
        <v/>
      </c>
      <c r="BA410" s="61" t="str">
        <f aca="false">SUBSTITUTE(SUBSTITUTE(SUBSTITUTE(SUBSTITUTE(SUBSTITUTE(SUBSTITUTE(SUBSTITUTE(SUBSTITUTE(SUBSTITUTE(SUBSTITUTE(SUBSTITUTE(SUBSTITUTE(SUBSTITUTE(LOWER(AA410&amp;""),CHAR(160),""),"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"&amp;TRIM(SUBSTITUTE(SUBSTITUTE(SUBSTITUTE(SUBSTITUTE(SUBSTITUTE(SUBSTITUTE(SUBSTITUTE(SUBSTITUTE(SUBSTITUTE(SUBSTITUTE(SUBSTITUTE(SUBSTITUTE(SUBSTITUTE(SUBSTITUTE(SUBSTITUTE(SUBSTITUTE(SUBSTITUTE(SUBSTITUTE(SUBSTITUTE(SUBSTITUTE(LOWER(V410&amp;""),CHAR(160)," "),"."," "),","," "),"-"," "),"/"," "),"("," "),")"," "),":"," "),";"," "),"_"," "),"–"," "),"?"," "),"!"," "),"*"," "),"["," "),"]"," "),"'"," "),"#"," "),"+"," "),"&amp;"," "))&amp;" "</f>
        <v>  </v>
      </c>
      <c r="BD410" s="61" t="str">
        <f aca="false">" "&amp;TRIM(SUBSTITUTE(SUBSTITUTE(SUBSTITUTE(SUBSTITUTE(SUBSTITUTE(SUBSTITUTE(SUBSTITUTE(SUBSTITUTE(SUBSTITUTE(SUBSTITUTE(SUBSTITUTE(SUBSTITUTE(SUBSTITUTE(SUBSTITUTE(SUBSTITUTE(SUBSTITUTE(SUBSTITUTE(SUBSTITUTE(SUBSTITUTE(SUBSTITUTE(LOWER(Z410&amp;""),CHAR(160)," "),"."," "),","," "),"-"," "),"/"," "),"("," "),")"," "),":"," "),";"," "),"_"," "),"–"," "),"?"," "),"!"," "),"*"," "),"["," "),"]"," "),"'"," "),"#"," "),"+"," "),"&amp;"," "))&amp;" "</f>
        <v>  </v>
      </c>
      <c r="BE410" s="61" t="str">
        <f aca="false">" "&amp;TRIM(SUBSTITUTE(SUBSTITUTE(SUBSTITUTE(SUBSTITUTE(SUBSTITUTE(SUBSTITUTE(SUBSTITUTE(SUBSTITUTE(SUBSTITUTE(SUBSTITUTE(SUBSTITUTE(SUBSTITUTE(SUBSTITUTE(SUBSTITUTE(SUBSTITUTE(SUBSTITUTE(SUBSTITUTE(SUBSTITUTE(SUBSTITUTE(SUBSTITUTE(LOWER(W410&amp;""),CHAR(160)," "),"."," "),","," "),"-"," "),"/"," "),"("," "),")"," "),":"," "),";"," "),"_"," "),"–"," "),"?"," "),"!"," "),"*"," "),"["," "),"]"," "),"'"," "),"#"," "),"+"," "),"&amp;"," "))&amp;" "</f>
        <v>  </v>
      </c>
      <c r="BF410" s="61" t="str">
        <f aca="false">" "&amp;TRIM(SUBSTITUTE(SUBSTITUTE(SUBSTITUTE(SUBSTITUTE(SUBSTITUTE(SUBSTITUTE(SUBSTITUTE(SUBSTITUTE(SUBSTITUTE(SUBSTITUTE(SUBSTITUTE(SUBSTITUTE(SUBSTITUTE(SUBSTITUTE(SUBSTITUTE(SUBSTITUTE(SUBSTITUTE(SUBSTITUTE(SUBSTITUTE(SUBSTITUTE(LOWER(AC410&amp;""),CHAR(160)," "),"."," "),","," "),"-"," "),"/"," "),"("," "),")"," "),":"," "),";"," "),"_"," "),"–"," "),"?"," "),"!"," "),"*"," "),"["," "),"]"," "),"'"," "),"#"," "),"+"," "),"&amp;"," "))&amp;" "</f>
        <v>  </v>
      </c>
    </row>
    <row r="411" customFormat="false" ht="39.75" hidden="false" customHeight="true" outlineLevel="0" collapsed="false">
      <c r="A411" s="57" t="s">
        <v>1025</v>
      </c>
      <c r="B411" s="57" t="s">
        <v>258</v>
      </c>
      <c r="C411" s="57" t="str">
        <f aca="false">Flights!$F$16</f>
        <v>MH0139</v>
      </c>
      <c r="D411" s="58" t="n">
        <f aca="false">Flights!$D$16</f>
        <v>46307</v>
      </c>
      <c r="E411" s="57" t="str">
        <f aca="false">Flights!$G$16&amp;"-"&amp;Flights!$H$16</f>
        <v>KUL-ADL</v>
      </c>
      <c r="F411" s="57" t="str">
        <f aca="false">Flights!$K$16</f>
        <v>BC</v>
      </c>
      <c r="G411" s="57" t="s">
        <v>441</v>
      </c>
      <c r="H411" s="57" t="s">
        <v>442</v>
      </c>
      <c r="I411" s="57" t="s">
        <v>361</v>
      </c>
      <c r="J411" s="57" t="s">
        <v>443</v>
      </c>
      <c r="K411" s="67" t="s">
        <v>408</v>
      </c>
      <c r="L411" s="67" t="s">
        <v>444</v>
      </c>
      <c r="M411" s="67"/>
      <c r="N411" s="67" t="s">
        <v>365</v>
      </c>
      <c r="O411" s="67" t="s">
        <v>445</v>
      </c>
      <c r="P411" s="57" t="s">
        <v>184</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open",IF(AND(NOT(OR(LEN(AZ411)&lt;15,ISNUMBER(MATCH(AZ411,L_Placeholder,0)))),NOT(SUMPRODUCT(--ISNUMBER(SEARCH(" "&amp;L_EvidencePhrase&amp;" ",BF411)))&gt;0),NOT(OR(LEN(AU411)&lt;2,ISNUMBER(MATCH(AU411,L_Placeholder,0)))),NOT(OR(LEN(AX411)&lt;2,ISNUMBER(MATCH(AX411,L_Placeholder,0)))),TRIM(AE411)&lt;&gt;TRIM(T411)),"N/A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",BD411)))&gt;0),"INVALID – evidence missing, placeholder or not yet on file",IF(OR(LEN(AX411)&lt;2,ISNUMBER(MATCH(AX411,L_Placeholder,0))),"INVALID – verifier missing",IF(AX411=AU411,"INVALID – verifier must be someone other than the PIC",IF(SUMPRODUCT(--ISNUMBER(SEARCH(" "&amp;L_EvidencePhrase&amp;" ",BC411)))&gt;0,"INVALID – result not yet available (awaiting / TBC)",IF(AND(TRIM(U411)="Pass",SUMPRODUCT(--ISNUMBER(SEARCH(" "&amp;L_ResultBad&amp;" ",BC411)))&gt;0,NOT(SUMPRODUCT(--ISNUMBER(SEARCH(" "&amp;L_Negation&amp;" ",BC411)))&gt;0)),"INVALID – result describes a problem: use Fail, then Pass after CA",IF(AND(AQ411=1,OR(OR(LEN(AY411)&lt;3,ISNUMBER(MATCH(AY411,L_Placeholder,0))),SUMPRODUCT(--ISNUMBER(SEARCH(" "&amp;L_EvidencePhrase&amp;" ",BE411)))&gt;0)),"INVALID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SUBSTITUTE(SUBSTITUTE(SUBSTITUTE(SUBSTITUTE(SUBSTITUTE(SUBSTITUTE(SUBSTITUTE(SUBSTITUTE(SUBSTITUTE(SUBSTITUTE(SUBSTITUTE(SUBSTITUTE(SUBSTITUTE(LOWER(T411&amp;""),CHAR(160),"")," ",""),".",""),"-",""),"/",""),"?",""),"_",""),",",""),"[",""),"]",""),"(",""),")",""),"*","")</f>
        <v/>
      </c>
      <c r="AV411" s="61" t="str">
        <f aca="false">SUBSTITUTE(SUBSTITUTE(SUBSTITUTE(SUBSTITUTE(SUBSTITUTE(SUBSTITUTE(SUBSTITUTE(SUBSTITUTE(SUBSTITUTE(SUBSTITUTE(SUBSTITUTE(SUBSTITUTE(SUBSTITUTE(LOWER(V411&amp;""),CHAR(160),"")," ",""),".",""),"-",""),"/",""),"?",""),"_",""),",",""),"[",""),"]",""),"(",""),")",""),"*","")</f>
        <v/>
      </c>
      <c r="AW411" s="61" t="str">
        <f aca="false">SUBSTITUTE(SUBSTITUTE(SUBSTITUTE(SUBSTITUTE(SUBSTITUTE(SUBSTITUTE(SUBSTITUTE(SUBSTITUTE(SUBSTITUTE(SUBSTITUTE(SUBSTITUTE(SUBSTITUTE(SUBSTITUTE(LOWER(Z411&amp;""),CHAR(160),"")," ",""),".",""),"-",""),"/",""),"?",""),"_",""),",",""),"[",""),"]",""),"(",""),")",""),"*","")</f>
        <v/>
      </c>
      <c r="AX411" s="61" t="str">
        <f aca="false">SUBSTITUTE(SUBSTITUTE(SUBSTITUTE(SUBSTITUTE(SUBSTITUTE(SUBSTITUTE(SUBSTITUTE(SUBSTITUTE(SUBSTITUTE(SUBSTITUTE(SUBSTITUTE(SUBSTITUTE(SUBSTITUTE(LOWER(AE411&amp;""),CHAR(160),"")," ",""),".",""),"-",""),"/",""),"?",""),"_",""),",",""),"[",""),"]",""),"(",""),")",""),"*","")</f>
        <v/>
      </c>
      <c r="AY411" s="61" t="str">
        <f aca="false">SUBSTITUTE(SUBSTITUTE(SUBSTITUTE(SUBSTITUTE(SUBSTITUTE(SUBSTITUTE(SUBSTITUTE(SUBSTITUTE(SUBSTITUTE(SUBSTITUTE(SUBSTITUTE(SUBSTITUTE(SUBSTITUTE(LOWER(W411&amp;""),CHAR(160),"")," ",""),".",""),"-",""),"/",""),"?",""),"_",""),",",""),"[",""),"]",""),"(",""),")",""),"*","")</f>
        <v/>
      </c>
      <c r="AZ411" s="61" t="str">
        <f aca="false">SUBSTITUTE(SUBSTITUTE(SUBSTITUTE(SUBSTITUTE(SUBSTITUTE(SUBSTITUTE(SUBSTITUTE(SUBSTITUTE(SUBSTITUTE(SUBSTITUTE(SUBSTITUTE(SUBSTITUTE(SUBSTITUTE(LOWER(AC411&amp;""),CHAR(160),"")," ",""),".",""),"-",""),"/",""),"?",""),"_",""),",",""),"[",""),"]",""),"(",""),")",""),"*","")</f>
        <v/>
      </c>
      <c r="BA411" s="61" t="str">
        <f aca="false">SUBSTITUTE(SUBSTITUTE(SUBSTITUTE(SUBSTITUTE(SUBSTITUTE(SUBSTITUTE(SUBSTITUTE(SUBSTITUTE(SUBSTITUTE(SUBSTITUTE(SUBSTITUTE(SUBSTITUTE(SUBSTITUTE(LOWER(AA411&amp;""),CHAR(160),""),"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"&amp;TRIM(SUBSTITUTE(SUBSTITUTE(SUBSTITUTE(SUBSTITUTE(SUBSTITUTE(SUBSTITUTE(SUBSTITUTE(SUBSTITUTE(SUBSTITUTE(SUBSTITUTE(SUBSTITUTE(SUBSTITUTE(SUBSTITUTE(SUBSTITUTE(SUBSTITUTE(SUBSTITUTE(SUBSTITUTE(SUBSTITUTE(SUBSTITUTE(SUBSTITUTE(LOWER(V411&amp;""),CHAR(160)," "),"."," "),","," "),"-"," "),"/"," "),"("," "),")"," "),":"," "),";"," "),"_"," "),"–"," "),"?"," "),"!"," "),"*"," "),"["," "),"]"," "),"'"," "),"#"," "),"+"," "),"&amp;"," "))&amp;" "</f>
        <v>  </v>
      </c>
      <c r="BD411" s="61" t="str">
        <f aca="false">" "&amp;TRIM(SUBSTITUTE(SUBSTITUTE(SUBSTITUTE(SUBSTITUTE(SUBSTITUTE(SUBSTITUTE(SUBSTITUTE(SUBSTITUTE(SUBSTITUTE(SUBSTITUTE(SUBSTITUTE(SUBSTITUTE(SUBSTITUTE(SUBSTITUTE(SUBSTITUTE(SUBSTITUTE(SUBSTITUTE(SUBSTITUTE(SUBSTITUTE(SUBSTITUTE(LOWER(Z411&amp;""),CHAR(160)," "),"."," "),","," "),"-"," "),"/"," "),"("," "),")"," "),":"," "),";"," "),"_"," "),"–"," "),"?"," "),"!"," "),"*"," "),"["," "),"]"," "),"'"," "),"#"," "),"+"," "),"&amp;"," "))&amp;" "</f>
        <v>  </v>
      </c>
      <c r="BE411" s="61" t="str">
        <f aca="false">" "&amp;TRIM(SUBSTITUTE(SUBSTITUTE(SUBSTITUTE(SUBSTITUTE(SUBSTITUTE(SUBSTITUTE(SUBSTITUTE(SUBSTITUTE(SUBSTITUTE(SUBSTITUTE(SUBSTITUTE(SUBSTITUTE(SUBSTITUTE(SUBSTITUTE(SUBSTITUTE(SUBSTITUTE(SUBSTITUTE(SUBSTITUTE(SUBSTITUTE(SUBSTITUTE(LOWER(W411&amp;""),CHAR(160)," "),"."," "),","," "),"-"," "),"/"," "),"("," "),")"," "),":"," "),";"," "),"_"," "),"–"," "),"?"," "),"!"," "),"*"," "),"["," "),"]"," "),"'"," "),"#"," "),"+"," "),"&amp;"," "))&amp;" "</f>
        <v>  </v>
      </c>
      <c r="BF411" s="61" t="str">
        <f aca="false">" "&amp;TRIM(SUBSTITUTE(SUBSTITUTE(SUBSTITUTE(SUBSTITUTE(SUBSTITUTE(SUBSTITUTE(SUBSTITUTE(SUBSTITUTE(SUBSTITUTE(SUBSTITUTE(SUBSTITUTE(SUBSTITUTE(SUBSTITUTE(SUBSTITUTE(SUBSTITUTE(SUBSTITUTE(SUBSTITUTE(SUBSTITUTE(SUBSTITUTE(SUBSTITUTE(LOWER(AC411&amp;""),CHAR(160)," "),"."," "),","," "),"-"," "),"/"," "),"("," "),")"," "),":"," "),";"," "),"_"," "),"–"," "),"?"," "),"!"," "),"*"," "),"["," "),"]"," "),"'"," "),"#"," "),"+"," "),"&amp;"," "))&amp;" "</f>
        <v>  </v>
      </c>
    </row>
    <row r="412" customFormat="false" ht="39.75" hidden="false" customHeight="true" outlineLevel="0" collapsed="false">
      <c r="A412" s="57" t="s">
        <v>1026</v>
      </c>
      <c r="B412" s="57" t="s">
        <v>258</v>
      </c>
      <c r="C412" s="57" t="str">
        <f aca="false">Flights!$F$16</f>
        <v>MH0139</v>
      </c>
      <c r="D412" s="58" t="n">
        <f aca="false">Flights!$D$16</f>
        <v>46307</v>
      </c>
      <c r="E412" s="57" t="str">
        <f aca="false">Flights!$G$16&amp;"-"&amp;Flights!$H$16</f>
        <v>KUL-ADL</v>
      </c>
      <c r="F412" s="57" t="str">
        <f aca="false">Flights!$K$16</f>
        <v>BC</v>
      </c>
      <c r="G412" s="57" t="s">
        <v>441</v>
      </c>
      <c r="H412" s="57" t="s">
        <v>442</v>
      </c>
      <c r="I412" s="57" t="s">
        <v>410</v>
      </c>
      <c r="J412" s="57" t="s">
        <v>447</v>
      </c>
      <c r="K412" s="67" t="s">
        <v>408</v>
      </c>
      <c r="L412" s="67" t="s">
        <v>444</v>
      </c>
      <c r="M412" s="67"/>
      <c r="N412" s="67" t="s">
        <v>365</v>
      </c>
      <c r="O412" s="67" t="s">
        <v>445</v>
      </c>
      <c r="P412" s="57" t="s">
        <v>184</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open",IF(AND(NOT(OR(LEN(AZ412)&lt;15,ISNUMBER(MATCH(AZ412,L_Placeholder,0)))),NOT(SUMPRODUCT(--ISNUMBER(SEARCH(" "&amp;L_EvidencePhrase&amp;" ",BF412)))&gt;0),NOT(OR(LEN(AU412)&lt;2,ISNUMBER(MATCH(AU412,L_Placeholder,0)))),NOT(OR(LEN(AX412)&lt;2,ISNUMBER(MATCH(AX412,L_Placeholder,0)))),TRIM(AE412)&lt;&gt;TRIM(T412)),"N/A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",BD412)))&gt;0),"INVALID – evidence missing, placeholder or not yet on file",IF(OR(LEN(AX412)&lt;2,ISNUMBER(MATCH(AX412,L_Placeholder,0))),"INVALID – verifier missing",IF(AX412=AU412,"INVALID – verifier must be someone other than the PIC",IF(SUMPRODUCT(--ISNUMBER(SEARCH(" "&amp;L_EvidencePhrase&amp;" ",BC412)))&gt;0,"INVALID – result not yet available (awaiting / TBC)",IF(AND(TRIM(U412)="Pass",SUMPRODUCT(--ISNUMBER(SEARCH(" "&amp;L_ResultBad&amp;" ",BC412)))&gt;0,NOT(SUMPRODUCT(--ISNUMBER(SEARCH(" "&amp;L_Negation&amp;" ",BC412)))&gt;0)),"INVALID – result describes a problem: use Fail, then Pass after CA",IF(AND(AQ412=1,OR(OR(LEN(AY412)&lt;3,ISNUMBER(MATCH(AY412,L_Placeholder,0))),SUMPRODUCT(--ISNUMBER(SEARCH(" "&amp;L_EvidencePhrase&amp;" ",BE412)))&gt;0)),"INVALID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SUBSTITUTE(SUBSTITUTE(SUBSTITUTE(SUBSTITUTE(SUBSTITUTE(SUBSTITUTE(SUBSTITUTE(SUBSTITUTE(SUBSTITUTE(SUBSTITUTE(SUBSTITUTE(SUBSTITUTE(SUBSTITUTE(LOWER(T412&amp;""),CHAR(160),"")," ",""),".",""),"-",""),"/",""),"?",""),"_",""),",",""),"[",""),"]",""),"(",""),")",""),"*","")</f>
        <v/>
      </c>
      <c r="AV412" s="61" t="str">
        <f aca="false">SUBSTITUTE(SUBSTITUTE(SUBSTITUTE(SUBSTITUTE(SUBSTITUTE(SUBSTITUTE(SUBSTITUTE(SUBSTITUTE(SUBSTITUTE(SUBSTITUTE(SUBSTITUTE(SUBSTITUTE(SUBSTITUTE(LOWER(V412&amp;""),CHAR(160),"")," ",""),".",""),"-",""),"/",""),"?",""),"_",""),",",""),"[",""),"]",""),"(",""),")",""),"*","")</f>
        <v/>
      </c>
      <c r="AW412" s="61" t="str">
        <f aca="false">SUBSTITUTE(SUBSTITUTE(SUBSTITUTE(SUBSTITUTE(SUBSTITUTE(SUBSTITUTE(SUBSTITUTE(SUBSTITUTE(SUBSTITUTE(SUBSTITUTE(SUBSTITUTE(SUBSTITUTE(SUBSTITUTE(LOWER(Z412&amp;""),CHAR(160),"")," ",""),".",""),"-",""),"/",""),"?",""),"_",""),",",""),"[",""),"]",""),"(",""),")",""),"*","")</f>
        <v/>
      </c>
      <c r="AX412" s="61" t="str">
        <f aca="false">SUBSTITUTE(SUBSTITUTE(SUBSTITUTE(SUBSTITUTE(SUBSTITUTE(SUBSTITUTE(SUBSTITUTE(SUBSTITUTE(SUBSTITUTE(SUBSTITUTE(SUBSTITUTE(SUBSTITUTE(SUBSTITUTE(LOWER(AE412&amp;""),CHAR(160),"")," ",""),".",""),"-",""),"/",""),"?",""),"_",""),",",""),"[",""),"]",""),"(",""),")",""),"*","")</f>
        <v/>
      </c>
      <c r="AY412" s="61" t="str">
        <f aca="false">SUBSTITUTE(SUBSTITUTE(SUBSTITUTE(SUBSTITUTE(SUBSTITUTE(SUBSTITUTE(SUBSTITUTE(SUBSTITUTE(SUBSTITUTE(SUBSTITUTE(SUBSTITUTE(SUBSTITUTE(SUBSTITUTE(LOWER(W412&amp;""),CHAR(160),"")," ",""),".",""),"-",""),"/",""),"?",""),"_",""),",",""),"[",""),"]",""),"(",""),")",""),"*","")</f>
        <v/>
      </c>
      <c r="AZ412" s="61" t="str">
        <f aca="false">SUBSTITUTE(SUBSTITUTE(SUBSTITUTE(SUBSTITUTE(SUBSTITUTE(SUBSTITUTE(SUBSTITUTE(SUBSTITUTE(SUBSTITUTE(SUBSTITUTE(SUBSTITUTE(SUBSTITUTE(SUBSTITUTE(LOWER(AC412&amp;""),CHAR(160),"")," ",""),".",""),"-",""),"/",""),"?",""),"_",""),",",""),"[",""),"]",""),"(",""),")",""),"*","")</f>
        <v/>
      </c>
      <c r="BA412" s="61" t="str">
        <f aca="false">SUBSTITUTE(SUBSTITUTE(SUBSTITUTE(SUBSTITUTE(SUBSTITUTE(SUBSTITUTE(SUBSTITUTE(SUBSTITUTE(SUBSTITUTE(SUBSTITUTE(SUBSTITUTE(SUBSTITUTE(SUBSTITUTE(LOWER(AA412&amp;""),CHAR(160),""),"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"&amp;TRIM(SUBSTITUTE(SUBSTITUTE(SUBSTITUTE(SUBSTITUTE(SUBSTITUTE(SUBSTITUTE(SUBSTITUTE(SUBSTITUTE(SUBSTITUTE(SUBSTITUTE(SUBSTITUTE(SUBSTITUTE(SUBSTITUTE(SUBSTITUTE(SUBSTITUTE(SUBSTITUTE(SUBSTITUTE(SUBSTITUTE(SUBSTITUTE(SUBSTITUTE(LOWER(V412&amp;""),CHAR(160)," "),"."," "),","," "),"-"," "),"/"," "),"("," "),")"," "),":"," "),";"," "),"_"," "),"–"," "),"?"," "),"!"," "),"*"," "),"["," "),"]"," "),"'"," "),"#"," "),"+"," "),"&amp;"," "))&amp;" "</f>
        <v>  </v>
      </c>
      <c r="BD412" s="61" t="str">
        <f aca="false">" "&amp;TRIM(SUBSTITUTE(SUBSTITUTE(SUBSTITUTE(SUBSTITUTE(SUBSTITUTE(SUBSTITUTE(SUBSTITUTE(SUBSTITUTE(SUBSTITUTE(SUBSTITUTE(SUBSTITUTE(SUBSTITUTE(SUBSTITUTE(SUBSTITUTE(SUBSTITUTE(SUBSTITUTE(SUBSTITUTE(SUBSTITUTE(SUBSTITUTE(SUBSTITUTE(LOWER(Z412&amp;""),CHAR(160)," "),"."," "),","," "),"-"," "),"/"," "),"("," "),")"," "),":"," "),";"," "),"_"," "),"–"," "),"?"," "),"!"," "),"*"," "),"["," "),"]"," "),"'"," "),"#"," "),"+"," "),"&amp;"," "))&amp;" "</f>
        <v>  </v>
      </c>
      <c r="BE412" s="61" t="str">
        <f aca="false">" "&amp;TRIM(SUBSTITUTE(SUBSTITUTE(SUBSTITUTE(SUBSTITUTE(SUBSTITUTE(SUBSTITUTE(SUBSTITUTE(SUBSTITUTE(SUBSTITUTE(SUBSTITUTE(SUBSTITUTE(SUBSTITUTE(SUBSTITUTE(SUBSTITUTE(SUBSTITUTE(SUBSTITUTE(SUBSTITUTE(SUBSTITUTE(SUBSTITUTE(SUBSTITUTE(LOWER(W412&amp;""),CHAR(160)," "),"."," "),","," "),"-"," "),"/"," "),"("," "),")"," "),":"," "),";"," "),"_"," "),"–"," "),"?"," "),"!"," "),"*"," "),"["," "),"]"," "),"'"," "),"#"," "),"+"," "),"&amp;"," "))&amp;" "</f>
        <v>  </v>
      </c>
      <c r="BF412" s="61" t="str">
        <f aca="false">" "&amp;TRIM(SUBSTITUTE(SUBSTITUTE(SUBSTITUTE(SUBSTITUTE(SUBSTITUTE(SUBSTITUTE(SUBSTITUTE(SUBSTITUTE(SUBSTITUTE(SUBSTITUTE(SUBSTITUTE(SUBSTITUTE(SUBSTITUTE(SUBSTITUTE(SUBSTITUTE(SUBSTITUTE(SUBSTITUTE(SUBSTITUTE(SUBSTITUTE(SUBSTITUTE(LOWER(AC412&amp;""),CHAR(160)," "),"."," "),","," "),"-"," "),"/"," "),"("," "),")"," "),":"," "),";"," "),"_"," "),"–"," "),"?"," "),"!"," "),"*"," "),"["," "),"]"," "),"'"," "),"#"," "),"+"," "),"&amp;"," "))&amp;" "</f>
        <v>  </v>
      </c>
    </row>
    <row r="413" customFormat="false" ht="39.75" hidden="false" customHeight="true" outlineLevel="0" collapsed="false">
      <c r="A413" s="57" t="s">
        <v>1027</v>
      </c>
      <c r="B413" s="57" t="s">
        <v>258</v>
      </c>
      <c r="C413" s="57" t="str">
        <f aca="false">Flights!$F$16</f>
        <v>MH0139</v>
      </c>
      <c r="D413" s="58" t="n">
        <f aca="false">Flights!$D$16</f>
        <v>46307</v>
      </c>
      <c r="E413" s="57" t="str">
        <f aca="false">Flights!$G$16&amp;"-"&amp;Flights!$H$16</f>
        <v>KUL-ADL</v>
      </c>
      <c r="F413" s="57" t="str">
        <f aca="false">Flights!$K$16</f>
        <v>BC</v>
      </c>
      <c r="G413" s="57" t="s">
        <v>441</v>
      </c>
      <c r="H413" s="57" t="s">
        <v>442</v>
      </c>
      <c r="I413" s="57" t="s">
        <v>422</v>
      </c>
      <c r="J413" s="57" t="s">
        <v>449</v>
      </c>
      <c r="K413" s="67" t="s">
        <v>483</v>
      </c>
      <c r="L413" s="67" t="s">
        <v>996</v>
      </c>
      <c r="M413" s="67" t="s">
        <v>184</v>
      </c>
      <c r="N413" s="67" t="s">
        <v>365</v>
      </c>
      <c r="O413" s="67"/>
      <c r="P413" s="57" t="s">
        <v>184</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open",IF(AND(NOT(OR(LEN(AZ413)&lt;15,ISNUMBER(MATCH(AZ413,L_Placeholder,0)))),NOT(SUMPRODUCT(--ISNUMBER(SEARCH(" "&amp;L_EvidencePhrase&amp;" ",BF413)))&gt;0),NOT(OR(LEN(AU413)&lt;2,ISNUMBER(MATCH(AU413,L_Placeholder,0)))),NOT(OR(LEN(AX413)&lt;2,ISNUMBER(MATCH(AX413,L_Placeholder,0)))),TRIM(AE413)&lt;&gt;TRIM(T413)),"N/A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",BD413)))&gt;0),"INVALID – evidence missing, placeholder or not yet on file",IF(OR(LEN(AX413)&lt;2,ISNUMBER(MATCH(AX413,L_Placeholder,0))),"INVALID – verifier missing",IF(AX413=AU413,"INVALID – verifier must be someone other than the PIC",IF(SUMPRODUCT(--ISNUMBER(SEARCH(" "&amp;L_EvidencePhrase&amp;" ",BC413)))&gt;0,"INVALID – result not yet available (awaiting / TBC)",IF(AND(TRIM(U413)="Pass",SUMPRODUCT(--ISNUMBER(SEARCH(" "&amp;L_ResultBad&amp;" ",BC413)))&gt;0,NOT(SUMPRODUCT(--ISNUMBER(SEARCH(" "&amp;L_Negation&amp;" ",BC413)))&gt;0)),"INVALID – result describes a problem: use Fail, then Pass after CA",IF(AND(AQ413=1,OR(OR(LEN(AY413)&lt;3,ISNUMBER(MATCH(AY413,L_Placeholder,0))),SUMPRODUCT(--ISNUMBER(SEARCH(" "&amp;L_EvidencePhrase&amp;" ",BE413)))&gt;0)),"INVALID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SUBSTITUTE(SUBSTITUTE(SUBSTITUTE(SUBSTITUTE(SUBSTITUTE(SUBSTITUTE(SUBSTITUTE(SUBSTITUTE(SUBSTITUTE(SUBSTITUTE(SUBSTITUTE(SUBSTITUTE(SUBSTITUTE(LOWER(T413&amp;""),CHAR(160),"")," ",""),".",""),"-",""),"/",""),"?",""),"_",""),",",""),"[",""),"]",""),"(",""),")",""),"*","")</f>
        <v/>
      </c>
      <c r="AV413" s="61" t="str">
        <f aca="false">SUBSTITUTE(SUBSTITUTE(SUBSTITUTE(SUBSTITUTE(SUBSTITUTE(SUBSTITUTE(SUBSTITUTE(SUBSTITUTE(SUBSTITUTE(SUBSTITUTE(SUBSTITUTE(SUBSTITUTE(SUBSTITUTE(LOWER(V413&amp;""),CHAR(160),"")," ",""),".",""),"-",""),"/",""),"?",""),"_",""),",",""),"[",""),"]",""),"(",""),")",""),"*","")</f>
        <v/>
      </c>
      <c r="AW413" s="61" t="str">
        <f aca="false">SUBSTITUTE(SUBSTITUTE(SUBSTITUTE(SUBSTITUTE(SUBSTITUTE(SUBSTITUTE(SUBSTITUTE(SUBSTITUTE(SUBSTITUTE(SUBSTITUTE(SUBSTITUTE(SUBSTITUTE(SUBSTITUTE(LOWER(Z413&amp;""),CHAR(160),"")," ",""),".",""),"-",""),"/",""),"?",""),"_",""),",",""),"[",""),"]",""),"(",""),")",""),"*","")</f>
        <v/>
      </c>
      <c r="AX413" s="61" t="str">
        <f aca="false">SUBSTITUTE(SUBSTITUTE(SUBSTITUTE(SUBSTITUTE(SUBSTITUTE(SUBSTITUTE(SUBSTITUTE(SUBSTITUTE(SUBSTITUTE(SUBSTITUTE(SUBSTITUTE(SUBSTITUTE(SUBSTITUTE(LOWER(AE413&amp;""),CHAR(160),"")," ",""),".",""),"-",""),"/",""),"?",""),"_",""),",",""),"[",""),"]",""),"(",""),")",""),"*","")</f>
        <v/>
      </c>
      <c r="AY413" s="61" t="str">
        <f aca="false">SUBSTITUTE(SUBSTITUTE(SUBSTITUTE(SUBSTITUTE(SUBSTITUTE(SUBSTITUTE(SUBSTITUTE(SUBSTITUTE(SUBSTITUTE(SUBSTITUTE(SUBSTITUTE(SUBSTITUTE(SUBSTITUTE(LOWER(W413&amp;""),CHAR(160),"")," ",""),".",""),"-",""),"/",""),"?",""),"_",""),",",""),"[",""),"]",""),"(",""),")",""),"*","")</f>
        <v/>
      </c>
      <c r="AZ413" s="61" t="str">
        <f aca="false">SUBSTITUTE(SUBSTITUTE(SUBSTITUTE(SUBSTITUTE(SUBSTITUTE(SUBSTITUTE(SUBSTITUTE(SUBSTITUTE(SUBSTITUTE(SUBSTITUTE(SUBSTITUTE(SUBSTITUTE(SUBSTITUTE(LOWER(AC413&amp;""),CHAR(160),"")," ",""),".",""),"-",""),"/",""),"?",""),"_",""),",",""),"[",""),"]",""),"(",""),")",""),"*","")</f>
        <v/>
      </c>
      <c r="BA413" s="61" t="str">
        <f aca="false">SUBSTITUTE(SUBSTITUTE(SUBSTITUTE(SUBSTITUTE(SUBSTITUTE(SUBSTITUTE(SUBSTITUTE(SUBSTITUTE(SUBSTITUTE(SUBSTITUTE(SUBSTITUTE(SUBSTITUTE(SUBSTITUTE(LOWER(AA413&amp;""),CHAR(160),""),"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"&amp;TRIM(SUBSTITUTE(SUBSTITUTE(SUBSTITUTE(SUBSTITUTE(SUBSTITUTE(SUBSTITUTE(SUBSTITUTE(SUBSTITUTE(SUBSTITUTE(SUBSTITUTE(SUBSTITUTE(SUBSTITUTE(SUBSTITUTE(SUBSTITUTE(SUBSTITUTE(SUBSTITUTE(SUBSTITUTE(SUBSTITUTE(SUBSTITUTE(SUBSTITUTE(LOWER(V413&amp;""),CHAR(160)," "),"."," "),","," "),"-"," "),"/"," "),"("," "),")"," "),":"," "),";"," "),"_"," "),"–"," "),"?"," "),"!"," "),"*"," "),"["," "),"]"," "),"'"," "),"#"," "),"+"," "),"&amp;"," "))&amp;" "</f>
        <v>  </v>
      </c>
      <c r="BD413" s="61" t="str">
        <f aca="false">" "&amp;TRIM(SUBSTITUTE(SUBSTITUTE(SUBSTITUTE(SUBSTITUTE(SUBSTITUTE(SUBSTITUTE(SUBSTITUTE(SUBSTITUTE(SUBSTITUTE(SUBSTITUTE(SUBSTITUTE(SUBSTITUTE(SUBSTITUTE(SUBSTITUTE(SUBSTITUTE(SUBSTITUTE(SUBSTITUTE(SUBSTITUTE(SUBSTITUTE(SUBSTITUTE(LOWER(Z413&amp;""),CHAR(160)," "),"."," "),","," "),"-"," "),"/"," "),"("," "),")"," "),":"," "),";"," "),"_"," "),"–"," "),"?"," "),"!"," "),"*"," "),"["," "),"]"," "),"'"," "),"#"," "),"+"," "),"&amp;"," "))&amp;" "</f>
        <v>  </v>
      </c>
      <c r="BE413" s="61" t="str">
        <f aca="false">" "&amp;TRIM(SUBSTITUTE(SUBSTITUTE(SUBSTITUTE(SUBSTITUTE(SUBSTITUTE(SUBSTITUTE(SUBSTITUTE(SUBSTITUTE(SUBSTITUTE(SUBSTITUTE(SUBSTITUTE(SUBSTITUTE(SUBSTITUTE(SUBSTITUTE(SUBSTITUTE(SUBSTITUTE(SUBSTITUTE(SUBSTITUTE(SUBSTITUTE(SUBSTITUTE(LOWER(W413&amp;""),CHAR(160)," "),"."," "),","," "),"-"," "),"/"," "),"("," "),")"," "),":"," "),";"," "),"_"," "),"–"," "),"?"," "),"!"," "),"*"," "),"["," "),"]"," "),"'"," "),"#"," "),"+"," "),"&amp;"," "))&amp;" "</f>
        <v>  </v>
      </c>
      <c r="BF413" s="61" t="str">
        <f aca="false">" "&amp;TRIM(SUBSTITUTE(SUBSTITUTE(SUBSTITUTE(SUBSTITUTE(SUBSTITUTE(SUBSTITUTE(SUBSTITUTE(SUBSTITUTE(SUBSTITUTE(SUBSTITUTE(SUBSTITUTE(SUBSTITUTE(SUBSTITUTE(SUBSTITUTE(SUBSTITUTE(SUBSTITUTE(SUBSTITUTE(SUBSTITUTE(SUBSTITUTE(SUBSTITUTE(LOWER(AC413&amp;""),CHAR(160)," "),"."," "),","," "),"-"," "),"/"," "),"("," "),")"," "),":"," "),";"," "),"_"," "),"–"," "),"?"," "),"!"," "),"*"," "),"["," "),"]"," "),"'"," "),"#"," "),"+"," "),"&amp;"," "))&amp;" "</f>
        <v>  </v>
      </c>
    </row>
    <row r="414" customFormat="false" ht="39.75" hidden="false" customHeight="true" outlineLevel="0" collapsed="false">
      <c r="A414" s="57" t="s">
        <v>1028</v>
      </c>
      <c r="B414" s="57" t="s">
        <v>258</v>
      </c>
      <c r="C414" s="57" t="str">
        <f aca="false">Flights!$F$16</f>
        <v>MH0139</v>
      </c>
      <c r="D414" s="58" t="n">
        <f aca="false">Flights!$D$16</f>
        <v>46307</v>
      </c>
      <c r="E414" s="57" t="str">
        <f aca="false">Flights!$G$16&amp;"-"&amp;Flights!$H$16</f>
        <v>KUL-ADL</v>
      </c>
      <c r="F414" s="57" t="str">
        <f aca="false">Flights!$K$16</f>
        <v>BC</v>
      </c>
      <c r="G414" s="57" t="s">
        <v>441</v>
      </c>
      <c r="H414" s="57" t="s">
        <v>442</v>
      </c>
      <c r="I414" s="57" t="s">
        <v>422</v>
      </c>
      <c r="J414" s="57" t="s">
        <v>625</v>
      </c>
      <c r="K414" s="67" t="s">
        <v>483</v>
      </c>
      <c r="L414" s="67" t="s">
        <v>998</v>
      </c>
      <c r="M414" s="67" t="s">
        <v>184</v>
      </c>
      <c r="N414" s="67" t="s">
        <v>365</v>
      </c>
      <c r="O414" s="67"/>
      <c r="P414" s="57" t="s">
        <v>184</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open",IF(AND(NOT(OR(LEN(AZ414)&lt;15,ISNUMBER(MATCH(AZ414,L_Placeholder,0)))),NOT(SUMPRODUCT(--ISNUMBER(SEARCH(" "&amp;L_EvidencePhrase&amp;" ",BF414)))&gt;0),NOT(OR(LEN(AU414)&lt;2,ISNUMBER(MATCH(AU414,L_Placeholder,0)))),NOT(OR(LEN(AX414)&lt;2,ISNUMBER(MATCH(AX414,L_Placeholder,0)))),TRIM(AE414)&lt;&gt;TRIM(T414)),"N/A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",BD414)))&gt;0),"INVALID – evidence missing, placeholder or not yet on file",IF(OR(LEN(AX414)&lt;2,ISNUMBER(MATCH(AX414,L_Placeholder,0))),"INVALID – verifier missing",IF(AX414=AU414,"INVALID – verifier must be someone other than the PIC",IF(SUMPRODUCT(--ISNUMBER(SEARCH(" "&amp;L_EvidencePhrase&amp;" ",BC414)))&gt;0,"INVALID – result not yet available (awaiting / TBC)",IF(AND(TRIM(U414)="Pass",SUMPRODUCT(--ISNUMBER(SEARCH(" "&amp;L_ResultBad&amp;" ",BC414)))&gt;0,NOT(SUMPRODUCT(--ISNUMBER(SEARCH(" "&amp;L_Negation&amp;" ",BC414)))&gt;0)),"INVALID – result describes a problem: use Fail, then Pass after CA",IF(AND(AQ414=1,OR(OR(LEN(AY414)&lt;3,ISNUMBER(MATCH(AY414,L_Placeholder,0))),SUMPRODUCT(--ISNUMBER(SEARCH(" "&amp;L_EvidencePhrase&amp;" ",BE414)))&gt;0)),"INVALID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SUBSTITUTE(SUBSTITUTE(SUBSTITUTE(SUBSTITUTE(SUBSTITUTE(SUBSTITUTE(SUBSTITUTE(SUBSTITUTE(SUBSTITUTE(SUBSTITUTE(SUBSTITUTE(SUBSTITUTE(SUBSTITUTE(LOWER(T414&amp;""),CHAR(160),"")," ",""),".",""),"-",""),"/",""),"?",""),"_",""),",",""),"[",""),"]",""),"(",""),")",""),"*","")</f>
        <v/>
      </c>
      <c r="AV414" s="61" t="str">
        <f aca="false">SUBSTITUTE(SUBSTITUTE(SUBSTITUTE(SUBSTITUTE(SUBSTITUTE(SUBSTITUTE(SUBSTITUTE(SUBSTITUTE(SUBSTITUTE(SUBSTITUTE(SUBSTITUTE(SUBSTITUTE(SUBSTITUTE(LOWER(V414&amp;""),CHAR(160),"")," ",""),".",""),"-",""),"/",""),"?",""),"_",""),",",""),"[",""),"]",""),"(",""),")",""),"*","")</f>
        <v/>
      </c>
      <c r="AW414" s="61" t="str">
        <f aca="false">SUBSTITUTE(SUBSTITUTE(SUBSTITUTE(SUBSTITUTE(SUBSTITUTE(SUBSTITUTE(SUBSTITUTE(SUBSTITUTE(SUBSTITUTE(SUBSTITUTE(SUBSTITUTE(SUBSTITUTE(SUBSTITUTE(LOWER(Z414&amp;""),CHAR(160),"")," ",""),".",""),"-",""),"/",""),"?",""),"_",""),",",""),"[",""),"]",""),"(",""),")",""),"*","")</f>
        <v/>
      </c>
      <c r="AX414" s="61" t="str">
        <f aca="false">SUBSTITUTE(SUBSTITUTE(SUBSTITUTE(SUBSTITUTE(SUBSTITUTE(SUBSTITUTE(SUBSTITUTE(SUBSTITUTE(SUBSTITUTE(SUBSTITUTE(SUBSTITUTE(SUBSTITUTE(SUBSTITUTE(LOWER(AE414&amp;""),CHAR(160),"")," ",""),".",""),"-",""),"/",""),"?",""),"_",""),",",""),"[",""),"]",""),"(",""),")",""),"*","")</f>
        <v/>
      </c>
      <c r="AY414" s="61" t="str">
        <f aca="false">SUBSTITUTE(SUBSTITUTE(SUBSTITUTE(SUBSTITUTE(SUBSTITUTE(SUBSTITUTE(SUBSTITUTE(SUBSTITUTE(SUBSTITUTE(SUBSTITUTE(SUBSTITUTE(SUBSTITUTE(SUBSTITUTE(LOWER(W414&amp;""),CHAR(160),"")," ",""),".",""),"-",""),"/",""),"?",""),"_",""),",",""),"[",""),"]",""),"(",""),")",""),"*","")</f>
        <v/>
      </c>
      <c r="AZ414" s="61" t="str">
        <f aca="false">SUBSTITUTE(SUBSTITUTE(SUBSTITUTE(SUBSTITUTE(SUBSTITUTE(SUBSTITUTE(SUBSTITUTE(SUBSTITUTE(SUBSTITUTE(SUBSTITUTE(SUBSTITUTE(SUBSTITUTE(SUBSTITUTE(LOWER(AC414&amp;""),CHAR(160),"")," ",""),".",""),"-",""),"/",""),"?",""),"_",""),",",""),"[",""),"]",""),"(",""),")",""),"*","")</f>
        <v/>
      </c>
      <c r="BA414" s="61" t="str">
        <f aca="false">SUBSTITUTE(SUBSTITUTE(SUBSTITUTE(SUBSTITUTE(SUBSTITUTE(SUBSTITUTE(SUBSTITUTE(SUBSTITUTE(SUBSTITUTE(SUBSTITUTE(SUBSTITUTE(SUBSTITUTE(SUBSTITUTE(LOWER(AA414&amp;""),CHAR(160),""),"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"&amp;TRIM(SUBSTITUTE(SUBSTITUTE(SUBSTITUTE(SUBSTITUTE(SUBSTITUTE(SUBSTITUTE(SUBSTITUTE(SUBSTITUTE(SUBSTITUTE(SUBSTITUTE(SUBSTITUTE(SUBSTITUTE(SUBSTITUTE(SUBSTITUTE(SUBSTITUTE(SUBSTITUTE(SUBSTITUTE(SUBSTITUTE(SUBSTITUTE(SUBSTITUTE(LOWER(V414&amp;""),CHAR(160)," "),"."," "),","," "),"-"," "),"/"," "),"("," "),")"," "),":"," "),";"," "),"_"," "),"–"," "),"?"," "),"!"," "),"*"," "),"["," "),"]"," "),"'"," "),"#"," "),"+"," "),"&amp;"," "))&amp;" "</f>
        <v>  </v>
      </c>
      <c r="BD414" s="61" t="str">
        <f aca="false">" "&amp;TRIM(SUBSTITUTE(SUBSTITUTE(SUBSTITUTE(SUBSTITUTE(SUBSTITUTE(SUBSTITUTE(SUBSTITUTE(SUBSTITUTE(SUBSTITUTE(SUBSTITUTE(SUBSTITUTE(SUBSTITUTE(SUBSTITUTE(SUBSTITUTE(SUBSTITUTE(SUBSTITUTE(SUBSTITUTE(SUBSTITUTE(SUBSTITUTE(SUBSTITUTE(LOWER(Z414&amp;""),CHAR(160)," "),"."," "),","," "),"-"," "),"/"," "),"("," "),")"," "),":"," "),";"," "),"_"," "),"–"," "),"?"," "),"!"," "),"*"," "),"["," "),"]"," "),"'"," "),"#"," "),"+"," "),"&amp;"," "))&amp;" "</f>
        <v>  </v>
      </c>
      <c r="BE414" s="61" t="str">
        <f aca="false">" "&amp;TRIM(SUBSTITUTE(SUBSTITUTE(SUBSTITUTE(SUBSTITUTE(SUBSTITUTE(SUBSTITUTE(SUBSTITUTE(SUBSTITUTE(SUBSTITUTE(SUBSTITUTE(SUBSTITUTE(SUBSTITUTE(SUBSTITUTE(SUBSTITUTE(SUBSTITUTE(SUBSTITUTE(SUBSTITUTE(SUBSTITUTE(SUBSTITUTE(SUBSTITUTE(LOWER(W414&amp;""),CHAR(160)," "),"."," "),","," "),"-"," "),"/"," "),"("," "),")"," "),":"," "),";"," "),"_"," "),"–"," "),"?"," "),"!"," "),"*"," "),"["," "),"]"," "),"'"," "),"#"," "),"+"," "),"&amp;"," "))&amp;" "</f>
        <v>  </v>
      </c>
      <c r="BF414" s="61" t="str">
        <f aca="false">" "&amp;TRIM(SUBSTITUTE(SUBSTITUTE(SUBSTITUTE(SUBSTITUTE(SUBSTITUTE(SUBSTITUTE(SUBSTITUTE(SUBSTITUTE(SUBSTITUTE(SUBSTITUTE(SUBSTITUTE(SUBSTITUTE(SUBSTITUTE(SUBSTITUTE(SUBSTITUTE(SUBSTITUTE(SUBSTITUTE(SUBSTITUTE(SUBSTITUTE(SUBSTITUTE(LOWER(AC414&amp;""),CHAR(160)," "),"."," "),","," "),"-"," "),"/"," "),"("," "),")"," "),":"," "),";"," "),"_"," "),"–"," "),"?"," "),"!"," "),"*"," "),"["," "),"]"," "),"'"," "),"#"," "),"+"," "),"&amp;"," "))&amp;" "</f>
        <v>  </v>
      </c>
    </row>
    <row r="415" customFormat="false" ht="39.75" hidden="false" customHeight="true" outlineLevel="0" collapsed="false">
      <c r="A415" s="57" t="s">
        <v>1029</v>
      </c>
      <c r="B415" s="57" t="s">
        <v>258</v>
      </c>
      <c r="C415" s="57" t="str">
        <f aca="false">Flights!$F$16</f>
        <v>MH0139</v>
      </c>
      <c r="D415" s="58" t="n">
        <f aca="false">Flights!$D$16</f>
        <v>46307</v>
      </c>
      <c r="E415" s="57" t="str">
        <f aca="false">Flights!$G$16&amp;"-"&amp;Flights!$H$16</f>
        <v>KUL-ADL</v>
      </c>
      <c r="F415" s="57" t="str">
        <f aca="false">Flights!$K$16</f>
        <v>BC</v>
      </c>
      <c r="G415" s="57" t="s">
        <v>441</v>
      </c>
      <c r="H415" s="57" t="s">
        <v>442</v>
      </c>
      <c r="I415" s="57" t="s">
        <v>481</v>
      </c>
      <c r="J415" s="57" t="s">
        <v>519</v>
      </c>
      <c r="K415" s="67" t="s">
        <v>483</v>
      </c>
      <c r="L415" s="67" t="s">
        <v>1000</v>
      </c>
      <c r="M415" s="67" t="s">
        <v>433</v>
      </c>
      <c r="N415" s="67" t="s">
        <v>365</v>
      </c>
      <c r="O415" s="67"/>
      <c r="P415" s="57" t="s">
        <v>184</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open",IF(AND(NOT(OR(LEN(AZ415)&lt;15,ISNUMBER(MATCH(AZ415,L_Placeholder,0)))),NOT(SUMPRODUCT(--ISNUMBER(SEARCH(" "&amp;L_EvidencePhrase&amp;" ",BF415)))&gt;0),NOT(OR(LEN(AU415)&lt;2,ISNUMBER(MATCH(AU415,L_Placeholder,0)))),NOT(OR(LEN(AX415)&lt;2,ISNUMBER(MATCH(AX415,L_Placeholder,0)))),TRIM(AE415)&lt;&gt;TRIM(T415)),"N/A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",BD415)))&gt;0),"INVALID – evidence missing, placeholder or not yet on file",IF(OR(LEN(AX415)&lt;2,ISNUMBER(MATCH(AX415,L_Placeholder,0))),"INVALID – verifier missing",IF(AX415=AU415,"INVALID – verifier must be someone other than the PIC",IF(SUMPRODUCT(--ISNUMBER(SEARCH(" "&amp;L_EvidencePhrase&amp;" ",BC415)))&gt;0,"INVALID – result not yet available (awaiting / TBC)",IF(AND(TRIM(U415)="Pass",SUMPRODUCT(--ISNUMBER(SEARCH(" "&amp;L_ResultBad&amp;" ",BC415)))&gt;0,NOT(SUMPRODUCT(--ISNUMBER(SEARCH(" "&amp;L_Negation&amp;" ",BC415)))&gt;0)),"INVALID – result describes a problem: use Fail, then Pass after CA",IF(AND(AQ415=1,OR(OR(LEN(AY415)&lt;3,ISNUMBER(MATCH(AY415,L_Placeholder,0))),SUMPRODUCT(--ISNUMBER(SEARCH(" "&amp;L_EvidencePhrase&amp;" ",BE415)))&gt;0)),"INVALID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SUBSTITUTE(SUBSTITUTE(SUBSTITUTE(SUBSTITUTE(SUBSTITUTE(SUBSTITUTE(SUBSTITUTE(SUBSTITUTE(SUBSTITUTE(SUBSTITUTE(SUBSTITUTE(SUBSTITUTE(SUBSTITUTE(LOWER(T415&amp;""),CHAR(160),"")," ",""),".",""),"-",""),"/",""),"?",""),"_",""),",",""),"[",""),"]",""),"(",""),")",""),"*","")</f>
        <v/>
      </c>
      <c r="AV415" s="61" t="str">
        <f aca="false">SUBSTITUTE(SUBSTITUTE(SUBSTITUTE(SUBSTITUTE(SUBSTITUTE(SUBSTITUTE(SUBSTITUTE(SUBSTITUTE(SUBSTITUTE(SUBSTITUTE(SUBSTITUTE(SUBSTITUTE(SUBSTITUTE(LOWER(V415&amp;""),CHAR(160),"")," ",""),".",""),"-",""),"/",""),"?",""),"_",""),",",""),"[",""),"]",""),"(",""),")",""),"*","")</f>
        <v/>
      </c>
      <c r="AW415" s="61" t="str">
        <f aca="false">SUBSTITUTE(SUBSTITUTE(SUBSTITUTE(SUBSTITUTE(SUBSTITUTE(SUBSTITUTE(SUBSTITUTE(SUBSTITUTE(SUBSTITUTE(SUBSTITUTE(SUBSTITUTE(SUBSTITUTE(SUBSTITUTE(LOWER(Z415&amp;""),CHAR(160),"")," ",""),".",""),"-",""),"/",""),"?",""),"_",""),",",""),"[",""),"]",""),"(",""),")",""),"*","")</f>
        <v/>
      </c>
      <c r="AX415" s="61" t="str">
        <f aca="false">SUBSTITUTE(SUBSTITUTE(SUBSTITUTE(SUBSTITUTE(SUBSTITUTE(SUBSTITUTE(SUBSTITUTE(SUBSTITUTE(SUBSTITUTE(SUBSTITUTE(SUBSTITUTE(SUBSTITUTE(SUBSTITUTE(LOWER(AE415&amp;""),CHAR(160),"")," ",""),".",""),"-",""),"/",""),"?",""),"_",""),",",""),"[",""),"]",""),"(",""),")",""),"*","")</f>
        <v/>
      </c>
      <c r="AY415" s="61" t="str">
        <f aca="false">SUBSTITUTE(SUBSTITUTE(SUBSTITUTE(SUBSTITUTE(SUBSTITUTE(SUBSTITUTE(SUBSTITUTE(SUBSTITUTE(SUBSTITUTE(SUBSTITUTE(SUBSTITUTE(SUBSTITUTE(SUBSTITUTE(LOWER(W415&amp;""),CHAR(160),"")," ",""),".",""),"-",""),"/",""),"?",""),"_",""),",",""),"[",""),"]",""),"(",""),")",""),"*","")</f>
        <v/>
      </c>
      <c r="AZ415" s="61" t="str">
        <f aca="false">SUBSTITUTE(SUBSTITUTE(SUBSTITUTE(SUBSTITUTE(SUBSTITUTE(SUBSTITUTE(SUBSTITUTE(SUBSTITUTE(SUBSTITUTE(SUBSTITUTE(SUBSTITUTE(SUBSTITUTE(SUBSTITUTE(LOWER(AC415&amp;""),CHAR(160),"")," ",""),".",""),"-",""),"/",""),"?",""),"_",""),",",""),"[",""),"]",""),"(",""),")",""),"*","")</f>
        <v/>
      </c>
      <c r="BA415" s="61" t="str">
        <f aca="false">SUBSTITUTE(SUBSTITUTE(SUBSTITUTE(SUBSTITUTE(SUBSTITUTE(SUBSTITUTE(SUBSTITUTE(SUBSTITUTE(SUBSTITUTE(SUBSTITUTE(SUBSTITUTE(SUBSTITUTE(SUBSTITUTE(LOWER(AA415&amp;""),CHAR(160),""),"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"&amp;TRIM(SUBSTITUTE(SUBSTITUTE(SUBSTITUTE(SUBSTITUTE(SUBSTITUTE(SUBSTITUTE(SUBSTITUTE(SUBSTITUTE(SUBSTITUTE(SUBSTITUTE(SUBSTITUTE(SUBSTITUTE(SUBSTITUTE(SUBSTITUTE(SUBSTITUTE(SUBSTITUTE(SUBSTITUTE(SUBSTITUTE(SUBSTITUTE(SUBSTITUTE(LOWER(V415&amp;""),CHAR(160)," "),"."," "),","," "),"-"," "),"/"," "),"("," "),")"," "),":"," "),";"," "),"_"," "),"–"," "),"?"," "),"!"," "),"*"," "),"["," "),"]"," "),"'"," "),"#"," "),"+"," "),"&amp;"," "))&amp;" "</f>
        <v>  </v>
      </c>
      <c r="BD415" s="61" t="str">
        <f aca="false">" "&amp;TRIM(SUBSTITUTE(SUBSTITUTE(SUBSTITUTE(SUBSTITUTE(SUBSTITUTE(SUBSTITUTE(SUBSTITUTE(SUBSTITUTE(SUBSTITUTE(SUBSTITUTE(SUBSTITUTE(SUBSTITUTE(SUBSTITUTE(SUBSTITUTE(SUBSTITUTE(SUBSTITUTE(SUBSTITUTE(SUBSTITUTE(SUBSTITUTE(SUBSTITUTE(LOWER(Z415&amp;""),CHAR(160)," "),"."," "),","," "),"-"," "),"/"," "),"("," "),")"," "),":"," "),";"," "),"_"," "),"–"," "),"?"," "),"!"," "),"*"," "),"["," "),"]"," "),"'"," "),"#"," "),"+"," "),"&amp;"," "))&amp;" "</f>
        <v>  </v>
      </c>
      <c r="BE415" s="61" t="str">
        <f aca="false">" "&amp;TRIM(SUBSTITUTE(SUBSTITUTE(SUBSTITUTE(SUBSTITUTE(SUBSTITUTE(SUBSTITUTE(SUBSTITUTE(SUBSTITUTE(SUBSTITUTE(SUBSTITUTE(SUBSTITUTE(SUBSTITUTE(SUBSTITUTE(SUBSTITUTE(SUBSTITUTE(SUBSTITUTE(SUBSTITUTE(SUBSTITUTE(SUBSTITUTE(SUBSTITUTE(LOWER(W415&amp;""),CHAR(160)," "),"."," "),","," "),"-"," "),"/"," "),"("," "),")"," "),":"," "),";"," "),"_"," "),"–"," "),"?"," "),"!"," "),"*"," "),"["," "),"]"," "),"'"," "),"#"," "),"+"," "),"&amp;"," "))&amp;" "</f>
        <v>  </v>
      </c>
      <c r="BF415" s="61" t="str">
        <f aca="false">" "&amp;TRIM(SUBSTITUTE(SUBSTITUTE(SUBSTITUTE(SUBSTITUTE(SUBSTITUTE(SUBSTITUTE(SUBSTITUTE(SUBSTITUTE(SUBSTITUTE(SUBSTITUTE(SUBSTITUTE(SUBSTITUTE(SUBSTITUTE(SUBSTITUTE(SUBSTITUTE(SUBSTITUTE(SUBSTITUTE(SUBSTITUTE(SUBSTITUTE(SUBSTITUTE(LOWER(AC415&amp;""),CHAR(160)," "),"."," "),","," "),"-"," "),"/"," "),"("," "),")"," "),":"," "),";"," "),"_"," "),"–"," "),"?"," "),"!"," "),"*"," "),"["," "),"]"," "),"'"," "),"#"," "),"+"," "),"&amp;"," "))&amp;" "</f>
        <v>  </v>
      </c>
    </row>
    <row r="416" customFormat="false" ht="39.75" hidden="false" customHeight="true" outlineLevel="0" collapsed="false">
      <c r="A416" s="57" t="s">
        <v>1030</v>
      </c>
      <c r="B416" s="57" t="s">
        <v>258</v>
      </c>
      <c r="C416" s="57" t="str">
        <f aca="false">Flights!$F$16</f>
        <v>MH0139</v>
      </c>
      <c r="D416" s="58" t="n">
        <f aca="false">Flights!$D$16</f>
        <v>46307</v>
      </c>
      <c r="E416" s="57" t="str">
        <f aca="false">Flights!$G$16&amp;"-"&amp;Flights!$H$16</f>
        <v>KUL-ADL</v>
      </c>
      <c r="F416" s="57" t="str">
        <f aca="false">Flights!$K$16</f>
        <v>BC</v>
      </c>
      <c r="G416" s="57" t="s">
        <v>441</v>
      </c>
      <c r="H416" s="57" t="s">
        <v>442</v>
      </c>
      <c r="I416" s="57" t="s">
        <v>481</v>
      </c>
      <c r="J416" s="57" t="s">
        <v>521</v>
      </c>
      <c r="K416" s="67" t="s">
        <v>483</v>
      </c>
      <c r="L416" s="67" t="s">
        <v>1002</v>
      </c>
      <c r="M416" s="67" t="s">
        <v>433</v>
      </c>
      <c r="N416" s="67" t="s">
        <v>365</v>
      </c>
      <c r="O416" s="67"/>
      <c r="P416" s="57" t="s">
        <v>184</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open",IF(AND(NOT(OR(LEN(AZ416)&lt;15,ISNUMBER(MATCH(AZ416,L_Placeholder,0)))),NOT(SUMPRODUCT(--ISNUMBER(SEARCH(" "&amp;L_EvidencePhrase&amp;" ",BF416)))&gt;0),NOT(OR(LEN(AU416)&lt;2,ISNUMBER(MATCH(AU416,L_Placeholder,0)))),NOT(OR(LEN(AX416)&lt;2,ISNUMBER(MATCH(AX416,L_Placeholder,0)))),TRIM(AE416)&lt;&gt;TRIM(T416)),"N/A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",BD416)))&gt;0),"INVALID – evidence missing, placeholder or not yet on file",IF(OR(LEN(AX416)&lt;2,ISNUMBER(MATCH(AX416,L_Placeholder,0))),"INVALID – verifier missing",IF(AX416=AU416,"INVALID – verifier must be someone other than the PIC",IF(SUMPRODUCT(--ISNUMBER(SEARCH(" "&amp;L_EvidencePhrase&amp;" ",BC416)))&gt;0,"INVALID – result not yet available (awaiting / TBC)",IF(AND(TRIM(U416)="Pass",SUMPRODUCT(--ISNUMBER(SEARCH(" "&amp;L_ResultBad&amp;" ",BC416)))&gt;0,NOT(SUMPRODUCT(--ISNUMBER(SEARCH(" "&amp;L_Negation&amp;" ",BC416)))&gt;0)),"INVALID – result describes a problem: use Fail, then Pass after CA",IF(AND(AQ416=1,OR(OR(LEN(AY416)&lt;3,ISNUMBER(MATCH(AY416,L_Placeholder,0))),SUMPRODUCT(--ISNUMBER(SEARCH(" "&amp;L_EvidencePhrase&amp;" ",BE416)))&gt;0)),"INVALID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SUBSTITUTE(SUBSTITUTE(SUBSTITUTE(SUBSTITUTE(SUBSTITUTE(SUBSTITUTE(SUBSTITUTE(SUBSTITUTE(SUBSTITUTE(SUBSTITUTE(SUBSTITUTE(SUBSTITUTE(SUBSTITUTE(LOWER(T416&amp;""),CHAR(160),"")," ",""),".",""),"-",""),"/",""),"?",""),"_",""),",",""),"[",""),"]",""),"(",""),")",""),"*","")</f>
        <v/>
      </c>
      <c r="AV416" s="61" t="str">
        <f aca="false">SUBSTITUTE(SUBSTITUTE(SUBSTITUTE(SUBSTITUTE(SUBSTITUTE(SUBSTITUTE(SUBSTITUTE(SUBSTITUTE(SUBSTITUTE(SUBSTITUTE(SUBSTITUTE(SUBSTITUTE(SUBSTITUTE(LOWER(V416&amp;""),CHAR(160),"")," ",""),".",""),"-",""),"/",""),"?",""),"_",""),",",""),"[",""),"]",""),"(",""),")",""),"*","")</f>
        <v/>
      </c>
      <c r="AW416" s="61" t="str">
        <f aca="false">SUBSTITUTE(SUBSTITUTE(SUBSTITUTE(SUBSTITUTE(SUBSTITUTE(SUBSTITUTE(SUBSTITUTE(SUBSTITUTE(SUBSTITUTE(SUBSTITUTE(SUBSTITUTE(SUBSTITUTE(SUBSTITUTE(LOWER(Z416&amp;""),CHAR(160),"")," ",""),".",""),"-",""),"/",""),"?",""),"_",""),",",""),"[",""),"]",""),"(",""),")",""),"*","")</f>
        <v/>
      </c>
      <c r="AX416" s="61" t="str">
        <f aca="false">SUBSTITUTE(SUBSTITUTE(SUBSTITUTE(SUBSTITUTE(SUBSTITUTE(SUBSTITUTE(SUBSTITUTE(SUBSTITUTE(SUBSTITUTE(SUBSTITUTE(SUBSTITUTE(SUBSTITUTE(SUBSTITUTE(LOWER(AE416&amp;""),CHAR(160),"")," ",""),".",""),"-",""),"/",""),"?",""),"_",""),",",""),"[",""),"]",""),"(",""),")",""),"*","")</f>
        <v/>
      </c>
      <c r="AY416" s="61" t="str">
        <f aca="false">SUBSTITUTE(SUBSTITUTE(SUBSTITUTE(SUBSTITUTE(SUBSTITUTE(SUBSTITUTE(SUBSTITUTE(SUBSTITUTE(SUBSTITUTE(SUBSTITUTE(SUBSTITUTE(SUBSTITUTE(SUBSTITUTE(LOWER(W416&amp;""),CHAR(160),"")," ",""),".",""),"-",""),"/",""),"?",""),"_",""),",",""),"[",""),"]",""),"(",""),")",""),"*","")</f>
        <v/>
      </c>
      <c r="AZ416" s="61" t="str">
        <f aca="false">SUBSTITUTE(SUBSTITUTE(SUBSTITUTE(SUBSTITUTE(SUBSTITUTE(SUBSTITUTE(SUBSTITUTE(SUBSTITUTE(SUBSTITUTE(SUBSTITUTE(SUBSTITUTE(SUBSTITUTE(SUBSTITUTE(LOWER(AC416&amp;""),CHAR(160),"")," ",""),".",""),"-",""),"/",""),"?",""),"_",""),",",""),"[",""),"]",""),"(",""),")",""),"*","")</f>
        <v/>
      </c>
      <c r="BA416" s="61" t="str">
        <f aca="false">SUBSTITUTE(SUBSTITUTE(SUBSTITUTE(SUBSTITUTE(SUBSTITUTE(SUBSTITUTE(SUBSTITUTE(SUBSTITUTE(SUBSTITUTE(SUBSTITUTE(SUBSTITUTE(SUBSTITUTE(SUBSTITUTE(LOWER(AA416&amp;""),CHAR(160),""),"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"&amp;TRIM(SUBSTITUTE(SUBSTITUTE(SUBSTITUTE(SUBSTITUTE(SUBSTITUTE(SUBSTITUTE(SUBSTITUTE(SUBSTITUTE(SUBSTITUTE(SUBSTITUTE(SUBSTITUTE(SUBSTITUTE(SUBSTITUTE(SUBSTITUTE(SUBSTITUTE(SUBSTITUTE(SUBSTITUTE(SUBSTITUTE(SUBSTITUTE(SUBSTITUTE(LOWER(V416&amp;""),CHAR(160)," "),"."," "),","," "),"-"," "),"/"," "),"("," "),")"," "),":"," "),";"," "),"_"," "),"–"," "),"?"," "),"!"," "),"*"," "),"["," "),"]"," "),"'"," "),"#"," "),"+"," "),"&amp;"," "))&amp;" "</f>
        <v>  </v>
      </c>
      <c r="BD416" s="61" t="str">
        <f aca="false">" "&amp;TRIM(SUBSTITUTE(SUBSTITUTE(SUBSTITUTE(SUBSTITUTE(SUBSTITUTE(SUBSTITUTE(SUBSTITUTE(SUBSTITUTE(SUBSTITUTE(SUBSTITUTE(SUBSTITUTE(SUBSTITUTE(SUBSTITUTE(SUBSTITUTE(SUBSTITUTE(SUBSTITUTE(SUBSTITUTE(SUBSTITUTE(SUBSTITUTE(SUBSTITUTE(LOWER(Z416&amp;""),CHAR(160)," "),"."," "),","," "),"-"," "),"/"," "),"("," "),")"," "),":"," "),";"," "),"_"," "),"–"," "),"?"," "),"!"," "),"*"," "),"["," "),"]"," "),"'"," "),"#"," "),"+"," "),"&amp;"," "))&amp;" "</f>
        <v>  </v>
      </c>
      <c r="BE416" s="61" t="str">
        <f aca="false">" "&amp;TRIM(SUBSTITUTE(SUBSTITUTE(SUBSTITUTE(SUBSTITUTE(SUBSTITUTE(SUBSTITUTE(SUBSTITUTE(SUBSTITUTE(SUBSTITUTE(SUBSTITUTE(SUBSTITUTE(SUBSTITUTE(SUBSTITUTE(SUBSTITUTE(SUBSTITUTE(SUBSTITUTE(SUBSTITUTE(SUBSTITUTE(SUBSTITUTE(SUBSTITUTE(LOWER(W416&amp;""),CHAR(160)," "),"."," "),","," "),"-"," "),"/"," "),"("," "),")"," "),":"," "),";"," "),"_"," "),"–"," "),"?"," "),"!"," "),"*"," "),"["," "),"]"," "),"'"," "),"#"," "),"+"," "),"&amp;"," "))&amp;" "</f>
        <v>  </v>
      </c>
      <c r="BF416" s="61" t="str">
        <f aca="false">" "&amp;TRIM(SUBSTITUTE(SUBSTITUTE(SUBSTITUTE(SUBSTITUTE(SUBSTITUTE(SUBSTITUTE(SUBSTITUTE(SUBSTITUTE(SUBSTITUTE(SUBSTITUTE(SUBSTITUTE(SUBSTITUTE(SUBSTITUTE(SUBSTITUTE(SUBSTITUTE(SUBSTITUTE(SUBSTITUTE(SUBSTITUTE(SUBSTITUTE(SUBSTITUTE(LOWER(AC416&amp;""),CHAR(160)," "),"."," "),","," "),"-"," "),"/"," "),"("," "),")"," "),":"," "),";"," "),"_"," "),"–"," "),"?"," "),"!"," "),"*"," "),"["," "),"]"," "),"'"," "),"#"," "),"+"," "),"&amp;"," "))&amp;" "</f>
        <v>  </v>
      </c>
    </row>
    <row r="417" customFormat="false" ht="39.75" hidden="false" customHeight="true" outlineLevel="0" collapsed="false">
      <c r="A417" s="57" t="s">
        <v>1031</v>
      </c>
      <c r="B417" s="57" t="s">
        <v>258</v>
      </c>
      <c r="C417" s="57" t="str">
        <f aca="false">Flights!$F$16</f>
        <v>MH0139</v>
      </c>
      <c r="D417" s="58" t="n">
        <f aca="false">Flights!$D$16</f>
        <v>46307</v>
      </c>
      <c r="E417" s="57" t="str">
        <f aca="false">Flights!$G$16&amp;"-"&amp;Flights!$H$16</f>
        <v>KUL-ADL</v>
      </c>
      <c r="F417" s="57" t="str">
        <f aca="false">Flights!$K$16</f>
        <v>BC</v>
      </c>
      <c r="G417" s="57" t="s">
        <v>441</v>
      </c>
      <c r="H417" s="57" t="s">
        <v>442</v>
      </c>
      <c r="I417" s="57" t="s">
        <v>481</v>
      </c>
      <c r="J417" s="57" t="s">
        <v>523</v>
      </c>
      <c r="K417" s="67" t="s">
        <v>483</v>
      </c>
      <c r="L417" s="67" t="s">
        <v>1004</v>
      </c>
      <c r="M417" s="67" t="s">
        <v>433</v>
      </c>
      <c r="N417" s="67" t="s">
        <v>365</v>
      </c>
      <c r="O417" s="67"/>
      <c r="P417" s="57" t="s">
        <v>184</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open",IF(AND(NOT(OR(LEN(AZ417)&lt;15,ISNUMBER(MATCH(AZ417,L_Placeholder,0)))),NOT(SUMPRODUCT(--ISNUMBER(SEARCH(" "&amp;L_EvidencePhrase&amp;" ",BF417)))&gt;0),NOT(OR(LEN(AU417)&lt;2,ISNUMBER(MATCH(AU417,L_Placeholder,0)))),NOT(OR(LEN(AX417)&lt;2,ISNUMBER(MATCH(AX417,L_Placeholder,0)))),TRIM(AE417)&lt;&gt;TRIM(T417)),"N/A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",BD417)))&gt;0),"INVALID – evidence missing, placeholder or not yet on file",IF(OR(LEN(AX417)&lt;2,ISNUMBER(MATCH(AX417,L_Placeholder,0))),"INVALID – verifier missing",IF(AX417=AU417,"INVALID – verifier must be someone other than the PIC",IF(SUMPRODUCT(--ISNUMBER(SEARCH(" "&amp;L_EvidencePhrase&amp;" ",BC417)))&gt;0,"INVALID – result not yet available (awaiting / TBC)",IF(AND(TRIM(U417)="Pass",SUMPRODUCT(--ISNUMBER(SEARCH(" "&amp;L_ResultBad&amp;" ",BC417)))&gt;0,NOT(SUMPRODUCT(--ISNUMBER(SEARCH(" "&amp;L_Negation&amp;" ",BC417)))&gt;0)),"INVALID – result describes a problem: use Fail, then Pass after CA",IF(AND(AQ417=1,OR(OR(LEN(AY417)&lt;3,ISNUMBER(MATCH(AY417,L_Placeholder,0))),SUMPRODUCT(--ISNUMBER(SEARCH(" "&amp;L_EvidencePhrase&amp;" ",BE417)))&gt;0)),"INVALID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SUBSTITUTE(SUBSTITUTE(SUBSTITUTE(SUBSTITUTE(SUBSTITUTE(SUBSTITUTE(SUBSTITUTE(SUBSTITUTE(SUBSTITUTE(SUBSTITUTE(SUBSTITUTE(SUBSTITUTE(SUBSTITUTE(LOWER(T417&amp;""),CHAR(160),"")," ",""),".",""),"-",""),"/",""),"?",""),"_",""),",",""),"[",""),"]",""),"(",""),")",""),"*","")</f>
        <v/>
      </c>
      <c r="AV417" s="61" t="str">
        <f aca="false">SUBSTITUTE(SUBSTITUTE(SUBSTITUTE(SUBSTITUTE(SUBSTITUTE(SUBSTITUTE(SUBSTITUTE(SUBSTITUTE(SUBSTITUTE(SUBSTITUTE(SUBSTITUTE(SUBSTITUTE(SUBSTITUTE(LOWER(V417&amp;""),CHAR(160),"")," ",""),".",""),"-",""),"/",""),"?",""),"_",""),",",""),"[",""),"]",""),"(",""),")",""),"*","")</f>
        <v/>
      </c>
      <c r="AW417" s="61" t="str">
        <f aca="false">SUBSTITUTE(SUBSTITUTE(SUBSTITUTE(SUBSTITUTE(SUBSTITUTE(SUBSTITUTE(SUBSTITUTE(SUBSTITUTE(SUBSTITUTE(SUBSTITUTE(SUBSTITUTE(SUBSTITUTE(SUBSTITUTE(LOWER(Z417&amp;""),CHAR(160),"")," ",""),".",""),"-",""),"/",""),"?",""),"_",""),",",""),"[",""),"]",""),"(",""),")",""),"*","")</f>
        <v/>
      </c>
      <c r="AX417" s="61" t="str">
        <f aca="false">SUBSTITUTE(SUBSTITUTE(SUBSTITUTE(SUBSTITUTE(SUBSTITUTE(SUBSTITUTE(SUBSTITUTE(SUBSTITUTE(SUBSTITUTE(SUBSTITUTE(SUBSTITUTE(SUBSTITUTE(SUBSTITUTE(LOWER(AE417&amp;""),CHAR(160),"")," ",""),".",""),"-",""),"/",""),"?",""),"_",""),",",""),"[",""),"]",""),"(",""),")",""),"*","")</f>
        <v/>
      </c>
      <c r="AY417" s="61" t="str">
        <f aca="false">SUBSTITUTE(SUBSTITUTE(SUBSTITUTE(SUBSTITUTE(SUBSTITUTE(SUBSTITUTE(SUBSTITUTE(SUBSTITUTE(SUBSTITUTE(SUBSTITUTE(SUBSTITUTE(SUBSTITUTE(SUBSTITUTE(LOWER(W417&amp;""),CHAR(160),"")," ",""),".",""),"-",""),"/",""),"?",""),"_",""),",",""),"[",""),"]",""),"(",""),")",""),"*","")</f>
        <v/>
      </c>
      <c r="AZ417" s="61" t="str">
        <f aca="false">SUBSTITUTE(SUBSTITUTE(SUBSTITUTE(SUBSTITUTE(SUBSTITUTE(SUBSTITUTE(SUBSTITUTE(SUBSTITUTE(SUBSTITUTE(SUBSTITUTE(SUBSTITUTE(SUBSTITUTE(SUBSTITUTE(LOWER(AC417&amp;""),CHAR(160),"")," ",""),".",""),"-",""),"/",""),"?",""),"_",""),",",""),"[",""),"]",""),"(",""),")",""),"*","")</f>
        <v/>
      </c>
      <c r="BA417" s="61" t="str">
        <f aca="false">SUBSTITUTE(SUBSTITUTE(SUBSTITUTE(SUBSTITUTE(SUBSTITUTE(SUBSTITUTE(SUBSTITUTE(SUBSTITUTE(SUBSTITUTE(SUBSTITUTE(SUBSTITUTE(SUBSTITUTE(SUBSTITUTE(LOWER(AA417&amp;""),CHAR(160),""),"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"&amp;TRIM(SUBSTITUTE(SUBSTITUTE(SUBSTITUTE(SUBSTITUTE(SUBSTITUTE(SUBSTITUTE(SUBSTITUTE(SUBSTITUTE(SUBSTITUTE(SUBSTITUTE(SUBSTITUTE(SUBSTITUTE(SUBSTITUTE(SUBSTITUTE(SUBSTITUTE(SUBSTITUTE(SUBSTITUTE(SUBSTITUTE(SUBSTITUTE(SUBSTITUTE(LOWER(V417&amp;""),CHAR(160)," "),"."," "),","," "),"-"," "),"/"," "),"("," "),")"," "),":"," "),";"," "),"_"," "),"–"," "),"?"," "),"!"," "),"*"," "),"["," "),"]"," "),"'"," "),"#"," "),"+"," "),"&amp;"," "))&amp;" "</f>
        <v>  </v>
      </c>
      <c r="BD417" s="61" t="str">
        <f aca="false">" "&amp;TRIM(SUBSTITUTE(SUBSTITUTE(SUBSTITUTE(SUBSTITUTE(SUBSTITUTE(SUBSTITUTE(SUBSTITUTE(SUBSTITUTE(SUBSTITUTE(SUBSTITUTE(SUBSTITUTE(SUBSTITUTE(SUBSTITUTE(SUBSTITUTE(SUBSTITUTE(SUBSTITUTE(SUBSTITUTE(SUBSTITUTE(SUBSTITUTE(SUBSTITUTE(LOWER(Z417&amp;""),CHAR(160)," "),"."," "),","," "),"-"," "),"/"," "),"("," "),")"," "),":"," "),";"," "),"_"," "),"–"," "),"?"," "),"!"," "),"*"," "),"["," "),"]"," "),"'"," "),"#"," "),"+"," "),"&amp;"," "))&amp;" "</f>
        <v>  </v>
      </c>
      <c r="BE417" s="61" t="str">
        <f aca="false">" "&amp;TRIM(SUBSTITUTE(SUBSTITUTE(SUBSTITUTE(SUBSTITUTE(SUBSTITUTE(SUBSTITUTE(SUBSTITUTE(SUBSTITUTE(SUBSTITUTE(SUBSTITUTE(SUBSTITUTE(SUBSTITUTE(SUBSTITUTE(SUBSTITUTE(SUBSTITUTE(SUBSTITUTE(SUBSTITUTE(SUBSTITUTE(SUBSTITUTE(SUBSTITUTE(LOWER(W417&amp;""),CHAR(160)," "),"."," "),","," "),"-"," "),"/"," "),"("," "),")"," "),":"," "),";"," "),"_"," "),"–"," "),"?"," "),"!"," "),"*"," "),"["," "),"]"," "),"'"," "),"#"," "),"+"," "),"&amp;"," "))&amp;" "</f>
        <v>  </v>
      </c>
      <c r="BF417" s="61" t="str">
        <f aca="false">" "&amp;TRIM(SUBSTITUTE(SUBSTITUTE(SUBSTITUTE(SUBSTITUTE(SUBSTITUTE(SUBSTITUTE(SUBSTITUTE(SUBSTITUTE(SUBSTITUTE(SUBSTITUTE(SUBSTITUTE(SUBSTITUTE(SUBSTITUTE(SUBSTITUTE(SUBSTITUTE(SUBSTITUTE(SUBSTITUTE(SUBSTITUTE(SUBSTITUTE(SUBSTITUTE(LOWER(AC417&amp;""),CHAR(160)," "),"."," "),","," "),"-"," "),"/"," "),"("," "),")"," "),":"," "),";"," "),"_"," "),"–"," "),"?"," "),"!"," "),"*"," "),"["," "),"]"," "),"'"," "),"#"," "),"+"," "),"&amp;"," "))&amp;" "</f>
        <v>  </v>
      </c>
    </row>
    <row r="418" customFormat="false" ht="39.75" hidden="false" customHeight="true" outlineLevel="0" collapsed="false">
      <c r="A418" s="57" t="s">
        <v>1032</v>
      </c>
      <c r="B418" s="57" t="s">
        <v>258</v>
      </c>
      <c r="C418" s="57" t="str">
        <f aca="false">Flights!$F$16</f>
        <v>MH0139</v>
      </c>
      <c r="D418" s="58" t="n">
        <f aca="false">Flights!$D$16</f>
        <v>46307</v>
      </c>
      <c r="E418" s="57" t="str">
        <f aca="false">Flights!$G$16&amp;"-"&amp;Flights!$H$16</f>
        <v>KUL-ADL</v>
      </c>
      <c r="F418" s="57" t="str">
        <f aca="false">Flights!$K$16</f>
        <v>BC</v>
      </c>
      <c r="G418" s="57" t="s">
        <v>441</v>
      </c>
      <c r="H418" s="57" t="s">
        <v>442</v>
      </c>
      <c r="I418" s="57" t="s">
        <v>481</v>
      </c>
      <c r="J418" s="57" t="s">
        <v>525</v>
      </c>
      <c r="K418" s="67" t="s">
        <v>483</v>
      </c>
      <c r="L418" s="67" t="s">
        <v>1006</v>
      </c>
      <c r="M418" s="67" t="s">
        <v>433</v>
      </c>
      <c r="N418" s="67" t="s">
        <v>365</v>
      </c>
      <c r="O418" s="67"/>
      <c r="P418" s="57" t="s">
        <v>184</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open",IF(AND(NOT(OR(LEN(AZ418)&lt;15,ISNUMBER(MATCH(AZ418,L_Placeholder,0)))),NOT(SUMPRODUCT(--ISNUMBER(SEARCH(" "&amp;L_EvidencePhrase&amp;" ",BF418)))&gt;0),NOT(OR(LEN(AU418)&lt;2,ISNUMBER(MATCH(AU418,L_Placeholder,0)))),NOT(OR(LEN(AX418)&lt;2,ISNUMBER(MATCH(AX418,L_Placeholder,0)))),TRIM(AE418)&lt;&gt;TRIM(T418)),"N/A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",BD418)))&gt;0),"INVALID – evidence missing, placeholder or not yet on file",IF(OR(LEN(AX418)&lt;2,ISNUMBER(MATCH(AX418,L_Placeholder,0))),"INVALID – verifier missing",IF(AX418=AU418,"INVALID – verifier must be someone other than the PIC",IF(SUMPRODUCT(--ISNUMBER(SEARCH(" "&amp;L_EvidencePhrase&amp;" ",BC418)))&gt;0,"INVALID – result not yet available (awaiting / TBC)",IF(AND(TRIM(U418)="Pass",SUMPRODUCT(--ISNUMBER(SEARCH(" "&amp;L_ResultBad&amp;" ",BC418)))&gt;0,NOT(SUMPRODUCT(--ISNUMBER(SEARCH(" "&amp;L_Negation&amp;" ",BC418)))&gt;0)),"INVALID – result describes a problem: use Fail, then Pass after CA",IF(AND(AQ418=1,OR(OR(LEN(AY418)&lt;3,ISNUMBER(MATCH(AY418,L_Placeholder,0))),SUMPRODUCT(--ISNUMBER(SEARCH(" "&amp;L_EvidencePhrase&amp;" ",BE418)))&gt;0)),"INVALID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SUBSTITUTE(SUBSTITUTE(SUBSTITUTE(SUBSTITUTE(SUBSTITUTE(SUBSTITUTE(SUBSTITUTE(SUBSTITUTE(SUBSTITUTE(SUBSTITUTE(SUBSTITUTE(SUBSTITUTE(SUBSTITUTE(LOWER(T418&amp;""),CHAR(160),"")," ",""),".",""),"-",""),"/",""),"?",""),"_",""),",",""),"[",""),"]",""),"(",""),")",""),"*","")</f>
        <v/>
      </c>
      <c r="AV418" s="61" t="str">
        <f aca="false">SUBSTITUTE(SUBSTITUTE(SUBSTITUTE(SUBSTITUTE(SUBSTITUTE(SUBSTITUTE(SUBSTITUTE(SUBSTITUTE(SUBSTITUTE(SUBSTITUTE(SUBSTITUTE(SUBSTITUTE(SUBSTITUTE(LOWER(V418&amp;""),CHAR(160),"")," ",""),".",""),"-",""),"/",""),"?",""),"_",""),",",""),"[",""),"]",""),"(",""),")",""),"*","")</f>
        <v/>
      </c>
      <c r="AW418" s="61" t="str">
        <f aca="false">SUBSTITUTE(SUBSTITUTE(SUBSTITUTE(SUBSTITUTE(SUBSTITUTE(SUBSTITUTE(SUBSTITUTE(SUBSTITUTE(SUBSTITUTE(SUBSTITUTE(SUBSTITUTE(SUBSTITUTE(SUBSTITUTE(LOWER(Z418&amp;""),CHAR(160),"")," ",""),".",""),"-",""),"/",""),"?",""),"_",""),",",""),"[",""),"]",""),"(",""),")",""),"*","")</f>
        <v/>
      </c>
      <c r="AX418" s="61" t="str">
        <f aca="false">SUBSTITUTE(SUBSTITUTE(SUBSTITUTE(SUBSTITUTE(SUBSTITUTE(SUBSTITUTE(SUBSTITUTE(SUBSTITUTE(SUBSTITUTE(SUBSTITUTE(SUBSTITUTE(SUBSTITUTE(SUBSTITUTE(LOWER(AE418&amp;""),CHAR(160),"")," ",""),".",""),"-",""),"/",""),"?",""),"_",""),",",""),"[",""),"]",""),"(",""),")",""),"*","")</f>
        <v/>
      </c>
      <c r="AY418" s="61" t="str">
        <f aca="false">SUBSTITUTE(SUBSTITUTE(SUBSTITUTE(SUBSTITUTE(SUBSTITUTE(SUBSTITUTE(SUBSTITUTE(SUBSTITUTE(SUBSTITUTE(SUBSTITUTE(SUBSTITUTE(SUBSTITUTE(SUBSTITUTE(LOWER(W418&amp;""),CHAR(160),"")," ",""),".",""),"-",""),"/",""),"?",""),"_",""),",",""),"[",""),"]",""),"(",""),")",""),"*","")</f>
        <v/>
      </c>
      <c r="AZ418" s="61" t="str">
        <f aca="false">SUBSTITUTE(SUBSTITUTE(SUBSTITUTE(SUBSTITUTE(SUBSTITUTE(SUBSTITUTE(SUBSTITUTE(SUBSTITUTE(SUBSTITUTE(SUBSTITUTE(SUBSTITUTE(SUBSTITUTE(SUBSTITUTE(LOWER(AC418&amp;""),CHAR(160),"")," ",""),".",""),"-",""),"/",""),"?",""),"_",""),",",""),"[",""),"]",""),"(",""),")",""),"*","")</f>
        <v/>
      </c>
      <c r="BA418" s="61" t="str">
        <f aca="false">SUBSTITUTE(SUBSTITUTE(SUBSTITUTE(SUBSTITUTE(SUBSTITUTE(SUBSTITUTE(SUBSTITUTE(SUBSTITUTE(SUBSTITUTE(SUBSTITUTE(SUBSTITUTE(SUBSTITUTE(SUBSTITUTE(LOWER(AA418&amp;""),CHAR(160),""),"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"&amp;TRIM(SUBSTITUTE(SUBSTITUTE(SUBSTITUTE(SUBSTITUTE(SUBSTITUTE(SUBSTITUTE(SUBSTITUTE(SUBSTITUTE(SUBSTITUTE(SUBSTITUTE(SUBSTITUTE(SUBSTITUTE(SUBSTITUTE(SUBSTITUTE(SUBSTITUTE(SUBSTITUTE(SUBSTITUTE(SUBSTITUTE(SUBSTITUTE(SUBSTITUTE(LOWER(V418&amp;""),CHAR(160)," "),"."," "),","," "),"-"," "),"/"," "),"("," "),")"," "),":"," "),";"," "),"_"," "),"–"," "),"?"," "),"!"," "),"*"," "),"["," "),"]"," "),"'"," "),"#"," "),"+"," "),"&amp;"," "))&amp;" "</f>
        <v>  </v>
      </c>
      <c r="BD418" s="61" t="str">
        <f aca="false">" "&amp;TRIM(SUBSTITUTE(SUBSTITUTE(SUBSTITUTE(SUBSTITUTE(SUBSTITUTE(SUBSTITUTE(SUBSTITUTE(SUBSTITUTE(SUBSTITUTE(SUBSTITUTE(SUBSTITUTE(SUBSTITUTE(SUBSTITUTE(SUBSTITUTE(SUBSTITUTE(SUBSTITUTE(SUBSTITUTE(SUBSTITUTE(SUBSTITUTE(SUBSTITUTE(LOWER(Z418&amp;""),CHAR(160)," "),"."," "),","," "),"-"," "),"/"," "),"("," "),")"," "),":"," "),";"," "),"_"," "),"–"," "),"?"," "),"!"," "),"*"," "),"["," "),"]"," "),"'"," "),"#"," "),"+"," "),"&amp;"," "))&amp;" "</f>
        <v>  </v>
      </c>
      <c r="BE418" s="61" t="str">
        <f aca="false">" "&amp;TRIM(SUBSTITUTE(SUBSTITUTE(SUBSTITUTE(SUBSTITUTE(SUBSTITUTE(SUBSTITUTE(SUBSTITUTE(SUBSTITUTE(SUBSTITUTE(SUBSTITUTE(SUBSTITUTE(SUBSTITUTE(SUBSTITUTE(SUBSTITUTE(SUBSTITUTE(SUBSTITUTE(SUBSTITUTE(SUBSTITUTE(SUBSTITUTE(SUBSTITUTE(LOWER(W418&amp;""),CHAR(160)," "),"."," "),","," "),"-"," "),"/"," "),"("," "),")"," "),":"," "),";"," "),"_"," "),"–"," "),"?"," "),"!"," "),"*"," "),"["," "),"]"," "),"'"," "),"#"," "),"+"," "),"&amp;"," "))&amp;" "</f>
        <v>  </v>
      </c>
      <c r="BF418" s="61" t="str">
        <f aca="false">" "&amp;TRIM(SUBSTITUTE(SUBSTITUTE(SUBSTITUTE(SUBSTITUTE(SUBSTITUTE(SUBSTITUTE(SUBSTITUTE(SUBSTITUTE(SUBSTITUTE(SUBSTITUTE(SUBSTITUTE(SUBSTITUTE(SUBSTITUTE(SUBSTITUTE(SUBSTITUTE(SUBSTITUTE(SUBSTITUTE(SUBSTITUTE(SUBSTITUTE(SUBSTITUTE(LOWER(AC418&amp;""),CHAR(160)," "),"."," "),","," "),"-"," "),"/"," "),"("," "),")"," "),":"," "),";"," "),"_"," "),"–"," "),"?"," "),"!"," "),"*"," "),"["," "),"]"," "),"'"," "),"#"," "),"+"," "),"&amp;"," "))&amp;" "</f>
        <v>  </v>
      </c>
    </row>
    <row r="419" customFormat="false" ht="39.75" hidden="false" customHeight="true" outlineLevel="0" collapsed="false">
      <c r="A419" s="57" t="s">
        <v>1033</v>
      </c>
      <c r="B419" s="57" t="s">
        <v>258</v>
      </c>
      <c r="C419" s="57" t="str">
        <f aca="false">Flights!$F$16</f>
        <v>MH0139</v>
      </c>
      <c r="D419" s="58" t="n">
        <f aca="false">Flights!$D$16</f>
        <v>46307</v>
      </c>
      <c r="E419" s="57" t="str">
        <f aca="false">Flights!$G$16&amp;"-"&amp;Flights!$H$16</f>
        <v>KUL-ADL</v>
      </c>
      <c r="F419" s="57" t="str">
        <f aca="false">Flights!$K$16</f>
        <v>BC</v>
      </c>
      <c r="G419" s="57" t="s">
        <v>441</v>
      </c>
      <c r="H419" s="57" t="s">
        <v>442</v>
      </c>
      <c r="I419" s="57" t="s">
        <v>481</v>
      </c>
      <c r="J419" s="57" t="s">
        <v>528</v>
      </c>
      <c r="K419" s="67" t="s">
        <v>483</v>
      </c>
      <c r="L419" s="67" t="s">
        <v>1008</v>
      </c>
      <c r="M419" s="67" t="s">
        <v>433</v>
      </c>
      <c r="N419" s="67" t="s">
        <v>365</v>
      </c>
      <c r="O419" s="67"/>
      <c r="P419" s="57" t="s">
        <v>184</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open",IF(AND(NOT(OR(LEN(AZ419)&lt;15,ISNUMBER(MATCH(AZ419,L_Placeholder,0)))),NOT(SUMPRODUCT(--ISNUMBER(SEARCH(" "&amp;L_EvidencePhrase&amp;" ",BF419)))&gt;0),NOT(OR(LEN(AU419)&lt;2,ISNUMBER(MATCH(AU419,L_Placeholder,0)))),NOT(OR(LEN(AX419)&lt;2,ISNUMBER(MATCH(AX419,L_Placeholder,0)))),TRIM(AE419)&lt;&gt;TRIM(T419)),"N/A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",BD419)))&gt;0),"INVALID – evidence missing, placeholder or not yet on file",IF(OR(LEN(AX419)&lt;2,ISNUMBER(MATCH(AX419,L_Placeholder,0))),"INVALID – verifier missing",IF(AX419=AU419,"INVALID – verifier must be someone other than the PIC",IF(SUMPRODUCT(--ISNUMBER(SEARCH(" "&amp;L_EvidencePhrase&amp;" ",BC419)))&gt;0,"INVALID – result not yet available (awaiting / TBC)",IF(AND(TRIM(U419)="Pass",SUMPRODUCT(--ISNUMBER(SEARCH(" "&amp;L_ResultBad&amp;" ",BC419)))&gt;0,NOT(SUMPRODUCT(--ISNUMBER(SEARCH(" "&amp;L_Negation&amp;" ",BC419)))&gt;0)),"INVALID – result describes a problem: use Fail, then Pass after CA",IF(AND(AQ419=1,OR(OR(LEN(AY419)&lt;3,ISNUMBER(MATCH(AY419,L_Placeholder,0))),SUMPRODUCT(--ISNUMBER(SEARCH(" "&amp;L_EvidencePhrase&amp;" ",BE419)))&gt;0)),"INVALID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SUBSTITUTE(SUBSTITUTE(SUBSTITUTE(SUBSTITUTE(SUBSTITUTE(SUBSTITUTE(SUBSTITUTE(SUBSTITUTE(SUBSTITUTE(SUBSTITUTE(SUBSTITUTE(SUBSTITUTE(SUBSTITUTE(LOWER(T419&amp;""),CHAR(160),"")," ",""),".",""),"-",""),"/",""),"?",""),"_",""),",",""),"[",""),"]",""),"(",""),")",""),"*","")</f>
        <v/>
      </c>
      <c r="AV419" s="61" t="str">
        <f aca="false">SUBSTITUTE(SUBSTITUTE(SUBSTITUTE(SUBSTITUTE(SUBSTITUTE(SUBSTITUTE(SUBSTITUTE(SUBSTITUTE(SUBSTITUTE(SUBSTITUTE(SUBSTITUTE(SUBSTITUTE(SUBSTITUTE(LOWER(V419&amp;""),CHAR(160),"")," ",""),".",""),"-",""),"/",""),"?",""),"_",""),",",""),"[",""),"]",""),"(",""),")",""),"*","")</f>
        <v/>
      </c>
      <c r="AW419" s="61" t="str">
        <f aca="false">SUBSTITUTE(SUBSTITUTE(SUBSTITUTE(SUBSTITUTE(SUBSTITUTE(SUBSTITUTE(SUBSTITUTE(SUBSTITUTE(SUBSTITUTE(SUBSTITUTE(SUBSTITUTE(SUBSTITUTE(SUBSTITUTE(LOWER(Z419&amp;""),CHAR(160),"")," ",""),".",""),"-",""),"/",""),"?",""),"_",""),",",""),"[",""),"]",""),"(",""),")",""),"*","")</f>
        <v/>
      </c>
      <c r="AX419" s="61" t="str">
        <f aca="false">SUBSTITUTE(SUBSTITUTE(SUBSTITUTE(SUBSTITUTE(SUBSTITUTE(SUBSTITUTE(SUBSTITUTE(SUBSTITUTE(SUBSTITUTE(SUBSTITUTE(SUBSTITUTE(SUBSTITUTE(SUBSTITUTE(LOWER(AE419&amp;""),CHAR(160),"")," ",""),".",""),"-",""),"/",""),"?",""),"_",""),",",""),"[",""),"]",""),"(",""),")",""),"*","")</f>
        <v/>
      </c>
      <c r="AY419" s="61" t="str">
        <f aca="false">SUBSTITUTE(SUBSTITUTE(SUBSTITUTE(SUBSTITUTE(SUBSTITUTE(SUBSTITUTE(SUBSTITUTE(SUBSTITUTE(SUBSTITUTE(SUBSTITUTE(SUBSTITUTE(SUBSTITUTE(SUBSTITUTE(LOWER(W419&amp;""),CHAR(160),"")," ",""),".",""),"-",""),"/",""),"?",""),"_",""),",",""),"[",""),"]",""),"(",""),")",""),"*","")</f>
        <v/>
      </c>
      <c r="AZ419" s="61" t="str">
        <f aca="false">SUBSTITUTE(SUBSTITUTE(SUBSTITUTE(SUBSTITUTE(SUBSTITUTE(SUBSTITUTE(SUBSTITUTE(SUBSTITUTE(SUBSTITUTE(SUBSTITUTE(SUBSTITUTE(SUBSTITUTE(SUBSTITUTE(LOWER(AC419&amp;""),CHAR(160),"")," ",""),".",""),"-",""),"/",""),"?",""),"_",""),",",""),"[",""),"]",""),"(",""),")",""),"*","")</f>
        <v/>
      </c>
      <c r="BA419" s="61" t="str">
        <f aca="false">SUBSTITUTE(SUBSTITUTE(SUBSTITUTE(SUBSTITUTE(SUBSTITUTE(SUBSTITUTE(SUBSTITUTE(SUBSTITUTE(SUBSTITUTE(SUBSTITUTE(SUBSTITUTE(SUBSTITUTE(SUBSTITUTE(LOWER(AA419&amp;""),CHAR(160),""),"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"&amp;TRIM(SUBSTITUTE(SUBSTITUTE(SUBSTITUTE(SUBSTITUTE(SUBSTITUTE(SUBSTITUTE(SUBSTITUTE(SUBSTITUTE(SUBSTITUTE(SUBSTITUTE(SUBSTITUTE(SUBSTITUTE(SUBSTITUTE(SUBSTITUTE(SUBSTITUTE(SUBSTITUTE(SUBSTITUTE(SUBSTITUTE(SUBSTITUTE(SUBSTITUTE(LOWER(V419&amp;""),CHAR(160)," "),"."," "),","," "),"-"," "),"/"," "),"("," "),")"," "),":"," "),";"," "),"_"," "),"–"," "),"?"," "),"!"," "),"*"," "),"["," "),"]"," "),"'"," "),"#"," "),"+"," "),"&amp;"," "))&amp;" "</f>
        <v>  </v>
      </c>
      <c r="BD419" s="61" t="str">
        <f aca="false">" "&amp;TRIM(SUBSTITUTE(SUBSTITUTE(SUBSTITUTE(SUBSTITUTE(SUBSTITUTE(SUBSTITUTE(SUBSTITUTE(SUBSTITUTE(SUBSTITUTE(SUBSTITUTE(SUBSTITUTE(SUBSTITUTE(SUBSTITUTE(SUBSTITUTE(SUBSTITUTE(SUBSTITUTE(SUBSTITUTE(SUBSTITUTE(SUBSTITUTE(SUBSTITUTE(LOWER(Z419&amp;""),CHAR(160)," "),"."," "),","," "),"-"," "),"/"," "),"("," "),")"," "),":"," "),";"," "),"_"," "),"–"," "),"?"," "),"!"," "),"*"," "),"["," "),"]"," "),"'"," "),"#"," "),"+"," "),"&amp;"," "))&amp;" "</f>
        <v>  </v>
      </c>
      <c r="BE419" s="61" t="str">
        <f aca="false">" "&amp;TRIM(SUBSTITUTE(SUBSTITUTE(SUBSTITUTE(SUBSTITUTE(SUBSTITUTE(SUBSTITUTE(SUBSTITUTE(SUBSTITUTE(SUBSTITUTE(SUBSTITUTE(SUBSTITUTE(SUBSTITUTE(SUBSTITUTE(SUBSTITUTE(SUBSTITUTE(SUBSTITUTE(SUBSTITUTE(SUBSTITUTE(SUBSTITUTE(SUBSTITUTE(LOWER(W419&amp;""),CHAR(160)," "),"."," "),","," "),"-"," "),"/"," "),"("," "),")"," "),":"," "),";"," "),"_"," "),"–"," "),"?"," "),"!"," "),"*"," "),"["," "),"]"," "),"'"," "),"#"," "),"+"," "),"&amp;"," "))&amp;" "</f>
        <v>  </v>
      </c>
      <c r="BF419" s="61" t="str">
        <f aca="false">" "&amp;TRIM(SUBSTITUTE(SUBSTITUTE(SUBSTITUTE(SUBSTITUTE(SUBSTITUTE(SUBSTITUTE(SUBSTITUTE(SUBSTITUTE(SUBSTITUTE(SUBSTITUTE(SUBSTITUTE(SUBSTITUTE(SUBSTITUTE(SUBSTITUTE(SUBSTITUTE(SUBSTITUTE(SUBSTITUTE(SUBSTITUTE(SUBSTITUTE(SUBSTITUTE(LOWER(AC419&amp;""),CHAR(160)," "),"."," "),","," "),"-"," "),"/"," "),"("," "),")"," "),":"," "),";"," "),"_"," "),"–"," "),"?"," "),"!"," "),"*"," "),"["," "),"]"," "),"'"," "),"#"," "),"+"," "),"&amp;"," "))&amp;" "</f>
        <v>  </v>
      </c>
    </row>
    <row r="420" customFormat="false" ht="39.75" hidden="false" customHeight="true" outlineLevel="0" collapsed="false">
      <c r="A420" s="57" t="s">
        <v>1034</v>
      </c>
      <c r="B420" s="57" t="s">
        <v>258</v>
      </c>
      <c r="C420" s="57" t="str">
        <f aca="false">Flights!$F$16</f>
        <v>MH0139</v>
      </c>
      <c r="D420" s="58" t="n">
        <f aca="false">Flights!$D$16</f>
        <v>46307</v>
      </c>
      <c r="E420" s="57" t="str">
        <f aca="false">Flights!$G$16&amp;"-"&amp;Flights!$H$16</f>
        <v>KUL-ADL</v>
      </c>
      <c r="F420" s="57" t="str">
        <f aca="false">Flights!$K$16</f>
        <v>BC</v>
      </c>
      <c r="G420" s="57" t="s">
        <v>441</v>
      </c>
      <c r="H420" s="57" t="s">
        <v>442</v>
      </c>
      <c r="I420" s="57" t="s">
        <v>481</v>
      </c>
      <c r="J420" s="57" t="s">
        <v>530</v>
      </c>
      <c r="K420" s="67" t="s">
        <v>598</v>
      </c>
      <c r="L420" s="67" t="s">
        <v>1010</v>
      </c>
      <c r="M420" s="67" t="s">
        <v>433</v>
      </c>
      <c r="N420" s="67" t="s">
        <v>365</v>
      </c>
      <c r="O420" s="67" t="s">
        <v>531</v>
      </c>
      <c r="P420" s="57" t="s">
        <v>184</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open",IF(AND(NOT(OR(LEN(AZ420)&lt;15,ISNUMBER(MATCH(AZ420,L_Placeholder,0)))),NOT(SUMPRODUCT(--ISNUMBER(SEARCH(" "&amp;L_EvidencePhrase&amp;" ",BF420)))&gt;0),NOT(OR(LEN(AU420)&lt;2,ISNUMBER(MATCH(AU420,L_Placeholder,0)))),NOT(OR(LEN(AX420)&lt;2,ISNUMBER(MATCH(AX420,L_Placeholder,0)))),TRIM(AE420)&lt;&gt;TRIM(T420)),"N/A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",BD420)))&gt;0),"INVALID – evidence missing, placeholder or not yet on file",IF(OR(LEN(AX420)&lt;2,ISNUMBER(MATCH(AX420,L_Placeholder,0))),"INVALID – verifier missing",IF(AX420=AU420,"INVALID – verifier must be someone other than the PIC",IF(SUMPRODUCT(--ISNUMBER(SEARCH(" "&amp;L_EvidencePhrase&amp;" ",BC420)))&gt;0,"INVALID – result not yet available (awaiting / TBC)",IF(AND(TRIM(U420)="Pass",SUMPRODUCT(--ISNUMBER(SEARCH(" "&amp;L_ResultBad&amp;" ",BC420)))&gt;0,NOT(SUMPRODUCT(--ISNUMBER(SEARCH(" "&amp;L_Negation&amp;" ",BC420)))&gt;0)),"INVALID – result describes a problem: use Fail, then Pass after CA",IF(AND(AQ420=1,OR(OR(LEN(AY420)&lt;3,ISNUMBER(MATCH(AY420,L_Placeholder,0))),SUMPRODUCT(--ISNUMBER(SEARCH(" "&amp;L_EvidencePhrase&amp;" ",BE420)))&gt;0)),"INVALID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SUBSTITUTE(SUBSTITUTE(SUBSTITUTE(SUBSTITUTE(SUBSTITUTE(SUBSTITUTE(SUBSTITUTE(SUBSTITUTE(SUBSTITUTE(SUBSTITUTE(SUBSTITUTE(SUBSTITUTE(SUBSTITUTE(LOWER(T420&amp;""),CHAR(160),"")," ",""),".",""),"-",""),"/",""),"?",""),"_",""),",",""),"[",""),"]",""),"(",""),")",""),"*","")</f>
        <v/>
      </c>
      <c r="AV420" s="61" t="str">
        <f aca="false">SUBSTITUTE(SUBSTITUTE(SUBSTITUTE(SUBSTITUTE(SUBSTITUTE(SUBSTITUTE(SUBSTITUTE(SUBSTITUTE(SUBSTITUTE(SUBSTITUTE(SUBSTITUTE(SUBSTITUTE(SUBSTITUTE(LOWER(V420&amp;""),CHAR(160),"")," ",""),".",""),"-",""),"/",""),"?",""),"_",""),",",""),"[",""),"]",""),"(",""),")",""),"*","")</f>
        <v/>
      </c>
      <c r="AW420" s="61" t="str">
        <f aca="false">SUBSTITUTE(SUBSTITUTE(SUBSTITUTE(SUBSTITUTE(SUBSTITUTE(SUBSTITUTE(SUBSTITUTE(SUBSTITUTE(SUBSTITUTE(SUBSTITUTE(SUBSTITUTE(SUBSTITUTE(SUBSTITUTE(LOWER(Z420&amp;""),CHAR(160),"")," ",""),".",""),"-",""),"/",""),"?",""),"_",""),",",""),"[",""),"]",""),"(",""),")",""),"*","")</f>
        <v/>
      </c>
      <c r="AX420" s="61" t="str">
        <f aca="false">SUBSTITUTE(SUBSTITUTE(SUBSTITUTE(SUBSTITUTE(SUBSTITUTE(SUBSTITUTE(SUBSTITUTE(SUBSTITUTE(SUBSTITUTE(SUBSTITUTE(SUBSTITUTE(SUBSTITUTE(SUBSTITUTE(LOWER(AE420&amp;""),CHAR(160),"")," ",""),".",""),"-",""),"/",""),"?",""),"_",""),",",""),"[",""),"]",""),"(",""),")",""),"*","")</f>
        <v/>
      </c>
      <c r="AY420" s="61" t="str">
        <f aca="false">SUBSTITUTE(SUBSTITUTE(SUBSTITUTE(SUBSTITUTE(SUBSTITUTE(SUBSTITUTE(SUBSTITUTE(SUBSTITUTE(SUBSTITUTE(SUBSTITUTE(SUBSTITUTE(SUBSTITUTE(SUBSTITUTE(LOWER(W420&amp;""),CHAR(160),"")," ",""),".",""),"-",""),"/",""),"?",""),"_",""),",",""),"[",""),"]",""),"(",""),")",""),"*","")</f>
        <v/>
      </c>
      <c r="AZ420" s="61" t="str">
        <f aca="false">SUBSTITUTE(SUBSTITUTE(SUBSTITUTE(SUBSTITUTE(SUBSTITUTE(SUBSTITUTE(SUBSTITUTE(SUBSTITUTE(SUBSTITUTE(SUBSTITUTE(SUBSTITUTE(SUBSTITUTE(SUBSTITUTE(LOWER(AC420&amp;""),CHAR(160),"")," ",""),".",""),"-",""),"/",""),"?",""),"_",""),",",""),"[",""),"]",""),"(",""),")",""),"*","")</f>
        <v/>
      </c>
      <c r="BA420" s="61" t="str">
        <f aca="false">SUBSTITUTE(SUBSTITUTE(SUBSTITUTE(SUBSTITUTE(SUBSTITUTE(SUBSTITUTE(SUBSTITUTE(SUBSTITUTE(SUBSTITUTE(SUBSTITUTE(SUBSTITUTE(SUBSTITUTE(SUBSTITUTE(LOWER(AA420&amp;""),CHAR(160),""),"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"&amp;TRIM(SUBSTITUTE(SUBSTITUTE(SUBSTITUTE(SUBSTITUTE(SUBSTITUTE(SUBSTITUTE(SUBSTITUTE(SUBSTITUTE(SUBSTITUTE(SUBSTITUTE(SUBSTITUTE(SUBSTITUTE(SUBSTITUTE(SUBSTITUTE(SUBSTITUTE(SUBSTITUTE(SUBSTITUTE(SUBSTITUTE(SUBSTITUTE(SUBSTITUTE(LOWER(V420&amp;""),CHAR(160)," "),"."," "),","," "),"-"," "),"/"," "),"("," "),")"," "),":"," "),";"," "),"_"," "),"–"," "),"?"," "),"!"," "),"*"," "),"["," "),"]"," "),"'"," "),"#"," "),"+"," "),"&amp;"," "))&amp;" "</f>
        <v>  </v>
      </c>
      <c r="BD420" s="61" t="str">
        <f aca="false">" "&amp;TRIM(SUBSTITUTE(SUBSTITUTE(SUBSTITUTE(SUBSTITUTE(SUBSTITUTE(SUBSTITUTE(SUBSTITUTE(SUBSTITUTE(SUBSTITUTE(SUBSTITUTE(SUBSTITUTE(SUBSTITUTE(SUBSTITUTE(SUBSTITUTE(SUBSTITUTE(SUBSTITUTE(SUBSTITUTE(SUBSTITUTE(SUBSTITUTE(SUBSTITUTE(LOWER(Z420&amp;""),CHAR(160)," "),"."," "),","," "),"-"," "),"/"," "),"("," "),")"," "),":"," "),";"," "),"_"," "),"–"," "),"?"," "),"!"," "),"*"," "),"["," "),"]"," "),"'"," "),"#"," "),"+"," "),"&amp;"," "))&amp;" "</f>
        <v>  </v>
      </c>
      <c r="BE420" s="61" t="str">
        <f aca="false">" "&amp;TRIM(SUBSTITUTE(SUBSTITUTE(SUBSTITUTE(SUBSTITUTE(SUBSTITUTE(SUBSTITUTE(SUBSTITUTE(SUBSTITUTE(SUBSTITUTE(SUBSTITUTE(SUBSTITUTE(SUBSTITUTE(SUBSTITUTE(SUBSTITUTE(SUBSTITUTE(SUBSTITUTE(SUBSTITUTE(SUBSTITUTE(SUBSTITUTE(SUBSTITUTE(LOWER(W420&amp;""),CHAR(160)," "),"."," "),","," "),"-"," "),"/"," "),"("," "),")"," "),":"," "),";"," "),"_"," "),"–"," "),"?"," "),"!"," "),"*"," "),"["," "),"]"," "),"'"," "),"#"," "),"+"," "),"&amp;"," "))&amp;" "</f>
        <v>  </v>
      </c>
      <c r="BF420" s="61" t="str">
        <f aca="false">" "&amp;TRIM(SUBSTITUTE(SUBSTITUTE(SUBSTITUTE(SUBSTITUTE(SUBSTITUTE(SUBSTITUTE(SUBSTITUTE(SUBSTITUTE(SUBSTITUTE(SUBSTITUTE(SUBSTITUTE(SUBSTITUTE(SUBSTITUTE(SUBSTITUTE(SUBSTITUTE(SUBSTITUTE(SUBSTITUTE(SUBSTITUTE(SUBSTITUTE(SUBSTITUTE(LOWER(AC420&amp;""),CHAR(160)," "),"."," "),","," "),"-"," "),"/"," "),"("," "),")"," "),":"," "),";"," "),"_"," "),"–"," "),"?"," "),"!"," "),"*"," "),"["," "),"]"," "),"'"," "),"#"," "),"+"," "),"&amp;"," "))&amp;" "</f>
        <v>  </v>
      </c>
    </row>
    <row r="421" customFormat="false" ht="39.75" hidden="false" customHeight="true" outlineLevel="0" collapsed="false">
      <c r="A421" s="57" t="s">
        <v>1035</v>
      </c>
      <c r="B421" s="57" t="s">
        <v>258</v>
      </c>
      <c r="C421" s="57" t="str">
        <f aca="false">Flights!$F$16</f>
        <v>MH0139</v>
      </c>
      <c r="D421" s="58" t="n">
        <f aca="false">Flights!$D$16</f>
        <v>46307</v>
      </c>
      <c r="E421" s="57" t="str">
        <f aca="false">Flights!$G$16&amp;"-"&amp;Flights!$H$16</f>
        <v>KUL-ADL</v>
      </c>
      <c r="F421" s="57" t="str">
        <f aca="false">Flights!$K$16</f>
        <v>BC</v>
      </c>
      <c r="G421" s="57" t="s">
        <v>441</v>
      </c>
      <c r="H421" s="57" t="s">
        <v>442</v>
      </c>
      <c r="I421" s="57" t="s">
        <v>481</v>
      </c>
      <c r="J421" s="57" t="s">
        <v>533</v>
      </c>
      <c r="K421" s="67" t="s">
        <v>483</v>
      </c>
      <c r="L421" s="67" t="s">
        <v>1012</v>
      </c>
      <c r="M421" s="67" t="s">
        <v>433</v>
      </c>
      <c r="N421" s="67" t="s">
        <v>365</v>
      </c>
      <c r="O421" s="67"/>
      <c r="P421" s="57" t="s">
        <v>184</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open",IF(AND(NOT(OR(LEN(AZ421)&lt;15,ISNUMBER(MATCH(AZ421,L_Placeholder,0)))),NOT(SUMPRODUCT(--ISNUMBER(SEARCH(" "&amp;L_EvidencePhrase&amp;" ",BF421)))&gt;0),NOT(OR(LEN(AU421)&lt;2,ISNUMBER(MATCH(AU421,L_Placeholder,0)))),NOT(OR(LEN(AX421)&lt;2,ISNUMBER(MATCH(AX421,L_Placeholder,0)))),TRIM(AE421)&lt;&gt;TRIM(T421)),"N/A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",BD421)))&gt;0),"INVALID – evidence missing, placeholder or not yet on file",IF(OR(LEN(AX421)&lt;2,ISNUMBER(MATCH(AX421,L_Placeholder,0))),"INVALID – verifier missing",IF(AX421=AU421,"INVALID – verifier must be someone other than the PIC",IF(SUMPRODUCT(--ISNUMBER(SEARCH(" "&amp;L_EvidencePhrase&amp;" ",BC421)))&gt;0,"INVALID – result not yet available (awaiting / TBC)",IF(AND(TRIM(U421)="Pass",SUMPRODUCT(--ISNUMBER(SEARCH(" "&amp;L_ResultBad&amp;" ",BC421)))&gt;0,NOT(SUMPRODUCT(--ISNUMBER(SEARCH(" "&amp;L_Negation&amp;" ",BC421)))&gt;0)),"INVALID – result describes a problem: use Fail, then Pass after CA",IF(AND(AQ421=1,OR(OR(LEN(AY421)&lt;3,ISNUMBER(MATCH(AY421,L_Placeholder,0))),SUMPRODUCT(--ISNUMBER(SEARCH(" "&amp;L_EvidencePhrase&amp;" ",BE421)))&gt;0)),"INVALID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SUBSTITUTE(SUBSTITUTE(SUBSTITUTE(SUBSTITUTE(SUBSTITUTE(SUBSTITUTE(SUBSTITUTE(SUBSTITUTE(SUBSTITUTE(SUBSTITUTE(SUBSTITUTE(SUBSTITUTE(SUBSTITUTE(LOWER(T421&amp;""),CHAR(160),"")," ",""),".",""),"-",""),"/",""),"?",""),"_",""),",",""),"[",""),"]",""),"(",""),")",""),"*","")</f>
        <v/>
      </c>
      <c r="AV421" s="61" t="str">
        <f aca="false">SUBSTITUTE(SUBSTITUTE(SUBSTITUTE(SUBSTITUTE(SUBSTITUTE(SUBSTITUTE(SUBSTITUTE(SUBSTITUTE(SUBSTITUTE(SUBSTITUTE(SUBSTITUTE(SUBSTITUTE(SUBSTITUTE(LOWER(V421&amp;""),CHAR(160),"")," ",""),".",""),"-",""),"/",""),"?",""),"_",""),",",""),"[",""),"]",""),"(",""),")",""),"*","")</f>
        <v/>
      </c>
      <c r="AW421" s="61" t="str">
        <f aca="false">SUBSTITUTE(SUBSTITUTE(SUBSTITUTE(SUBSTITUTE(SUBSTITUTE(SUBSTITUTE(SUBSTITUTE(SUBSTITUTE(SUBSTITUTE(SUBSTITUTE(SUBSTITUTE(SUBSTITUTE(SUBSTITUTE(LOWER(Z421&amp;""),CHAR(160),"")," ",""),".",""),"-",""),"/",""),"?",""),"_",""),",",""),"[",""),"]",""),"(",""),")",""),"*","")</f>
        <v/>
      </c>
      <c r="AX421" s="61" t="str">
        <f aca="false">SUBSTITUTE(SUBSTITUTE(SUBSTITUTE(SUBSTITUTE(SUBSTITUTE(SUBSTITUTE(SUBSTITUTE(SUBSTITUTE(SUBSTITUTE(SUBSTITUTE(SUBSTITUTE(SUBSTITUTE(SUBSTITUTE(LOWER(AE421&amp;""),CHAR(160),"")," ",""),".",""),"-",""),"/",""),"?",""),"_",""),",",""),"[",""),"]",""),"(",""),")",""),"*","")</f>
        <v/>
      </c>
      <c r="AY421" s="61" t="str">
        <f aca="false">SUBSTITUTE(SUBSTITUTE(SUBSTITUTE(SUBSTITUTE(SUBSTITUTE(SUBSTITUTE(SUBSTITUTE(SUBSTITUTE(SUBSTITUTE(SUBSTITUTE(SUBSTITUTE(SUBSTITUTE(SUBSTITUTE(LOWER(W421&amp;""),CHAR(160),"")," ",""),".",""),"-",""),"/",""),"?",""),"_",""),",",""),"[",""),"]",""),"(",""),")",""),"*","")</f>
        <v/>
      </c>
      <c r="AZ421" s="61" t="str">
        <f aca="false">SUBSTITUTE(SUBSTITUTE(SUBSTITUTE(SUBSTITUTE(SUBSTITUTE(SUBSTITUTE(SUBSTITUTE(SUBSTITUTE(SUBSTITUTE(SUBSTITUTE(SUBSTITUTE(SUBSTITUTE(SUBSTITUTE(LOWER(AC421&amp;""),CHAR(160),"")," ",""),".",""),"-",""),"/",""),"?",""),"_",""),",",""),"[",""),"]",""),"(",""),")",""),"*","")</f>
        <v/>
      </c>
      <c r="BA421" s="61" t="str">
        <f aca="false">SUBSTITUTE(SUBSTITUTE(SUBSTITUTE(SUBSTITUTE(SUBSTITUTE(SUBSTITUTE(SUBSTITUTE(SUBSTITUTE(SUBSTITUTE(SUBSTITUTE(SUBSTITUTE(SUBSTITUTE(SUBSTITUTE(LOWER(AA421&amp;""),CHAR(160),""),"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"&amp;TRIM(SUBSTITUTE(SUBSTITUTE(SUBSTITUTE(SUBSTITUTE(SUBSTITUTE(SUBSTITUTE(SUBSTITUTE(SUBSTITUTE(SUBSTITUTE(SUBSTITUTE(SUBSTITUTE(SUBSTITUTE(SUBSTITUTE(SUBSTITUTE(SUBSTITUTE(SUBSTITUTE(SUBSTITUTE(SUBSTITUTE(SUBSTITUTE(SUBSTITUTE(LOWER(V421&amp;""),CHAR(160)," "),"."," "),","," "),"-"," "),"/"," "),"("," "),")"," "),":"," "),";"," "),"_"," "),"–"," "),"?"," "),"!"," "),"*"," "),"["," "),"]"," "),"'"," "),"#"," "),"+"," "),"&amp;"," "))&amp;" "</f>
        <v>  </v>
      </c>
      <c r="BD421" s="61" t="str">
        <f aca="false">" "&amp;TRIM(SUBSTITUTE(SUBSTITUTE(SUBSTITUTE(SUBSTITUTE(SUBSTITUTE(SUBSTITUTE(SUBSTITUTE(SUBSTITUTE(SUBSTITUTE(SUBSTITUTE(SUBSTITUTE(SUBSTITUTE(SUBSTITUTE(SUBSTITUTE(SUBSTITUTE(SUBSTITUTE(SUBSTITUTE(SUBSTITUTE(SUBSTITUTE(SUBSTITUTE(LOWER(Z421&amp;""),CHAR(160)," "),"."," "),","," "),"-"," "),"/"," "),"("," "),")"," "),":"," "),";"," "),"_"," "),"–"," "),"?"," "),"!"," "),"*"," "),"["," "),"]"," "),"'"," "),"#"," "),"+"," "),"&amp;"," "))&amp;" "</f>
        <v>  </v>
      </c>
      <c r="BE421" s="61" t="str">
        <f aca="false">" "&amp;TRIM(SUBSTITUTE(SUBSTITUTE(SUBSTITUTE(SUBSTITUTE(SUBSTITUTE(SUBSTITUTE(SUBSTITUTE(SUBSTITUTE(SUBSTITUTE(SUBSTITUTE(SUBSTITUTE(SUBSTITUTE(SUBSTITUTE(SUBSTITUTE(SUBSTITUTE(SUBSTITUTE(SUBSTITUTE(SUBSTITUTE(SUBSTITUTE(SUBSTITUTE(LOWER(W421&amp;""),CHAR(160)," "),"."," "),","," "),"-"," "),"/"," "),"("," "),")"," "),":"," "),";"," "),"_"," "),"–"," "),"?"," "),"!"," "),"*"," "),"["," "),"]"," "),"'"," "),"#"," "),"+"," "),"&amp;"," "))&amp;" "</f>
        <v>  </v>
      </c>
      <c r="BF421" s="61" t="str">
        <f aca="false">" "&amp;TRIM(SUBSTITUTE(SUBSTITUTE(SUBSTITUTE(SUBSTITUTE(SUBSTITUTE(SUBSTITUTE(SUBSTITUTE(SUBSTITUTE(SUBSTITUTE(SUBSTITUTE(SUBSTITUTE(SUBSTITUTE(SUBSTITUTE(SUBSTITUTE(SUBSTITUTE(SUBSTITUTE(SUBSTITUTE(SUBSTITUTE(SUBSTITUTE(SUBSTITUTE(LOWER(AC421&amp;""),CHAR(160)," "),"."," "),","," "),"-"," "),"/"," "),"("," "),")"," "),":"," "),";"," "),"_"," "),"–"," "),"?"," "),"!"," "),"*"," "),"["," "),"]"," "),"'"," "),"#"," "),"+"," "),"&amp;"," "))&amp;" "</f>
        <v>  </v>
      </c>
    </row>
    <row r="422" customFormat="false" ht="39.75" hidden="false" customHeight="true" outlineLevel="0" collapsed="false">
      <c r="A422" s="57" t="s">
        <v>1036</v>
      </c>
      <c r="B422" s="57" t="s">
        <v>258</v>
      </c>
      <c r="C422" s="57" t="str">
        <f aca="false">Flights!$F$16</f>
        <v>MH0139</v>
      </c>
      <c r="D422" s="58" t="n">
        <f aca="false">Flights!$D$16</f>
        <v>46307</v>
      </c>
      <c r="E422" s="57" t="str">
        <f aca="false">Flights!$G$16&amp;"-"&amp;Flights!$H$16</f>
        <v>KUL-ADL</v>
      </c>
      <c r="F422" s="57" t="str">
        <f aca="false">Flights!$K$16</f>
        <v>BC</v>
      </c>
      <c r="G422" s="57" t="s">
        <v>441</v>
      </c>
      <c r="H422" s="57" t="s">
        <v>442</v>
      </c>
      <c r="I422" s="57" t="s">
        <v>429</v>
      </c>
      <c r="J422" s="57" t="s">
        <v>535</v>
      </c>
      <c r="K422" s="67" t="s">
        <v>431</v>
      </c>
      <c r="L422" s="67" t="s">
        <v>1014</v>
      </c>
      <c r="M422" s="67" t="s">
        <v>433</v>
      </c>
      <c r="N422" s="67" t="s">
        <v>365</v>
      </c>
      <c r="O422" s="67"/>
      <c r="P422" s="57" t="s">
        <v>184</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open",IF(AND(NOT(OR(LEN(AZ422)&lt;15,ISNUMBER(MATCH(AZ422,L_Placeholder,0)))),NOT(SUMPRODUCT(--ISNUMBER(SEARCH(" "&amp;L_EvidencePhrase&amp;" ",BF422)))&gt;0),NOT(OR(LEN(AU422)&lt;2,ISNUMBER(MATCH(AU422,L_Placeholder,0)))),NOT(OR(LEN(AX422)&lt;2,ISNUMBER(MATCH(AX422,L_Placeholder,0)))),TRIM(AE422)&lt;&gt;TRIM(T422)),"N/A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",BD422)))&gt;0),"INVALID – evidence missing, placeholder or not yet on file",IF(OR(LEN(AX422)&lt;2,ISNUMBER(MATCH(AX422,L_Placeholder,0))),"INVALID – verifier missing",IF(AX422=AU422,"INVALID – verifier must be someone other than the PIC",IF(SUMPRODUCT(--ISNUMBER(SEARCH(" "&amp;L_EvidencePhrase&amp;" ",BC422)))&gt;0,"INVALID – result not yet available (awaiting / TBC)",IF(AND(TRIM(U422)="Pass",SUMPRODUCT(--ISNUMBER(SEARCH(" "&amp;L_ResultBad&amp;" ",BC422)))&gt;0,NOT(SUMPRODUCT(--ISNUMBER(SEARCH(" "&amp;L_Negation&amp;" ",BC422)))&gt;0)),"INVALID – result describes a problem: use Fail, then Pass after CA",IF(AND(AQ422=1,OR(OR(LEN(AY422)&lt;3,ISNUMBER(MATCH(AY422,L_Placeholder,0))),SUMPRODUCT(--ISNUMBER(SEARCH(" "&amp;L_EvidencePhrase&amp;" ",BE422)))&gt;0)),"INVALID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SUBSTITUTE(SUBSTITUTE(SUBSTITUTE(SUBSTITUTE(SUBSTITUTE(SUBSTITUTE(SUBSTITUTE(SUBSTITUTE(SUBSTITUTE(SUBSTITUTE(SUBSTITUTE(SUBSTITUTE(SUBSTITUTE(LOWER(T422&amp;""),CHAR(160),"")," ",""),".",""),"-",""),"/",""),"?",""),"_",""),",",""),"[",""),"]",""),"(",""),")",""),"*","")</f>
        <v/>
      </c>
      <c r="AV422" s="61" t="str">
        <f aca="false">SUBSTITUTE(SUBSTITUTE(SUBSTITUTE(SUBSTITUTE(SUBSTITUTE(SUBSTITUTE(SUBSTITUTE(SUBSTITUTE(SUBSTITUTE(SUBSTITUTE(SUBSTITUTE(SUBSTITUTE(SUBSTITUTE(LOWER(V422&amp;""),CHAR(160),"")," ",""),".",""),"-",""),"/",""),"?",""),"_",""),",",""),"[",""),"]",""),"(",""),")",""),"*","")</f>
        <v/>
      </c>
      <c r="AW422" s="61" t="str">
        <f aca="false">SUBSTITUTE(SUBSTITUTE(SUBSTITUTE(SUBSTITUTE(SUBSTITUTE(SUBSTITUTE(SUBSTITUTE(SUBSTITUTE(SUBSTITUTE(SUBSTITUTE(SUBSTITUTE(SUBSTITUTE(SUBSTITUTE(LOWER(Z422&amp;""),CHAR(160),"")," ",""),".",""),"-",""),"/",""),"?",""),"_",""),",",""),"[",""),"]",""),"(",""),")",""),"*","")</f>
        <v/>
      </c>
      <c r="AX422" s="61" t="str">
        <f aca="false">SUBSTITUTE(SUBSTITUTE(SUBSTITUTE(SUBSTITUTE(SUBSTITUTE(SUBSTITUTE(SUBSTITUTE(SUBSTITUTE(SUBSTITUTE(SUBSTITUTE(SUBSTITUTE(SUBSTITUTE(SUBSTITUTE(LOWER(AE422&amp;""),CHAR(160),"")," ",""),".",""),"-",""),"/",""),"?",""),"_",""),",",""),"[",""),"]",""),"(",""),")",""),"*","")</f>
        <v/>
      </c>
      <c r="AY422" s="61" t="str">
        <f aca="false">SUBSTITUTE(SUBSTITUTE(SUBSTITUTE(SUBSTITUTE(SUBSTITUTE(SUBSTITUTE(SUBSTITUTE(SUBSTITUTE(SUBSTITUTE(SUBSTITUTE(SUBSTITUTE(SUBSTITUTE(SUBSTITUTE(LOWER(W422&amp;""),CHAR(160),"")," ",""),".",""),"-",""),"/",""),"?",""),"_",""),",",""),"[",""),"]",""),"(",""),")",""),"*","")</f>
        <v/>
      </c>
      <c r="AZ422" s="61" t="str">
        <f aca="false">SUBSTITUTE(SUBSTITUTE(SUBSTITUTE(SUBSTITUTE(SUBSTITUTE(SUBSTITUTE(SUBSTITUTE(SUBSTITUTE(SUBSTITUTE(SUBSTITUTE(SUBSTITUTE(SUBSTITUTE(SUBSTITUTE(LOWER(AC422&amp;""),CHAR(160),"")," ",""),".",""),"-",""),"/",""),"?",""),"_",""),",",""),"[",""),"]",""),"(",""),")",""),"*","")</f>
        <v/>
      </c>
      <c r="BA422" s="61" t="str">
        <f aca="false">SUBSTITUTE(SUBSTITUTE(SUBSTITUTE(SUBSTITUTE(SUBSTITUTE(SUBSTITUTE(SUBSTITUTE(SUBSTITUTE(SUBSTITUTE(SUBSTITUTE(SUBSTITUTE(SUBSTITUTE(SUBSTITUTE(LOWER(AA422&amp;""),CHAR(160),""),"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"&amp;TRIM(SUBSTITUTE(SUBSTITUTE(SUBSTITUTE(SUBSTITUTE(SUBSTITUTE(SUBSTITUTE(SUBSTITUTE(SUBSTITUTE(SUBSTITUTE(SUBSTITUTE(SUBSTITUTE(SUBSTITUTE(SUBSTITUTE(SUBSTITUTE(SUBSTITUTE(SUBSTITUTE(SUBSTITUTE(SUBSTITUTE(SUBSTITUTE(SUBSTITUTE(LOWER(V422&amp;""),CHAR(160)," "),"."," "),","," "),"-"," "),"/"," "),"("," "),")"," "),":"," "),";"," "),"_"," "),"–"," "),"?"," "),"!"," "),"*"," "),"["," "),"]"," "),"'"," "),"#"," "),"+"," "),"&amp;"," "))&amp;" "</f>
        <v>  </v>
      </c>
      <c r="BD422" s="61" t="str">
        <f aca="false">" "&amp;TRIM(SUBSTITUTE(SUBSTITUTE(SUBSTITUTE(SUBSTITUTE(SUBSTITUTE(SUBSTITUTE(SUBSTITUTE(SUBSTITUTE(SUBSTITUTE(SUBSTITUTE(SUBSTITUTE(SUBSTITUTE(SUBSTITUTE(SUBSTITUTE(SUBSTITUTE(SUBSTITUTE(SUBSTITUTE(SUBSTITUTE(SUBSTITUTE(SUBSTITUTE(LOWER(Z422&amp;""),CHAR(160)," "),"."," "),","," "),"-"," "),"/"," "),"("," "),")"," "),":"," "),";"," "),"_"," "),"–"," "),"?"," "),"!"," "),"*"," "),"["," "),"]"," "),"'"," "),"#"," "),"+"," "),"&amp;"," "))&amp;" "</f>
        <v>  </v>
      </c>
      <c r="BE422" s="61" t="str">
        <f aca="false">" "&amp;TRIM(SUBSTITUTE(SUBSTITUTE(SUBSTITUTE(SUBSTITUTE(SUBSTITUTE(SUBSTITUTE(SUBSTITUTE(SUBSTITUTE(SUBSTITUTE(SUBSTITUTE(SUBSTITUTE(SUBSTITUTE(SUBSTITUTE(SUBSTITUTE(SUBSTITUTE(SUBSTITUTE(SUBSTITUTE(SUBSTITUTE(SUBSTITUTE(SUBSTITUTE(LOWER(W422&amp;""),CHAR(160)," "),"."," "),","," "),"-"," "),"/"," "),"("," "),")"," "),":"," "),";"," "),"_"," "),"–"," "),"?"," "),"!"," "),"*"," "),"["," "),"]"," "),"'"," "),"#"," "),"+"," "),"&amp;"," "))&amp;" "</f>
        <v>  </v>
      </c>
      <c r="BF422" s="61" t="str">
        <f aca="false">" "&amp;TRIM(SUBSTITUTE(SUBSTITUTE(SUBSTITUTE(SUBSTITUTE(SUBSTITUTE(SUBSTITUTE(SUBSTITUTE(SUBSTITUTE(SUBSTITUTE(SUBSTITUTE(SUBSTITUTE(SUBSTITUTE(SUBSTITUTE(SUBSTITUTE(SUBSTITUTE(SUBSTITUTE(SUBSTITUTE(SUBSTITUTE(SUBSTITUTE(SUBSTITUTE(LOWER(AC422&amp;""),CHAR(160)," "),"."," "),","," "),"-"," "),"/"," "),"("," "),")"," "),":"," "),";"," "),"_"," "),"–"," "),"?"," "),"!"," "),"*"," "),"["," "),"]"," "),"'"," "),"#"," "),"+"," "),"&amp;"," "))&amp;" "</f>
        <v>  </v>
      </c>
    </row>
    <row r="423" customFormat="false" ht="39.75" hidden="false" customHeight="true" outlineLevel="0" collapsed="false">
      <c r="A423" s="57" t="s">
        <v>1037</v>
      </c>
      <c r="B423" s="57" t="s">
        <v>258</v>
      </c>
      <c r="C423" s="57" t="str">
        <f aca="false">Flights!$F$16</f>
        <v>MH0139</v>
      </c>
      <c r="D423" s="58" t="n">
        <f aca="false">Flights!$D$16</f>
        <v>46307</v>
      </c>
      <c r="E423" s="57" t="str">
        <f aca="false">Flights!$G$16&amp;"-"&amp;Flights!$H$16</f>
        <v>KUL-ADL</v>
      </c>
      <c r="F423" s="57" t="str">
        <f aca="false">Flights!$K$16</f>
        <v>BC</v>
      </c>
      <c r="G423" s="57" t="s">
        <v>441</v>
      </c>
      <c r="H423" s="57" t="s">
        <v>442</v>
      </c>
      <c r="I423" s="57" t="s">
        <v>429</v>
      </c>
      <c r="J423" s="57" t="s">
        <v>635</v>
      </c>
      <c r="K423" s="67" t="s">
        <v>431</v>
      </c>
      <c r="L423" s="67" t="s">
        <v>1016</v>
      </c>
      <c r="M423" s="67" t="s">
        <v>433</v>
      </c>
      <c r="N423" s="67" t="s">
        <v>365</v>
      </c>
      <c r="O423" s="67"/>
      <c r="P423" s="57" t="s">
        <v>184</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open",IF(AND(NOT(OR(LEN(AZ423)&lt;15,ISNUMBER(MATCH(AZ423,L_Placeholder,0)))),NOT(SUMPRODUCT(--ISNUMBER(SEARCH(" "&amp;L_EvidencePhrase&amp;" ",BF423)))&gt;0),NOT(OR(LEN(AU423)&lt;2,ISNUMBER(MATCH(AU423,L_Placeholder,0)))),NOT(OR(LEN(AX423)&lt;2,ISNUMBER(MATCH(AX423,L_Placeholder,0)))),TRIM(AE423)&lt;&gt;TRIM(T423)),"N/A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",BD423)))&gt;0),"INVALID – evidence missing, placeholder or not yet on file",IF(OR(LEN(AX423)&lt;2,ISNUMBER(MATCH(AX423,L_Placeholder,0))),"INVALID – verifier missing",IF(AX423=AU423,"INVALID – verifier must be someone other than the PIC",IF(SUMPRODUCT(--ISNUMBER(SEARCH(" "&amp;L_EvidencePhrase&amp;" ",BC423)))&gt;0,"INVALID – result not yet available (awaiting / TBC)",IF(AND(TRIM(U423)="Pass",SUMPRODUCT(--ISNUMBER(SEARCH(" "&amp;L_ResultBad&amp;" ",BC423)))&gt;0,NOT(SUMPRODUCT(--ISNUMBER(SEARCH(" "&amp;L_Negation&amp;" ",BC423)))&gt;0)),"INVALID – result describes a problem: use Fail, then Pass after CA",IF(AND(AQ423=1,OR(OR(LEN(AY423)&lt;3,ISNUMBER(MATCH(AY423,L_Placeholder,0))),SUMPRODUCT(--ISNUMBER(SEARCH(" "&amp;L_EvidencePhrase&amp;" ",BE423)))&gt;0)),"INVALID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SUBSTITUTE(SUBSTITUTE(SUBSTITUTE(SUBSTITUTE(SUBSTITUTE(SUBSTITUTE(SUBSTITUTE(SUBSTITUTE(SUBSTITUTE(SUBSTITUTE(SUBSTITUTE(SUBSTITUTE(SUBSTITUTE(LOWER(T423&amp;""),CHAR(160),"")," ",""),".",""),"-",""),"/",""),"?",""),"_",""),",",""),"[",""),"]",""),"(",""),")",""),"*","")</f>
        <v/>
      </c>
      <c r="AV423" s="61" t="str">
        <f aca="false">SUBSTITUTE(SUBSTITUTE(SUBSTITUTE(SUBSTITUTE(SUBSTITUTE(SUBSTITUTE(SUBSTITUTE(SUBSTITUTE(SUBSTITUTE(SUBSTITUTE(SUBSTITUTE(SUBSTITUTE(SUBSTITUTE(LOWER(V423&amp;""),CHAR(160),"")," ",""),".",""),"-",""),"/",""),"?",""),"_",""),",",""),"[",""),"]",""),"(",""),")",""),"*","")</f>
        <v/>
      </c>
      <c r="AW423" s="61" t="str">
        <f aca="false">SUBSTITUTE(SUBSTITUTE(SUBSTITUTE(SUBSTITUTE(SUBSTITUTE(SUBSTITUTE(SUBSTITUTE(SUBSTITUTE(SUBSTITUTE(SUBSTITUTE(SUBSTITUTE(SUBSTITUTE(SUBSTITUTE(LOWER(Z423&amp;""),CHAR(160),"")," ",""),".",""),"-",""),"/",""),"?",""),"_",""),",",""),"[",""),"]",""),"(",""),")",""),"*","")</f>
        <v/>
      </c>
      <c r="AX423" s="61" t="str">
        <f aca="false">SUBSTITUTE(SUBSTITUTE(SUBSTITUTE(SUBSTITUTE(SUBSTITUTE(SUBSTITUTE(SUBSTITUTE(SUBSTITUTE(SUBSTITUTE(SUBSTITUTE(SUBSTITUTE(SUBSTITUTE(SUBSTITUTE(LOWER(AE423&amp;""),CHAR(160),"")," ",""),".",""),"-",""),"/",""),"?",""),"_",""),",",""),"[",""),"]",""),"(",""),")",""),"*","")</f>
        <v/>
      </c>
      <c r="AY423" s="61" t="str">
        <f aca="false">SUBSTITUTE(SUBSTITUTE(SUBSTITUTE(SUBSTITUTE(SUBSTITUTE(SUBSTITUTE(SUBSTITUTE(SUBSTITUTE(SUBSTITUTE(SUBSTITUTE(SUBSTITUTE(SUBSTITUTE(SUBSTITUTE(LOWER(W423&amp;""),CHAR(160),"")," ",""),".",""),"-",""),"/",""),"?",""),"_",""),",",""),"[",""),"]",""),"(",""),")",""),"*","")</f>
        <v/>
      </c>
      <c r="AZ423" s="61" t="str">
        <f aca="false">SUBSTITUTE(SUBSTITUTE(SUBSTITUTE(SUBSTITUTE(SUBSTITUTE(SUBSTITUTE(SUBSTITUTE(SUBSTITUTE(SUBSTITUTE(SUBSTITUTE(SUBSTITUTE(SUBSTITUTE(SUBSTITUTE(LOWER(AC423&amp;""),CHAR(160),"")," ",""),".",""),"-",""),"/",""),"?",""),"_",""),",",""),"[",""),"]",""),"(",""),")",""),"*","")</f>
        <v/>
      </c>
      <c r="BA423" s="61" t="str">
        <f aca="false">SUBSTITUTE(SUBSTITUTE(SUBSTITUTE(SUBSTITUTE(SUBSTITUTE(SUBSTITUTE(SUBSTITUTE(SUBSTITUTE(SUBSTITUTE(SUBSTITUTE(SUBSTITUTE(SUBSTITUTE(SUBSTITUTE(LOWER(AA423&amp;""),CHAR(160),""),"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"&amp;TRIM(SUBSTITUTE(SUBSTITUTE(SUBSTITUTE(SUBSTITUTE(SUBSTITUTE(SUBSTITUTE(SUBSTITUTE(SUBSTITUTE(SUBSTITUTE(SUBSTITUTE(SUBSTITUTE(SUBSTITUTE(SUBSTITUTE(SUBSTITUTE(SUBSTITUTE(SUBSTITUTE(SUBSTITUTE(SUBSTITUTE(SUBSTITUTE(SUBSTITUTE(LOWER(V423&amp;""),CHAR(160)," "),"."," "),","," "),"-"," "),"/"," "),"("," "),")"," "),":"," "),";"," "),"_"," "),"–"," "),"?"," "),"!"," "),"*"," "),"["," "),"]"," "),"'"," "),"#"," "),"+"," "),"&amp;"," "))&amp;" "</f>
        <v>  </v>
      </c>
      <c r="BD423" s="61" t="str">
        <f aca="false">" "&amp;TRIM(SUBSTITUTE(SUBSTITUTE(SUBSTITUTE(SUBSTITUTE(SUBSTITUTE(SUBSTITUTE(SUBSTITUTE(SUBSTITUTE(SUBSTITUTE(SUBSTITUTE(SUBSTITUTE(SUBSTITUTE(SUBSTITUTE(SUBSTITUTE(SUBSTITUTE(SUBSTITUTE(SUBSTITUTE(SUBSTITUTE(SUBSTITUTE(SUBSTITUTE(LOWER(Z423&amp;""),CHAR(160)," "),"."," "),","," "),"-"," "),"/"," "),"("," "),")"," "),":"," "),";"," "),"_"," "),"–"," "),"?"," "),"!"," "),"*"," "),"["," "),"]"," "),"'"," "),"#"," "),"+"," "),"&amp;"," "))&amp;" "</f>
        <v>  </v>
      </c>
      <c r="BE423" s="61" t="str">
        <f aca="false">" "&amp;TRIM(SUBSTITUTE(SUBSTITUTE(SUBSTITUTE(SUBSTITUTE(SUBSTITUTE(SUBSTITUTE(SUBSTITUTE(SUBSTITUTE(SUBSTITUTE(SUBSTITUTE(SUBSTITUTE(SUBSTITUTE(SUBSTITUTE(SUBSTITUTE(SUBSTITUTE(SUBSTITUTE(SUBSTITUTE(SUBSTITUTE(SUBSTITUTE(SUBSTITUTE(LOWER(W423&amp;""),CHAR(160)," "),"."," "),","," "),"-"," "),"/"," "),"("," "),")"," "),":"," "),";"," "),"_"," "),"–"," "),"?"," "),"!"," "),"*"," "),"["," "),"]"," "),"'"," "),"#"," "),"+"," "),"&amp;"," "))&amp;" "</f>
        <v>  </v>
      </c>
      <c r="BF423" s="61" t="str">
        <f aca="false">" "&amp;TRIM(SUBSTITUTE(SUBSTITUTE(SUBSTITUTE(SUBSTITUTE(SUBSTITUTE(SUBSTITUTE(SUBSTITUTE(SUBSTITUTE(SUBSTITUTE(SUBSTITUTE(SUBSTITUTE(SUBSTITUTE(SUBSTITUTE(SUBSTITUTE(SUBSTITUTE(SUBSTITUTE(SUBSTITUTE(SUBSTITUTE(SUBSTITUTE(SUBSTITUTE(LOWER(AC423&amp;""),CHAR(160)," "),"."," "),","," "),"-"," "),"/"," "),"("," "),")"," "),":"," "),";"," "),"_"," "),"–"," "),"?"," "),"!"," "),"*"," "),"["," "),"]"," "),"'"," "),"#"," "),"+"," "),"&amp;"," "))&amp;" "</f>
        <v>  </v>
      </c>
    </row>
    <row r="424" customFormat="false" ht="39.75" hidden="false" customHeight="true" outlineLevel="0" collapsed="false">
      <c r="A424" s="57" t="s">
        <v>1038</v>
      </c>
      <c r="B424" s="57" t="s">
        <v>258</v>
      </c>
      <c r="C424" s="57" t="str">
        <f aca="false">Flights!$F$16</f>
        <v>MH0139</v>
      </c>
      <c r="D424" s="58" t="n">
        <f aca="false">Flights!$D$16</f>
        <v>46307</v>
      </c>
      <c r="E424" s="57" t="str">
        <f aca="false">Flights!$G$16&amp;"-"&amp;Flights!$H$16</f>
        <v>KUL-ADL</v>
      </c>
      <c r="F424" s="57" t="str">
        <f aca="false">Flights!$K$16</f>
        <v>BC</v>
      </c>
      <c r="G424" s="57" t="s">
        <v>441</v>
      </c>
      <c r="H424" s="57" t="s">
        <v>442</v>
      </c>
      <c r="I424" s="57" t="s">
        <v>429</v>
      </c>
      <c r="J424" s="57" t="s">
        <v>637</v>
      </c>
      <c r="K424" s="67" t="s">
        <v>431</v>
      </c>
      <c r="L424" s="67" t="s">
        <v>1018</v>
      </c>
      <c r="M424" s="67" t="s">
        <v>433</v>
      </c>
      <c r="N424" s="67" t="s">
        <v>365</v>
      </c>
      <c r="O424" s="67"/>
      <c r="P424" s="57" t="s">
        <v>184</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open",IF(AND(NOT(OR(LEN(AZ424)&lt;15,ISNUMBER(MATCH(AZ424,L_Placeholder,0)))),NOT(SUMPRODUCT(--ISNUMBER(SEARCH(" "&amp;L_EvidencePhrase&amp;" ",BF424)))&gt;0),NOT(OR(LEN(AU424)&lt;2,ISNUMBER(MATCH(AU424,L_Placeholder,0)))),NOT(OR(LEN(AX424)&lt;2,ISNUMBER(MATCH(AX424,L_Placeholder,0)))),TRIM(AE424)&lt;&gt;TRIM(T424)),"N/A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",BD424)))&gt;0),"INVALID – evidence missing, placeholder or not yet on file",IF(OR(LEN(AX424)&lt;2,ISNUMBER(MATCH(AX424,L_Placeholder,0))),"INVALID – verifier missing",IF(AX424=AU424,"INVALID – verifier must be someone other than the PIC",IF(SUMPRODUCT(--ISNUMBER(SEARCH(" "&amp;L_EvidencePhrase&amp;" ",BC424)))&gt;0,"INVALID – result not yet available (awaiting / TBC)",IF(AND(TRIM(U424)="Pass",SUMPRODUCT(--ISNUMBER(SEARCH(" "&amp;L_ResultBad&amp;" ",BC424)))&gt;0,NOT(SUMPRODUCT(--ISNUMBER(SEARCH(" "&amp;L_Negation&amp;" ",BC424)))&gt;0)),"INVALID – result describes a problem: use Fail, then Pass after CA",IF(AND(AQ424=1,OR(OR(LEN(AY424)&lt;3,ISNUMBER(MATCH(AY424,L_Placeholder,0))),SUMPRODUCT(--ISNUMBER(SEARCH(" "&amp;L_EvidencePhrase&amp;" ",BE424)))&gt;0)),"INVALID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SUBSTITUTE(SUBSTITUTE(SUBSTITUTE(SUBSTITUTE(SUBSTITUTE(SUBSTITUTE(SUBSTITUTE(SUBSTITUTE(SUBSTITUTE(SUBSTITUTE(SUBSTITUTE(SUBSTITUTE(SUBSTITUTE(LOWER(T424&amp;""),CHAR(160),"")," ",""),".",""),"-",""),"/",""),"?",""),"_",""),",",""),"[",""),"]",""),"(",""),")",""),"*","")</f>
        <v/>
      </c>
      <c r="AV424" s="61" t="str">
        <f aca="false">SUBSTITUTE(SUBSTITUTE(SUBSTITUTE(SUBSTITUTE(SUBSTITUTE(SUBSTITUTE(SUBSTITUTE(SUBSTITUTE(SUBSTITUTE(SUBSTITUTE(SUBSTITUTE(SUBSTITUTE(SUBSTITUTE(LOWER(V424&amp;""),CHAR(160),"")," ",""),".",""),"-",""),"/",""),"?",""),"_",""),",",""),"[",""),"]",""),"(",""),")",""),"*","")</f>
        <v/>
      </c>
      <c r="AW424" s="61" t="str">
        <f aca="false">SUBSTITUTE(SUBSTITUTE(SUBSTITUTE(SUBSTITUTE(SUBSTITUTE(SUBSTITUTE(SUBSTITUTE(SUBSTITUTE(SUBSTITUTE(SUBSTITUTE(SUBSTITUTE(SUBSTITUTE(SUBSTITUTE(LOWER(Z424&amp;""),CHAR(160),"")," ",""),".",""),"-",""),"/",""),"?",""),"_",""),",",""),"[",""),"]",""),"(",""),")",""),"*","")</f>
        <v/>
      </c>
      <c r="AX424" s="61" t="str">
        <f aca="false">SUBSTITUTE(SUBSTITUTE(SUBSTITUTE(SUBSTITUTE(SUBSTITUTE(SUBSTITUTE(SUBSTITUTE(SUBSTITUTE(SUBSTITUTE(SUBSTITUTE(SUBSTITUTE(SUBSTITUTE(SUBSTITUTE(LOWER(AE424&amp;""),CHAR(160),"")," ",""),".",""),"-",""),"/",""),"?",""),"_",""),",",""),"[",""),"]",""),"(",""),")",""),"*","")</f>
        <v/>
      </c>
      <c r="AY424" s="61" t="str">
        <f aca="false">SUBSTITUTE(SUBSTITUTE(SUBSTITUTE(SUBSTITUTE(SUBSTITUTE(SUBSTITUTE(SUBSTITUTE(SUBSTITUTE(SUBSTITUTE(SUBSTITUTE(SUBSTITUTE(SUBSTITUTE(SUBSTITUTE(LOWER(W424&amp;""),CHAR(160),"")," ",""),".",""),"-",""),"/",""),"?",""),"_",""),",",""),"[",""),"]",""),"(",""),")",""),"*","")</f>
        <v/>
      </c>
      <c r="AZ424" s="61" t="str">
        <f aca="false">SUBSTITUTE(SUBSTITUTE(SUBSTITUTE(SUBSTITUTE(SUBSTITUTE(SUBSTITUTE(SUBSTITUTE(SUBSTITUTE(SUBSTITUTE(SUBSTITUTE(SUBSTITUTE(SUBSTITUTE(SUBSTITUTE(LOWER(AC424&amp;""),CHAR(160),"")," ",""),".",""),"-",""),"/",""),"?",""),"_",""),",",""),"[",""),"]",""),"(",""),")",""),"*","")</f>
        <v/>
      </c>
      <c r="BA424" s="61" t="str">
        <f aca="false">SUBSTITUTE(SUBSTITUTE(SUBSTITUTE(SUBSTITUTE(SUBSTITUTE(SUBSTITUTE(SUBSTITUTE(SUBSTITUTE(SUBSTITUTE(SUBSTITUTE(SUBSTITUTE(SUBSTITUTE(SUBSTITUTE(LOWER(AA424&amp;""),CHAR(160),""),"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"&amp;TRIM(SUBSTITUTE(SUBSTITUTE(SUBSTITUTE(SUBSTITUTE(SUBSTITUTE(SUBSTITUTE(SUBSTITUTE(SUBSTITUTE(SUBSTITUTE(SUBSTITUTE(SUBSTITUTE(SUBSTITUTE(SUBSTITUTE(SUBSTITUTE(SUBSTITUTE(SUBSTITUTE(SUBSTITUTE(SUBSTITUTE(SUBSTITUTE(SUBSTITUTE(LOWER(V424&amp;""),CHAR(160)," "),"."," "),","," "),"-"," "),"/"," "),"("," "),")"," "),":"," "),";"," "),"_"," "),"–"," "),"?"," "),"!"," "),"*"," "),"["," "),"]"," "),"'"," "),"#"," "),"+"," "),"&amp;"," "))&amp;" "</f>
        <v>  </v>
      </c>
      <c r="BD424" s="61" t="str">
        <f aca="false">" "&amp;TRIM(SUBSTITUTE(SUBSTITUTE(SUBSTITUTE(SUBSTITUTE(SUBSTITUTE(SUBSTITUTE(SUBSTITUTE(SUBSTITUTE(SUBSTITUTE(SUBSTITUTE(SUBSTITUTE(SUBSTITUTE(SUBSTITUTE(SUBSTITUTE(SUBSTITUTE(SUBSTITUTE(SUBSTITUTE(SUBSTITUTE(SUBSTITUTE(SUBSTITUTE(LOWER(Z424&amp;""),CHAR(160)," "),"."," "),","," "),"-"," "),"/"," "),"("," "),")"," "),":"," "),";"," "),"_"," "),"–"," "),"?"," "),"!"," "),"*"," "),"["," "),"]"," "),"'"," "),"#"," "),"+"," "),"&amp;"," "))&amp;" "</f>
        <v>  </v>
      </c>
      <c r="BE424" s="61" t="str">
        <f aca="false">" "&amp;TRIM(SUBSTITUTE(SUBSTITUTE(SUBSTITUTE(SUBSTITUTE(SUBSTITUTE(SUBSTITUTE(SUBSTITUTE(SUBSTITUTE(SUBSTITUTE(SUBSTITUTE(SUBSTITUTE(SUBSTITUTE(SUBSTITUTE(SUBSTITUTE(SUBSTITUTE(SUBSTITUTE(SUBSTITUTE(SUBSTITUTE(SUBSTITUTE(SUBSTITUTE(LOWER(W424&amp;""),CHAR(160)," "),"."," "),","," "),"-"," "),"/"," "),"("," "),")"," "),":"," "),";"," "),"_"," "),"–"," "),"?"," "),"!"," "),"*"," "),"["," "),"]"," "),"'"," "),"#"," "),"+"," "),"&amp;"," "))&amp;" "</f>
        <v>  </v>
      </c>
      <c r="BF424" s="61" t="str">
        <f aca="false">" "&amp;TRIM(SUBSTITUTE(SUBSTITUTE(SUBSTITUTE(SUBSTITUTE(SUBSTITUTE(SUBSTITUTE(SUBSTITUTE(SUBSTITUTE(SUBSTITUTE(SUBSTITUTE(SUBSTITUTE(SUBSTITUTE(SUBSTITUTE(SUBSTITUTE(SUBSTITUTE(SUBSTITUTE(SUBSTITUTE(SUBSTITUTE(SUBSTITUTE(SUBSTITUTE(LOWER(AC424&amp;""),CHAR(160)," "),"."," "),","," "),"-"," "),"/"," "),"("," "),")"," "),":"," "),";"," "),"_"," "),"–"," "),"?"," "),"!"," "),"*"," "),"["," "),"]"," "),"'"," "),"#"," "),"+"," "),"&amp;"," "))&amp;" "</f>
        <v>  </v>
      </c>
    </row>
    <row r="425" customFormat="false" ht="39.75" hidden="false" customHeight="true" outlineLevel="0" collapsed="false">
      <c r="A425" s="57" t="s">
        <v>1039</v>
      </c>
      <c r="B425" s="57" t="s">
        <v>258</v>
      </c>
      <c r="C425" s="57" t="str">
        <f aca="false">Flights!$F$16</f>
        <v>MH0139</v>
      </c>
      <c r="D425" s="58" t="n">
        <f aca="false">Flights!$D$16</f>
        <v>46307</v>
      </c>
      <c r="E425" s="57" t="str">
        <f aca="false">Flights!$G$16&amp;"-"&amp;Flights!$H$16</f>
        <v>KUL-ADL</v>
      </c>
      <c r="F425" s="57" t="str">
        <f aca="false">Flights!$K$16</f>
        <v>BC</v>
      </c>
      <c r="G425" s="57" t="s">
        <v>441</v>
      </c>
      <c r="H425" s="57" t="s">
        <v>442</v>
      </c>
      <c r="I425" s="57" t="s">
        <v>611</v>
      </c>
      <c r="J425" s="57" t="s">
        <v>639</v>
      </c>
      <c r="K425" s="67" t="s">
        <v>483</v>
      </c>
      <c r="L425" s="67" t="s">
        <v>1020</v>
      </c>
      <c r="M425" s="67" t="s">
        <v>184</v>
      </c>
      <c r="N425" s="67" t="s">
        <v>365</v>
      </c>
      <c r="O425" s="67" t="s">
        <v>614</v>
      </c>
      <c r="P425" s="57" t="s">
        <v>184</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open",IF(AND(NOT(OR(LEN(AZ425)&lt;15,ISNUMBER(MATCH(AZ425,L_Placeholder,0)))),NOT(SUMPRODUCT(--ISNUMBER(SEARCH(" "&amp;L_EvidencePhrase&amp;" ",BF425)))&gt;0),NOT(OR(LEN(AU425)&lt;2,ISNUMBER(MATCH(AU425,L_Placeholder,0)))),NOT(OR(LEN(AX425)&lt;2,ISNUMBER(MATCH(AX425,L_Placeholder,0)))),TRIM(AE425)&lt;&gt;TRIM(T425)),"N/A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",BD425)))&gt;0),"INVALID – evidence missing, placeholder or not yet on file",IF(OR(LEN(AX425)&lt;2,ISNUMBER(MATCH(AX425,L_Placeholder,0))),"INVALID – verifier missing",IF(AX425=AU425,"INVALID – verifier must be someone other than the PIC",IF(SUMPRODUCT(--ISNUMBER(SEARCH(" "&amp;L_EvidencePhrase&amp;" ",BC425)))&gt;0,"INVALID – result not yet available (awaiting / TBC)",IF(AND(TRIM(U425)="Pass",SUMPRODUCT(--ISNUMBER(SEARCH(" "&amp;L_ResultBad&amp;" ",BC425)))&gt;0,NOT(SUMPRODUCT(--ISNUMBER(SEARCH(" "&amp;L_Negation&amp;" ",BC425)))&gt;0)),"INVALID – result describes a problem: use Fail, then Pass after CA",IF(AND(AQ425=1,OR(OR(LEN(AY425)&lt;3,ISNUMBER(MATCH(AY425,L_Placeholder,0))),SUMPRODUCT(--ISNUMBER(SEARCH(" "&amp;L_EvidencePhrase&amp;" ",BE425)))&gt;0)),"INVALID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SUBSTITUTE(SUBSTITUTE(SUBSTITUTE(SUBSTITUTE(SUBSTITUTE(SUBSTITUTE(SUBSTITUTE(SUBSTITUTE(SUBSTITUTE(SUBSTITUTE(SUBSTITUTE(SUBSTITUTE(SUBSTITUTE(LOWER(T425&amp;""),CHAR(160),"")," ",""),".",""),"-",""),"/",""),"?",""),"_",""),",",""),"[",""),"]",""),"(",""),")",""),"*","")</f>
        <v/>
      </c>
      <c r="AV425" s="61" t="str">
        <f aca="false">SUBSTITUTE(SUBSTITUTE(SUBSTITUTE(SUBSTITUTE(SUBSTITUTE(SUBSTITUTE(SUBSTITUTE(SUBSTITUTE(SUBSTITUTE(SUBSTITUTE(SUBSTITUTE(SUBSTITUTE(SUBSTITUTE(LOWER(V425&amp;""),CHAR(160),"")," ",""),".",""),"-",""),"/",""),"?",""),"_",""),",",""),"[",""),"]",""),"(",""),")",""),"*","")</f>
        <v/>
      </c>
      <c r="AW425" s="61" t="str">
        <f aca="false">SUBSTITUTE(SUBSTITUTE(SUBSTITUTE(SUBSTITUTE(SUBSTITUTE(SUBSTITUTE(SUBSTITUTE(SUBSTITUTE(SUBSTITUTE(SUBSTITUTE(SUBSTITUTE(SUBSTITUTE(SUBSTITUTE(LOWER(Z425&amp;""),CHAR(160),"")," ",""),".",""),"-",""),"/",""),"?",""),"_",""),",",""),"[",""),"]",""),"(",""),")",""),"*","")</f>
        <v/>
      </c>
      <c r="AX425" s="61" t="str">
        <f aca="false">SUBSTITUTE(SUBSTITUTE(SUBSTITUTE(SUBSTITUTE(SUBSTITUTE(SUBSTITUTE(SUBSTITUTE(SUBSTITUTE(SUBSTITUTE(SUBSTITUTE(SUBSTITUTE(SUBSTITUTE(SUBSTITUTE(LOWER(AE425&amp;""),CHAR(160),"")," ",""),".",""),"-",""),"/",""),"?",""),"_",""),",",""),"[",""),"]",""),"(",""),")",""),"*","")</f>
        <v/>
      </c>
      <c r="AY425" s="61" t="str">
        <f aca="false">SUBSTITUTE(SUBSTITUTE(SUBSTITUTE(SUBSTITUTE(SUBSTITUTE(SUBSTITUTE(SUBSTITUTE(SUBSTITUTE(SUBSTITUTE(SUBSTITUTE(SUBSTITUTE(SUBSTITUTE(SUBSTITUTE(LOWER(W425&amp;""),CHAR(160),"")," ",""),".",""),"-",""),"/",""),"?",""),"_",""),",",""),"[",""),"]",""),"(",""),")",""),"*","")</f>
        <v/>
      </c>
      <c r="AZ425" s="61" t="str">
        <f aca="false">SUBSTITUTE(SUBSTITUTE(SUBSTITUTE(SUBSTITUTE(SUBSTITUTE(SUBSTITUTE(SUBSTITUTE(SUBSTITUTE(SUBSTITUTE(SUBSTITUTE(SUBSTITUTE(SUBSTITUTE(SUBSTITUTE(LOWER(AC425&amp;""),CHAR(160),"")," ",""),".",""),"-",""),"/",""),"?",""),"_",""),",",""),"[",""),"]",""),"(",""),")",""),"*","")</f>
        <v/>
      </c>
      <c r="BA425" s="61" t="str">
        <f aca="false">SUBSTITUTE(SUBSTITUTE(SUBSTITUTE(SUBSTITUTE(SUBSTITUTE(SUBSTITUTE(SUBSTITUTE(SUBSTITUTE(SUBSTITUTE(SUBSTITUTE(SUBSTITUTE(SUBSTITUTE(SUBSTITUTE(LOWER(AA425&amp;""),CHAR(160),""),"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"&amp;TRIM(SUBSTITUTE(SUBSTITUTE(SUBSTITUTE(SUBSTITUTE(SUBSTITUTE(SUBSTITUTE(SUBSTITUTE(SUBSTITUTE(SUBSTITUTE(SUBSTITUTE(SUBSTITUTE(SUBSTITUTE(SUBSTITUTE(SUBSTITUTE(SUBSTITUTE(SUBSTITUTE(SUBSTITUTE(SUBSTITUTE(SUBSTITUTE(SUBSTITUTE(LOWER(V425&amp;""),CHAR(160)," "),"."," "),","," "),"-"," "),"/"," "),"("," "),")"," "),":"," "),";"," "),"_"," "),"–"," "),"?"," "),"!"," "),"*"," "),"["," "),"]"," "),"'"," "),"#"," "),"+"," "),"&amp;"," "))&amp;" "</f>
        <v>  </v>
      </c>
      <c r="BD425" s="61" t="str">
        <f aca="false">" "&amp;TRIM(SUBSTITUTE(SUBSTITUTE(SUBSTITUTE(SUBSTITUTE(SUBSTITUTE(SUBSTITUTE(SUBSTITUTE(SUBSTITUTE(SUBSTITUTE(SUBSTITUTE(SUBSTITUTE(SUBSTITUTE(SUBSTITUTE(SUBSTITUTE(SUBSTITUTE(SUBSTITUTE(SUBSTITUTE(SUBSTITUTE(SUBSTITUTE(SUBSTITUTE(LOWER(Z425&amp;""),CHAR(160)," "),"."," "),","," "),"-"," "),"/"," "),"("," "),")"," "),":"," "),";"," "),"_"," "),"–"," "),"?"," "),"!"," "),"*"," "),"["," "),"]"," "),"'"," "),"#"," "),"+"," "),"&amp;"," "))&amp;" "</f>
        <v>  </v>
      </c>
      <c r="BE425" s="61" t="str">
        <f aca="false">" "&amp;TRIM(SUBSTITUTE(SUBSTITUTE(SUBSTITUTE(SUBSTITUTE(SUBSTITUTE(SUBSTITUTE(SUBSTITUTE(SUBSTITUTE(SUBSTITUTE(SUBSTITUTE(SUBSTITUTE(SUBSTITUTE(SUBSTITUTE(SUBSTITUTE(SUBSTITUTE(SUBSTITUTE(SUBSTITUTE(SUBSTITUTE(SUBSTITUTE(SUBSTITUTE(LOWER(W425&amp;""),CHAR(160)," "),"."," "),","," "),"-"," "),"/"," "),"("," "),")"," "),":"," "),";"," "),"_"," "),"–"," "),"?"," "),"!"," "),"*"," "),"["," "),"]"," "),"'"," "),"#"," "),"+"," "),"&amp;"," "))&amp;" "</f>
        <v>  </v>
      </c>
      <c r="BF425" s="61" t="str">
        <f aca="false">" "&amp;TRIM(SUBSTITUTE(SUBSTITUTE(SUBSTITUTE(SUBSTITUTE(SUBSTITUTE(SUBSTITUTE(SUBSTITUTE(SUBSTITUTE(SUBSTITUTE(SUBSTITUTE(SUBSTITUTE(SUBSTITUTE(SUBSTITUTE(SUBSTITUTE(SUBSTITUTE(SUBSTITUTE(SUBSTITUTE(SUBSTITUTE(SUBSTITUTE(SUBSTITUTE(LOWER(AC425&amp;""),CHAR(160)," "),"."," "),","," "),"-"," "),"/"," "),"("," "),")"," "),":"," "),";"," "),"_"," "),"–"," "),"?"," "),"!"," "),"*"," "),"["," "),"]"," "),"'"," "),"#"," "),"+"," "),"&amp;"," "))&amp;" "</f>
        <v>  </v>
      </c>
    </row>
    <row r="426" customFormat="false" ht="39.75" hidden="false" customHeight="true" outlineLevel="0" collapsed="false">
      <c r="A426" s="57" t="s">
        <v>1040</v>
      </c>
      <c r="B426" s="57" t="s">
        <v>258</v>
      </c>
      <c r="C426" s="57" t="str">
        <f aca="false">Flights!$F$16</f>
        <v>MH0139</v>
      </c>
      <c r="D426" s="58" t="n">
        <f aca="false">Flights!$D$16</f>
        <v>46307</v>
      </c>
      <c r="E426" s="57" t="str">
        <f aca="false">Flights!$G$16&amp;"-"&amp;Flights!$H$16</f>
        <v>KUL-ADL</v>
      </c>
      <c r="F426" s="57" t="str">
        <f aca="false">Flights!$K$16</f>
        <v>BC</v>
      </c>
      <c r="G426" s="57" t="s">
        <v>441</v>
      </c>
      <c r="H426" s="57" t="s">
        <v>442</v>
      </c>
      <c r="I426" s="57" t="s">
        <v>616</v>
      </c>
      <c r="J426" s="57" t="s">
        <v>641</v>
      </c>
      <c r="K426" s="67" t="s">
        <v>1022</v>
      </c>
      <c r="L426" s="67" t="s">
        <v>1023</v>
      </c>
      <c r="M426" s="67" t="s">
        <v>433</v>
      </c>
      <c r="N426" s="67" t="s">
        <v>365</v>
      </c>
      <c r="O426" s="67" t="s">
        <v>1041</v>
      </c>
      <c r="P426" s="57" t="s">
        <v>184</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open",IF(AND(NOT(OR(LEN(AZ426)&lt;15,ISNUMBER(MATCH(AZ426,L_Placeholder,0)))),NOT(SUMPRODUCT(--ISNUMBER(SEARCH(" "&amp;L_EvidencePhrase&amp;" ",BF426)))&gt;0),NOT(OR(LEN(AU426)&lt;2,ISNUMBER(MATCH(AU426,L_Placeholder,0)))),NOT(OR(LEN(AX426)&lt;2,ISNUMBER(MATCH(AX426,L_Placeholder,0)))),TRIM(AE426)&lt;&gt;TRIM(T426)),"N/A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",BD426)))&gt;0),"INVALID – evidence missing, placeholder or not yet on file",IF(OR(LEN(AX426)&lt;2,ISNUMBER(MATCH(AX426,L_Placeholder,0))),"INVALID – verifier missing",IF(AX426=AU426,"INVALID – verifier must be someone other than the PIC",IF(SUMPRODUCT(--ISNUMBER(SEARCH(" "&amp;L_EvidencePhrase&amp;" ",BC426)))&gt;0,"INVALID – result not yet available (awaiting / TBC)",IF(AND(TRIM(U426)="Pass",SUMPRODUCT(--ISNUMBER(SEARCH(" "&amp;L_ResultBad&amp;" ",BC426)))&gt;0,NOT(SUMPRODUCT(--ISNUMBER(SEARCH(" "&amp;L_Negation&amp;" ",BC426)))&gt;0)),"INVALID – result describes a problem: use Fail, then Pass after CA",IF(AND(AQ426=1,OR(OR(LEN(AY426)&lt;3,ISNUMBER(MATCH(AY426,L_Placeholder,0))),SUMPRODUCT(--ISNUMBER(SEARCH(" "&amp;L_EvidencePhrase&amp;" ",BE426)))&gt;0)),"INVALID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SUBSTITUTE(SUBSTITUTE(SUBSTITUTE(SUBSTITUTE(SUBSTITUTE(SUBSTITUTE(SUBSTITUTE(SUBSTITUTE(SUBSTITUTE(SUBSTITUTE(SUBSTITUTE(SUBSTITUTE(SUBSTITUTE(LOWER(T426&amp;""),CHAR(160),"")," ",""),".",""),"-",""),"/",""),"?",""),"_",""),",",""),"[",""),"]",""),"(",""),")",""),"*","")</f>
        <v/>
      </c>
      <c r="AV426" s="61" t="str">
        <f aca="false">SUBSTITUTE(SUBSTITUTE(SUBSTITUTE(SUBSTITUTE(SUBSTITUTE(SUBSTITUTE(SUBSTITUTE(SUBSTITUTE(SUBSTITUTE(SUBSTITUTE(SUBSTITUTE(SUBSTITUTE(SUBSTITUTE(LOWER(V426&amp;""),CHAR(160),"")," ",""),".",""),"-",""),"/",""),"?",""),"_",""),",",""),"[",""),"]",""),"(",""),")",""),"*","")</f>
        <v/>
      </c>
      <c r="AW426" s="61" t="str">
        <f aca="false">SUBSTITUTE(SUBSTITUTE(SUBSTITUTE(SUBSTITUTE(SUBSTITUTE(SUBSTITUTE(SUBSTITUTE(SUBSTITUTE(SUBSTITUTE(SUBSTITUTE(SUBSTITUTE(SUBSTITUTE(SUBSTITUTE(LOWER(Z426&amp;""),CHAR(160),"")," ",""),".",""),"-",""),"/",""),"?",""),"_",""),",",""),"[",""),"]",""),"(",""),")",""),"*","")</f>
        <v/>
      </c>
      <c r="AX426" s="61" t="str">
        <f aca="false">SUBSTITUTE(SUBSTITUTE(SUBSTITUTE(SUBSTITUTE(SUBSTITUTE(SUBSTITUTE(SUBSTITUTE(SUBSTITUTE(SUBSTITUTE(SUBSTITUTE(SUBSTITUTE(SUBSTITUTE(SUBSTITUTE(LOWER(AE426&amp;""),CHAR(160),"")," ",""),".",""),"-",""),"/",""),"?",""),"_",""),",",""),"[",""),"]",""),"(",""),")",""),"*","")</f>
        <v/>
      </c>
      <c r="AY426" s="61" t="str">
        <f aca="false">SUBSTITUTE(SUBSTITUTE(SUBSTITUTE(SUBSTITUTE(SUBSTITUTE(SUBSTITUTE(SUBSTITUTE(SUBSTITUTE(SUBSTITUTE(SUBSTITUTE(SUBSTITUTE(SUBSTITUTE(SUBSTITUTE(LOWER(W426&amp;""),CHAR(160),"")," ",""),".",""),"-",""),"/",""),"?",""),"_",""),",",""),"[",""),"]",""),"(",""),")",""),"*","")</f>
        <v/>
      </c>
      <c r="AZ426" s="61" t="str">
        <f aca="false">SUBSTITUTE(SUBSTITUTE(SUBSTITUTE(SUBSTITUTE(SUBSTITUTE(SUBSTITUTE(SUBSTITUTE(SUBSTITUTE(SUBSTITUTE(SUBSTITUTE(SUBSTITUTE(SUBSTITUTE(SUBSTITUTE(LOWER(AC426&amp;""),CHAR(160),"")," ",""),".",""),"-",""),"/",""),"?",""),"_",""),",",""),"[",""),"]",""),"(",""),")",""),"*","")</f>
        <v/>
      </c>
      <c r="BA426" s="61" t="str">
        <f aca="false">SUBSTITUTE(SUBSTITUTE(SUBSTITUTE(SUBSTITUTE(SUBSTITUTE(SUBSTITUTE(SUBSTITUTE(SUBSTITUTE(SUBSTITUTE(SUBSTITUTE(SUBSTITUTE(SUBSTITUTE(SUBSTITUTE(LOWER(AA426&amp;""),CHAR(160),""),"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"&amp;TRIM(SUBSTITUTE(SUBSTITUTE(SUBSTITUTE(SUBSTITUTE(SUBSTITUTE(SUBSTITUTE(SUBSTITUTE(SUBSTITUTE(SUBSTITUTE(SUBSTITUTE(SUBSTITUTE(SUBSTITUTE(SUBSTITUTE(SUBSTITUTE(SUBSTITUTE(SUBSTITUTE(SUBSTITUTE(SUBSTITUTE(SUBSTITUTE(SUBSTITUTE(LOWER(V426&amp;""),CHAR(160)," "),"."," "),","," "),"-"," "),"/"," "),"("," "),")"," "),":"," "),";"," "),"_"," "),"–"," "),"?"," "),"!"," "),"*"," "),"["," "),"]"," "),"'"," "),"#"," "),"+"," "),"&amp;"," "))&amp;" "</f>
        <v>  </v>
      </c>
      <c r="BD426" s="61" t="str">
        <f aca="false">" "&amp;TRIM(SUBSTITUTE(SUBSTITUTE(SUBSTITUTE(SUBSTITUTE(SUBSTITUTE(SUBSTITUTE(SUBSTITUTE(SUBSTITUTE(SUBSTITUTE(SUBSTITUTE(SUBSTITUTE(SUBSTITUTE(SUBSTITUTE(SUBSTITUTE(SUBSTITUTE(SUBSTITUTE(SUBSTITUTE(SUBSTITUTE(SUBSTITUTE(SUBSTITUTE(LOWER(Z426&amp;""),CHAR(160)," "),"."," "),","," "),"-"," "),"/"," "),"("," "),")"," "),":"," "),";"," "),"_"," "),"–"," "),"?"," "),"!"," "),"*"," "),"["," "),"]"," "),"'"," "),"#"," "),"+"," "),"&amp;"," "))&amp;" "</f>
        <v>  </v>
      </c>
      <c r="BE426" s="61" t="str">
        <f aca="false">" "&amp;TRIM(SUBSTITUTE(SUBSTITUTE(SUBSTITUTE(SUBSTITUTE(SUBSTITUTE(SUBSTITUTE(SUBSTITUTE(SUBSTITUTE(SUBSTITUTE(SUBSTITUTE(SUBSTITUTE(SUBSTITUTE(SUBSTITUTE(SUBSTITUTE(SUBSTITUTE(SUBSTITUTE(SUBSTITUTE(SUBSTITUTE(SUBSTITUTE(SUBSTITUTE(LOWER(W426&amp;""),CHAR(160)," "),"."," "),","," "),"-"," "),"/"," "),"("," "),")"," "),":"," "),";"," "),"_"," "),"–"," "),"?"," "),"!"," "),"*"," "),"["," "),"]"," "),"'"," "),"#"," "),"+"," "),"&amp;"," "))&amp;" "</f>
        <v>  </v>
      </c>
      <c r="BF426" s="61" t="str">
        <f aca="false">" "&amp;TRIM(SUBSTITUTE(SUBSTITUTE(SUBSTITUTE(SUBSTITUTE(SUBSTITUTE(SUBSTITUTE(SUBSTITUTE(SUBSTITUTE(SUBSTITUTE(SUBSTITUTE(SUBSTITUTE(SUBSTITUTE(SUBSTITUTE(SUBSTITUTE(SUBSTITUTE(SUBSTITUTE(SUBSTITUTE(SUBSTITUTE(SUBSTITUTE(SUBSTITUTE(LOWER(AC426&amp;""),CHAR(160)," "),"."," "),","," "),"-"," "),"/"," "),"("," "),")"," "),":"," "),";"," "),"_"," "),"–"," "),"?"," "),"!"," "),"*"," "),"["," "),"]"," "),"'"," "),"#"," "),"+"," "),"&amp;"," "))&amp;" "</f>
        <v>  </v>
      </c>
    </row>
    <row r="427" customFormat="false" ht="39.75" hidden="false" customHeight="true" outlineLevel="0" collapsed="false">
      <c r="A427" s="57" t="s">
        <v>1042</v>
      </c>
      <c r="B427" s="57" t="s">
        <v>269</v>
      </c>
      <c r="C427" s="57" t="str">
        <f aca="false">Flights!$F$17</f>
        <v>MH0138</v>
      </c>
      <c r="D427" s="58" t="n">
        <f aca="false">Flights!$D$17</f>
        <v>46309</v>
      </c>
      <c r="E427" s="57" t="str">
        <f aca="false">Flights!$G$17&amp;"-"&amp;Flights!$H$17</f>
        <v>ADL-KUL</v>
      </c>
      <c r="F427" s="57" t="str">
        <f aca="false">Flights!$K$17</f>
        <v>EY</v>
      </c>
      <c r="G427" s="57" t="s">
        <v>79</v>
      </c>
      <c r="H427" s="57" t="s">
        <v>360</v>
      </c>
      <c r="I427" s="57" t="s">
        <v>361</v>
      </c>
      <c r="J427" s="57" t="s">
        <v>362</v>
      </c>
      <c r="K427" s="67" t="s">
        <v>363</v>
      </c>
      <c r="L427" s="67" t="s">
        <v>364</v>
      </c>
      <c r="M427" s="67"/>
      <c r="N427" s="67" t="s">
        <v>365</v>
      </c>
      <c r="O427" s="67"/>
      <c r="P427" s="57" t="s">
        <v>260</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open",IF(AND(NOT(OR(LEN(AZ427)&lt;15,ISNUMBER(MATCH(AZ427,L_Placeholder,0)))),NOT(SUMPRODUCT(--ISNUMBER(SEARCH(" "&amp;L_EvidencePhrase&amp;" ",BF427)))&gt;0),NOT(OR(LEN(AU427)&lt;2,ISNUMBER(MATCH(AU427,L_Placeholder,0)))),NOT(OR(LEN(AX427)&lt;2,ISNUMBER(MATCH(AX427,L_Placeholder,0)))),TRIM(AE427)&lt;&gt;TRIM(T427)),"N/A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",BD427)))&gt;0),"INVALID – evidence missing, placeholder or not yet on file",IF(OR(LEN(AX427)&lt;2,ISNUMBER(MATCH(AX427,L_Placeholder,0))),"INVALID – verifier missing",IF(AX427=AU427,"INVALID – verifier must be someone other than the PIC",IF(SUMPRODUCT(--ISNUMBER(SEARCH(" "&amp;L_EvidencePhrase&amp;" ",BC427)))&gt;0,"INVALID – result not yet available (awaiting / TBC)",IF(AND(TRIM(U427)="Pass",SUMPRODUCT(--ISNUMBER(SEARCH(" "&amp;L_ResultBad&amp;" ",BC427)))&gt;0,NOT(SUMPRODUCT(--ISNUMBER(SEARCH(" "&amp;L_Negation&amp;" ",BC427)))&gt;0)),"INVALID – result describes a problem: use Fail, then Pass after CA",IF(AND(AQ427=1,OR(OR(LEN(AY427)&lt;3,ISNUMBER(MATCH(AY427,L_Placeholder,0))),SUMPRODUCT(--ISNUMBER(SEARCH(" "&amp;L_EvidencePhrase&amp;" ",BE427)))&gt;0)),"INVALID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SUBSTITUTE(SUBSTITUTE(SUBSTITUTE(SUBSTITUTE(SUBSTITUTE(SUBSTITUTE(SUBSTITUTE(SUBSTITUTE(SUBSTITUTE(SUBSTITUTE(SUBSTITUTE(SUBSTITUTE(SUBSTITUTE(LOWER(T427&amp;""),CHAR(160),"")," ",""),".",""),"-",""),"/",""),"?",""),"_",""),",",""),"[",""),"]",""),"(",""),")",""),"*","")</f>
        <v/>
      </c>
      <c r="AV427" s="61" t="str">
        <f aca="false">SUBSTITUTE(SUBSTITUTE(SUBSTITUTE(SUBSTITUTE(SUBSTITUTE(SUBSTITUTE(SUBSTITUTE(SUBSTITUTE(SUBSTITUTE(SUBSTITUTE(SUBSTITUTE(SUBSTITUTE(SUBSTITUTE(LOWER(V427&amp;""),CHAR(160),"")," ",""),".",""),"-",""),"/",""),"?",""),"_",""),",",""),"[",""),"]",""),"(",""),")",""),"*","")</f>
        <v/>
      </c>
      <c r="AW427" s="61" t="str">
        <f aca="false">SUBSTITUTE(SUBSTITUTE(SUBSTITUTE(SUBSTITUTE(SUBSTITUTE(SUBSTITUTE(SUBSTITUTE(SUBSTITUTE(SUBSTITUTE(SUBSTITUTE(SUBSTITUTE(SUBSTITUTE(SUBSTITUTE(LOWER(Z427&amp;""),CHAR(160),"")," ",""),".",""),"-",""),"/",""),"?",""),"_",""),",",""),"[",""),"]",""),"(",""),")",""),"*","")</f>
        <v/>
      </c>
      <c r="AX427" s="61" t="str">
        <f aca="false">SUBSTITUTE(SUBSTITUTE(SUBSTITUTE(SUBSTITUTE(SUBSTITUTE(SUBSTITUTE(SUBSTITUTE(SUBSTITUTE(SUBSTITUTE(SUBSTITUTE(SUBSTITUTE(SUBSTITUTE(SUBSTITUTE(LOWER(AE427&amp;""),CHAR(160),"")," ",""),".",""),"-",""),"/",""),"?",""),"_",""),",",""),"[",""),"]",""),"(",""),")",""),"*","")</f>
        <v/>
      </c>
      <c r="AY427" s="61" t="str">
        <f aca="false">SUBSTITUTE(SUBSTITUTE(SUBSTITUTE(SUBSTITUTE(SUBSTITUTE(SUBSTITUTE(SUBSTITUTE(SUBSTITUTE(SUBSTITUTE(SUBSTITUTE(SUBSTITUTE(SUBSTITUTE(SUBSTITUTE(LOWER(W427&amp;""),CHAR(160),"")," ",""),".",""),"-",""),"/",""),"?",""),"_",""),",",""),"[",""),"]",""),"(",""),")",""),"*","")</f>
        <v/>
      </c>
      <c r="AZ427" s="61" t="str">
        <f aca="false">SUBSTITUTE(SUBSTITUTE(SUBSTITUTE(SUBSTITUTE(SUBSTITUTE(SUBSTITUTE(SUBSTITUTE(SUBSTITUTE(SUBSTITUTE(SUBSTITUTE(SUBSTITUTE(SUBSTITUTE(SUBSTITUTE(LOWER(AC427&amp;""),CHAR(160),"")," ",""),".",""),"-",""),"/",""),"?",""),"_",""),",",""),"[",""),"]",""),"(",""),")",""),"*","")</f>
        <v/>
      </c>
      <c r="BA427" s="61" t="str">
        <f aca="false">SUBSTITUTE(SUBSTITUTE(SUBSTITUTE(SUBSTITUTE(SUBSTITUTE(SUBSTITUTE(SUBSTITUTE(SUBSTITUTE(SUBSTITUTE(SUBSTITUTE(SUBSTITUTE(SUBSTITUTE(SUBSTITUTE(LOWER(AA427&amp;""),CHAR(160),""),"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"&amp;TRIM(SUBSTITUTE(SUBSTITUTE(SUBSTITUTE(SUBSTITUTE(SUBSTITUTE(SUBSTITUTE(SUBSTITUTE(SUBSTITUTE(SUBSTITUTE(SUBSTITUTE(SUBSTITUTE(SUBSTITUTE(SUBSTITUTE(SUBSTITUTE(SUBSTITUTE(SUBSTITUTE(SUBSTITUTE(SUBSTITUTE(SUBSTITUTE(SUBSTITUTE(LOWER(V427&amp;""),CHAR(160)," "),"."," "),","," "),"-"," "),"/"," "),"("," "),")"," "),":"," "),";"," "),"_"," "),"–"," "),"?"," "),"!"," "),"*"," "),"["," "),"]"," "),"'"," "),"#"," "),"+"," "),"&amp;"," "))&amp;" "</f>
        <v>  </v>
      </c>
      <c r="BD427" s="61" t="str">
        <f aca="false">" "&amp;TRIM(SUBSTITUTE(SUBSTITUTE(SUBSTITUTE(SUBSTITUTE(SUBSTITUTE(SUBSTITUTE(SUBSTITUTE(SUBSTITUTE(SUBSTITUTE(SUBSTITUTE(SUBSTITUTE(SUBSTITUTE(SUBSTITUTE(SUBSTITUTE(SUBSTITUTE(SUBSTITUTE(SUBSTITUTE(SUBSTITUTE(SUBSTITUTE(SUBSTITUTE(LOWER(Z427&amp;""),CHAR(160)," "),"."," "),","," "),"-"," "),"/"," "),"("," "),")"," "),":"," "),";"," "),"_"," "),"–"," "),"?"," "),"!"," "),"*"," "),"["," "),"]"," "),"'"," "),"#"," "),"+"," "),"&amp;"," "))&amp;" "</f>
        <v>  </v>
      </c>
      <c r="BE427" s="61" t="str">
        <f aca="false">" "&amp;TRIM(SUBSTITUTE(SUBSTITUTE(SUBSTITUTE(SUBSTITUTE(SUBSTITUTE(SUBSTITUTE(SUBSTITUTE(SUBSTITUTE(SUBSTITUTE(SUBSTITUTE(SUBSTITUTE(SUBSTITUTE(SUBSTITUTE(SUBSTITUTE(SUBSTITUTE(SUBSTITUTE(SUBSTITUTE(SUBSTITUTE(SUBSTITUTE(SUBSTITUTE(LOWER(W427&amp;""),CHAR(160)," "),"."," "),","," "),"-"," "),"/"," "),"("," "),")"," "),":"," "),";"," "),"_"," "),"–"," "),"?"," "),"!"," "),"*"," "),"["," "),"]"," "),"'"," "),"#"," "),"+"," "),"&amp;"," "))&amp;" "</f>
        <v>  </v>
      </c>
      <c r="BF427" s="61" t="str">
        <f aca="false">" "&amp;TRIM(SUBSTITUTE(SUBSTITUTE(SUBSTITUTE(SUBSTITUTE(SUBSTITUTE(SUBSTITUTE(SUBSTITUTE(SUBSTITUTE(SUBSTITUTE(SUBSTITUTE(SUBSTITUTE(SUBSTITUTE(SUBSTITUTE(SUBSTITUTE(SUBSTITUTE(SUBSTITUTE(SUBSTITUTE(SUBSTITUTE(SUBSTITUTE(SUBSTITUTE(LOWER(AC427&amp;""),CHAR(160)," "),"."," "),","," "),"-"," "),"/"," "),"("," "),")"," "),":"," "),";"," "),"_"," "),"–"," "),"?"," "),"!"," "),"*"," "),"["," "),"]"," "),"'"," "),"#"," "),"+"," "),"&amp;"," "))&amp;" "</f>
        <v>  </v>
      </c>
    </row>
    <row r="428" customFormat="false" ht="39.75" hidden="false" customHeight="true" outlineLevel="0" collapsed="false">
      <c r="A428" s="57" t="s">
        <v>1043</v>
      </c>
      <c r="B428" s="57" t="s">
        <v>269</v>
      </c>
      <c r="C428" s="57" t="str">
        <f aca="false">Flights!$F$17</f>
        <v>MH0138</v>
      </c>
      <c r="D428" s="58" t="n">
        <f aca="false">Flights!$D$17</f>
        <v>46309</v>
      </c>
      <c r="E428" s="57" t="str">
        <f aca="false">Flights!$G$17&amp;"-"&amp;Flights!$H$17</f>
        <v>ADL-KUL</v>
      </c>
      <c r="F428" s="57" t="str">
        <f aca="false">Flights!$K$17</f>
        <v>EY</v>
      </c>
      <c r="G428" s="57" t="s">
        <v>79</v>
      </c>
      <c r="H428" s="57" t="s">
        <v>360</v>
      </c>
      <c r="I428" s="57" t="s">
        <v>367</v>
      </c>
      <c r="J428" s="57" t="s">
        <v>368</v>
      </c>
      <c r="K428" s="67" t="s">
        <v>369</v>
      </c>
      <c r="L428" s="67" t="s">
        <v>364</v>
      </c>
      <c r="M428" s="67"/>
      <c r="N428" s="67" t="s">
        <v>365</v>
      </c>
      <c r="O428" s="67"/>
      <c r="P428" s="57" t="s">
        <v>260</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open",IF(AND(NOT(OR(LEN(AZ428)&lt;15,ISNUMBER(MATCH(AZ428,L_Placeholder,0)))),NOT(SUMPRODUCT(--ISNUMBER(SEARCH(" "&amp;L_EvidencePhrase&amp;" ",BF428)))&gt;0),NOT(OR(LEN(AU428)&lt;2,ISNUMBER(MATCH(AU428,L_Placeholder,0)))),NOT(OR(LEN(AX428)&lt;2,ISNUMBER(MATCH(AX428,L_Placeholder,0)))),TRIM(AE428)&lt;&gt;TRIM(T428)),"N/A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",BD428)))&gt;0),"INVALID – evidence missing, placeholder or not yet on file",IF(OR(LEN(AX428)&lt;2,ISNUMBER(MATCH(AX428,L_Placeholder,0))),"INVALID – verifier missing",IF(AX428=AU428,"INVALID – verifier must be someone other than the PIC",IF(SUMPRODUCT(--ISNUMBER(SEARCH(" "&amp;L_EvidencePhrase&amp;" ",BC428)))&gt;0,"INVALID – result not yet available (awaiting / TBC)",IF(AND(TRIM(U428)="Pass",SUMPRODUCT(--ISNUMBER(SEARCH(" "&amp;L_ResultBad&amp;" ",BC428)))&gt;0,NOT(SUMPRODUCT(--ISNUMBER(SEARCH(" "&amp;L_Negation&amp;" ",BC428)))&gt;0)),"INVALID – result describes a problem: use Fail, then Pass after CA",IF(AND(AQ428=1,OR(OR(LEN(AY428)&lt;3,ISNUMBER(MATCH(AY428,L_Placeholder,0))),SUMPRODUCT(--ISNUMBER(SEARCH(" "&amp;L_EvidencePhrase&amp;" ",BE428)))&gt;0)),"INVALID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SUBSTITUTE(SUBSTITUTE(SUBSTITUTE(SUBSTITUTE(SUBSTITUTE(SUBSTITUTE(SUBSTITUTE(SUBSTITUTE(SUBSTITUTE(SUBSTITUTE(SUBSTITUTE(SUBSTITUTE(SUBSTITUTE(LOWER(T428&amp;""),CHAR(160),"")," ",""),".",""),"-",""),"/",""),"?",""),"_",""),",",""),"[",""),"]",""),"(",""),")",""),"*","")</f>
        <v/>
      </c>
      <c r="AV428" s="61" t="str">
        <f aca="false">SUBSTITUTE(SUBSTITUTE(SUBSTITUTE(SUBSTITUTE(SUBSTITUTE(SUBSTITUTE(SUBSTITUTE(SUBSTITUTE(SUBSTITUTE(SUBSTITUTE(SUBSTITUTE(SUBSTITUTE(SUBSTITUTE(LOWER(V428&amp;""),CHAR(160),"")," ",""),".",""),"-",""),"/",""),"?",""),"_",""),",",""),"[",""),"]",""),"(",""),")",""),"*","")</f>
        <v/>
      </c>
      <c r="AW428" s="61" t="str">
        <f aca="false">SUBSTITUTE(SUBSTITUTE(SUBSTITUTE(SUBSTITUTE(SUBSTITUTE(SUBSTITUTE(SUBSTITUTE(SUBSTITUTE(SUBSTITUTE(SUBSTITUTE(SUBSTITUTE(SUBSTITUTE(SUBSTITUTE(LOWER(Z428&amp;""),CHAR(160),"")," ",""),".",""),"-",""),"/",""),"?",""),"_",""),",",""),"[",""),"]",""),"(",""),")",""),"*","")</f>
        <v/>
      </c>
      <c r="AX428" s="61" t="str">
        <f aca="false">SUBSTITUTE(SUBSTITUTE(SUBSTITUTE(SUBSTITUTE(SUBSTITUTE(SUBSTITUTE(SUBSTITUTE(SUBSTITUTE(SUBSTITUTE(SUBSTITUTE(SUBSTITUTE(SUBSTITUTE(SUBSTITUTE(LOWER(AE428&amp;""),CHAR(160),"")," ",""),".",""),"-",""),"/",""),"?",""),"_",""),",",""),"[",""),"]",""),"(",""),")",""),"*","")</f>
        <v/>
      </c>
      <c r="AY428" s="61" t="str">
        <f aca="false">SUBSTITUTE(SUBSTITUTE(SUBSTITUTE(SUBSTITUTE(SUBSTITUTE(SUBSTITUTE(SUBSTITUTE(SUBSTITUTE(SUBSTITUTE(SUBSTITUTE(SUBSTITUTE(SUBSTITUTE(SUBSTITUTE(LOWER(W428&amp;""),CHAR(160),"")," ",""),".",""),"-",""),"/",""),"?",""),"_",""),",",""),"[",""),"]",""),"(",""),")",""),"*","")</f>
        <v/>
      </c>
      <c r="AZ428" s="61" t="str">
        <f aca="false">SUBSTITUTE(SUBSTITUTE(SUBSTITUTE(SUBSTITUTE(SUBSTITUTE(SUBSTITUTE(SUBSTITUTE(SUBSTITUTE(SUBSTITUTE(SUBSTITUTE(SUBSTITUTE(SUBSTITUTE(SUBSTITUTE(LOWER(AC428&amp;""),CHAR(160),"")," ",""),".",""),"-",""),"/",""),"?",""),"_",""),",",""),"[",""),"]",""),"(",""),")",""),"*","")</f>
        <v/>
      </c>
      <c r="BA428" s="61" t="str">
        <f aca="false">SUBSTITUTE(SUBSTITUTE(SUBSTITUTE(SUBSTITUTE(SUBSTITUTE(SUBSTITUTE(SUBSTITUTE(SUBSTITUTE(SUBSTITUTE(SUBSTITUTE(SUBSTITUTE(SUBSTITUTE(SUBSTITUTE(LOWER(AA428&amp;""),CHAR(160),""),"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"&amp;TRIM(SUBSTITUTE(SUBSTITUTE(SUBSTITUTE(SUBSTITUTE(SUBSTITUTE(SUBSTITUTE(SUBSTITUTE(SUBSTITUTE(SUBSTITUTE(SUBSTITUTE(SUBSTITUTE(SUBSTITUTE(SUBSTITUTE(SUBSTITUTE(SUBSTITUTE(SUBSTITUTE(SUBSTITUTE(SUBSTITUTE(SUBSTITUTE(SUBSTITUTE(LOWER(V428&amp;""),CHAR(160)," "),"."," "),","," "),"-"," "),"/"," "),"("," "),")"," "),":"," "),";"," "),"_"," "),"–"," "),"?"," "),"!"," "),"*"," "),"["," "),"]"," "),"'"," "),"#"," "),"+"," "),"&amp;"," "))&amp;" "</f>
        <v>  </v>
      </c>
      <c r="BD428" s="61" t="str">
        <f aca="false">" "&amp;TRIM(SUBSTITUTE(SUBSTITUTE(SUBSTITUTE(SUBSTITUTE(SUBSTITUTE(SUBSTITUTE(SUBSTITUTE(SUBSTITUTE(SUBSTITUTE(SUBSTITUTE(SUBSTITUTE(SUBSTITUTE(SUBSTITUTE(SUBSTITUTE(SUBSTITUTE(SUBSTITUTE(SUBSTITUTE(SUBSTITUTE(SUBSTITUTE(SUBSTITUTE(LOWER(Z428&amp;""),CHAR(160)," "),"."," "),","," "),"-"," "),"/"," "),"("," "),")"," "),":"," "),";"," "),"_"," "),"–"," "),"?"," "),"!"," "),"*"," "),"["," "),"]"," "),"'"," "),"#"," "),"+"," "),"&amp;"," "))&amp;" "</f>
        <v>  </v>
      </c>
      <c r="BE428" s="61" t="str">
        <f aca="false">" "&amp;TRIM(SUBSTITUTE(SUBSTITUTE(SUBSTITUTE(SUBSTITUTE(SUBSTITUTE(SUBSTITUTE(SUBSTITUTE(SUBSTITUTE(SUBSTITUTE(SUBSTITUTE(SUBSTITUTE(SUBSTITUTE(SUBSTITUTE(SUBSTITUTE(SUBSTITUTE(SUBSTITUTE(SUBSTITUTE(SUBSTITUTE(SUBSTITUTE(SUBSTITUTE(LOWER(W428&amp;""),CHAR(160)," "),"."," "),","," "),"-"," "),"/"," "),"("," "),")"," "),":"," "),";"," "),"_"," "),"–"," "),"?"," "),"!"," "),"*"," "),"["," "),"]"," "),"'"," "),"#"," "),"+"," "),"&amp;"," "))&amp;" "</f>
        <v>  </v>
      </c>
      <c r="BF428" s="61" t="str">
        <f aca="false">" "&amp;TRIM(SUBSTITUTE(SUBSTITUTE(SUBSTITUTE(SUBSTITUTE(SUBSTITUTE(SUBSTITUTE(SUBSTITUTE(SUBSTITUTE(SUBSTITUTE(SUBSTITUTE(SUBSTITUTE(SUBSTITUTE(SUBSTITUTE(SUBSTITUTE(SUBSTITUTE(SUBSTITUTE(SUBSTITUTE(SUBSTITUTE(SUBSTITUTE(SUBSTITUTE(LOWER(AC428&amp;""),CHAR(160)," "),"."," "),","," "),"-"," "),"/"," "),"("," "),")"," "),":"," "),";"," "),"_"," "),"–"," "),"?"," "),"!"," "),"*"," "),"["," "),"]"," "),"'"," "),"#"," "),"+"," "),"&amp;"," "))&amp;" "</f>
        <v>  </v>
      </c>
    </row>
    <row r="429" customFormat="false" ht="41.25" hidden="false" customHeight="true" outlineLevel="0" collapsed="false">
      <c r="A429" s="57" t="s">
        <v>1044</v>
      </c>
      <c r="B429" s="57" t="s">
        <v>269</v>
      </c>
      <c r="C429" s="57" t="str">
        <f aca="false">Flights!$F$17</f>
        <v>MH0138</v>
      </c>
      <c r="D429" s="58" t="n">
        <f aca="false">Flights!$D$17</f>
        <v>46309</v>
      </c>
      <c r="E429" s="57" t="str">
        <f aca="false">Flights!$G$17&amp;"-"&amp;Flights!$H$17</f>
        <v>ADL-KUL</v>
      </c>
      <c r="F429" s="57" t="str">
        <f aca="false">Flights!$K$17</f>
        <v>EY</v>
      </c>
      <c r="G429" s="57" t="s">
        <v>79</v>
      </c>
      <c r="H429" s="57" t="s">
        <v>360</v>
      </c>
      <c r="I429" s="57" t="s">
        <v>371</v>
      </c>
      <c r="J429" s="57" t="s">
        <v>372</v>
      </c>
      <c r="K429" s="67" t="s">
        <v>373</v>
      </c>
      <c r="L429" s="67" t="s">
        <v>364</v>
      </c>
      <c r="M429" s="67"/>
      <c r="N429" s="67" t="str">
        <f aca="false">IF(TRIM(Flights!$L$17)="A339","Required","N/A – rule")</f>
        <v>Required</v>
      </c>
      <c r="O429" s="67" t="s">
        <v>374</v>
      </c>
      <c r="P429" s="57" t="s">
        <v>260</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open",IF(AND(NOT(OR(LEN(AZ429)&lt;15,ISNUMBER(MATCH(AZ429,L_Placeholder,0)))),NOT(SUMPRODUCT(--ISNUMBER(SEARCH(" "&amp;L_EvidencePhrase&amp;" ",BF429)))&gt;0),NOT(OR(LEN(AU429)&lt;2,ISNUMBER(MATCH(AU429,L_Placeholder,0)))),NOT(OR(LEN(AX429)&lt;2,ISNUMBER(MATCH(AX429,L_Placeholder,0)))),TRIM(AE429)&lt;&gt;TRIM(T429)),"N/A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",BD429)))&gt;0),"INVALID – evidence missing, placeholder or not yet on file",IF(OR(LEN(AX429)&lt;2,ISNUMBER(MATCH(AX429,L_Placeholder,0))),"INVALID – verifier missing",IF(AX429=AU429,"INVALID – verifier must be someone other than the PIC",IF(SUMPRODUCT(--ISNUMBER(SEARCH(" "&amp;L_EvidencePhrase&amp;" ",BC429)))&gt;0,"INVALID – result not yet available (awaiting / TBC)",IF(AND(TRIM(U429)="Pass",SUMPRODUCT(--ISNUMBER(SEARCH(" "&amp;L_ResultBad&amp;" ",BC429)))&gt;0,NOT(SUMPRODUCT(--ISNUMBER(SEARCH(" "&amp;L_Negation&amp;" ",BC429)))&gt;0)),"INVALID – result describes a problem: use Fail, then Pass after CA",IF(AND(AQ429=1,OR(OR(LEN(AY429)&lt;3,ISNUMBER(MATCH(AY429,L_Placeholder,0))),SUMPRODUCT(--ISNUMBER(SEARCH(" "&amp;L_EvidencePhrase&amp;" ",BE429)))&gt;0)),"INVALID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SUBSTITUTE(SUBSTITUTE(SUBSTITUTE(SUBSTITUTE(SUBSTITUTE(SUBSTITUTE(SUBSTITUTE(SUBSTITUTE(SUBSTITUTE(SUBSTITUTE(SUBSTITUTE(SUBSTITUTE(SUBSTITUTE(LOWER(T429&amp;""),CHAR(160),"")," ",""),".",""),"-",""),"/",""),"?",""),"_",""),",",""),"[",""),"]",""),"(",""),")",""),"*","")</f>
        <v/>
      </c>
      <c r="AV429" s="61" t="str">
        <f aca="false">SUBSTITUTE(SUBSTITUTE(SUBSTITUTE(SUBSTITUTE(SUBSTITUTE(SUBSTITUTE(SUBSTITUTE(SUBSTITUTE(SUBSTITUTE(SUBSTITUTE(SUBSTITUTE(SUBSTITUTE(SUBSTITUTE(LOWER(V429&amp;""),CHAR(160),"")," ",""),".",""),"-",""),"/",""),"?",""),"_",""),",",""),"[",""),"]",""),"(",""),")",""),"*","")</f>
        <v/>
      </c>
      <c r="AW429" s="61" t="str">
        <f aca="false">SUBSTITUTE(SUBSTITUTE(SUBSTITUTE(SUBSTITUTE(SUBSTITUTE(SUBSTITUTE(SUBSTITUTE(SUBSTITUTE(SUBSTITUTE(SUBSTITUTE(SUBSTITUTE(SUBSTITUTE(SUBSTITUTE(LOWER(Z429&amp;""),CHAR(160),"")," ",""),".",""),"-",""),"/",""),"?",""),"_",""),",",""),"[",""),"]",""),"(",""),")",""),"*","")</f>
        <v/>
      </c>
      <c r="AX429" s="61" t="str">
        <f aca="false">SUBSTITUTE(SUBSTITUTE(SUBSTITUTE(SUBSTITUTE(SUBSTITUTE(SUBSTITUTE(SUBSTITUTE(SUBSTITUTE(SUBSTITUTE(SUBSTITUTE(SUBSTITUTE(SUBSTITUTE(SUBSTITUTE(LOWER(AE429&amp;""),CHAR(160),"")," ",""),".",""),"-",""),"/",""),"?",""),"_",""),",",""),"[",""),"]",""),"(",""),")",""),"*","")</f>
        <v/>
      </c>
      <c r="AY429" s="61" t="str">
        <f aca="false">SUBSTITUTE(SUBSTITUTE(SUBSTITUTE(SUBSTITUTE(SUBSTITUTE(SUBSTITUTE(SUBSTITUTE(SUBSTITUTE(SUBSTITUTE(SUBSTITUTE(SUBSTITUTE(SUBSTITUTE(SUBSTITUTE(LOWER(W429&amp;""),CHAR(160),"")," ",""),".",""),"-",""),"/",""),"?",""),"_",""),",",""),"[",""),"]",""),"(",""),")",""),"*","")</f>
        <v/>
      </c>
      <c r="AZ429" s="61" t="str">
        <f aca="false">SUBSTITUTE(SUBSTITUTE(SUBSTITUTE(SUBSTITUTE(SUBSTITUTE(SUBSTITUTE(SUBSTITUTE(SUBSTITUTE(SUBSTITUTE(SUBSTITUTE(SUBSTITUTE(SUBSTITUTE(SUBSTITUTE(LOWER(AC429&amp;""),CHAR(160),"")," ",""),".",""),"-",""),"/",""),"?",""),"_",""),",",""),"[",""),"]",""),"(",""),")",""),"*","")</f>
        <v/>
      </c>
      <c r="BA429" s="61" t="str">
        <f aca="false">SUBSTITUTE(SUBSTITUTE(SUBSTITUTE(SUBSTITUTE(SUBSTITUTE(SUBSTITUTE(SUBSTITUTE(SUBSTITUTE(SUBSTITUTE(SUBSTITUTE(SUBSTITUTE(SUBSTITUTE(SUBSTITUTE(LOWER(AA429&amp;""),CHAR(160),""),"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"&amp;TRIM(SUBSTITUTE(SUBSTITUTE(SUBSTITUTE(SUBSTITUTE(SUBSTITUTE(SUBSTITUTE(SUBSTITUTE(SUBSTITUTE(SUBSTITUTE(SUBSTITUTE(SUBSTITUTE(SUBSTITUTE(SUBSTITUTE(SUBSTITUTE(SUBSTITUTE(SUBSTITUTE(SUBSTITUTE(SUBSTITUTE(SUBSTITUTE(SUBSTITUTE(LOWER(V429&amp;""),CHAR(160)," "),"."," "),","," "),"-"," "),"/"," "),"("," "),")"," "),":"," "),";"," "),"_"," "),"–"," "),"?"," "),"!"," "),"*"," "),"["," "),"]"," "),"'"," "),"#"," "),"+"," "),"&amp;"," "))&amp;" "</f>
        <v>  </v>
      </c>
      <c r="BD429" s="61" t="str">
        <f aca="false">" "&amp;TRIM(SUBSTITUTE(SUBSTITUTE(SUBSTITUTE(SUBSTITUTE(SUBSTITUTE(SUBSTITUTE(SUBSTITUTE(SUBSTITUTE(SUBSTITUTE(SUBSTITUTE(SUBSTITUTE(SUBSTITUTE(SUBSTITUTE(SUBSTITUTE(SUBSTITUTE(SUBSTITUTE(SUBSTITUTE(SUBSTITUTE(SUBSTITUTE(SUBSTITUTE(LOWER(Z429&amp;""),CHAR(160)," "),"."," "),","," "),"-"," "),"/"," "),"("," "),")"," "),":"," "),";"," "),"_"," "),"–"," "),"?"," "),"!"," "),"*"," "),"["," "),"]"," "),"'"," "),"#"," "),"+"," "),"&amp;"," "))&amp;" "</f>
        <v>  </v>
      </c>
      <c r="BE429" s="61" t="str">
        <f aca="false">" "&amp;TRIM(SUBSTITUTE(SUBSTITUTE(SUBSTITUTE(SUBSTITUTE(SUBSTITUTE(SUBSTITUTE(SUBSTITUTE(SUBSTITUTE(SUBSTITUTE(SUBSTITUTE(SUBSTITUTE(SUBSTITUTE(SUBSTITUTE(SUBSTITUTE(SUBSTITUTE(SUBSTITUTE(SUBSTITUTE(SUBSTITUTE(SUBSTITUTE(SUBSTITUTE(LOWER(W429&amp;""),CHAR(160)," "),"."," "),","," "),"-"," "),"/"," "),"("," "),")"," "),":"," "),";"," "),"_"," "),"–"," "),"?"," "),"!"," "),"*"," "),"["," "),"]"," "),"'"," "),"#"," "),"+"," "),"&amp;"," "))&amp;" "</f>
        <v>  </v>
      </c>
      <c r="BF429" s="61" t="str">
        <f aca="false">" "&amp;TRIM(SUBSTITUTE(SUBSTITUTE(SUBSTITUTE(SUBSTITUTE(SUBSTITUTE(SUBSTITUTE(SUBSTITUTE(SUBSTITUTE(SUBSTITUTE(SUBSTITUTE(SUBSTITUTE(SUBSTITUTE(SUBSTITUTE(SUBSTITUTE(SUBSTITUTE(SUBSTITUTE(SUBSTITUTE(SUBSTITUTE(SUBSTITUTE(SUBSTITUTE(LOWER(AC429&amp;""),CHAR(160)," "),"."," "),","," "),"-"," "),"/"," "),"("," "),")"," "),":"," "),";"," "),"_"," "),"–"," "),"?"," "),"!"," "),"*"," "),"["," "),"]"," "),"'"," "),"#"," "),"+"," "),"&amp;"," "))&amp;" "</f>
        <v>  </v>
      </c>
    </row>
    <row r="430" customFormat="false" ht="39.75" hidden="false" customHeight="true" outlineLevel="0" collapsed="false">
      <c r="A430" s="57" t="s">
        <v>1045</v>
      </c>
      <c r="B430" s="57" t="s">
        <v>269</v>
      </c>
      <c r="C430" s="57" t="str">
        <f aca="false">Flights!$F$17</f>
        <v>MH0138</v>
      </c>
      <c r="D430" s="58" t="n">
        <f aca="false">Flights!$D$17</f>
        <v>46309</v>
      </c>
      <c r="E430" s="57" t="str">
        <f aca="false">Flights!$G$17&amp;"-"&amp;Flights!$H$17</f>
        <v>ADL-KUL</v>
      </c>
      <c r="F430" s="57" t="str">
        <f aca="false">Flights!$K$17</f>
        <v>EY</v>
      </c>
      <c r="G430" s="57" t="s">
        <v>79</v>
      </c>
      <c r="H430" s="57" t="s">
        <v>360</v>
      </c>
      <c r="I430" s="57" t="s">
        <v>376</v>
      </c>
      <c r="J430" s="57" t="s">
        <v>377</v>
      </c>
      <c r="K430" s="67" t="s">
        <v>378</v>
      </c>
      <c r="L430" s="67" t="s">
        <v>364</v>
      </c>
      <c r="M430" s="67"/>
      <c r="N430" s="67" t="s">
        <v>365</v>
      </c>
      <c r="O430" s="67"/>
      <c r="P430" s="57" t="s">
        <v>260</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open",IF(AND(NOT(OR(LEN(AZ430)&lt;15,ISNUMBER(MATCH(AZ430,L_Placeholder,0)))),NOT(SUMPRODUCT(--ISNUMBER(SEARCH(" "&amp;L_EvidencePhrase&amp;" ",BF430)))&gt;0),NOT(OR(LEN(AU430)&lt;2,ISNUMBER(MATCH(AU430,L_Placeholder,0)))),NOT(OR(LEN(AX430)&lt;2,ISNUMBER(MATCH(AX430,L_Placeholder,0)))),TRIM(AE430)&lt;&gt;TRIM(T430)),"N/A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",BD430)))&gt;0),"INVALID – evidence missing, placeholder or not yet on file",IF(OR(LEN(AX430)&lt;2,ISNUMBER(MATCH(AX430,L_Placeholder,0))),"INVALID – verifier missing",IF(AX430=AU430,"INVALID – verifier must be someone other than the PIC",IF(SUMPRODUCT(--ISNUMBER(SEARCH(" "&amp;L_EvidencePhrase&amp;" ",BC430)))&gt;0,"INVALID – result not yet available (awaiting / TBC)",IF(AND(TRIM(U430)="Pass",SUMPRODUCT(--ISNUMBER(SEARCH(" "&amp;L_ResultBad&amp;" ",BC430)))&gt;0,NOT(SUMPRODUCT(--ISNUMBER(SEARCH(" "&amp;L_Negation&amp;" ",BC430)))&gt;0)),"INVALID – result describes a problem: use Fail, then Pass after CA",IF(AND(AQ430=1,OR(OR(LEN(AY430)&lt;3,ISNUMBER(MATCH(AY430,L_Placeholder,0))),SUMPRODUCT(--ISNUMBER(SEARCH(" "&amp;L_EvidencePhrase&amp;" ",BE430)))&gt;0)),"INVALID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SUBSTITUTE(SUBSTITUTE(SUBSTITUTE(SUBSTITUTE(SUBSTITUTE(SUBSTITUTE(SUBSTITUTE(SUBSTITUTE(SUBSTITUTE(SUBSTITUTE(SUBSTITUTE(SUBSTITUTE(SUBSTITUTE(LOWER(T430&amp;""),CHAR(160),"")," ",""),".",""),"-",""),"/",""),"?",""),"_",""),",",""),"[",""),"]",""),"(",""),")",""),"*","")</f>
        <v/>
      </c>
      <c r="AV430" s="61" t="str">
        <f aca="false">SUBSTITUTE(SUBSTITUTE(SUBSTITUTE(SUBSTITUTE(SUBSTITUTE(SUBSTITUTE(SUBSTITUTE(SUBSTITUTE(SUBSTITUTE(SUBSTITUTE(SUBSTITUTE(SUBSTITUTE(SUBSTITUTE(LOWER(V430&amp;""),CHAR(160),"")," ",""),".",""),"-",""),"/",""),"?",""),"_",""),",",""),"[",""),"]",""),"(",""),")",""),"*","")</f>
        <v/>
      </c>
      <c r="AW430" s="61" t="str">
        <f aca="false">SUBSTITUTE(SUBSTITUTE(SUBSTITUTE(SUBSTITUTE(SUBSTITUTE(SUBSTITUTE(SUBSTITUTE(SUBSTITUTE(SUBSTITUTE(SUBSTITUTE(SUBSTITUTE(SUBSTITUTE(SUBSTITUTE(LOWER(Z430&amp;""),CHAR(160),"")," ",""),".",""),"-",""),"/",""),"?",""),"_",""),",",""),"[",""),"]",""),"(",""),")",""),"*","")</f>
        <v/>
      </c>
      <c r="AX430" s="61" t="str">
        <f aca="false">SUBSTITUTE(SUBSTITUTE(SUBSTITUTE(SUBSTITUTE(SUBSTITUTE(SUBSTITUTE(SUBSTITUTE(SUBSTITUTE(SUBSTITUTE(SUBSTITUTE(SUBSTITUTE(SUBSTITUTE(SUBSTITUTE(LOWER(AE430&amp;""),CHAR(160),"")," ",""),".",""),"-",""),"/",""),"?",""),"_",""),",",""),"[",""),"]",""),"(",""),")",""),"*","")</f>
        <v/>
      </c>
      <c r="AY430" s="61" t="str">
        <f aca="false">SUBSTITUTE(SUBSTITUTE(SUBSTITUTE(SUBSTITUTE(SUBSTITUTE(SUBSTITUTE(SUBSTITUTE(SUBSTITUTE(SUBSTITUTE(SUBSTITUTE(SUBSTITUTE(SUBSTITUTE(SUBSTITUTE(LOWER(W430&amp;""),CHAR(160),"")," ",""),".",""),"-",""),"/",""),"?",""),"_",""),",",""),"[",""),"]",""),"(",""),")",""),"*","")</f>
        <v/>
      </c>
      <c r="AZ430" s="61" t="str">
        <f aca="false">SUBSTITUTE(SUBSTITUTE(SUBSTITUTE(SUBSTITUTE(SUBSTITUTE(SUBSTITUTE(SUBSTITUTE(SUBSTITUTE(SUBSTITUTE(SUBSTITUTE(SUBSTITUTE(SUBSTITUTE(SUBSTITUTE(LOWER(AC430&amp;""),CHAR(160),"")," ",""),".",""),"-",""),"/",""),"?",""),"_",""),",",""),"[",""),"]",""),"(",""),")",""),"*","")</f>
        <v/>
      </c>
      <c r="BA430" s="61" t="str">
        <f aca="false">SUBSTITUTE(SUBSTITUTE(SUBSTITUTE(SUBSTITUTE(SUBSTITUTE(SUBSTITUTE(SUBSTITUTE(SUBSTITUTE(SUBSTITUTE(SUBSTITUTE(SUBSTITUTE(SUBSTITUTE(SUBSTITUTE(LOWER(AA430&amp;""),CHAR(160),""),"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"&amp;TRIM(SUBSTITUTE(SUBSTITUTE(SUBSTITUTE(SUBSTITUTE(SUBSTITUTE(SUBSTITUTE(SUBSTITUTE(SUBSTITUTE(SUBSTITUTE(SUBSTITUTE(SUBSTITUTE(SUBSTITUTE(SUBSTITUTE(SUBSTITUTE(SUBSTITUTE(SUBSTITUTE(SUBSTITUTE(SUBSTITUTE(SUBSTITUTE(SUBSTITUTE(LOWER(V430&amp;""),CHAR(160)," "),"."," "),","," "),"-"," "),"/"," "),"("," "),")"," "),":"," "),";"," "),"_"," "),"–"," "),"?"," "),"!"," "),"*"," "),"["," "),"]"," "),"'"," "),"#"," "),"+"," "),"&amp;"," "))&amp;" "</f>
        <v>  </v>
      </c>
      <c r="BD430" s="61" t="str">
        <f aca="false">" "&amp;TRIM(SUBSTITUTE(SUBSTITUTE(SUBSTITUTE(SUBSTITUTE(SUBSTITUTE(SUBSTITUTE(SUBSTITUTE(SUBSTITUTE(SUBSTITUTE(SUBSTITUTE(SUBSTITUTE(SUBSTITUTE(SUBSTITUTE(SUBSTITUTE(SUBSTITUTE(SUBSTITUTE(SUBSTITUTE(SUBSTITUTE(SUBSTITUTE(SUBSTITUTE(LOWER(Z430&amp;""),CHAR(160)," "),"."," "),","," "),"-"," "),"/"," "),"("," "),")"," "),":"," "),";"," "),"_"," "),"–"," "),"?"," "),"!"," "),"*"," "),"["," "),"]"," "),"'"," "),"#"," "),"+"," "),"&amp;"," "))&amp;" "</f>
        <v>  </v>
      </c>
      <c r="BE430" s="61" t="str">
        <f aca="false">" "&amp;TRIM(SUBSTITUTE(SUBSTITUTE(SUBSTITUTE(SUBSTITUTE(SUBSTITUTE(SUBSTITUTE(SUBSTITUTE(SUBSTITUTE(SUBSTITUTE(SUBSTITUTE(SUBSTITUTE(SUBSTITUTE(SUBSTITUTE(SUBSTITUTE(SUBSTITUTE(SUBSTITUTE(SUBSTITUTE(SUBSTITUTE(SUBSTITUTE(SUBSTITUTE(LOWER(W430&amp;""),CHAR(160)," "),"."," "),","," "),"-"," "),"/"," "),"("," "),")"," "),":"," "),";"," "),"_"," "),"–"," "),"?"," "),"!"," "),"*"," "),"["," "),"]"," "),"'"," "),"#"," "),"+"," "),"&amp;"," "))&amp;" "</f>
        <v>  </v>
      </c>
      <c r="BF430" s="61" t="str">
        <f aca="false">" "&amp;TRIM(SUBSTITUTE(SUBSTITUTE(SUBSTITUTE(SUBSTITUTE(SUBSTITUTE(SUBSTITUTE(SUBSTITUTE(SUBSTITUTE(SUBSTITUTE(SUBSTITUTE(SUBSTITUTE(SUBSTITUTE(SUBSTITUTE(SUBSTITUTE(SUBSTITUTE(SUBSTITUTE(SUBSTITUTE(SUBSTITUTE(SUBSTITUTE(SUBSTITUTE(LOWER(AC430&amp;""),CHAR(160)," "),"."," "),","," "),"-"," "),"/"," "),"("," "),")"," "),":"," "),";"," "),"_"," "),"–"," "),"?"," "),"!"," "),"*"," "),"["," "),"]"," "),"'"," "),"#"," "),"+"," "),"&amp;"," "))&amp;" "</f>
        <v>  </v>
      </c>
    </row>
    <row r="431" customFormat="false" ht="39.75" hidden="false" customHeight="true" outlineLevel="0" collapsed="false">
      <c r="A431" s="57" t="s">
        <v>1046</v>
      </c>
      <c r="B431" s="57" t="s">
        <v>269</v>
      </c>
      <c r="C431" s="57" t="str">
        <f aca="false">Flights!$F$17</f>
        <v>MH0138</v>
      </c>
      <c r="D431" s="58" t="n">
        <f aca="false">Flights!$D$17</f>
        <v>46309</v>
      </c>
      <c r="E431" s="57" t="str">
        <f aca="false">Flights!$G$17&amp;"-"&amp;Flights!$H$17</f>
        <v>ADL-KUL</v>
      </c>
      <c r="F431" s="57" t="str">
        <f aca="false">Flights!$K$17</f>
        <v>EY</v>
      </c>
      <c r="G431" s="57" t="s">
        <v>79</v>
      </c>
      <c r="H431" s="57" t="s">
        <v>360</v>
      </c>
      <c r="I431" s="57" t="s">
        <v>380</v>
      </c>
      <c r="J431" s="57" t="s">
        <v>381</v>
      </c>
      <c r="K431" s="67" t="s">
        <v>382</v>
      </c>
      <c r="L431" s="67" t="s">
        <v>364</v>
      </c>
      <c r="M431" s="67"/>
      <c r="N431" s="67" t="s">
        <v>365</v>
      </c>
      <c r="O431" s="67"/>
      <c r="P431" s="57" t="s">
        <v>260</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open",IF(AND(NOT(OR(LEN(AZ431)&lt;15,ISNUMBER(MATCH(AZ431,L_Placeholder,0)))),NOT(SUMPRODUCT(--ISNUMBER(SEARCH(" "&amp;L_EvidencePhrase&amp;" ",BF431)))&gt;0),NOT(OR(LEN(AU431)&lt;2,ISNUMBER(MATCH(AU431,L_Placeholder,0)))),NOT(OR(LEN(AX431)&lt;2,ISNUMBER(MATCH(AX431,L_Placeholder,0)))),TRIM(AE431)&lt;&gt;TRIM(T431)),"N/A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",BD431)))&gt;0),"INVALID – evidence missing, placeholder or not yet on file",IF(OR(LEN(AX431)&lt;2,ISNUMBER(MATCH(AX431,L_Placeholder,0))),"INVALID – verifier missing",IF(AX431=AU431,"INVALID – verifier must be someone other than the PIC",IF(SUMPRODUCT(--ISNUMBER(SEARCH(" "&amp;L_EvidencePhrase&amp;" ",BC431)))&gt;0,"INVALID – result not yet available (awaiting / TBC)",IF(AND(TRIM(U431)="Pass",SUMPRODUCT(--ISNUMBER(SEARCH(" "&amp;L_ResultBad&amp;" ",BC431)))&gt;0,NOT(SUMPRODUCT(--ISNUMBER(SEARCH(" "&amp;L_Negation&amp;" ",BC431)))&gt;0)),"INVALID – result describes a problem: use Fail, then Pass after CA",IF(AND(AQ431=1,OR(OR(LEN(AY431)&lt;3,ISNUMBER(MATCH(AY431,L_Placeholder,0))),SUMPRODUCT(--ISNUMBER(SEARCH(" "&amp;L_EvidencePhrase&amp;" ",BE431)))&gt;0)),"INVALID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SUBSTITUTE(SUBSTITUTE(SUBSTITUTE(SUBSTITUTE(SUBSTITUTE(SUBSTITUTE(SUBSTITUTE(SUBSTITUTE(SUBSTITUTE(SUBSTITUTE(SUBSTITUTE(SUBSTITUTE(SUBSTITUTE(LOWER(T431&amp;""),CHAR(160),"")," ",""),".",""),"-",""),"/",""),"?",""),"_",""),",",""),"[",""),"]",""),"(",""),")",""),"*","")</f>
        <v/>
      </c>
      <c r="AV431" s="61" t="str">
        <f aca="false">SUBSTITUTE(SUBSTITUTE(SUBSTITUTE(SUBSTITUTE(SUBSTITUTE(SUBSTITUTE(SUBSTITUTE(SUBSTITUTE(SUBSTITUTE(SUBSTITUTE(SUBSTITUTE(SUBSTITUTE(SUBSTITUTE(LOWER(V431&amp;""),CHAR(160),"")," ",""),".",""),"-",""),"/",""),"?",""),"_",""),",",""),"[",""),"]",""),"(",""),")",""),"*","")</f>
        <v/>
      </c>
      <c r="AW431" s="61" t="str">
        <f aca="false">SUBSTITUTE(SUBSTITUTE(SUBSTITUTE(SUBSTITUTE(SUBSTITUTE(SUBSTITUTE(SUBSTITUTE(SUBSTITUTE(SUBSTITUTE(SUBSTITUTE(SUBSTITUTE(SUBSTITUTE(SUBSTITUTE(LOWER(Z431&amp;""),CHAR(160),"")," ",""),".",""),"-",""),"/",""),"?",""),"_",""),",",""),"[",""),"]",""),"(",""),")",""),"*","")</f>
        <v/>
      </c>
      <c r="AX431" s="61" t="str">
        <f aca="false">SUBSTITUTE(SUBSTITUTE(SUBSTITUTE(SUBSTITUTE(SUBSTITUTE(SUBSTITUTE(SUBSTITUTE(SUBSTITUTE(SUBSTITUTE(SUBSTITUTE(SUBSTITUTE(SUBSTITUTE(SUBSTITUTE(LOWER(AE431&amp;""),CHAR(160),"")," ",""),".",""),"-",""),"/",""),"?",""),"_",""),",",""),"[",""),"]",""),"(",""),")",""),"*","")</f>
        <v/>
      </c>
      <c r="AY431" s="61" t="str">
        <f aca="false">SUBSTITUTE(SUBSTITUTE(SUBSTITUTE(SUBSTITUTE(SUBSTITUTE(SUBSTITUTE(SUBSTITUTE(SUBSTITUTE(SUBSTITUTE(SUBSTITUTE(SUBSTITUTE(SUBSTITUTE(SUBSTITUTE(LOWER(W431&amp;""),CHAR(160),"")," ",""),".",""),"-",""),"/",""),"?",""),"_",""),",",""),"[",""),"]",""),"(",""),")",""),"*","")</f>
        <v/>
      </c>
      <c r="AZ431" s="61" t="str">
        <f aca="false">SUBSTITUTE(SUBSTITUTE(SUBSTITUTE(SUBSTITUTE(SUBSTITUTE(SUBSTITUTE(SUBSTITUTE(SUBSTITUTE(SUBSTITUTE(SUBSTITUTE(SUBSTITUTE(SUBSTITUTE(SUBSTITUTE(LOWER(AC431&amp;""),CHAR(160),"")," ",""),".",""),"-",""),"/",""),"?",""),"_",""),",",""),"[",""),"]",""),"(",""),")",""),"*","")</f>
        <v/>
      </c>
      <c r="BA431" s="61" t="str">
        <f aca="false">SUBSTITUTE(SUBSTITUTE(SUBSTITUTE(SUBSTITUTE(SUBSTITUTE(SUBSTITUTE(SUBSTITUTE(SUBSTITUTE(SUBSTITUTE(SUBSTITUTE(SUBSTITUTE(SUBSTITUTE(SUBSTITUTE(LOWER(AA431&amp;""),CHAR(160),""),"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"&amp;TRIM(SUBSTITUTE(SUBSTITUTE(SUBSTITUTE(SUBSTITUTE(SUBSTITUTE(SUBSTITUTE(SUBSTITUTE(SUBSTITUTE(SUBSTITUTE(SUBSTITUTE(SUBSTITUTE(SUBSTITUTE(SUBSTITUTE(SUBSTITUTE(SUBSTITUTE(SUBSTITUTE(SUBSTITUTE(SUBSTITUTE(SUBSTITUTE(SUBSTITUTE(LOWER(V431&amp;""),CHAR(160)," "),"."," "),","," "),"-"," "),"/"," "),"("," "),")"," "),":"," "),";"," "),"_"," "),"–"," "),"?"," "),"!"," "),"*"," "),"["," "),"]"," "),"'"," "),"#"," "),"+"," "),"&amp;"," "))&amp;" "</f>
        <v>  </v>
      </c>
      <c r="BD431" s="61" t="str">
        <f aca="false">" "&amp;TRIM(SUBSTITUTE(SUBSTITUTE(SUBSTITUTE(SUBSTITUTE(SUBSTITUTE(SUBSTITUTE(SUBSTITUTE(SUBSTITUTE(SUBSTITUTE(SUBSTITUTE(SUBSTITUTE(SUBSTITUTE(SUBSTITUTE(SUBSTITUTE(SUBSTITUTE(SUBSTITUTE(SUBSTITUTE(SUBSTITUTE(SUBSTITUTE(SUBSTITUTE(LOWER(Z431&amp;""),CHAR(160)," "),"."," "),","," "),"-"," "),"/"," "),"("," "),")"," "),":"," "),";"," "),"_"," "),"–"," "),"?"," "),"!"," "),"*"," "),"["," "),"]"," "),"'"," "),"#"," "),"+"," "),"&amp;"," "))&amp;" "</f>
        <v>  </v>
      </c>
      <c r="BE431" s="61" t="str">
        <f aca="false">" "&amp;TRIM(SUBSTITUTE(SUBSTITUTE(SUBSTITUTE(SUBSTITUTE(SUBSTITUTE(SUBSTITUTE(SUBSTITUTE(SUBSTITUTE(SUBSTITUTE(SUBSTITUTE(SUBSTITUTE(SUBSTITUTE(SUBSTITUTE(SUBSTITUTE(SUBSTITUTE(SUBSTITUTE(SUBSTITUTE(SUBSTITUTE(SUBSTITUTE(SUBSTITUTE(LOWER(W431&amp;""),CHAR(160)," "),"."," "),","," "),"-"," "),"/"," "),"("," "),")"," "),":"," "),";"," "),"_"," "),"–"," "),"?"," "),"!"," "),"*"," "),"["," "),"]"," "),"'"," "),"#"," "),"+"," "),"&amp;"," "))&amp;" "</f>
        <v>  </v>
      </c>
      <c r="BF431" s="61" t="str">
        <f aca="false">" "&amp;TRIM(SUBSTITUTE(SUBSTITUTE(SUBSTITUTE(SUBSTITUTE(SUBSTITUTE(SUBSTITUTE(SUBSTITUTE(SUBSTITUTE(SUBSTITUTE(SUBSTITUTE(SUBSTITUTE(SUBSTITUTE(SUBSTITUTE(SUBSTITUTE(SUBSTITUTE(SUBSTITUTE(SUBSTITUTE(SUBSTITUTE(SUBSTITUTE(SUBSTITUTE(LOWER(AC431&amp;""),CHAR(160)," "),"."," "),","," "),"-"," "),"/"," "),"("," "),")"," "),":"," "),";"," "),"_"," "),"–"," "),"?"," "),"!"," "),"*"," "),"["," "),"]"," "),"'"," "),"#"," "),"+"," "),"&amp;"," "))&amp;" "</f>
        <v>  </v>
      </c>
    </row>
    <row r="432" customFormat="false" ht="39.75" hidden="false" customHeight="true" outlineLevel="0" collapsed="false">
      <c r="A432" s="57" t="s">
        <v>1047</v>
      </c>
      <c r="B432" s="57" t="s">
        <v>269</v>
      </c>
      <c r="C432" s="57" t="str">
        <f aca="false">Flights!$F$17</f>
        <v>MH0138</v>
      </c>
      <c r="D432" s="58" t="n">
        <f aca="false">Flights!$D$17</f>
        <v>46309</v>
      </c>
      <c r="E432" s="57" t="str">
        <f aca="false">Flights!$G$17&amp;"-"&amp;Flights!$H$17</f>
        <v>ADL-KUL</v>
      </c>
      <c r="F432" s="57" t="str">
        <f aca="false">Flights!$K$17</f>
        <v>EY</v>
      </c>
      <c r="G432" s="57" t="s">
        <v>79</v>
      </c>
      <c r="H432" s="57" t="s">
        <v>360</v>
      </c>
      <c r="I432" s="57" t="s">
        <v>380</v>
      </c>
      <c r="J432" s="57" t="s">
        <v>384</v>
      </c>
      <c r="K432" s="67" t="s">
        <v>385</v>
      </c>
      <c r="L432" s="67" t="s">
        <v>364</v>
      </c>
      <c r="M432" s="67"/>
      <c r="N432" s="67" t="s">
        <v>365</v>
      </c>
      <c r="O432" s="67"/>
      <c r="P432" s="57" t="s">
        <v>260</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open",IF(AND(NOT(OR(LEN(AZ432)&lt;15,ISNUMBER(MATCH(AZ432,L_Placeholder,0)))),NOT(SUMPRODUCT(--ISNUMBER(SEARCH(" "&amp;L_EvidencePhrase&amp;" ",BF432)))&gt;0),NOT(OR(LEN(AU432)&lt;2,ISNUMBER(MATCH(AU432,L_Placeholder,0)))),NOT(OR(LEN(AX432)&lt;2,ISNUMBER(MATCH(AX432,L_Placeholder,0)))),TRIM(AE432)&lt;&gt;TRIM(T432)),"N/A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",BD432)))&gt;0),"INVALID – evidence missing, placeholder or not yet on file",IF(OR(LEN(AX432)&lt;2,ISNUMBER(MATCH(AX432,L_Placeholder,0))),"INVALID – verifier missing",IF(AX432=AU432,"INVALID – verifier must be someone other than the PIC",IF(SUMPRODUCT(--ISNUMBER(SEARCH(" "&amp;L_EvidencePhrase&amp;" ",BC432)))&gt;0,"INVALID – result not yet available (awaiting / TBC)",IF(AND(TRIM(U432)="Pass",SUMPRODUCT(--ISNUMBER(SEARCH(" "&amp;L_ResultBad&amp;" ",BC432)))&gt;0,NOT(SUMPRODUCT(--ISNUMBER(SEARCH(" "&amp;L_Negation&amp;" ",BC432)))&gt;0)),"INVALID – result describes a problem: use Fail, then Pass after CA",IF(AND(AQ432=1,OR(OR(LEN(AY432)&lt;3,ISNUMBER(MATCH(AY432,L_Placeholder,0))),SUMPRODUCT(--ISNUMBER(SEARCH(" "&amp;L_EvidencePhrase&amp;" ",BE432)))&gt;0)),"INVALID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SUBSTITUTE(SUBSTITUTE(SUBSTITUTE(SUBSTITUTE(SUBSTITUTE(SUBSTITUTE(SUBSTITUTE(SUBSTITUTE(SUBSTITUTE(SUBSTITUTE(SUBSTITUTE(SUBSTITUTE(SUBSTITUTE(LOWER(T432&amp;""),CHAR(160),"")," ",""),".",""),"-",""),"/",""),"?",""),"_",""),",",""),"[",""),"]",""),"(",""),")",""),"*","")</f>
        <v/>
      </c>
      <c r="AV432" s="61" t="str">
        <f aca="false">SUBSTITUTE(SUBSTITUTE(SUBSTITUTE(SUBSTITUTE(SUBSTITUTE(SUBSTITUTE(SUBSTITUTE(SUBSTITUTE(SUBSTITUTE(SUBSTITUTE(SUBSTITUTE(SUBSTITUTE(SUBSTITUTE(LOWER(V432&amp;""),CHAR(160),"")," ",""),".",""),"-",""),"/",""),"?",""),"_",""),",",""),"[",""),"]",""),"(",""),")",""),"*","")</f>
        <v/>
      </c>
      <c r="AW432" s="61" t="str">
        <f aca="false">SUBSTITUTE(SUBSTITUTE(SUBSTITUTE(SUBSTITUTE(SUBSTITUTE(SUBSTITUTE(SUBSTITUTE(SUBSTITUTE(SUBSTITUTE(SUBSTITUTE(SUBSTITUTE(SUBSTITUTE(SUBSTITUTE(LOWER(Z432&amp;""),CHAR(160),"")," ",""),".",""),"-",""),"/",""),"?",""),"_",""),",",""),"[",""),"]",""),"(",""),")",""),"*","")</f>
        <v/>
      </c>
      <c r="AX432" s="61" t="str">
        <f aca="false">SUBSTITUTE(SUBSTITUTE(SUBSTITUTE(SUBSTITUTE(SUBSTITUTE(SUBSTITUTE(SUBSTITUTE(SUBSTITUTE(SUBSTITUTE(SUBSTITUTE(SUBSTITUTE(SUBSTITUTE(SUBSTITUTE(LOWER(AE432&amp;""),CHAR(160),"")," ",""),".",""),"-",""),"/",""),"?",""),"_",""),",",""),"[",""),"]",""),"(",""),")",""),"*","")</f>
        <v/>
      </c>
      <c r="AY432" s="61" t="str">
        <f aca="false">SUBSTITUTE(SUBSTITUTE(SUBSTITUTE(SUBSTITUTE(SUBSTITUTE(SUBSTITUTE(SUBSTITUTE(SUBSTITUTE(SUBSTITUTE(SUBSTITUTE(SUBSTITUTE(SUBSTITUTE(SUBSTITUTE(LOWER(W432&amp;""),CHAR(160),"")," ",""),".",""),"-",""),"/",""),"?",""),"_",""),",",""),"[",""),"]",""),"(",""),")",""),"*","")</f>
        <v/>
      </c>
      <c r="AZ432" s="61" t="str">
        <f aca="false">SUBSTITUTE(SUBSTITUTE(SUBSTITUTE(SUBSTITUTE(SUBSTITUTE(SUBSTITUTE(SUBSTITUTE(SUBSTITUTE(SUBSTITUTE(SUBSTITUTE(SUBSTITUTE(SUBSTITUTE(SUBSTITUTE(LOWER(AC432&amp;""),CHAR(160),"")," ",""),".",""),"-",""),"/",""),"?",""),"_",""),",",""),"[",""),"]",""),"(",""),")",""),"*","")</f>
        <v/>
      </c>
      <c r="BA432" s="61" t="str">
        <f aca="false">SUBSTITUTE(SUBSTITUTE(SUBSTITUTE(SUBSTITUTE(SUBSTITUTE(SUBSTITUTE(SUBSTITUTE(SUBSTITUTE(SUBSTITUTE(SUBSTITUTE(SUBSTITUTE(SUBSTITUTE(SUBSTITUTE(LOWER(AA432&amp;""),CHAR(160),""),"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"&amp;TRIM(SUBSTITUTE(SUBSTITUTE(SUBSTITUTE(SUBSTITUTE(SUBSTITUTE(SUBSTITUTE(SUBSTITUTE(SUBSTITUTE(SUBSTITUTE(SUBSTITUTE(SUBSTITUTE(SUBSTITUTE(SUBSTITUTE(SUBSTITUTE(SUBSTITUTE(SUBSTITUTE(SUBSTITUTE(SUBSTITUTE(SUBSTITUTE(SUBSTITUTE(LOWER(V432&amp;""),CHAR(160)," "),"."," "),","," "),"-"," "),"/"," "),"("," "),")"," "),":"," "),";"," "),"_"," "),"–"," "),"?"," "),"!"," "),"*"," "),"["," "),"]"," "),"'"," "),"#"," "),"+"," "),"&amp;"," "))&amp;" "</f>
        <v>  </v>
      </c>
      <c r="BD432" s="61" t="str">
        <f aca="false">" "&amp;TRIM(SUBSTITUTE(SUBSTITUTE(SUBSTITUTE(SUBSTITUTE(SUBSTITUTE(SUBSTITUTE(SUBSTITUTE(SUBSTITUTE(SUBSTITUTE(SUBSTITUTE(SUBSTITUTE(SUBSTITUTE(SUBSTITUTE(SUBSTITUTE(SUBSTITUTE(SUBSTITUTE(SUBSTITUTE(SUBSTITUTE(SUBSTITUTE(SUBSTITUTE(LOWER(Z432&amp;""),CHAR(160)," "),"."," "),","," "),"-"," "),"/"," "),"("," "),")"," "),":"," "),";"," "),"_"," "),"–"," "),"?"," "),"!"," "),"*"," "),"["," "),"]"," "),"'"," "),"#"," "),"+"," "),"&amp;"," "))&amp;" "</f>
        <v>  </v>
      </c>
      <c r="BE432" s="61" t="str">
        <f aca="false">" "&amp;TRIM(SUBSTITUTE(SUBSTITUTE(SUBSTITUTE(SUBSTITUTE(SUBSTITUTE(SUBSTITUTE(SUBSTITUTE(SUBSTITUTE(SUBSTITUTE(SUBSTITUTE(SUBSTITUTE(SUBSTITUTE(SUBSTITUTE(SUBSTITUTE(SUBSTITUTE(SUBSTITUTE(SUBSTITUTE(SUBSTITUTE(SUBSTITUTE(SUBSTITUTE(LOWER(W432&amp;""),CHAR(160)," "),"."," "),","," "),"-"," "),"/"," "),"("," "),")"," "),":"," "),";"," "),"_"," "),"–"," "),"?"," "),"!"," "),"*"," "),"["," "),"]"," "),"'"," "),"#"," "),"+"," "),"&amp;"," "))&amp;" "</f>
        <v>  </v>
      </c>
      <c r="BF432" s="61" t="str">
        <f aca="false">" "&amp;TRIM(SUBSTITUTE(SUBSTITUTE(SUBSTITUTE(SUBSTITUTE(SUBSTITUTE(SUBSTITUTE(SUBSTITUTE(SUBSTITUTE(SUBSTITUTE(SUBSTITUTE(SUBSTITUTE(SUBSTITUTE(SUBSTITUTE(SUBSTITUTE(SUBSTITUTE(SUBSTITUTE(SUBSTITUTE(SUBSTITUTE(SUBSTITUTE(SUBSTITUTE(LOWER(AC432&amp;""),CHAR(160)," "),"."," "),","," "),"-"," "),"/"," "),"("," "),")"," "),":"," "),";"," "),"_"," "),"–"," "),"?"," "),"!"," "),"*"," "),"["," "),"]"," "),"'"," "),"#"," "),"+"," "),"&amp;"," "))&amp;" "</f>
        <v>  </v>
      </c>
    </row>
    <row r="433" customFormat="false" ht="39.75" hidden="false" customHeight="true" outlineLevel="0" collapsed="false">
      <c r="A433" s="57" t="s">
        <v>1048</v>
      </c>
      <c r="B433" s="57" t="s">
        <v>269</v>
      </c>
      <c r="C433" s="57" t="str">
        <f aca="false">Flights!$F$17</f>
        <v>MH0138</v>
      </c>
      <c r="D433" s="58" t="n">
        <f aca="false">Flights!$D$17</f>
        <v>46309</v>
      </c>
      <c r="E433" s="57" t="str">
        <f aca="false">Flights!$G$17&amp;"-"&amp;Flights!$H$17</f>
        <v>ADL-KUL</v>
      </c>
      <c r="F433" s="57" t="str">
        <f aca="false">Flights!$K$17</f>
        <v>EY</v>
      </c>
      <c r="G433" s="57" t="s">
        <v>79</v>
      </c>
      <c r="H433" s="57" t="s">
        <v>360</v>
      </c>
      <c r="I433" s="57" t="s">
        <v>387</v>
      </c>
      <c r="J433" s="57" t="s">
        <v>388</v>
      </c>
      <c r="K433" s="67" t="s">
        <v>389</v>
      </c>
      <c r="L433" s="67" t="s">
        <v>364</v>
      </c>
      <c r="M433" s="67"/>
      <c r="N433" s="67" t="s">
        <v>365</v>
      </c>
      <c r="O433" s="67"/>
      <c r="P433" s="57" t="s">
        <v>260</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open",IF(AND(NOT(OR(LEN(AZ433)&lt;15,ISNUMBER(MATCH(AZ433,L_Placeholder,0)))),NOT(SUMPRODUCT(--ISNUMBER(SEARCH(" "&amp;L_EvidencePhrase&amp;" ",BF433)))&gt;0),NOT(OR(LEN(AU433)&lt;2,ISNUMBER(MATCH(AU433,L_Placeholder,0)))),NOT(OR(LEN(AX433)&lt;2,ISNUMBER(MATCH(AX433,L_Placeholder,0)))),TRIM(AE433)&lt;&gt;TRIM(T433)),"N/A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",BD433)))&gt;0),"INVALID – evidence missing, placeholder or not yet on file",IF(OR(LEN(AX433)&lt;2,ISNUMBER(MATCH(AX433,L_Placeholder,0))),"INVALID – verifier missing",IF(AX433=AU433,"INVALID – verifier must be someone other than the PIC",IF(SUMPRODUCT(--ISNUMBER(SEARCH(" "&amp;L_EvidencePhrase&amp;" ",BC433)))&gt;0,"INVALID – result not yet available (awaiting / TBC)",IF(AND(TRIM(U433)="Pass",SUMPRODUCT(--ISNUMBER(SEARCH(" "&amp;L_ResultBad&amp;" ",BC433)))&gt;0,NOT(SUMPRODUCT(--ISNUMBER(SEARCH(" "&amp;L_Negation&amp;" ",BC433)))&gt;0)),"INVALID – result describes a problem: use Fail, then Pass after CA",IF(AND(AQ433=1,OR(OR(LEN(AY433)&lt;3,ISNUMBER(MATCH(AY433,L_Placeholder,0))),SUMPRODUCT(--ISNUMBER(SEARCH(" "&amp;L_EvidencePhrase&amp;" ",BE433)))&gt;0)),"INVALID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SUBSTITUTE(SUBSTITUTE(SUBSTITUTE(SUBSTITUTE(SUBSTITUTE(SUBSTITUTE(SUBSTITUTE(SUBSTITUTE(SUBSTITUTE(SUBSTITUTE(SUBSTITUTE(SUBSTITUTE(SUBSTITUTE(LOWER(T433&amp;""),CHAR(160),"")," ",""),".",""),"-",""),"/",""),"?",""),"_",""),",",""),"[",""),"]",""),"(",""),")",""),"*","")</f>
        <v/>
      </c>
      <c r="AV433" s="61" t="str">
        <f aca="false">SUBSTITUTE(SUBSTITUTE(SUBSTITUTE(SUBSTITUTE(SUBSTITUTE(SUBSTITUTE(SUBSTITUTE(SUBSTITUTE(SUBSTITUTE(SUBSTITUTE(SUBSTITUTE(SUBSTITUTE(SUBSTITUTE(LOWER(V433&amp;""),CHAR(160),"")," ",""),".",""),"-",""),"/",""),"?",""),"_",""),",",""),"[",""),"]",""),"(",""),")",""),"*","")</f>
        <v/>
      </c>
      <c r="AW433" s="61" t="str">
        <f aca="false">SUBSTITUTE(SUBSTITUTE(SUBSTITUTE(SUBSTITUTE(SUBSTITUTE(SUBSTITUTE(SUBSTITUTE(SUBSTITUTE(SUBSTITUTE(SUBSTITUTE(SUBSTITUTE(SUBSTITUTE(SUBSTITUTE(LOWER(Z433&amp;""),CHAR(160),"")," ",""),".",""),"-",""),"/",""),"?",""),"_",""),",",""),"[",""),"]",""),"(",""),")",""),"*","")</f>
        <v/>
      </c>
      <c r="AX433" s="61" t="str">
        <f aca="false">SUBSTITUTE(SUBSTITUTE(SUBSTITUTE(SUBSTITUTE(SUBSTITUTE(SUBSTITUTE(SUBSTITUTE(SUBSTITUTE(SUBSTITUTE(SUBSTITUTE(SUBSTITUTE(SUBSTITUTE(SUBSTITUTE(LOWER(AE433&amp;""),CHAR(160),"")," ",""),".",""),"-",""),"/",""),"?",""),"_",""),",",""),"[",""),"]",""),"(",""),")",""),"*","")</f>
        <v/>
      </c>
      <c r="AY433" s="61" t="str">
        <f aca="false">SUBSTITUTE(SUBSTITUTE(SUBSTITUTE(SUBSTITUTE(SUBSTITUTE(SUBSTITUTE(SUBSTITUTE(SUBSTITUTE(SUBSTITUTE(SUBSTITUTE(SUBSTITUTE(SUBSTITUTE(SUBSTITUTE(LOWER(W433&amp;""),CHAR(160),"")," ",""),".",""),"-",""),"/",""),"?",""),"_",""),",",""),"[",""),"]",""),"(",""),")",""),"*","")</f>
        <v/>
      </c>
      <c r="AZ433" s="61" t="str">
        <f aca="false">SUBSTITUTE(SUBSTITUTE(SUBSTITUTE(SUBSTITUTE(SUBSTITUTE(SUBSTITUTE(SUBSTITUTE(SUBSTITUTE(SUBSTITUTE(SUBSTITUTE(SUBSTITUTE(SUBSTITUTE(SUBSTITUTE(LOWER(AC433&amp;""),CHAR(160),"")," ",""),".",""),"-",""),"/",""),"?",""),"_",""),",",""),"[",""),"]",""),"(",""),")",""),"*","")</f>
        <v/>
      </c>
      <c r="BA433" s="61" t="str">
        <f aca="false">SUBSTITUTE(SUBSTITUTE(SUBSTITUTE(SUBSTITUTE(SUBSTITUTE(SUBSTITUTE(SUBSTITUTE(SUBSTITUTE(SUBSTITUTE(SUBSTITUTE(SUBSTITUTE(SUBSTITUTE(SUBSTITUTE(LOWER(AA433&amp;""),CHAR(160),""),"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"&amp;TRIM(SUBSTITUTE(SUBSTITUTE(SUBSTITUTE(SUBSTITUTE(SUBSTITUTE(SUBSTITUTE(SUBSTITUTE(SUBSTITUTE(SUBSTITUTE(SUBSTITUTE(SUBSTITUTE(SUBSTITUTE(SUBSTITUTE(SUBSTITUTE(SUBSTITUTE(SUBSTITUTE(SUBSTITUTE(SUBSTITUTE(SUBSTITUTE(SUBSTITUTE(LOWER(V433&amp;""),CHAR(160)," "),"."," "),","," "),"-"," "),"/"," "),"("," "),")"," "),":"," "),";"," "),"_"," "),"–"," "),"?"," "),"!"," "),"*"," "),"["," "),"]"," "),"'"," "),"#"," "),"+"," "),"&amp;"," "))&amp;" "</f>
        <v>  </v>
      </c>
      <c r="BD433" s="61" t="str">
        <f aca="false">" "&amp;TRIM(SUBSTITUTE(SUBSTITUTE(SUBSTITUTE(SUBSTITUTE(SUBSTITUTE(SUBSTITUTE(SUBSTITUTE(SUBSTITUTE(SUBSTITUTE(SUBSTITUTE(SUBSTITUTE(SUBSTITUTE(SUBSTITUTE(SUBSTITUTE(SUBSTITUTE(SUBSTITUTE(SUBSTITUTE(SUBSTITUTE(SUBSTITUTE(SUBSTITUTE(LOWER(Z433&amp;""),CHAR(160)," "),"."," "),","," "),"-"," "),"/"," "),"("," "),")"," "),":"," "),";"," "),"_"," "),"–"," "),"?"," "),"!"," "),"*"," "),"["," "),"]"," "),"'"," "),"#"," "),"+"," "),"&amp;"," "))&amp;" "</f>
        <v>  </v>
      </c>
      <c r="BE433" s="61" t="str">
        <f aca="false">" "&amp;TRIM(SUBSTITUTE(SUBSTITUTE(SUBSTITUTE(SUBSTITUTE(SUBSTITUTE(SUBSTITUTE(SUBSTITUTE(SUBSTITUTE(SUBSTITUTE(SUBSTITUTE(SUBSTITUTE(SUBSTITUTE(SUBSTITUTE(SUBSTITUTE(SUBSTITUTE(SUBSTITUTE(SUBSTITUTE(SUBSTITUTE(SUBSTITUTE(SUBSTITUTE(LOWER(W433&amp;""),CHAR(160)," "),"."," "),","," "),"-"," "),"/"," "),"("," "),")"," "),":"," "),";"," "),"_"," "),"–"," "),"?"," "),"!"," "),"*"," "),"["," "),"]"," "),"'"," "),"#"," "),"+"," "),"&amp;"," "))&amp;" "</f>
        <v>  </v>
      </c>
      <c r="BF433" s="61" t="str">
        <f aca="false">" "&amp;TRIM(SUBSTITUTE(SUBSTITUTE(SUBSTITUTE(SUBSTITUTE(SUBSTITUTE(SUBSTITUTE(SUBSTITUTE(SUBSTITUTE(SUBSTITUTE(SUBSTITUTE(SUBSTITUTE(SUBSTITUTE(SUBSTITUTE(SUBSTITUTE(SUBSTITUTE(SUBSTITUTE(SUBSTITUTE(SUBSTITUTE(SUBSTITUTE(SUBSTITUTE(LOWER(AC433&amp;""),CHAR(160)," "),"."," "),","," "),"-"," "),"/"," "),"("," "),")"," "),":"," "),";"," "),"_"," "),"–"," "),"?"," "),"!"," "),"*"," "),"["," "),"]"," "),"'"," "),"#"," "),"+"," "),"&amp;"," "))&amp;" "</f>
        <v>  </v>
      </c>
    </row>
    <row r="434" customFormat="false" ht="39.75" hidden="false" customHeight="true" outlineLevel="0" collapsed="false">
      <c r="A434" s="57" t="s">
        <v>1049</v>
      </c>
      <c r="B434" s="57" t="s">
        <v>269</v>
      </c>
      <c r="C434" s="57" t="str">
        <f aca="false">Flights!$F$17</f>
        <v>MH0138</v>
      </c>
      <c r="D434" s="58" t="n">
        <f aca="false">Flights!$D$17</f>
        <v>46309</v>
      </c>
      <c r="E434" s="57" t="str">
        <f aca="false">Flights!$G$17&amp;"-"&amp;Flights!$H$17</f>
        <v>ADL-KUL</v>
      </c>
      <c r="F434" s="57" t="str">
        <f aca="false">Flights!$K$17</f>
        <v>EY</v>
      </c>
      <c r="G434" s="57" t="s">
        <v>79</v>
      </c>
      <c r="H434" s="57" t="s">
        <v>360</v>
      </c>
      <c r="I434" s="57" t="s">
        <v>387</v>
      </c>
      <c r="J434" s="57" t="s">
        <v>391</v>
      </c>
      <c r="K434" s="67" t="s">
        <v>389</v>
      </c>
      <c r="L434" s="67" t="s">
        <v>364</v>
      </c>
      <c r="M434" s="67"/>
      <c r="N434" s="67" t="s">
        <v>365</v>
      </c>
      <c r="O434" s="67"/>
      <c r="P434" s="57" t="s">
        <v>260</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open",IF(AND(NOT(OR(LEN(AZ434)&lt;15,ISNUMBER(MATCH(AZ434,L_Placeholder,0)))),NOT(SUMPRODUCT(--ISNUMBER(SEARCH(" "&amp;L_EvidencePhrase&amp;" ",BF434)))&gt;0),NOT(OR(LEN(AU434)&lt;2,ISNUMBER(MATCH(AU434,L_Placeholder,0)))),NOT(OR(LEN(AX434)&lt;2,ISNUMBER(MATCH(AX434,L_Placeholder,0)))),TRIM(AE434)&lt;&gt;TRIM(T434)),"N/A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",BD434)))&gt;0),"INVALID – evidence missing, placeholder or not yet on file",IF(OR(LEN(AX434)&lt;2,ISNUMBER(MATCH(AX434,L_Placeholder,0))),"INVALID – verifier missing",IF(AX434=AU434,"INVALID – verifier must be someone other than the PIC",IF(SUMPRODUCT(--ISNUMBER(SEARCH(" "&amp;L_EvidencePhrase&amp;" ",BC434)))&gt;0,"INVALID – result not yet available (awaiting / TBC)",IF(AND(TRIM(U434)="Pass",SUMPRODUCT(--ISNUMBER(SEARCH(" "&amp;L_ResultBad&amp;" ",BC434)))&gt;0,NOT(SUMPRODUCT(--ISNUMBER(SEARCH(" "&amp;L_Negation&amp;" ",BC434)))&gt;0)),"INVALID – result describes a problem: use Fail, then Pass after CA",IF(AND(AQ434=1,OR(OR(LEN(AY434)&lt;3,ISNUMBER(MATCH(AY434,L_Placeholder,0))),SUMPRODUCT(--ISNUMBER(SEARCH(" "&amp;L_EvidencePhrase&amp;" ",BE434)))&gt;0)),"INVALID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SUBSTITUTE(SUBSTITUTE(SUBSTITUTE(SUBSTITUTE(SUBSTITUTE(SUBSTITUTE(SUBSTITUTE(SUBSTITUTE(SUBSTITUTE(SUBSTITUTE(SUBSTITUTE(SUBSTITUTE(SUBSTITUTE(LOWER(T434&amp;""),CHAR(160),"")," ",""),".",""),"-",""),"/",""),"?",""),"_",""),",",""),"[",""),"]",""),"(",""),")",""),"*","")</f>
        <v/>
      </c>
      <c r="AV434" s="61" t="str">
        <f aca="false">SUBSTITUTE(SUBSTITUTE(SUBSTITUTE(SUBSTITUTE(SUBSTITUTE(SUBSTITUTE(SUBSTITUTE(SUBSTITUTE(SUBSTITUTE(SUBSTITUTE(SUBSTITUTE(SUBSTITUTE(SUBSTITUTE(LOWER(V434&amp;""),CHAR(160),"")," ",""),".",""),"-",""),"/",""),"?",""),"_",""),",",""),"[",""),"]",""),"(",""),")",""),"*","")</f>
        <v/>
      </c>
      <c r="AW434" s="61" t="str">
        <f aca="false">SUBSTITUTE(SUBSTITUTE(SUBSTITUTE(SUBSTITUTE(SUBSTITUTE(SUBSTITUTE(SUBSTITUTE(SUBSTITUTE(SUBSTITUTE(SUBSTITUTE(SUBSTITUTE(SUBSTITUTE(SUBSTITUTE(LOWER(Z434&amp;""),CHAR(160),"")," ",""),".",""),"-",""),"/",""),"?",""),"_",""),",",""),"[",""),"]",""),"(",""),")",""),"*","")</f>
        <v/>
      </c>
      <c r="AX434" s="61" t="str">
        <f aca="false">SUBSTITUTE(SUBSTITUTE(SUBSTITUTE(SUBSTITUTE(SUBSTITUTE(SUBSTITUTE(SUBSTITUTE(SUBSTITUTE(SUBSTITUTE(SUBSTITUTE(SUBSTITUTE(SUBSTITUTE(SUBSTITUTE(LOWER(AE434&amp;""),CHAR(160),"")," ",""),".",""),"-",""),"/",""),"?",""),"_",""),",",""),"[",""),"]",""),"(",""),")",""),"*","")</f>
        <v/>
      </c>
      <c r="AY434" s="61" t="str">
        <f aca="false">SUBSTITUTE(SUBSTITUTE(SUBSTITUTE(SUBSTITUTE(SUBSTITUTE(SUBSTITUTE(SUBSTITUTE(SUBSTITUTE(SUBSTITUTE(SUBSTITUTE(SUBSTITUTE(SUBSTITUTE(SUBSTITUTE(LOWER(W434&amp;""),CHAR(160),"")," ",""),".",""),"-",""),"/",""),"?",""),"_",""),",",""),"[",""),"]",""),"(",""),")",""),"*","")</f>
        <v/>
      </c>
      <c r="AZ434" s="61" t="str">
        <f aca="false">SUBSTITUTE(SUBSTITUTE(SUBSTITUTE(SUBSTITUTE(SUBSTITUTE(SUBSTITUTE(SUBSTITUTE(SUBSTITUTE(SUBSTITUTE(SUBSTITUTE(SUBSTITUTE(SUBSTITUTE(SUBSTITUTE(LOWER(AC434&amp;""),CHAR(160),"")," ",""),".",""),"-",""),"/",""),"?",""),"_",""),",",""),"[",""),"]",""),"(",""),")",""),"*","")</f>
        <v/>
      </c>
      <c r="BA434" s="61" t="str">
        <f aca="false">SUBSTITUTE(SUBSTITUTE(SUBSTITUTE(SUBSTITUTE(SUBSTITUTE(SUBSTITUTE(SUBSTITUTE(SUBSTITUTE(SUBSTITUTE(SUBSTITUTE(SUBSTITUTE(SUBSTITUTE(SUBSTITUTE(LOWER(AA434&amp;""),CHAR(160),""),"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"&amp;TRIM(SUBSTITUTE(SUBSTITUTE(SUBSTITUTE(SUBSTITUTE(SUBSTITUTE(SUBSTITUTE(SUBSTITUTE(SUBSTITUTE(SUBSTITUTE(SUBSTITUTE(SUBSTITUTE(SUBSTITUTE(SUBSTITUTE(SUBSTITUTE(SUBSTITUTE(SUBSTITUTE(SUBSTITUTE(SUBSTITUTE(SUBSTITUTE(SUBSTITUTE(LOWER(V434&amp;""),CHAR(160)," "),"."," "),","," "),"-"," "),"/"," "),"("," "),")"," "),":"," "),";"," "),"_"," "),"–"," "),"?"," "),"!"," "),"*"," "),"["," "),"]"," "),"'"," "),"#"," "),"+"," "),"&amp;"," "))&amp;" "</f>
        <v>  </v>
      </c>
      <c r="BD434" s="61" t="str">
        <f aca="false">" "&amp;TRIM(SUBSTITUTE(SUBSTITUTE(SUBSTITUTE(SUBSTITUTE(SUBSTITUTE(SUBSTITUTE(SUBSTITUTE(SUBSTITUTE(SUBSTITUTE(SUBSTITUTE(SUBSTITUTE(SUBSTITUTE(SUBSTITUTE(SUBSTITUTE(SUBSTITUTE(SUBSTITUTE(SUBSTITUTE(SUBSTITUTE(SUBSTITUTE(SUBSTITUTE(LOWER(Z434&amp;""),CHAR(160)," "),"."," "),","," "),"-"," "),"/"," "),"("," "),")"," "),":"," "),";"," "),"_"," "),"–"," "),"?"," "),"!"," "),"*"," "),"["," "),"]"," "),"'"," "),"#"," "),"+"," "),"&amp;"," "))&amp;" "</f>
        <v>  </v>
      </c>
      <c r="BE434" s="61" t="str">
        <f aca="false">" "&amp;TRIM(SUBSTITUTE(SUBSTITUTE(SUBSTITUTE(SUBSTITUTE(SUBSTITUTE(SUBSTITUTE(SUBSTITUTE(SUBSTITUTE(SUBSTITUTE(SUBSTITUTE(SUBSTITUTE(SUBSTITUTE(SUBSTITUTE(SUBSTITUTE(SUBSTITUTE(SUBSTITUTE(SUBSTITUTE(SUBSTITUTE(SUBSTITUTE(SUBSTITUTE(LOWER(W434&amp;""),CHAR(160)," "),"."," "),","," "),"-"," "),"/"," "),"("," "),")"," "),":"," "),";"," "),"_"," "),"–"," "),"?"," "),"!"," "),"*"," "),"["," "),"]"," "),"'"," "),"#"," "),"+"," "),"&amp;"," "))&amp;" "</f>
        <v>  </v>
      </c>
      <c r="BF434" s="61" t="str">
        <f aca="false">" "&amp;TRIM(SUBSTITUTE(SUBSTITUTE(SUBSTITUTE(SUBSTITUTE(SUBSTITUTE(SUBSTITUTE(SUBSTITUTE(SUBSTITUTE(SUBSTITUTE(SUBSTITUTE(SUBSTITUTE(SUBSTITUTE(SUBSTITUTE(SUBSTITUTE(SUBSTITUTE(SUBSTITUTE(SUBSTITUTE(SUBSTITUTE(SUBSTITUTE(SUBSTITUTE(LOWER(AC434&amp;""),CHAR(160)," "),"."," "),","," "),"-"," "),"/"," "),"("," "),")"," "),":"," "),";"," "),"_"," "),"–"," "),"?"," "),"!"," "),"*"," "),"["," "),"]"," "),"'"," "),"#"," "),"+"," "),"&amp;"," "))&amp;" "</f>
        <v>  </v>
      </c>
    </row>
    <row r="435" customFormat="false" ht="39.75" hidden="false" customHeight="true" outlineLevel="0" collapsed="false">
      <c r="A435" s="57" t="s">
        <v>1050</v>
      </c>
      <c r="B435" s="57" t="s">
        <v>269</v>
      </c>
      <c r="C435" s="57" t="str">
        <f aca="false">Flights!$F$17</f>
        <v>MH0138</v>
      </c>
      <c r="D435" s="58" t="n">
        <f aca="false">Flights!$D$17</f>
        <v>46309</v>
      </c>
      <c r="E435" s="57" t="str">
        <f aca="false">Flights!$G$17&amp;"-"&amp;Flights!$H$17</f>
        <v>ADL-KUL</v>
      </c>
      <c r="F435" s="57" t="str">
        <f aca="false">Flights!$K$17</f>
        <v>EY</v>
      </c>
      <c r="G435" s="57" t="s">
        <v>79</v>
      </c>
      <c r="H435" s="57" t="s">
        <v>360</v>
      </c>
      <c r="I435" s="57" t="s">
        <v>393</v>
      </c>
      <c r="J435" s="57" t="s">
        <v>394</v>
      </c>
      <c r="K435" s="67" t="s">
        <v>1051</v>
      </c>
      <c r="L435" s="67" t="s">
        <v>985</v>
      </c>
      <c r="M435" s="67"/>
      <c r="N435" s="67" t="s">
        <v>365</v>
      </c>
      <c r="O435" s="67"/>
      <c r="P435" s="57" t="s">
        <v>260</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open",IF(AND(NOT(OR(LEN(AZ435)&lt;15,ISNUMBER(MATCH(AZ435,L_Placeholder,0)))),NOT(SUMPRODUCT(--ISNUMBER(SEARCH(" "&amp;L_EvidencePhrase&amp;" ",BF435)))&gt;0),NOT(OR(LEN(AU435)&lt;2,ISNUMBER(MATCH(AU435,L_Placeholder,0)))),NOT(OR(LEN(AX435)&lt;2,ISNUMBER(MATCH(AX435,L_Placeholder,0)))),TRIM(AE435)&lt;&gt;TRIM(T435)),"N/A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",BD435)))&gt;0),"INVALID – evidence missing, placeholder or not yet on file",IF(OR(LEN(AX435)&lt;2,ISNUMBER(MATCH(AX435,L_Placeholder,0))),"INVALID – verifier missing",IF(AX435=AU435,"INVALID – verifier must be someone other than the PIC",IF(SUMPRODUCT(--ISNUMBER(SEARCH(" "&amp;L_EvidencePhrase&amp;" ",BC435)))&gt;0,"INVALID – result not yet available (awaiting / TBC)",IF(AND(TRIM(U435)="Pass",SUMPRODUCT(--ISNUMBER(SEARCH(" "&amp;L_ResultBad&amp;" ",BC435)))&gt;0,NOT(SUMPRODUCT(--ISNUMBER(SEARCH(" "&amp;L_Negation&amp;" ",BC435)))&gt;0)),"INVALID – result describes a problem: use Fail, then Pass after CA",IF(AND(AQ435=1,OR(OR(LEN(AY435)&lt;3,ISNUMBER(MATCH(AY435,L_Placeholder,0))),SUMPRODUCT(--ISNUMBER(SEARCH(" "&amp;L_EvidencePhrase&amp;" ",BE435)))&gt;0)),"INVALID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SUBSTITUTE(SUBSTITUTE(SUBSTITUTE(SUBSTITUTE(SUBSTITUTE(SUBSTITUTE(SUBSTITUTE(SUBSTITUTE(SUBSTITUTE(SUBSTITUTE(SUBSTITUTE(SUBSTITUTE(SUBSTITUTE(LOWER(T435&amp;""),CHAR(160),"")," ",""),".",""),"-",""),"/",""),"?",""),"_",""),",",""),"[",""),"]",""),"(",""),")",""),"*","")</f>
        <v/>
      </c>
      <c r="AV435" s="61" t="str">
        <f aca="false">SUBSTITUTE(SUBSTITUTE(SUBSTITUTE(SUBSTITUTE(SUBSTITUTE(SUBSTITUTE(SUBSTITUTE(SUBSTITUTE(SUBSTITUTE(SUBSTITUTE(SUBSTITUTE(SUBSTITUTE(SUBSTITUTE(LOWER(V435&amp;""),CHAR(160),"")," ",""),".",""),"-",""),"/",""),"?",""),"_",""),",",""),"[",""),"]",""),"(",""),")",""),"*","")</f>
        <v/>
      </c>
      <c r="AW435" s="61" t="str">
        <f aca="false">SUBSTITUTE(SUBSTITUTE(SUBSTITUTE(SUBSTITUTE(SUBSTITUTE(SUBSTITUTE(SUBSTITUTE(SUBSTITUTE(SUBSTITUTE(SUBSTITUTE(SUBSTITUTE(SUBSTITUTE(SUBSTITUTE(LOWER(Z435&amp;""),CHAR(160),"")," ",""),".",""),"-",""),"/",""),"?",""),"_",""),",",""),"[",""),"]",""),"(",""),")",""),"*","")</f>
        <v/>
      </c>
      <c r="AX435" s="61" t="str">
        <f aca="false">SUBSTITUTE(SUBSTITUTE(SUBSTITUTE(SUBSTITUTE(SUBSTITUTE(SUBSTITUTE(SUBSTITUTE(SUBSTITUTE(SUBSTITUTE(SUBSTITUTE(SUBSTITUTE(SUBSTITUTE(SUBSTITUTE(LOWER(AE435&amp;""),CHAR(160),"")," ",""),".",""),"-",""),"/",""),"?",""),"_",""),",",""),"[",""),"]",""),"(",""),")",""),"*","")</f>
        <v/>
      </c>
      <c r="AY435" s="61" t="str">
        <f aca="false">SUBSTITUTE(SUBSTITUTE(SUBSTITUTE(SUBSTITUTE(SUBSTITUTE(SUBSTITUTE(SUBSTITUTE(SUBSTITUTE(SUBSTITUTE(SUBSTITUTE(SUBSTITUTE(SUBSTITUTE(SUBSTITUTE(LOWER(W435&amp;""),CHAR(160),"")," ",""),".",""),"-",""),"/",""),"?",""),"_",""),",",""),"[",""),"]",""),"(",""),")",""),"*","")</f>
        <v/>
      </c>
      <c r="AZ435" s="61" t="str">
        <f aca="false">SUBSTITUTE(SUBSTITUTE(SUBSTITUTE(SUBSTITUTE(SUBSTITUTE(SUBSTITUTE(SUBSTITUTE(SUBSTITUTE(SUBSTITUTE(SUBSTITUTE(SUBSTITUTE(SUBSTITUTE(SUBSTITUTE(LOWER(AC435&amp;""),CHAR(160),"")," ",""),".",""),"-",""),"/",""),"?",""),"_",""),",",""),"[",""),"]",""),"(",""),")",""),"*","")</f>
        <v/>
      </c>
      <c r="BA435" s="61" t="str">
        <f aca="false">SUBSTITUTE(SUBSTITUTE(SUBSTITUTE(SUBSTITUTE(SUBSTITUTE(SUBSTITUTE(SUBSTITUTE(SUBSTITUTE(SUBSTITUTE(SUBSTITUTE(SUBSTITUTE(SUBSTITUTE(SUBSTITUTE(LOWER(AA435&amp;""),CHAR(160),""),"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"&amp;TRIM(SUBSTITUTE(SUBSTITUTE(SUBSTITUTE(SUBSTITUTE(SUBSTITUTE(SUBSTITUTE(SUBSTITUTE(SUBSTITUTE(SUBSTITUTE(SUBSTITUTE(SUBSTITUTE(SUBSTITUTE(SUBSTITUTE(SUBSTITUTE(SUBSTITUTE(SUBSTITUTE(SUBSTITUTE(SUBSTITUTE(SUBSTITUTE(SUBSTITUTE(LOWER(V435&amp;""),CHAR(160)," "),"."," "),","," "),"-"," "),"/"," "),"("," "),")"," "),":"," "),";"," "),"_"," "),"–"," "),"?"," "),"!"," "),"*"," "),"["," "),"]"," "),"'"," "),"#"," "),"+"," "),"&amp;"," "))&amp;" "</f>
        <v>  </v>
      </c>
      <c r="BD435" s="61" t="str">
        <f aca="false">" "&amp;TRIM(SUBSTITUTE(SUBSTITUTE(SUBSTITUTE(SUBSTITUTE(SUBSTITUTE(SUBSTITUTE(SUBSTITUTE(SUBSTITUTE(SUBSTITUTE(SUBSTITUTE(SUBSTITUTE(SUBSTITUTE(SUBSTITUTE(SUBSTITUTE(SUBSTITUTE(SUBSTITUTE(SUBSTITUTE(SUBSTITUTE(SUBSTITUTE(SUBSTITUTE(LOWER(Z435&amp;""),CHAR(160)," "),"."," "),","," "),"-"," "),"/"," "),"("," "),")"," "),":"," "),";"," "),"_"," "),"–"," "),"?"," "),"!"," "),"*"," "),"["," "),"]"," "),"'"," "),"#"," "),"+"," "),"&amp;"," "))&amp;" "</f>
        <v>  </v>
      </c>
      <c r="BE435" s="61" t="str">
        <f aca="false">" "&amp;TRIM(SUBSTITUTE(SUBSTITUTE(SUBSTITUTE(SUBSTITUTE(SUBSTITUTE(SUBSTITUTE(SUBSTITUTE(SUBSTITUTE(SUBSTITUTE(SUBSTITUTE(SUBSTITUTE(SUBSTITUTE(SUBSTITUTE(SUBSTITUTE(SUBSTITUTE(SUBSTITUTE(SUBSTITUTE(SUBSTITUTE(SUBSTITUTE(SUBSTITUTE(LOWER(W435&amp;""),CHAR(160)," "),"."," "),","," "),"-"," "),"/"," "),"("," "),")"," "),":"," "),";"," "),"_"," "),"–"," "),"?"," "),"!"," "),"*"," "),"["," "),"]"," "),"'"," "),"#"," "),"+"," "),"&amp;"," "))&amp;" "</f>
        <v>  </v>
      </c>
      <c r="BF435" s="61" t="str">
        <f aca="false">" "&amp;TRIM(SUBSTITUTE(SUBSTITUTE(SUBSTITUTE(SUBSTITUTE(SUBSTITUTE(SUBSTITUTE(SUBSTITUTE(SUBSTITUTE(SUBSTITUTE(SUBSTITUTE(SUBSTITUTE(SUBSTITUTE(SUBSTITUTE(SUBSTITUTE(SUBSTITUTE(SUBSTITUTE(SUBSTITUTE(SUBSTITUTE(SUBSTITUTE(SUBSTITUTE(LOWER(AC435&amp;""),CHAR(160)," "),"."," "),","," "),"-"," "),"/"," "),"("," "),")"," "),":"," "),";"," "),"_"," "),"–"," "),"?"," "),"!"," "),"*"," "),"["," "),"]"," "),"'"," "),"#"," "),"+"," "),"&amp;"," "))&amp;" "</f>
        <v>  </v>
      </c>
    </row>
    <row r="436" customFormat="false" ht="91.5" hidden="false" customHeight="true" outlineLevel="0" collapsed="false">
      <c r="A436" s="57" t="s">
        <v>1052</v>
      </c>
      <c r="B436" s="57" t="s">
        <v>269</v>
      </c>
      <c r="C436" s="57" t="str">
        <f aca="false">Flights!$F$17</f>
        <v>MH0138</v>
      </c>
      <c r="D436" s="58" t="n">
        <f aca="false">Flights!$D$17</f>
        <v>46309</v>
      </c>
      <c r="E436" s="57" t="str">
        <f aca="false">Flights!$G$17&amp;"-"&amp;Flights!$H$17</f>
        <v>ADL-KUL</v>
      </c>
      <c r="F436" s="57" t="str">
        <f aca="false">Flights!$K$17</f>
        <v>EY</v>
      </c>
      <c r="G436" s="57" t="s">
        <v>79</v>
      </c>
      <c r="H436" s="57" t="s">
        <v>360</v>
      </c>
      <c r="I436" s="57" t="s">
        <v>393</v>
      </c>
      <c r="J436" s="57" t="s">
        <v>1053</v>
      </c>
      <c r="K436" s="67" t="s">
        <v>1054</v>
      </c>
      <c r="L436" s="67" t="s">
        <v>656</v>
      </c>
      <c r="M436" s="67"/>
      <c r="N436" s="67" t="s">
        <v>426</v>
      </c>
      <c r="O436" s="67" t="s">
        <v>1055</v>
      </c>
      <c r="P436" s="57" t="s">
        <v>184</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open",IF(AND(NOT(OR(LEN(AZ436)&lt;15,ISNUMBER(MATCH(AZ436,L_Placeholder,0)))),NOT(SUMPRODUCT(--ISNUMBER(SEARCH(" "&amp;L_EvidencePhrase&amp;" ",BF436)))&gt;0),NOT(OR(LEN(AU436)&lt;2,ISNUMBER(MATCH(AU436,L_Placeholder,0)))),NOT(OR(LEN(AX436)&lt;2,ISNUMBER(MATCH(AX436,L_Placeholder,0)))),TRIM(AE436)&lt;&gt;TRIM(T436)),"N/A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",BD436)))&gt;0),"INVALID – evidence missing, placeholder or not yet on file",IF(OR(LEN(AX436)&lt;2,ISNUMBER(MATCH(AX436,L_Placeholder,0))),"INVALID – verifier missing",IF(AX436=AU436,"INVALID – verifier must be someone other than the PIC",IF(SUMPRODUCT(--ISNUMBER(SEARCH(" "&amp;L_EvidencePhrase&amp;" ",BC436)))&gt;0,"INVALID – result not yet available (awaiting / TBC)",IF(AND(TRIM(U436)="Pass",SUMPRODUCT(--ISNUMBER(SEARCH(" "&amp;L_ResultBad&amp;" ",BC436)))&gt;0,NOT(SUMPRODUCT(--ISNUMBER(SEARCH(" "&amp;L_Negation&amp;" ",BC436)))&gt;0)),"INVALID – result describes a problem: use Fail, then Pass after CA",IF(AND(AQ436=1,OR(OR(LEN(AY436)&lt;3,ISNUMBER(MATCH(AY436,L_Placeholder,0))),SUMPRODUCT(--ISNUMBER(SEARCH(" "&amp;L_EvidencePhrase&amp;" ",BE436)))&gt;0)),"INVALID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SUBSTITUTE(SUBSTITUTE(SUBSTITUTE(SUBSTITUTE(SUBSTITUTE(SUBSTITUTE(SUBSTITUTE(SUBSTITUTE(SUBSTITUTE(SUBSTITUTE(SUBSTITUTE(SUBSTITUTE(SUBSTITUTE(LOWER(T436&amp;""),CHAR(160),"")," ",""),".",""),"-",""),"/",""),"?",""),"_",""),",",""),"[",""),"]",""),"(",""),")",""),"*","")</f>
        <v/>
      </c>
      <c r="AV436" s="61" t="str">
        <f aca="false">SUBSTITUTE(SUBSTITUTE(SUBSTITUTE(SUBSTITUTE(SUBSTITUTE(SUBSTITUTE(SUBSTITUTE(SUBSTITUTE(SUBSTITUTE(SUBSTITUTE(SUBSTITUTE(SUBSTITUTE(SUBSTITUTE(LOWER(V436&amp;""),CHAR(160),"")," ",""),".",""),"-",""),"/",""),"?",""),"_",""),",",""),"[",""),"]",""),"(",""),")",""),"*","")</f>
        <v/>
      </c>
      <c r="AW436" s="61" t="str">
        <f aca="false">SUBSTITUTE(SUBSTITUTE(SUBSTITUTE(SUBSTITUTE(SUBSTITUTE(SUBSTITUTE(SUBSTITUTE(SUBSTITUTE(SUBSTITUTE(SUBSTITUTE(SUBSTITUTE(SUBSTITUTE(SUBSTITUTE(LOWER(Z436&amp;""),CHAR(160),"")," ",""),".",""),"-",""),"/",""),"?",""),"_",""),",",""),"[",""),"]",""),"(",""),")",""),"*","")</f>
        <v/>
      </c>
      <c r="AX436" s="61" t="str">
        <f aca="false">SUBSTITUTE(SUBSTITUTE(SUBSTITUTE(SUBSTITUTE(SUBSTITUTE(SUBSTITUTE(SUBSTITUTE(SUBSTITUTE(SUBSTITUTE(SUBSTITUTE(SUBSTITUTE(SUBSTITUTE(SUBSTITUTE(LOWER(AE436&amp;""),CHAR(160),"")," ",""),".",""),"-",""),"/",""),"?",""),"_",""),",",""),"[",""),"]",""),"(",""),")",""),"*","")</f>
        <v/>
      </c>
      <c r="AY436" s="61" t="str">
        <f aca="false">SUBSTITUTE(SUBSTITUTE(SUBSTITUTE(SUBSTITUTE(SUBSTITUTE(SUBSTITUTE(SUBSTITUTE(SUBSTITUTE(SUBSTITUTE(SUBSTITUTE(SUBSTITUTE(SUBSTITUTE(SUBSTITUTE(LOWER(W436&amp;""),CHAR(160),"")," ",""),".",""),"-",""),"/",""),"?",""),"_",""),",",""),"[",""),"]",""),"(",""),")",""),"*","")</f>
        <v/>
      </c>
      <c r="AZ436" s="61" t="str">
        <f aca="false">SUBSTITUTE(SUBSTITUTE(SUBSTITUTE(SUBSTITUTE(SUBSTITUTE(SUBSTITUTE(SUBSTITUTE(SUBSTITUTE(SUBSTITUTE(SUBSTITUTE(SUBSTITUTE(SUBSTITUTE(SUBSTITUTE(LOWER(AC436&amp;""),CHAR(160),"")," ",""),".",""),"-",""),"/",""),"?",""),"_",""),",",""),"[",""),"]",""),"(",""),")",""),"*","")</f>
        <v/>
      </c>
      <c r="BA436" s="61" t="str">
        <f aca="false">SUBSTITUTE(SUBSTITUTE(SUBSTITUTE(SUBSTITUTE(SUBSTITUTE(SUBSTITUTE(SUBSTITUTE(SUBSTITUTE(SUBSTITUTE(SUBSTITUTE(SUBSTITUTE(SUBSTITUTE(SUBSTITUTE(LOWER(AA436&amp;""),CHAR(160),""),"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"&amp;TRIM(SUBSTITUTE(SUBSTITUTE(SUBSTITUTE(SUBSTITUTE(SUBSTITUTE(SUBSTITUTE(SUBSTITUTE(SUBSTITUTE(SUBSTITUTE(SUBSTITUTE(SUBSTITUTE(SUBSTITUTE(SUBSTITUTE(SUBSTITUTE(SUBSTITUTE(SUBSTITUTE(SUBSTITUTE(SUBSTITUTE(SUBSTITUTE(SUBSTITUTE(LOWER(V436&amp;""),CHAR(160)," "),"."," "),","," "),"-"," "),"/"," "),"("," "),")"," "),":"," "),";"," "),"_"," "),"–"," "),"?"," "),"!"," "),"*"," "),"["," "),"]"," "),"'"," "),"#"," "),"+"," "),"&amp;"," "))&amp;" "</f>
        <v>  </v>
      </c>
      <c r="BD436" s="61" t="str">
        <f aca="false">" "&amp;TRIM(SUBSTITUTE(SUBSTITUTE(SUBSTITUTE(SUBSTITUTE(SUBSTITUTE(SUBSTITUTE(SUBSTITUTE(SUBSTITUTE(SUBSTITUTE(SUBSTITUTE(SUBSTITUTE(SUBSTITUTE(SUBSTITUTE(SUBSTITUTE(SUBSTITUTE(SUBSTITUTE(SUBSTITUTE(SUBSTITUTE(SUBSTITUTE(SUBSTITUTE(LOWER(Z436&amp;""),CHAR(160)," "),"."," "),","," "),"-"," "),"/"," "),"("," "),")"," "),":"," "),";"," "),"_"," "),"–"," "),"?"," "),"!"," "),"*"," "),"["," "),"]"," "),"'"," "),"#"," "),"+"," "),"&amp;"," "))&amp;" "</f>
        <v>  </v>
      </c>
      <c r="BE436" s="61" t="str">
        <f aca="false">" "&amp;TRIM(SUBSTITUTE(SUBSTITUTE(SUBSTITUTE(SUBSTITUTE(SUBSTITUTE(SUBSTITUTE(SUBSTITUTE(SUBSTITUTE(SUBSTITUTE(SUBSTITUTE(SUBSTITUTE(SUBSTITUTE(SUBSTITUTE(SUBSTITUTE(SUBSTITUTE(SUBSTITUTE(SUBSTITUTE(SUBSTITUTE(SUBSTITUTE(SUBSTITUTE(LOWER(W436&amp;""),CHAR(160)," "),"."," "),","," "),"-"," "),"/"," "),"("," "),")"," "),":"," "),";"," "),"_"," "),"–"," "),"?"," "),"!"," "),"*"," "),"["," "),"]"," "),"'"," "),"#"," "),"+"," "),"&amp;"," "))&amp;" "</f>
        <v>  </v>
      </c>
      <c r="BF436" s="61" t="str">
        <f aca="false">" "&amp;TRIM(SUBSTITUTE(SUBSTITUTE(SUBSTITUTE(SUBSTITUTE(SUBSTITUTE(SUBSTITUTE(SUBSTITUTE(SUBSTITUTE(SUBSTITUTE(SUBSTITUTE(SUBSTITUTE(SUBSTITUTE(SUBSTITUTE(SUBSTITUTE(SUBSTITUTE(SUBSTITUTE(SUBSTITUTE(SUBSTITUTE(SUBSTITUTE(SUBSTITUTE(LOWER(AC436&amp;""),CHAR(160)," "),"."," "),","," "),"-"," "),"/"," "),"("," "),")"," "),":"," "),";"," "),"_"," "),"–"," "),"?"," "),"!"," "),"*"," "),"["," "),"]"," "),"'"," "),"#"," "),"+"," "),"&amp;"," "))&amp;" "</f>
        <v>  </v>
      </c>
    </row>
    <row r="437" customFormat="false" ht="39.75" hidden="false" customHeight="true" outlineLevel="0" collapsed="false">
      <c r="A437" s="57" t="s">
        <v>1056</v>
      </c>
      <c r="B437" s="57" t="s">
        <v>269</v>
      </c>
      <c r="C437" s="57" t="str">
        <f aca="false">Flights!$F$17</f>
        <v>MH0138</v>
      </c>
      <c r="D437" s="58" t="n">
        <f aca="false">Flights!$D$17</f>
        <v>46309</v>
      </c>
      <c r="E437" s="57" t="str">
        <f aca="false">Flights!$G$17&amp;"-"&amp;Flights!$H$17</f>
        <v>ADL-KUL</v>
      </c>
      <c r="F437" s="57" t="str">
        <f aca="false">Flights!$K$17</f>
        <v>EY</v>
      </c>
      <c r="G437" s="57" t="s">
        <v>81</v>
      </c>
      <c r="H437" s="57" t="s">
        <v>360</v>
      </c>
      <c r="I437" s="57" t="s">
        <v>361</v>
      </c>
      <c r="J437" s="57" t="s">
        <v>398</v>
      </c>
      <c r="K437" s="67" t="s">
        <v>399</v>
      </c>
      <c r="L437" s="67" t="s">
        <v>400</v>
      </c>
      <c r="M437" s="67"/>
      <c r="N437" s="67" t="s">
        <v>365</v>
      </c>
      <c r="O437" s="67"/>
      <c r="P437" s="57" t="s">
        <v>260</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open",IF(AND(NOT(OR(LEN(AZ437)&lt;15,ISNUMBER(MATCH(AZ437,L_Placeholder,0)))),NOT(SUMPRODUCT(--ISNUMBER(SEARCH(" "&amp;L_EvidencePhrase&amp;" ",BF437)))&gt;0),NOT(OR(LEN(AU437)&lt;2,ISNUMBER(MATCH(AU437,L_Placeholder,0)))),NOT(OR(LEN(AX437)&lt;2,ISNUMBER(MATCH(AX437,L_Placeholder,0)))),TRIM(AE437)&lt;&gt;TRIM(T437)),"N/A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",BD437)))&gt;0),"INVALID – evidence missing, placeholder or not yet on file",IF(OR(LEN(AX437)&lt;2,ISNUMBER(MATCH(AX437,L_Placeholder,0))),"INVALID – verifier missing",IF(AX437=AU437,"INVALID – verifier must be someone other than the PIC",IF(SUMPRODUCT(--ISNUMBER(SEARCH(" "&amp;L_EvidencePhrase&amp;" ",BC437)))&gt;0,"INVALID – result not yet available (awaiting / TBC)",IF(AND(TRIM(U437)="Pass",SUMPRODUCT(--ISNUMBER(SEARCH(" "&amp;L_ResultBad&amp;" ",BC437)))&gt;0,NOT(SUMPRODUCT(--ISNUMBER(SEARCH(" "&amp;L_Negation&amp;" ",BC437)))&gt;0)),"INVALID – result describes a problem: use Fail, then Pass after CA",IF(AND(AQ437=1,OR(OR(LEN(AY437)&lt;3,ISNUMBER(MATCH(AY437,L_Placeholder,0))),SUMPRODUCT(--ISNUMBER(SEARCH(" "&amp;L_EvidencePhrase&amp;" ",BE437)))&gt;0)),"INVALID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SUBSTITUTE(SUBSTITUTE(SUBSTITUTE(SUBSTITUTE(SUBSTITUTE(SUBSTITUTE(SUBSTITUTE(SUBSTITUTE(SUBSTITUTE(SUBSTITUTE(SUBSTITUTE(SUBSTITUTE(SUBSTITUTE(LOWER(T437&amp;""),CHAR(160),"")," ",""),".",""),"-",""),"/",""),"?",""),"_",""),",",""),"[",""),"]",""),"(",""),")",""),"*","")</f>
        <v/>
      </c>
      <c r="AV437" s="61" t="str">
        <f aca="false">SUBSTITUTE(SUBSTITUTE(SUBSTITUTE(SUBSTITUTE(SUBSTITUTE(SUBSTITUTE(SUBSTITUTE(SUBSTITUTE(SUBSTITUTE(SUBSTITUTE(SUBSTITUTE(SUBSTITUTE(SUBSTITUTE(LOWER(V437&amp;""),CHAR(160),"")," ",""),".",""),"-",""),"/",""),"?",""),"_",""),",",""),"[",""),"]",""),"(",""),")",""),"*","")</f>
        <v/>
      </c>
      <c r="AW437" s="61" t="str">
        <f aca="false">SUBSTITUTE(SUBSTITUTE(SUBSTITUTE(SUBSTITUTE(SUBSTITUTE(SUBSTITUTE(SUBSTITUTE(SUBSTITUTE(SUBSTITUTE(SUBSTITUTE(SUBSTITUTE(SUBSTITUTE(SUBSTITUTE(LOWER(Z437&amp;""),CHAR(160),"")," ",""),".",""),"-",""),"/",""),"?",""),"_",""),",",""),"[",""),"]",""),"(",""),")",""),"*","")</f>
        <v/>
      </c>
      <c r="AX437" s="61" t="str">
        <f aca="false">SUBSTITUTE(SUBSTITUTE(SUBSTITUTE(SUBSTITUTE(SUBSTITUTE(SUBSTITUTE(SUBSTITUTE(SUBSTITUTE(SUBSTITUTE(SUBSTITUTE(SUBSTITUTE(SUBSTITUTE(SUBSTITUTE(LOWER(AE437&amp;""),CHAR(160),"")," ",""),".",""),"-",""),"/",""),"?",""),"_",""),",",""),"[",""),"]",""),"(",""),")",""),"*","")</f>
        <v/>
      </c>
      <c r="AY437" s="61" t="str">
        <f aca="false">SUBSTITUTE(SUBSTITUTE(SUBSTITUTE(SUBSTITUTE(SUBSTITUTE(SUBSTITUTE(SUBSTITUTE(SUBSTITUTE(SUBSTITUTE(SUBSTITUTE(SUBSTITUTE(SUBSTITUTE(SUBSTITUTE(LOWER(W437&amp;""),CHAR(160),"")," ",""),".",""),"-",""),"/",""),"?",""),"_",""),",",""),"[",""),"]",""),"(",""),")",""),"*","")</f>
        <v/>
      </c>
      <c r="AZ437" s="61" t="str">
        <f aca="false">SUBSTITUTE(SUBSTITUTE(SUBSTITUTE(SUBSTITUTE(SUBSTITUTE(SUBSTITUTE(SUBSTITUTE(SUBSTITUTE(SUBSTITUTE(SUBSTITUTE(SUBSTITUTE(SUBSTITUTE(SUBSTITUTE(LOWER(AC437&amp;""),CHAR(160),"")," ",""),".",""),"-",""),"/",""),"?",""),"_",""),",",""),"[",""),"]",""),"(",""),")",""),"*","")</f>
        <v/>
      </c>
      <c r="BA437" s="61" t="str">
        <f aca="false">SUBSTITUTE(SUBSTITUTE(SUBSTITUTE(SUBSTITUTE(SUBSTITUTE(SUBSTITUTE(SUBSTITUTE(SUBSTITUTE(SUBSTITUTE(SUBSTITUTE(SUBSTITUTE(SUBSTITUTE(SUBSTITUTE(LOWER(AA437&amp;""),CHAR(160),""),"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"&amp;TRIM(SUBSTITUTE(SUBSTITUTE(SUBSTITUTE(SUBSTITUTE(SUBSTITUTE(SUBSTITUTE(SUBSTITUTE(SUBSTITUTE(SUBSTITUTE(SUBSTITUTE(SUBSTITUTE(SUBSTITUTE(SUBSTITUTE(SUBSTITUTE(SUBSTITUTE(SUBSTITUTE(SUBSTITUTE(SUBSTITUTE(SUBSTITUTE(SUBSTITUTE(LOWER(V437&amp;""),CHAR(160)," "),"."," "),","," "),"-"," "),"/"," "),"("," "),")"," "),":"," "),";"," "),"_"," "),"–"," "),"?"," "),"!"," "),"*"," "),"["," "),"]"," "),"'"," "),"#"," "),"+"," "),"&amp;"," "))&amp;" "</f>
        <v>  </v>
      </c>
      <c r="BD437" s="61" t="str">
        <f aca="false">" "&amp;TRIM(SUBSTITUTE(SUBSTITUTE(SUBSTITUTE(SUBSTITUTE(SUBSTITUTE(SUBSTITUTE(SUBSTITUTE(SUBSTITUTE(SUBSTITUTE(SUBSTITUTE(SUBSTITUTE(SUBSTITUTE(SUBSTITUTE(SUBSTITUTE(SUBSTITUTE(SUBSTITUTE(SUBSTITUTE(SUBSTITUTE(SUBSTITUTE(SUBSTITUTE(LOWER(Z437&amp;""),CHAR(160)," "),"."," "),","," "),"-"," "),"/"," "),"("," "),")"," "),":"," "),";"," "),"_"," "),"–"," "),"?"," "),"!"," "),"*"," "),"["," "),"]"," "),"'"," "),"#"," "),"+"," "),"&amp;"," "))&amp;" "</f>
        <v>  </v>
      </c>
      <c r="BE437" s="61" t="str">
        <f aca="false">" "&amp;TRIM(SUBSTITUTE(SUBSTITUTE(SUBSTITUTE(SUBSTITUTE(SUBSTITUTE(SUBSTITUTE(SUBSTITUTE(SUBSTITUTE(SUBSTITUTE(SUBSTITUTE(SUBSTITUTE(SUBSTITUTE(SUBSTITUTE(SUBSTITUTE(SUBSTITUTE(SUBSTITUTE(SUBSTITUTE(SUBSTITUTE(SUBSTITUTE(SUBSTITUTE(LOWER(W437&amp;""),CHAR(160)," "),"."," "),","," "),"-"," "),"/"," "),"("," "),")"," "),":"," "),";"," "),"_"," "),"–"," "),"?"," "),"!"," "),"*"," "),"["," "),"]"," "),"'"," "),"#"," "),"+"," "),"&amp;"," "))&amp;" "</f>
        <v>  </v>
      </c>
      <c r="BF437" s="61" t="str">
        <f aca="false">" "&amp;TRIM(SUBSTITUTE(SUBSTITUTE(SUBSTITUTE(SUBSTITUTE(SUBSTITUTE(SUBSTITUTE(SUBSTITUTE(SUBSTITUTE(SUBSTITUTE(SUBSTITUTE(SUBSTITUTE(SUBSTITUTE(SUBSTITUTE(SUBSTITUTE(SUBSTITUTE(SUBSTITUTE(SUBSTITUTE(SUBSTITUTE(SUBSTITUTE(SUBSTITUTE(LOWER(AC437&amp;""),CHAR(160)," "),"."," "),","," "),"-"," "),"/"," "),"("," "),")"," "),":"," "),";"," "),"_"," "),"–"," "),"?"," "),"!"," "),"*"," "),"["," "),"]"," "),"'"," "),"#"," "),"+"," "),"&amp;"," "))&amp;" "</f>
        <v>  </v>
      </c>
    </row>
    <row r="438" customFormat="false" ht="39.75" hidden="false" customHeight="true" outlineLevel="0" collapsed="false">
      <c r="A438" s="57" t="s">
        <v>1057</v>
      </c>
      <c r="B438" s="57" t="s">
        <v>269</v>
      </c>
      <c r="C438" s="57" t="str">
        <f aca="false">Flights!$F$17</f>
        <v>MH0138</v>
      </c>
      <c r="D438" s="58" t="n">
        <f aca="false">Flights!$D$17</f>
        <v>46309</v>
      </c>
      <c r="E438" s="57" t="str">
        <f aca="false">Flights!$G$17&amp;"-"&amp;Flights!$H$17</f>
        <v>ADL-KUL</v>
      </c>
      <c r="F438" s="57" t="str">
        <f aca="false">Flights!$K$17</f>
        <v>EY</v>
      </c>
      <c r="G438" s="57" t="s">
        <v>402</v>
      </c>
      <c r="H438" s="57" t="s">
        <v>360</v>
      </c>
      <c r="I438" s="57" t="s">
        <v>361</v>
      </c>
      <c r="J438" s="57" t="s">
        <v>403</v>
      </c>
      <c r="K438" s="67"/>
      <c r="L438" s="67" t="s">
        <v>404</v>
      </c>
      <c r="M438" s="67"/>
      <c r="N438" s="67" t="s">
        <v>365</v>
      </c>
      <c r="O438" s="67" t="s">
        <v>405</v>
      </c>
      <c r="P438" s="57" t="s">
        <v>260</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open",IF(AND(NOT(OR(LEN(AZ438)&lt;15,ISNUMBER(MATCH(AZ438,L_Placeholder,0)))),NOT(SUMPRODUCT(--ISNUMBER(SEARCH(" "&amp;L_EvidencePhrase&amp;" ",BF438)))&gt;0),NOT(OR(LEN(AU438)&lt;2,ISNUMBER(MATCH(AU438,L_Placeholder,0)))),NOT(OR(LEN(AX438)&lt;2,ISNUMBER(MATCH(AX438,L_Placeholder,0)))),TRIM(AE438)&lt;&gt;TRIM(T438)),"N/A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",BD438)))&gt;0),"INVALID – evidence missing, placeholder or not yet on file",IF(OR(LEN(AX438)&lt;2,ISNUMBER(MATCH(AX438,L_Placeholder,0))),"INVALID – verifier missing",IF(AX438=AU438,"INVALID – verifier must be someone other than the PIC",IF(SUMPRODUCT(--ISNUMBER(SEARCH(" "&amp;L_EvidencePhrase&amp;" ",BC438)))&gt;0,"INVALID – result not yet available (awaiting / TBC)",IF(AND(TRIM(U438)="Pass",SUMPRODUCT(--ISNUMBER(SEARCH(" "&amp;L_ResultBad&amp;" ",BC438)))&gt;0,NOT(SUMPRODUCT(--ISNUMBER(SEARCH(" "&amp;L_Negation&amp;" ",BC438)))&gt;0)),"INVALID – result describes a problem: use Fail, then Pass after CA",IF(AND(AQ438=1,OR(OR(LEN(AY438)&lt;3,ISNUMBER(MATCH(AY438,L_Placeholder,0))),SUMPRODUCT(--ISNUMBER(SEARCH(" "&amp;L_EvidencePhrase&amp;" ",BE438)))&gt;0)),"INVALID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SUBSTITUTE(SUBSTITUTE(SUBSTITUTE(SUBSTITUTE(SUBSTITUTE(SUBSTITUTE(SUBSTITUTE(SUBSTITUTE(SUBSTITUTE(SUBSTITUTE(SUBSTITUTE(SUBSTITUTE(SUBSTITUTE(LOWER(T438&amp;""),CHAR(160),"")," ",""),".",""),"-",""),"/",""),"?",""),"_",""),",",""),"[",""),"]",""),"(",""),")",""),"*","")</f>
        <v/>
      </c>
      <c r="AV438" s="61" t="str">
        <f aca="false">SUBSTITUTE(SUBSTITUTE(SUBSTITUTE(SUBSTITUTE(SUBSTITUTE(SUBSTITUTE(SUBSTITUTE(SUBSTITUTE(SUBSTITUTE(SUBSTITUTE(SUBSTITUTE(SUBSTITUTE(SUBSTITUTE(LOWER(V438&amp;""),CHAR(160),"")," ",""),".",""),"-",""),"/",""),"?",""),"_",""),",",""),"[",""),"]",""),"(",""),")",""),"*","")</f>
        <v/>
      </c>
      <c r="AW438" s="61" t="str">
        <f aca="false">SUBSTITUTE(SUBSTITUTE(SUBSTITUTE(SUBSTITUTE(SUBSTITUTE(SUBSTITUTE(SUBSTITUTE(SUBSTITUTE(SUBSTITUTE(SUBSTITUTE(SUBSTITUTE(SUBSTITUTE(SUBSTITUTE(LOWER(Z438&amp;""),CHAR(160),"")," ",""),".",""),"-",""),"/",""),"?",""),"_",""),",",""),"[",""),"]",""),"(",""),")",""),"*","")</f>
        <v/>
      </c>
      <c r="AX438" s="61" t="str">
        <f aca="false">SUBSTITUTE(SUBSTITUTE(SUBSTITUTE(SUBSTITUTE(SUBSTITUTE(SUBSTITUTE(SUBSTITUTE(SUBSTITUTE(SUBSTITUTE(SUBSTITUTE(SUBSTITUTE(SUBSTITUTE(SUBSTITUTE(LOWER(AE438&amp;""),CHAR(160),"")," ",""),".",""),"-",""),"/",""),"?",""),"_",""),",",""),"[",""),"]",""),"(",""),")",""),"*","")</f>
        <v/>
      </c>
      <c r="AY438" s="61" t="str">
        <f aca="false">SUBSTITUTE(SUBSTITUTE(SUBSTITUTE(SUBSTITUTE(SUBSTITUTE(SUBSTITUTE(SUBSTITUTE(SUBSTITUTE(SUBSTITUTE(SUBSTITUTE(SUBSTITUTE(SUBSTITUTE(SUBSTITUTE(LOWER(W438&amp;""),CHAR(160),"")," ",""),".",""),"-",""),"/",""),"?",""),"_",""),",",""),"[",""),"]",""),"(",""),")",""),"*","")</f>
        <v/>
      </c>
      <c r="AZ438" s="61" t="str">
        <f aca="false">SUBSTITUTE(SUBSTITUTE(SUBSTITUTE(SUBSTITUTE(SUBSTITUTE(SUBSTITUTE(SUBSTITUTE(SUBSTITUTE(SUBSTITUTE(SUBSTITUTE(SUBSTITUTE(SUBSTITUTE(SUBSTITUTE(LOWER(AC438&amp;""),CHAR(160),"")," ",""),".",""),"-",""),"/",""),"?",""),"_",""),",",""),"[",""),"]",""),"(",""),")",""),"*","")</f>
        <v/>
      </c>
      <c r="BA438" s="61" t="str">
        <f aca="false">SUBSTITUTE(SUBSTITUTE(SUBSTITUTE(SUBSTITUTE(SUBSTITUTE(SUBSTITUTE(SUBSTITUTE(SUBSTITUTE(SUBSTITUTE(SUBSTITUTE(SUBSTITUTE(SUBSTITUTE(SUBSTITUTE(LOWER(AA438&amp;""),CHAR(160),""),"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"&amp;TRIM(SUBSTITUTE(SUBSTITUTE(SUBSTITUTE(SUBSTITUTE(SUBSTITUTE(SUBSTITUTE(SUBSTITUTE(SUBSTITUTE(SUBSTITUTE(SUBSTITUTE(SUBSTITUTE(SUBSTITUTE(SUBSTITUTE(SUBSTITUTE(SUBSTITUTE(SUBSTITUTE(SUBSTITUTE(SUBSTITUTE(SUBSTITUTE(SUBSTITUTE(LOWER(V438&amp;""),CHAR(160)," "),"."," "),","," "),"-"," "),"/"," "),"("," "),")"," "),":"," "),";"," "),"_"," "),"–"," "),"?"," "),"!"," "),"*"," "),"["," "),"]"," "),"'"," "),"#"," "),"+"," "),"&amp;"," "))&amp;" "</f>
        <v>  </v>
      </c>
      <c r="BD438" s="61" t="str">
        <f aca="false">" "&amp;TRIM(SUBSTITUTE(SUBSTITUTE(SUBSTITUTE(SUBSTITUTE(SUBSTITUTE(SUBSTITUTE(SUBSTITUTE(SUBSTITUTE(SUBSTITUTE(SUBSTITUTE(SUBSTITUTE(SUBSTITUTE(SUBSTITUTE(SUBSTITUTE(SUBSTITUTE(SUBSTITUTE(SUBSTITUTE(SUBSTITUTE(SUBSTITUTE(SUBSTITUTE(LOWER(Z438&amp;""),CHAR(160)," "),"."," "),","," "),"-"," "),"/"," "),"("," "),")"," "),":"," "),";"," "),"_"," "),"–"," "),"?"," "),"!"," "),"*"," "),"["," "),"]"," "),"'"," "),"#"," "),"+"," "),"&amp;"," "))&amp;" "</f>
        <v>  </v>
      </c>
      <c r="BE438" s="61" t="str">
        <f aca="false">" "&amp;TRIM(SUBSTITUTE(SUBSTITUTE(SUBSTITUTE(SUBSTITUTE(SUBSTITUTE(SUBSTITUTE(SUBSTITUTE(SUBSTITUTE(SUBSTITUTE(SUBSTITUTE(SUBSTITUTE(SUBSTITUTE(SUBSTITUTE(SUBSTITUTE(SUBSTITUTE(SUBSTITUTE(SUBSTITUTE(SUBSTITUTE(SUBSTITUTE(SUBSTITUTE(LOWER(W438&amp;""),CHAR(160)," "),"."," "),","," "),"-"," "),"/"," "),"("," "),")"," "),":"," "),";"," "),"_"," "),"–"," "),"?"," "),"!"," "),"*"," "),"["," "),"]"," "),"'"," "),"#"," "),"+"," "),"&amp;"," "))&amp;" "</f>
        <v>  </v>
      </c>
      <c r="BF438" s="61" t="str">
        <f aca="false">" "&amp;TRIM(SUBSTITUTE(SUBSTITUTE(SUBSTITUTE(SUBSTITUTE(SUBSTITUTE(SUBSTITUTE(SUBSTITUTE(SUBSTITUTE(SUBSTITUTE(SUBSTITUTE(SUBSTITUTE(SUBSTITUTE(SUBSTITUTE(SUBSTITUTE(SUBSTITUTE(SUBSTITUTE(SUBSTITUTE(SUBSTITUTE(SUBSTITUTE(SUBSTITUTE(LOWER(AC438&amp;""),CHAR(160)," "),"."," "),","," "),"-"," "),"/"," "),"("," "),")"," "),":"," "),";"," "),"_"," "),"–"," "),"?"," "),"!"," "),"*"," "),"["," "),"]"," "),"'"," "),"#"," "),"+"," "),"&amp;"," "))&amp;" "</f>
        <v>  </v>
      </c>
    </row>
    <row r="439" customFormat="false" ht="39.75" hidden="false" customHeight="true" outlineLevel="0" collapsed="false">
      <c r="A439" s="57" t="s">
        <v>1058</v>
      </c>
      <c r="B439" s="57" t="s">
        <v>269</v>
      </c>
      <c r="C439" s="57" t="str">
        <f aca="false">Flights!$F$17</f>
        <v>MH0138</v>
      </c>
      <c r="D439" s="58" t="n">
        <f aca="false">Flights!$D$17</f>
        <v>46309</v>
      </c>
      <c r="E439" s="57" t="str">
        <f aca="false">Flights!$G$17&amp;"-"&amp;Flights!$H$17</f>
        <v>ADL-KUL</v>
      </c>
      <c r="F439" s="57" t="str">
        <f aca="false">Flights!$K$17</f>
        <v>EY</v>
      </c>
      <c r="G439" s="57" t="s">
        <v>402</v>
      </c>
      <c r="H439" s="57" t="s">
        <v>360</v>
      </c>
      <c r="I439" s="57" t="s">
        <v>361</v>
      </c>
      <c r="J439" s="57" t="s">
        <v>407</v>
      </c>
      <c r="K439" s="67" t="s">
        <v>408</v>
      </c>
      <c r="L439" s="67" t="s">
        <v>404</v>
      </c>
      <c r="M439" s="67"/>
      <c r="N439" s="67" t="s">
        <v>365</v>
      </c>
      <c r="O439" s="67" t="s">
        <v>405</v>
      </c>
      <c r="P439" s="57" t="s">
        <v>260</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open",IF(AND(NOT(OR(LEN(AZ439)&lt;15,ISNUMBER(MATCH(AZ439,L_Placeholder,0)))),NOT(SUMPRODUCT(--ISNUMBER(SEARCH(" "&amp;L_EvidencePhrase&amp;" ",BF439)))&gt;0),NOT(OR(LEN(AU439)&lt;2,ISNUMBER(MATCH(AU439,L_Placeholder,0)))),NOT(OR(LEN(AX439)&lt;2,ISNUMBER(MATCH(AX439,L_Placeholder,0)))),TRIM(AE439)&lt;&gt;TRIM(T439)),"N/A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",BD439)))&gt;0),"INVALID – evidence missing, placeholder or not yet on file",IF(OR(LEN(AX439)&lt;2,ISNUMBER(MATCH(AX439,L_Placeholder,0))),"INVALID – verifier missing",IF(AX439=AU439,"INVALID – verifier must be someone other than the PIC",IF(SUMPRODUCT(--ISNUMBER(SEARCH(" "&amp;L_EvidencePhrase&amp;" ",BC439)))&gt;0,"INVALID – result not yet available (awaiting / TBC)",IF(AND(TRIM(U439)="Pass",SUMPRODUCT(--ISNUMBER(SEARCH(" "&amp;L_ResultBad&amp;" ",BC439)))&gt;0,NOT(SUMPRODUCT(--ISNUMBER(SEARCH(" "&amp;L_Negation&amp;" ",BC439)))&gt;0)),"INVALID – result describes a problem: use Fail, then Pass after CA",IF(AND(AQ439=1,OR(OR(LEN(AY439)&lt;3,ISNUMBER(MATCH(AY439,L_Placeholder,0))),SUMPRODUCT(--ISNUMBER(SEARCH(" "&amp;L_EvidencePhrase&amp;" ",BE439)))&gt;0)),"INVALID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SUBSTITUTE(SUBSTITUTE(SUBSTITUTE(SUBSTITUTE(SUBSTITUTE(SUBSTITUTE(SUBSTITUTE(SUBSTITUTE(SUBSTITUTE(SUBSTITUTE(SUBSTITUTE(SUBSTITUTE(SUBSTITUTE(LOWER(T439&amp;""),CHAR(160),"")," ",""),".",""),"-",""),"/",""),"?",""),"_",""),",",""),"[",""),"]",""),"(",""),")",""),"*","")</f>
        <v/>
      </c>
      <c r="AV439" s="61" t="str">
        <f aca="false">SUBSTITUTE(SUBSTITUTE(SUBSTITUTE(SUBSTITUTE(SUBSTITUTE(SUBSTITUTE(SUBSTITUTE(SUBSTITUTE(SUBSTITUTE(SUBSTITUTE(SUBSTITUTE(SUBSTITUTE(SUBSTITUTE(LOWER(V439&amp;""),CHAR(160),"")," ",""),".",""),"-",""),"/",""),"?",""),"_",""),",",""),"[",""),"]",""),"(",""),")",""),"*","")</f>
        <v/>
      </c>
      <c r="AW439" s="61" t="str">
        <f aca="false">SUBSTITUTE(SUBSTITUTE(SUBSTITUTE(SUBSTITUTE(SUBSTITUTE(SUBSTITUTE(SUBSTITUTE(SUBSTITUTE(SUBSTITUTE(SUBSTITUTE(SUBSTITUTE(SUBSTITUTE(SUBSTITUTE(LOWER(Z439&amp;""),CHAR(160),"")," ",""),".",""),"-",""),"/",""),"?",""),"_",""),",",""),"[",""),"]",""),"(",""),")",""),"*","")</f>
        <v/>
      </c>
      <c r="AX439" s="61" t="str">
        <f aca="false">SUBSTITUTE(SUBSTITUTE(SUBSTITUTE(SUBSTITUTE(SUBSTITUTE(SUBSTITUTE(SUBSTITUTE(SUBSTITUTE(SUBSTITUTE(SUBSTITUTE(SUBSTITUTE(SUBSTITUTE(SUBSTITUTE(LOWER(AE439&amp;""),CHAR(160),"")," ",""),".",""),"-",""),"/",""),"?",""),"_",""),",",""),"[",""),"]",""),"(",""),")",""),"*","")</f>
        <v/>
      </c>
      <c r="AY439" s="61" t="str">
        <f aca="false">SUBSTITUTE(SUBSTITUTE(SUBSTITUTE(SUBSTITUTE(SUBSTITUTE(SUBSTITUTE(SUBSTITUTE(SUBSTITUTE(SUBSTITUTE(SUBSTITUTE(SUBSTITUTE(SUBSTITUTE(SUBSTITUTE(LOWER(W439&amp;""),CHAR(160),"")," ",""),".",""),"-",""),"/",""),"?",""),"_",""),",",""),"[",""),"]",""),"(",""),")",""),"*","")</f>
        <v/>
      </c>
      <c r="AZ439" s="61" t="str">
        <f aca="false">SUBSTITUTE(SUBSTITUTE(SUBSTITUTE(SUBSTITUTE(SUBSTITUTE(SUBSTITUTE(SUBSTITUTE(SUBSTITUTE(SUBSTITUTE(SUBSTITUTE(SUBSTITUTE(SUBSTITUTE(SUBSTITUTE(LOWER(AC439&amp;""),CHAR(160),"")," ",""),".",""),"-",""),"/",""),"?",""),"_",""),",",""),"[",""),"]",""),"(",""),")",""),"*","")</f>
        <v/>
      </c>
      <c r="BA439" s="61" t="str">
        <f aca="false">SUBSTITUTE(SUBSTITUTE(SUBSTITUTE(SUBSTITUTE(SUBSTITUTE(SUBSTITUTE(SUBSTITUTE(SUBSTITUTE(SUBSTITUTE(SUBSTITUTE(SUBSTITUTE(SUBSTITUTE(SUBSTITUTE(LOWER(AA439&amp;""),CHAR(160),""),"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"&amp;TRIM(SUBSTITUTE(SUBSTITUTE(SUBSTITUTE(SUBSTITUTE(SUBSTITUTE(SUBSTITUTE(SUBSTITUTE(SUBSTITUTE(SUBSTITUTE(SUBSTITUTE(SUBSTITUTE(SUBSTITUTE(SUBSTITUTE(SUBSTITUTE(SUBSTITUTE(SUBSTITUTE(SUBSTITUTE(SUBSTITUTE(SUBSTITUTE(SUBSTITUTE(LOWER(V439&amp;""),CHAR(160)," "),"."," "),","," "),"-"," "),"/"," "),"("," "),")"," "),":"," "),";"," "),"_"," "),"–"," "),"?"," "),"!"," "),"*"," "),"["," "),"]"," "),"'"," "),"#"," "),"+"," "),"&amp;"," "))&amp;" "</f>
        <v>  </v>
      </c>
      <c r="BD439" s="61" t="str">
        <f aca="false">" "&amp;TRIM(SUBSTITUTE(SUBSTITUTE(SUBSTITUTE(SUBSTITUTE(SUBSTITUTE(SUBSTITUTE(SUBSTITUTE(SUBSTITUTE(SUBSTITUTE(SUBSTITUTE(SUBSTITUTE(SUBSTITUTE(SUBSTITUTE(SUBSTITUTE(SUBSTITUTE(SUBSTITUTE(SUBSTITUTE(SUBSTITUTE(SUBSTITUTE(SUBSTITUTE(LOWER(Z439&amp;""),CHAR(160)," "),"."," "),","," "),"-"," "),"/"," "),"("," "),")"," "),":"," "),";"," "),"_"," "),"–"," "),"?"," "),"!"," "),"*"," "),"["," "),"]"," "),"'"," "),"#"," "),"+"," "),"&amp;"," "))&amp;" "</f>
        <v>  </v>
      </c>
      <c r="BE439" s="61" t="str">
        <f aca="false">" "&amp;TRIM(SUBSTITUTE(SUBSTITUTE(SUBSTITUTE(SUBSTITUTE(SUBSTITUTE(SUBSTITUTE(SUBSTITUTE(SUBSTITUTE(SUBSTITUTE(SUBSTITUTE(SUBSTITUTE(SUBSTITUTE(SUBSTITUTE(SUBSTITUTE(SUBSTITUTE(SUBSTITUTE(SUBSTITUTE(SUBSTITUTE(SUBSTITUTE(SUBSTITUTE(LOWER(W439&amp;""),CHAR(160)," "),"."," "),","," "),"-"," "),"/"," "),"("," "),")"," "),":"," "),";"," "),"_"," "),"–"," "),"?"," "),"!"," "),"*"," "),"["," "),"]"," "),"'"," "),"#"," "),"+"," "),"&amp;"," "))&amp;" "</f>
        <v>  </v>
      </c>
      <c r="BF439" s="61" t="str">
        <f aca="false">" "&amp;TRIM(SUBSTITUTE(SUBSTITUTE(SUBSTITUTE(SUBSTITUTE(SUBSTITUTE(SUBSTITUTE(SUBSTITUTE(SUBSTITUTE(SUBSTITUTE(SUBSTITUTE(SUBSTITUTE(SUBSTITUTE(SUBSTITUTE(SUBSTITUTE(SUBSTITUTE(SUBSTITUTE(SUBSTITUTE(SUBSTITUTE(SUBSTITUTE(SUBSTITUTE(LOWER(AC439&amp;""),CHAR(160)," "),"."," "),","," "),"-"," "),"/"," "),"("," "),")"," "),":"," "),";"," "),"_"," "),"–"," "),"?"," "),"!"," "),"*"," "),"["," "),"]"," "),"'"," "),"#"," "),"+"," "),"&amp;"," "))&amp;" "</f>
        <v>  </v>
      </c>
    </row>
    <row r="440" customFormat="false" ht="39.75" hidden="false" customHeight="true" outlineLevel="0" collapsed="false">
      <c r="A440" s="57" t="s">
        <v>1059</v>
      </c>
      <c r="B440" s="57" t="s">
        <v>269</v>
      </c>
      <c r="C440" s="57" t="str">
        <f aca="false">Flights!$F$17</f>
        <v>MH0138</v>
      </c>
      <c r="D440" s="58" t="n">
        <f aca="false">Flights!$D$17</f>
        <v>46309</v>
      </c>
      <c r="E440" s="57" t="str">
        <f aca="false">Flights!$G$17&amp;"-"&amp;Flights!$H$17</f>
        <v>ADL-KUL</v>
      </c>
      <c r="F440" s="57" t="str">
        <f aca="false">Flights!$K$17</f>
        <v>EY</v>
      </c>
      <c r="G440" s="57" t="s">
        <v>402</v>
      </c>
      <c r="H440" s="57" t="s">
        <v>360</v>
      </c>
      <c r="I440" s="57" t="s">
        <v>410</v>
      </c>
      <c r="J440" s="57" t="s">
        <v>411</v>
      </c>
      <c r="K440" s="67"/>
      <c r="L440" s="67" t="s">
        <v>404</v>
      </c>
      <c r="M440" s="67"/>
      <c r="N440" s="67" t="s">
        <v>365</v>
      </c>
      <c r="O440" s="67" t="s">
        <v>405</v>
      </c>
      <c r="P440" s="57" t="s">
        <v>260</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open",IF(AND(NOT(OR(LEN(AZ440)&lt;15,ISNUMBER(MATCH(AZ440,L_Placeholder,0)))),NOT(SUMPRODUCT(--ISNUMBER(SEARCH(" "&amp;L_EvidencePhrase&amp;" ",BF440)))&gt;0),NOT(OR(LEN(AU440)&lt;2,ISNUMBER(MATCH(AU440,L_Placeholder,0)))),NOT(OR(LEN(AX440)&lt;2,ISNUMBER(MATCH(AX440,L_Placeholder,0)))),TRIM(AE440)&lt;&gt;TRIM(T440)),"N/A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",BD440)))&gt;0),"INVALID – evidence missing, placeholder or not yet on file",IF(OR(LEN(AX440)&lt;2,ISNUMBER(MATCH(AX440,L_Placeholder,0))),"INVALID – verifier missing",IF(AX440=AU440,"INVALID – verifier must be someone other than the PIC",IF(SUMPRODUCT(--ISNUMBER(SEARCH(" "&amp;L_EvidencePhrase&amp;" ",BC440)))&gt;0,"INVALID – result not yet available (awaiting / TBC)",IF(AND(TRIM(U440)="Pass",SUMPRODUCT(--ISNUMBER(SEARCH(" "&amp;L_ResultBad&amp;" ",BC440)))&gt;0,NOT(SUMPRODUCT(--ISNUMBER(SEARCH(" "&amp;L_Negation&amp;" ",BC440)))&gt;0)),"INVALID – result describes a problem: use Fail, then Pass after CA",IF(AND(AQ440=1,OR(OR(LEN(AY440)&lt;3,ISNUMBER(MATCH(AY440,L_Placeholder,0))),SUMPRODUCT(--ISNUMBER(SEARCH(" "&amp;L_EvidencePhrase&amp;" ",BE440)))&gt;0)),"INVALID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SUBSTITUTE(SUBSTITUTE(SUBSTITUTE(SUBSTITUTE(SUBSTITUTE(SUBSTITUTE(SUBSTITUTE(SUBSTITUTE(SUBSTITUTE(SUBSTITUTE(SUBSTITUTE(SUBSTITUTE(SUBSTITUTE(LOWER(T440&amp;""),CHAR(160),"")," ",""),".",""),"-",""),"/",""),"?",""),"_",""),",",""),"[",""),"]",""),"(",""),")",""),"*","")</f>
        <v/>
      </c>
      <c r="AV440" s="61" t="str">
        <f aca="false">SUBSTITUTE(SUBSTITUTE(SUBSTITUTE(SUBSTITUTE(SUBSTITUTE(SUBSTITUTE(SUBSTITUTE(SUBSTITUTE(SUBSTITUTE(SUBSTITUTE(SUBSTITUTE(SUBSTITUTE(SUBSTITUTE(LOWER(V440&amp;""),CHAR(160),"")," ",""),".",""),"-",""),"/",""),"?",""),"_",""),",",""),"[",""),"]",""),"(",""),")",""),"*","")</f>
        <v/>
      </c>
      <c r="AW440" s="61" t="str">
        <f aca="false">SUBSTITUTE(SUBSTITUTE(SUBSTITUTE(SUBSTITUTE(SUBSTITUTE(SUBSTITUTE(SUBSTITUTE(SUBSTITUTE(SUBSTITUTE(SUBSTITUTE(SUBSTITUTE(SUBSTITUTE(SUBSTITUTE(LOWER(Z440&amp;""),CHAR(160),"")," ",""),".",""),"-",""),"/",""),"?",""),"_",""),",",""),"[",""),"]",""),"(",""),")",""),"*","")</f>
        <v/>
      </c>
      <c r="AX440" s="61" t="str">
        <f aca="false">SUBSTITUTE(SUBSTITUTE(SUBSTITUTE(SUBSTITUTE(SUBSTITUTE(SUBSTITUTE(SUBSTITUTE(SUBSTITUTE(SUBSTITUTE(SUBSTITUTE(SUBSTITUTE(SUBSTITUTE(SUBSTITUTE(LOWER(AE440&amp;""),CHAR(160),"")," ",""),".",""),"-",""),"/",""),"?",""),"_",""),",",""),"[",""),"]",""),"(",""),")",""),"*","")</f>
        <v/>
      </c>
      <c r="AY440" s="61" t="str">
        <f aca="false">SUBSTITUTE(SUBSTITUTE(SUBSTITUTE(SUBSTITUTE(SUBSTITUTE(SUBSTITUTE(SUBSTITUTE(SUBSTITUTE(SUBSTITUTE(SUBSTITUTE(SUBSTITUTE(SUBSTITUTE(SUBSTITUTE(LOWER(W440&amp;""),CHAR(160),"")," ",""),".",""),"-",""),"/",""),"?",""),"_",""),",",""),"[",""),"]",""),"(",""),")",""),"*","")</f>
        <v/>
      </c>
      <c r="AZ440" s="61" t="str">
        <f aca="false">SUBSTITUTE(SUBSTITUTE(SUBSTITUTE(SUBSTITUTE(SUBSTITUTE(SUBSTITUTE(SUBSTITUTE(SUBSTITUTE(SUBSTITUTE(SUBSTITUTE(SUBSTITUTE(SUBSTITUTE(SUBSTITUTE(LOWER(AC440&amp;""),CHAR(160),"")," ",""),".",""),"-",""),"/",""),"?",""),"_",""),",",""),"[",""),"]",""),"(",""),")",""),"*","")</f>
        <v/>
      </c>
      <c r="BA440" s="61" t="str">
        <f aca="false">SUBSTITUTE(SUBSTITUTE(SUBSTITUTE(SUBSTITUTE(SUBSTITUTE(SUBSTITUTE(SUBSTITUTE(SUBSTITUTE(SUBSTITUTE(SUBSTITUTE(SUBSTITUTE(SUBSTITUTE(SUBSTITUTE(LOWER(AA440&amp;""),CHAR(160),""),"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"&amp;TRIM(SUBSTITUTE(SUBSTITUTE(SUBSTITUTE(SUBSTITUTE(SUBSTITUTE(SUBSTITUTE(SUBSTITUTE(SUBSTITUTE(SUBSTITUTE(SUBSTITUTE(SUBSTITUTE(SUBSTITUTE(SUBSTITUTE(SUBSTITUTE(SUBSTITUTE(SUBSTITUTE(SUBSTITUTE(SUBSTITUTE(SUBSTITUTE(SUBSTITUTE(LOWER(V440&amp;""),CHAR(160)," "),"."," "),","," "),"-"," "),"/"," "),"("," "),")"," "),":"," "),";"," "),"_"," "),"–"," "),"?"," "),"!"," "),"*"," "),"["," "),"]"," "),"'"," "),"#"," "),"+"," "),"&amp;"," "))&amp;" "</f>
        <v>  </v>
      </c>
      <c r="BD440" s="61" t="str">
        <f aca="false">" "&amp;TRIM(SUBSTITUTE(SUBSTITUTE(SUBSTITUTE(SUBSTITUTE(SUBSTITUTE(SUBSTITUTE(SUBSTITUTE(SUBSTITUTE(SUBSTITUTE(SUBSTITUTE(SUBSTITUTE(SUBSTITUTE(SUBSTITUTE(SUBSTITUTE(SUBSTITUTE(SUBSTITUTE(SUBSTITUTE(SUBSTITUTE(SUBSTITUTE(SUBSTITUTE(LOWER(Z440&amp;""),CHAR(160)," "),"."," "),","," "),"-"," "),"/"," "),"("," "),")"," "),":"," "),";"," "),"_"," "),"–"," "),"?"," "),"!"," "),"*"," "),"["," "),"]"," "),"'"," "),"#"," "),"+"," "),"&amp;"," "))&amp;" "</f>
        <v>  </v>
      </c>
      <c r="BE440" s="61" t="str">
        <f aca="false">" "&amp;TRIM(SUBSTITUTE(SUBSTITUTE(SUBSTITUTE(SUBSTITUTE(SUBSTITUTE(SUBSTITUTE(SUBSTITUTE(SUBSTITUTE(SUBSTITUTE(SUBSTITUTE(SUBSTITUTE(SUBSTITUTE(SUBSTITUTE(SUBSTITUTE(SUBSTITUTE(SUBSTITUTE(SUBSTITUTE(SUBSTITUTE(SUBSTITUTE(SUBSTITUTE(LOWER(W440&amp;""),CHAR(160)," "),"."," "),","," "),"-"," "),"/"," "),"("," "),")"," "),":"," "),";"," "),"_"," "),"–"," "),"?"," "),"!"," "),"*"," "),"["," "),"]"," "),"'"," "),"#"," "),"+"," "),"&amp;"," "))&amp;" "</f>
        <v>  </v>
      </c>
      <c r="BF440" s="61" t="str">
        <f aca="false">" "&amp;TRIM(SUBSTITUTE(SUBSTITUTE(SUBSTITUTE(SUBSTITUTE(SUBSTITUTE(SUBSTITUTE(SUBSTITUTE(SUBSTITUTE(SUBSTITUTE(SUBSTITUTE(SUBSTITUTE(SUBSTITUTE(SUBSTITUTE(SUBSTITUTE(SUBSTITUTE(SUBSTITUTE(SUBSTITUTE(SUBSTITUTE(SUBSTITUTE(SUBSTITUTE(LOWER(AC440&amp;""),CHAR(160)," "),"."," "),","," "),"-"," "),"/"," "),"("," "),")"," "),":"," "),";"," "),"_"," "),"–"," "),"?"," "),"!"," "),"*"," "),"["," "),"]"," "),"'"," "),"#"," "),"+"," "),"&amp;"," "))&amp;" "</f>
        <v>  </v>
      </c>
    </row>
    <row r="441" customFormat="false" ht="39.75" hidden="false" customHeight="true" outlineLevel="0" collapsed="false">
      <c r="A441" s="57" t="s">
        <v>1060</v>
      </c>
      <c r="B441" s="57" t="s">
        <v>269</v>
      </c>
      <c r="C441" s="57" t="str">
        <f aca="false">Flights!$F$17</f>
        <v>MH0138</v>
      </c>
      <c r="D441" s="58" t="n">
        <f aca="false">Flights!$D$17</f>
        <v>46309</v>
      </c>
      <c r="E441" s="57" t="str">
        <f aca="false">Flights!$G$17&amp;"-"&amp;Flights!$H$17</f>
        <v>ADL-KUL</v>
      </c>
      <c r="F441" s="57" t="str">
        <f aca="false">Flights!$K$17</f>
        <v>EY</v>
      </c>
      <c r="G441" s="57" t="s">
        <v>402</v>
      </c>
      <c r="H441" s="57" t="s">
        <v>360</v>
      </c>
      <c r="I441" s="57" t="s">
        <v>410</v>
      </c>
      <c r="J441" s="57" t="s">
        <v>413</v>
      </c>
      <c r="K441" s="67"/>
      <c r="L441" s="67" t="s">
        <v>404</v>
      </c>
      <c r="M441" s="67"/>
      <c r="N441" s="67" t="s">
        <v>365</v>
      </c>
      <c r="O441" s="67" t="s">
        <v>405</v>
      </c>
      <c r="P441" s="57" t="s">
        <v>260</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open",IF(AND(NOT(OR(LEN(AZ441)&lt;15,ISNUMBER(MATCH(AZ441,L_Placeholder,0)))),NOT(SUMPRODUCT(--ISNUMBER(SEARCH(" "&amp;L_EvidencePhrase&amp;" ",BF441)))&gt;0),NOT(OR(LEN(AU441)&lt;2,ISNUMBER(MATCH(AU441,L_Placeholder,0)))),NOT(OR(LEN(AX441)&lt;2,ISNUMBER(MATCH(AX441,L_Placeholder,0)))),TRIM(AE441)&lt;&gt;TRIM(T441)),"N/A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",BD441)))&gt;0),"INVALID – evidence missing, placeholder or not yet on file",IF(OR(LEN(AX441)&lt;2,ISNUMBER(MATCH(AX441,L_Placeholder,0))),"INVALID – verifier missing",IF(AX441=AU441,"INVALID – verifier must be someone other than the PIC",IF(SUMPRODUCT(--ISNUMBER(SEARCH(" "&amp;L_EvidencePhrase&amp;" ",BC441)))&gt;0,"INVALID – result not yet available (awaiting / TBC)",IF(AND(TRIM(U441)="Pass",SUMPRODUCT(--ISNUMBER(SEARCH(" "&amp;L_ResultBad&amp;" ",BC441)))&gt;0,NOT(SUMPRODUCT(--ISNUMBER(SEARCH(" "&amp;L_Negation&amp;" ",BC441)))&gt;0)),"INVALID – result describes a problem: use Fail, then Pass after CA",IF(AND(AQ441=1,OR(OR(LEN(AY441)&lt;3,ISNUMBER(MATCH(AY441,L_Placeholder,0))),SUMPRODUCT(--ISNUMBER(SEARCH(" "&amp;L_EvidencePhrase&amp;" ",BE441)))&gt;0)),"INVALID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SUBSTITUTE(SUBSTITUTE(SUBSTITUTE(SUBSTITUTE(SUBSTITUTE(SUBSTITUTE(SUBSTITUTE(SUBSTITUTE(SUBSTITUTE(SUBSTITUTE(SUBSTITUTE(SUBSTITUTE(SUBSTITUTE(LOWER(T441&amp;""),CHAR(160),"")," ",""),".",""),"-",""),"/",""),"?",""),"_",""),",",""),"[",""),"]",""),"(",""),")",""),"*","")</f>
        <v/>
      </c>
      <c r="AV441" s="61" t="str">
        <f aca="false">SUBSTITUTE(SUBSTITUTE(SUBSTITUTE(SUBSTITUTE(SUBSTITUTE(SUBSTITUTE(SUBSTITUTE(SUBSTITUTE(SUBSTITUTE(SUBSTITUTE(SUBSTITUTE(SUBSTITUTE(SUBSTITUTE(LOWER(V441&amp;""),CHAR(160),"")," ",""),".",""),"-",""),"/",""),"?",""),"_",""),",",""),"[",""),"]",""),"(",""),")",""),"*","")</f>
        <v/>
      </c>
      <c r="AW441" s="61" t="str">
        <f aca="false">SUBSTITUTE(SUBSTITUTE(SUBSTITUTE(SUBSTITUTE(SUBSTITUTE(SUBSTITUTE(SUBSTITUTE(SUBSTITUTE(SUBSTITUTE(SUBSTITUTE(SUBSTITUTE(SUBSTITUTE(SUBSTITUTE(LOWER(Z441&amp;""),CHAR(160),"")," ",""),".",""),"-",""),"/",""),"?",""),"_",""),",",""),"[",""),"]",""),"(",""),")",""),"*","")</f>
        <v/>
      </c>
      <c r="AX441" s="61" t="str">
        <f aca="false">SUBSTITUTE(SUBSTITUTE(SUBSTITUTE(SUBSTITUTE(SUBSTITUTE(SUBSTITUTE(SUBSTITUTE(SUBSTITUTE(SUBSTITUTE(SUBSTITUTE(SUBSTITUTE(SUBSTITUTE(SUBSTITUTE(LOWER(AE441&amp;""),CHAR(160),"")," ",""),".",""),"-",""),"/",""),"?",""),"_",""),",",""),"[",""),"]",""),"(",""),")",""),"*","")</f>
        <v/>
      </c>
      <c r="AY441" s="61" t="str">
        <f aca="false">SUBSTITUTE(SUBSTITUTE(SUBSTITUTE(SUBSTITUTE(SUBSTITUTE(SUBSTITUTE(SUBSTITUTE(SUBSTITUTE(SUBSTITUTE(SUBSTITUTE(SUBSTITUTE(SUBSTITUTE(SUBSTITUTE(LOWER(W441&amp;""),CHAR(160),"")," ",""),".",""),"-",""),"/",""),"?",""),"_",""),",",""),"[",""),"]",""),"(",""),")",""),"*","")</f>
        <v/>
      </c>
      <c r="AZ441" s="61" t="str">
        <f aca="false">SUBSTITUTE(SUBSTITUTE(SUBSTITUTE(SUBSTITUTE(SUBSTITUTE(SUBSTITUTE(SUBSTITUTE(SUBSTITUTE(SUBSTITUTE(SUBSTITUTE(SUBSTITUTE(SUBSTITUTE(SUBSTITUTE(LOWER(AC441&amp;""),CHAR(160),"")," ",""),".",""),"-",""),"/",""),"?",""),"_",""),",",""),"[",""),"]",""),"(",""),")",""),"*","")</f>
        <v/>
      </c>
      <c r="BA441" s="61" t="str">
        <f aca="false">SUBSTITUTE(SUBSTITUTE(SUBSTITUTE(SUBSTITUTE(SUBSTITUTE(SUBSTITUTE(SUBSTITUTE(SUBSTITUTE(SUBSTITUTE(SUBSTITUTE(SUBSTITUTE(SUBSTITUTE(SUBSTITUTE(LOWER(AA441&amp;""),CHAR(160),""),"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"&amp;TRIM(SUBSTITUTE(SUBSTITUTE(SUBSTITUTE(SUBSTITUTE(SUBSTITUTE(SUBSTITUTE(SUBSTITUTE(SUBSTITUTE(SUBSTITUTE(SUBSTITUTE(SUBSTITUTE(SUBSTITUTE(SUBSTITUTE(SUBSTITUTE(SUBSTITUTE(SUBSTITUTE(SUBSTITUTE(SUBSTITUTE(SUBSTITUTE(SUBSTITUTE(LOWER(V441&amp;""),CHAR(160)," "),"."," "),","," "),"-"," "),"/"," "),"("," "),")"," "),":"," "),";"," "),"_"," "),"–"," "),"?"," "),"!"," "),"*"," "),"["," "),"]"," "),"'"," "),"#"," "),"+"," "),"&amp;"," "))&amp;" "</f>
        <v>  </v>
      </c>
      <c r="BD441" s="61" t="str">
        <f aca="false">" "&amp;TRIM(SUBSTITUTE(SUBSTITUTE(SUBSTITUTE(SUBSTITUTE(SUBSTITUTE(SUBSTITUTE(SUBSTITUTE(SUBSTITUTE(SUBSTITUTE(SUBSTITUTE(SUBSTITUTE(SUBSTITUTE(SUBSTITUTE(SUBSTITUTE(SUBSTITUTE(SUBSTITUTE(SUBSTITUTE(SUBSTITUTE(SUBSTITUTE(SUBSTITUTE(LOWER(Z441&amp;""),CHAR(160)," "),"."," "),","," "),"-"," "),"/"," "),"("," "),")"," "),":"," "),";"," "),"_"," "),"–"," "),"?"," "),"!"," "),"*"," "),"["," "),"]"," "),"'"," "),"#"," "),"+"," "),"&amp;"," "))&amp;" "</f>
        <v>  </v>
      </c>
      <c r="BE441" s="61" t="str">
        <f aca="false">" "&amp;TRIM(SUBSTITUTE(SUBSTITUTE(SUBSTITUTE(SUBSTITUTE(SUBSTITUTE(SUBSTITUTE(SUBSTITUTE(SUBSTITUTE(SUBSTITUTE(SUBSTITUTE(SUBSTITUTE(SUBSTITUTE(SUBSTITUTE(SUBSTITUTE(SUBSTITUTE(SUBSTITUTE(SUBSTITUTE(SUBSTITUTE(SUBSTITUTE(SUBSTITUTE(LOWER(W441&amp;""),CHAR(160)," "),"."," "),","," "),"-"," "),"/"," "),"("," "),")"," "),":"," "),";"," "),"_"," "),"–"," "),"?"," "),"!"," "),"*"," "),"["," "),"]"," "),"'"," "),"#"," "),"+"," "),"&amp;"," "))&amp;" "</f>
        <v>  </v>
      </c>
      <c r="BF441" s="61" t="str">
        <f aca="false">" "&amp;TRIM(SUBSTITUTE(SUBSTITUTE(SUBSTITUTE(SUBSTITUTE(SUBSTITUTE(SUBSTITUTE(SUBSTITUTE(SUBSTITUTE(SUBSTITUTE(SUBSTITUTE(SUBSTITUTE(SUBSTITUTE(SUBSTITUTE(SUBSTITUTE(SUBSTITUTE(SUBSTITUTE(SUBSTITUTE(SUBSTITUTE(SUBSTITUTE(SUBSTITUTE(LOWER(AC441&amp;""),CHAR(160)," "),"."," "),","," "),"-"," "),"/"," "),"("," "),")"," "),":"," "),";"," "),"_"," "),"–"," "),"?"," "),"!"," "),"*"," "),"["," "),"]"," "),"'"," "),"#"," "),"+"," "),"&amp;"," "))&amp;" "</f>
        <v>  </v>
      </c>
    </row>
    <row r="442" customFormat="false" ht="39.75" hidden="false" customHeight="true" outlineLevel="0" collapsed="false">
      <c r="A442" s="57" t="s">
        <v>1061</v>
      </c>
      <c r="B442" s="57" t="s">
        <v>269</v>
      </c>
      <c r="C442" s="57" t="str">
        <f aca="false">Flights!$F$17</f>
        <v>MH0138</v>
      </c>
      <c r="D442" s="58" t="n">
        <f aca="false">Flights!$D$17</f>
        <v>46309</v>
      </c>
      <c r="E442" s="57" t="str">
        <f aca="false">Flights!$G$17&amp;"-"&amp;Flights!$H$17</f>
        <v>ADL-KUL</v>
      </c>
      <c r="F442" s="57" t="str">
        <f aca="false">Flights!$K$17</f>
        <v>EY</v>
      </c>
      <c r="G442" s="57" t="s">
        <v>402</v>
      </c>
      <c r="H442" s="57" t="s">
        <v>360</v>
      </c>
      <c r="I442" s="57" t="s">
        <v>410</v>
      </c>
      <c r="J442" s="57" t="s">
        <v>415</v>
      </c>
      <c r="K442" s="67"/>
      <c r="L442" s="67" t="s">
        <v>404</v>
      </c>
      <c r="M442" s="67"/>
      <c r="N442" s="67" t="s">
        <v>365</v>
      </c>
      <c r="O442" s="67" t="s">
        <v>405</v>
      </c>
      <c r="P442" s="57" t="s">
        <v>260</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open",IF(AND(NOT(OR(LEN(AZ442)&lt;15,ISNUMBER(MATCH(AZ442,L_Placeholder,0)))),NOT(SUMPRODUCT(--ISNUMBER(SEARCH(" "&amp;L_EvidencePhrase&amp;" ",BF442)))&gt;0),NOT(OR(LEN(AU442)&lt;2,ISNUMBER(MATCH(AU442,L_Placeholder,0)))),NOT(OR(LEN(AX442)&lt;2,ISNUMBER(MATCH(AX442,L_Placeholder,0)))),TRIM(AE442)&lt;&gt;TRIM(T442)),"N/A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",BD442)))&gt;0),"INVALID – evidence missing, placeholder or not yet on file",IF(OR(LEN(AX442)&lt;2,ISNUMBER(MATCH(AX442,L_Placeholder,0))),"INVALID – verifier missing",IF(AX442=AU442,"INVALID – verifier must be someone other than the PIC",IF(SUMPRODUCT(--ISNUMBER(SEARCH(" "&amp;L_EvidencePhrase&amp;" ",BC442)))&gt;0,"INVALID – result not yet available (awaiting / TBC)",IF(AND(TRIM(U442)="Pass",SUMPRODUCT(--ISNUMBER(SEARCH(" "&amp;L_ResultBad&amp;" ",BC442)))&gt;0,NOT(SUMPRODUCT(--ISNUMBER(SEARCH(" "&amp;L_Negation&amp;" ",BC442)))&gt;0)),"INVALID – result describes a problem: use Fail, then Pass after CA",IF(AND(AQ442=1,OR(OR(LEN(AY442)&lt;3,ISNUMBER(MATCH(AY442,L_Placeholder,0))),SUMPRODUCT(--ISNUMBER(SEARCH(" "&amp;L_EvidencePhrase&amp;" ",BE442)))&gt;0)),"INVALID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SUBSTITUTE(SUBSTITUTE(SUBSTITUTE(SUBSTITUTE(SUBSTITUTE(SUBSTITUTE(SUBSTITUTE(SUBSTITUTE(SUBSTITUTE(SUBSTITUTE(SUBSTITUTE(SUBSTITUTE(SUBSTITUTE(LOWER(T442&amp;""),CHAR(160),"")," ",""),".",""),"-",""),"/",""),"?",""),"_",""),",",""),"[",""),"]",""),"(",""),")",""),"*","")</f>
        <v/>
      </c>
      <c r="AV442" s="61" t="str">
        <f aca="false">SUBSTITUTE(SUBSTITUTE(SUBSTITUTE(SUBSTITUTE(SUBSTITUTE(SUBSTITUTE(SUBSTITUTE(SUBSTITUTE(SUBSTITUTE(SUBSTITUTE(SUBSTITUTE(SUBSTITUTE(SUBSTITUTE(LOWER(V442&amp;""),CHAR(160),"")," ",""),".",""),"-",""),"/",""),"?",""),"_",""),",",""),"[",""),"]",""),"(",""),")",""),"*","")</f>
        <v/>
      </c>
      <c r="AW442" s="61" t="str">
        <f aca="false">SUBSTITUTE(SUBSTITUTE(SUBSTITUTE(SUBSTITUTE(SUBSTITUTE(SUBSTITUTE(SUBSTITUTE(SUBSTITUTE(SUBSTITUTE(SUBSTITUTE(SUBSTITUTE(SUBSTITUTE(SUBSTITUTE(LOWER(Z442&amp;""),CHAR(160),"")," ",""),".",""),"-",""),"/",""),"?",""),"_",""),",",""),"[",""),"]",""),"(",""),")",""),"*","")</f>
        <v/>
      </c>
      <c r="AX442" s="61" t="str">
        <f aca="false">SUBSTITUTE(SUBSTITUTE(SUBSTITUTE(SUBSTITUTE(SUBSTITUTE(SUBSTITUTE(SUBSTITUTE(SUBSTITUTE(SUBSTITUTE(SUBSTITUTE(SUBSTITUTE(SUBSTITUTE(SUBSTITUTE(LOWER(AE442&amp;""),CHAR(160),"")," ",""),".",""),"-",""),"/",""),"?",""),"_",""),",",""),"[",""),"]",""),"(",""),")",""),"*","")</f>
        <v/>
      </c>
      <c r="AY442" s="61" t="str">
        <f aca="false">SUBSTITUTE(SUBSTITUTE(SUBSTITUTE(SUBSTITUTE(SUBSTITUTE(SUBSTITUTE(SUBSTITUTE(SUBSTITUTE(SUBSTITUTE(SUBSTITUTE(SUBSTITUTE(SUBSTITUTE(SUBSTITUTE(LOWER(W442&amp;""),CHAR(160),"")," ",""),".",""),"-",""),"/",""),"?",""),"_",""),",",""),"[",""),"]",""),"(",""),")",""),"*","")</f>
        <v/>
      </c>
      <c r="AZ442" s="61" t="str">
        <f aca="false">SUBSTITUTE(SUBSTITUTE(SUBSTITUTE(SUBSTITUTE(SUBSTITUTE(SUBSTITUTE(SUBSTITUTE(SUBSTITUTE(SUBSTITUTE(SUBSTITUTE(SUBSTITUTE(SUBSTITUTE(SUBSTITUTE(LOWER(AC442&amp;""),CHAR(160),"")," ",""),".",""),"-",""),"/",""),"?",""),"_",""),",",""),"[",""),"]",""),"(",""),")",""),"*","")</f>
        <v/>
      </c>
      <c r="BA442" s="61" t="str">
        <f aca="false">SUBSTITUTE(SUBSTITUTE(SUBSTITUTE(SUBSTITUTE(SUBSTITUTE(SUBSTITUTE(SUBSTITUTE(SUBSTITUTE(SUBSTITUTE(SUBSTITUTE(SUBSTITUTE(SUBSTITUTE(SUBSTITUTE(LOWER(AA442&amp;""),CHAR(160),""),"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"&amp;TRIM(SUBSTITUTE(SUBSTITUTE(SUBSTITUTE(SUBSTITUTE(SUBSTITUTE(SUBSTITUTE(SUBSTITUTE(SUBSTITUTE(SUBSTITUTE(SUBSTITUTE(SUBSTITUTE(SUBSTITUTE(SUBSTITUTE(SUBSTITUTE(SUBSTITUTE(SUBSTITUTE(SUBSTITUTE(SUBSTITUTE(SUBSTITUTE(SUBSTITUTE(LOWER(V442&amp;""),CHAR(160)," "),"."," "),","," "),"-"," "),"/"," "),"("," "),")"," "),":"," "),";"," "),"_"," "),"–"," "),"?"," "),"!"," "),"*"," "),"["," "),"]"," "),"'"," "),"#"," "),"+"," "),"&amp;"," "))&amp;" "</f>
        <v>  </v>
      </c>
      <c r="BD442" s="61" t="str">
        <f aca="false">" "&amp;TRIM(SUBSTITUTE(SUBSTITUTE(SUBSTITUTE(SUBSTITUTE(SUBSTITUTE(SUBSTITUTE(SUBSTITUTE(SUBSTITUTE(SUBSTITUTE(SUBSTITUTE(SUBSTITUTE(SUBSTITUTE(SUBSTITUTE(SUBSTITUTE(SUBSTITUTE(SUBSTITUTE(SUBSTITUTE(SUBSTITUTE(SUBSTITUTE(SUBSTITUTE(LOWER(Z442&amp;""),CHAR(160)," "),"."," "),","," "),"-"," "),"/"," "),"("," "),")"," "),":"," "),";"," "),"_"," "),"–"," "),"?"," "),"!"," "),"*"," "),"["," "),"]"," "),"'"," "),"#"," "),"+"," "),"&amp;"," "))&amp;" "</f>
        <v>  </v>
      </c>
      <c r="BE442" s="61" t="str">
        <f aca="false">" "&amp;TRIM(SUBSTITUTE(SUBSTITUTE(SUBSTITUTE(SUBSTITUTE(SUBSTITUTE(SUBSTITUTE(SUBSTITUTE(SUBSTITUTE(SUBSTITUTE(SUBSTITUTE(SUBSTITUTE(SUBSTITUTE(SUBSTITUTE(SUBSTITUTE(SUBSTITUTE(SUBSTITUTE(SUBSTITUTE(SUBSTITUTE(SUBSTITUTE(SUBSTITUTE(LOWER(W442&amp;""),CHAR(160)," "),"."," "),","," "),"-"," "),"/"," "),"("," "),")"," "),":"," "),";"," "),"_"," "),"–"," "),"?"," "),"!"," "),"*"," "),"["," "),"]"," "),"'"," "),"#"," "),"+"," "),"&amp;"," "))&amp;" "</f>
        <v>  </v>
      </c>
      <c r="BF442" s="61" t="str">
        <f aca="false">" "&amp;TRIM(SUBSTITUTE(SUBSTITUTE(SUBSTITUTE(SUBSTITUTE(SUBSTITUTE(SUBSTITUTE(SUBSTITUTE(SUBSTITUTE(SUBSTITUTE(SUBSTITUTE(SUBSTITUTE(SUBSTITUTE(SUBSTITUTE(SUBSTITUTE(SUBSTITUTE(SUBSTITUTE(SUBSTITUTE(SUBSTITUTE(SUBSTITUTE(SUBSTITUTE(LOWER(AC442&amp;""),CHAR(160)," "),"."," "),","," "),"-"," "),"/"," "),"("," "),")"," "),":"," "),";"," "),"_"," "),"–"," "),"?"," "),"!"," "),"*"," "),"["," "),"]"," "),"'"," "),"#"," "),"+"," "),"&amp;"," "))&amp;" "</f>
        <v>  </v>
      </c>
    </row>
    <row r="443" customFormat="false" ht="78.75" hidden="false" customHeight="true" outlineLevel="0" collapsed="false">
      <c r="A443" s="57" t="s">
        <v>1062</v>
      </c>
      <c r="B443" s="57" t="s">
        <v>269</v>
      </c>
      <c r="C443" s="57" t="str">
        <f aca="false">Flights!$F$17</f>
        <v>MH0138</v>
      </c>
      <c r="D443" s="58" t="n">
        <f aca="false">Flights!$D$17</f>
        <v>46309</v>
      </c>
      <c r="E443" s="57" t="str">
        <f aca="false">Flights!$G$17&amp;"-"&amp;Flights!$H$17</f>
        <v>ADL-KUL</v>
      </c>
      <c r="F443" s="57" t="str">
        <f aca="false">Flights!$K$17</f>
        <v>EY</v>
      </c>
      <c r="G443" s="57" t="s">
        <v>402</v>
      </c>
      <c r="H443" s="57" t="s">
        <v>360</v>
      </c>
      <c r="I443" s="57" t="s">
        <v>410</v>
      </c>
      <c r="J443" s="57" t="s">
        <v>417</v>
      </c>
      <c r="K443" s="67" t="s">
        <v>993</v>
      </c>
      <c r="L443" s="67" t="s">
        <v>404</v>
      </c>
      <c r="M443" s="67"/>
      <c r="N443" s="67" t="s">
        <v>365</v>
      </c>
      <c r="O443" s="67" t="s">
        <v>405</v>
      </c>
      <c r="P443" s="57" t="s">
        <v>260</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open",IF(AND(NOT(OR(LEN(AZ443)&lt;15,ISNUMBER(MATCH(AZ443,L_Placeholder,0)))),NOT(SUMPRODUCT(--ISNUMBER(SEARCH(" "&amp;L_EvidencePhrase&amp;" ",BF443)))&gt;0),NOT(OR(LEN(AU443)&lt;2,ISNUMBER(MATCH(AU443,L_Placeholder,0)))),NOT(OR(LEN(AX443)&lt;2,ISNUMBER(MATCH(AX443,L_Placeholder,0)))),TRIM(AE443)&lt;&gt;TRIM(T443)),"N/A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",BD443)))&gt;0),"INVALID – evidence missing, placeholder or not yet on file",IF(OR(LEN(AX443)&lt;2,ISNUMBER(MATCH(AX443,L_Placeholder,0))),"INVALID – verifier missing",IF(AX443=AU443,"INVALID – verifier must be someone other than the PIC",IF(SUMPRODUCT(--ISNUMBER(SEARCH(" "&amp;L_EvidencePhrase&amp;" ",BC443)))&gt;0,"INVALID – result not yet available (awaiting / TBC)",IF(AND(TRIM(U443)="Pass",SUMPRODUCT(--ISNUMBER(SEARCH(" "&amp;L_ResultBad&amp;" ",BC443)))&gt;0,NOT(SUMPRODUCT(--ISNUMBER(SEARCH(" "&amp;L_Negation&amp;" ",BC443)))&gt;0)),"INVALID – result describes a problem: use Fail, then Pass after CA",IF(AND(AQ443=1,OR(OR(LEN(AY443)&lt;3,ISNUMBER(MATCH(AY443,L_Placeholder,0))),SUMPRODUCT(--ISNUMBER(SEARCH(" "&amp;L_EvidencePhrase&amp;" ",BE443)))&gt;0)),"INVALID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SUBSTITUTE(SUBSTITUTE(SUBSTITUTE(SUBSTITUTE(SUBSTITUTE(SUBSTITUTE(SUBSTITUTE(SUBSTITUTE(SUBSTITUTE(SUBSTITUTE(SUBSTITUTE(SUBSTITUTE(SUBSTITUTE(LOWER(T443&amp;""),CHAR(160),"")," ",""),".",""),"-",""),"/",""),"?",""),"_",""),",",""),"[",""),"]",""),"(",""),")",""),"*","")</f>
        <v/>
      </c>
      <c r="AV443" s="61" t="str">
        <f aca="false">SUBSTITUTE(SUBSTITUTE(SUBSTITUTE(SUBSTITUTE(SUBSTITUTE(SUBSTITUTE(SUBSTITUTE(SUBSTITUTE(SUBSTITUTE(SUBSTITUTE(SUBSTITUTE(SUBSTITUTE(SUBSTITUTE(LOWER(V443&amp;""),CHAR(160),"")," ",""),".",""),"-",""),"/",""),"?",""),"_",""),",",""),"[",""),"]",""),"(",""),")",""),"*","")</f>
        <v/>
      </c>
      <c r="AW443" s="61" t="str">
        <f aca="false">SUBSTITUTE(SUBSTITUTE(SUBSTITUTE(SUBSTITUTE(SUBSTITUTE(SUBSTITUTE(SUBSTITUTE(SUBSTITUTE(SUBSTITUTE(SUBSTITUTE(SUBSTITUTE(SUBSTITUTE(SUBSTITUTE(LOWER(Z443&amp;""),CHAR(160),"")," ",""),".",""),"-",""),"/",""),"?",""),"_",""),",",""),"[",""),"]",""),"(",""),")",""),"*","")</f>
        <v/>
      </c>
      <c r="AX443" s="61" t="str">
        <f aca="false">SUBSTITUTE(SUBSTITUTE(SUBSTITUTE(SUBSTITUTE(SUBSTITUTE(SUBSTITUTE(SUBSTITUTE(SUBSTITUTE(SUBSTITUTE(SUBSTITUTE(SUBSTITUTE(SUBSTITUTE(SUBSTITUTE(LOWER(AE443&amp;""),CHAR(160),"")," ",""),".",""),"-",""),"/",""),"?",""),"_",""),",",""),"[",""),"]",""),"(",""),")",""),"*","")</f>
        <v/>
      </c>
      <c r="AY443" s="61" t="str">
        <f aca="false">SUBSTITUTE(SUBSTITUTE(SUBSTITUTE(SUBSTITUTE(SUBSTITUTE(SUBSTITUTE(SUBSTITUTE(SUBSTITUTE(SUBSTITUTE(SUBSTITUTE(SUBSTITUTE(SUBSTITUTE(SUBSTITUTE(LOWER(W443&amp;""),CHAR(160),"")," ",""),".",""),"-",""),"/",""),"?",""),"_",""),",",""),"[",""),"]",""),"(",""),")",""),"*","")</f>
        <v/>
      </c>
      <c r="AZ443" s="61" t="str">
        <f aca="false">SUBSTITUTE(SUBSTITUTE(SUBSTITUTE(SUBSTITUTE(SUBSTITUTE(SUBSTITUTE(SUBSTITUTE(SUBSTITUTE(SUBSTITUTE(SUBSTITUTE(SUBSTITUTE(SUBSTITUTE(SUBSTITUTE(LOWER(AC443&amp;""),CHAR(160),"")," ",""),".",""),"-",""),"/",""),"?",""),"_",""),",",""),"[",""),"]",""),"(",""),")",""),"*","")</f>
        <v/>
      </c>
      <c r="BA443" s="61" t="str">
        <f aca="false">SUBSTITUTE(SUBSTITUTE(SUBSTITUTE(SUBSTITUTE(SUBSTITUTE(SUBSTITUTE(SUBSTITUTE(SUBSTITUTE(SUBSTITUTE(SUBSTITUTE(SUBSTITUTE(SUBSTITUTE(SUBSTITUTE(LOWER(AA443&amp;""),CHAR(160),""),"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"&amp;TRIM(SUBSTITUTE(SUBSTITUTE(SUBSTITUTE(SUBSTITUTE(SUBSTITUTE(SUBSTITUTE(SUBSTITUTE(SUBSTITUTE(SUBSTITUTE(SUBSTITUTE(SUBSTITUTE(SUBSTITUTE(SUBSTITUTE(SUBSTITUTE(SUBSTITUTE(SUBSTITUTE(SUBSTITUTE(SUBSTITUTE(SUBSTITUTE(SUBSTITUTE(LOWER(V443&amp;""),CHAR(160)," "),"."," "),","," "),"-"," "),"/"," "),"("," "),")"," "),":"," "),";"," "),"_"," "),"–"," "),"?"," "),"!"," "),"*"," "),"["," "),"]"," "),"'"," "),"#"," "),"+"," "),"&amp;"," "))&amp;" "</f>
        <v>  </v>
      </c>
      <c r="BD443" s="61" t="str">
        <f aca="false">" "&amp;TRIM(SUBSTITUTE(SUBSTITUTE(SUBSTITUTE(SUBSTITUTE(SUBSTITUTE(SUBSTITUTE(SUBSTITUTE(SUBSTITUTE(SUBSTITUTE(SUBSTITUTE(SUBSTITUTE(SUBSTITUTE(SUBSTITUTE(SUBSTITUTE(SUBSTITUTE(SUBSTITUTE(SUBSTITUTE(SUBSTITUTE(SUBSTITUTE(SUBSTITUTE(LOWER(Z443&amp;""),CHAR(160)," "),"."," "),","," "),"-"," "),"/"," "),"("," "),")"," "),":"," "),";"," "),"_"," "),"–"," "),"?"," "),"!"," "),"*"," "),"["," "),"]"," "),"'"," "),"#"," "),"+"," "),"&amp;"," "))&amp;" "</f>
        <v>  </v>
      </c>
      <c r="BE443" s="61" t="str">
        <f aca="false">" "&amp;TRIM(SUBSTITUTE(SUBSTITUTE(SUBSTITUTE(SUBSTITUTE(SUBSTITUTE(SUBSTITUTE(SUBSTITUTE(SUBSTITUTE(SUBSTITUTE(SUBSTITUTE(SUBSTITUTE(SUBSTITUTE(SUBSTITUTE(SUBSTITUTE(SUBSTITUTE(SUBSTITUTE(SUBSTITUTE(SUBSTITUTE(SUBSTITUTE(SUBSTITUTE(LOWER(W443&amp;""),CHAR(160)," "),"."," "),","," "),"-"," "),"/"," "),"("," "),")"," "),":"," "),";"," "),"_"," "),"–"," "),"?"," "),"!"," "),"*"," "),"["," "),"]"," "),"'"," "),"#"," "),"+"," "),"&amp;"," "))&amp;" "</f>
        <v>  </v>
      </c>
      <c r="BF443" s="61" t="str">
        <f aca="false">" "&amp;TRIM(SUBSTITUTE(SUBSTITUTE(SUBSTITUTE(SUBSTITUTE(SUBSTITUTE(SUBSTITUTE(SUBSTITUTE(SUBSTITUTE(SUBSTITUTE(SUBSTITUTE(SUBSTITUTE(SUBSTITUTE(SUBSTITUTE(SUBSTITUTE(SUBSTITUTE(SUBSTITUTE(SUBSTITUTE(SUBSTITUTE(SUBSTITUTE(SUBSTITUTE(LOWER(AC443&amp;""),CHAR(160)," "),"."," "),","," "),"-"," "),"/"," "),"("," "),")"," "),":"," "),";"," "),"_"," "),"–"," "),"?"," "),"!"," "),"*"," "),"["," "),"]"," "),"'"," "),"#"," "),"+"," "),"&amp;"," "))&amp;" "</f>
        <v>  </v>
      </c>
    </row>
    <row r="444" customFormat="false" ht="39.75" hidden="false" customHeight="true" outlineLevel="0" collapsed="false">
      <c r="A444" s="57" t="s">
        <v>1063</v>
      </c>
      <c r="B444" s="57" t="s">
        <v>269</v>
      </c>
      <c r="C444" s="57" t="str">
        <f aca="false">Flights!$F$17</f>
        <v>MH0138</v>
      </c>
      <c r="D444" s="58" t="n">
        <f aca="false">Flights!$D$17</f>
        <v>46309</v>
      </c>
      <c r="E444" s="57" t="str">
        <f aca="false">Flights!$G$17&amp;"-"&amp;Flights!$H$17</f>
        <v>ADL-KUL</v>
      </c>
      <c r="F444" s="57" t="str">
        <f aca="false">Flights!$K$17</f>
        <v>EY</v>
      </c>
      <c r="G444" s="57" t="s">
        <v>402</v>
      </c>
      <c r="H444" s="57" t="s">
        <v>360</v>
      </c>
      <c r="I444" s="57" t="s">
        <v>410</v>
      </c>
      <c r="J444" s="57" t="s">
        <v>420</v>
      </c>
      <c r="K444" s="67"/>
      <c r="L444" s="67" t="s">
        <v>404</v>
      </c>
      <c r="M444" s="67"/>
      <c r="N444" s="67" t="s">
        <v>365</v>
      </c>
      <c r="O444" s="67" t="s">
        <v>405</v>
      </c>
      <c r="P444" s="57" t="s">
        <v>260</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open",IF(AND(NOT(OR(LEN(AZ444)&lt;15,ISNUMBER(MATCH(AZ444,L_Placeholder,0)))),NOT(SUMPRODUCT(--ISNUMBER(SEARCH(" "&amp;L_EvidencePhrase&amp;" ",BF444)))&gt;0),NOT(OR(LEN(AU444)&lt;2,ISNUMBER(MATCH(AU444,L_Placeholder,0)))),NOT(OR(LEN(AX444)&lt;2,ISNUMBER(MATCH(AX444,L_Placeholder,0)))),TRIM(AE444)&lt;&gt;TRIM(T444)),"N/A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",BD444)))&gt;0),"INVALID – evidence missing, placeholder or not yet on file",IF(OR(LEN(AX444)&lt;2,ISNUMBER(MATCH(AX444,L_Placeholder,0))),"INVALID – verifier missing",IF(AX444=AU444,"INVALID – verifier must be someone other than the PIC",IF(SUMPRODUCT(--ISNUMBER(SEARCH(" "&amp;L_EvidencePhrase&amp;" ",BC444)))&gt;0,"INVALID – result not yet available (awaiting / TBC)",IF(AND(TRIM(U444)="Pass",SUMPRODUCT(--ISNUMBER(SEARCH(" "&amp;L_ResultBad&amp;" ",BC444)))&gt;0,NOT(SUMPRODUCT(--ISNUMBER(SEARCH(" "&amp;L_Negation&amp;" ",BC444)))&gt;0)),"INVALID – result describes a problem: use Fail, then Pass after CA",IF(AND(AQ444=1,OR(OR(LEN(AY444)&lt;3,ISNUMBER(MATCH(AY444,L_Placeholder,0))),SUMPRODUCT(--ISNUMBER(SEARCH(" "&amp;L_EvidencePhrase&amp;" ",BE444)))&gt;0)),"INVALID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SUBSTITUTE(SUBSTITUTE(SUBSTITUTE(SUBSTITUTE(SUBSTITUTE(SUBSTITUTE(SUBSTITUTE(SUBSTITUTE(SUBSTITUTE(SUBSTITUTE(SUBSTITUTE(SUBSTITUTE(SUBSTITUTE(LOWER(T444&amp;""),CHAR(160),"")," ",""),".",""),"-",""),"/",""),"?",""),"_",""),",",""),"[",""),"]",""),"(",""),")",""),"*","")</f>
        <v/>
      </c>
      <c r="AV444" s="61" t="str">
        <f aca="false">SUBSTITUTE(SUBSTITUTE(SUBSTITUTE(SUBSTITUTE(SUBSTITUTE(SUBSTITUTE(SUBSTITUTE(SUBSTITUTE(SUBSTITUTE(SUBSTITUTE(SUBSTITUTE(SUBSTITUTE(SUBSTITUTE(LOWER(V444&amp;""),CHAR(160),"")," ",""),".",""),"-",""),"/",""),"?",""),"_",""),",",""),"[",""),"]",""),"(",""),")",""),"*","")</f>
        <v/>
      </c>
      <c r="AW444" s="61" t="str">
        <f aca="false">SUBSTITUTE(SUBSTITUTE(SUBSTITUTE(SUBSTITUTE(SUBSTITUTE(SUBSTITUTE(SUBSTITUTE(SUBSTITUTE(SUBSTITUTE(SUBSTITUTE(SUBSTITUTE(SUBSTITUTE(SUBSTITUTE(LOWER(Z444&amp;""),CHAR(160),"")," ",""),".",""),"-",""),"/",""),"?",""),"_",""),",",""),"[",""),"]",""),"(",""),")",""),"*","")</f>
        <v/>
      </c>
      <c r="AX444" s="61" t="str">
        <f aca="false">SUBSTITUTE(SUBSTITUTE(SUBSTITUTE(SUBSTITUTE(SUBSTITUTE(SUBSTITUTE(SUBSTITUTE(SUBSTITUTE(SUBSTITUTE(SUBSTITUTE(SUBSTITUTE(SUBSTITUTE(SUBSTITUTE(LOWER(AE444&amp;""),CHAR(160),"")," ",""),".",""),"-",""),"/",""),"?",""),"_",""),",",""),"[",""),"]",""),"(",""),")",""),"*","")</f>
        <v/>
      </c>
      <c r="AY444" s="61" t="str">
        <f aca="false">SUBSTITUTE(SUBSTITUTE(SUBSTITUTE(SUBSTITUTE(SUBSTITUTE(SUBSTITUTE(SUBSTITUTE(SUBSTITUTE(SUBSTITUTE(SUBSTITUTE(SUBSTITUTE(SUBSTITUTE(SUBSTITUTE(LOWER(W444&amp;""),CHAR(160),"")," ",""),".",""),"-",""),"/",""),"?",""),"_",""),",",""),"[",""),"]",""),"(",""),")",""),"*","")</f>
        <v/>
      </c>
      <c r="AZ444" s="61" t="str">
        <f aca="false">SUBSTITUTE(SUBSTITUTE(SUBSTITUTE(SUBSTITUTE(SUBSTITUTE(SUBSTITUTE(SUBSTITUTE(SUBSTITUTE(SUBSTITUTE(SUBSTITUTE(SUBSTITUTE(SUBSTITUTE(SUBSTITUTE(LOWER(AC444&amp;""),CHAR(160),"")," ",""),".",""),"-",""),"/",""),"?",""),"_",""),",",""),"[",""),"]",""),"(",""),")",""),"*","")</f>
        <v/>
      </c>
      <c r="BA444" s="61" t="str">
        <f aca="false">SUBSTITUTE(SUBSTITUTE(SUBSTITUTE(SUBSTITUTE(SUBSTITUTE(SUBSTITUTE(SUBSTITUTE(SUBSTITUTE(SUBSTITUTE(SUBSTITUTE(SUBSTITUTE(SUBSTITUTE(SUBSTITUTE(LOWER(AA444&amp;""),CHAR(160),""),"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"&amp;TRIM(SUBSTITUTE(SUBSTITUTE(SUBSTITUTE(SUBSTITUTE(SUBSTITUTE(SUBSTITUTE(SUBSTITUTE(SUBSTITUTE(SUBSTITUTE(SUBSTITUTE(SUBSTITUTE(SUBSTITUTE(SUBSTITUTE(SUBSTITUTE(SUBSTITUTE(SUBSTITUTE(SUBSTITUTE(SUBSTITUTE(SUBSTITUTE(SUBSTITUTE(LOWER(V444&amp;""),CHAR(160)," "),"."," "),","," "),"-"," "),"/"," "),"("," "),")"," "),":"," "),";"," "),"_"," "),"–"," "),"?"," "),"!"," "),"*"," "),"["," "),"]"," "),"'"," "),"#"," "),"+"," "),"&amp;"," "))&amp;" "</f>
        <v>  </v>
      </c>
      <c r="BD444" s="61" t="str">
        <f aca="false">" "&amp;TRIM(SUBSTITUTE(SUBSTITUTE(SUBSTITUTE(SUBSTITUTE(SUBSTITUTE(SUBSTITUTE(SUBSTITUTE(SUBSTITUTE(SUBSTITUTE(SUBSTITUTE(SUBSTITUTE(SUBSTITUTE(SUBSTITUTE(SUBSTITUTE(SUBSTITUTE(SUBSTITUTE(SUBSTITUTE(SUBSTITUTE(SUBSTITUTE(SUBSTITUTE(LOWER(Z444&amp;""),CHAR(160)," "),"."," "),","," "),"-"," "),"/"," "),"("," "),")"," "),":"," "),";"," "),"_"," "),"–"," "),"?"," "),"!"," "),"*"," "),"["," "),"]"," "),"'"," "),"#"," "),"+"," "),"&amp;"," "))&amp;" "</f>
        <v>  </v>
      </c>
      <c r="BE444" s="61" t="str">
        <f aca="false">" "&amp;TRIM(SUBSTITUTE(SUBSTITUTE(SUBSTITUTE(SUBSTITUTE(SUBSTITUTE(SUBSTITUTE(SUBSTITUTE(SUBSTITUTE(SUBSTITUTE(SUBSTITUTE(SUBSTITUTE(SUBSTITUTE(SUBSTITUTE(SUBSTITUTE(SUBSTITUTE(SUBSTITUTE(SUBSTITUTE(SUBSTITUTE(SUBSTITUTE(SUBSTITUTE(LOWER(W444&amp;""),CHAR(160)," "),"."," "),","," "),"-"," "),"/"," "),"("," "),")"," "),":"," "),";"," "),"_"," "),"–"," "),"?"," "),"!"," "),"*"," "),"["," "),"]"," "),"'"," "),"#"," "),"+"," "),"&amp;"," "))&amp;" "</f>
        <v>  </v>
      </c>
      <c r="BF444" s="61" t="str">
        <f aca="false">" "&amp;TRIM(SUBSTITUTE(SUBSTITUTE(SUBSTITUTE(SUBSTITUTE(SUBSTITUTE(SUBSTITUTE(SUBSTITUTE(SUBSTITUTE(SUBSTITUTE(SUBSTITUTE(SUBSTITUTE(SUBSTITUTE(SUBSTITUTE(SUBSTITUTE(SUBSTITUTE(SUBSTITUTE(SUBSTITUTE(SUBSTITUTE(SUBSTITUTE(SUBSTITUTE(LOWER(AC444&amp;""),CHAR(160)," "),"."," "),","," "),"-"," "),"/"," "),"("," "),")"," "),":"," "),";"," "),"_"," "),"–"," "),"?"," "),"!"," "),"*"," "),"["," "),"]"," "),"'"," "),"#"," "),"+"," "),"&amp;"," "))&amp;" "</f>
        <v>  </v>
      </c>
    </row>
    <row r="445" customFormat="false" ht="78.75" hidden="false" customHeight="true" outlineLevel="0" collapsed="false">
      <c r="A445" s="57" t="s">
        <v>1064</v>
      </c>
      <c r="B445" s="57" t="s">
        <v>269</v>
      </c>
      <c r="C445" s="57" t="str">
        <f aca="false">Flights!$F$17</f>
        <v>MH0138</v>
      </c>
      <c r="D445" s="58" t="n">
        <f aca="false">Flights!$D$17</f>
        <v>46309</v>
      </c>
      <c r="E445" s="57" t="str">
        <f aca="false">Flights!$G$17&amp;"-"&amp;Flights!$H$17</f>
        <v>ADL-KUL</v>
      </c>
      <c r="F445" s="57" t="str">
        <f aca="false">Flights!$K$17</f>
        <v>EY</v>
      </c>
      <c r="G445" s="57" t="s">
        <v>402</v>
      </c>
      <c r="H445" s="57" t="s">
        <v>360</v>
      </c>
      <c r="I445" s="57" t="s">
        <v>422</v>
      </c>
      <c r="J445" s="57" t="s">
        <v>423</v>
      </c>
      <c r="K445" s="67" t="s">
        <v>424</v>
      </c>
      <c r="L445" s="67" t="s">
        <v>996</v>
      </c>
      <c r="M445" s="67" t="s">
        <v>184</v>
      </c>
      <c r="N445" s="67" t="s">
        <v>426</v>
      </c>
      <c r="O445" s="67" t="s">
        <v>1065</v>
      </c>
      <c r="P445" s="57" t="s">
        <v>184</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open",IF(AND(NOT(OR(LEN(AZ445)&lt;15,ISNUMBER(MATCH(AZ445,L_Placeholder,0)))),NOT(SUMPRODUCT(--ISNUMBER(SEARCH(" "&amp;L_EvidencePhrase&amp;" ",BF445)))&gt;0),NOT(OR(LEN(AU445)&lt;2,ISNUMBER(MATCH(AU445,L_Placeholder,0)))),NOT(OR(LEN(AX445)&lt;2,ISNUMBER(MATCH(AX445,L_Placeholder,0)))),TRIM(AE445)&lt;&gt;TRIM(T445)),"N/A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",BD445)))&gt;0),"INVALID – evidence missing, placeholder or not yet on file",IF(OR(LEN(AX445)&lt;2,ISNUMBER(MATCH(AX445,L_Placeholder,0))),"INVALID – verifier missing",IF(AX445=AU445,"INVALID – verifier must be someone other than the PIC",IF(SUMPRODUCT(--ISNUMBER(SEARCH(" "&amp;L_EvidencePhrase&amp;" ",BC445)))&gt;0,"INVALID – result not yet available (awaiting / TBC)",IF(AND(TRIM(U445)="Pass",SUMPRODUCT(--ISNUMBER(SEARCH(" "&amp;L_ResultBad&amp;" ",BC445)))&gt;0,NOT(SUMPRODUCT(--ISNUMBER(SEARCH(" "&amp;L_Negation&amp;" ",BC445)))&gt;0)),"INVALID – result describes a problem: use Fail, then Pass after CA",IF(AND(AQ445=1,OR(OR(LEN(AY445)&lt;3,ISNUMBER(MATCH(AY445,L_Placeholder,0))),SUMPRODUCT(--ISNUMBER(SEARCH(" "&amp;L_EvidencePhrase&amp;" ",BE445)))&gt;0)),"INVALID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SUBSTITUTE(SUBSTITUTE(SUBSTITUTE(SUBSTITUTE(SUBSTITUTE(SUBSTITUTE(SUBSTITUTE(SUBSTITUTE(SUBSTITUTE(SUBSTITUTE(SUBSTITUTE(SUBSTITUTE(SUBSTITUTE(LOWER(T445&amp;""),CHAR(160),"")," ",""),".",""),"-",""),"/",""),"?",""),"_",""),",",""),"[",""),"]",""),"(",""),")",""),"*","")</f>
        <v/>
      </c>
      <c r="AV445" s="61" t="str">
        <f aca="false">SUBSTITUTE(SUBSTITUTE(SUBSTITUTE(SUBSTITUTE(SUBSTITUTE(SUBSTITUTE(SUBSTITUTE(SUBSTITUTE(SUBSTITUTE(SUBSTITUTE(SUBSTITUTE(SUBSTITUTE(SUBSTITUTE(LOWER(V445&amp;""),CHAR(160),"")," ",""),".",""),"-",""),"/",""),"?",""),"_",""),",",""),"[",""),"]",""),"(",""),")",""),"*","")</f>
        <v/>
      </c>
      <c r="AW445" s="61" t="str">
        <f aca="false">SUBSTITUTE(SUBSTITUTE(SUBSTITUTE(SUBSTITUTE(SUBSTITUTE(SUBSTITUTE(SUBSTITUTE(SUBSTITUTE(SUBSTITUTE(SUBSTITUTE(SUBSTITUTE(SUBSTITUTE(SUBSTITUTE(LOWER(Z445&amp;""),CHAR(160),"")," ",""),".",""),"-",""),"/",""),"?",""),"_",""),",",""),"[",""),"]",""),"(",""),")",""),"*","")</f>
        <v/>
      </c>
      <c r="AX445" s="61" t="str">
        <f aca="false">SUBSTITUTE(SUBSTITUTE(SUBSTITUTE(SUBSTITUTE(SUBSTITUTE(SUBSTITUTE(SUBSTITUTE(SUBSTITUTE(SUBSTITUTE(SUBSTITUTE(SUBSTITUTE(SUBSTITUTE(SUBSTITUTE(LOWER(AE445&amp;""),CHAR(160),"")," ",""),".",""),"-",""),"/",""),"?",""),"_",""),",",""),"[",""),"]",""),"(",""),")",""),"*","")</f>
        <v/>
      </c>
      <c r="AY445" s="61" t="str">
        <f aca="false">SUBSTITUTE(SUBSTITUTE(SUBSTITUTE(SUBSTITUTE(SUBSTITUTE(SUBSTITUTE(SUBSTITUTE(SUBSTITUTE(SUBSTITUTE(SUBSTITUTE(SUBSTITUTE(SUBSTITUTE(SUBSTITUTE(LOWER(W445&amp;""),CHAR(160),"")," ",""),".",""),"-",""),"/",""),"?",""),"_",""),",",""),"[",""),"]",""),"(",""),")",""),"*","")</f>
        <v/>
      </c>
      <c r="AZ445" s="61" t="str">
        <f aca="false">SUBSTITUTE(SUBSTITUTE(SUBSTITUTE(SUBSTITUTE(SUBSTITUTE(SUBSTITUTE(SUBSTITUTE(SUBSTITUTE(SUBSTITUTE(SUBSTITUTE(SUBSTITUTE(SUBSTITUTE(SUBSTITUTE(LOWER(AC445&amp;""),CHAR(160),"")," ",""),".",""),"-",""),"/",""),"?",""),"_",""),",",""),"[",""),"]",""),"(",""),")",""),"*","")</f>
        <v/>
      </c>
      <c r="BA445" s="61" t="str">
        <f aca="false">SUBSTITUTE(SUBSTITUTE(SUBSTITUTE(SUBSTITUTE(SUBSTITUTE(SUBSTITUTE(SUBSTITUTE(SUBSTITUTE(SUBSTITUTE(SUBSTITUTE(SUBSTITUTE(SUBSTITUTE(SUBSTITUTE(LOWER(AA445&amp;""),CHAR(160),""),"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"&amp;TRIM(SUBSTITUTE(SUBSTITUTE(SUBSTITUTE(SUBSTITUTE(SUBSTITUTE(SUBSTITUTE(SUBSTITUTE(SUBSTITUTE(SUBSTITUTE(SUBSTITUTE(SUBSTITUTE(SUBSTITUTE(SUBSTITUTE(SUBSTITUTE(SUBSTITUTE(SUBSTITUTE(SUBSTITUTE(SUBSTITUTE(SUBSTITUTE(SUBSTITUTE(LOWER(V445&amp;""),CHAR(160)," "),"."," "),","," "),"-"," "),"/"," "),"("," "),")"," "),":"," "),";"," "),"_"," "),"–"," "),"?"," "),"!"," "),"*"," "),"["," "),"]"," "),"'"," "),"#"," "),"+"," "),"&amp;"," "))&amp;" "</f>
        <v>  </v>
      </c>
      <c r="BD445" s="61" t="str">
        <f aca="false">" "&amp;TRIM(SUBSTITUTE(SUBSTITUTE(SUBSTITUTE(SUBSTITUTE(SUBSTITUTE(SUBSTITUTE(SUBSTITUTE(SUBSTITUTE(SUBSTITUTE(SUBSTITUTE(SUBSTITUTE(SUBSTITUTE(SUBSTITUTE(SUBSTITUTE(SUBSTITUTE(SUBSTITUTE(SUBSTITUTE(SUBSTITUTE(SUBSTITUTE(SUBSTITUTE(LOWER(Z445&amp;""),CHAR(160)," "),"."," "),","," "),"-"," "),"/"," "),"("," "),")"," "),":"," "),";"," "),"_"," "),"–"," "),"?"," "),"!"," "),"*"," "),"["," "),"]"," "),"'"," "),"#"," "),"+"," "),"&amp;"," "))&amp;" "</f>
        <v>  </v>
      </c>
      <c r="BE445" s="61" t="str">
        <f aca="false">" "&amp;TRIM(SUBSTITUTE(SUBSTITUTE(SUBSTITUTE(SUBSTITUTE(SUBSTITUTE(SUBSTITUTE(SUBSTITUTE(SUBSTITUTE(SUBSTITUTE(SUBSTITUTE(SUBSTITUTE(SUBSTITUTE(SUBSTITUTE(SUBSTITUTE(SUBSTITUTE(SUBSTITUTE(SUBSTITUTE(SUBSTITUTE(SUBSTITUTE(SUBSTITUTE(LOWER(W445&amp;""),CHAR(160)," "),"."," "),","," "),"-"," "),"/"," "),"("," "),")"," "),":"," "),";"," "),"_"," "),"–"," "),"?"," "),"!"," "),"*"," "),"["," "),"]"," "),"'"," "),"#"," "),"+"," "),"&amp;"," "))&amp;" "</f>
        <v>  </v>
      </c>
      <c r="BF445" s="61" t="str">
        <f aca="false">" "&amp;TRIM(SUBSTITUTE(SUBSTITUTE(SUBSTITUTE(SUBSTITUTE(SUBSTITUTE(SUBSTITUTE(SUBSTITUTE(SUBSTITUTE(SUBSTITUTE(SUBSTITUTE(SUBSTITUTE(SUBSTITUTE(SUBSTITUTE(SUBSTITUTE(SUBSTITUTE(SUBSTITUTE(SUBSTITUTE(SUBSTITUTE(SUBSTITUTE(SUBSTITUTE(LOWER(AC445&amp;""),CHAR(160)," "),"."," "),","," "),"-"," "),"/"," "),"("," "),")"," "),":"," "),";"," "),"_"," "),"–"," "),"?"," "),"!"," "),"*"," "),"["," "),"]"," "),"'"," "),"#"," "),"+"," "),"&amp;"," "))&amp;" "</f>
        <v>  </v>
      </c>
    </row>
    <row r="446" customFormat="false" ht="41.25" hidden="false" customHeight="true" outlineLevel="0" collapsed="false">
      <c r="A446" s="57" t="s">
        <v>1066</v>
      </c>
      <c r="B446" s="57" t="s">
        <v>269</v>
      </c>
      <c r="C446" s="57" t="str">
        <f aca="false">Flights!$F$17</f>
        <v>MH0138</v>
      </c>
      <c r="D446" s="58" t="n">
        <f aca="false">Flights!$D$17</f>
        <v>46309</v>
      </c>
      <c r="E446" s="57" t="str">
        <f aca="false">Flights!$G$17&amp;"-"&amp;Flights!$H$17</f>
        <v>ADL-KUL</v>
      </c>
      <c r="F446" s="57" t="str">
        <f aca="false">Flights!$K$17</f>
        <v>EY</v>
      </c>
      <c r="G446" s="57" t="s">
        <v>402</v>
      </c>
      <c r="H446" s="57" t="s">
        <v>360</v>
      </c>
      <c r="I446" s="57" t="s">
        <v>429</v>
      </c>
      <c r="J446" s="57" t="s">
        <v>430</v>
      </c>
      <c r="K446" s="67" t="s">
        <v>431</v>
      </c>
      <c r="L446" s="67" t="s">
        <v>1067</v>
      </c>
      <c r="M446" s="67" t="s">
        <v>433</v>
      </c>
      <c r="N446" s="67" t="s">
        <v>365</v>
      </c>
      <c r="O446" s="67" t="s">
        <v>1068</v>
      </c>
      <c r="P446" s="57" t="s">
        <v>260</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open",IF(AND(NOT(OR(LEN(AZ446)&lt;15,ISNUMBER(MATCH(AZ446,L_Placeholder,0)))),NOT(SUMPRODUCT(--ISNUMBER(SEARCH(" "&amp;L_EvidencePhrase&amp;" ",BF446)))&gt;0),NOT(OR(LEN(AU446)&lt;2,ISNUMBER(MATCH(AU446,L_Placeholder,0)))),NOT(OR(LEN(AX446)&lt;2,ISNUMBER(MATCH(AX446,L_Placeholder,0)))),TRIM(AE446)&lt;&gt;TRIM(T446)),"N/A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",BD446)))&gt;0),"INVALID – evidence missing, placeholder or not yet on file",IF(OR(LEN(AX446)&lt;2,ISNUMBER(MATCH(AX446,L_Placeholder,0))),"INVALID – verifier missing",IF(AX446=AU446,"INVALID – verifier must be someone other than the PIC",IF(SUMPRODUCT(--ISNUMBER(SEARCH(" "&amp;L_EvidencePhrase&amp;" ",BC446)))&gt;0,"INVALID – result not yet available (awaiting / TBC)",IF(AND(TRIM(U446)="Pass",SUMPRODUCT(--ISNUMBER(SEARCH(" "&amp;L_ResultBad&amp;" ",BC446)))&gt;0,NOT(SUMPRODUCT(--ISNUMBER(SEARCH(" "&amp;L_Negation&amp;" ",BC446)))&gt;0)),"INVALID – result describes a problem: use Fail, then Pass after CA",IF(AND(AQ446=1,OR(OR(LEN(AY446)&lt;3,ISNUMBER(MATCH(AY446,L_Placeholder,0))),SUMPRODUCT(--ISNUMBER(SEARCH(" "&amp;L_EvidencePhrase&amp;" ",BE446)))&gt;0)),"INVALID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SUBSTITUTE(SUBSTITUTE(SUBSTITUTE(SUBSTITUTE(SUBSTITUTE(SUBSTITUTE(SUBSTITUTE(SUBSTITUTE(SUBSTITUTE(SUBSTITUTE(SUBSTITUTE(SUBSTITUTE(SUBSTITUTE(LOWER(T446&amp;""),CHAR(160),"")," ",""),".",""),"-",""),"/",""),"?",""),"_",""),",",""),"[",""),"]",""),"(",""),")",""),"*","")</f>
        <v/>
      </c>
      <c r="AV446" s="61" t="str">
        <f aca="false">SUBSTITUTE(SUBSTITUTE(SUBSTITUTE(SUBSTITUTE(SUBSTITUTE(SUBSTITUTE(SUBSTITUTE(SUBSTITUTE(SUBSTITUTE(SUBSTITUTE(SUBSTITUTE(SUBSTITUTE(SUBSTITUTE(LOWER(V446&amp;""),CHAR(160),"")," ",""),".",""),"-",""),"/",""),"?",""),"_",""),",",""),"[",""),"]",""),"(",""),")",""),"*","")</f>
        <v/>
      </c>
      <c r="AW446" s="61" t="str">
        <f aca="false">SUBSTITUTE(SUBSTITUTE(SUBSTITUTE(SUBSTITUTE(SUBSTITUTE(SUBSTITUTE(SUBSTITUTE(SUBSTITUTE(SUBSTITUTE(SUBSTITUTE(SUBSTITUTE(SUBSTITUTE(SUBSTITUTE(LOWER(Z446&amp;""),CHAR(160),"")," ",""),".",""),"-",""),"/",""),"?",""),"_",""),",",""),"[",""),"]",""),"(",""),")",""),"*","")</f>
        <v/>
      </c>
      <c r="AX446" s="61" t="str">
        <f aca="false">SUBSTITUTE(SUBSTITUTE(SUBSTITUTE(SUBSTITUTE(SUBSTITUTE(SUBSTITUTE(SUBSTITUTE(SUBSTITUTE(SUBSTITUTE(SUBSTITUTE(SUBSTITUTE(SUBSTITUTE(SUBSTITUTE(LOWER(AE446&amp;""),CHAR(160),"")," ",""),".",""),"-",""),"/",""),"?",""),"_",""),",",""),"[",""),"]",""),"(",""),")",""),"*","")</f>
        <v/>
      </c>
      <c r="AY446" s="61" t="str">
        <f aca="false">SUBSTITUTE(SUBSTITUTE(SUBSTITUTE(SUBSTITUTE(SUBSTITUTE(SUBSTITUTE(SUBSTITUTE(SUBSTITUTE(SUBSTITUTE(SUBSTITUTE(SUBSTITUTE(SUBSTITUTE(SUBSTITUTE(LOWER(W446&amp;""),CHAR(160),"")," ",""),".",""),"-",""),"/",""),"?",""),"_",""),",",""),"[",""),"]",""),"(",""),")",""),"*","")</f>
        <v/>
      </c>
      <c r="AZ446" s="61" t="str">
        <f aca="false">SUBSTITUTE(SUBSTITUTE(SUBSTITUTE(SUBSTITUTE(SUBSTITUTE(SUBSTITUTE(SUBSTITUTE(SUBSTITUTE(SUBSTITUTE(SUBSTITUTE(SUBSTITUTE(SUBSTITUTE(SUBSTITUTE(LOWER(AC446&amp;""),CHAR(160),"")," ",""),".",""),"-",""),"/",""),"?",""),"_",""),",",""),"[",""),"]",""),"(",""),")",""),"*","")</f>
        <v/>
      </c>
      <c r="BA446" s="61" t="str">
        <f aca="false">SUBSTITUTE(SUBSTITUTE(SUBSTITUTE(SUBSTITUTE(SUBSTITUTE(SUBSTITUTE(SUBSTITUTE(SUBSTITUTE(SUBSTITUTE(SUBSTITUTE(SUBSTITUTE(SUBSTITUTE(SUBSTITUTE(LOWER(AA446&amp;""),CHAR(160),""),"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"&amp;TRIM(SUBSTITUTE(SUBSTITUTE(SUBSTITUTE(SUBSTITUTE(SUBSTITUTE(SUBSTITUTE(SUBSTITUTE(SUBSTITUTE(SUBSTITUTE(SUBSTITUTE(SUBSTITUTE(SUBSTITUTE(SUBSTITUTE(SUBSTITUTE(SUBSTITUTE(SUBSTITUTE(SUBSTITUTE(SUBSTITUTE(SUBSTITUTE(SUBSTITUTE(LOWER(V446&amp;""),CHAR(160)," "),"."," "),","," "),"-"," "),"/"," "),"("," "),")"," "),":"," "),";"," "),"_"," "),"–"," "),"?"," "),"!"," "),"*"," "),"["," "),"]"," "),"'"," "),"#"," "),"+"," "),"&amp;"," "))&amp;" "</f>
        <v>  </v>
      </c>
      <c r="BD446" s="61" t="str">
        <f aca="false">" "&amp;TRIM(SUBSTITUTE(SUBSTITUTE(SUBSTITUTE(SUBSTITUTE(SUBSTITUTE(SUBSTITUTE(SUBSTITUTE(SUBSTITUTE(SUBSTITUTE(SUBSTITUTE(SUBSTITUTE(SUBSTITUTE(SUBSTITUTE(SUBSTITUTE(SUBSTITUTE(SUBSTITUTE(SUBSTITUTE(SUBSTITUTE(SUBSTITUTE(SUBSTITUTE(LOWER(Z446&amp;""),CHAR(160)," "),"."," "),","," "),"-"," "),"/"," "),"("," "),")"," "),":"," "),";"," "),"_"," "),"–"," "),"?"," "),"!"," "),"*"," "),"["," "),"]"," "),"'"," "),"#"," "),"+"," "),"&amp;"," "))&amp;" "</f>
        <v>  </v>
      </c>
      <c r="BE446" s="61" t="str">
        <f aca="false">" "&amp;TRIM(SUBSTITUTE(SUBSTITUTE(SUBSTITUTE(SUBSTITUTE(SUBSTITUTE(SUBSTITUTE(SUBSTITUTE(SUBSTITUTE(SUBSTITUTE(SUBSTITUTE(SUBSTITUTE(SUBSTITUTE(SUBSTITUTE(SUBSTITUTE(SUBSTITUTE(SUBSTITUTE(SUBSTITUTE(SUBSTITUTE(SUBSTITUTE(SUBSTITUTE(LOWER(W446&amp;""),CHAR(160)," "),"."," "),","," "),"-"," "),"/"," "),"("," "),")"," "),":"," "),";"," "),"_"," "),"–"," "),"?"," "),"!"," "),"*"," "),"["," "),"]"," "),"'"," "),"#"," "),"+"," "),"&amp;"," "))&amp;" "</f>
        <v>  </v>
      </c>
      <c r="BF446" s="61" t="str">
        <f aca="false">" "&amp;TRIM(SUBSTITUTE(SUBSTITUTE(SUBSTITUTE(SUBSTITUTE(SUBSTITUTE(SUBSTITUTE(SUBSTITUTE(SUBSTITUTE(SUBSTITUTE(SUBSTITUTE(SUBSTITUTE(SUBSTITUTE(SUBSTITUTE(SUBSTITUTE(SUBSTITUTE(SUBSTITUTE(SUBSTITUTE(SUBSTITUTE(SUBSTITUTE(SUBSTITUTE(LOWER(AC446&amp;""),CHAR(160)," "),"."," "),","," "),"-"," "),"/"," "),"("," "),")"," "),":"," "),";"," "),"_"," "),"–"," "),"?"," "),"!"," "),"*"," "),"["," "),"]"," "),"'"," "),"#"," "),"+"," "),"&amp;"," "))&amp;" "</f>
        <v>  </v>
      </c>
    </row>
    <row r="447" customFormat="false" ht="78.75" hidden="false" customHeight="true" outlineLevel="0" collapsed="false">
      <c r="A447" s="57" t="s">
        <v>1069</v>
      </c>
      <c r="B447" s="57" t="s">
        <v>269</v>
      </c>
      <c r="C447" s="57" t="str">
        <f aca="false">Flights!$F$17</f>
        <v>MH0138</v>
      </c>
      <c r="D447" s="58" t="n">
        <f aca="false">Flights!$D$17</f>
        <v>46309</v>
      </c>
      <c r="E447" s="57" t="str">
        <f aca="false">Flights!$G$17&amp;"-"&amp;Flights!$H$17</f>
        <v>ADL-KUL</v>
      </c>
      <c r="F447" s="57" t="str">
        <f aca="false">Flights!$K$17</f>
        <v>EY</v>
      </c>
      <c r="G447" s="57" t="s">
        <v>402</v>
      </c>
      <c r="H447" s="57" t="s">
        <v>360</v>
      </c>
      <c r="I447" s="57" t="s">
        <v>429</v>
      </c>
      <c r="J447" s="57" t="s">
        <v>436</v>
      </c>
      <c r="K447" s="67" t="s">
        <v>1070</v>
      </c>
      <c r="L447" s="67" t="s">
        <v>1071</v>
      </c>
      <c r="M447" s="67" t="s">
        <v>433</v>
      </c>
      <c r="N447" s="67" t="s">
        <v>365</v>
      </c>
      <c r="O447" s="67" t="s">
        <v>1072</v>
      </c>
      <c r="P447" s="57" t="s">
        <v>260</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open",IF(AND(NOT(OR(LEN(AZ447)&lt;15,ISNUMBER(MATCH(AZ447,L_Placeholder,0)))),NOT(SUMPRODUCT(--ISNUMBER(SEARCH(" "&amp;L_EvidencePhrase&amp;" ",BF447)))&gt;0),NOT(OR(LEN(AU447)&lt;2,ISNUMBER(MATCH(AU447,L_Placeholder,0)))),NOT(OR(LEN(AX447)&lt;2,ISNUMBER(MATCH(AX447,L_Placeholder,0)))),TRIM(AE447)&lt;&gt;TRIM(T447)),"N/A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",BD447)))&gt;0),"INVALID – evidence missing, placeholder or not yet on file",IF(OR(LEN(AX447)&lt;2,ISNUMBER(MATCH(AX447,L_Placeholder,0))),"INVALID – verifier missing",IF(AX447=AU447,"INVALID – verifier must be someone other than the PIC",IF(SUMPRODUCT(--ISNUMBER(SEARCH(" "&amp;L_EvidencePhrase&amp;" ",BC447)))&gt;0,"INVALID – result not yet available (awaiting / TBC)",IF(AND(TRIM(U447)="Pass",SUMPRODUCT(--ISNUMBER(SEARCH(" "&amp;L_ResultBad&amp;" ",BC447)))&gt;0,NOT(SUMPRODUCT(--ISNUMBER(SEARCH(" "&amp;L_Negation&amp;" ",BC447)))&gt;0)),"INVALID – result describes a problem: use Fail, then Pass after CA",IF(AND(AQ447=1,OR(OR(LEN(AY447)&lt;3,ISNUMBER(MATCH(AY447,L_Placeholder,0))),SUMPRODUCT(--ISNUMBER(SEARCH(" "&amp;L_EvidencePhrase&amp;" ",BE447)))&gt;0)),"INVALID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SUBSTITUTE(SUBSTITUTE(SUBSTITUTE(SUBSTITUTE(SUBSTITUTE(SUBSTITUTE(SUBSTITUTE(SUBSTITUTE(SUBSTITUTE(SUBSTITUTE(SUBSTITUTE(SUBSTITUTE(SUBSTITUTE(LOWER(T447&amp;""),CHAR(160),"")," ",""),".",""),"-",""),"/",""),"?",""),"_",""),",",""),"[",""),"]",""),"(",""),")",""),"*","")</f>
        <v/>
      </c>
      <c r="AV447" s="61" t="str">
        <f aca="false">SUBSTITUTE(SUBSTITUTE(SUBSTITUTE(SUBSTITUTE(SUBSTITUTE(SUBSTITUTE(SUBSTITUTE(SUBSTITUTE(SUBSTITUTE(SUBSTITUTE(SUBSTITUTE(SUBSTITUTE(SUBSTITUTE(LOWER(V447&amp;""),CHAR(160),"")," ",""),".",""),"-",""),"/",""),"?",""),"_",""),",",""),"[",""),"]",""),"(",""),")",""),"*","")</f>
        <v/>
      </c>
      <c r="AW447" s="61" t="str">
        <f aca="false">SUBSTITUTE(SUBSTITUTE(SUBSTITUTE(SUBSTITUTE(SUBSTITUTE(SUBSTITUTE(SUBSTITUTE(SUBSTITUTE(SUBSTITUTE(SUBSTITUTE(SUBSTITUTE(SUBSTITUTE(SUBSTITUTE(LOWER(Z447&amp;""),CHAR(160),"")," ",""),".",""),"-",""),"/",""),"?",""),"_",""),",",""),"[",""),"]",""),"(",""),")",""),"*","")</f>
        <v/>
      </c>
      <c r="AX447" s="61" t="str">
        <f aca="false">SUBSTITUTE(SUBSTITUTE(SUBSTITUTE(SUBSTITUTE(SUBSTITUTE(SUBSTITUTE(SUBSTITUTE(SUBSTITUTE(SUBSTITUTE(SUBSTITUTE(SUBSTITUTE(SUBSTITUTE(SUBSTITUTE(LOWER(AE447&amp;""),CHAR(160),"")," ",""),".",""),"-",""),"/",""),"?",""),"_",""),",",""),"[",""),"]",""),"(",""),")",""),"*","")</f>
        <v/>
      </c>
      <c r="AY447" s="61" t="str">
        <f aca="false">SUBSTITUTE(SUBSTITUTE(SUBSTITUTE(SUBSTITUTE(SUBSTITUTE(SUBSTITUTE(SUBSTITUTE(SUBSTITUTE(SUBSTITUTE(SUBSTITUTE(SUBSTITUTE(SUBSTITUTE(SUBSTITUTE(LOWER(W447&amp;""),CHAR(160),"")," ",""),".",""),"-",""),"/",""),"?",""),"_",""),",",""),"[",""),"]",""),"(",""),")",""),"*","")</f>
        <v/>
      </c>
      <c r="AZ447" s="61" t="str">
        <f aca="false">SUBSTITUTE(SUBSTITUTE(SUBSTITUTE(SUBSTITUTE(SUBSTITUTE(SUBSTITUTE(SUBSTITUTE(SUBSTITUTE(SUBSTITUTE(SUBSTITUTE(SUBSTITUTE(SUBSTITUTE(SUBSTITUTE(LOWER(AC447&amp;""),CHAR(160),"")," ",""),".",""),"-",""),"/",""),"?",""),"_",""),",",""),"[",""),"]",""),"(",""),")",""),"*","")</f>
        <v/>
      </c>
      <c r="BA447" s="61" t="str">
        <f aca="false">SUBSTITUTE(SUBSTITUTE(SUBSTITUTE(SUBSTITUTE(SUBSTITUTE(SUBSTITUTE(SUBSTITUTE(SUBSTITUTE(SUBSTITUTE(SUBSTITUTE(SUBSTITUTE(SUBSTITUTE(SUBSTITUTE(LOWER(AA447&amp;""),CHAR(160),""),"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"&amp;TRIM(SUBSTITUTE(SUBSTITUTE(SUBSTITUTE(SUBSTITUTE(SUBSTITUTE(SUBSTITUTE(SUBSTITUTE(SUBSTITUTE(SUBSTITUTE(SUBSTITUTE(SUBSTITUTE(SUBSTITUTE(SUBSTITUTE(SUBSTITUTE(SUBSTITUTE(SUBSTITUTE(SUBSTITUTE(SUBSTITUTE(SUBSTITUTE(SUBSTITUTE(LOWER(V447&amp;""),CHAR(160)," "),"."," "),","," "),"-"," "),"/"," "),"("," "),")"," "),":"," "),";"," "),"_"," "),"–"," "),"?"," "),"!"," "),"*"," "),"["," "),"]"," "),"'"," "),"#"," "),"+"," "),"&amp;"," "))&amp;" "</f>
        <v>  </v>
      </c>
      <c r="BD447" s="61" t="str">
        <f aca="false">" "&amp;TRIM(SUBSTITUTE(SUBSTITUTE(SUBSTITUTE(SUBSTITUTE(SUBSTITUTE(SUBSTITUTE(SUBSTITUTE(SUBSTITUTE(SUBSTITUTE(SUBSTITUTE(SUBSTITUTE(SUBSTITUTE(SUBSTITUTE(SUBSTITUTE(SUBSTITUTE(SUBSTITUTE(SUBSTITUTE(SUBSTITUTE(SUBSTITUTE(SUBSTITUTE(LOWER(Z447&amp;""),CHAR(160)," "),"."," "),","," "),"-"," "),"/"," "),"("," "),")"," "),":"," "),";"," "),"_"," "),"–"," "),"?"," "),"!"," "),"*"," "),"["," "),"]"," "),"'"," "),"#"," "),"+"," "),"&amp;"," "))&amp;" "</f>
        <v>  </v>
      </c>
      <c r="BE447" s="61" t="str">
        <f aca="false">" "&amp;TRIM(SUBSTITUTE(SUBSTITUTE(SUBSTITUTE(SUBSTITUTE(SUBSTITUTE(SUBSTITUTE(SUBSTITUTE(SUBSTITUTE(SUBSTITUTE(SUBSTITUTE(SUBSTITUTE(SUBSTITUTE(SUBSTITUTE(SUBSTITUTE(SUBSTITUTE(SUBSTITUTE(SUBSTITUTE(SUBSTITUTE(SUBSTITUTE(SUBSTITUTE(LOWER(W447&amp;""),CHAR(160)," "),"."," "),","," "),"-"," "),"/"," "),"("," "),")"," "),":"," "),";"," "),"_"," "),"–"," "),"?"," "),"!"," "),"*"," "),"["," "),"]"," "),"'"," "),"#"," "),"+"," "),"&amp;"," "))&amp;" "</f>
        <v>  </v>
      </c>
      <c r="BF447" s="61" t="str">
        <f aca="false">" "&amp;TRIM(SUBSTITUTE(SUBSTITUTE(SUBSTITUTE(SUBSTITUTE(SUBSTITUTE(SUBSTITUTE(SUBSTITUTE(SUBSTITUTE(SUBSTITUTE(SUBSTITUTE(SUBSTITUTE(SUBSTITUTE(SUBSTITUTE(SUBSTITUTE(SUBSTITUTE(SUBSTITUTE(SUBSTITUTE(SUBSTITUTE(SUBSTITUTE(SUBSTITUTE(LOWER(AC447&amp;""),CHAR(160)," "),"."," "),","," "),"-"," "),"/"," "),"("," "),")"," "),":"," "),";"," "),"_"," "),"–"," "),"?"," "),"!"," "),"*"," "),"["," "),"]"," "),"'"," "),"#"," "),"+"," "),"&amp;"," "))&amp;" "</f>
        <v>  </v>
      </c>
    </row>
    <row r="448" customFormat="false" ht="91.5" hidden="false" customHeight="true" outlineLevel="0" collapsed="false">
      <c r="A448" s="57" t="s">
        <v>1073</v>
      </c>
      <c r="B448" s="57" t="s">
        <v>269</v>
      </c>
      <c r="C448" s="57" t="str">
        <f aca="false">Flights!$F$17</f>
        <v>MH0138</v>
      </c>
      <c r="D448" s="58" t="n">
        <f aca="false">Flights!$D$17</f>
        <v>46309</v>
      </c>
      <c r="E448" s="57" t="str">
        <f aca="false">Flights!$G$17&amp;"-"&amp;Flights!$H$17</f>
        <v>ADL-KUL</v>
      </c>
      <c r="F448" s="57" t="str">
        <f aca="false">Flights!$K$17</f>
        <v>EY</v>
      </c>
      <c r="G448" s="57" t="s">
        <v>402</v>
      </c>
      <c r="H448" s="57" t="s">
        <v>360</v>
      </c>
      <c r="I448" s="57" t="s">
        <v>616</v>
      </c>
      <c r="J448" s="57" t="s">
        <v>617</v>
      </c>
      <c r="K448" s="67" t="s">
        <v>1022</v>
      </c>
      <c r="L448" s="67" t="s">
        <v>1023</v>
      </c>
      <c r="M448" s="67" t="s">
        <v>433</v>
      </c>
      <c r="N448" s="67" t="s">
        <v>426</v>
      </c>
      <c r="O448" s="67" t="s">
        <v>1074</v>
      </c>
      <c r="P448" s="57" t="s">
        <v>260</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open",IF(AND(NOT(OR(LEN(AZ448)&lt;15,ISNUMBER(MATCH(AZ448,L_Placeholder,0)))),NOT(SUMPRODUCT(--ISNUMBER(SEARCH(" "&amp;L_EvidencePhrase&amp;" ",BF448)))&gt;0),NOT(OR(LEN(AU448)&lt;2,ISNUMBER(MATCH(AU448,L_Placeholder,0)))),NOT(OR(LEN(AX448)&lt;2,ISNUMBER(MATCH(AX448,L_Placeholder,0)))),TRIM(AE448)&lt;&gt;TRIM(T448)),"N/A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",BD448)))&gt;0),"INVALID – evidence missing, placeholder or not yet on file",IF(OR(LEN(AX448)&lt;2,ISNUMBER(MATCH(AX448,L_Placeholder,0))),"INVALID – verifier missing",IF(AX448=AU448,"INVALID – verifier must be someone other than the PIC",IF(SUMPRODUCT(--ISNUMBER(SEARCH(" "&amp;L_EvidencePhrase&amp;" ",BC448)))&gt;0,"INVALID – result not yet available (awaiting / TBC)",IF(AND(TRIM(U448)="Pass",SUMPRODUCT(--ISNUMBER(SEARCH(" "&amp;L_ResultBad&amp;" ",BC448)))&gt;0,NOT(SUMPRODUCT(--ISNUMBER(SEARCH(" "&amp;L_Negation&amp;" ",BC448)))&gt;0)),"INVALID – result describes a problem: use Fail, then Pass after CA",IF(AND(AQ448=1,OR(OR(LEN(AY448)&lt;3,ISNUMBER(MATCH(AY448,L_Placeholder,0))),SUMPRODUCT(--ISNUMBER(SEARCH(" "&amp;L_EvidencePhrase&amp;" ",BE448)))&gt;0)),"INVALID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SUBSTITUTE(SUBSTITUTE(SUBSTITUTE(SUBSTITUTE(SUBSTITUTE(SUBSTITUTE(SUBSTITUTE(SUBSTITUTE(SUBSTITUTE(SUBSTITUTE(SUBSTITUTE(SUBSTITUTE(SUBSTITUTE(LOWER(T448&amp;""),CHAR(160),"")," ",""),".",""),"-",""),"/",""),"?",""),"_",""),",",""),"[",""),"]",""),"(",""),")",""),"*","")</f>
        <v/>
      </c>
      <c r="AV448" s="61" t="str">
        <f aca="false">SUBSTITUTE(SUBSTITUTE(SUBSTITUTE(SUBSTITUTE(SUBSTITUTE(SUBSTITUTE(SUBSTITUTE(SUBSTITUTE(SUBSTITUTE(SUBSTITUTE(SUBSTITUTE(SUBSTITUTE(SUBSTITUTE(LOWER(V448&amp;""),CHAR(160),"")," ",""),".",""),"-",""),"/",""),"?",""),"_",""),",",""),"[",""),"]",""),"(",""),")",""),"*","")</f>
        <v/>
      </c>
      <c r="AW448" s="61" t="str">
        <f aca="false">SUBSTITUTE(SUBSTITUTE(SUBSTITUTE(SUBSTITUTE(SUBSTITUTE(SUBSTITUTE(SUBSTITUTE(SUBSTITUTE(SUBSTITUTE(SUBSTITUTE(SUBSTITUTE(SUBSTITUTE(SUBSTITUTE(LOWER(Z448&amp;""),CHAR(160),"")," ",""),".",""),"-",""),"/",""),"?",""),"_",""),",",""),"[",""),"]",""),"(",""),")",""),"*","")</f>
        <v/>
      </c>
      <c r="AX448" s="61" t="str">
        <f aca="false">SUBSTITUTE(SUBSTITUTE(SUBSTITUTE(SUBSTITUTE(SUBSTITUTE(SUBSTITUTE(SUBSTITUTE(SUBSTITUTE(SUBSTITUTE(SUBSTITUTE(SUBSTITUTE(SUBSTITUTE(SUBSTITUTE(LOWER(AE448&amp;""),CHAR(160),"")," ",""),".",""),"-",""),"/",""),"?",""),"_",""),",",""),"[",""),"]",""),"(",""),")",""),"*","")</f>
        <v/>
      </c>
      <c r="AY448" s="61" t="str">
        <f aca="false">SUBSTITUTE(SUBSTITUTE(SUBSTITUTE(SUBSTITUTE(SUBSTITUTE(SUBSTITUTE(SUBSTITUTE(SUBSTITUTE(SUBSTITUTE(SUBSTITUTE(SUBSTITUTE(SUBSTITUTE(SUBSTITUTE(LOWER(W448&amp;""),CHAR(160),"")," ",""),".",""),"-",""),"/",""),"?",""),"_",""),",",""),"[",""),"]",""),"(",""),")",""),"*","")</f>
        <v/>
      </c>
      <c r="AZ448" s="61" t="str">
        <f aca="false">SUBSTITUTE(SUBSTITUTE(SUBSTITUTE(SUBSTITUTE(SUBSTITUTE(SUBSTITUTE(SUBSTITUTE(SUBSTITUTE(SUBSTITUTE(SUBSTITUTE(SUBSTITUTE(SUBSTITUTE(SUBSTITUTE(LOWER(AC448&amp;""),CHAR(160),"")," ",""),".",""),"-",""),"/",""),"?",""),"_",""),",",""),"[",""),"]",""),"(",""),")",""),"*","")</f>
        <v/>
      </c>
      <c r="BA448" s="61" t="str">
        <f aca="false">SUBSTITUTE(SUBSTITUTE(SUBSTITUTE(SUBSTITUTE(SUBSTITUTE(SUBSTITUTE(SUBSTITUTE(SUBSTITUTE(SUBSTITUTE(SUBSTITUTE(SUBSTITUTE(SUBSTITUTE(SUBSTITUTE(LOWER(AA448&amp;""),CHAR(160),""),"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"&amp;TRIM(SUBSTITUTE(SUBSTITUTE(SUBSTITUTE(SUBSTITUTE(SUBSTITUTE(SUBSTITUTE(SUBSTITUTE(SUBSTITUTE(SUBSTITUTE(SUBSTITUTE(SUBSTITUTE(SUBSTITUTE(SUBSTITUTE(SUBSTITUTE(SUBSTITUTE(SUBSTITUTE(SUBSTITUTE(SUBSTITUTE(SUBSTITUTE(SUBSTITUTE(LOWER(V448&amp;""),CHAR(160)," "),"."," "),","," "),"-"," "),"/"," "),"("," "),")"," "),":"," "),";"," "),"_"," "),"–"," "),"?"," "),"!"," "),"*"," "),"["," "),"]"," "),"'"," "),"#"," "),"+"," "),"&amp;"," "))&amp;" "</f>
        <v>  </v>
      </c>
      <c r="BD448" s="61" t="str">
        <f aca="false">" "&amp;TRIM(SUBSTITUTE(SUBSTITUTE(SUBSTITUTE(SUBSTITUTE(SUBSTITUTE(SUBSTITUTE(SUBSTITUTE(SUBSTITUTE(SUBSTITUTE(SUBSTITUTE(SUBSTITUTE(SUBSTITUTE(SUBSTITUTE(SUBSTITUTE(SUBSTITUTE(SUBSTITUTE(SUBSTITUTE(SUBSTITUTE(SUBSTITUTE(SUBSTITUTE(LOWER(Z448&amp;""),CHAR(160)," "),"."," "),","," "),"-"," "),"/"," "),"("," "),")"," "),":"," "),";"," "),"_"," "),"–"," "),"?"," "),"!"," "),"*"," "),"["," "),"]"," "),"'"," "),"#"," "),"+"," "),"&amp;"," "))&amp;" "</f>
        <v>  </v>
      </c>
      <c r="BE448" s="61" t="str">
        <f aca="false">" "&amp;TRIM(SUBSTITUTE(SUBSTITUTE(SUBSTITUTE(SUBSTITUTE(SUBSTITUTE(SUBSTITUTE(SUBSTITUTE(SUBSTITUTE(SUBSTITUTE(SUBSTITUTE(SUBSTITUTE(SUBSTITUTE(SUBSTITUTE(SUBSTITUTE(SUBSTITUTE(SUBSTITUTE(SUBSTITUTE(SUBSTITUTE(SUBSTITUTE(SUBSTITUTE(LOWER(W448&amp;""),CHAR(160)," "),"."," "),","," "),"-"," "),"/"," "),"("," "),")"," "),":"," "),";"," "),"_"," "),"–"," "),"?"," "),"!"," "),"*"," "),"["," "),"]"," "),"'"," "),"#"," "),"+"," "),"&amp;"," "))&amp;" "</f>
        <v>  </v>
      </c>
      <c r="BF448" s="61" t="str">
        <f aca="false">" "&amp;TRIM(SUBSTITUTE(SUBSTITUTE(SUBSTITUTE(SUBSTITUTE(SUBSTITUTE(SUBSTITUTE(SUBSTITUTE(SUBSTITUTE(SUBSTITUTE(SUBSTITUTE(SUBSTITUTE(SUBSTITUTE(SUBSTITUTE(SUBSTITUTE(SUBSTITUTE(SUBSTITUTE(SUBSTITUTE(SUBSTITUTE(SUBSTITUTE(SUBSTITUTE(LOWER(AC448&amp;""),CHAR(160)," "),"."," "),","," "),"-"," "),"/"," "),"("," "),")"," "),":"," "),";"," "),"_"," "),"–"," "),"?"," "),"!"," "),"*"," "),"["," "),"]"," "),"'"," "),"#"," "),"+"," "),"&amp;"," "))&amp;" "</f>
        <v>  </v>
      </c>
    </row>
    <row r="449" customFormat="false" ht="39.75" hidden="false" customHeight="true" outlineLevel="0" collapsed="false">
      <c r="A449" s="57" t="s">
        <v>1075</v>
      </c>
      <c r="B449" s="57" t="s">
        <v>269</v>
      </c>
      <c r="C449" s="57" t="str">
        <f aca="false">Flights!$F$17</f>
        <v>MH0138</v>
      </c>
      <c r="D449" s="58" t="n">
        <f aca="false">Flights!$D$17</f>
        <v>46309</v>
      </c>
      <c r="E449" s="57" t="str">
        <f aca="false">Flights!$G$17&amp;"-"&amp;Flights!$H$17</f>
        <v>ADL-KUL</v>
      </c>
      <c r="F449" s="57" t="str">
        <f aca="false">Flights!$K$17</f>
        <v>EY</v>
      </c>
      <c r="G449" s="57" t="s">
        <v>441</v>
      </c>
      <c r="H449" s="57" t="s">
        <v>442</v>
      </c>
      <c r="I449" s="57" t="s">
        <v>361</v>
      </c>
      <c r="J449" s="57" t="s">
        <v>443</v>
      </c>
      <c r="K449" s="67" t="s">
        <v>408</v>
      </c>
      <c r="L449" s="67" t="s">
        <v>444</v>
      </c>
      <c r="M449" s="67"/>
      <c r="N449" s="67" t="s">
        <v>365</v>
      </c>
      <c r="O449" s="67" t="s">
        <v>445</v>
      </c>
      <c r="P449" s="57" t="s">
        <v>260</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open",IF(AND(NOT(OR(LEN(AZ449)&lt;15,ISNUMBER(MATCH(AZ449,L_Placeholder,0)))),NOT(SUMPRODUCT(--ISNUMBER(SEARCH(" "&amp;L_EvidencePhrase&amp;" ",BF449)))&gt;0),NOT(OR(LEN(AU449)&lt;2,ISNUMBER(MATCH(AU449,L_Placeholder,0)))),NOT(OR(LEN(AX449)&lt;2,ISNUMBER(MATCH(AX449,L_Placeholder,0)))),TRIM(AE449)&lt;&gt;TRIM(T449)),"N/A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",BD449)))&gt;0),"INVALID – evidence missing, placeholder or not yet on file",IF(OR(LEN(AX449)&lt;2,ISNUMBER(MATCH(AX449,L_Placeholder,0))),"INVALID – verifier missing",IF(AX449=AU449,"INVALID – verifier must be someone other than the PIC",IF(SUMPRODUCT(--ISNUMBER(SEARCH(" "&amp;L_EvidencePhrase&amp;" ",BC449)))&gt;0,"INVALID – result not yet available (awaiting / TBC)",IF(AND(TRIM(U449)="Pass",SUMPRODUCT(--ISNUMBER(SEARCH(" "&amp;L_ResultBad&amp;" ",BC449)))&gt;0,NOT(SUMPRODUCT(--ISNUMBER(SEARCH(" "&amp;L_Negation&amp;" ",BC449)))&gt;0)),"INVALID – result describes a problem: use Fail, then Pass after CA",IF(AND(AQ449=1,OR(OR(LEN(AY449)&lt;3,ISNUMBER(MATCH(AY449,L_Placeholder,0))),SUMPRODUCT(--ISNUMBER(SEARCH(" "&amp;L_EvidencePhrase&amp;" ",BE449)))&gt;0)),"INVALID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SUBSTITUTE(SUBSTITUTE(SUBSTITUTE(SUBSTITUTE(SUBSTITUTE(SUBSTITUTE(SUBSTITUTE(SUBSTITUTE(SUBSTITUTE(SUBSTITUTE(SUBSTITUTE(SUBSTITUTE(SUBSTITUTE(LOWER(T449&amp;""),CHAR(160),"")," ",""),".",""),"-",""),"/",""),"?",""),"_",""),",",""),"[",""),"]",""),"(",""),")",""),"*","")</f>
        <v/>
      </c>
      <c r="AV449" s="61" t="str">
        <f aca="false">SUBSTITUTE(SUBSTITUTE(SUBSTITUTE(SUBSTITUTE(SUBSTITUTE(SUBSTITUTE(SUBSTITUTE(SUBSTITUTE(SUBSTITUTE(SUBSTITUTE(SUBSTITUTE(SUBSTITUTE(SUBSTITUTE(LOWER(V449&amp;""),CHAR(160),"")," ",""),".",""),"-",""),"/",""),"?",""),"_",""),",",""),"[",""),"]",""),"(",""),")",""),"*","")</f>
        <v/>
      </c>
      <c r="AW449" s="61" t="str">
        <f aca="false">SUBSTITUTE(SUBSTITUTE(SUBSTITUTE(SUBSTITUTE(SUBSTITUTE(SUBSTITUTE(SUBSTITUTE(SUBSTITUTE(SUBSTITUTE(SUBSTITUTE(SUBSTITUTE(SUBSTITUTE(SUBSTITUTE(LOWER(Z449&amp;""),CHAR(160),"")," ",""),".",""),"-",""),"/",""),"?",""),"_",""),",",""),"[",""),"]",""),"(",""),")",""),"*","")</f>
        <v/>
      </c>
      <c r="AX449" s="61" t="str">
        <f aca="false">SUBSTITUTE(SUBSTITUTE(SUBSTITUTE(SUBSTITUTE(SUBSTITUTE(SUBSTITUTE(SUBSTITUTE(SUBSTITUTE(SUBSTITUTE(SUBSTITUTE(SUBSTITUTE(SUBSTITUTE(SUBSTITUTE(LOWER(AE449&amp;""),CHAR(160),"")," ",""),".",""),"-",""),"/",""),"?",""),"_",""),",",""),"[",""),"]",""),"(",""),")",""),"*","")</f>
        <v/>
      </c>
      <c r="AY449" s="61" t="str">
        <f aca="false">SUBSTITUTE(SUBSTITUTE(SUBSTITUTE(SUBSTITUTE(SUBSTITUTE(SUBSTITUTE(SUBSTITUTE(SUBSTITUTE(SUBSTITUTE(SUBSTITUTE(SUBSTITUTE(SUBSTITUTE(SUBSTITUTE(LOWER(W449&amp;""),CHAR(160),"")," ",""),".",""),"-",""),"/",""),"?",""),"_",""),",",""),"[",""),"]",""),"(",""),")",""),"*","")</f>
        <v/>
      </c>
      <c r="AZ449" s="61" t="str">
        <f aca="false">SUBSTITUTE(SUBSTITUTE(SUBSTITUTE(SUBSTITUTE(SUBSTITUTE(SUBSTITUTE(SUBSTITUTE(SUBSTITUTE(SUBSTITUTE(SUBSTITUTE(SUBSTITUTE(SUBSTITUTE(SUBSTITUTE(LOWER(AC449&amp;""),CHAR(160),"")," ",""),".",""),"-",""),"/",""),"?",""),"_",""),",",""),"[",""),"]",""),"(",""),")",""),"*","")</f>
        <v/>
      </c>
      <c r="BA449" s="61" t="str">
        <f aca="false">SUBSTITUTE(SUBSTITUTE(SUBSTITUTE(SUBSTITUTE(SUBSTITUTE(SUBSTITUTE(SUBSTITUTE(SUBSTITUTE(SUBSTITUTE(SUBSTITUTE(SUBSTITUTE(SUBSTITUTE(SUBSTITUTE(LOWER(AA449&amp;""),CHAR(160),""),"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"&amp;TRIM(SUBSTITUTE(SUBSTITUTE(SUBSTITUTE(SUBSTITUTE(SUBSTITUTE(SUBSTITUTE(SUBSTITUTE(SUBSTITUTE(SUBSTITUTE(SUBSTITUTE(SUBSTITUTE(SUBSTITUTE(SUBSTITUTE(SUBSTITUTE(SUBSTITUTE(SUBSTITUTE(SUBSTITUTE(SUBSTITUTE(SUBSTITUTE(SUBSTITUTE(LOWER(V449&amp;""),CHAR(160)," "),"."," "),","," "),"-"," "),"/"," "),"("," "),")"," "),":"," "),";"," "),"_"," "),"–"," "),"?"," "),"!"," "),"*"," "),"["," "),"]"," "),"'"," "),"#"," "),"+"," "),"&amp;"," "))&amp;" "</f>
        <v>  </v>
      </c>
      <c r="BD449" s="61" t="str">
        <f aca="false">" "&amp;TRIM(SUBSTITUTE(SUBSTITUTE(SUBSTITUTE(SUBSTITUTE(SUBSTITUTE(SUBSTITUTE(SUBSTITUTE(SUBSTITUTE(SUBSTITUTE(SUBSTITUTE(SUBSTITUTE(SUBSTITUTE(SUBSTITUTE(SUBSTITUTE(SUBSTITUTE(SUBSTITUTE(SUBSTITUTE(SUBSTITUTE(SUBSTITUTE(SUBSTITUTE(LOWER(Z449&amp;""),CHAR(160)," "),"."," "),","," "),"-"," "),"/"," "),"("," "),")"," "),":"," "),";"," "),"_"," "),"–"," "),"?"," "),"!"," "),"*"," "),"["," "),"]"," "),"'"," "),"#"," "),"+"," "),"&amp;"," "))&amp;" "</f>
        <v>  </v>
      </c>
      <c r="BE449" s="61" t="str">
        <f aca="false">" "&amp;TRIM(SUBSTITUTE(SUBSTITUTE(SUBSTITUTE(SUBSTITUTE(SUBSTITUTE(SUBSTITUTE(SUBSTITUTE(SUBSTITUTE(SUBSTITUTE(SUBSTITUTE(SUBSTITUTE(SUBSTITUTE(SUBSTITUTE(SUBSTITUTE(SUBSTITUTE(SUBSTITUTE(SUBSTITUTE(SUBSTITUTE(SUBSTITUTE(SUBSTITUTE(LOWER(W449&amp;""),CHAR(160)," "),"."," "),","," "),"-"," "),"/"," "),"("," "),")"," "),":"," "),";"," "),"_"," "),"–"," "),"?"," "),"!"," "),"*"," "),"["," "),"]"," "),"'"," "),"#"," "),"+"," "),"&amp;"," "))&amp;" "</f>
        <v>  </v>
      </c>
      <c r="BF449" s="61" t="str">
        <f aca="false">" "&amp;TRIM(SUBSTITUTE(SUBSTITUTE(SUBSTITUTE(SUBSTITUTE(SUBSTITUTE(SUBSTITUTE(SUBSTITUTE(SUBSTITUTE(SUBSTITUTE(SUBSTITUTE(SUBSTITUTE(SUBSTITUTE(SUBSTITUTE(SUBSTITUTE(SUBSTITUTE(SUBSTITUTE(SUBSTITUTE(SUBSTITUTE(SUBSTITUTE(SUBSTITUTE(LOWER(AC449&amp;""),CHAR(160)," "),"."," "),","," "),"-"," "),"/"," "),"("," "),")"," "),":"," "),";"," "),"_"," "),"–"," "),"?"," "),"!"," "),"*"," "),"["," "),"]"," "),"'"," "),"#"," "),"+"," "),"&amp;"," "))&amp;" "</f>
        <v>  </v>
      </c>
    </row>
    <row r="450" customFormat="false" ht="39.75" hidden="false" customHeight="true" outlineLevel="0" collapsed="false">
      <c r="A450" s="57" t="s">
        <v>1076</v>
      </c>
      <c r="B450" s="57" t="s">
        <v>269</v>
      </c>
      <c r="C450" s="57" t="str">
        <f aca="false">Flights!$F$17</f>
        <v>MH0138</v>
      </c>
      <c r="D450" s="58" t="n">
        <f aca="false">Flights!$D$17</f>
        <v>46309</v>
      </c>
      <c r="E450" s="57" t="str">
        <f aca="false">Flights!$G$17&amp;"-"&amp;Flights!$H$17</f>
        <v>ADL-KUL</v>
      </c>
      <c r="F450" s="57" t="str">
        <f aca="false">Flights!$K$17</f>
        <v>EY</v>
      </c>
      <c r="G450" s="57" t="s">
        <v>441</v>
      </c>
      <c r="H450" s="57" t="s">
        <v>442</v>
      </c>
      <c r="I450" s="57" t="s">
        <v>410</v>
      </c>
      <c r="J450" s="57" t="s">
        <v>447</v>
      </c>
      <c r="K450" s="67" t="s">
        <v>408</v>
      </c>
      <c r="L450" s="67" t="s">
        <v>444</v>
      </c>
      <c r="M450" s="67"/>
      <c r="N450" s="67" t="s">
        <v>365</v>
      </c>
      <c r="O450" s="67" t="s">
        <v>445</v>
      </c>
      <c r="P450" s="57" t="s">
        <v>260</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open",IF(AND(NOT(OR(LEN(AZ450)&lt;15,ISNUMBER(MATCH(AZ450,L_Placeholder,0)))),NOT(SUMPRODUCT(--ISNUMBER(SEARCH(" "&amp;L_EvidencePhrase&amp;" ",BF450)))&gt;0),NOT(OR(LEN(AU450)&lt;2,ISNUMBER(MATCH(AU450,L_Placeholder,0)))),NOT(OR(LEN(AX450)&lt;2,ISNUMBER(MATCH(AX450,L_Placeholder,0)))),TRIM(AE450)&lt;&gt;TRIM(T450)),"N/A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",BD450)))&gt;0),"INVALID – evidence missing, placeholder or not yet on file",IF(OR(LEN(AX450)&lt;2,ISNUMBER(MATCH(AX450,L_Placeholder,0))),"INVALID – verifier missing",IF(AX450=AU450,"INVALID – verifier must be someone other than the PIC",IF(SUMPRODUCT(--ISNUMBER(SEARCH(" "&amp;L_EvidencePhrase&amp;" ",BC450)))&gt;0,"INVALID – result not yet available (awaiting / TBC)",IF(AND(TRIM(U450)="Pass",SUMPRODUCT(--ISNUMBER(SEARCH(" "&amp;L_ResultBad&amp;" ",BC450)))&gt;0,NOT(SUMPRODUCT(--ISNUMBER(SEARCH(" "&amp;L_Negation&amp;" ",BC450)))&gt;0)),"INVALID – result describes a problem: use Fail, then Pass after CA",IF(AND(AQ450=1,OR(OR(LEN(AY450)&lt;3,ISNUMBER(MATCH(AY450,L_Placeholder,0))),SUMPRODUCT(--ISNUMBER(SEARCH(" "&amp;L_EvidencePhrase&amp;" ",BE450)))&gt;0)),"INVALID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SUBSTITUTE(SUBSTITUTE(SUBSTITUTE(SUBSTITUTE(SUBSTITUTE(SUBSTITUTE(SUBSTITUTE(SUBSTITUTE(SUBSTITUTE(SUBSTITUTE(SUBSTITUTE(SUBSTITUTE(SUBSTITUTE(LOWER(T450&amp;""),CHAR(160),"")," ",""),".",""),"-",""),"/",""),"?",""),"_",""),",",""),"[",""),"]",""),"(",""),")",""),"*","")</f>
        <v/>
      </c>
      <c r="AV450" s="61" t="str">
        <f aca="false">SUBSTITUTE(SUBSTITUTE(SUBSTITUTE(SUBSTITUTE(SUBSTITUTE(SUBSTITUTE(SUBSTITUTE(SUBSTITUTE(SUBSTITUTE(SUBSTITUTE(SUBSTITUTE(SUBSTITUTE(SUBSTITUTE(LOWER(V450&amp;""),CHAR(160),"")," ",""),".",""),"-",""),"/",""),"?",""),"_",""),",",""),"[",""),"]",""),"(",""),")",""),"*","")</f>
        <v/>
      </c>
      <c r="AW450" s="61" t="str">
        <f aca="false">SUBSTITUTE(SUBSTITUTE(SUBSTITUTE(SUBSTITUTE(SUBSTITUTE(SUBSTITUTE(SUBSTITUTE(SUBSTITUTE(SUBSTITUTE(SUBSTITUTE(SUBSTITUTE(SUBSTITUTE(SUBSTITUTE(LOWER(Z450&amp;""),CHAR(160),"")," ",""),".",""),"-",""),"/",""),"?",""),"_",""),",",""),"[",""),"]",""),"(",""),")",""),"*","")</f>
        <v/>
      </c>
      <c r="AX450" s="61" t="str">
        <f aca="false">SUBSTITUTE(SUBSTITUTE(SUBSTITUTE(SUBSTITUTE(SUBSTITUTE(SUBSTITUTE(SUBSTITUTE(SUBSTITUTE(SUBSTITUTE(SUBSTITUTE(SUBSTITUTE(SUBSTITUTE(SUBSTITUTE(LOWER(AE450&amp;""),CHAR(160),"")," ",""),".",""),"-",""),"/",""),"?",""),"_",""),",",""),"[",""),"]",""),"(",""),")",""),"*","")</f>
        <v/>
      </c>
      <c r="AY450" s="61" t="str">
        <f aca="false">SUBSTITUTE(SUBSTITUTE(SUBSTITUTE(SUBSTITUTE(SUBSTITUTE(SUBSTITUTE(SUBSTITUTE(SUBSTITUTE(SUBSTITUTE(SUBSTITUTE(SUBSTITUTE(SUBSTITUTE(SUBSTITUTE(LOWER(W450&amp;""),CHAR(160),"")," ",""),".",""),"-",""),"/",""),"?",""),"_",""),",",""),"[",""),"]",""),"(",""),")",""),"*","")</f>
        <v/>
      </c>
      <c r="AZ450" s="61" t="str">
        <f aca="false">SUBSTITUTE(SUBSTITUTE(SUBSTITUTE(SUBSTITUTE(SUBSTITUTE(SUBSTITUTE(SUBSTITUTE(SUBSTITUTE(SUBSTITUTE(SUBSTITUTE(SUBSTITUTE(SUBSTITUTE(SUBSTITUTE(LOWER(AC450&amp;""),CHAR(160),"")," ",""),".",""),"-",""),"/",""),"?",""),"_",""),",",""),"[",""),"]",""),"(",""),")",""),"*","")</f>
        <v/>
      </c>
      <c r="BA450" s="61" t="str">
        <f aca="false">SUBSTITUTE(SUBSTITUTE(SUBSTITUTE(SUBSTITUTE(SUBSTITUTE(SUBSTITUTE(SUBSTITUTE(SUBSTITUTE(SUBSTITUTE(SUBSTITUTE(SUBSTITUTE(SUBSTITUTE(SUBSTITUTE(LOWER(AA450&amp;""),CHAR(160),""),"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"&amp;TRIM(SUBSTITUTE(SUBSTITUTE(SUBSTITUTE(SUBSTITUTE(SUBSTITUTE(SUBSTITUTE(SUBSTITUTE(SUBSTITUTE(SUBSTITUTE(SUBSTITUTE(SUBSTITUTE(SUBSTITUTE(SUBSTITUTE(SUBSTITUTE(SUBSTITUTE(SUBSTITUTE(SUBSTITUTE(SUBSTITUTE(SUBSTITUTE(SUBSTITUTE(LOWER(V450&amp;""),CHAR(160)," "),"."," "),","," "),"-"," "),"/"," "),"("," "),")"," "),":"," "),";"," "),"_"," "),"–"," "),"?"," "),"!"," "),"*"," "),"["," "),"]"," "),"'"," "),"#"," "),"+"," "),"&amp;"," "))&amp;" "</f>
        <v>  </v>
      </c>
      <c r="BD450" s="61" t="str">
        <f aca="false">" "&amp;TRIM(SUBSTITUTE(SUBSTITUTE(SUBSTITUTE(SUBSTITUTE(SUBSTITUTE(SUBSTITUTE(SUBSTITUTE(SUBSTITUTE(SUBSTITUTE(SUBSTITUTE(SUBSTITUTE(SUBSTITUTE(SUBSTITUTE(SUBSTITUTE(SUBSTITUTE(SUBSTITUTE(SUBSTITUTE(SUBSTITUTE(SUBSTITUTE(SUBSTITUTE(LOWER(Z450&amp;""),CHAR(160)," "),"."," "),","," "),"-"," "),"/"," "),"("," "),")"," "),":"," "),";"," "),"_"," "),"–"," "),"?"," "),"!"," "),"*"," "),"["," "),"]"," "),"'"," "),"#"," "),"+"," "),"&amp;"," "))&amp;" "</f>
        <v>  </v>
      </c>
      <c r="BE450" s="61" t="str">
        <f aca="false">" "&amp;TRIM(SUBSTITUTE(SUBSTITUTE(SUBSTITUTE(SUBSTITUTE(SUBSTITUTE(SUBSTITUTE(SUBSTITUTE(SUBSTITUTE(SUBSTITUTE(SUBSTITUTE(SUBSTITUTE(SUBSTITUTE(SUBSTITUTE(SUBSTITUTE(SUBSTITUTE(SUBSTITUTE(SUBSTITUTE(SUBSTITUTE(SUBSTITUTE(SUBSTITUTE(LOWER(W450&amp;""),CHAR(160)," "),"."," "),","," "),"-"," "),"/"," "),"("," "),")"," "),":"," "),";"," "),"_"," "),"–"," "),"?"," "),"!"," "),"*"," "),"["," "),"]"," "),"'"," "),"#"," "),"+"," "),"&amp;"," "))&amp;" "</f>
        <v>  </v>
      </c>
      <c r="BF450" s="61" t="str">
        <f aca="false">" "&amp;TRIM(SUBSTITUTE(SUBSTITUTE(SUBSTITUTE(SUBSTITUTE(SUBSTITUTE(SUBSTITUTE(SUBSTITUTE(SUBSTITUTE(SUBSTITUTE(SUBSTITUTE(SUBSTITUTE(SUBSTITUTE(SUBSTITUTE(SUBSTITUTE(SUBSTITUTE(SUBSTITUTE(SUBSTITUTE(SUBSTITUTE(SUBSTITUTE(SUBSTITUTE(LOWER(AC450&amp;""),CHAR(160)," "),"."," "),","," "),"-"," "),"/"," "),"("," "),")"," "),":"," "),";"," "),"_"," "),"–"," "),"?"," "),"!"," "),"*"," "),"["," "),"]"," "),"'"," "),"#"," "),"+"," "),"&amp;"," "))&amp;" "</f>
        <v>  </v>
      </c>
    </row>
    <row r="451" customFormat="false" ht="41.25" hidden="false" customHeight="true" outlineLevel="0" collapsed="false">
      <c r="A451" s="57" t="s">
        <v>1077</v>
      </c>
      <c r="B451" s="57" t="s">
        <v>269</v>
      </c>
      <c r="C451" s="57" t="str">
        <f aca="false">Flights!$F$17</f>
        <v>MH0138</v>
      </c>
      <c r="D451" s="58" t="n">
        <f aca="false">Flights!$D$17</f>
        <v>46309</v>
      </c>
      <c r="E451" s="57" t="str">
        <f aca="false">Flights!$G$17&amp;"-"&amp;Flights!$H$17</f>
        <v>ADL-KUL</v>
      </c>
      <c r="F451" s="57" t="str">
        <f aca="false">Flights!$K$17</f>
        <v>EY</v>
      </c>
      <c r="G451" s="57" t="s">
        <v>441</v>
      </c>
      <c r="H451" s="57" t="s">
        <v>442</v>
      </c>
      <c r="I451" s="57" t="s">
        <v>393</v>
      </c>
      <c r="J451" s="57" t="s">
        <v>1078</v>
      </c>
      <c r="K451" s="67" t="s">
        <v>680</v>
      </c>
      <c r="L451" s="67" t="s">
        <v>681</v>
      </c>
      <c r="M451" s="67"/>
      <c r="N451" s="67" t="s">
        <v>365</v>
      </c>
      <c r="O451" s="67" t="s">
        <v>682</v>
      </c>
      <c r="P451" s="57" t="s">
        <v>184</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open",IF(AND(NOT(OR(LEN(AZ451)&lt;15,ISNUMBER(MATCH(AZ451,L_Placeholder,0)))),NOT(SUMPRODUCT(--ISNUMBER(SEARCH(" "&amp;L_EvidencePhrase&amp;" ",BF451)))&gt;0),NOT(OR(LEN(AU451)&lt;2,ISNUMBER(MATCH(AU451,L_Placeholder,0)))),NOT(OR(LEN(AX451)&lt;2,ISNUMBER(MATCH(AX451,L_Placeholder,0)))),TRIM(AE451)&lt;&gt;TRIM(T451)),"N/A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",BD451)))&gt;0),"INVALID – evidence missing, placeholder or not yet on file",IF(OR(LEN(AX451)&lt;2,ISNUMBER(MATCH(AX451,L_Placeholder,0))),"INVALID – verifier missing",IF(AX451=AU451,"INVALID – verifier must be someone other than the PIC",IF(SUMPRODUCT(--ISNUMBER(SEARCH(" "&amp;L_EvidencePhrase&amp;" ",BC451)))&gt;0,"INVALID – result not yet available (awaiting / TBC)",IF(AND(TRIM(U451)="Pass",SUMPRODUCT(--ISNUMBER(SEARCH(" "&amp;L_ResultBad&amp;" ",BC451)))&gt;0,NOT(SUMPRODUCT(--ISNUMBER(SEARCH(" "&amp;L_Negation&amp;" ",BC451)))&gt;0)),"INVALID – result describes a problem: use Fail, then Pass after CA",IF(AND(AQ451=1,OR(OR(LEN(AY451)&lt;3,ISNUMBER(MATCH(AY451,L_Placeholder,0))),SUMPRODUCT(--ISNUMBER(SEARCH(" "&amp;L_EvidencePhrase&amp;" ",BE451)))&gt;0)),"INVALID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SUBSTITUTE(SUBSTITUTE(SUBSTITUTE(SUBSTITUTE(SUBSTITUTE(SUBSTITUTE(SUBSTITUTE(SUBSTITUTE(SUBSTITUTE(SUBSTITUTE(SUBSTITUTE(SUBSTITUTE(SUBSTITUTE(LOWER(T451&amp;""),CHAR(160),"")," ",""),".",""),"-",""),"/",""),"?",""),"_",""),",",""),"[",""),"]",""),"(",""),")",""),"*","")</f>
        <v/>
      </c>
      <c r="AV451" s="61" t="str">
        <f aca="false">SUBSTITUTE(SUBSTITUTE(SUBSTITUTE(SUBSTITUTE(SUBSTITUTE(SUBSTITUTE(SUBSTITUTE(SUBSTITUTE(SUBSTITUTE(SUBSTITUTE(SUBSTITUTE(SUBSTITUTE(SUBSTITUTE(LOWER(V451&amp;""),CHAR(160),"")," ",""),".",""),"-",""),"/",""),"?",""),"_",""),",",""),"[",""),"]",""),"(",""),")",""),"*","")</f>
        <v/>
      </c>
      <c r="AW451" s="61" t="str">
        <f aca="false">SUBSTITUTE(SUBSTITUTE(SUBSTITUTE(SUBSTITUTE(SUBSTITUTE(SUBSTITUTE(SUBSTITUTE(SUBSTITUTE(SUBSTITUTE(SUBSTITUTE(SUBSTITUTE(SUBSTITUTE(SUBSTITUTE(LOWER(Z451&amp;""),CHAR(160),"")," ",""),".",""),"-",""),"/",""),"?",""),"_",""),",",""),"[",""),"]",""),"(",""),")",""),"*","")</f>
        <v/>
      </c>
      <c r="AX451" s="61" t="str">
        <f aca="false">SUBSTITUTE(SUBSTITUTE(SUBSTITUTE(SUBSTITUTE(SUBSTITUTE(SUBSTITUTE(SUBSTITUTE(SUBSTITUTE(SUBSTITUTE(SUBSTITUTE(SUBSTITUTE(SUBSTITUTE(SUBSTITUTE(LOWER(AE451&amp;""),CHAR(160),"")," ",""),".",""),"-",""),"/",""),"?",""),"_",""),",",""),"[",""),"]",""),"(",""),")",""),"*","")</f>
        <v/>
      </c>
      <c r="AY451" s="61" t="str">
        <f aca="false">SUBSTITUTE(SUBSTITUTE(SUBSTITUTE(SUBSTITUTE(SUBSTITUTE(SUBSTITUTE(SUBSTITUTE(SUBSTITUTE(SUBSTITUTE(SUBSTITUTE(SUBSTITUTE(SUBSTITUTE(SUBSTITUTE(LOWER(W451&amp;""),CHAR(160),"")," ",""),".",""),"-",""),"/",""),"?",""),"_",""),",",""),"[",""),"]",""),"(",""),")",""),"*","")</f>
        <v/>
      </c>
      <c r="AZ451" s="61" t="str">
        <f aca="false">SUBSTITUTE(SUBSTITUTE(SUBSTITUTE(SUBSTITUTE(SUBSTITUTE(SUBSTITUTE(SUBSTITUTE(SUBSTITUTE(SUBSTITUTE(SUBSTITUTE(SUBSTITUTE(SUBSTITUTE(SUBSTITUTE(LOWER(AC451&amp;""),CHAR(160),"")," ",""),".",""),"-",""),"/",""),"?",""),"_",""),",",""),"[",""),"]",""),"(",""),")",""),"*","")</f>
        <v/>
      </c>
      <c r="BA451" s="61" t="str">
        <f aca="false">SUBSTITUTE(SUBSTITUTE(SUBSTITUTE(SUBSTITUTE(SUBSTITUTE(SUBSTITUTE(SUBSTITUTE(SUBSTITUTE(SUBSTITUTE(SUBSTITUTE(SUBSTITUTE(SUBSTITUTE(SUBSTITUTE(LOWER(AA451&amp;""),CHAR(160),""),"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"&amp;TRIM(SUBSTITUTE(SUBSTITUTE(SUBSTITUTE(SUBSTITUTE(SUBSTITUTE(SUBSTITUTE(SUBSTITUTE(SUBSTITUTE(SUBSTITUTE(SUBSTITUTE(SUBSTITUTE(SUBSTITUTE(SUBSTITUTE(SUBSTITUTE(SUBSTITUTE(SUBSTITUTE(SUBSTITUTE(SUBSTITUTE(SUBSTITUTE(SUBSTITUTE(LOWER(V451&amp;""),CHAR(160)," "),"."," "),","," "),"-"," "),"/"," "),"("," "),")"," "),":"," "),";"," "),"_"," "),"–"," "),"?"," "),"!"," "),"*"," "),"["," "),"]"," "),"'"," "),"#"," "),"+"," "),"&amp;"," "))&amp;" "</f>
        <v>  </v>
      </c>
      <c r="BD451" s="61" t="str">
        <f aca="false">" "&amp;TRIM(SUBSTITUTE(SUBSTITUTE(SUBSTITUTE(SUBSTITUTE(SUBSTITUTE(SUBSTITUTE(SUBSTITUTE(SUBSTITUTE(SUBSTITUTE(SUBSTITUTE(SUBSTITUTE(SUBSTITUTE(SUBSTITUTE(SUBSTITUTE(SUBSTITUTE(SUBSTITUTE(SUBSTITUTE(SUBSTITUTE(SUBSTITUTE(SUBSTITUTE(LOWER(Z451&amp;""),CHAR(160)," "),"."," "),","," "),"-"," "),"/"," "),"("," "),")"," "),":"," "),";"," "),"_"," "),"–"," "),"?"," "),"!"," "),"*"," "),"["," "),"]"," "),"'"," "),"#"," "),"+"," "),"&amp;"," "))&amp;" "</f>
        <v>  </v>
      </c>
      <c r="BE451" s="61" t="str">
        <f aca="false">" "&amp;TRIM(SUBSTITUTE(SUBSTITUTE(SUBSTITUTE(SUBSTITUTE(SUBSTITUTE(SUBSTITUTE(SUBSTITUTE(SUBSTITUTE(SUBSTITUTE(SUBSTITUTE(SUBSTITUTE(SUBSTITUTE(SUBSTITUTE(SUBSTITUTE(SUBSTITUTE(SUBSTITUTE(SUBSTITUTE(SUBSTITUTE(SUBSTITUTE(SUBSTITUTE(LOWER(W451&amp;""),CHAR(160)," "),"."," "),","," "),"-"," "),"/"," "),"("," "),")"," "),":"," "),";"," "),"_"," "),"–"," "),"?"," "),"!"," "),"*"," "),"["," "),"]"," "),"'"," "),"#"," "),"+"," "),"&amp;"," "))&amp;" "</f>
        <v>  </v>
      </c>
      <c r="BF451" s="61" t="str">
        <f aca="false">" "&amp;TRIM(SUBSTITUTE(SUBSTITUTE(SUBSTITUTE(SUBSTITUTE(SUBSTITUTE(SUBSTITUTE(SUBSTITUTE(SUBSTITUTE(SUBSTITUTE(SUBSTITUTE(SUBSTITUTE(SUBSTITUTE(SUBSTITUTE(SUBSTITUTE(SUBSTITUTE(SUBSTITUTE(SUBSTITUTE(SUBSTITUTE(SUBSTITUTE(SUBSTITUTE(LOWER(AC451&amp;""),CHAR(160)," "),"."," "),","," "),"-"," "),"/"," "),"("," "),")"," "),":"," "),";"," "),"_"," "),"–"," "),"?"," "),"!"," "),"*"," "),"["," "),"]"," "),"'"," "),"#"," "),"+"," "),"&amp;"," "))&amp;" "</f>
        <v>  </v>
      </c>
    </row>
    <row r="452" customFormat="false" ht="54" hidden="false" customHeight="true" outlineLevel="0" collapsed="false">
      <c r="A452" s="57" t="s">
        <v>1079</v>
      </c>
      <c r="B452" s="57" t="s">
        <v>269</v>
      </c>
      <c r="C452" s="57" t="str">
        <f aca="false">Flights!$F$17</f>
        <v>MH0138</v>
      </c>
      <c r="D452" s="58" t="n">
        <f aca="false">Flights!$D$17</f>
        <v>46309</v>
      </c>
      <c r="E452" s="57" t="str">
        <f aca="false">Flights!$G$17&amp;"-"&amp;Flights!$H$17</f>
        <v>ADL-KUL</v>
      </c>
      <c r="F452" s="57" t="str">
        <f aca="false">Flights!$K$17</f>
        <v>EY</v>
      </c>
      <c r="G452" s="57" t="s">
        <v>441</v>
      </c>
      <c r="H452" s="57" t="s">
        <v>442</v>
      </c>
      <c r="I452" s="57" t="s">
        <v>422</v>
      </c>
      <c r="J452" s="57" t="s">
        <v>449</v>
      </c>
      <c r="K452" s="67" t="s">
        <v>424</v>
      </c>
      <c r="L452" s="67" t="s">
        <v>996</v>
      </c>
      <c r="M452" s="67" t="s">
        <v>184</v>
      </c>
      <c r="N452" s="67" t="s">
        <v>426</v>
      </c>
      <c r="O452" s="67" t="s">
        <v>427</v>
      </c>
      <c r="P452" s="57" t="s">
        <v>260</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open",IF(AND(NOT(OR(LEN(AZ452)&lt;15,ISNUMBER(MATCH(AZ452,L_Placeholder,0)))),NOT(SUMPRODUCT(--ISNUMBER(SEARCH(" "&amp;L_EvidencePhrase&amp;" ",BF452)))&gt;0),NOT(OR(LEN(AU452)&lt;2,ISNUMBER(MATCH(AU452,L_Placeholder,0)))),NOT(OR(LEN(AX452)&lt;2,ISNUMBER(MATCH(AX452,L_Placeholder,0)))),TRIM(AE452)&lt;&gt;TRIM(T452)),"N/A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",BD452)))&gt;0),"INVALID – evidence missing, placeholder or not yet on file",IF(OR(LEN(AX452)&lt;2,ISNUMBER(MATCH(AX452,L_Placeholder,0))),"INVALID – verifier missing",IF(AX452=AU452,"INVALID – verifier must be someone other than the PIC",IF(SUMPRODUCT(--ISNUMBER(SEARCH(" "&amp;L_EvidencePhrase&amp;" ",BC452)))&gt;0,"INVALID – result not yet available (awaiting / TBC)",IF(AND(TRIM(U452)="Pass",SUMPRODUCT(--ISNUMBER(SEARCH(" "&amp;L_ResultBad&amp;" ",BC452)))&gt;0,NOT(SUMPRODUCT(--ISNUMBER(SEARCH(" "&amp;L_Negation&amp;" ",BC452)))&gt;0)),"INVALID – result describes a problem: use Fail, then Pass after CA",IF(AND(AQ452=1,OR(OR(LEN(AY452)&lt;3,ISNUMBER(MATCH(AY452,L_Placeholder,0))),SUMPRODUCT(--ISNUMBER(SEARCH(" "&amp;L_EvidencePhrase&amp;" ",BE452)))&gt;0)),"INVALID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SUBSTITUTE(SUBSTITUTE(SUBSTITUTE(SUBSTITUTE(SUBSTITUTE(SUBSTITUTE(SUBSTITUTE(SUBSTITUTE(SUBSTITUTE(SUBSTITUTE(SUBSTITUTE(SUBSTITUTE(SUBSTITUTE(LOWER(T452&amp;""),CHAR(160),"")," ",""),".",""),"-",""),"/",""),"?",""),"_",""),",",""),"[",""),"]",""),"(",""),")",""),"*","")</f>
        <v/>
      </c>
      <c r="AV452" s="61" t="str">
        <f aca="false">SUBSTITUTE(SUBSTITUTE(SUBSTITUTE(SUBSTITUTE(SUBSTITUTE(SUBSTITUTE(SUBSTITUTE(SUBSTITUTE(SUBSTITUTE(SUBSTITUTE(SUBSTITUTE(SUBSTITUTE(SUBSTITUTE(LOWER(V452&amp;""),CHAR(160),"")," ",""),".",""),"-",""),"/",""),"?",""),"_",""),",",""),"[",""),"]",""),"(",""),")",""),"*","")</f>
        <v/>
      </c>
      <c r="AW452" s="61" t="str">
        <f aca="false">SUBSTITUTE(SUBSTITUTE(SUBSTITUTE(SUBSTITUTE(SUBSTITUTE(SUBSTITUTE(SUBSTITUTE(SUBSTITUTE(SUBSTITUTE(SUBSTITUTE(SUBSTITUTE(SUBSTITUTE(SUBSTITUTE(LOWER(Z452&amp;""),CHAR(160),"")," ",""),".",""),"-",""),"/",""),"?",""),"_",""),",",""),"[",""),"]",""),"(",""),")",""),"*","")</f>
        <v/>
      </c>
      <c r="AX452" s="61" t="str">
        <f aca="false">SUBSTITUTE(SUBSTITUTE(SUBSTITUTE(SUBSTITUTE(SUBSTITUTE(SUBSTITUTE(SUBSTITUTE(SUBSTITUTE(SUBSTITUTE(SUBSTITUTE(SUBSTITUTE(SUBSTITUTE(SUBSTITUTE(LOWER(AE452&amp;""),CHAR(160),"")," ",""),".",""),"-",""),"/",""),"?",""),"_",""),",",""),"[",""),"]",""),"(",""),")",""),"*","")</f>
        <v/>
      </c>
      <c r="AY452" s="61" t="str">
        <f aca="false">SUBSTITUTE(SUBSTITUTE(SUBSTITUTE(SUBSTITUTE(SUBSTITUTE(SUBSTITUTE(SUBSTITUTE(SUBSTITUTE(SUBSTITUTE(SUBSTITUTE(SUBSTITUTE(SUBSTITUTE(SUBSTITUTE(LOWER(W452&amp;""),CHAR(160),"")," ",""),".",""),"-",""),"/",""),"?",""),"_",""),",",""),"[",""),"]",""),"(",""),")",""),"*","")</f>
        <v/>
      </c>
      <c r="AZ452" s="61" t="str">
        <f aca="false">SUBSTITUTE(SUBSTITUTE(SUBSTITUTE(SUBSTITUTE(SUBSTITUTE(SUBSTITUTE(SUBSTITUTE(SUBSTITUTE(SUBSTITUTE(SUBSTITUTE(SUBSTITUTE(SUBSTITUTE(SUBSTITUTE(LOWER(AC452&amp;""),CHAR(160),"")," ",""),".",""),"-",""),"/",""),"?",""),"_",""),",",""),"[",""),"]",""),"(",""),")",""),"*","")</f>
        <v/>
      </c>
      <c r="BA452" s="61" t="str">
        <f aca="false">SUBSTITUTE(SUBSTITUTE(SUBSTITUTE(SUBSTITUTE(SUBSTITUTE(SUBSTITUTE(SUBSTITUTE(SUBSTITUTE(SUBSTITUTE(SUBSTITUTE(SUBSTITUTE(SUBSTITUTE(SUBSTITUTE(LOWER(AA452&amp;""),CHAR(160),""),"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"&amp;TRIM(SUBSTITUTE(SUBSTITUTE(SUBSTITUTE(SUBSTITUTE(SUBSTITUTE(SUBSTITUTE(SUBSTITUTE(SUBSTITUTE(SUBSTITUTE(SUBSTITUTE(SUBSTITUTE(SUBSTITUTE(SUBSTITUTE(SUBSTITUTE(SUBSTITUTE(SUBSTITUTE(SUBSTITUTE(SUBSTITUTE(SUBSTITUTE(SUBSTITUTE(LOWER(V452&amp;""),CHAR(160)," "),"."," "),","," "),"-"," "),"/"," "),"("," "),")"," "),":"," "),";"," "),"_"," "),"–"," "),"?"," "),"!"," "),"*"," "),"["," "),"]"," "),"'"," "),"#"," "),"+"," "),"&amp;"," "))&amp;" "</f>
        <v>  </v>
      </c>
      <c r="BD452" s="61" t="str">
        <f aca="false">" "&amp;TRIM(SUBSTITUTE(SUBSTITUTE(SUBSTITUTE(SUBSTITUTE(SUBSTITUTE(SUBSTITUTE(SUBSTITUTE(SUBSTITUTE(SUBSTITUTE(SUBSTITUTE(SUBSTITUTE(SUBSTITUTE(SUBSTITUTE(SUBSTITUTE(SUBSTITUTE(SUBSTITUTE(SUBSTITUTE(SUBSTITUTE(SUBSTITUTE(SUBSTITUTE(LOWER(Z452&amp;""),CHAR(160)," "),"."," "),","," "),"-"," "),"/"," "),"("," "),")"," "),":"," "),";"," "),"_"," "),"–"," "),"?"," "),"!"," "),"*"," "),"["," "),"]"," "),"'"," "),"#"," "),"+"," "),"&amp;"," "))&amp;" "</f>
        <v>  </v>
      </c>
      <c r="BE452" s="61" t="str">
        <f aca="false">" "&amp;TRIM(SUBSTITUTE(SUBSTITUTE(SUBSTITUTE(SUBSTITUTE(SUBSTITUTE(SUBSTITUTE(SUBSTITUTE(SUBSTITUTE(SUBSTITUTE(SUBSTITUTE(SUBSTITUTE(SUBSTITUTE(SUBSTITUTE(SUBSTITUTE(SUBSTITUTE(SUBSTITUTE(SUBSTITUTE(SUBSTITUTE(SUBSTITUTE(SUBSTITUTE(LOWER(W452&amp;""),CHAR(160)," "),"."," "),","," "),"-"," "),"/"," "),"("," "),")"," "),":"," "),";"," "),"_"," "),"–"," "),"?"," "),"!"," "),"*"," "),"["," "),"]"," "),"'"," "),"#"," "),"+"," "),"&amp;"," "))&amp;" "</f>
        <v>  </v>
      </c>
      <c r="BF452" s="61" t="str">
        <f aca="false">" "&amp;TRIM(SUBSTITUTE(SUBSTITUTE(SUBSTITUTE(SUBSTITUTE(SUBSTITUTE(SUBSTITUTE(SUBSTITUTE(SUBSTITUTE(SUBSTITUTE(SUBSTITUTE(SUBSTITUTE(SUBSTITUTE(SUBSTITUTE(SUBSTITUTE(SUBSTITUTE(SUBSTITUTE(SUBSTITUTE(SUBSTITUTE(SUBSTITUTE(SUBSTITUTE(LOWER(AC452&amp;""),CHAR(160)," "),"."," "),","," "),"-"," "),"/"," "),"("," "),")"," "),":"," "),";"," "),"_"," "),"–"," "),"?"," "),"!"," "),"*"," "),"["," "),"]"," "),"'"," "),"#"," "),"+"," "),"&amp;"," "))&amp;" "</f>
        <v>  </v>
      </c>
    </row>
    <row r="453" customFormat="false" ht="39.75" hidden="false" customHeight="true" outlineLevel="0" collapsed="false">
      <c r="A453" s="57" t="s">
        <v>1080</v>
      </c>
      <c r="B453" s="57" t="s">
        <v>269</v>
      </c>
      <c r="C453" s="57" t="str">
        <f aca="false">Flights!$F$17</f>
        <v>MH0138</v>
      </c>
      <c r="D453" s="58" t="n">
        <f aca="false">Flights!$D$17</f>
        <v>46309</v>
      </c>
      <c r="E453" s="57" t="str">
        <f aca="false">Flights!$G$17&amp;"-"&amp;Flights!$H$17</f>
        <v>ADL-KUL</v>
      </c>
      <c r="F453" s="57" t="str">
        <f aca="false">Flights!$K$17</f>
        <v>EY</v>
      </c>
      <c r="G453" s="57" t="s">
        <v>441</v>
      </c>
      <c r="H453" s="57" t="s">
        <v>442</v>
      </c>
      <c r="I453" s="57" t="s">
        <v>429</v>
      </c>
      <c r="J453" s="57" t="s">
        <v>451</v>
      </c>
      <c r="K453" s="67" t="s">
        <v>431</v>
      </c>
      <c r="L453" s="67" t="s">
        <v>1067</v>
      </c>
      <c r="M453" s="67" t="s">
        <v>433</v>
      </c>
      <c r="N453" s="67" t="s">
        <v>365</v>
      </c>
      <c r="O453" s="67"/>
      <c r="P453" s="57" t="s">
        <v>260</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open",IF(AND(NOT(OR(LEN(AZ453)&lt;15,ISNUMBER(MATCH(AZ453,L_Placeholder,0)))),NOT(SUMPRODUCT(--ISNUMBER(SEARCH(" "&amp;L_EvidencePhrase&amp;" ",BF453)))&gt;0),NOT(OR(LEN(AU453)&lt;2,ISNUMBER(MATCH(AU453,L_Placeholder,0)))),NOT(OR(LEN(AX453)&lt;2,ISNUMBER(MATCH(AX453,L_Placeholder,0)))),TRIM(AE453)&lt;&gt;TRIM(T453)),"N/A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",BD453)))&gt;0),"INVALID – evidence missing, placeholder or not yet on file",IF(OR(LEN(AX453)&lt;2,ISNUMBER(MATCH(AX453,L_Placeholder,0))),"INVALID – verifier missing",IF(AX453=AU453,"INVALID – verifier must be someone other than the PIC",IF(SUMPRODUCT(--ISNUMBER(SEARCH(" "&amp;L_EvidencePhrase&amp;" ",BC453)))&gt;0,"INVALID – result not yet available (awaiting / TBC)",IF(AND(TRIM(U453)="Pass",SUMPRODUCT(--ISNUMBER(SEARCH(" "&amp;L_ResultBad&amp;" ",BC453)))&gt;0,NOT(SUMPRODUCT(--ISNUMBER(SEARCH(" "&amp;L_Negation&amp;" ",BC453)))&gt;0)),"INVALID – result describes a problem: use Fail, then Pass after CA",IF(AND(AQ453=1,OR(OR(LEN(AY453)&lt;3,ISNUMBER(MATCH(AY453,L_Placeholder,0))),SUMPRODUCT(--ISNUMBER(SEARCH(" "&amp;L_EvidencePhrase&amp;" ",BE453)))&gt;0)),"INVALID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SUBSTITUTE(SUBSTITUTE(SUBSTITUTE(SUBSTITUTE(SUBSTITUTE(SUBSTITUTE(SUBSTITUTE(SUBSTITUTE(SUBSTITUTE(SUBSTITUTE(SUBSTITUTE(SUBSTITUTE(SUBSTITUTE(LOWER(T453&amp;""),CHAR(160),"")," ",""),".",""),"-",""),"/",""),"?",""),"_",""),",",""),"[",""),"]",""),"(",""),")",""),"*","")</f>
        <v/>
      </c>
      <c r="AV453" s="61" t="str">
        <f aca="false">SUBSTITUTE(SUBSTITUTE(SUBSTITUTE(SUBSTITUTE(SUBSTITUTE(SUBSTITUTE(SUBSTITUTE(SUBSTITUTE(SUBSTITUTE(SUBSTITUTE(SUBSTITUTE(SUBSTITUTE(SUBSTITUTE(LOWER(V453&amp;""),CHAR(160),"")," ",""),".",""),"-",""),"/",""),"?",""),"_",""),",",""),"[",""),"]",""),"(",""),")",""),"*","")</f>
        <v/>
      </c>
      <c r="AW453" s="61" t="str">
        <f aca="false">SUBSTITUTE(SUBSTITUTE(SUBSTITUTE(SUBSTITUTE(SUBSTITUTE(SUBSTITUTE(SUBSTITUTE(SUBSTITUTE(SUBSTITUTE(SUBSTITUTE(SUBSTITUTE(SUBSTITUTE(SUBSTITUTE(LOWER(Z453&amp;""),CHAR(160),"")," ",""),".",""),"-",""),"/",""),"?",""),"_",""),",",""),"[",""),"]",""),"(",""),")",""),"*","")</f>
        <v/>
      </c>
      <c r="AX453" s="61" t="str">
        <f aca="false">SUBSTITUTE(SUBSTITUTE(SUBSTITUTE(SUBSTITUTE(SUBSTITUTE(SUBSTITUTE(SUBSTITUTE(SUBSTITUTE(SUBSTITUTE(SUBSTITUTE(SUBSTITUTE(SUBSTITUTE(SUBSTITUTE(LOWER(AE453&amp;""),CHAR(160),"")," ",""),".",""),"-",""),"/",""),"?",""),"_",""),",",""),"[",""),"]",""),"(",""),")",""),"*","")</f>
        <v/>
      </c>
      <c r="AY453" s="61" t="str">
        <f aca="false">SUBSTITUTE(SUBSTITUTE(SUBSTITUTE(SUBSTITUTE(SUBSTITUTE(SUBSTITUTE(SUBSTITUTE(SUBSTITUTE(SUBSTITUTE(SUBSTITUTE(SUBSTITUTE(SUBSTITUTE(SUBSTITUTE(LOWER(W453&amp;""),CHAR(160),"")," ",""),".",""),"-",""),"/",""),"?",""),"_",""),",",""),"[",""),"]",""),"(",""),")",""),"*","")</f>
        <v/>
      </c>
      <c r="AZ453" s="61" t="str">
        <f aca="false">SUBSTITUTE(SUBSTITUTE(SUBSTITUTE(SUBSTITUTE(SUBSTITUTE(SUBSTITUTE(SUBSTITUTE(SUBSTITUTE(SUBSTITUTE(SUBSTITUTE(SUBSTITUTE(SUBSTITUTE(SUBSTITUTE(LOWER(AC453&amp;""),CHAR(160),"")," ",""),".",""),"-",""),"/",""),"?",""),"_",""),",",""),"[",""),"]",""),"(",""),")",""),"*","")</f>
        <v/>
      </c>
      <c r="BA453" s="61" t="str">
        <f aca="false">SUBSTITUTE(SUBSTITUTE(SUBSTITUTE(SUBSTITUTE(SUBSTITUTE(SUBSTITUTE(SUBSTITUTE(SUBSTITUTE(SUBSTITUTE(SUBSTITUTE(SUBSTITUTE(SUBSTITUTE(SUBSTITUTE(LOWER(AA453&amp;""),CHAR(160),""),"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"&amp;TRIM(SUBSTITUTE(SUBSTITUTE(SUBSTITUTE(SUBSTITUTE(SUBSTITUTE(SUBSTITUTE(SUBSTITUTE(SUBSTITUTE(SUBSTITUTE(SUBSTITUTE(SUBSTITUTE(SUBSTITUTE(SUBSTITUTE(SUBSTITUTE(SUBSTITUTE(SUBSTITUTE(SUBSTITUTE(SUBSTITUTE(SUBSTITUTE(SUBSTITUTE(LOWER(V453&amp;""),CHAR(160)," "),"."," "),","," "),"-"," "),"/"," "),"("," "),")"," "),":"," "),";"," "),"_"," "),"–"," "),"?"," "),"!"," "),"*"," "),"["," "),"]"," "),"'"," "),"#"," "),"+"," "),"&amp;"," "))&amp;" "</f>
        <v>  </v>
      </c>
      <c r="BD453" s="61" t="str">
        <f aca="false">" "&amp;TRIM(SUBSTITUTE(SUBSTITUTE(SUBSTITUTE(SUBSTITUTE(SUBSTITUTE(SUBSTITUTE(SUBSTITUTE(SUBSTITUTE(SUBSTITUTE(SUBSTITUTE(SUBSTITUTE(SUBSTITUTE(SUBSTITUTE(SUBSTITUTE(SUBSTITUTE(SUBSTITUTE(SUBSTITUTE(SUBSTITUTE(SUBSTITUTE(SUBSTITUTE(LOWER(Z453&amp;""),CHAR(160)," "),"."," "),","," "),"-"," "),"/"," "),"("," "),")"," "),":"," "),";"," "),"_"," "),"–"," "),"?"," "),"!"," "),"*"," "),"["," "),"]"," "),"'"," "),"#"," "),"+"," "),"&amp;"," "))&amp;" "</f>
        <v>  </v>
      </c>
      <c r="BE453" s="61" t="str">
        <f aca="false">" "&amp;TRIM(SUBSTITUTE(SUBSTITUTE(SUBSTITUTE(SUBSTITUTE(SUBSTITUTE(SUBSTITUTE(SUBSTITUTE(SUBSTITUTE(SUBSTITUTE(SUBSTITUTE(SUBSTITUTE(SUBSTITUTE(SUBSTITUTE(SUBSTITUTE(SUBSTITUTE(SUBSTITUTE(SUBSTITUTE(SUBSTITUTE(SUBSTITUTE(SUBSTITUTE(LOWER(W453&amp;""),CHAR(160)," "),"."," "),","," "),"-"," "),"/"," "),"("," "),")"," "),":"," "),";"," "),"_"," "),"–"," "),"?"," "),"!"," "),"*"," "),"["," "),"]"," "),"'"," "),"#"," "),"+"," "),"&amp;"," "))&amp;" "</f>
        <v>  </v>
      </c>
      <c r="BF453" s="61" t="str">
        <f aca="false">" "&amp;TRIM(SUBSTITUTE(SUBSTITUTE(SUBSTITUTE(SUBSTITUTE(SUBSTITUTE(SUBSTITUTE(SUBSTITUTE(SUBSTITUTE(SUBSTITUTE(SUBSTITUTE(SUBSTITUTE(SUBSTITUTE(SUBSTITUTE(SUBSTITUTE(SUBSTITUTE(SUBSTITUTE(SUBSTITUTE(SUBSTITUTE(SUBSTITUTE(SUBSTITUTE(LOWER(AC453&amp;""),CHAR(160)," "),"."," "),","," "),"-"," "),"/"," "),"("," "),")"," "),":"," "),";"," "),"_"," "),"–"," "),"?"," "),"!"," "),"*"," "),"["," "),"]"," "),"'"," "),"#"," "),"+"," "),"&amp;"," "))&amp;" "</f>
        <v>  </v>
      </c>
    </row>
    <row r="454" customFormat="false" ht="54" hidden="false" customHeight="true" outlineLevel="0" collapsed="false">
      <c r="A454" s="57" t="s">
        <v>1081</v>
      </c>
      <c r="B454" s="57" t="s">
        <v>269</v>
      </c>
      <c r="C454" s="57" t="str">
        <f aca="false">Flights!$F$17</f>
        <v>MH0138</v>
      </c>
      <c r="D454" s="58" t="n">
        <f aca="false">Flights!$D$17</f>
        <v>46309</v>
      </c>
      <c r="E454" s="57" t="str">
        <f aca="false">Flights!$G$17&amp;"-"&amp;Flights!$H$17</f>
        <v>ADL-KUL</v>
      </c>
      <c r="F454" s="57" t="str">
        <f aca="false">Flights!$K$17</f>
        <v>EY</v>
      </c>
      <c r="G454" s="57" t="s">
        <v>441</v>
      </c>
      <c r="H454" s="57" t="s">
        <v>442</v>
      </c>
      <c r="I454" s="57" t="s">
        <v>429</v>
      </c>
      <c r="J454" s="57" t="s">
        <v>453</v>
      </c>
      <c r="K454" s="67" t="s">
        <v>1070</v>
      </c>
      <c r="L454" s="67" t="s">
        <v>1071</v>
      </c>
      <c r="M454" s="67" t="s">
        <v>433</v>
      </c>
      <c r="N454" s="67" t="s">
        <v>365</v>
      </c>
      <c r="O454" s="67" t="s">
        <v>1082</v>
      </c>
      <c r="P454" s="57" t="s">
        <v>260</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open",IF(AND(NOT(OR(LEN(AZ454)&lt;15,ISNUMBER(MATCH(AZ454,L_Placeholder,0)))),NOT(SUMPRODUCT(--ISNUMBER(SEARCH(" "&amp;L_EvidencePhrase&amp;" ",BF454)))&gt;0),NOT(OR(LEN(AU454)&lt;2,ISNUMBER(MATCH(AU454,L_Placeholder,0)))),NOT(OR(LEN(AX454)&lt;2,ISNUMBER(MATCH(AX454,L_Placeholder,0)))),TRIM(AE454)&lt;&gt;TRIM(T454)),"N/A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",BD454)))&gt;0),"INVALID – evidence missing, placeholder or not yet on file",IF(OR(LEN(AX454)&lt;2,ISNUMBER(MATCH(AX454,L_Placeholder,0))),"INVALID – verifier missing",IF(AX454=AU454,"INVALID – verifier must be someone other than the PIC",IF(SUMPRODUCT(--ISNUMBER(SEARCH(" "&amp;L_EvidencePhrase&amp;" ",BC454)))&gt;0,"INVALID – result not yet available (awaiting / TBC)",IF(AND(TRIM(U454)="Pass",SUMPRODUCT(--ISNUMBER(SEARCH(" "&amp;L_ResultBad&amp;" ",BC454)))&gt;0,NOT(SUMPRODUCT(--ISNUMBER(SEARCH(" "&amp;L_Negation&amp;" ",BC454)))&gt;0)),"INVALID – result describes a problem: use Fail, then Pass after CA",IF(AND(AQ454=1,OR(OR(LEN(AY454)&lt;3,ISNUMBER(MATCH(AY454,L_Placeholder,0))),SUMPRODUCT(--ISNUMBER(SEARCH(" "&amp;L_EvidencePhrase&amp;" ",BE454)))&gt;0)),"INVALID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SUBSTITUTE(SUBSTITUTE(SUBSTITUTE(SUBSTITUTE(SUBSTITUTE(SUBSTITUTE(SUBSTITUTE(SUBSTITUTE(SUBSTITUTE(SUBSTITUTE(SUBSTITUTE(SUBSTITUTE(SUBSTITUTE(LOWER(T454&amp;""),CHAR(160),"")," ",""),".",""),"-",""),"/",""),"?",""),"_",""),",",""),"[",""),"]",""),"(",""),")",""),"*","")</f>
        <v/>
      </c>
      <c r="AV454" s="61" t="str">
        <f aca="false">SUBSTITUTE(SUBSTITUTE(SUBSTITUTE(SUBSTITUTE(SUBSTITUTE(SUBSTITUTE(SUBSTITUTE(SUBSTITUTE(SUBSTITUTE(SUBSTITUTE(SUBSTITUTE(SUBSTITUTE(SUBSTITUTE(LOWER(V454&amp;""),CHAR(160),"")," ",""),".",""),"-",""),"/",""),"?",""),"_",""),",",""),"[",""),"]",""),"(",""),")",""),"*","")</f>
        <v/>
      </c>
      <c r="AW454" s="61" t="str">
        <f aca="false">SUBSTITUTE(SUBSTITUTE(SUBSTITUTE(SUBSTITUTE(SUBSTITUTE(SUBSTITUTE(SUBSTITUTE(SUBSTITUTE(SUBSTITUTE(SUBSTITUTE(SUBSTITUTE(SUBSTITUTE(SUBSTITUTE(LOWER(Z454&amp;""),CHAR(160),"")," ",""),".",""),"-",""),"/",""),"?",""),"_",""),",",""),"[",""),"]",""),"(",""),")",""),"*","")</f>
        <v/>
      </c>
      <c r="AX454" s="61" t="str">
        <f aca="false">SUBSTITUTE(SUBSTITUTE(SUBSTITUTE(SUBSTITUTE(SUBSTITUTE(SUBSTITUTE(SUBSTITUTE(SUBSTITUTE(SUBSTITUTE(SUBSTITUTE(SUBSTITUTE(SUBSTITUTE(SUBSTITUTE(LOWER(AE454&amp;""),CHAR(160),"")," ",""),".",""),"-",""),"/",""),"?",""),"_",""),",",""),"[",""),"]",""),"(",""),")",""),"*","")</f>
        <v/>
      </c>
      <c r="AY454" s="61" t="str">
        <f aca="false">SUBSTITUTE(SUBSTITUTE(SUBSTITUTE(SUBSTITUTE(SUBSTITUTE(SUBSTITUTE(SUBSTITUTE(SUBSTITUTE(SUBSTITUTE(SUBSTITUTE(SUBSTITUTE(SUBSTITUTE(SUBSTITUTE(LOWER(W454&amp;""),CHAR(160),"")," ",""),".",""),"-",""),"/",""),"?",""),"_",""),",",""),"[",""),"]",""),"(",""),")",""),"*","")</f>
        <v/>
      </c>
      <c r="AZ454" s="61" t="str">
        <f aca="false">SUBSTITUTE(SUBSTITUTE(SUBSTITUTE(SUBSTITUTE(SUBSTITUTE(SUBSTITUTE(SUBSTITUTE(SUBSTITUTE(SUBSTITUTE(SUBSTITUTE(SUBSTITUTE(SUBSTITUTE(SUBSTITUTE(LOWER(AC454&amp;""),CHAR(160),"")," ",""),".",""),"-",""),"/",""),"?",""),"_",""),",",""),"[",""),"]",""),"(",""),")",""),"*","")</f>
        <v/>
      </c>
      <c r="BA454" s="61" t="str">
        <f aca="false">SUBSTITUTE(SUBSTITUTE(SUBSTITUTE(SUBSTITUTE(SUBSTITUTE(SUBSTITUTE(SUBSTITUTE(SUBSTITUTE(SUBSTITUTE(SUBSTITUTE(SUBSTITUTE(SUBSTITUTE(SUBSTITUTE(LOWER(AA454&amp;""),CHAR(160),""),"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"&amp;TRIM(SUBSTITUTE(SUBSTITUTE(SUBSTITUTE(SUBSTITUTE(SUBSTITUTE(SUBSTITUTE(SUBSTITUTE(SUBSTITUTE(SUBSTITUTE(SUBSTITUTE(SUBSTITUTE(SUBSTITUTE(SUBSTITUTE(SUBSTITUTE(SUBSTITUTE(SUBSTITUTE(SUBSTITUTE(SUBSTITUTE(SUBSTITUTE(SUBSTITUTE(LOWER(V454&amp;""),CHAR(160)," "),"."," "),","," "),"-"," "),"/"," "),"("," "),")"," "),":"," "),";"," "),"_"," "),"–"," "),"?"," "),"!"," "),"*"," "),"["," "),"]"," "),"'"," "),"#"," "),"+"," "),"&amp;"," "))&amp;" "</f>
        <v>  </v>
      </c>
      <c r="BD454" s="61" t="str">
        <f aca="false">" "&amp;TRIM(SUBSTITUTE(SUBSTITUTE(SUBSTITUTE(SUBSTITUTE(SUBSTITUTE(SUBSTITUTE(SUBSTITUTE(SUBSTITUTE(SUBSTITUTE(SUBSTITUTE(SUBSTITUTE(SUBSTITUTE(SUBSTITUTE(SUBSTITUTE(SUBSTITUTE(SUBSTITUTE(SUBSTITUTE(SUBSTITUTE(SUBSTITUTE(SUBSTITUTE(LOWER(Z454&amp;""),CHAR(160)," "),"."," "),","," "),"-"," "),"/"," "),"("," "),")"," "),":"," "),";"," "),"_"," "),"–"," "),"?"," "),"!"," "),"*"," "),"["," "),"]"," "),"'"," "),"#"," "),"+"," "),"&amp;"," "))&amp;" "</f>
        <v>  </v>
      </c>
      <c r="BE454" s="61" t="str">
        <f aca="false">" "&amp;TRIM(SUBSTITUTE(SUBSTITUTE(SUBSTITUTE(SUBSTITUTE(SUBSTITUTE(SUBSTITUTE(SUBSTITUTE(SUBSTITUTE(SUBSTITUTE(SUBSTITUTE(SUBSTITUTE(SUBSTITUTE(SUBSTITUTE(SUBSTITUTE(SUBSTITUTE(SUBSTITUTE(SUBSTITUTE(SUBSTITUTE(SUBSTITUTE(SUBSTITUTE(LOWER(W454&amp;""),CHAR(160)," "),"."," "),","," "),"-"," "),"/"," "),"("," "),")"," "),":"," "),";"," "),"_"," "),"–"," "),"?"," "),"!"," "),"*"," "),"["," "),"]"," "),"'"," "),"#"," "),"+"," "),"&amp;"," "))&amp;" "</f>
        <v>  </v>
      </c>
      <c r="BF454" s="61" t="str">
        <f aca="false">" "&amp;TRIM(SUBSTITUTE(SUBSTITUTE(SUBSTITUTE(SUBSTITUTE(SUBSTITUTE(SUBSTITUTE(SUBSTITUTE(SUBSTITUTE(SUBSTITUTE(SUBSTITUTE(SUBSTITUTE(SUBSTITUTE(SUBSTITUTE(SUBSTITUTE(SUBSTITUTE(SUBSTITUTE(SUBSTITUTE(SUBSTITUTE(SUBSTITUTE(SUBSTITUTE(LOWER(AC454&amp;""),CHAR(160)," "),"."," "),","," "),"-"," "),"/"," "),"("," "),")"," "),":"," "),";"," "),"_"," "),"–"," "),"?"," "),"!"," "),"*"," "),"["," "),"]"," "),"'"," "),"#"," "),"+"," "),"&amp;"," "))&amp;" "</f>
        <v>  </v>
      </c>
    </row>
    <row r="455" customFormat="false" ht="54" hidden="false" customHeight="true" outlineLevel="0" collapsed="false">
      <c r="A455" s="57" t="s">
        <v>1083</v>
      </c>
      <c r="B455" s="57" t="s">
        <v>269</v>
      </c>
      <c r="C455" s="57" t="str">
        <f aca="false">Flights!$F$17</f>
        <v>MH0138</v>
      </c>
      <c r="D455" s="58" t="n">
        <f aca="false">Flights!$D$17</f>
        <v>46309</v>
      </c>
      <c r="E455" s="57" t="str">
        <f aca="false">Flights!$G$17&amp;"-"&amp;Flights!$H$17</f>
        <v>ADL-KUL</v>
      </c>
      <c r="F455" s="57" t="str">
        <f aca="false">Flights!$K$17</f>
        <v>EY</v>
      </c>
      <c r="G455" s="57" t="s">
        <v>441</v>
      </c>
      <c r="H455" s="57" t="s">
        <v>442</v>
      </c>
      <c r="I455" s="57" t="s">
        <v>616</v>
      </c>
      <c r="J455" s="57" t="s">
        <v>641</v>
      </c>
      <c r="K455" s="67" t="s">
        <v>1022</v>
      </c>
      <c r="L455" s="67" t="s">
        <v>1023</v>
      </c>
      <c r="M455" s="67" t="s">
        <v>433</v>
      </c>
      <c r="N455" s="67" t="s">
        <v>426</v>
      </c>
      <c r="O455" s="67" t="s">
        <v>1084</v>
      </c>
      <c r="P455" s="57" t="s">
        <v>260</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open",IF(AND(NOT(OR(LEN(AZ455)&lt;15,ISNUMBER(MATCH(AZ455,L_Placeholder,0)))),NOT(SUMPRODUCT(--ISNUMBER(SEARCH(" "&amp;L_EvidencePhrase&amp;" ",BF455)))&gt;0),NOT(OR(LEN(AU455)&lt;2,ISNUMBER(MATCH(AU455,L_Placeholder,0)))),NOT(OR(LEN(AX455)&lt;2,ISNUMBER(MATCH(AX455,L_Placeholder,0)))),TRIM(AE455)&lt;&gt;TRIM(T455)),"N/A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",BD455)))&gt;0),"INVALID – evidence missing, placeholder or not yet on file",IF(OR(LEN(AX455)&lt;2,ISNUMBER(MATCH(AX455,L_Placeholder,0))),"INVALID – verifier missing",IF(AX455=AU455,"INVALID – verifier must be someone other than the PIC",IF(SUMPRODUCT(--ISNUMBER(SEARCH(" "&amp;L_EvidencePhrase&amp;" ",BC455)))&gt;0,"INVALID – result not yet available (awaiting / TBC)",IF(AND(TRIM(U455)="Pass",SUMPRODUCT(--ISNUMBER(SEARCH(" "&amp;L_ResultBad&amp;" ",BC455)))&gt;0,NOT(SUMPRODUCT(--ISNUMBER(SEARCH(" "&amp;L_Negation&amp;" ",BC455)))&gt;0)),"INVALID – result describes a problem: use Fail, then Pass after CA",IF(AND(AQ455=1,OR(OR(LEN(AY455)&lt;3,ISNUMBER(MATCH(AY455,L_Placeholder,0))),SUMPRODUCT(--ISNUMBER(SEARCH(" "&amp;L_EvidencePhrase&amp;" ",BE455)))&gt;0)),"INVALID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SUBSTITUTE(SUBSTITUTE(SUBSTITUTE(SUBSTITUTE(SUBSTITUTE(SUBSTITUTE(SUBSTITUTE(SUBSTITUTE(SUBSTITUTE(SUBSTITUTE(SUBSTITUTE(SUBSTITUTE(SUBSTITUTE(LOWER(T455&amp;""),CHAR(160),"")," ",""),".",""),"-",""),"/",""),"?",""),"_",""),",",""),"[",""),"]",""),"(",""),")",""),"*","")</f>
        <v/>
      </c>
      <c r="AV455" s="61" t="str">
        <f aca="false">SUBSTITUTE(SUBSTITUTE(SUBSTITUTE(SUBSTITUTE(SUBSTITUTE(SUBSTITUTE(SUBSTITUTE(SUBSTITUTE(SUBSTITUTE(SUBSTITUTE(SUBSTITUTE(SUBSTITUTE(SUBSTITUTE(LOWER(V455&amp;""),CHAR(160),"")," ",""),".",""),"-",""),"/",""),"?",""),"_",""),",",""),"[",""),"]",""),"(",""),")",""),"*","")</f>
        <v/>
      </c>
      <c r="AW455" s="61" t="str">
        <f aca="false">SUBSTITUTE(SUBSTITUTE(SUBSTITUTE(SUBSTITUTE(SUBSTITUTE(SUBSTITUTE(SUBSTITUTE(SUBSTITUTE(SUBSTITUTE(SUBSTITUTE(SUBSTITUTE(SUBSTITUTE(SUBSTITUTE(LOWER(Z455&amp;""),CHAR(160),"")," ",""),".",""),"-",""),"/",""),"?",""),"_",""),",",""),"[",""),"]",""),"(",""),")",""),"*","")</f>
        <v/>
      </c>
      <c r="AX455" s="61" t="str">
        <f aca="false">SUBSTITUTE(SUBSTITUTE(SUBSTITUTE(SUBSTITUTE(SUBSTITUTE(SUBSTITUTE(SUBSTITUTE(SUBSTITUTE(SUBSTITUTE(SUBSTITUTE(SUBSTITUTE(SUBSTITUTE(SUBSTITUTE(LOWER(AE455&amp;""),CHAR(160),"")," ",""),".",""),"-",""),"/",""),"?",""),"_",""),",",""),"[",""),"]",""),"(",""),")",""),"*","")</f>
        <v/>
      </c>
      <c r="AY455" s="61" t="str">
        <f aca="false">SUBSTITUTE(SUBSTITUTE(SUBSTITUTE(SUBSTITUTE(SUBSTITUTE(SUBSTITUTE(SUBSTITUTE(SUBSTITUTE(SUBSTITUTE(SUBSTITUTE(SUBSTITUTE(SUBSTITUTE(SUBSTITUTE(LOWER(W455&amp;""),CHAR(160),"")," ",""),".",""),"-",""),"/",""),"?",""),"_",""),",",""),"[",""),"]",""),"(",""),")",""),"*","")</f>
        <v/>
      </c>
      <c r="AZ455" s="61" t="str">
        <f aca="false">SUBSTITUTE(SUBSTITUTE(SUBSTITUTE(SUBSTITUTE(SUBSTITUTE(SUBSTITUTE(SUBSTITUTE(SUBSTITUTE(SUBSTITUTE(SUBSTITUTE(SUBSTITUTE(SUBSTITUTE(SUBSTITUTE(LOWER(AC455&amp;""),CHAR(160),"")," ",""),".",""),"-",""),"/",""),"?",""),"_",""),",",""),"[",""),"]",""),"(",""),")",""),"*","")</f>
        <v/>
      </c>
      <c r="BA455" s="61" t="str">
        <f aca="false">SUBSTITUTE(SUBSTITUTE(SUBSTITUTE(SUBSTITUTE(SUBSTITUTE(SUBSTITUTE(SUBSTITUTE(SUBSTITUTE(SUBSTITUTE(SUBSTITUTE(SUBSTITUTE(SUBSTITUTE(SUBSTITUTE(LOWER(AA455&amp;""),CHAR(160),""),"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"&amp;TRIM(SUBSTITUTE(SUBSTITUTE(SUBSTITUTE(SUBSTITUTE(SUBSTITUTE(SUBSTITUTE(SUBSTITUTE(SUBSTITUTE(SUBSTITUTE(SUBSTITUTE(SUBSTITUTE(SUBSTITUTE(SUBSTITUTE(SUBSTITUTE(SUBSTITUTE(SUBSTITUTE(SUBSTITUTE(SUBSTITUTE(SUBSTITUTE(SUBSTITUTE(LOWER(V455&amp;""),CHAR(160)," "),"."," "),","," "),"-"," "),"/"," "),"("," "),")"," "),":"," "),";"," "),"_"," "),"–"," "),"?"," "),"!"," "),"*"," "),"["," "),"]"," "),"'"," "),"#"," "),"+"," "),"&amp;"," "))&amp;" "</f>
        <v>  </v>
      </c>
      <c r="BD455" s="61" t="str">
        <f aca="false">" "&amp;TRIM(SUBSTITUTE(SUBSTITUTE(SUBSTITUTE(SUBSTITUTE(SUBSTITUTE(SUBSTITUTE(SUBSTITUTE(SUBSTITUTE(SUBSTITUTE(SUBSTITUTE(SUBSTITUTE(SUBSTITUTE(SUBSTITUTE(SUBSTITUTE(SUBSTITUTE(SUBSTITUTE(SUBSTITUTE(SUBSTITUTE(SUBSTITUTE(SUBSTITUTE(LOWER(Z455&amp;""),CHAR(160)," "),"."," "),","," "),"-"," "),"/"," "),"("," "),")"," "),":"," "),";"," "),"_"," "),"–"," "),"?"," "),"!"," "),"*"," "),"["," "),"]"," "),"'"," "),"#"," "),"+"," "),"&amp;"," "))&amp;" "</f>
        <v>  </v>
      </c>
      <c r="BE455" s="61" t="str">
        <f aca="false">" "&amp;TRIM(SUBSTITUTE(SUBSTITUTE(SUBSTITUTE(SUBSTITUTE(SUBSTITUTE(SUBSTITUTE(SUBSTITUTE(SUBSTITUTE(SUBSTITUTE(SUBSTITUTE(SUBSTITUTE(SUBSTITUTE(SUBSTITUTE(SUBSTITUTE(SUBSTITUTE(SUBSTITUTE(SUBSTITUTE(SUBSTITUTE(SUBSTITUTE(SUBSTITUTE(LOWER(W455&amp;""),CHAR(160)," "),"."," "),","," "),"-"," "),"/"," "),"("," "),")"," "),":"," "),";"," "),"_"," "),"–"," "),"?"," "),"!"," "),"*"," "),"["," "),"]"," "),"'"," "),"#"," "),"+"," "),"&amp;"," "))&amp;" "</f>
        <v>  </v>
      </c>
      <c r="BF455" s="61" t="str">
        <f aca="false">" "&amp;TRIM(SUBSTITUTE(SUBSTITUTE(SUBSTITUTE(SUBSTITUTE(SUBSTITUTE(SUBSTITUTE(SUBSTITUTE(SUBSTITUTE(SUBSTITUTE(SUBSTITUTE(SUBSTITUTE(SUBSTITUTE(SUBSTITUTE(SUBSTITUTE(SUBSTITUTE(SUBSTITUTE(SUBSTITUTE(SUBSTITUTE(SUBSTITUTE(SUBSTITUTE(LOWER(AC455&amp;""),CHAR(160)," "),"."," "),","," "),"-"," "),"/"," "),"("," "),")"," "),":"," "),";"," "),"_"," "),"–"," "),"?"," "),"!"," "),"*"," "),"["," "),"]"," "),"'"," "),"#"," "),"+"," "),"&amp;"," "))&amp;" "</f>
        <v>  </v>
      </c>
    </row>
    <row r="456" customFormat="false" ht="39.75" hidden="false" customHeight="true" outlineLevel="0" collapsed="false">
      <c r="A456" s="57" t="s">
        <v>1085</v>
      </c>
      <c r="B456" s="57" t="s">
        <v>273</v>
      </c>
      <c r="C456" s="57" t="str">
        <f aca="false">Flights!$F$18</f>
        <v>MH0004</v>
      </c>
      <c r="D456" s="58" t="n">
        <f aca="false">Flights!$D$18</f>
        <v>46310</v>
      </c>
      <c r="E456" s="57" t="str">
        <f aca="false">Flights!$G$18&amp;"-"&amp;Flights!$H$18</f>
        <v>KUL-LHR</v>
      </c>
      <c r="F456" s="57" t="str">
        <f aca="false">Flights!$K$18</f>
        <v>EY</v>
      </c>
      <c r="G456" s="57" t="s">
        <v>79</v>
      </c>
      <c r="H456" s="57" t="s">
        <v>360</v>
      </c>
      <c r="I456" s="57" t="s">
        <v>361</v>
      </c>
      <c r="J456" s="57" t="s">
        <v>362</v>
      </c>
      <c r="K456" s="67" t="s">
        <v>363</v>
      </c>
      <c r="L456" s="67" t="s">
        <v>364</v>
      </c>
      <c r="M456" s="67"/>
      <c r="N456" s="67" t="s">
        <v>365</v>
      </c>
      <c r="O456" s="67"/>
      <c r="P456" s="57" t="s">
        <v>184</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open",IF(AND(NOT(OR(LEN(AZ456)&lt;15,ISNUMBER(MATCH(AZ456,L_Placeholder,0)))),NOT(SUMPRODUCT(--ISNUMBER(SEARCH(" "&amp;L_EvidencePhrase&amp;" ",BF456)))&gt;0),NOT(OR(LEN(AU456)&lt;2,ISNUMBER(MATCH(AU456,L_Placeholder,0)))),NOT(OR(LEN(AX456)&lt;2,ISNUMBER(MATCH(AX456,L_Placeholder,0)))),TRIM(AE456)&lt;&gt;TRIM(T456)),"N/A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",BD456)))&gt;0),"INVALID – evidence missing, placeholder or not yet on file",IF(OR(LEN(AX456)&lt;2,ISNUMBER(MATCH(AX456,L_Placeholder,0))),"INVALID – verifier missing",IF(AX456=AU456,"INVALID – verifier must be someone other than the PIC",IF(SUMPRODUCT(--ISNUMBER(SEARCH(" "&amp;L_EvidencePhrase&amp;" ",BC456)))&gt;0,"INVALID – result not yet available (awaiting / TBC)",IF(AND(TRIM(U456)="Pass",SUMPRODUCT(--ISNUMBER(SEARCH(" "&amp;L_ResultBad&amp;" ",BC456)))&gt;0,NOT(SUMPRODUCT(--ISNUMBER(SEARCH(" "&amp;L_Negation&amp;" ",BC456)))&gt;0)),"INVALID – result describes a problem: use Fail, then Pass after CA",IF(AND(AQ456=1,OR(OR(LEN(AY456)&lt;3,ISNUMBER(MATCH(AY456,L_Placeholder,0))),SUMPRODUCT(--ISNUMBER(SEARCH(" "&amp;L_EvidencePhrase&amp;" ",BE456)))&gt;0)),"INVALID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SUBSTITUTE(SUBSTITUTE(SUBSTITUTE(SUBSTITUTE(SUBSTITUTE(SUBSTITUTE(SUBSTITUTE(SUBSTITUTE(SUBSTITUTE(SUBSTITUTE(SUBSTITUTE(SUBSTITUTE(SUBSTITUTE(LOWER(T456&amp;""),CHAR(160),"")," ",""),".",""),"-",""),"/",""),"?",""),"_",""),",",""),"[",""),"]",""),"(",""),")",""),"*","")</f>
        <v/>
      </c>
      <c r="AV456" s="61" t="str">
        <f aca="false">SUBSTITUTE(SUBSTITUTE(SUBSTITUTE(SUBSTITUTE(SUBSTITUTE(SUBSTITUTE(SUBSTITUTE(SUBSTITUTE(SUBSTITUTE(SUBSTITUTE(SUBSTITUTE(SUBSTITUTE(SUBSTITUTE(LOWER(V456&amp;""),CHAR(160),"")," ",""),".",""),"-",""),"/",""),"?",""),"_",""),",",""),"[",""),"]",""),"(",""),")",""),"*","")</f>
        <v/>
      </c>
      <c r="AW456" s="61" t="str">
        <f aca="false">SUBSTITUTE(SUBSTITUTE(SUBSTITUTE(SUBSTITUTE(SUBSTITUTE(SUBSTITUTE(SUBSTITUTE(SUBSTITUTE(SUBSTITUTE(SUBSTITUTE(SUBSTITUTE(SUBSTITUTE(SUBSTITUTE(LOWER(Z456&amp;""),CHAR(160),"")," ",""),".",""),"-",""),"/",""),"?",""),"_",""),",",""),"[",""),"]",""),"(",""),")",""),"*","")</f>
        <v/>
      </c>
      <c r="AX456" s="61" t="str">
        <f aca="false">SUBSTITUTE(SUBSTITUTE(SUBSTITUTE(SUBSTITUTE(SUBSTITUTE(SUBSTITUTE(SUBSTITUTE(SUBSTITUTE(SUBSTITUTE(SUBSTITUTE(SUBSTITUTE(SUBSTITUTE(SUBSTITUTE(LOWER(AE456&amp;""),CHAR(160),"")," ",""),".",""),"-",""),"/",""),"?",""),"_",""),",",""),"[",""),"]",""),"(",""),")",""),"*","")</f>
        <v/>
      </c>
      <c r="AY456" s="61" t="str">
        <f aca="false">SUBSTITUTE(SUBSTITUTE(SUBSTITUTE(SUBSTITUTE(SUBSTITUTE(SUBSTITUTE(SUBSTITUTE(SUBSTITUTE(SUBSTITUTE(SUBSTITUTE(SUBSTITUTE(SUBSTITUTE(SUBSTITUTE(LOWER(W456&amp;""),CHAR(160),"")," ",""),".",""),"-",""),"/",""),"?",""),"_",""),",",""),"[",""),"]",""),"(",""),")",""),"*","")</f>
        <v/>
      </c>
      <c r="AZ456" s="61" t="str">
        <f aca="false">SUBSTITUTE(SUBSTITUTE(SUBSTITUTE(SUBSTITUTE(SUBSTITUTE(SUBSTITUTE(SUBSTITUTE(SUBSTITUTE(SUBSTITUTE(SUBSTITUTE(SUBSTITUTE(SUBSTITUTE(SUBSTITUTE(LOWER(AC456&amp;""),CHAR(160),"")," ",""),".",""),"-",""),"/",""),"?",""),"_",""),",",""),"[",""),"]",""),"(",""),")",""),"*","")</f>
        <v/>
      </c>
      <c r="BA456" s="61" t="str">
        <f aca="false">SUBSTITUTE(SUBSTITUTE(SUBSTITUTE(SUBSTITUTE(SUBSTITUTE(SUBSTITUTE(SUBSTITUTE(SUBSTITUTE(SUBSTITUTE(SUBSTITUTE(SUBSTITUTE(SUBSTITUTE(SUBSTITUTE(LOWER(AA456&amp;""),CHAR(160),""),"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"&amp;TRIM(SUBSTITUTE(SUBSTITUTE(SUBSTITUTE(SUBSTITUTE(SUBSTITUTE(SUBSTITUTE(SUBSTITUTE(SUBSTITUTE(SUBSTITUTE(SUBSTITUTE(SUBSTITUTE(SUBSTITUTE(SUBSTITUTE(SUBSTITUTE(SUBSTITUTE(SUBSTITUTE(SUBSTITUTE(SUBSTITUTE(SUBSTITUTE(SUBSTITUTE(LOWER(V456&amp;""),CHAR(160)," "),"."," "),","," "),"-"," "),"/"," "),"("," "),")"," "),":"," "),";"," "),"_"," "),"–"," "),"?"," "),"!"," "),"*"," "),"["," "),"]"," "),"'"," "),"#"," "),"+"," "),"&amp;"," "))&amp;" "</f>
        <v>  </v>
      </c>
      <c r="BD456" s="61" t="str">
        <f aca="false">" "&amp;TRIM(SUBSTITUTE(SUBSTITUTE(SUBSTITUTE(SUBSTITUTE(SUBSTITUTE(SUBSTITUTE(SUBSTITUTE(SUBSTITUTE(SUBSTITUTE(SUBSTITUTE(SUBSTITUTE(SUBSTITUTE(SUBSTITUTE(SUBSTITUTE(SUBSTITUTE(SUBSTITUTE(SUBSTITUTE(SUBSTITUTE(SUBSTITUTE(SUBSTITUTE(LOWER(Z456&amp;""),CHAR(160)," "),"."," "),","," "),"-"," "),"/"," "),"("," "),")"," "),":"," "),";"," "),"_"," "),"–"," "),"?"," "),"!"," "),"*"," "),"["," "),"]"," "),"'"," "),"#"," "),"+"," "),"&amp;"," "))&amp;" "</f>
        <v>  </v>
      </c>
      <c r="BE456" s="61" t="str">
        <f aca="false">" "&amp;TRIM(SUBSTITUTE(SUBSTITUTE(SUBSTITUTE(SUBSTITUTE(SUBSTITUTE(SUBSTITUTE(SUBSTITUTE(SUBSTITUTE(SUBSTITUTE(SUBSTITUTE(SUBSTITUTE(SUBSTITUTE(SUBSTITUTE(SUBSTITUTE(SUBSTITUTE(SUBSTITUTE(SUBSTITUTE(SUBSTITUTE(SUBSTITUTE(SUBSTITUTE(LOWER(W456&amp;""),CHAR(160)," "),"."," "),","," "),"-"," "),"/"," "),"("," "),")"," "),":"," "),";"," "),"_"," "),"–"," "),"?"," "),"!"," "),"*"," "),"["," "),"]"," "),"'"," "),"#"," "),"+"," "),"&amp;"," "))&amp;" "</f>
        <v>  </v>
      </c>
      <c r="BF456" s="61" t="str">
        <f aca="false">" "&amp;TRIM(SUBSTITUTE(SUBSTITUTE(SUBSTITUTE(SUBSTITUTE(SUBSTITUTE(SUBSTITUTE(SUBSTITUTE(SUBSTITUTE(SUBSTITUTE(SUBSTITUTE(SUBSTITUTE(SUBSTITUTE(SUBSTITUTE(SUBSTITUTE(SUBSTITUTE(SUBSTITUTE(SUBSTITUTE(SUBSTITUTE(SUBSTITUTE(SUBSTITUTE(LOWER(AC456&amp;""),CHAR(160)," "),"."," "),","," "),"-"," "),"/"," "),"("," "),")"," "),":"," "),";"," "),"_"," "),"–"," "),"?"," "),"!"," "),"*"," "),"["," "),"]"," "),"'"," "),"#"," "),"+"," "),"&amp;"," "))&amp;" "</f>
        <v>  </v>
      </c>
    </row>
    <row r="457" customFormat="false" ht="39.75" hidden="false" customHeight="true" outlineLevel="0" collapsed="false">
      <c r="A457" s="57" t="s">
        <v>1086</v>
      </c>
      <c r="B457" s="57" t="s">
        <v>273</v>
      </c>
      <c r="C457" s="57" t="str">
        <f aca="false">Flights!$F$18</f>
        <v>MH0004</v>
      </c>
      <c r="D457" s="58" t="n">
        <f aca="false">Flights!$D$18</f>
        <v>46310</v>
      </c>
      <c r="E457" s="57" t="str">
        <f aca="false">Flights!$G$18&amp;"-"&amp;Flights!$H$18</f>
        <v>KUL-LHR</v>
      </c>
      <c r="F457" s="57" t="str">
        <f aca="false">Flights!$K$18</f>
        <v>EY</v>
      </c>
      <c r="G457" s="57" t="s">
        <v>79</v>
      </c>
      <c r="H457" s="57" t="s">
        <v>360</v>
      </c>
      <c r="I457" s="57" t="s">
        <v>367</v>
      </c>
      <c r="J457" s="57" t="s">
        <v>368</v>
      </c>
      <c r="K457" s="67" t="s">
        <v>369</v>
      </c>
      <c r="L457" s="67" t="s">
        <v>364</v>
      </c>
      <c r="M457" s="67"/>
      <c r="N457" s="67" t="s">
        <v>365</v>
      </c>
      <c r="O457" s="67"/>
      <c r="P457" s="57" t="s">
        <v>184</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open",IF(AND(NOT(OR(LEN(AZ457)&lt;15,ISNUMBER(MATCH(AZ457,L_Placeholder,0)))),NOT(SUMPRODUCT(--ISNUMBER(SEARCH(" "&amp;L_EvidencePhrase&amp;" ",BF457)))&gt;0),NOT(OR(LEN(AU457)&lt;2,ISNUMBER(MATCH(AU457,L_Placeholder,0)))),NOT(OR(LEN(AX457)&lt;2,ISNUMBER(MATCH(AX457,L_Placeholder,0)))),TRIM(AE457)&lt;&gt;TRIM(T457)),"N/A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",BD457)))&gt;0),"INVALID – evidence missing, placeholder or not yet on file",IF(OR(LEN(AX457)&lt;2,ISNUMBER(MATCH(AX457,L_Placeholder,0))),"INVALID – verifier missing",IF(AX457=AU457,"INVALID – verifier must be someone other than the PIC",IF(SUMPRODUCT(--ISNUMBER(SEARCH(" "&amp;L_EvidencePhrase&amp;" ",BC457)))&gt;0,"INVALID – result not yet available (awaiting / TBC)",IF(AND(TRIM(U457)="Pass",SUMPRODUCT(--ISNUMBER(SEARCH(" "&amp;L_ResultBad&amp;" ",BC457)))&gt;0,NOT(SUMPRODUCT(--ISNUMBER(SEARCH(" "&amp;L_Negation&amp;" ",BC457)))&gt;0)),"INVALID – result describes a problem: use Fail, then Pass after CA",IF(AND(AQ457=1,OR(OR(LEN(AY457)&lt;3,ISNUMBER(MATCH(AY457,L_Placeholder,0))),SUMPRODUCT(--ISNUMBER(SEARCH(" "&amp;L_EvidencePhrase&amp;" ",BE457)))&gt;0)),"INVALID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SUBSTITUTE(SUBSTITUTE(SUBSTITUTE(SUBSTITUTE(SUBSTITUTE(SUBSTITUTE(SUBSTITUTE(SUBSTITUTE(SUBSTITUTE(SUBSTITUTE(SUBSTITUTE(SUBSTITUTE(SUBSTITUTE(LOWER(T457&amp;""),CHAR(160),"")," ",""),".",""),"-",""),"/",""),"?",""),"_",""),",",""),"[",""),"]",""),"(",""),")",""),"*","")</f>
        <v/>
      </c>
      <c r="AV457" s="61" t="str">
        <f aca="false">SUBSTITUTE(SUBSTITUTE(SUBSTITUTE(SUBSTITUTE(SUBSTITUTE(SUBSTITUTE(SUBSTITUTE(SUBSTITUTE(SUBSTITUTE(SUBSTITUTE(SUBSTITUTE(SUBSTITUTE(SUBSTITUTE(LOWER(V457&amp;""),CHAR(160),"")," ",""),".",""),"-",""),"/",""),"?",""),"_",""),",",""),"[",""),"]",""),"(",""),")",""),"*","")</f>
        <v/>
      </c>
      <c r="AW457" s="61" t="str">
        <f aca="false">SUBSTITUTE(SUBSTITUTE(SUBSTITUTE(SUBSTITUTE(SUBSTITUTE(SUBSTITUTE(SUBSTITUTE(SUBSTITUTE(SUBSTITUTE(SUBSTITUTE(SUBSTITUTE(SUBSTITUTE(SUBSTITUTE(LOWER(Z457&amp;""),CHAR(160),"")," ",""),".",""),"-",""),"/",""),"?",""),"_",""),",",""),"[",""),"]",""),"(",""),")",""),"*","")</f>
        <v/>
      </c>
      <c r="AX457" s="61" t="str">
        <f aca="false">SUBSTITUTE(SUBSTITUTE(SUBSTITUTE(SUBSTITUTE(SUBSTITUTE(SUBSTITUTE(SUBSTITUTE(SUBSTITUTE(SUBSTITUTE(SUBSTITUTE(SUBSTITUTE(SUBSTITUTE(SUBSTITUTE(LOWER(AE457&amp;""),CHAR(160),"")," ",""),".",""),"-",""),"/",""),"?",""),"_",""),",",""),"[",""),"]",""),"(",""),")",""),"*","")</f>
        <v/>
      </c>
      <c r="AY457" s="61" t="str">
        <f aca="false">SUBSTITUTE(SUBSTITUTE(SUBSTITUTE(SUBSTITUTE(SUBSTITUTE(SUBSTITUTE(SUBSTITUTE(SUBSTITUTE(SUBSTITUTE(SUBSTITUTE(SUBSTITUTE(SUBSTITUTE(SUBSTITUTE(LOWER(W457&amp;""),CHAR(160),"")," ",""),".",""),"-",""),"/",""),"?",""),"_",""),",",""),"[",""),"]",""),"(",""),")",""),"*","")</f>
        <v/>
      </c>
      <c r="AZ457" s="61" t="str">
        <f aca="false">SUBSTITUTE(SUBSTITUTE(SUBSTITUTE(SUBSTITUTE(SUBSTITUTE(SUBSTITUTE(SUBSTITUTE(SUBSTITUTE(SUBSTITUTE(SUBSTITUTE(SUBSTITUTE(SUBSTITUTE(SUBSTITUTE(LOWER(AC457&amp;""),CHAR(160),"")," ",""),".",""),"-",""),"/",""),"?",""),"_",""),",",""),"[",""),"]",""),"(",""),")",""),"*","")</f>
        <v/>
      </c>
      <c r="BA457" s="61" t="str">
        <f aca="false">SUBSTITUTE(SUBSTITUTE(SUBSTITUTE(SUBSTITUTE(SUBSTITUTE(SUBSTITUTE(SUBSTITUTE(SUBSTITUTE(SUBSTITUTE(SUBSTITUTE(SUBSTITUTE(SUBSTITUTE(SUBSTITUTE(LOWER(AA457&amp;""),CHAR(160),""),"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"&amp;TRIM(SUBSTITUTE(SUBSTITUTE(SUBSTITUTE(SUBSTITUTE(SUBSTITUTE(SUBSTITUTE(SUBSTITUTE(SUBSTITUTE(SUBSTITUTE(SUBSTITUTE(SUBSTITUTE(SUBSTITUTE(SUBSTITUTE(SUBSTITUTE(SUBSTITUTE(SUBSTITUTE(SUBSTITUTE(SUBSTITUTE(SUBSTITUTE(SUBSTITUTE(LOWER(V457&amp;""),CHAR(160)," "),"."," "),","," "),"-"," "),"/"," "),"("," "),")"," "),":"," "),";"," "),"_"," "),"–"," "),"?"," "),"!"," "),"*"," "),"["," "),"]"," "),"'"," "),"#"," "),"+"," "),"&amp;"," "))&amp;" "</f>
        <v>  </v>
      </c>
      <c r="BD457" s="61" t="str">
        <f aca="false">" "&amp;TRIM(SUBSTITUTE(SUBSTITUTE(SUBSTITUTE(SUBSTITUTE(SUBSTITUTE(SUBSTITUTE(SUBSTITUTE(SUBSTITUTE(SUBSTITUTE(SUBSTITUTE(SUBSTITUTE(SUBSTITUTE(SUBSTITUTE(SUBSTITUTE(SUBSTITUTE(SUBSTITUTE(SUBSTITUTE(SUBSTITUTE(SUBSTITUTE(SUBSTITUTE(LOWER(Z457&amp;""),CHAR(160)," "),"."," "),","," "),"-"," "),"/"," "),"("," "),")"," "),":"," "),";"," "),"_"," "),"–"," "),"?"," "),"!"," "),"*"," "),"["," "),"]"," "),"'"," "),"#"," "),"+"," "),"&amp;"," "))&amp;" "</f>
        <v>  </v>
      </c>
      <c r="BE457" s="61" t="str">
        <f aca="false">" "&amp;TRIM(SUBSTITUTE(SUBSTITUTE(SUBSTITUTE(SUBSTITUTE(SUBSTITUTE(SUBSTITUTE(SUBSTITUTE(SUBSTITUTE(SUBSTITUTE(SUBSTITUTE(SUBSTITUTE(SUBSTITUTE(SUBSTITUTE(SUBSTITUTE(SUBSTITUTE(SUBSTITUTE(SUBSTITUTE(SUBSTITUTE(SUBSTITUTE(SUBSTITUTE(LOWER(W457&amp;""),CHAR(160)," "),"."," "),","," "),"-"," "),"/"," "),"("," "),")"," "),":"," "),";"," "),"_"," "),"–"," "),"?"," "),"!"," "),"*"," "),"["," "),"]"," "),"'"," "),"#"," "),"+"," "),"&amp;"," "))&amp;" "</f>
        <v>  </v>
      </c>
      <c r="BF457" s="61" t="str">
        <f aca="false">" "&amp;TRIM(SUBSTITUTE(SUBSTITUTE(SUBSTITUTE(SUBSTITUTE(SUBSTITUTE(SUBSTITUTE(SUBSTITUTE(SUBSTITUTE(SUBSTITUTE(SUBSTITUTE(SUBSTITUTE(SUBSTITUTE(SUBSTITUTE(SUBSTITUTE(SUBSTITUTE(SUBSTITUTE(SUBSTITUTE(SUBSTITUTE(SUBSTITUTE(SUBSTITUTE(LOWER(AC457&amp;""),CHAR(160)," "),"."," "),","," "),"-"," "),"/"," "),"("," "),")"," "),":"," "),";"," "),"_"," "),"–"," "),"?"," "),"!"," "),"*"," "),"["," "),"]"," "),"'"," "),"#"," "),"+"," "),"&amp;"," "))&amp;" "</f>
        <v>  </v>
      </c>
    </row>
    <row r="458" customFormat="false" ht="41.25" hidden="false" customHeight="true" outlineLevel="0" collapsed="false">
      <c r="A458" s="57" t="s">
        <v>1087</v>
      </c>
      <c r="B458" s="57" t="s">
        <v>273</v>
      </c>
      <c r="C458" s="57" t="str">
        <f aca="false">Flights!$F$18</f>
        <v>MH0004</v>
      </c>
      <c r="D458" s="58" t="n">
        <f aca="false">Flights!$D$18</f>
        <v>46310</v>
      </c>
      <c r="E458" s="57" t="str">
        <f aca="false">Flights!$G$18&amp;"-"&amp;Flights!$H$18</f>
        <v>KUL-LHR</v>
      </c>
      <c r="F458" s="57" t="str">
        <f aca="false">Flights!$K$18</f>
        <v>EY</v>
      </c>
      <c r="G458" s="57" t="s">
        <v>79</v>
      </c>
      <c r="H458" s="57" t="s">
        <v>360</v>
      </c>
      <c r="I458" s="57" t="s">
        <v>371</v>
      </c>
      <c r="J458" s="57" t="s">
        <v>372</v>
      </c>
      <c r="K458" s="67" t="s">
        <v>373</v>
      </c>
      <c r="L458" s="67" t="s">
        <v>364</v>
      </c>
      <c r="M458" s="67"/>
      <c r="N458" s="67" t="str">
        <f aca="false">IF(TRIM(Flights!$L$18)="A339","Required","N/A – rule")</f>
        <v>N/A – rule</v>
      </c>
      <c r="O458" s="67" t="s">
        <v>374</v>
      </c>
      <c r="P458" s="57" t="s">
        <v>184</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open",IF(AND(NOT(OR(LEN(AZ458)&lt;15,ISNUMBER(MATCH(AZ458,L_Placeholder,0)))),NOT(SUMPRODUCT(--ISNUMBER(SEARCH(" "&amp;L_EvidencePhrase&amp;" ",BF458)))&gt;0),NOT(OR(LEN(AU458)&lt;2,ISNUMBER(MATCH(AU458,L_Placeholder,0)))),NOT(OR(LEN(AX458)&lt;2,ISNUMBER(MATCH(AX458,L_Placeholder,0)))),TRIM(AE458)&lt;&gt;TRIM(T458)),"N/A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",BD458)))&gt;0),"INVALID – evidence missing, placeholder or not yet on file",IF(OR(LEN(AX458)&lt;2,ISNUMBER(MATCH(AX458,L_Placeholder,0))),"INVALID – verifier missing",IF(AX458=AU458,"INVALID – verifier must be someone other than the PIC",IF(SUMPRODUCT(--ISNUMBER(SEARCH(" "&amp;L_EvidencePhrase&amp;" ",BC458)))&gt;0,"INVALID – result not yet available (awaiting / TBC)",IF(AND(TRIM(U458)="Pass",SUMPRODUCT(--ISNUMBER(SEARCH(" "&amp;L_ResultBad&amp;" ",BC458)))&gt;0,NOT(SUMPRODUCT(--ISNUMBER(SEARCH(" "&amp;L_Negation&amp;" ",BC458)))&gt;0)),"INVALID – result describes a problem: use Fail, then Pass after CA",IF(AND(AQ458=1,OR(OR(LEN(AY458)&lt;3,ISNUMBER(MATCH(AY458,L_Placeholder,0))),SUMPRODUCT(--ISNUMBER(SEARCH(" "&amp;L_EvidencePhrase&amp;" ",BE458)))&gt;0)),"INVALID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SUBSTITUTE(SUBSTITUTE(SUBSTITUTE(SUBSTITUTE(SUBSTITUTE(SUBSTITUTE(SUBSTITUTE(SUBSTITUTE(SUBSTITUTE(SUBSTITUTE(SUBSTITUTE(SUBSTITUTE(SUBSTITUTE(LOWER(T458&amp;""),CHAR(160),"")," ",""),".",""),"-",""),"/",""),"?",""),"_",""),",",""),"[",""),"]",""),"(",""),")",""),"*","")</f>
        <v/>
      </c>
      <c r="AV458" s="61" t="str">
        <f aca="false">SUBSTITUTE(SUBSTITUTE(SUBSTITUTE(SUBSTITUTE(SUBSTITUTE(SUBSTITUTE(SUBSTITUTE(SUBSTITUTE(SUBSTITUTE(SUBSTITUTE(SUBSTITUTE(SUBSTITUTE(SUBSTITUTE(LOWER(V458&amp;""),CHAR(160),"")," ",""),".",""),"-",""),"/",""),"?",""),"_",""),",",""),"[",""),"]",""),"(",""),")",""),"*","")</f>
        <v/>
      </c>
      <c r="AW458" s="61" t="str">
        <f aca="false">SUBSTITUTE(SUBSTITUTE(SUBSTITUTE(SUBSTITUTE(SUBSTITUTE(SUBSTITUTE(SUBSTITUTE(SUBSTITUTE(SUBSTITUTE(SUBSTITUTE(SUBSTITUTE(SUBSTITUTE(SUBSTITUTE(LOWER(Z458&amp;""),CHAR(160),"")," ",""),".",""),"-",""),"/",""),"?",""),"_",""),",",""),"[",""),"]",""),"(",""),")",""),"*","")</f>
        <v/>
      </c>
      <c r="AX458" s="61" t="str">
        <f aca="false">SUBSTITUTE(SUBSTITUTE(SUBSTITUTE(SUBSTITUTE(SUBSTITUTE(SUBSTITUTE(SUBSTITUTE(SUBSTITUTE(SUBSTITUTE(SUBSTITUTE(SUBSTITUTE(SUBSTITUTE(SUBSTITUTE(LOWER(AE458&amp;""),CHAR(160),"")," ",""),".",""),"-",""),"/",""),"?",""),"_",""),",",""),"[",""),"]",""),"(",""),")",""),"*","")</f>
        <v/>
      </c>
      <c r="AY458" s="61" t="str">
        <f aca="false">SUBSTITUTE(SUBSTITUTE(SUBSTITUTE(SUBSTITUTE(SUBSTITUTE(SUBSTITUTE(SUBSTITUTE(SUBSTITUTE(SUBSTITUTE(SUBSTITUTE(SUBSTITUTE(SUBSTITUTE(SUBSTITUTE(LOWER(W458&amp;""),CHAR(160),"")," ",""),".",""),"-",""),"/",""),"?",""),"_",""),",",""),"[",""),"]",""),"(",""),")",""),"*","")</f>
        <v/>
      </c>
      <c r="AZ458" s="61" t="str">
        <f aca="false">SUBSTITUTE(SUBSTITUTE(SUBSTITUTE(SUBSTITUTE(SUBSTITUTE(SUBSTITUTE(SUBSTITUTE(SUBSTITUTE(SUBSTITUTE(SUBSTITUTE(SUBSTITUTE(SUBSTITUTE(SUBSTITUTE(LOWER(AC458&amp;""),CHAR(160),"")," ",""),".",""),"-",""),"/",""),"?",""),"_",""),",",""),"[",""),"]",""),"(",""),")",""),"*","")</f>
        <v/>
      </c>
      <c r="BA458" s="61" t="str">
        <f aca="false">SUBSTITUTE(SUBSTITUTE(SUBSTITUTE(SUBSTITUTE(SUBSTITUTE(SUBSTITUTE(SUBSTITUTE(SUBSTITUTE(SUBSTITUTE(SUBSTITUTE(SUBSTITUTE(SUBSTITUTE(SUBSTITUTE(LOWER(AA458&amp;""),CHAR(160),""),"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"&amp;TRIM(SUBSTITUTE(SUBSTITUTE(SUBSTITUTE(SUBSTITUTE(SUBSTITUTE(SUBSTITUTE(SUBSTITUTE(SUBSTITUTE(SUBSTITUTE(SUBSTITUTE(SUBSTITUTE(SUBSTITUTE(SUBSTITUTE(SUBSTITUTE(SUBSTITUTE(SUBSTITUTE(SUBSTITUTE(SUBSTITUTE(SUBSTITUTE(SUBSTITUTE(LOWER(V458&amp;""),CHAR(160)," "),"."," "),","," "),"-"," "),"/"," "),"("," "),")"," "),":"," "),";"," "),"_"," "),"–"," "),"?"," "),"!"," "),"*"," "),"["," "),"]"," "),"'"," "),"#"," "),"+"," "),"&amp;"," "))&amp;" "</f>
        <v>  </v>
      </c>
      <c r="BD458" s="61" t="str">
        <f aca="false">" "&amp;TRIM(SUBSTITUTE(SUBSTITUTE(SUBSTITUTE(SUBSTITUTE(SUBSTITUTE(SUBSTITUTE(SUBSTITUTE(SUBSTITUTE(SUBSTITUTE(SUBSTITUTE(SUBSTITUTE(SUBSTITUTE(SUBSTITUTE(SUBSTITUTE(SUBSTITUTE(SUBSTITUTE(SUBSTITUTE(SUBSTITUTE(SUBSTITUTE(SUBSTITUTE(LOWER(Z458&amp;""),CHAR(160)," "),"."," "),","," "),"-"," "),"/"," "),"("," "),")"," "),":"," "),";"," "),"_"," "),"–"," "),"?"," "),"!"," "),"*"," "),"["," "),"]"," "),"'"," "),"#"," "),"+"," "),"&amp;"," "))&amp;" "</f>
        <v>  </v>
      </c>
      <c r="BE458" s="61" t="str">
        <f aca="false">" "&amp;TRIM(SUBSTITUTE(SUBSTITUTE(SUBSTITUTE(SUBSTITUTE(SUBSTITUTE(SUBSTITUTE(SUBSTITUTE(SUBSTITUTE(SUBSTITUTE(SUBSTITUTE(SUBSTITUTE(SUBSTITUTE(SUBSTITUTE(SUBSTITUTE(SUBSTITUTE(SUBSTITUTE(SUBSTITUTE(SUBSTITUTE(SUBSTITUTE(SUBSTITUTE(LOWER(W458&amp;""),CHAR(160)," "),"."," "),","," "),"-"," "),"/"," "),"("," "),")"," "),":"," "),";"," "),"_"," "),"–"," "),"?"," "),"!"," "),"*"," "),"["," "),"]"," "),"'"," "),"#"," "),"+"," "),"&amp;"," "))&amp;" "</f>
        <v>  </v>
      </c>
      <c r="BF458" s="61" t="str">
        <f aca="false">" "&amp;TRIM(SUBSTITUTE(SUBSTITUTE(SUBSTITUTE(SUBSTITUTE(SUBSTITUTE(SUBSTITUTE(SUBSTITUTE(SUBSTITUTE(SUBSTITUTE(SUBSTITUTE(SUBSTITUTE(SUBSTITUTE(SUBSTITUTE(SUBSTITUTE(SUBSTITUTE(SUBSTITUTE(SUBSTITUTE(SUBSTITUTE(SUBSTITUTE(SUBSTITUTE(LOWER(AC458&amp;""),CHAR(160)," "),"."," "),","," "),"-"," "),"/"," "),"("," "),")"," "),":"," "),";"," "),"_"," "),"–"," "),"?"," "),"!"," "),"*"," "),"["," "),"]"," "),"'"," "),"#"," "),"+"," "),"&amp;"," "))&amp;" "</f>
        <v>  </v>
      </c>
    </row>
    <row r="459" customFormat="false" ht="39.75" hidden="false" customHeight="true" outlineLevel="0" collapsed="false">
      <c r="A459" s="57" t="s">
        <v>1088</v>
      </c>
      <c r="B459" s="57" t="s">
        <v>273</v>
      </c>
      <c r="C459" s="57" t="str">
        <f aca="false">Flights!$F$18</f>
        <v>MH0004</v>
      </c>
      <c r="D459" s="58" t="n">
        <f aca="false">Flights!$D$18</f>
        <v>46310</v>
      </c>
      <c r="E459" s="57" t="str">
        <f aca="false">Flights!$G$18&amp;"-"&amp;Flights!$H$18</f>
        <v>KUL-LHR</v>
      </c>
      <c r="F459" s="57" t="str">
        <f aca="false">Flights!$K$18</f>
        <v>EY</v>
      </c>
      <c r="G459" s="57" t="s">
        <v>79</v>
      </c>
      <c r="H459" s="57" t="s">
        <v>360</v>
      </c>
      <c r="I459" s="57" t="s">
        <v>376</v>
      </c>
      <c r="J459" s="57" t="s">
        <v>377</v>
      </c>
      <c r="K459" s="67" t="s">
        <v>378</v>
      </c>
      <c r="L459" s="67" t="s">
        <v>364</v>
      </c>
      <c r="M459" s="67"/>
      <c r="N459" s="67" t="s">
        <v>365</v>
      </c>
      <c r="O459" s="67"/>
      <c r="P459" s="57" t="s">
        <v>184</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open",IF(AND(NOT(OR(LEN(AZ459)&lt;15,ISNUMBER(MATCH(AZ459,L_Placeholder,0)))),NOT(SUMPRODUCT(--ISNUMBER(SEARCH(" "&amp;L_EvidencePhrase&amp;" ",BF459)))&gt;0),NOT(OR(LEN(AU459)&lt;2,ISNUMBER(MATCH(AU459,L_Placeholder,0)))),NOT(OR(LEN(AX459)&lt;2,ISNUMBER(MATCH(AX459,L_Placeholder,0)))),TRIM(AE459)&lt;&gt;TRIM(T459)),"N/A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",BD459)))&gt;0),"INVALID – evidence missing, placeholder or not yet on file",IF(OR(LEN(AX459)&lt;2,ISNUMBER(MATCH(AX459,L_Placeholder,0))),"INVALID – verifier missing",IF(AX459=AU459,"INVALID – verifier must be someone other than the PIC",IF(SUMPRODUCT(--ISNUMBER(SEARCH(" "&amp;L_EvidencePhrase&amp;" ",BC459)))&gt;0,"INVALID – result not yet available (awaiting / TBC)",IF(AND(TRIM(U459)="Pass",SUMPRODUCT(--ISNUMBER(SEARCH(" "&amp;L_ResultBad&amp;" ",BC459)))&gt;0,NOT(SUMPRODUCT(--ISNUMBER(SEARCH(" "&amp;L_Negation&amp;" ",BC459)))&gt;0)),"INVALID – result describes a problem: use Fail, then Pass after CA",IF(AND(AQ459=1,OR(OR(LEN(AY459)&lt;3,ISNUMBER(MATCH(AY459,L_Placeholder,0))),SUMPRODUCT(--ISNUMBER(SEARCH(" "&amp;L_EvidencePhrase&amp;" ",BE459)))&gt;0)),"INVALID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SUBSTITUTE(SUBSTITUTE(SUBSTITUTE(SUBSTITUTE(SUBSTITUTE(SUBSTITUTE(SUBSTITUTE(SUBSTITUTE(SUBSTITUTE(SUBSTITUTE(SUBSTITUTE(SUBSTITUTE(SUBSTITUTE(LOWER(T459&amp;""),CHAR(160),"")," ",""),".",""),"-",""),"/",""),"?",""),"_",""),",",""),"[",""),"]",""),"(",""),")",""),"*","")</f>
        <v/>
      </c>
      <c r="AV459" s="61" t="str">
        <f aca="false">SUBSTITUTE(SUBSTITUTE(SUBSTITUTE(SUBSTITUTE(SUBSTITUTE(SUBSTITUTE(SUBSTITUTE(SUBSTITUTE(SUBSTITUTE(SUBSTITUTE(SUBSTITUTE(SUBSTITUTE(SUBSTITUTE(LOWER(V459&amp;""),CHAR(160),"")," ",""),".",""),"-",""),"/",""),"?",""),"_",""),",",""),"[",""),"]",""),"(",""),")",""),"*","")</f>
        <v/>
      </c>
      <c r="AW459" s="61" t="str">
        <f aca="false">SUBSTITUTE(SUBSTITUTE(SUBSTITUTE(SUBSTITUTE(SUBSTITUTE(SUBSTITUTE(SUBSTITUTE(SUBSTITUTE(SUBSTITUTE(SUBSTITUTE(SUBSTITUTE(SUBSTITUTE(SUBSTITUTE(LOWER(Z459&amp;""),CHAR(160),"")," ",""),".",""),"-",""),"/",""),"?",""),"_",""),",",""),"[",""),"]",""),"(",""),")",""),"*","")</f>
        <v/>
      </c>
      <c r="AX459" s="61" t="str">
        <f aca="false">SUBSTITUTE(SUBSTITUTE(SUBSTITUTE(SUBSTITUTE(SUBSTITUTE(SUBSTITUTE(SUBSTITUTE(SUBSTITUTE(SUBSTITUTE(SUBSTITUTE(SUBSTITUTE(SUBSTITUTE(SUBSTITUTE(LOWER(AE459&amp;""),CHAR(160),"")," ",""),".",""),"-",""),"/",""),"?",""),"_",""),",",""),"[",""),"]",""),"(",""),")",""),"*","")</f>
        <v/>
      </c>
      <c r="AY459" s="61" t="str">
        <f aca="false">SUBSTITUTE(SUBSTITUTE(SUBSTITUTE(SUBSTITUTE(SUBSTITUTE(SUBSTITUTE(SUBSTITUTE(SUBSTITUTE(SUBSTITUTE(SUBSTITUTE(SUBSTITUTE(SUBSTITUTE(SUBSTITUTE(LOWER(W459&amp;""),CHAR(160),"")," ",""),".",""),"-",""),"/",""),"?",""),"_",""),",",""),"[",""),"]",""),"(",""),")",""),"*","")</f>
        <v/>
      </c>
      <c r="AZ459" s="61" t="str">
        <f aca="false">SUBSTITUTE(SUBSTITUTE(SUBSTITUTE(SUBSTITUTE(SUBSTITUTE(SUBSTITUTE(SUBSTITUTE(SUBSTITUTE(SUBSTITUTE(SUBSTITUTE(SUBSTITUTE(SUBSTITUTE(SUBSTITUTE(LOWER(AC459&amp;""),CHAR(160),"")," ",""),".",""),"-",""),"/",""),"?",""),"_",""),",",""),"[",""),"]",""),"(",""),")",""),"*","")</f>
        <v/>
      </c>
      <c r="BA459" s="61" t="str">
        <f aca="false">SUBSTITUTE(SUBSTITUTE(SUBSTITUTE(SUBSTITUTE(SUBSTITUTE(SUBSTITUTE(SUBSTITUTE(SUBSTITUTE(SUBSTITUTE(SUBSTITUTE(SUBSTITUTE(SUBSTITUTE(SUBSTITUTE(LOWER(AA459&amp;""),CHAR(160),""),"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"&amp;TRIM(SUBSTITUTE(SUBSTITUTE(SUBSTITUTE(SUBSTITUTE(SUBSTITUTE(SUBSTITUTE(SUBSTITUTE(SUBSTITUTE(SUBSTITUTE(SUBSTITUTE(SUBSTITUTE(SUBSTITUTE(SUBSTITUTE(SUBSTITUTE(SUBSTITUTE(SUBSTITUTE(SUBSTITUTE(SUBSTITUTE(SUBSTITUTE(SUBSTITUTE(LOWER(V459&amp;""),CHAR(160)," "),"."," "),","," "),"-"," "),"/"," "),"("," "),")"," "),":"," "),";"," "),"_"," "),"–"," "),"?"," "),"!"," "),"*"," "),"["," "),"]"," "),"'"," "),"#"," "),"+"," "),"&amp;"," "))&amp;" "</f>
        <v>  </v>
      </c>
      <c r="BD459" s="61" t="str">
        <f aca="false">" "&amp;TRIM(SUBSTITUTE(SUBSTITUTE(SUBSTITUTE(SUBSTITUTE(SUBSTITUTE(SUBSTITUTE(SUBSTITUTE(SUBSTITUTE(SUBSTITUTE(SUBSTITUTE(SUBSTITUTE(SUBSTITUTE(SUBSTITUTE(SUBSTITUTE(SUBSTITUTE(SUBSTITUTE(SUBSTITUTE(SUBSTITUTE(SUBSTITUTE(SUBSTITUTE(LOWER(Z459&amp;""),CHAR(160)," "),"."," "),","," "),"-"," "),"/"," "),"("," "),")"," "),":"," "),";"," "),"_"," "),"–"," "),"?"," "),"!"," "),"*"," "),"["," "),"]"," "),"'"," "),"#"," "),"+"," "),"&amp;"," "))&amp;" "</f>
        <v>  </v>
      </c>
      <c r="BE459" s="61" t="str">
        <f aca="false">" "&amp;TRIM(SUBSTITUTE(SUBSTITUTE(SUBSTITUTE(SUBSTITUTE(SUBSTITUTE(SUBSTITUTE(SUBSTITUTE(SUBSTITUTE(SUBSTITUTE(SUBSTITUTE(SUBSTITUTE(SUBSTITUTE(SUBSTITUTE(SUBSTITUTE(SUBSTITUTE(SUBSTITUTE(SUBSTITUTE(SUBSTITUTE(SUBSTITUTE(SUBSTITUTE(LOWER(W459&amp;""),CHAR(160)," "),"."," "),","," "),"-"," "),"/"," "),"("," "),")"," "),":"," "),";"," "),"_"," "),"–"," "),"?"," "),"!"," "),"*"," "),"["," "),"]"," "),"'"," "),"#"," "),"+"," "),"&amp;"," "))&amp;" "</f>
        <v>  </v>
      </c>
      <c r="BF459" s="61" t="str">
        <f aca="false">" "&amp;TRIM(SUBSTITUTE(SUBSTITUTE(SUBSTITUTE(SUBSTITUTE(SUBSTITUTE(SUBSTITUTE(SUBSTITUTE(SUBSTITUTE(SUBSTITUTE(SUBSTITUTE(SUBSTITUTE(SUBSTITUTE(SUBSTITUTE(SUBSTITUTE(SUBSTITUTE(SUBSTITUTE(SUBSTITUTE(SUBSTITUTE(SUBSTITUTE(SUBSTITUTE(LOWER(AC459&amp;""),CHAR(160)," "),"."," "),","," "),"-"," "),"/"," "),"("," "),")"," "),":"," "),";"," "),"_"," "),"–"," "),"?"," "),"!"," "),"*"," "),"["," "),"]"," "),"'"," "),"#"," "),"+"," "),"&amp;"," "))&amp;" "</f>
        <v>  </v>
      </c>
    </row>
    <row r="460" customFormat="false" ht="39.75" hidden="false" customHeight="true" outlineLevel="0" collapsed="false">
      <c r="A460" s="57" t="s">
        <v>1089</v>
      </c>
      <c r="B460" s="57" t="s">
        <v>273</v>
      </c>
      <c r="C460" s="57" t="str">
        <f aca="false">Flights!$F$18</f>
        <v>MH0004</v>
      </c>
      <c r="D460" s="58" t="n">
        <f aca="false">Flights!$D$18</f>
        <v>46310</v>
      </c>
      <c r="E460" s="57" t="str">
        <f aca="false">Flights!$G$18&amp;"-"&amp;Flights!$H$18</f>
        <v>KUL-LHR</v>
      </c>
      <c r="F460" s="57" t="str">
        <f aca="false">Flights!$K$18</f>
        <v>EY</v>
      </c>
      <c r="G460" s="57" t="s">
        <v>79</v>
      </c>
      <c r="H460" s="57" t="s">
        <v>360</v>
      </c>
      <c r="I460" s="57" t="s">
        <v>380</v>
      </c>
      <c r="J460" s="57" t="s">
        <v>381</v>
      </c>
      <c r="K460" s="67" t="s">
        <v>382</v>
      </c>
      <c r="L460" s="67" t="s">
        <v>364</v>
      </c>
      <c r="M460" s="67"/>
      <c r="N460" s="67" t="s">
        <v>365</v>
      </c>
      <c r="O460" s="67"/>
      <c r="P460" s="57" t="s">
        <v>184</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open",IF(AND(NOT(OR(LEN(AZ460)&lt;15,ISNUMBER(MATCH(AZ460,L_Placeholder,0)))),NOT(SUMPRODUCT(--ISNUMBER(SEARCH(" "&amp;L_EvidencePhrase&amp;" ",BF460)))&gt;0),NOT(OR(LEN(AU460)&lt;2,ISNUMBER(MATCH(AU460,L_Placeholder,0)))),NOT(OR(LEN(AX460)&lt;2,ISNUMBER(MATCH(AX460,L_Placeholder,0)))),TRIM(AE460)&lt;&gt;TRIM(T460)),"N/A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",BD460)))&gt;0),"INVALID – evidence missing, placeholder or not yet on file",IF(OR(LEN(AX460)&lt;2,ISNUMBER(MATCH(AX460,L_Placeholder,0))),"INVALID – verifier missing",IF(AX460=AU460,"INVALID – verifier must be someone other than the PIC",IF(SUMPRODUCT(--ISNUMBER(SEARCH(" "&amp;L_EvidencePhrase&amp;" ",BC460)))&gt;0,"INVALID – result not yet available (awaiting / TBC)",IF(AND(TRIM(U460)="Pass",SUMPRODUCT(--ISNUMBER(SEARCH(" "&amp;L_ResultBad&amp;" ",BC460)))&gt;0,NOT(SUMPRODUCT(--ISNUMBER(SEARCH(" "&amp;L_Negation&amp;" ",BC460)))&gt;0)),"INVALID – result describes a problem: use Fail, then Pass after CA",IF(AND(AQ460=1,OR(OR(LEN(AY460)&lt;3,ISNUMBER(MATCH(AY460,L_Placeholder,0))),SUMPRODUCT(--ISNUMBER(SEARCH(" "&amp;L_EvidencePhrase&amp;" ",BE460)))&gt;0)),"INVALID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SUBSTITUTE(SUBSTITUTE(SUBSTITUTE(SUBSTITUTE(SUBSTITUTE(SUBSTITUTE(SUBSTITUTE(SUBSTITUTE(SUBSTITUTE(SUBSTITUTE(SUBSTITUTE(SUBSTITUTE(SUBSTITUTE(LOWER(T460&amp;""),CHAR(160),"")," ",""),".",""),"-",""),"/",""),"?",""),"_",""),",",""),"[",""),"]",""),"(",""),")",""),"*","")</f>
        <v/>
      </c>
      <c r="AV460" s="61" t="str">
        <f aca="false">SUBSTITUTE(SUBSTITUTE(SUBSTITUTE(SUBSTITUTE(SUBSTITUTE(SUBSTITUTE(SUBSTITUTE(SUBSTITUTE(SUBSTITUTE(SUBSTITUTE(SUBSTITUTE(SUBSTITUTE(SUBSTITUTE(LOWER(V460&amp;""),CHAR(160),"")," ",""),".",""),"-",""),"/",""),"?",""),"_",""),",",""),"[",""),"]",""),"(",""),")",""),"*","")</f>
        <v/>
      </c>
      <c r="AW460" s="61" t="str">
        <f aca="false">SUBSTITUTE(SUBSTITUTE(SUBSTITUTE(SUBSTITUTE(SUBSTITUTE(SUBSTITUTE(SUBSTITUTE(SUBSTITUTE(SUBSTITUTE(SUBSTITUTE(SUBSTITUTE(SUBSTITUTE(SUBSTITUTE(LOWER(Z460&amp;""),CHAR(160),"")," ",""),".",""),"-",""),"/",""),"?",""),"_",""),",",""),"[",""),"]",""),"(",""),")",""),"*","")</f>
        <v/>
      </c>
      <c r="AX460" s="61" t="str">
        <f aca="false">SUBSTITUTE(SUBSTITUTE(SUBSTITUTE(SUBSTITUTE(SUBSTITUTE(SUBSTITUTE(SUBSTITUTE(SUBSTITUTE(SUBSTITUTE(SUBSTITUTE(SUBSTITUTE(SUBSTITUTE(SUBSTITUTE(LOWER(AE460&amp;""),CHAR(160),"")," ",""),".",""),"-",""),"/",""),"?",""),"_",""),",",""),"[",""),"]",""),"(",""),")",""),"*","")</f>
        <v/>
      </c>
      <c r="AY460" s="61" t="str">
        <f aca="false">SUBSTITUTE(SUBSTITUTE(SUBSTITUTE(SUBSTITUTE(SUBSTITUTE(SUBSTITUTE(SUBSTITUTE(SUBSTITUTE(SUBSTITUTE(SUBSTITUTE(SUBSTITUTE(SUBSTITUTE(SUBSTITUTE(LOWER(W460&amp;""),CHAR(160),"")," ",""),".",""),"-",""),"/",""),"?",""),"_",""),",",""),"[",""),"]",""),"(",""),")",""),"*","")</f>
        <v/>
      </c>
      <c r="AZ460" s="61" t="str">
        <f aca="false">SUBSTITUTE(SUBSTITUTE(SUBSTITUTE(SUBSTITUTE(SUBSTITUTE(SUBSTITUTE(SUBSTITUTE(SUBSTITUTE(SUBSTITUTE(SUBSTITUTE(SUBSTITUTE(SUBSTITUTE(SUBSTITUTE(LOWER(AC460&amp;""),CHAR(160),"")," ",""),".",""),"-",""),"/",""),"?",""),"_",""),",",""),"[",""),"]",""),"(",""),")",""),"*","")</f>
        <v/>
      </c>
      <c r="BA460" s="61" t="str">
        <f aca="false">SUBSTITUTE(SUBSTITUTE(SUBSTITUTE(SUBSTITUTE(SUBSTITUTE(SUBSTITUTE(SUBSTITUTE(SUBSTITUTE(SUBSTITUTE(SUBSTITUTE(SUBSTITUTE(SUBSTITUTE(SUBSTITUTE(LOWER(AA460&amp;""),CHAR(160),""),"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"&amp;TRIM(SUBSTITUTE(SUBSTITUTE(SUBSTITUTE(SUBSTITUTE(SUBSTITUTE(SUBSTITUTE(SUBSTITUTE(SUBSTITUTE(SUBSTITUTE(SUBSTITUTE(SUBSTITUTE(SUBSTITUTE(SUBSTITUTE(SUBSTITUTE(SUBSTITUTE(SUBSTITUTE(SUBSTITUTE(SUBSTITUTE(SUBSTITUTE(SUBSTITUTE(LOWER(V460&amp;""),CHAR(160)," "),"."," "),","," "),"-"," "),"/"," "),"("," "),")"," "),":"," "),";"," "),"_"," "),"–"," "),"?"," "),"!"," "),"*"," "),"["," "),"]"," "),"'"," "),"#"," "),"+"," "),"&amp;"," "))&amp;" "</f>
        <v>  </v>
      </c>
      <c r="BD460" s="61" t="str">
        <f aca="false">" "&amp;TRIM(SUBSTITUTE(SUBSTITUTE(SUBSTITUTE(SUBSTITUTE(SUBSTITUTE(SUBSTITUTE(SUBSTITUTE(SUBSTITUTE(SUBSTITUTE(SUBSTITUTE(SUBSTITUTE(SUBSTITUTE(SUBSTITUTE(SUBSTITUTE(SUBSTITUTE(SUBSTITUTE(SUBSTITUTE(SUBSTITUTE(SUBSTITUTE(SUBSTITUTE(LOWER(Z460&amp;""),CHAR(160)," "),"."," "),","," "),"-"," "),"/"," "),"("," "),")"," "),":"," "),";"," "),"_"," "),"–"," "),"?"," "),"!"," "),"*"," "),"["," "),"]"," "),"'"," "),"#"," "),"+"," "),"&amp;"," "))&amp;" "</f>
        <v>  </v>
      </c>
      <c r="BE460" s="61" t="str">
        <f aca="false">" "&amp;TRIM(SUBSTITUTE(SUBSTITUTE(SUBSTITUTE(SUBSTITUTE(SUBSTITUTE(SUBSTITUTE(SUBSTITUTE(SUBSTITUTE(SUBSTITUTE(SUBSTITUTE(SUBSTITUTE(SUBSTITUTE(SUBSTITUTE(SUBSTITUTE(SUBSTITUTE(SUBSTITUTE(SUBSTITUTE(SUBSTITUTE(SUBSTITUTE(SUBSTITUTE(LOWER(W460&amp;""),CHAR(160)," "),"."," "),","," "),"-"," "),"/"," "),"("," "),")"," "),":"," "),";"," "),"_"," "),"–"," "),"?"," "),"!"," "),"*"," "),"["," "),"]"," "),"'"," "),"#"," "),"+"," "),"&amp;"," "))&amp;" "</f>
        <v>  </v>
      </c>
      <c r="BF460" s="61" t="str">
        <f aca="false">" "&amp;TRIM(SUBSTITUTE(SUBSTITUTE(SUBSTITUTE(SUBSTITUTE(SUBSTITUTE(SUBSTITUTE(SUBSTITUTE(SUBSTITUTE(SUBSTITUTE(SUBSTITUTE(SUBSTITUTE(SUBSTITUTE(SUBSTITUTE(SUBSTITUTE(SUBSTITUTE(SUBSTITUTE(SUBSTITUTE(SUBSTITUTE(SUBSTITUTE(SUBSTITUTE(LOWER(AC460&amp;""),CHAR(160)," "),"."," "),","," "),"-"," "),"/"," "),"("," "),")"," "),":"," "),";"," "),"_"," "),"–"," "),"?"," "),"!"," "),"*"," "),"["," "),"]"," "),"'"," "),"#"," "),"+"," "),"&amp;"," "))&amp;" "</f>
        <v>  </v>
      </c>
    </row>
    <row r="461" customFormat="false" ht="39.75" hidden="false" customHeight="true" outlineLevel="0" collapsed="false">
      <c r="A461" s="57" t="s">
        <v>1090</v>
      </c>
      <c r="B461" s="57" t="s">
        <v>273</v>
      </c>
      <c r="C461" s="57" t="str">
        <f aca="false">Flights!$F$18</f>
        <v>MH0004</v>
      </c>
      <c r="D461" s="58" t="n">
        <f aca="false">Flights!$D$18</f>
        <v>46310</v>
      </c>
      <c r="E461" s="57" t="str">
        <f aca="false">Flights!$G$18&amp;"-"&amp;Flights!$H$18</f>
        <v>KUL-LHR</v>
      </c>
      <c r="F461" s="57" t="str">
        <f aca="false">Flights!$K$18</f>
        <v>EY</v>
      </c>
      <c r="G461" s="57" t="s">
        <v>79</v>
      </c>
      <c r="H461" s="57" t="s">
        <v>360</v>
      </c>
      <c r="I461" s="57" t="s">
        <v>380</v>
      </c>
      <c r="J461" s="57" t="s">
        <v>384</v>
      </c>
      <c r="K461" s="67" t="s">
        <v>385</v>
      </c>
      <c r="L461" s="67" t="s">
        <v>364</v>
      </c>
      <c r="M461" s="67"/>
      <c r="N461" s="67" t="s">
        <v>365</v>
      </c>
      <c r="O461" s="67"/>
      <c r="P461" s="57" t="s">
        <v>184</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open",IF(AND(NOT(OR(LEN(AZ461)&lt;15,ISNUMBER(MATCH(AZ461,L_Placeholder,0)))),NOT(SUMPRODUCT(--ISNUMBER(SEARCH(" "&amp;L_EvidencePhrase&amp;" ",BF461)))&gt;0),NOT(OR(LEN(AU461)&lt;2,ISNUMBER(MATCH(AU461,L_Placeholder,0)))),NOT(OR(LEN(AX461)&lt;2,ISNUMBER(MATCH(AX461,L_Placeholder,0)))),TRIM(AE461)&lt;&gt;TRIM(T461)),"N/A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",BD461)))&gt;0),"INVALID – evidence missing, placeholder or not yet on file",IF(OR(LEN(AX461)&lt;2,ISNUMBER(MATCH(AX461,L_Placeholder,0))),"INVALID – verifier missing",IF(AX461=AU461,"INVALID – verifier must be someone other than the PIC",IF(SUMPRODUCT(--ISNUMBER(SEARCH(" "&amp;L_EvidencePhrase&amp;" ",BC461)))&gt;0,"INVALID – result not yet available (awaiting / TBC)",IF(AND(TRIM(U461)="Pass",SUMPRODUCT(--ISNUMBER(SEARCH(" "&amp;L_ResultBad&amp;" ",BC461)))&gt;0,NOT(SUMPRODUCT(--ISNUMBER(SEARCH(" "&amp;L_Negation&amp;" ",BC461)))&gt;0)),"INVALID – result describes a problem: use Fail, then Pass after CA",IF(AND(AQ461=1,OR(OR(LEN(AY461)&lt;3,ISNUMBER(MATCH(AY461,L_Placeholder,0))),SUMPRODUCT(--ISNUMBER(SEARCH(" "&amp;L_EvidencePhrase&amp;" ",BE461)))&gt;0)),"INVALID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SUBSTITUTE(SUBSTITUTE(SUBSTITUTE(SUBSTITUTE(SUBSTITUTE(SUBSTITUTE(SUBSTITUTE(SUBSTITUTE(SUBSTITUTE(SUBSTITUTE(SUBSTITUTE(SUBSTITUTE(SUBSTITUTE(LOWER(T461&amp;""),CHAR(160),"")," ",""),".",""),"-",""),"/",""),"?",""),"_",""),",",""),"[",""),"]",""),"(",""),")",""),"*","")</f>
        <v/>
      </c>
      <c r="AV461" s="61" t="str">
        <f aca="false">SUBSTITUTE(SUBSTITUTE(SUBSTITUTE(SUBSTITUTE(SUBSTITUTE(SUBSTITUTE(SUBSTITUTE(SUBSTITUTE(SUBSTITUTE(SUBSTITUTE(SUBSTITUTE(SUBSTITUTE(SUBSTITUTE(LOWER(V461&amp;""),CHAR(160),"")," ",""),".",""),"-",""),"/",""),"?",""),"_",""),",",""),"[",""),"]",""),"(",""),")",""),"*","")</f>
        <v/>
      </c>
      <c r="AW461" s="61" t="str">
        <f aca="false">SUBSTITUTE(SUBSTITUTE(SUBSTITUTE(SUBSTITUTE(SUBSTITUTE(SUBSTITUTE(SUBSTITUTE(SUBSTITUTE(SUBSTITUTE(SUBSTITUTE(SUBSTITUTE(SUBSTITUTE(SUBSTITUTE(LOWER(Z461&amp;""),CHAR(160),"")," ",""),".",""),"-",""),"/",""),"?",""),"_",""),",",""),"[",""),"]",""),"(",""),")",""),"*","")</f>
        <v/>
      </c>
      <c r="AX461" s="61" t="str">
        <f aca="false">SUBSTITUTE(SUBSTITUTE(SUBSTITUTE(SUBSTITUTE(SUBSTITUTE(SUBSTITUTE(SUBSTITUTE(SUBSTITUTE(SUBSTITUTE(SUBSTITUTE(SUBSTITUTE(SUBSTITUTE(SUBSTITUTE(LOWER(AE461&amp;""),CHAR(160),"")," ",""),".",""),"-",""),"/",""),"?",""),"_",""),",",""),"[",""),"]",""),"(",""),")",""),"*","")</f>
        <v/>
      </c>
      <c r="AY461" s="61" t="str">
        <f aca="false">SUBSTITUTE(SUBSTITUTE(SUBSTITUTE(SUBSTITUTE(SUBSTITUTE(SUBSTITUTE(SUBSTITUTE(SUBSTITUTE(SUBSTITUTE(SUBSTITUTE(SUBSTITUTE(SUBSTITUTE(SUBSTITUTE(LOWER(W461&amp;""),CHAR(160),"")," ",""),".",""),"-",""),"/",""),"?",""),"_",""),",",""),"[",""),"]",""),"(",""),")",""),"*","")</f>
        <v/>
      </c>
      <c r="AZ461" s="61" t="str">
        <f aca="false">SUBSTITUTE(SUBSTITUTE(SUBSTITUTE(SUBSTITUTE(SUBSTITUTE(SUBSTITUTE(SUBSTITUTE(SUBSTITUTE(SUBSTITUTE(SUBSTITUTE(SUBSTITUTE(SUBSTITUTE(SUBSTITUTE(LOWER(AC461&amp;""),CHAR(160),"")," ",""),".",""),"-",""),"/",""),"?",""),"_",""),",",""),"[",""),"]",""),"(",""),")",""),"*","")</f>
        <v/>
      </c>
      <c r="BA461" s="61" t="str">
        <f aca="false">SUBSTITUTE(SUBSTITUTE(SUBSTITUTE(SUBSTITUTE(SUBSTITUTE(SUBSTITUTE(SUBSTITUTE(SUBSTITUTE(SUBSTITUTE(SUBSTITUTE(SUBSTITUTE(SUBSTITUTE(SUBSTITUTE(LOWER(AA461&amp;""),CHAR(160),""),"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"&amp;TRIM(SUBSTITUTE(SUBSTITUTE(SUBSTITUTE(SUBSTITUTE(SUBSTITUTE(SUBSTITUTE(SUBSTITUTE(SUBSTITUTE(SUBSTITUTE(SUBSTITUTE(SUBSTITUTE(SUBSTITUTE(SUBSTITUTE(SUBSTITUTE(SUBSTITUTE(SUBSTITUTE(SUBSTITUTE(SUBSTITUTE(SUBSTITUTE(SUBSTITUTE(LOWER(V461&amp;""),CHAR(160)," "),"."," "),","," "),"-"," "),"/"," "),"("," "),")"," "),":"," "),";"," "),"_"," "),"–"," "),"?"," "),"!"," "),"*"," "),"["," "),"]"," "),"'"," "),"#"," "),"+"," "),"&amp;"," "))&amp;" "</f>
        <v>  </v>
      </c>
      <c r="BD461" s="61" t="str">
        <f aca="false">" "&amp;TRIM(SUBSTITUTE(SUBSTITUTE(SUBSTITUTE(SUBSTITUTE(SUBSTITUTE(SUBSTITUTE(SUBSTITUTE(SUBSTITUTE(SUBSTITUTE(SUBSTITUTE(SUBSTITUTE(SUBSTITUTE(SUBSTITUTE(SUBSTITUTE(SUBSTITUTE(SUBSTITUTE(SUBSTITUTE(SUBSTITUTE(SUBSTITUTE(SUBSTITUTE(LOWER(Z461&amp;""),CHAR(160)," "),"."," "),","," "),"-"," "),"/"," "),"("," "),")"," "),":"," "),";"," "),"_"," "),"–"," "),"?"," "),"!"," "),"*"," "),"["," "),"]"," "),"'"," "),"#"," "),"+"," "),"&amp;"," "))&amp;" "</f>
        <v>  </v>
      </c>
      <c r="BE461" s="61" t="str">
        <f aca="false">" "&amp;TRIM(SUBSTITUTE(SUBSTITUTE(SUBSTITUTE(SUBSTITUTE(SUBSTITUTE(SUBSTITUTE(SUBSTITUTE(SUBSTITUTE(SUBSTITUTE(SUBSTITUTE(SUBSTITUTE(SUBSTITUTE(SUBSTITUTE(SUBSTITUTE(SUBSTITUTE(SUBSTITUTE(SUBSTITUTE(SUBSTITUTE(SUBSTITUTE(SUBSTITUTE(LOWER(W461&amp;""),CHAR(160)," "),"."," "),","," "),"-"," "),"/"," "),"("," "),")"," "),":"," "),";"," "),"_"," "),"–"," "),"?"," "),"!"," "),"*"," "),"["," "),"]"," "),"'"," "),"#"," "),"+"," "),"&amp;"," "))&amp;" "</f>
        <v>  </v>
      </c>
      <c r="BF461" s="61" t="str">
        <f aca="false">" "&amp;TRIM(SUBSTITUTE(SUBSTITUTE(SUBSTITUTE(SUBSTITUTE(SUBSTITUTE(SUBSTITUTE(SUBSTITUTE(SUBSTITUTE(SUBSTITUTE(SUBSTITUTE(SUBSTITUTE(SUBSTITUTE(SUBSTITUTE(SUBSTITUTE(SUBSTITUTE(SUBSTITUTE(SUBSTITUTE(SUBSTITUTE(SUBSTITUTE(SUBSTITUTE(LOWER(AC461&amp;""),CHAR(160)," "),"."," "),","," "),"-"," "),"/"," "),"("," "),")"," "),":"," "),";"," "),"_"," "),"–"," "),"?"," "),"!"," "),"*"," "),"["," "),"]"," "),"'"," "),"#"," "),"+"," "),"&amp;"," "))&amp;" "</f>
        <v>  </v>
      </c>
    </row>
    <row r="462" customFormat="false" ht="39.75" hidden="false" customHeight="true" outlineLevel="0" collapsed="false">
      <c r="A462" s="57" t="s">
        <v>1091</v>
      </c>
      <c r="B462" s="57" t="s">
        <v>273</v>
      </c>
      <c r="C462" s="57" t="str">
        <f aca="false">Flights!$F$18</f>
        <v>MH0004</v>
      </c>
      <c r="D462" s="58" t="n">
        <f aca="false">Flights!$D$18</f>
        <v>46310</v>
      </c>
      <c r="E462" s="57" t="str">
        <f aca="false">Flights!$G$18&amp;"-"&amp;Flights!$H$18</f>
        <v>KUL-LHR</v>
      </c>
      <c r="F462" s="57" t="str">
        <f aca="false">Flights!$K$18</f>
        <v>EY</v>
      </c>
      <c r="G462" s="57" t="s">
        <v>79</v>
      </c>
      <c r="H462" s="57" t="s">
        <v>360</v>
      </c>
      <c r="I462" s="57" t="s">
        <v>387</v>
      </c>
      <c r="J462" s="57" t="s">
        <v>388</v>
      </c>
      <c r="K462" s="67" t="s">
        <v>389</v>
      </c>
      <c r="L462" s="67" t="s">
        <v>364</v>
      </c>
      <c r="M462" s="67"/>
      <c r="N462" s="67" t="s">
        <v>365</v>
      </c>
      <c r="O462" s="67"/>
      <c r="P462" s="57" t="s">
        <v>184</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open",IF(AND(NOT(OR(LEN(AZ462)&lt;15,ISNUMBER(MATCH(AZ462,L_Placeholder,0)))),NOT(SUMPRODUCT(--ISNUMBER(SEARCH(" "&amp;L_EvidencePhrase&amp;" ",BF462)))&gt;0),NOT(OR(LEN(AU462)&lt;2,ISNUMBER(MATCH(AU462,L_Placeholder,0)))),NOT(OR(LEN(AX462)&lt;2,ISNUMBER(MATCH(AX462,L_Placeholder,0)))),TRIM(AE462)&lt;&gt;TRIM(T462)),"N/A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",BD462)))&gt;0),"INVALID – evidence missing, placeholder or not yet on file",IF(OR(LEN(AX462)&lt;2,ISNUMBER(MATCH(AX462,L_Placeholder,0))),"INVALID – verifier missing",IF(AX462=AU462,"INVALID – verifier must be someone other than the PIC",IF(SUMPRODUCT(--ISNUMBER(SEARCH(" "&amp;L_EvidencePhrase&amp;" ",BC462)))&gt;0,"INVALID – result not yet available (awaiting / TBC)",IF(AND(TRIM(U462)="Pass",SUMPRODUCT(--ISNUMBER(SEARCH(" "&amp;L_ResultBad&amp;" ",BC462)))&gt;0,NOT(SUMPRODUCT(--ISNUMBER(SEARCH(" "&amp;L_Negation&amp;" ",BC462)))&gt;0)),"INVALID – result describes a problem: use Fail, then Pass after CA",IF(AND(AQ462=1,OR(OR(LEN(AY462)&lt;3,ISNUMBER(MATCH(AY462,L_Placeholder,0))),SUMPRODUCT(--ISNUMBER(SEARCH(" "&amp;L_EvidencePhrase&amp;" ",BE462)))&gt;0)),"INVALID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SUBSTITUTE(SUBSTITUTE(SUBSTITUTE(SUBSTITUTE(SUBSTITUTE(SUBSTITUTE(SUBSTITUTE(SUBSTITUTE(SUBSTITUTE(SUBSTITUTE(SUBSTITUTE(SUBSTITUTE(SUBSTITUTE(LOWER(T462&amp;""),CHAR(160),"")," ",""),".",""),"-",""),"/",""),"?",""),"_",""),",",""),"[",""),"]",""),"(",""),")",""),"*","")</f>
        <v/>
      </c>
      <c r="AV462" s="61" t="str">
        <f aca="false">SUBSTITUTE(SUBSTITUTE(SUBSTITUTE(SUBSTITUTE(SUBSTITUTE(SUBSTITUTE(SUBSTITUTE(SUBSTITUTE(SUBSTITUTE(SUBSTITUTE(SUBSTITUTE(SUBSTITUTE(SUBSTITUTE(LOWER(V462&amp;""),CHAR(160),"")," ",""),".",""),"-",""),"/",""),"?",""),"_",""),",",""),"[",""),"]",""),"(",""),")",""),"*","")</f>
        <v/>
      </c>
      <c r="AW462" s="61" t="str">
        <f aca="false">SUBSTITUTE(SUBSTITUTE(SUBSTITUTE(SUBSTITUTE(SUBSTITUTE(SUBSTITUTE(SUBSTITUTE(SUBSTITUTE(SUBSTITUTE(SUBSTITUTE(SUBSTITUTE(SUBSTITUTE(SUBSTITUTE(LOWER(Z462&amp;""),CHAR(160),"")," ",""),".",""),"-",""),"/",""),"?",""),"_",""),",",""),"[",""),"]",""),"(",""),")",""),"*","")</f>
        <v/>
      </c>
      <c r="AX462" s="61" t="str">
        <f aca="false">SUBSTITUTE(SUBSTITUTE(SUBSTITUTE(SUBSTITUTE(SUBSTITUTE(SUBSTITUTE(SUBSTITUTE(SUBSTITUTE(SUBSTITUTE(SUBSTITUTE(SUBSTITUTE(SUBSTITUTE(SUBSTITUTE(LOWER(AE462&amp;""),CHAR(160),"")," ",""),".",""),"-",""),"/",""),"?",""),"_",""),",",""),"[",""),"]",""),"(",""),")",""),"*","")</f>
        <v/>
      </c>
      <c r="AY462" s="61" t="str">
        <f aca="false">SUBSTITUTE(SUBSTITUTE(SUBSTITUTE(SUBSTITUTE(SUBSTITUTE(SUBSTITUTE(SUBSTITUTE(SUBSTITUTE(SUBSTITUTE(SUBSTITUTE(SUBSTITUTE(SUBSTITUTE(SUBSTITUTE(LOWER(W462&amp;""),CHAR(160),"")," ",""),".",""),"-",""),"/",""),"?",""),"_",""),",",""),"[",""),"]",""),"(",""),")",""),"*","")</f>
        <v/>
      </c>
      <c r="AZ462" s="61" t="str">
        <f aca="false">SUBSTITUTE(SUBSTITUTE(SUBSTITUTE(SUBSTITUTE(SUBSTITUTE(SUBSTITUTE(SUBSTITUTE(SUBSTITUTE(SUBSTITUTE(SUBSTITUTE(SUBSTITUTE(SUBSTITUTE(SUBSTITUTE(LOWER(AC462&amp;""),CHAR(160),"")," ",""),".",""),"-",""),"/",""),"?",""),"_",""),",",""),"[",""),"]",""),"(",""),")",""),"*","")</f>
        <v/>
      </c>
      <c r="BA462" s="61" t="str">
        <f aca="false">SUBSTITUTE(SUBSTITUTE(SUBSTITUTE(SUBSTITUTE(SUBSTITUTE(SUBSTITUTE(SUBSTITUTE(SUBSTITUTE(SUBSTITUTE(SUBSTITUTE(SUBSTITUTE(SUBSTITUTE(SUBSTITUTE(LOWER(AA462&amp;""),CHAR(160),""),"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"&amp;TRIM(SUBSTITUTE(SUBSTITUTE(SUBSTITUTE(SUBSTITUTE(SUBSTITUTE(SUBSTITUTE(SUBSTITUTE(SUBSTITUTE(SUBSTITUTE(SUBSTITUTE(SUBSTITUTE(SUBSTITUTE(SUBSTITUTE(SUBSTITUTE(SUBSTITUTE(SUBSTITUTE(SUBSTITUTE(SUBSTITUTE(SUBSTITUTE(SUBSTITUTE(LOWER(V462&amp;""),CHAR(160)," "),"."," "),","," "),"-"," "),"/"," "),"("," "),")"," "),":"," "),";"," "),"_"," "),"–"," "),"?"," "),"!"," "),"*"," "),"["," "),"]"," "),"'"," "),"#"," "),"+"," "),"&amp;"," "))&amp;" "</f>
        <v>  </v>
      </c>
      <c r="BD462" s="61" t="str">
        <f aca="false">" "&amp;TRIM(SUBSTITUTE(SUBSTITUTE(SUBSTITUTE(SUBSTITUTE(SUBSTITUTE(SUBSTITUTE(SUBSTITUTE(SUBSTITUTE(SUBSTITUTE(SUBSTITUTE(SUBSTITUTE(SUBSTITUTE(SUBSTITUTE(SUBSTITUTE(SUBSTITUTE(SUBSTITUTE(SUBSTITUTE(SUBSTITUTE(SUBSTITUTE(SUBSTITUTE(LOWER(Z462&amp;""),CHAR(160)," "),"."," "),","," "),"-"," "),"/"," "),"("," "),")"," "),":"," "),";"," "),"_"," "),"–"," "),"?"," "),"!"," "),"*"," "),"["," "),"]"," "),"'"," "),"#"," "),"+"," "),"&amp;"," "))&amp;" "</f>
        <v>  </v>
      </c>
      <c r="BE462" s="61" t="str">
        <f aca="false">" "&amp;TRIM(SUBSTITUTE(SUBSTITUTE(SUBSTITUTE(SUBSTITUTE(SUBSTITUTE(SUBSTITUTE(SUBSTITUTE(SUBSTITUTE(SUBSTITUTE(SUBSTITUTE(SUBSTITUTE(SUBSTITUTE(SUBSTITUTE(SUBSTITUTE(SUBSTITUTE(SUBSTITUTE(SUBSTITUTE(SUBSTITUTE(SUBSTITUTE(SUBSTITUTE(LOWER(W462&amp;""),CHAR(160)," "),"."," "),","," "),"-"," "),"/"," "),"("," "),")"," "),":"," "),";"," "),"_"," "),"–"," "),"?"," "),"!"," "),"*"," "),"["," "),"]"," "),"'"," "),"#"," "),"+"," "),"&amp;"," "))&amp;" "</f>
        <v>  </v>
      </c>
      <c r="BF462" s="61" t="str">
        <f aca="false">" "&amp;TRIM(SUBSTITUTE(SUBSTITUTE(SUBSTITUTE(SUBSTITUTE(SUBSTITUTE(SUBSTITUTE(SUBSTITUTE(SUBSTITUTE(SUBSTITUTE(SUBSTITUTE(SUBSTITUTE(SUBSTITUTE(SUBSTITUTE(SUBSTITUTE(SUBSTITUTE(SUBSTITUTE(SUBSTITUTE(SUBSTITUTE(SUBSTITUTE(SUBSTITUTE(LOWER(AC462&amp;""),CHAR(160)," "),"."," "),","," "),"-"," "),"/"," "),"("," "),")"," "),":"," "),";"," "),"_"," "),"–"," "),"?"," "),"!"," "),"*"," "),"["," "),"]"," "),"'"," "),"#"," "),"+"," "),"&amp;"," "))&amp;" "</f>
        <v>  </v>
      </c>
    </row>
    <row r="463" customFormat="false" ht="39.75" hidden="false" customHeight="true" outlineLevel="0" collapsed="false">
      <c r="A463" s="57" t="s">
        <v>1092</v>
      </c>
      <c r="B463" s="57" t="s">
        <v>273</v>
      </c>
      <c r="C463" s="57" t="str">
        <f aca="false">Flights!$F$18</f>
        <v>MH0004</v>
      </c>
      <c r="D463" s="58" t="n">
        <f aca="false">Flights!$D$18</f>
        <v>46310</v>
      </c>
      <c r="E463" s="57" t="str">
        <f aca="false">Flights!$G$18&amp;"-"&amp;Flights!$H$18</f>
        <v>KUL-LHR</v>
      </c>
      <c r="F463" s="57" t="str">
        <f aca="false">Flights!$K$18</f>
        <v>EY</v>
      </c>
      <c r="G463" s="57" t="s">
        <v>79</v>
      </c>
      <c r="H463" s="57" t="s">
        <v>360</v>
      </c>
      <c r="I463" s="57" t="s">
        <v>387</v>
      </c>
      <c r="J463" s="57" t="s">
        <v>391</v>
      </c>
      <c r="K463" s="67" t="s">
        <v>389</v>
      </c>
      <c r="L463" s="67" t="s">
        <v>364</v>
      </c>
      <c r="M463" s="67"/>
      <c r="N463" s="67" t="s">
        <v>365</v>
      </c>
      <c r="O463" s="67"/>
      <c r="P463" s="57" t="s">
        <v>184</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open",IF(AND(NOT(OR(LEN(AZ463)&lt;15,ISNUMBER(MATCH(AZ463,L_Placeholder,0)))),NOT(SUMPRODUCT(--ISNUMBER(SEARCH(" "&amp;L_EvidencePhrase&amp;" ",BF463)))&gt;0),NOT(OR(LEN(AU463)&lt;2,ISNUMBER(MATCH(AU463,L_Placeholder,0)))),NOT(OR(LEN(AX463)&lt;2,ISNUMBER(MATCH(AX463,L_Placeholder,0)))),TRIM(AE463)&lt;&gt;TRIM(T463)),"N/A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",BD463)))&gt;0),"INVALID – evidence missing, placeholder or not yet on file",IF(OR(LEN(AX463)&lt;2,ISNUMBER(MATCH(AX463,L_Placeholder,0))),"INVALID – verifier missing",IF(AX463=AU463,"INVALID – verifier must be someone other than the PIC",IF(SUMPRODUCT(--ISNUMBER(SEARCH(" "&amp;L_EvidencePhrase&amp;" ",BC463)))&gt;0,"INVALID – result not yet available (awaiting / TBC)",IF(AND(TRIM(U463)="Pass",SUMPRODUCT(--ISNUMBER(SEARCH(" "&amp;L_ResultBad&amp;" ",BC463)))&gt;0,NOT(SUMPRODUCT(--ISNUMBER(SEARCH(" "&amp;L_Negation&amp;" ",BC463)))&gt;0)),"INVALID – result describes a problem: use Fail, then Pass after CA",IF(AND(AQ463=1,OR(OR(LEN(AY463)&lt;3,ISNUMBER(MATCH(AY463,L_Placeholder,0))),SUMPRODUCT(--ISNUMBER(SEARCH(" "&amp;L_EvidencePhrase&amp;" ",BE463)))&gt;0)),"INVALID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SUBSTITUTE(SUBSTITUTE(SUBSTITUTE(SUBSTITUTE(SUBSTITUTE(SUBSTITUTE(SUBSTITUTE(SUBSTITUTE(SUBSTITUTE(SUBSTITUTE(SUBSTITUTE(SUBSTITUTE(SUBSTITUTE(LOWER(T463&amp;""),CHAR(160),"")," ",""),".",""),"-",""),"/",""),"?",""),"_",""),",",""),"[",""),"]",""),"(",""),")",""),"*","")</f>
        <v/>
      </c>
      <c r="AV463" s="61" t="str">
        <f aca="false">SUBSTITUTE(SUBSTITUTE(SUBSTITUTE(SUBSTITUTE(SUBSTITUTE(SUBSTITUTE(SUBSTITUTE(SUBSTITUTE(SUBSTITUTE(SUBSTITUTE(SUBSTITUTE(SUBSTITUTE(SUBSTITUTE(LOWER(V463&amp;""),CHAR(160),"")," ",""),".",""),"-",""),"/",""),"?",""),"_",""),",",""),"[",""),"]",""),"(",""),")",""),"*","")</f>
        <v/>
      </c>
      <c r="AW463" s="61" t="str">
        <f aca="false">SUBSTITUTE(SUBSTITUTE(SUBSTITUTE(SUBSTITUTE(SUBSTITUTE(SUBSTITUTE(SUBSTITUTE(SUBSTITUTE(SUBSTITUTE(SUBSTITUTE(SUBSTITUTE(SUBSTITUTE(SUBSTITUTE(LOWER(Z463&amp;""),CHAR(160),"")," ",""),".",""),"-",""),"/",""),"?",""),"_",""),",",""),"[",""),"]",""),"(",""),")",""),"*","")</f>
        <v/>
      </c>
      <c r="AX463" s="61" t="str">
        <f aca="false">SUBSTITUTE(SUBSTITUTE(SUBSTITUTE(SUBSTITUTE(SUBSTITUTE(SUBSTITUTE(SUBSTITUTE(SUBSTITUTE(SUBSTITUTE(SUBSTITUTE(SUBSTITUTE(SUBSTITUTE(SUBSTITUTE(LOWER(AE463&amp;""),CHAR(160),"")," ",""),".",""),"-",""),"/",""),"?",""),"_",""),",",""),"[",""),"]",""),"(",""),")",""),"*","")</f>
        <v/>
      </c>
      <c r="AY463" s="61" t="str">
        <f aca="false">SUBSTITUTE(SUBSTITUTE(SUBSTITUTE(SUBSTITUTE(SUBSTITUTE(SUBSTITUTE(SUBSTITUTE(SUBSTITUTE(SUBSTITUTE(SUBSTITUTE(SUBSTITUTE(SUBSTITUTE(SUBSTITUTE(LOWER(W463&amp;""),CHAR(160),"")," ",""),".",""),"-",""),"/",""),"?",""),"_",""),",",""),"[",""),"]",""),"(",""),")",""),"*","")</f>
        <v/>
      </c>
      <c r="AZ463" s="61" t="str">
        <f aca="false">SUBSTITUTE(SUBSTITUTE(SUBSTITUTE(SUBSTITUTE(SUBSTITUTE(SUBSTITUTE(SUBSTITUTE(SUBSTITUTE(SUBSTITUTE(SUBSTITUTE(SUBSTITUTE(SUBSTITUTE(SUBSTITUTE(LOWER(AC463&amp;""),CHAR(160),"")," ",""),".",""),"-",""),"/",""),"?",""),"_",""),",",""),"[",""),"]",""),"(",""),")",""),"*","")</f>
        <v/>
      </c>
      <c r="BA463" s="61" t="str">
        <f aca="false">SUBSTITUTE(SUBSTITUTE(SUBSTITUTE(SUBSTITUTE(SUBSTITUTE(SUBSTITUTE(SUBSTITUTE(SUBSTITUTE(SUBSTITUTE(SUBSTITUTE(SUBSTITUTE(SUBSTITUTE(SUBSTITUTE(LOWER(AA463&amp;""),CHAR(160),""),"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"&amp;TRIM(SUBSTITUTE(SUBSTITUTE(SUBSTITUTE(SUBSTITUTE(SUBSTITUTE(SUBSTITUTE(SUBSTITUTE(SUBSTITUTE(SUBSTITUTE(SUBSTITUTE(SUBSTITUTE(SUBSTITUTE(SUBSTITUTE(SUBSTITUTE(SUBSTITUTE(SUBSTITUTE(SUBSTITUTE(SUBSTITUTE(SUBSTITUTE(SUBSTITUTE(LOWER(V463&amp;""),CHAR(160)," "),"."," "),","," "),"-"," "),"/"," "),"("," "),")"," "),":"," "),";"," "),"_"," "),"–"," "),"?"," "),"!"," "),"*"," "),"["," "),"]"," "),"'"," "),"#"," "),"+"," "),"&amp;"," "))&amp;" "</f>
        <v>  </v>
      </c>
      <c r="BD463" s="61" t="str">
        <f aca="false">" "&amp;TRIM(SUBSTITUTE(SUBSTITUTE(SUBSTITUTE(SUBSTITUTE(SUBSTITUTE(SUBSTITUTE(SUBSTITUTE(SUBSTITUTE(SUBSTITUTE(SUBSTITUTE(SUBSTITUTE(SUBSTITUTE(SUBSTITUTE(SUBSTITUTE(SUBSTITUTE(SUBSTITUTE(SUBSTITUTE(SUBSTITUTE(SUBSTITUTE(SUBSTITUTE(LOWER(Z463&amp;""),CHAR(160)," "),"."," "),","," "),"-"," "),"/"," "),"("," "),")"," "),":"," "),";"," "),"_"," "),"–"," "),"?"," "),"!"," "),"*"," "),"["," "),"]"," "),"'"," "),"#"," "),"+"," "),"&amp;"," "))&amp;" "</f>
        <v>  </v>
      </c>
      <c r="BE463" s="61" t="str">
        <f aca="false">" "&amp;TRIM(SUBSTITUTE(SUBSTITUTE(SUBSTITUTE(SUBSTITUTE(SUBSTITUTE(SUBSTITUTE(SUBSTITUTE(SUBSTITUTE(SUBSTITUTE(SUBSTITUTE(SUBSTITUTE(SUBSTITUTE(SUBSTITUTE(SUBSTITUTE(SUBSTITUTE(SUBSTITUTE(SUBSTITUTE(SUBSTITUTE(SUBSTITUTE(SUBSTITUTE(LOWER(W463&amp;""),CHAR(160)," "),"."," "),","," "),"-"," "),"/"," "),"("," "),")"," "),":"," "),";"," "),"_"," "),"–"," "),"?"," "),"!"," "),"*"," "),"["," "),"]"," "),"'"," "),"#"," "),"+"," "),"&amp;"," "))&amp;" "</f>
        <v>  </v>
      </c>
      <c r="BF463" s="61" t="str">
        <f aca="false">" "&amp;TRIM(SUBSTITUTE(SUBSTITUTE(SUBSTITUTE(SUBSTITUTE(SUBSTITUTE(SUBSTITUTE(SUBSTITUTE(SUBSTITUTE(SUBSTITUTE(SUBSTITUTE(SUBSTITUTE(SUBSTITUTE(SUBSTITUTE(SUBSTITUTE(SUBSTITUTE(SUBSTITUTE(SUBSTITUTE(SUBSTITUTE(SUBSTITUTE(SUBSTITUTE(LOWER(AC463&amp;""),CHAR(160)," "),"."," "),","," "),"-"," "),"/"," "),"("," "),")"," "),":"," "),";"," "),"_"," "),"–"," "),"?"," "),"!"," "),"*"," "),"["," "),"]"," "),"'"," "),"#"," "),"+"," "),"&amp;"," "))&amp;" "</f>
        <v>  </v>
      </c>
    </row>
    <row r="464" customFormat="false" ht="39.75" hidden="false" customHeight="true" outlineLevel="0" collapsed="false">
      <c r="A464" s="57" t="s">
        <v>1093</v>
      </c>
      <c r="B464" s="57" t="s">
        <v>273</v>
      </c>
      <c r="C464" s="57" t="str">
        <f aca="false">Flights!$F$18</f>
        <v>MH0004</v>
      </c>
      <c r="D464" s="58" t="n">
        <f aca="false">Flights!$D$18</f>
        <v>46310</v>
      </c>
      <c r="E464" s="57" t="str">
        <f aca="false">Flights!$G$18&amp;"-"&amp;Flights!$H$18</f>
        <v>KUL-LHR</v>
      </c>
      <c r="F464" s="57" t="str">
        <f aca="false">Flights!$K$18</f>
        <v>EY</v>
      </c>
      <c r="G464" s="57" t="s">
        <v>79</v>
      </c>
      <c r="H464" s="57" t="s">
        <v>360</v>
      </c>
      <c r="I464" s="57" t="s">
        <v>393</v>
      </c>
      <c r="J464" s="57" t="s">
        <v>394</v>
      </c>
      <c r="K464" s="67" t="s">
        <v>698</v>
      </c>
      <c r="L464" s="67" t="s">
        <v>396</v>
      </c>
      <c r="M464" s="67"/>
      <c r="N464" s="67" t="s">
        <v>365</v>
      </c>
      <c r="O464" s="67"/>
      <c r="P464" s="57" t="s">
        <v>184</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open",IF(AND(NOT(OR(LEN(AZ464)&lt;15,ISNUMBER(MATCH(AZ464,L_Placeholder,0)))),NOT(SUMPRODUCT(--ISNUMBER(SEARCH(" "&amp;L_EvidencePhrase&amp;" ",BF464)))&gt;0),NOT(OR(LEN(AU464)&lt;2,ISNUMBER(MATCH(AU464,L_Placeholder,0)))),NOT(OR(LEN(AX464)&lt;2,ISNUMBER(MATCH(AX464,L_Placeholder,0)))),TRIM(AE464)&lt;&gt;TRIM(T464)),"N/A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",BD464)))&gt;0),"INVALID – evidence missing, placeholder or not yet on file",IF(OR(LEN(AX464)&lt;2,ISNUMBER(MATCH(AX464,L_Placeholder,0))),"INVALID – verifier missing",IF(AX464=AU464,"INVALID – verifier must be someone other than the PIC",IF(SUMPRODUCT(--ISNUMBER(SEARCH(" "&amp;L_EvidencePhrase&amp;" ",BC464)))&gt;0,"INVALID – result not yet available (awaiting / TBC)",IF(AND(TRIM(U464)="Pass",SUMPRODUCT(--ISNUMBER(SEARCH(" "&amp;L_ResultBad&amp;" ",BC464)))&gt;0,NOT(SUMPRODUCT(--ISNUMBER(SEARCH(" "&amp;L_Negation&amp;" ",BC464)))&gt;0)),"INVALID – result describes a problem: use Fail, then Pass after CA",IF(AND(AQ464=1,OR(OR(LEN(AY464)&lt;3,ISNUMBER(MATCH(AY464,L_Placeholder,0))),SUMPRODUCT(--ISNUMBER(SEARCH(" "&amp;L_EvidencePhrase&amp;" ",BE464)))&gt;0)),"INVALID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SUBSTITUTE(SUBSTITUTE(SUBSTITUTE(SUBSTITUTE(SUBSTITUTE(SUBSTITUTE(SUBSTITUTE(SUBSTITUTE(SUBSTITUTE(SUBSTITUTE(SUBSTITUTE(SUBSTITUTE(SUBSTITUTE(LOWER(T464&amp;""),CHAR(160),"")," ",""),".",""),"-",""),"/",""),"?",""),"_",""),",",""),"[",""),"]",""),"(",""),")",""),"*","")</f>
        <v/>
      </c>
      <c r="AV464" s="61" t="str">
        <f aca="false">SUBSTITUTE(SUBSTITUTE(SUBSTITUTE(SUBSTITUTE(SUBSTITUTE(SUBSTITUTE(SUBSTITUTE(SUBSTITUTE(SUBSTITUTE(SUBSTITUTE(SUBSTITUTE(SUBSTITUTE(SUBSTITUTE(LOWER(V464&amp;""),CHAR(160),"")," ",""),".",""),"-",""),"/",""),"?",""),"_",""),",",""),"[",""),"]",""),"(",""),")",""),"*","")</f>
        <v/>
      </c>
      <c r="AW464" s="61" t="str">
        <f aca="false">SUBSTITUTE(SUBSTITUTE(SUBSTITUTE(SUBSTITUTE(SUBSTITUTE(SUBSTITUTE(SUBSTITUTE(SUBSTITUTE(SUBSTITUTE(SUBSTITUTE(SUBSTITUTE(SUBSTITUTE(SUBSTITUTE(LOWER(Z464&amp;""),CHAR(160),"")," ",""),".",""),"-",""),"/",""),"?",""),"_",""),",",""),"[",""),"]",""),"(",""),")",""),"*","")</f>
        <v/>
      </c>
      <c r="AX464" s="61" t="str">
        <f aca="false">SUBSTITUTE(SUBSTITUTE(SUBSTITUTE(SUBSTITUTE(SUBSTITUTE(SUBSTITUTE(SUBSTITUTE(SUBSTITUTE(SUBSTITUTE(SUBSTITUTE(SUBSTITUTE(SUBSTITUTE(SUBSTITUTE(LOWER(AE464&amp;""),CHAR(160),"")," ",""),".",""),"-",""),"/",""),"?",""),"_",""),",",""),"[",""),"]",""),"(",""),")",""),"*","")</f>
        <v/>
      </c>
      <c r="AY464" s="61" t="str">
        <f aca="false">SUBSTITUTE(SUBSTITUTE(SUBSTITUTE(SUBSTITUTE(SUBSTITUTE(SUBSTITUTE(SUBSTITUTE(SUBSTITUTE(SUBSTITUTE(SUBSTITUTE(SUBSTITUTE(SUBSTITUTE(SUBSTITUTE(LOWER(W464&amp;""),CHAR(160),"")," ",""),".",""),"-",""),"/",""),"?",""),"_",""),",",""),"[",""),"]",""),"(",""),")",""),"*","")</f>
        <v/>
      </c>
      <c r="AZ464" s="61" t="str">
        <f aca="false">SUBSTITUTE(SUBSTITUTE(SUBSTITUTE(SUBSTITUTE(SUBSTITUTE(SUBSTITUTE(SUBSTITUTE(SUBSTITUTE(SUBSTITUTE(SUBSTITUTE(SUBSTITUTE(SUBSTITUTE(SUBSTITUTE(LOWER(AC464&amp;""),CHAR(160),"")," ",""),".",""),"-",""),"/",""),"?",""),"_",""),",",""),"[",""),"]",""),"(",""),")",""),"*","")</f>
        <v/>
      </c>
      <c r="BA464" s="61" t="str">
        <f aca="false">SUBSTITUTE(SUBSTITUTE(SUBSTITUTE(SUBSTITUTE(SUBSTITUTE(SUBSTITUTE(SUBSTITUTE(SUBSTITUTE(SUBSTITUTE(SUBSTITUTE(SUBSTITUTE(SUBSTITUTE(SUBSTITUTE(LOWER(AA464&amp;""),CHAR(160),""),"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"&amp;TRIM(SUBSTITUTE(SUBSTITUTE(SUBSTITUTE(SUBSTITUTE(SUBSTITUTE(SUBSTITUTE(SUBSTITUTE(SUBSTITUTE(SUBSTITUTE(SUBSTITUTE(SUBSTITUTE(SUBSTITUTE(SUBSTITUTE(SUBSTITUTE(SUBSTITUTE(SUBSTITUTE(SUBSTITUTE(SUBSTITUTE(SUBSTITUTE(SUBSTITUTE(LOWER(V464&amp;""),CHAR(160)," "),"."," "),","," "),"-"," "),"/"," "),"("," "),")"," "),":"," "),";"," "),"_"," "),"–"," "),"?"," "),"!"," "),"*"," "),"["," "),"]"," "),"'"," "),"#"," "),"+"," "),"&amp;"," "))&amp;" "</f>
        <v>  </v>
      </c>
      <c r="BD464" s="61" t="str">
        <f aca="false">" "&amp;TRIM(SUBSTITUTE(SUBSTITUTE(SUBSTITUTE(SUBSTITUTE(SUBSTITUTE(SUBSTITUTE(SUBSTITUTE(SUBSTITUTE(SUBSTITUTE(SUBSTITUTE(SUBSTITUTE(SUBSTITUTE(SUBSTITUTE(SUBSTITUTE(SUBSTITUTE(SUBSTITUTE(SUBSTITUTE(SUBSTITUTE(SUBSTITUTE(SUBSTITUTE(LOWER(Z464&amp;""),CHAR(160)," "),"."," "),","," "),"-"," "),"/"," "),"("," "),")"," "),":"," "),";"," "),"_"," "),"–"," "),"?"," "),"!"," "),"*"," "),"["," "),"]"," "),"'"," "),"#"," "),"+"," "),"&amp;"," "))&amp;" "</f>
        <v>  </v>
      </c>
      <c r="BE464" s="61" t="str">
        <f aca="false">" "&amp;TRIM(SUBSTITUTE(SUBSTITUTE(SUBSTITUTE(SUBSTITUTE(SUBSTITUTE(SUBSTITUTE(SUBSTITUTE(SUBSTITUTE(SUBSTITUTE(SUBSTITUTE(SUBSTITUTE(SUBSTITUTE(SUBSTITUTE(SUBSTITUTE(SUBSTITUTE(SUBSTITUTE(SUBSTITUTE(SUBSTITUTE(SUBSTITUTE(SUBSTITUTE(LOWER(W464&amp;""),CHAR(160)," "),"."," "),","," "),"-"," "),"/"," "),"("," "),")"," "),":"," "),";"," "),"_"," "),"–"," "),"?"," "),"!"," "),"*"," "),"["," "),"]"," "),"'"," "),"#"," "),"+"," "),"&amp;"," "))&amp;" "</f>
        <v>  </v>
      </c>
      <c r="BF464" s="61" t="str">
        <f aca="false">" "&amp;TRIM(SUBSTITUTE(SUBSTITUTE(SUBSTITUTE(SUBSTITUTE(SUBSTITUTE(SUBSTITUTE(SUBSTITUTE(SUBSTITUTE(SUBSTITUTE(SUBSTITUTE(SUBSTITUTE(SUBSTITUTE(SUBSTITUTE(SUBSTITUTE(SUBSTITUTE(SUBSTITUTE(SUBSTITUTE(SUBSTITUTE(SUBSTITUTE(SUBSTITUTE(LOWER(AC464&amp;""),CHAR(160)," "),"."," "),","," "),"-"," "),"/"," "),"("," "),")"," "),":"," "),";"," "),"_"," "),"–"," "),"?"," "),"!"," "),"*"," "),"["," "),"]"," "),"'"," "),"#"," "),"+"," "),"&amp;"," "))&amp;" "</f>
        <v>  </v>
      </c>
    </row>
    <row r="465" customFormat="false" ht="39.75" hidden="false" customHeight="true" outlineLevel="0" collapsed="false">
      <c r="A465" s="57" t="s">
        <v>1094</v>
      </c>
      <c r="B465" s="57" t="s">
        <v>273</v>
      </c>
      <c r="C465" s="57" t="str">
        <f aca="false">Flights!$F$18</f>
        <v>MH0004</v>
      </c>
      <c r="D465" s="58" t="n">
        <f aca="false">Flights!$D$18</f>
        <v>46310</v>
      </c>
      <c r="E465" s="57" t="str">
        <f aca="false">Flights!$G$18&amp;"-"&amp;Flights!$H$18</f>
        <v>KUL-LHR</v>
      </c>
      <c r="F465" s="57" t="str">
        <f aca="false">Flights!$K$18</f>
        <v>EY</v>
      </c>
      <c r="G465" s="57" t="s">
        <v>81</v>
      </c>
      <c r="H465" s="57" t="s">
        <v>360</v>
      </c>
      <c r="I465" s="57" t="s">
        <v>361</v>
      </c>
      <c r="J465" s="57" t="s">
        <v>398</v>
      </c>
      <c r="K465" s="67" t="s">
        <v>399</v>
      </c>
      <c r="L465" s="67" t="s">
        <v>400</v>
      </c>
      <c r="M465" s="67"/>
      <c r="N465" s="67" t="s">
        <v>365</v>
      </c>
      <c r="O465" s="67"/>
      <c r="P465" s="57" t="s">
        <v>184</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open",IF(AND(NOT(OR(LEN(AZ465)&lt;15,ISNUMBER(MATCH(AZ465,L_Placeholder,0)))),NOT(SUMPRODUCT(--ISNUMBER(SEARCH(" "&amp;L_EvidencePhrase&amp;" ",BF465)))&gt;0),NOT(OR(LEN(AU465)&lt;2,ISNUMBER(MATCH(AU465,L_Placeholder,0)))),NOT(OR(LEN(AX465)&lt;2,ISNUMBER(MATCH(AX465,L_Placeholder,0)))),TRIM(AE465)&lt;&gt;TRIM(T465)),"N/A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",BD465)))&gt;0),"INVALID – evidence missing, placeholder or not yet on file",IF(OR(LEN(AX465)&lt;2,ISNUMBER(MATCH(AX465,L_Placeholder,0))),"INVALID – verifier missing",IF(AX465=AU465,"INVALID – verifier must be someone other than the PIC",IF(SUMPRODUCT(--ISNUMBER(SEARCH(" "&amp;L_EvidencePhrase&amp;" ",BC465)))&gt;0,"INVALID – result not yet available (awaiting / TBC)",IF(AND(TRIM(U465)="Pass",SUMPRODUCT(--ISNUMBER(SEARCH(" "&amp;L_ResultBad&amp;" ",BC465)))&gt;0,NOT(SUMPRODUCT(--ISNUMBER(SEARCH(" "&amp;L_Negation&amp;" ",BC465)))&gt;0)),"INVALID – result describes a problem: use Fail, then Pass after CA",IF(AND(AQ465=1,OR(OR(LEN(AY465)&lt;3,ISNUMBER(MATCH(AY465,L_Placeholder,0))),SUMPRODUCT(--ISNUMBER(SEARCH(" "&amp;L_EvidencePhrase&amp;" ",BE465)))&gt;0)),"INVALID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SUBSTITUTE(SUBSTITUTE(SUBSTITUTE(SUBSTITUTE(SUBSTITUTE(SUBSTITUTE(SUBSTITUTE(SUBSTITUTE(SUBSTITUTE(SUBSTITUTE(SUBSTITUTE(SUBSTITUTE(SUBSTITUTE(LOWER(T465&amp;""),CHAR(160),"")," ",""),".",""),"-",""),"/",""),"?",""),"_",""),",",""),"[",""),"]",""),"(",""),")",""),"*","")</f>
        <v/>
      </c>
      <c r="AV465" s="61" t="str">
        <f aca="false">SUBSTITUTE(SUBSTITUTE(SUBSTITUTE(SUBSTITUTE(SUBSTITUTE(SUBSTITUTE(SUBSTITUTE(SUBSTITUTE(SUBSTITUTE(SUBSTITUTE(SUBSTITUTE(SUBSTITUTE(SUBSTITUTE(LOWER(V465&amp;""),CHAR(160),"")," ",""),".",""),"-",""),"/",""),"?",""),"_",""),",",""),"[",""),"]",""),"(",""),")",""),"*","")</f>
        <v/>
      </c>
      <c r="AW465" s="61" t="str">
        <f aca="false">SUBSTITUTE(SUBSTITUTE(SUBSTITUTE(SUBSTITUTE(SUBSTITUTE(SUBSTITUTE(SUBSTITUTE(SUBSTITUTE(SUBSTITUTE(SUBSTITUTE(SUBSTITUTE(SUBSTITUTE(SUBSTITUTE(LOWER(Z465&amp;""),CHAR(160),"")," ",""),".",""),"-",""),"/",""),"?",""),"_",""),",",""),"[",""),"]",""),"(",""),")",""),"*","")</f>
        <v/>
      </c>
      <c r="AX465" s="61" t="str">
        <f aca="false">SUBSTITUTE(SUBSTITUTE(SUBSTITUTE(SUBSTITUTE(SUBSTITUTE(SUBSTITUTE(SUBSTITUTE(SUBSTITUTE(SUBSTITUTE(SUBSTITUTE(SUBSTITUTE(SUBSTITUTE(SUBSTITUTE(LOWER(AE465&amp;""),CHAR(160),"")," ",""),".",""),"-",""),"/",""),"?",""),"_",""),",",""),"[",""),"]",""),"(",""),")",""),"*","")</f>
        <v/>
      </c>
      <c r="AY465" s="61" t="str">
        <f aca="false">SUBSTITUTE(SUBSTITUTE(SUBSTITUTE(SUBSTITUTE(SUBSTITUTE(SUBSTITUTE(SUBSTITUTE(SUBSTITUTE(SUBSTITUTE(SUBSTITUTE(SUBSTITUTE(SUBSTITUTE(SUBSTITUTE(LOWER(W465&amp;""),CHAR(160),"")," ",""),".",""),"-",""),"/",""),"?",""),"_",""),",",""),"[",""),"]",""),"(",""),")",""),"*","")</f>
        <v/>
      </c>
      <c r="AZ465" s="61" t="str">
        <f aca="false">SUBSTITUTE(SUBSTITUTE(SUBSTITUTE(SUBSTITUTE(SUBSTITUTE(SUBSTITUTE(SUBSTITUTE(SUBSTITUTE(SUBSTITUTE(SUBSTITUTE(SUBSTITUTE(SUBSTITUTE(SUBSTITUTE(LOWER(AC465&amp;""),CHAR(160),"")," ",""),".",""),"-",""),"/",""),"?",""),"_",""),",",""),"[",""),"]",""),"(",""),")",""),"*","")</f>
        <v/>
      </c>
      <c r="BA465" s="61" t="str">
        <f aca="false">SUBSTITUTE(SUBSTITUTE(SUBSTITUTE(SUBSTITUTE(SUBSTITUTE(SUBSTITUTE(SUBSTITUTE(SUBSTITUTE(SUBSTITUTE(SUBSTITUTE(SUBSTITUTE(SUBSTITUTE(SUBSTITUTE(LOWER(AA465&amp;""),CHAR(160),""),"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"&amp;TRIM(SUBSTITUTE(SUBSTITUTE(SUBSTITUTE(SUBSTITUTE(SUBSTITUTE(SUBSTITUTE(SUBSTITUTE(SUBSTITUTE(SUBSTITUTE(SUBSTITUTE(SUBSTITUTE(SUBSTITUTE(SUBSTITUTE(SUBSTITUTE(SUBSTITUTE(SUBSTITUTE(SUBSTITUTE(SUBSTITUTE(SUBSTITUTE(SUBSTITUTE(LOWER(V465&amp;""),CHAR(160)," "),"."," "),","," "),"-"," "),"/"," "),"("," "),")"," "),":"," "),";"," "),"_"," "),"–"," "),"?"," "),"!"," "),"*"," "),"["," "),"]"," "),"'"," "),"#"," "),"+"," "),"&amp;"," "))&amp;" "</f>
        <v>  </v>
      </c>
      <c r="BD465" s="61" t="str">
        <f aca="false">" "&amp;TRIM(SUBSTITUTE(SUBSTITUTE(SUBSTITUTE(SUBSTITUTE(SUBSTITUTE(SUBSTITUTE(SUBSTITUTE(SUBSTITUTE(SUBSTITUTE(SUBSTITUTE(SUBSTITUTE(SUBSTITUTE(SUBSTITUTE(SUBSTITUTE(SUBSTITUTE(SUBSTITUTE(SUBSTITUTE(SUBSTITUTE(SUBSTITUTE(SUBSTITUTE(LOWER(Z465&amp;""),CHAR(160)," "),"."," "),","," "),"-"," "),"/"," "),"("," "),")"," "),":"," "),";"," "),"_"," "),"–"," "),"?"," "),"!"," "),"*"," "),"["," "),"]"," "),"'"," "),"#"," "),"+"," "),"&amp;"," "))&amp;" "</f>
        <v>  </v>
      </c>
      <c r="BE465" s="61" t="str">
        <f aca="false">" "&amp;TRIM(SUBSTITUTE(SUBSTITUTE(SUBSTITUTE(SUBSTITUTE(SUBSTITUTE(SUBSTITUTE(SUBSTITUTE(SUBSTITUTE(SUBSTITUTE(SUBSTITUTE(SUBSTITUTE(SUBSTITUTE(SUBSTITUTE(SUBSTITUTE(SUBSTITUTE(SUBSTITUTE(SUBSTITUTE(SUBSTITUTE(SUBSTITUTE(SUBSTITUTE(LOWER(W465&amp;""),CHAR(160)," "),"."," "),","," "),"-"," "),"/"," "),"("," "),")"," "),":"," "),";"," "),"_"," "),"–"," "),"?"," "),"!"," "),"*"," "),"["," "),"]"," "),"'"," "),"#"," "),"+"," "),"&amp;"," "))&amp;" "</f>
        <v>  </v>
      </c>
      <c r="BF465" s="61" t="str">
        <f aca="false">" "&amp;TRIM(SUBSTITUTE(SUBSTITUTE(SUBSTITUTE(SUBSTITUTE(SUBSTITUTE(SUBSTITUTE(SUBSTITUTE(SUBSTITUTE(SUBSTITUTE(SUBSTITUTE(SUBSTITUTE(SUBSTITUTE(SUBSTITUTE(SUBSTITUTE(SUBSTITUTE(SUBSTITUTE(SUBSTITUTE(SUBSTITUTE(SUBSTITUTE(SUBSTITUTE(LOWER(AC465&amp;""),CHAR(160)," "),"."," "),","," "),"-"," "),"/"," "),"("," "),")"," "),":"," "),";"," "),"_"," "),"–"," "),"?"," "),"!"," "),"*"," "),"["," "),"]"," "),"'"," "),"#"," "),"+"," "),"&amp;"," "))&amp;" "</f>
        <v>  </v>
      </c>
    </row>
    <row r="466" customFormat="false" ht="39.75" hidden="false" customHeight="true" outlineLevel="0" collapsed="false">
      <c r="A466" s="57" t="s">
        <v>1095</v>
      </c>
      <c r="B466" s="57" t="s">
        <v>273</v>
      </c>
      <c r="C466" s="57" t="str">
        <f aca="false">Flights!$F$18</f>
        <v>MH0004</v>
      </c>
      <c r="D466" s="58" t="n">
        <f aca="false">Flights!$D$18</f>
        <v>46310</v>
      </c>
      <c r="E466" s="57" t="str">
        <f aca="false">Flights!$G$18&amp;"-"&amp;Flights!$H$18</f>
        <v>KUL-LHR</v>
      </c>
      <c r="F466" s="57" t="str">
        <f aca="false">Flights!$K$18</f>
        <v>EY</v>
      </c>
      <c r="G466" s="57" t="s">
        <v>402</v>
      </c>
      <c r="H466" s="57" t="s">
        <v>360</v>
      </c>
      <c r="I466" s="57" t="s">
        <v>361</v>
      </c>
      <c r="J466" s="57" t="s">
        <v>403</v>
      </c>
      <c r="K466" s="67"/>
      <c r="L466" s="67" t="s">
        <v>404</v>
      </c>
      <c r="M466" s="67"/>
      <c r="N466" s="67" t="s">
        <v>365</v>
      </c>
      <c r="O466" s="67" t="s">
        <v>405</v>
      </c>
      <c r="P466" s="57" t="s">
        <v>184</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open",IF(AND(NOT(OR(LEN(AZ466)&lt;15,ISNUMBER(MATCH(AZ466,L_Placeholder,0)))),NOT(SUMPRODUCT(--ISNUMBER(SEARCH(" "&amp;L_EvidencePhrase&amp;" ",BF466)))&gt;0),NOT(OR(LEN(AU466)&lt;2,ISNUMBER(MATCH(AU466,L_Placeholder,0)))),NOT(OR(LEN(AX466)&lt;2,ISNUMBER(MATCH(AX466,L_Placeholder,0)))),TRIM(AE466)&lt;&gt;TRIM(T466)),"N/A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",BD466)))&gt;0),"INVALID – evidence missing, placeholder or not yet on file",IF(OR(LEN(AX466)&lt;2,ISNUMBER(MATCH(AX466,L_Placeholder,0))),"INVALID – verifier missing",IF(AX466=AU466,"INVALID – verifier must be someone other than the PIC",IF(SUMPRODUCT(--ISNUMBER(SEARCH(" "&amp;L_EvidencePhrase&amp;" ",BC466)))&gt;0,"INVALID – result not yet available (awaiting / TBC)",IF(AND(TRIM(U466)="Pass",SUMPRODUCT(--ISNUMBER(SEARCH(" "&amp;L_ResultBad&amp;" ",BC466)))&gt;0,NOT(SUMPRODUCT(--ISNUMBER(SEARCH(" "&amp;L_Negation&amp;" ",BC466)))&gt;0)),"INVALID – result describes a problem: use Fail, then Pass after CA",IF(AND(AQ466=1,OR(OR(LEN(AY466)&lt;3,ISNUMBER(MATCH(AY466,L_Placeholder,0))),SUMPRODUCT(--ISNUMBER(SEARCH(" "&amp;L_EvidencePhrase&amp;" ",BE466)))&gt;0)),"INVALID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SUBSTITUTE(SUBSTITUTE(SUBSTITUTE(SUBSTITUTE(SUBSTITUTE(SUBSTITUTE(SUBSTITUTE(SUBSTITUTE(SUBSTITUTE(SUBSTITUTE(SUBSTITUTE(SUBSTITUTE(SUBSTITUTE(LOWER(T466&amp;""),CHAR(160),"")," ",""),".",""),"-",""),"/",""),"?",""),"_",""),",",""),"[",""),"]",""),"(",""),")",""),"*","")</f>
        <v/>
      </c>
      <c r="AV466" s="61" t="str">
        <f aca="false">SUBSTITUTE(SUBSTITUTE(SUBSTITUTE(SUBSTITUTE(SUBSTITUTE(SUBSTITUTE(SUBSTITUTE(SUBSTITUTE(SUBSTITUTE(SUBSTITUTE(SUBSTITUTE(SUBSTITUTE(SUBSTITUTE(LOWER(V466&amp;""),CHAR(160),"")," ",""),".",""),"-",""),"/",""),"?",""),"_",""),",",""),"[",""),"]",""),"(",""),")",""),"*","")</f>
        <v/>
      </c>
      <c r="AW466" s="61" t="str">
        <f aca="false">SUBSTITUTE(SUBSTITUTE(SUBSTITUTE(SUBSTITUTE(SUBSTITUTE(SUBSTITUTE(SUBSTITUTE(SUBSTITUTE(SUBSTITUTE(SUBSTITUTE(SUBSTITUTE(SUBSTITUTE(SUBSTITUTE(LOWER(Z466&amp;""),CHAR(160),"")," ",""),".",""),"-",""),"/",""),"?",""),"_",""),",",""),"[",""),"]",""),"(",""),")",""),"*","")</f>
        <v/>
      </c>
      <c r="AX466" s="61" t="str">
        <f aca="false">SUBSTITUTE(SUBSTITUTE(SUBSTITUTE(SUBSTITUTE(SUBSTITUTE(SUBSTITUTE(SUBSTITUTE(SUBSTITUTE(SUBSTITUTE(SUBSTITUTE(SUBSTITUTE(SUBSTITUTE(SUBSTITUTE(LOWER(AE466&amp;""),CHAR(160),"")," ",""),".",""),"-",""),"/",""),"?",""),"_",""),",",""),"[",""),"]",""),"(",""),")",""),"*","")</f>
        <v/>
      </c>
      <c r="AY466" s="61" t="str">
        <f aca="false">SUBSTITUTE(SUBSTITUTE(SUBSTITUTE(SUBSTITUTE(SUBSTITUTE(SUBSTITUTE(SUBSTITUTE(SUBSTITUTE(SUBSTITUTE(SUBSTITUTE(SUBSTITUTE(SUBSTITUTE(SUBSTITUTE(LOWER(W466&amp;""),CHAR(160),"")," ",""),".",""),"-",""),"/",""),"?",""),"_",""),",",""),"[",""),"]",""),"(",""),")",""),"*","")</f>
        <v/>
      </c>
      <c r="AZ466" s="61" t="str">
        <f aca="false">SUBSTITUTE(SUBSTITUTE(SUBSTITUTE(SUBSTITUTE(SUBSTITUTE(SUBSTITUTE(SUBSTITUTE(SUBSTITUTE(SUBSTITUTE(SUBSTITUTE(SUBSTITUTE(SUBSTITUTE(SUBSTITUTE(LOWER(AC466&amp;""),CHAR(160),"")," ",""),".",""),"-",""),"/",""),"?",""),"_",""),",",""),"[",""),"]",""),"(",""),")",""),"*","")</f>
        <v/>
      </c>
      <c r="BA466" s="61" t="str">
        <f aca="false">SUBSTITUTE(SUBSTITUTE(SUBSTITUTE(SUBSTITUTE(SUBSTITUTE(SUBSTITUTE(SUBSTITUTE(SUBSTITUTE(SUBSTITUTE(SUBSTITUTE(SUBSTITUTE(SUBSTITUTE(SUBSTITUTE(LOWER(AA466&amp;""),CHAR(160),""),"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"&amp;TRIM(SUBSTITUTE(SUBSTITUTE(SUBSTITUTE(SUBSTITUTE(SUBSTITUTE(SUBSTITUTE(SUBSTITUTE(SUBSTITUTE(SUBSTITUTE(SUBSTITUTE(SUBSTITUTE(SUBSTITUTE(SUBSTITUTE(SUBSTITUTE(SUBSTITUTE(SUBSTITUTE(SUBSTITUTE(SUBSTITUTE(SUBSTITUTE(SUBSTITUTE(LOWER(V466&amp;""),CHAR(160)," "),"."," "),","," "),"-"," "),"/"," "),"("," "),")"," "),":"," "),";"," "),"_"," "),"–"," "),"?"," "),"!"," "),"*"," "),"["," "),"]"," "),"'"," "),"#"," "),"+"," "),"&amp;"," "))&amp;" "</f>
        <v>  </v>
      </c>
      <c r="BD466" s="61" t="str">
        <f aca="false">" "&amp;TRIM(SUBSTITUTE(SUBSTITUTE(SUBSTITUTE(SUBSTITUTE(SUBSTITUTE(SUBSTITUTE(SUBSTITUTE(SUBSTITUTE(SUBSTITUTE(SUBSTITUTE(SUBSTITUTE(SUBSTITUTE(SUBSTITUTE(SUBSTITUTE(SUBSTITUTE(SUBSTITUTE(SUBSTITUTE(SUBSTITUTE(SUBSTITUTE(SUBSTITUTE(LOWER(Z466&amp;""),CHAR(160)," "),"."," "),","," "),"-"," "),"/"," "),"("," "),")"," "),":"," "),";"," "),"_"," "),"–"," "),"?"," "),"!"," "),"*"," "),"["," "),"]"," "),"'"," "),"#"," "),"+"," "),"&amp;"," "))&amp;" "</f>
        <v>  </v>
      </c>
      <c r="BE466" s="61" t="str">
        <f aca="false">" "&amp;TRIM(SUBSTITUTE(SUBSTITUTE(SUBSTITUTE(SUBSTITUTE(SUBSTITUTE(SUBSTITUTE(SUBSTITUTE(SUBSTITUTE(SUBSTITUTE(SUBSTITUTE(SUBSTITUTE(SUBSTITUTE(SUBSTITUTE(SUBSTITUTE(SUBSTITUTE(SUBSTITUTE(SUBSTITUTE(SUBSTITUTE(SUBSTITUTE(SUBSTITUTE(LOWER(W466&amp;""),CHAR(160)," "),"."," "),","," "),"-"," "),"/"," "),"("," "),")"," "),":"," "),";"," "),"_"," "),"–"," "),"?"," "),"!"," "),"*"," "),"["," "),"]"," "),"'"," "),"#"," "),"+"," "),"&amp;"," "))&amp;" "</f>
        <v>  </v>
      </c>
      <c r="BF466" s="61" t="str">
        <f aca="false">" "&amp;TRIM(SUBSTITUTE(SUBSTITUTE(SUBSTITUTE(SUBSTITUTE(SUBSTITUTE(SUBSTITUTE(SUBSTITUTE(SUBSTITUTE(SUBSTITUTE(SUBSTITUTE(SUBSTITUTE(SUBSTITUTE(SUBSTITUTE(SUBSTITUTE(SUBSTITUTE(SUBSTITUTE(SUBSTITUTE(SUBSTITUTE(SUBSTITUTE(SUBSTITUTE(LOWER(AC466&amp;""),CHAR(160)," "),"."," "),","," "),"-"," "),"/"," "),"("," "),")"," "),":"," "),";"," "),"_"," "),"–"," "),"?"," "),"!"," "),"*"," "),"["," "),"]"," "),"'"," "),"#"," "),"+"," "),"&amp;"," "))&amp;" "</f>
        <v>  </v>
      </c>
    </row>
    <row r="467" customFormat="false" ht="39.75" hidden="false" customHeight="true" outlineLevel="0" collapsed="false">
      <c r="A467" s="57" t="s">
        <v>1096</v>
      </c>
      <c r="B467" s="57" t="s">
        <v>273</v>
      </c>
      <c r="C467" s="57" t="str">
        <f aca="false">Flights!$F$18</f>
        <v>MH0004</v>
      </c>
      <c r="D467" s="58" t="n">
        <f aca="false">Flights!$D$18</f>
        <v>46310</v>
      </c>
      <c r="E467" s="57" t="str">
        <f aca="false">Flights!$G$18&amp;"-"&amp;Flights!$H$18</f>
        <v>KUL-LHR</v>
      </c>
      <c r="F467" s="57" t="str">
        <f aca="false">Flights!$K$18</f>
        <v>EY</v>
      </c>
      <c r="G467" s="57" t="s">
        <v>402</v>
      </c>
      <c r="H467" s="57" t="s">
        <v>360</v>
      </c>
      <c r="I467" s="57" t="s">
        <v>361</v>
      </c>
      <c r="J467" s="57" t="s">
        <v>407</v>
      </c>
      <c r="K467" s="67" t="s">
        <v>408</v>
      </c>
      <c r="L467" s="67" t="s">
        <v>404</v>
      </c>
      <c r="M467" s="67"/>
      <c r="N467" s="67" t="s">
        <v>365</v>
      </c>
      <c r="O467" s="67" t="s">
        <v>405</v>
      </c>
      <c r="P467" s="57" t="s">
        <v>184</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open",IF(AND(NOT(OR(LEN(AZ467)&lt;15,ISNUMBER(MATCH(AZ467,L_Placeholder,0)))),NOT(SUMPRODUCT(--ISNUMBER(SEARCH(" "&amp;L_EvidencePhrase&amp;" ",BF467)))&gt;0),NOT(OR(LEN(AU467)&lt;2,ISNUMBER(MATCH(AU467,L_Placeholder,0)))),NOT(OR(LEN(AX467)&lt;2,ISNUMBER(MATCH(AX467,L_Placeholder,0)))),TRIM(AE467)&lt;&gt;TRIM(T467)),"N/A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",BD467)))&gt;0),"INVALID – evidence missing, placeholder or not yet on file",IF(OR(LEN(AX467)&lt;2,ISNUMBER(MATCH(AX467,L_Placeholder,0))),"INVALID – verifier missing",IF(AX467=AU467,"INVALID – verifier must be someone other than the PIC",IF(SUMPRODUCT(--ISNUMBER(SEARCH(" "&amp;L_EvidencePhrase&amp;" ",BC467)))&gt;0,"INVALID – result not yet available (awaiting / TBC)",IF(AND(TRIM(U467)="Pass",SUMPRODUCT(--ISNUMBER(SEARCH(" "&amp;L_ResultBad&amp;" ",BC467)))&gt;0,NOT(SUMPRODUCT(--ISNUMBER(SEARCH(" "&amp;L_Negation&amp;" ",BC467)))&gt;0)),"INVALID – result describes a problem: use Fail, then Pass after CA",IF(AND(AQ467=1,OR(OR(LEN(AY467)&lt;3,ISNUMBER(MATCH(AY467,L_Placeholder,0))),SUMPRODUCT(--ISNUMBER(SEARCH(" "&amp;L_EvidencePhrase&amp;" ",BE467)))&gt;0)),"INVALID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SUBSTITUTE(SUBSTITUTE(SUBSTITUTE(SUBSTITUTE(SUBSTITUTE(SUBSTITUTE(SUBSTITUTE(SUBSTITUTE(SUBSTITUTE(SUBSTITUTE(SUBSTITUTE(SUBSTITUTE(SUBSTITUTE(LOWER(T467&amp;""),CHAR(160),"")," ",""),".",""),"-",""),"/",""),"?",""),"_",""),",",""),"[",""),"]",""),"(",""),")",""),"*","")</f>
        <v/>
      </c>
      <c r="AV467" s="61" t="str">
        <f aca="false">SUBSTITUTE(SUBSTITUTE(SUBSTITUTE(SUBSTITUTE(SUBSTITUTE(SUBSTITUTE(SUBSTITUTE(SUBSTITUTE(SUBSTITUTE(SUBSTITUTE(SUBSTITUTE(SUBSTITUTE(SUBSTITUTE(LOWER(V467&amp;""),CHAR(160),"")," ",""),".",""),"-",""),"/",""),"?",""),"_",""),",",""),"[",""),"]",""),"(",""),")",""),"*","")</f>
        <v/>
      </c>
      <c r="AW467" s="61" t="str">
        <f aca="false">SUBSTITUTE(SUBSTITUTE(SUBSTITUTE(SUBSTITUTE(SUBSTITUTE(SUBSTITUTE(SUBSTITUTE(SUBSTITUTE(SUBSTITUTE(SUBSTITUTE(SUBSTITUTE(SUBSTITUTE(SUBSTITUTE(LOWER(Z467&amp;""),CHAR(160),"")," ",""),".",""),"-",""),"/",""),"?",""),"_",""),",",""),"[",""),"]",""),"(",""),")",""),"*","")</f>
        <v/>
      </c>
      <c r="AX467" s="61" t="str">
        <f aca="false">SUBSTITUTE(SUBSTITUTE(SUBSTITUTE(SUBSTITUTE(SUBSTITUTE(SUBSTITUTE(SUBSTITUTE(SUBSTITUTE(SUBSTITUTE(SUBSTITUTE(SUBSTITUTE(SUBSTITUTE(SUBSTITUTE(LOWER(AE467&amp;""),CHAR(160),"")," ",""),".",""),"-",""),"/",""),"?",""),"_",""),",",""),"[",""),"]",""),"(",""),")",""),"*","")</f>
        <v/>
      </c>
      <c r="AY467" s="61" t="str">
        <f aca="false">SUBSTITUTE(SUBSTITUTE(SUBSTITUTE(SUBSTITUTE(SUBSTITUTE(SUBSTITUTE(SUBSTITUTE(SUBSTITUTE(SUBSTITUTE(SUBSTITUTE(SUBSTITUTE(SUBSTITUTE(SUBSTITUTE(LOWER(W467&amp;""),CHAR(160),"")," ",""),".",""),"-",""),"/",""),"?",""),"_",""),",",""),"[",""),"]",""),"(",""),")",""),"*","")</f>
        <v/>
      </c>
      <c r="AZ467" s="61" t="str">
        <f aca="false">SUBSTITUTE(SUBSTITUTE(SUBSTITUTE(SUBSTITUTE(SUBSTITUTE(SUBSTITUTE(SUBSTITUTE(SUBSTITUTE(SUBSTITUTE(SUBSTITUTE(SUBSTITUTE(SUBSTITUTE(SUBSTITUTE(LOWER(AC467&amp;""),CHAR(160),"")," ",""),".",""),"-",""),"/",""),"?",""),"_",""),",",""),"[",""),"]",""),"(",""),")",""),"*","")</f>
        <v/>
      </c>
      <c r="BA467" s="61" t="str">
        <f aca="false">SUBSTITUTE(SUBSTITUTE(SUBSTITUTE(SUBSTITUTE(SUBSTITUTE(SUBSTITUTE(SUBSTITUTE(SUBSTITUTE(SUBSTITUTE(SUBSTITUTE(SUBSTITUTE(SUBSTITUTE(SUBSTITUTE(LOWER(AA467&amp;""),CHAR(160),""),"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"&amp;TRIM(SUBSTITUTE(SUBSTITUTE(SUBSTITUTE(SUBSTITUTE(SUBSTITUTE(SUBSTITUTE(SUBSTITUTE(SUBSTITUTE(SUBSTITUTE(SUBSTITUTE(SUBSTITUTE(SUBSTITUTE(SUBSTITUTE(SUBSTITUTE(SUBSTITUTE(SUBSTITUTE(SUBSTITUTE(SUBSTITUTE(SUBSTITUTE(SUBSTITUTE(LOWER(V467&amp;""),CHAR(160)," "),"."," "),","," "),"-"," "),"/"," "),"("," "),")"," "),":"," "),";"," "),"_"," "),"–"," "),"?"," "),"!"," "),"*"," "),"["," "),"]"," "),"'"," "),"#"," "),"+"," "),"&amp;"," "))&amp;" "</f>
        <v>  </v>
      </c>
      <c r="BD467" s="61" t="str">
        <f aca="false">" "&amp;TRIM(SUBSTITUTE(SUBSTITUTE(SUBSTITUTE(SUBSTITUTE(SUBSTITUTE(SUBSTITUTE(SUBSTITUTE(SUBSTITUTE(SUBSTITUTE(SUBSTITUTE(SUBSTITUTE(SUBSTITUTE(SUBSTITUTE(SUBSTITUTE(SUBSTITUTE(SUBSTITUTE(SUBSTITUTE(SUBSTITUTE(SUBSTITUTE(SUBSTITUTE(LOWER(Z467&amp;""),CHAR(160)," "),"."," "),","," "),"-"," "),"/"," "),"("," "),")"," "),":"," "),";"," "),"_"," "),"–"," "),"?"," "),"!"," "),"*"," "),"["," "),"]"," "),"'"," "),"#"," "),"+"," "),"&amp;"," "))&amp;" "</f>
        <v>  </v>
      </c>
      <c r="BE467" s="61" t="str">
        <f aca="false">" "&amp;TRIM(SUBSTITUTE(SUBSTITUTE(SUBSTITUTE(SUBSTITUTE(SUBSTITUTE(SUBSTITUTE(SUBSTITUTE(SUBSTITUTE(SUBSTITUTE(SUBSTITUTE(SUBSTITUTE(SUBSTITUTE(SUBSTITUTE(SUBSTITUTE(SUBSTITUTE(SUBSTITUTE(SUBSTITUTE(SUBSTITUTE(SUBSTITUTE(SUBSTITUTE(LOWER(W467&amp;""),CHAR(160)," "),"."," "),","," "),"-"," "),"/"," "),"("," "),")"," "),":"," "),";"," "),"_"," "),"–"," "),"?"," "),"!"," "),"*"," "),"["," "),"]"," "),"'"," "),"#"," "),"+"," "),"&amp;"," "))&amp;" "</f>
        <v>  </v>
      </c>
      <c r="BF467" s="61" t="str">
        <f aca="false">" "&amp;TRIM(SUBSTITUTE(SUBSTITUTE(SUBSTITUTE(SUBSTITUTE(SUBSTITUTE(SUBSTITUTE(SUBSTITUTE(SUBSTITUTE(SUBSTITUTE(SUBSTITUTE(SUBSTITUTE(SUBSTITUTE(SUBSTITUTE(SUBSTITUTE(SUBSTITUTE(SUBSTITUTE(SUBSTITUTE(SUBSTITUTE(SUBSTITUTE(SUBSTITUTE(LOWER(AC467&amp;""),CHAR(160)," "),"."," "),","," "),"-"," "),"/"," "),"("," "),")"," "),":"," "),";"," "),"_"," "),"–"," "),"?"," "),"!"," "),"*"," "),"["," "),"]"," "),"'"," "),"#"," "),"+"," "),"&amp;"," "))&amp;" "</f>
        <v>  </v>
      </c>
    </row>
    <row r="468" customFormat="false" ht="39.75" hidden="false" customHeight="true" outlineLevel="0" collapsed="false">
      <c r="A468" s="57" t="s">
        <v>1097</v>
      </c>
      <c r="B468" s="57" t="s">
        <v>273</v>
      </c>
      <c r="C468" s="57" t="str">
        <f aca="false">Flights!$F$18</f>
        <v>MH0004</v>
      </c>
      <c r="D468" s="58" t="n">
        <f aca="false">Flights!$D$18</f>
        <v>46310</v>
      </c>
      <c r="E468" s="57" t="str">
        <f aca="false">Flights!$G$18&amp;"-"&amp;Flights!$H$18</f>
        <v>KUL-LHR</v>
      </c>
      <c r="F468" s="57" t="str">
        <f aca="false">Flights!$K$18</f>
        <v>EY</v>
      </c>
      <c r="G468" s="57" t="s">
        <v>402</v>
      </c>
      <c r="H468" s="57" t="s">
        <v>360</v>
      </c>
      <c r="I468" s="57" t="s">
        <v>410</v>
      </c>
      <c r="J468" s="57" t="s">
        <v>411</v>
      </c>
      <c r="K468" s="67"/>
      <c r="L468" s="67" t="s">
        <v>404</v>
      </c>
      <c r="M468" s="67"/>
      <c r="N468" s="67" t="s">
        <v>365</v>
      </c>
      <c r="O468" s="67" t="s">
        <v>405</v>
      </c>
      <c r="P468" s="57" t="s">
        <v>184</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open",IF(AND(NOT(OR(LEN(AZ468)&lt;15,ISNUMBER(MATCH(AZ468,L_Placeholder,0)))),NOT(SUMPRODUCT(--ISNUMBER(SEARCH(" "&amp;L_EvidencePhrase&amp;" ",BF468)))&gt;0),NOT(OR(LEN(AU468)&lt;2,ISNUMBER(MATCH(AU468,L_Placeholder,0)))),NOT(OR(LEN(AX468)&lt;2,ISNUMBER(MATCH(AX468,L_Placeholder,0)))),TRIM(AE468)&lt;&gt;TRIM(T468)),"N/A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",BD468)))&gt;0),"INVALID – evidence missing, placeholder or not yet on file",IF(OR(LEN(AX468)&lt;2,ISNUMBER(MATCH(AX468,L_Placeholder,0))),"INVALID – verifier missing",IF(AX468=AU468,"INVALID – verifier must be someone other than the PIC",IF(SUMPRODUCT(--ISNUMBER(SEARCH(" "&amp;L_EvidencePhrase&amp;" ",BC468)))&gt;0,"INVALID – result not yet available (awaiting / TBC)",IF(AND(TRIM(U468)="Pass",SUMPRODUCT(--ISNUMBER(SEARCH(" "&amp;L_ResultBad&amp;" ",BC468)))&gt;0,NOT(SUMPRODUCT(--ISNUMBER(SEARCH(" "&amp;L_Negation&amp;" ",BC468)))&gt;0)),"INVALID – result describes a problem: use Fail, then Pass after CA",IF(AND(AQ468=1,OR(OR(LEN(AY468)&lt;3,ISNUMBER(MATCH(AY468,L_Placeholder,0))),SUMPRODUCT(--ISNUMBER(SEARCH(" "&amp;L_EvidencePhrase&amp;" ",BE468)))&gt;0)),"INVALID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SUBSTITUTE(SUBSTITUTE(SUBSTITUTE(SUBSTITUTE(SUBSTITUTE(SUBSTITUTE(SUBSTITUTE(SUBSTITUTE(SUBSTITUTE(SUBSTITUTE(SUBSTITUTE(SUBSTITUTE(SUBSTITUTE(LOWER(T468&amp;""),CHAR(160),"")," ",""),".",""),"-",""),"/",""),"?",""),"_",""),",",""),"[",""),"]",""),"(",""),")",""),"*","")</f>
        <v/>
      </c>
      <c r="AV468" s="61" t="str">
        <f aca="false">SUBSTITUTE(SUBSTITUTE(SUBSTITUTE(SUBSTITUTE(SUBSTITUTE(SUBSTITUTE(SUBSTITUTE(SUBSTITUTE(SUBSTITUTE(SUBSTITUTE(SUBSTITUTE(SUBSTITUTE(SUBSTITUTE(LOWER(V468&amp;""),CHAR(160),"")," ",""),".",""),"-",""),"/",""),"?",""),"_",""),",",""),"[",""),"]",""),"(",""),")",""),"*","")</f>
        <v/>
      </c>
      <c r="AW468" s="61" t="str">
        <f aca="false">SUBSTITUTE(SUBSTITUTE(SUBSTITUTE(SUBSTITUTE(SUBSTITUTE(SUBSTITUTE(SUBSTITUTE(SUBSTITUTE(SUBSTITUTE(SUBSTITUTE(SUBSTITUTE(SUBSTITUTE(SUBSTITUTE(LOWER(Z468&amp;""),CHAR(160),"")," ",""),".",""),"-",""),"/",""),"?",""),"_",""),",",""),"[",""),"]",""),"(",""),")",""),"*","")</f>
        <v/>
      </c>
      <c r="AX468" s="61" t="str">
        <f aca="false">SUBSTITUTE(SUBSTITUTE(SUBSTITUTE(SUBSTITUTE(SUBSTITUTE(SUBSTITUTE(SUBSTITUTE(SUBSTITUTE(SUBSTITUTE(SUBSTITUTE(SUBSTITUTE(SUBSTITUTE(SUBSTITUTE(LOWER(AE468&amp;""),CHAR(160),"")," ",""),".",""),"-",""),"/",""),"?",""),"_",""),",",""),"[",""),"]",""),"(",""),")",""),"*","")</f>
        <v/>
      </c>
      <c r="AY468" s="61" t="str">
        <f aca="false">SUBSTITUTE(SUBSTITUTE(SUBSTITUTE(SUBSTITUTE(SUBSTITUTE(SUBSTITUTE(SUBSTITUTE(SUBSTITUTE(SUBSTITUTE(SUBSTITUTE(SUBSTITUTE(SUBSTITUTE(SUBSTITUTE(LOWER(W468&amp;""),CHAR(160),"")," ",""),".",""),"-",""),"/",""),"?",""),"_",""),",",""),"[",""),"]",""),"(",""),")",""),"*","")</f>
        <v/>
      </c>
      <c r="AZ468" s="61" t="str">
        <f aca="false">SUBSTITUTE(SUBSTITUTE(SUBSTITUTE(SUBSTITUTE(SUBSTITUTE(SUBSTITUTE(SUBSTITUTE(SUBSTITUTE(SUBSTITUTE(SUBSTITUTE(SUBSTITUTE(SUBSTITUTE(SUBSTITUTE(LOWER(AC468&amp;""),CHAR(160),"")," ",""),".",""),"-",""),"/",""),"?",""),"_",""),",",""),"[",""),"]",""),"(",""),")",""),"*","")</f>
        <v/>
      </c>
      <c r="BA468" s="61" t="str">
        <f aca="false">SUBSTITUTE(SUBSTITUTE(SUBSTITUTE(SUBSTITUTE(SUBSTITUTE(SUBSTITUTE(SUBSTITUTE(SUBSTITUTE(SUBSTITUTE(SUBSTITUTE(SUBSTITUTE(SUBSTITUTE(SUBSTITUTE(LOWER(AA468&amp;""),CHAR(160),""),"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"&amp;TRIM(SUBSTITUTE(SUBSTITUTE(SUBSTITUTE(SUBSTITUTE(SUBSTITUTE(SUBSTITUTE(SUBSTITUTE(SUBSTITUTE(SUBSTITUTE(SUBSTITUTE(SUBSTITUTE(SUBSTITUTE(SUBSTITUTE(SUBSTITUTE(SUBSTITUTE(SUBSTITUTE(SUBSTITUTE(SUBSTITUTE(SUBSTITUTE(SUBSTITUTE(LOWER(V468&amp;""),CHAR(160)," "),"."," "),","," "),"-"," "),"/"," "),"("," "),")"," "),":"," "),";"," "),"_"," "),"–"," "),"?"," "),"!"," "),"*"," "),"["," "),"]"," "),"'"," "),"#"," "),"+"," "),"&amp;"," "))&amp;" "</f>
        <v>  </v>
      </c>
      <c r="BD468" s="61" t="str">
        <f aca="false">" "&amp;TRIM(SUBSTITUTE(SUBSTITUTE(SUBSTITUTE(SUBSTITUTE(SUBSTITUTE(SUBSTITUTE(SUBSTITUTE(SUBSTITUTE(SUBSTITUTE(SUBSTITUTE(SUBSTITUTE(SUBSTITUTE(SUBSTITUTE(SUBSTITUTE(SUBSTITUTE(SUBSTITUTE(SUBSTITUTE(SUBSTITUTE(SUBSTITUTE(SUBSTITUTE(LOWER(Z468&amp;""),CHAR(160)," "),"."," "),","," "),"-"," "),"/"," "),"("," "),")"," "),":"," "),";"," "),"_"," "),"–"," "),"?"," "),"!"," "),"*"," "),"["," "),"]"," "),"'"," "),"#"," "),"+"," "),"&amp;"," "))&amp;" "</f>
        <v>  </v>
      </c>
      <c r="BE468" s="61" t="str">
        <f aca="false">" "&amp;TRIM(SUBSTITUTE(SUBSTITUTE(SUBSTITUTE(SUBSTITUTE(SUBSTITUTE(SUBSTITUTE(SUBSTITUTE(SUBSTITUTE(SUBSTITUTE(SUBSTITUTE(SUBSTITUTE(SUBSTITUTE(SUBSTITUTE(SUBSTITUTE(SUBSTITUTE(SUBSTITUTE(SUBSTITUTE(SUBSTITUTE(SUBSTITUTE(SUBSTITUTE(LOWER(W468&amp;""),CHAR(160)," "),"."," "),","," "),"-"," "),"/"," "),"("," "),")"," "),":"," "),";"," "),"_"," "),"–"," "),"?"," "),"!"," "),"*"," "),"["," "),"]"," "),"'"," "),"#"," "),"+"," "),"&amp;"," "))&amp;" "</f>
        <v>  </v>
      </c>
      <c r="BF468" s="61" t="str">
        <f aca="false">" "&amp;TRIM(SUBSTITUTE(SUBSTITUTE(SUBSTITUTE(SUBSTITUTE(SUBSTITUTE(SUBSTITUTE(SUBSTITUTE(SUBSTITUTE(SUBSTITUTE(SUBSTITUTE(SUBSTITUTE(SUBSTITUTE(SUBSTITUTE(SUBSTITUTE(SUBSTITUTE(SUBSTITUTE(SUBSTITUTE(SUBSTITUTE(SUBSTITUTE(SUBSTITUTE(LOWER(AC468&amp;""),CHAR(160)," "),"."," "),","," "),"-"," "),"/"," "),"("," "),")"," "),":"," "),";"," "),"_"," "),"–"," "),"?"," "),"!"," "),"*"," "),"["," "),"]"," "),"'"," "),"#"," "),"+"," "),"&amp;"," "))&amp;" "</f>
        <v>  </v>
      </c>
    </row>
    <row r="469" customFormat="false" ht="39.75" hidden="false" customHeight="true" outlineLevel="0" collapsed="false">
      <c r="A469" s="57" t="s">
        <v>1098</v>
      </c>
      <c r="B469" s="57" t="s">
        <v>273</v>
      </c>
      <c r="C469" s="57" t="str">
        <f aca="false">Flights!$F$18</f>
        <v>MH0004</v>
      </c>
      <c r="D469" s="58" t="n">
        <f aca="false">Flights!$D$18</f>
        <v>46310</v>
      </c>
      <c r="E469" s="57" t="str">
        <f aca="false">Flights!$G$18&amp;"-"&amp;Flights!$H$18</f>
        <v>KUL-LHR</v>
      </c>
      <c r="F469" s="57" t="str">
        <f aca="false">Flights!$K$18</f>
        <v>EY</v>
      </c>
      <c r="G469" s="57" t="s">
        <v>402</v>
      </c>
      <c r="H469" s="57" t="s">
        <v>360</v>
      </c>
      <c r="I469" s="57" t="s">
        <v>410</v>
      </c>
      <c r="J469" s="57" t="s">
        <v>413</v>
      </c>
      <c r="K469" s="67"/>
      <c r="L469" s="67" t="s">
        <v>404</v>
      </c>
      <c r="M469" s="67"/>
      <c r="N469" s="67" t="s">
        <v>365</v>
      </c>
      <c r="O469" s="67" t="s">
        <v>405</v>
      </c>
      <c r="P469" s="57" t="s">
        <v>184</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open",IF(AND(NOT(OR(LEN(AZ469)&lt;15,ISNUMBER(MATCH(AZ469,L_Placeholder,0)))),NOT(SUMPRODUCT(--ISNUMBER(SEARCH(" "&amp;L_EvidencePhrase&amp;" ",BF469)))&gt;0),NOT(OR(LEN(AU469)&lt;2,ISNUMBER(MATCH(AU469,L_Placeholder,0)))),NOT(OR(LEN(AX469)&lt;2,ISNUMBER(MATCH(AX469,L_Placeholder,0)))),TRIM(AE469)&lt;&gt;TRIM(T469)),"N/A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",BD469)))&gt;0),"INVALID – evidence missing, placeholder or not yet on file",IF(OR(LEN(AX469)&lt;2,ISNUMBER(MATCH(AX469,L_Placeholder,0))),"INVALID – verifier missing",IF(AX469=AU469,"INVALID – verifier must be someone other than the PIC",IF(SUMPRODUCT(--ISNUMBER(SEARCH(" "&amp;L_EvidencePhrase&amp;" ",BC469)))&gt;0,"INVALID – result not yet available (awaiting / TBC)",IF(AND(TRIM(U469)="Pass",SUMPRODUCT(--ISNUMBER(SEARCH(" "&amp;L_ResultBad&amp;" ",BC469)))&gt;0,NOT(SUMPRODUCT(--ISNUMBER(SEARCH(" "&amp;L_Negation&amp;" ",BC469)))&gt;0)),"INVALID – result describes a problem: use Fail, then Pass after CA",IF(AND(AQ469=1,OR(OR(LEN(AY469)&lt;3,ISNUMBER(MATCH(AY469,L_Placeholder,0))),SUMPRODUCT(--ISNUMBER(SEARCH(" "&amp;L_EvidencePhrase&amp;" ",BE469)))&gt;0)),"INVALID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SUBSTITUTE(SUBSTITUTE(SUBSTITUTE(SUBSTITUTE(SUBSTITUTE(SUBSTITUTE(SUBSTITUTE(SUBSTITUTE(SUBSTITUTE(SUBSTITUTE(SUBSTITUTE(SUBSTITUTE(SUBSTITUTE(LOWER(T469&amp;""),CHAR(160),"")," ",""),".",""),"-",""),"/",""),"?",""),"_",""),",",""),"[",""),"]",""),"(",""),")",""),"*","")</f>
        <v/>
      </c>
      <c r="AV469" s="61" t="str">
        <f aca="false">SUBSTITUTE(SUBSTITUTE(SUBSTITUTE(SUBSTITUTE(SUBSTITUTE(SUBSTITUTE(SUBSTITUTE(SUBSTITUTE(SUBSTITUTE(SUBSTITUTE(SUBSTITUTE(SUBSTITUTE(SUBSTITUTE(LOWER(V469&amp;""),CHAR(160),"")," ",""),".",""),"-",""),"/",""),"?",""),"_",""),",",""),"[",""),"]",""),"(",""),")",""),"*","")</f>
        <v/>
      </c>
      <c r="AW469" s="61" t="str">
        <f aca="false">SUBSTITUTE(SUBSTITUTE(SUBSTITUTE(SUBSTITUTE(SUBSTITUTE(SUBSTITUTE(SUBSTITUTE(SUBSTITUTE(SUBSTITUTE(SUBSTITUTE(SUBSTITUTE(SUBSTITUTE(SUBSTITUTE(LOWER(Z469&amp;""),CHAR(160),"")," ",""),".",""),"-",""),"/",""),"?",""),"_",""),",",""),"[",""),"]",""),"(",""),")",""),"*","")</f>
        <v/>
      </c>
      <c r="AX469" s="61" t="str">
        <f aca="false">SUBSTITUTE(SUBSTITUTE(SUBSTITUTE(SUBSTITUTE(SUBSTITUTE(SUBSTITUTE(SUBSTITUTE(SUBSTITUTE(SUBSTITUTE(SUBSTITUTE(SUBSTITUTE(SUBSTITUTE(SUBSTITUTE(LOWER(AE469&amp;""),CHAR(160),"")," ",""),".",""),"-",""),"/",""),"?",""),"_",""),",",""),"[",""),"]",""),"(",""),")",""),"*","")</f>
        <v/>
      </c>
      <c r="AY469" s="61" t="str">
        <f aca="false">SUBSTITUTE(SUBSTITUTE(SUBSTITUTE(SUBSTITUTE(SUBSTITUTE(SUBSTITUTE(SUBSTITUTE(SUBSTITUTE(SUBSTITUTE(SUBSTITUTE(SUBSTITUTE(SUBSTITUTE(SUBSTITUTE(LOWER(W469&amp;""),CHAR(160),"")," ",""),".",""),"-",""),"/",""),"?",""),"_",""),",",""),"[",""),"]",""),"(",""),")",""),"*","")</f>
        <v/>
      </c>
      <c r="AZ469" s="61" t="str">
        <f aca="false">SUBSTITUTE(SUBSTITUTE(SUBSTITUTE(SUBSTITUTE(SUBSTITUTE(SUBSTITUTE(SUBSTITUTE(SUBSTITUTE(SUBSTITUTE(SUBSTITUTE(SUBSTITUTE(SUBSTITUTE(SUBSTITUTE(LOWER(AC469&amp;""),CHAR(160),"")," ",""),".",""),"-",""),"/",""),"?",""),"_",""),",",""),"[",""),"]",""),"(",""),")",""),"*","")</f>
        <v/>
      </c>
      <c r="BA469" s="61" t="str">
        <f aca="false">SUBSTITUTE(SUBSTITUTE(SUBSTITUTE(SUBSTITUTE(SUBSTITUTE(SUBSTITUTE(SUBSTITUTE(SUBSTITUTE(SUBSTITUTE(SUBSTITUTE(SUBSTITUTE(SUBSTITUTE(SUBSTITUTE(LOWER(AA469&amp;""),CHAR(160),""),"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"&amp;TRIM(SUBSTITUTE(SUBSTITUTE(SUBSTITUTE(SUBSTITUTE(SUBSTITUTE(SUBSTITUTE(SUBSTITUTE(SUBSTITUTE(SUBSTITUTE(SUBSTITUTE(SUBSTITUTE(SUBSTITUTE(SUBSTITUTE(SUBSTITUTE(SUBSTITUTE(SUBSTITUTE(SUBSTITUTE(SUBSTITUTE(SUBSTITUTE(SUBSTITUTE(LOWER(V469&amp;""),CHAR(160)," "),"."," "),","," "),"-"," "),"/"," "),"("," "),")"," "),":"," "),";"," "),"_"," "),"–"," "),"?"," "),"!"," "),"*"," "),"["," "),"]"," "),"'"," "),"#"," "),"+"," "),"&amp;"," "))&amp;" "</f>
        <v>  </v>
      </c>
      <c r="BD469" s="61" t="str">
        <f aca="false">" "&amp;TRIM(SUBSTITUTE(SUBSTITUTE(SUBSTITUTE(SUBSTITUTE(SUBSTITUTE(SUBSTITUTE(SUBSTITUTE(SUBSTITUTE(SUBSTITUTE(SUBSTITUTE(SUBSTITUTE(SUBSTITUTE(SUBSTITUTE(SUBSTITUTE(SUBSTITUTE(SUBSTITUTE(SUBSTITUTE(SUBSTITUTE(SUBSTITUTE(SUBSTITUTE(LOWER(Z469&amp;""),CHAR(160)," "),"."," "),","," "),"-"," "),"/"," "),"("," "),")"," "),":"," "),";"," "),"_"," "),"–"," "),"?"," "),"!"," "),"*"," "),"["," "),"]"," "),"'"," "),"#"," "),"+"," "),"&amp;"," "))&amp;" "</f>
        <v>  </v>
      </c>
      <c r="BE469" s="61" t="str">
        <f aca="false">" "&amp;TRIM(SUBSTITUTE(SUBSTITUTE(SUBSTITUTE(SUBSTITUTE(SUBSTITUTE(SUBSTITUTE(SUBSTITUTE(SUBSTITUTE(SUBSTITUTE(SUBSTITUTE(SUBSTITUTE(SUBSTITUTE(SUBSTITUTE(SUBSTITUTE(SUBSTITUTE(SUBSTITUTE(SUBSTITUTE(SUBSTITUTE(SUBSTITUTE(SUBSTITUTE(LOWER(W469&amp;""),CHAR(160)," "),"."," "),","," "),"-"," "),"/"," "),"("," "),")"," "),":"," "),";"," "),"_"," "),"–"," "),"?"," "),"!"," "),"*"," "),"["," "),"]"," "),"'"," "),"#"," "),"+"," "),"&amp;"," "))&amp;" "</f>
        <v>  </v>
      </c>
      <c r="BF469" s="61" t="str">
        <f aca="false">" "&amp;TRIM(SUBSTITUTE(SUBSTITUTE(SUBSTITUTE(SUBSTITUTE(SUBSTITUTE(SUBSTITUTE(SUBSTITUTE(SUBSTITUTE(SUBSTITUTE(SUBSTITUTE(SUBSTITUTE(SUBSTITUTE(SUBSTITUTE(SUBSTITUTE(SUBSTITUTE(SUBSTITUTE(SUBSTITUTE(SUBSTITUTE(SUBSTITUTE(SUBSTITUTE(LOWER(AC469&amp;""),CHAR(160)," "),"."," "),","," "),"-"," "),"/"," "),"("," "),")"," "),":"," "),";"," "),"_"," "),"–"," "),"?"," "),"!"," "),"*"," "),"["," "),"]"," "),"'"," "),"#"," "),"+"," "),"&amp;"," "))&amp;" "</f>
        <v>  </v>
      </c>
    </row>
    <row r="470" customFormat="false" ht="39.75" hidden="false" customHeight="true" outlineLevel="0" collapsed="false">
      <c r="A470" s="57" t="s">
        <v>1099</v>
      </c>
      <c r="B470" s="57" t="s">
        <v>273</v>
      </c>
      <c r="C470" s="57" t="str">
        <f aca="false">Flights!$F$18</f>
        <v>MH0004</v>
      </c>
      <c r="D470" s="58" t="n">
        <f aca="false">Flights!$D$18</f>
        <v>46310</v>
      </c>
      <c r="E470" s="57" t="str">
        <f aca="false">Flights!$G$18&amp;"-"&amp;Flights!$H$18</f>
        <v>KUL-LHR</v>
      </c>
      <c r="F470" s="57" t="str">
        <f aca="false">Flights!$K$18</f>
        <v>EY</v>
      </c>
      <c r="G470" s="57" t="s">
        <v>402</v>
      </c>
      <c r="H470" s="57" t="s">
        <v>360</v>
      </c>
      <c r="I470" s="57" t="s">
        <v>410</v>
      </c>
      <c r="J470" s="57" t="s">
        <v>415</v>
      </c>
      <c r="K470" s="67"/>
      <c r="L470" s="67" t="s">
        <v>404</v>
      </c>
      <c r="M470" s="67"/>
      <c r="N470" s="67" t="s">
        <v>365</v>
      </c>
      <c r="O470" s="67" t="s">
        <v>405</v>
      </c>
      <c r="P470" s="57" t="s">
        <v>184</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open",IF(AND(NOT(OR(LEN(AZ470)&lt;15,ISNUMBER(MATCH(AZ470,L_Placeholder,0)))),NOT(SUMPRODUCT(--ISNUMBER(SEARCH(" "&amp;L_EvidencePhrase&amp;" ",BF470)))&gt;0),NOT(OR(LEN(AU470)&lt;2,ISNUMBER(MATCH(AU470,L_Placeholder,0)))),NOT(OR(LEN(AX470)&lt;2,ISNUMBER(MATCH(AX470,L_Placeholder,0)))),TRIM(AE470)&lt;&gt;TRIM(T470)),"N/A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",BD470)))&gt;0),"INVALID – evidence missing, placeholder or not yet on file",IF(OR(LEN(AX470)&lt;2,ISNUMBER(MATCH(AX470,L_Placeholder,0))),"INVALID – verifier missing",IF(AX470=AU470,"INVALID – verifier must be someone other than the PIC",IF(SUMPRODUCT(--ISNUMBER(SEARCH(" "&amp;L_EvidencePhrase&amp;" ",BC470)))&gt;0,"INVALID – result not yet available (awaiting / TBC)",IF(AND(TRIM(U470)="Pass",SUMPRODUCT(--ISNUMBER(SEARCH(" "&amp;L_ResultBad&amp;" ",BC470)))&gt;0,NOT(SUMPRODUCT(--ISNUMBER(SEARCH(" "&amp;L_Negation&amp;" ",BC470)))&gt;0)),"INVALID – result describes a problem: use Fail, then Pass after CA",IF(AND(AQ470=1,OR(OR(LEN(AY470)&lt;3,ISNUMBER(MATCH(AY470,L_Placeholder,0))),SUMPRODUCT(--ISNUMBER(SEARCH(" "&amp;L_EvidencePhrase&amp;" ",BE470)))&gt;0)),"INVALID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SUBSTITUTE(SUBSTITUTE(SUBSTITUTE(SUBSTITUTE(SUBSTITUTE(SUBSTITUTE(SUBSTITUTE(SUBSTITUTE(SUBSTITUTE(SUBSTITUTE(SUBSTITUTE(SUBSTITUTE(SUBSTITUTE(LOWER(T470&amp;""),CHAR(160),"")," ",""),".",""),"-",""),"/",""),"?",""),"_",""),",",""),"[",""),"]",""),"(",""),")",""),"*","")</f>
        <v/>
      </c>
      <c r="AV470" s="61" t="str">
        <f aca="false">SUBSTITUTE(SUBSTITUTE(SUBSTITUTE(SUBSTITUTE(SUBSTITUTE(SUBSTITUTE(SUBSTITUTE(SUBSTITUTE(SUBSTITUTE(SUBSTITUTE(SUBSTITUTE(SUBSTITUTE(SUBSTITUTE(LOWER(V470&amp;""),CHAR(160),"")," ",""),".",""),"-",""),"/",""),"?",""),"_",""),",",""),"[",""),"]",""),"(",""),")",""),"*","")</f>
        <v/>
      </c>
      <c r="AW470" s="61" t="str">
        <f aca="false">SUBSTITUTE(SUBSTITUTE(SUBSTITUTE(SUBSTITUTE(SUBSTITUTE(SUBSTITUTE(SUBSTITUTE(SUBSTITUTE(SUBSTITUTE(SUBSTITUTE(SUBSTITUTE(SUBSTITUTE(SUBSTITUTE(LOWER(Z470&amp;""),CHAR(160),"")," ",""),".",""),"-",""),"/",""),"?",""),"_",""),",",""),"[",""),"]",""),"(",""),")",""),"*","")</f>
        <v/>
      </c>
      <c r="AX470" s="61" t="str">
        <f aca="false">SUBSTITUTE(SUBSTITUTE(SUBSTITUTE(SUBSTITUTE(SUBSTITUTE(SUBSTITUTE(SUBSTITUTE(SUBSTITUTE(SUBSTITUTE(SUBSTITUTE(SUBSTITUTE(SUBSTITUTE(SUBSTITUTE(LOWER(AE470&amp;""),CHAR(160),"")," ",""),".",""),"-",""),"/",""),"?",""),"_",""),",",""),"[",""),"]",""),"(",""),")",""),"*","")</f>
        <v/>
      </c>
      <c r="AY470" s="61" t="str">
        <f aca="false">SUBSTITUTE(SUBSTITUTE(SUBSTITUTE(SUBSTITUTE(SUBSTITUTE(SUBSTITUTE(SUBSTITUTE(SUBSTITUTE(SUBSTITUTE(SUBSTITUTE(SUBSTITUTE(SUBSTITUTE(SUBSTITUTE(LOWER(W470&amp;""),CHAR(160),"")," ",""),".",""),"-",""),"/",""),"?",""),"_",""),",",""),"[",""),"]",""),"(",""),")",""),"*","")</f>
        <v/>
      </c>
      <c r="AZ470" s="61" t="str">
        <f aca="false">SUBSTITUTE(SUBSTITUTE(SUBSTITUTE(SUBSTITUTE(SUBSTITUTE(SUBSTITUTE(SUBSTITUTE(SUBSTITUTE(SUBSTITUTE(SUBSTITUTE(SUBSTITUTE(SUBSTITUTE(SUBSTITUTE(LOWER(AC470&amp;""),CHAR(160),"")," ",""),".",""),"-",""),"/",""),"?",""),"_",""),",",""),"[",""),"]",""),"(",""),")",""),"*","")</f>
        <v/>
      </c>
      <c r="BA470" s="61" t="str">
        <f aca="false">SUBSTITUTE(SUBSTITUTE(SUBSTITUTE(SUBSTITUTE(SUBSTITUTE(SUBSTITUTE(SUBSTITUTE(SUBSTITUTE(SUBSTITUTE(SUBSTITUTE(SUBSTITUTE(SUBSTITUTE(SUBSTITUTE(LOWER(AA470&amp;""),CHAR(160),""),"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"&amp;TRIM(SUBSTITUTE(SUBSTITUTE(SUBSTITUTE(SUBSTITUTE(SUBSTITUTE(SUBSTITUTE(SUBSTITUTE(SUBSTITUTE(SUBSTITUTE(SUBSTITUTE(SUBSTITUTE(SUBSTITUTE(SUBSTITUTE(SUBSTITUTE(SUBSTITUTE(SUBSTITUTE(SUBSTITUTE(SUBSTITUTE(SUBSTITUTE(SUBSTITUTE(LOWER(V470&amp;""),CHAR(160)," "),"."," "),","," "),"-"," "),"/"," "),"("," "),")"," "),":"," "),";"," "),"_"," "),"–"," "),"?"," "),"!"," "),"*"," "),"["," "),"]"," "),"'"," "),"#"," "),"+"," "),"&amp;"," "))&amp;" "</f>
        <v>  </v>
      </c>
      <c r="BD470" s="61" t="str">
        <f aca="false">" "&amp;TRIM(SUBSTITUTE(SUBSTITUTE(SUBSTITUTE(SUBSTITUTE(SUBSTITUTE(SUBSTITUTE(SUBSTITUTE(SUBSTITUTE(SUBSTITUTE(SUBSTITUTE(SUBSTITUTE(SUBSTITUTE(SUBSTITUTE(SUBSTITUTE(SUBSTITUTE(SUBSTITUTE(SUBSTITUTE(SUBSTITUTE(SUBSTITUTE(SUBSTITUTE(LOWER(Z470&amp;""),CHAR(160)," "),"."," "),","," "),"-"," "),"/"," "),"("," "),")"," "),":"," "),";"," "),"_"," "),"–"," "),"?"," "),"!"," "),"*"," "),"["," "),"]"," "),"'"," "),"#"," "),"+"," "),"&amp;"," "))&amp;" "</f>
        <v>  </v>
      </c>
      <c r="BE470" s="61" t="str">
        <f aca="false">" "&amp;TRIM(SUBSTITUTE(SUBSTITUTE(SUBSTITUTE(SUBSTITUTE(SUBSTITUTE(SUBSTITUTE(SUBSTITUTE(SUBSTITUTE(SUBSTITUTE(SUBSTITUTE(SUBSTITUTE(SUBSTITUTE(SUBSTITUTE(SUBSTITUTE(SUBSTITUTE(SUBSTITUTE(SUBSTITUTE(SUBSTITUTE(SUBSTITUTE(SUBSTITUTE(LOWER(W470&amp;""),CHAR(160)," "),"."," "),","," "),"-"," "),"/"," "),"("," "),")"," "),":"," "),";"," "),"_"," "),"–"," "),"?"," "),"!"," "),"*"," "),"["," "),"]"," "),"'"," "),"#"," "),"+"," "),"&amp;"," "))&amp;" "</f>
        <v>  </v>
      </c>
      <c r="BF470" s="61" t="str">
        <f aca="false">" "&amp;TRIM(SUBSTITUTE(SUBSTITUTE(SUBSTITUTE(SUBSTITUTE(SUBSTITUTE(SUBSTITUTE(SUBSTITUTE(SUBSTITUTE(SUBSTITUTE(SUBSTITUTE(SUBSTITUTE(SUBSTITUTE(SUBSTITUTE(SUBSTITUTE(SUBSTITUTE(SUBSTITUTE(SUBSTITUTE(SUBSTITUTE(SUBSTITUTE(SUBSTITUTE(LOWER(AC470&amp;""),CHAR(160)," "),"."," "),","," "),"-"," "),"/"," "),"("," "),")"," "),":"," "),";"," "),"_"," "),"–"," "),"?"," "),"!"," "),"*"," "),"["," "),"]"," "),"'"," "),"#"," "),"+"," "),"&amp;"," "))&amp;" "</f>
        <v>  </v>
      </c>
    </row>
    <row r="471" customFormat="false" ht="141" hidden="false" customHeight="true" outlineLevel="0" collapsed="false">
      <c r="A471" s="57" t="s">
        <v>1100</v>
      </c>
      <c r="B471" s="57" t="s">
        <v>273</v>
      </c>
      <c r="C471" s="57" t="str">
        <f aca="false">Flights!$F$18</f>
        <v>MH0004</v>
      </c>
      <c r="D471" s="58" t="n">
        <f aca="false">Flights!$D$18</f>
        <v>46310</v>
      </c>
      <c r="E471" s="57" t="str">
        <f aca="false">Flights!$G$18&amp;"-"&amp;Flights!$H$18</f>
        <v>KUL-LHR</v>
      </c>
      <c r="F471" s="57" t="str">
        <f aca="false">Flights!$K$18</f>
        <v>EY</v>
      </c>
      <c r="G471" s="57" t="s">
        <v>402</v>
      </c>
      <c r="H471" s="57" t="s">
        <v>360</v>
      </c>
      <c r="I471" s="57" t="s">
        <v>410</v>
      </c>
      <c r="J471" s="57" t="s">
        <v>417</v>
      </c>
      <c r="K471" s="67" t="s">
        <v>418</v>
      </c>
      <c r="L471" s="67" t="s">
        <v>404</v>
      </c>
      <c r="M471" s="67"/>
      <c r="N471" s="67" t="s">
        <v>365</v>
      </c>
      <c r="O471" s="67" t="s">
        <v>405</v>
      </c>
      <c r="P471" s="57" t="s">
        <v>184</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open",IF(AND(NOT(OR(LEN(AZ471)&lt;15,ISNUMBER(MATCH(AZ471,L_Placeholder,0)))),NOT(SUMPRODUCT(--ISNUMBER(SEARCH(" "&amp;L_EvidencePhrase&amp;" ",BF471)))&gt;0),NOT(OR(LEN(AU471)&lt;2,ISNUMBER(MATCH(AU471,L_Placeholder,0)))),NOT(OR(LEN(AX471)&lt;2,ISNUMBER(MATCH(AX471,L_Placeholder,0)))),TRIM(AE471)&lt;&gt;TRIM(T471)),"N/A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",BD471)))&gt;0),"INVALID – evidence missing, placeholder or not yet on file",IF(OR(LEN(AX471)&lt;2,ISNUMBER(MATCH(AX471,L_Placeholder,0))),"INVALID – verifier missing",IF(AX471=AU471,"INVALID – verifier must be someone other than the PIC",IF(SUMPRODUCT(--ISNUMBER(SEARCH(" "&amp;L_EvidencePhrase&amp;" ",BC471)))&gt;0,"INVALID – result not yet available (awaiting / TBC)",IF(AND(TRIM(U471)="Pass",SUMPRODUCT(--ISNUMBER(SEARCH(" "&amp;L_ResultBad&amp;" ",BC471)))&gt;0,NOT(SUMPRODUCT(--ISNUMBER(SEARCH(" "&amp;L_Negation&amp;" ",BC471)))&gt;0)),"INVALID – result describes a problem: use Fail, then Pass after CA",IF(AND(AQ471=1,OR(OR(LEN(AY471)&lt;3,ISNUMBER(MATCH(AY471,L_Placeholder,0))),SUMPRODUCT(--ISNUMBER(SEARCH(" "&amp;L_EvidencePhrase&amp;" ",BE471)))&gt;0)),"INVALID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SUBSTITUTE(SUBSTITUTE(SUBSTITUTE(SUBSTITUTE(SUBSTITUTE(SUBSTITUTE(SUBSTITUTE(SUBSTITUTE(SUBSTITUTE(SUBSTITUTE(SUBSTITUTE(SUBSTITUTE(SUBSTITUTE(LOWER(T471&amp;""),CHAR(160),"")," ",""),".",""),"-",""),"/",""),"?",""),"_",""),",",""),"[",""),"]",""),"(",""),")",""),"*","")</f>
        <v/>
      </c>
      <c r="AV471" s="61" t="str">
        <f aca="false">SUBSTITUTE(SUBSTITUTE(SUBSTITUTE(SUBSTITUTE(SUBSTITUTE(SUBSTITUTE(SUBSTITUTE(SUBSTITUTE(SUBSTITUTE(SUBSTITUTE(SUBSTITUTE(SUBSTITUTE(SUBSTITUTE(LOWER(V471&amp;""),CHAR(160),"")," ",""),".",""),"-",""),"/",""),"?",""),"_",""),",",""),"[",""),"]",""),"(",""),")",""),"*","")</f>
        <v/>
      </c>
      <c r="AW471" s="61" t="str">
        <f aca="false">SUBSTITUTE(SUBSTITUTE(SUBSTITUTE(SUBSTITUTE(SUBSTITUTE(SUBSTITUTE(SUBSTITUTE(SUBSTITUTE(SUBSTITUTE(SUBSTITUTE(SUBSTITUTE(SUBSTITUTE(SUBSTITUTE(LOWER(Z471&amp;""),CHAR(160),"")," ",""),".",""),"-",""),"/",""),"?",""),"_",""),",",""),"[",""),"]",""),"(",""),")",""),"*","")</f>
        <v/>
      </c>
      <c r="AX471" s="61" t="str">
        <f aca="false">SUBSTITUTE(SUBSTITUTE(SUBSTITUTE(SUBSTITUTE(SUBSTITUTE(SUBSTITUTE(SUBSTITUTE(SUBSTITUTE(SUBSTITUTE(SUBSTITUTE(SUBSTITUTE(SUBSTITUTE(SUBSTITUTE(LOWER(AE471&amp;""),CHAR(160),"")," ",""),".",""),"-",""),"/",""),"?",""),"_",""),",",""),"[",""),"]",""),"(",""),")",""),"*","")</f>
        <v/>
      </c>
      <c r="AY471" s="61" t="str">
        <f aca="false">SUBSTITUTE(SUBSTITUTE(SUBSTITUTE(SUBSTITUTE(SUBSTITUTE(SUBSTITUTE(SUBSTITUTE(SUBSTITUTE(SUBSTITUTE(SUBSTITUTE(SUBSTITUTE(SUBSTITUTE(SUBSTITUTE(LOWER(W471&amp;""),CHAR(160),"")," ",""),".",""),"-",""),"/",""),"?",""),"_",""),",",""),"[",""),"]",""),"(",""),")",""),"*","")</f>
        <v/>
      </c>
      <c r="AZ471" s="61" t="str">
        <f aca="false">SUBSTITUTE(SUBSTITUTE(SUBSTITUTE(SUBSTITUTE(SUBSTITUTE(SUBSTITUTE(SUBSTITUTE(SUBSTITUTE(SUBSTITUTE(SUBSTITUTE(SUBSTITUTE(SUBSTITUTE(SUBSTITUTE(LOWER(AC471&amp;""),CHAR(160),"")," ",""),".",""),"-",""),"/",""),"?",""),"_",""),",",""),"[",""),"]",""),"(",""),")",""),"*","")</f>
        <v/>
      </c>
      <c r="BA471" s="61" t="str">
        <f aca="false">SUBSTITUTE(SUBSTITUTE(SUBSTITUTE(SUBSTITUTE(SUBSTITUTE(SUBSTITUTE(SUBSTITUTE(SUBSTITUTE(SUBSTITUTE(SUBSTITUTE(SUBSTITUTE(SUBSTITUTE(SUBSTITUTE(LOWER(AA471&amp;""),CHAR(160),""),"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"&amp;TRIM(SUBSTITUTE(SUBSTITUTE(SUBSTITUTE(SUBSTITUTE(SUBSTITUTE(SUBSTITUTE(SUBSTITUTE(SUBSTITUTE(SUBSTITUTE(SUBSTITUTE(SUBSTITUTE(SUBSTITUTE(SUBSTITUTE(SUBSTITUTE(SUBSTITUTE(SUBSTITUTE(SUBSTITUTE(SUBSTITUTE(SUBSTITUTE(SUBSTITUTE(LOWER(V471&amp;""),CHAR(160)," "),"."," "),","," "),"-"," "),"/"," "),"("," "),")"," "),":"," "),";"," "),"_"," "),"–"," "),"?"," "),"!"," "),"*"," "),"["," "),"]"," "),"'"," "),"#"," "),"+"," "),"&amp;"," "))&amp;" "</f>
        <v>  </v>
      </c>
      <c r="BD471" s="61" t="str">
        <f aca="false">" "&amp;TRIM(SUBSTITUTE(SUBSTITUTE(SUBSTITUTE(SUBSTITUTE(SUBSTITUTE(SUBSTITUTE(SUBSTITUTE(SUBSTITUTE(SUBSTITUTE(SUBSTITUTE(SUBSTITUTE(SUBSTITUTE(SUBSTITUTE(SUBSTITUTE(SUBSTITUTE(SUBSTITUTE(SUBSTITUTE(SUBSTITUTE(SUBSTITUTE(SUBSTITUTE(LOWER(Z471&amp;""),CHAR(160)," "),"."," "),","," "),"-"," "),"/"," "),"("," "),")"," "),":"," "),";"," "),"_"," "),"–"," "),"?"," "),"!"," "),"*"," "),"["," "),"]"," "),"'"," "),"#"," "),"+"," "),"&amp;"," "))&amp;" "</f>
        <v>  </v>
      </c>
      <c r="BE471" s="61" t="str">
        <f aca="false">" "&amp;TRIM(SUBSTITUTE(SUBSTITUTE(SUBSTITUTE(SUBSTITUTE(SUBSTITUTE(SUBSTITUTE(SUBSTITUTE(SUBSTITUTE(SUBSTITUTE(SUBSTITUTE(SUBSTITUTE(SUBSTITUTE(SUBSTITUTE(SUBSTITUTE(SUBSTITUTE(SUBSTITUTE(SUBSTITUTE(SUBSTITUTE(SUBSTITUTE(SUBSTITUTE(LOWER(W471&amp;""),CHAR(160)," "),"."," "),","," "),"-"," "),"/"," "),"("," "),")"," "),":"," "),";"," "),"_"," "),"–"," "),"?"," "),"!"," "),"*"," "),"["," "),"]"," "),"'"," "),"#"," "),"+"," "),"&amp;"," "))&amp;" "</f>
        <v>  </v>
      </c>
      <c r="BF471" s="61" t="str">
        <f aca="false">" "&amp;TRIM(SUBSTITUTE(SUBSTITUTE(SUBSTITUTE(SUBSTITUTE(SUBSTITUTE(SUBSTITUTE(SUBSTITUTE(SUBSTITUTE(SUBSTITUTE(SUBSTITUTE(SUBSTITUTE(SUBSTITUTE(SUBSTITUTE(SUBSTITUTE(SUBSTITUTE(SUBSTITUTE(SUBSTITUTE(SUBSTITUTE(SUBSTITUTE(SUBSTITUTE(LOWER(AC471&amp;""),CHAR(160)," "),"."," "),","," "),"-"," "),"/"," "),"("," "),")"," "),":"," "),";"," "),"_"," "),"–"," "),"?"," "),"!"," "),"*"," "),"["," "),"]"," "),"'"," "),"#"," "),"+"," "),"&amp;"," "))&amp;" "</f>
        <v>  </v>
      </c>
    </row>
    <row r="472" customFormat="false" ht="39.75" hidden="false" customHeight="true" outlineLevel="0" collapsed="false">
      <c r="A472" s="57" t="s">
        <v>1101</v>
      </c>
      <c r="B472" s="57" t="s">
        <v>273</v>
      </c>
      <c r="C472" s="57" t="str">
        <f aca="false">Flights!$F$18</f>
        <v>MH0004</v>
      </c>
      <c r="D472" s="58" t="n">
        <f aca="false">Flights!$D$18</f>
        <v>46310</v>
      </c>
      <c r="E472" s="57" t="str">
        <f aca="false">Flights!$G$18&amp;"-"&amp;Flights!$H$18</f>
        <v>KUL-LHR</v>
      </c>
      <c r="F472" s="57" t="str">
        <f aca="false">Flights!$K$18</f>
        <v>EY</v>
      </c>
      <c r="G472" s="57" t="s">
        <v>402</v>
      </c>
      <c r="H472" s="57" t="s">
        <v>360</v>
      </c>
      <c r="I472" s="57" t="s">
        <v>410</v>
      </c>
      <c r="J472" s="57" t="s">
        <v>420</v>
      </c>
      <c r="K472" s="67"/>
      <c r="L472" s="67" t="s">
        <v>404</v>
      </c>
      <c r="M472" s="67"/>
      <c r="N472" s="67" t="s">
        <v>365</v>
      </c>
      <c r="O472" s="67" t="s">
        <v>405</v>
      </c>
      <c r="P472" s="57" t="s">
        <v>184</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open",IF(AND(NOT(OR(LEN(AZ472)&lt;15,ISNUMBER(MATCH(AZ472,L_Placeholder,0)))),NOT(SUMPRODUCT(--ISNUMBER(SEARCH(" "&amp;L_EvidencePhrase&amp;" ",BF472)))&gt;0),NOT(OR(LEN(AU472)&lt;2,ISNUMBER(MATCH(AU472,L_Placeholder,0)))),NOT(OR(LEN(AX472)&lt;2,ISNUMBER(MATCH(AX472,L_Placeholder,0)))),TRIM(AE472)&lt;&gt;TRIM(T472)),"N/A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",BD472)))&gt;0),"INVALID – evidence missing, placeholder or not yet on file",IF(OR(LEN(AX472)&lt;2,ISNUMBER(MATCH(AX472,L_Placeholder,0))),"INVALID – verifier missing",IF(AX472=AU472,"INVALID – verifier must be someone other than the PIC",IF(SUMPRODUCT(--ISNUMBER(SEARCH(" "&amp;L_EvidencePhrase&amp;" ",BC472)))&gt;0,"INVALID – result not yet available (awaiting / TBC)",IF(AND(TRIM(U472)="Pass",SUMPRODUCT(--ISNUMBER(SEARCH(" "&amp;L_ResultBad&amp;" ",BC472)))&gt;0,NOT(SUMPRODUCT(--ISNUMBER(SEARCH(" "&amp;L_Negation&amp;" ",BC472)))&gt;0)),"INVALID – result describes a problem: use Fail, then Pass after CA",IF(AND(AQ472=1,OR(OR(LEN(AY472)&lt;3,ISNUMBER(MATCH(AY472,L_Placeholder,0))),SUMPRODUCT(--ISNUMBER(SEARCH(" "&amp;L_EvidencePhrase&amp;" ",BE472)))&gt;0)),"INVALID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SUBSTITUTE(SUBSTITUTE(SUBSTITUTE(SUBSTITUTE(SUBSTITUTE(SUBSTITUTE(SUBSTITUTE(SUBSTITUTE(SUBSTITUTE(SUBSTITUTE(SUBSTITUTE(SUBSTITUTE(SUBSTITUTE(LOWER(T472&amp;""),CHAR(160),"")," ",""),".",""),"-",""),"/",""),"?",""),"_",""),",",""),"[",""),"]",""),"(",""),")",""),"*","")</f>
        <v/>
      </c>
      <c r="AV472" s="61" t="str">
        <f aca="false">SUBSTITUTE(SUBSTITUTE(SUBSTITUTE(SUBSTITUTE(SUBSTITUTE(SUBSTITUTE(SUBSTITUTE(SUBSTITUTE(SUBSTITUTE(SUBSTITUTE(SUBSTITUTE(SUBSTITUTE(SUBSTITUTE(LOWER(V472&amp;""),CHAR(160),"")," ",""),".",""),"-",""),"/",""),"?",""),"_",""),",",""),"[",""),"]",""),"(",""),")",""),"*","")</f>
        <v/>
      </c>
      <c r="AW472" s="61" t="str">
        <f aca="false">SUBSTITUTE(SUBSTITUTE(SUBSTITUTE(SUBSTITUTE(SUBSTITUTE(SUBSTITUTE(SUBSTITUTE(SUBSTITUTE(SUBSTITUTE(SUBSTITUTE(SUBSTITUTE(SUBSTITUTE(SUBSTITUTE(LOWER(Z472&amp;""),CHAR(160),"")," ",""),".",""),"-",""),"/",""),"?",""),"_",""),",",""),"[",""),"]",""),"(",""),")",""),"*","")</f>
        <v/>
      </c>
      <c r="AX472" s="61" t="str">
        <f aca="false">SUBSTITUTE(SUBSTITUTE(SUBSTITUTE(SUBSTITUTE(SUBSTITUTE(SUBSTITUTE(SUBSTITUTE(SUBSTITUTE(SUBSTITUTE(SUBSTITUTE(SUBSTITUTE(SUBSTITUTE(SUBSTITUTE(LOWER(AE472&amp;""),CHAR(160),"")," ",""),".",""),"-",""),"/",""),"?",""),"_",""),",",""),"[",""),"]",""),"(",""),")",""),"*","")</f>
        <v/>
      </c>
      <c r="AY472" s="61" t="str">
        <f aca="false">SUBSTITUTE(SUBSTITUTE(SUBSTITUTE(SUBSTITUTE(SUBSTITUTE(SUBSTITUTE(SUBSTITUTE(SUBSTITUTE(SUBSTITUTE(SUBSTITUTE(SUBSTITUTE(SUBSTITUTE(SUBSTITUTE(LOWER(W472&amp;""),CHAR(160),"")," ",""),".",""),"-",""),"/",""),"?",""),"_",""),",",""),"[",""),"]",""),"(",""),")",""),"*","")</f>
        <v/>
      </c>
      <c r="AZ472" s="61" t="str">
        <f aca="false">SUBSTITUTE(SUBSTITUTE(SUBSTITUTE(SUBSTITUTE(SUBSTITUTE(SUBSTITUTE(SUBSTITUTE(SUBSTITUTE(SUBSTITUTE(SUBSTITUTE(SUBSTITUTE(SUBSTITUTE(SUBSTITUTE(LOWER(AC472&amp;""),CHAR(160),"")," ",""),".",""),"-",""),"/",""),"?",""),"_",""),",",""),"[",""),"]",""),"(",""),")",""),"*","")</f>
        <v/>
      </c>
      <c r="BA472" s="61" t="str">
        <f aca="false">SUBSTITUTE(SUBSTITUTE(SUBSTITUTE(SUBSTITUTE(SUBSTITUTE(SUBSTITUTE(SUBSTITUTE(SUBSTITUTE(SUBSTITUTE(SUBSTITUTE(SUBSTITUTE(SUBSTITUTE(SUBSTITUTE(LOWER(AA472&amp;""),CHAR(160),""),"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"&amp;TRIM(SUBSTITUTE(SUBSTITUTE(SUBSTITUTE(SUBSTITUTE(SUBSTITUTE(SUBSTITUTE(SUBSTITUTE(SUBSTITUTE(SUBSTITUTE(SUBSTITUTE(SUBSTITUTE(SUBSTITUTE(SUBSTITUTE(SUBSTITUTE(SUBSTITUTE(SUBSTITUTE(SUBSTITUTE(SUBSTITUTE(SUBSTITUTE(SUBSTITUTE(LOWER(V472&amp;""),CHAR(160)," "),"."," "),","," "),"-"," "),"/"," "),"("," "),")"," "),":"," "),";"," "),"_"," "),"–"," "),"?"," "),"!"," "),"*"," "),"["," "),"]"," "),"'"," "),"#"," "),"+"," "),"&amp;"," "))&amp;" "</f>
        <v>  </v>
      </c>
      <c r="BD472" s="61" t="str">
        <f aca="false">" "&amp;TRIM(SUBSTITUTE(SUBSTITUTE(SUBSTITUTE(SUBSTITUTE(SUBSTITUTE(SUBSTITUTE(SUBSTITUTE(SUBSTITUTE(SUBSTITUTE(SUBSTITUTE(SUBSTITUTE(SUBSTITUTE(SUBSTITUTE(SUBSTITUTE(SUBSTITUTE(SUBSTITUTE(SUBSTITUTE(SUBSTITUTE(SUBSTITUTE(SUBSTITUTE(LOWER(Z472&amp;""),CHAR(160)," "),"."," "),","," "),"-"," "),"/"," "),"("," "),")"," "),":"," "),";"," "),"_"," "),"–"," "),"?"," "),"!"," "),"*"," "),"["," "),"]"," "),"'"," "),"#"," "),"+"," "),"&amp;"," "))&amp;" "</f>
        <v>  </v>
      </c>
      <c r="BE472" s="61" t="str">
        <f aca="false">" "&amp;TRIM(SUBSTITUTE(SUBSTITUTE(SUBSTITUTE(SUBSTITUTE(SUBSTITUTE(SUBSTITUTE(SUBSTITUTE(SUBSTITUTE(SUBSTITUTE(SUBSTITUTE(SUBSTITUTE(SUBSTITUTE(SUBSTITUTE(SUBSTITUTE(SUBSTITUTE(SUBSTITUTE(SUBSTITUTE(SUBSTITUTE(SUBSTITUTE(SUBSTITUTE(LOWER(W472&amp;""),CHAR(160)," "),"."," "),","," "),"-"," "),"/"," "),"("," "),")"," "),":"," "),";"," "),"_"," "),"–"," "),"?"," "),"!"," "),"*"," "),"["," "),"]"," "),"'"," "),"#"," "),"+"," "),"&amp;"," "))&amp;" "</f>
        <v>  </v>
      </c>
      <c r="BF472" s="61" t="str">
        <f aca="false">" "&amp;TRIM(SUBSTITUTE(SUBSTITUTE(SUBSTITUTE(SUBSTITUTE(SUBSTITUTE(SUBSTITUTE(SUBSTITUTE(SUBSTITUTE(SUBSTITUTE(SUBSTITUTE(SUBSTITUTE(SUBSTITUTE(SUBSTITUTE(SUBSTITUTE(SUBSTITUTE(SUBSTITUTE(SUBSTITUTE(SUBSTITUTE(SUBSTITUTE(SUBSTITUTE(LOWER(AC472&amp;""),CHAR(160)," "),"."," "),","," "),"-"," "),"/"," "),"("," "),")"," "),":"," "),";"," "),"_"," "),"–"," "),"?"," "),"!"," "),"*"," "),"["," "),"]"," "),"'"," "),"#"," "),"+"," "),"&amp;"," "))&amp;" "</f>
        <v>  </v>
      </c>
    </row>
    <row r="473" customFormat="false" ht="116.25" hidden="false" customHeight="true" outlineLevel="0" collapsed="false">
      <c r="A473" s="57" t="s">
        <v>1102</v>
      </c>
      <c r="B473" s="57" t="s">
        <v>273</v>
      </c>
      <c r="C473" s="57" t="str">
        <f aca="false">Flights!$F$18</f>
        <v>MH0004</v>
      </c>
      <c r="D473" s="58" t="n">
        <f aca="false">Flights!$D$18</f>
        <v>46310</v>
      </c>
      <c r="E473" s="57" t="str">
        <f aca="false">Flights!$G$18&amp;"-"&amp;Flights!$H$18</f>
        <v>KUL-LHR</v>
      </c>
      <c r="F473" s="57" t="str">
        <f aca="false">Flights!$K$18</f>
        <v>EY</v>
      </c>
      <c r="G473" s="57" t="s">
        <v>402</v>
      </c>
      <c r="H473" s="57" t="s">
        <v>360</v>
      </c>
      <c r="I473" s="57" t="s">
        <v>422</v>
      </c>
      <c r="J473" s="57" t="s">
        <v>423</v>
      </c>
      <c r="K473" s="67" t="s">
        <v>483</v>
      </c>
      <c r="L473" s="67" t="s">
        <v>425</v>
      </c>
      <c r="M473" s="67" t="s">
        <v>708</v>
      </c>
      <c r="N473" s="67" t="s">
        <v>426</v>
      </c>
      <c r="O473" s="67" t="s">
        <v>1103</v>
      </c>
      <c r="P473" s="57" t="s">
        <v>184</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open",IF(AND(NOT(OR(LEN(AZ473)&lt;15,ISNUMBER(MATCH(AZ473,L_Placeholder,0)))),NOT(SUMPRODUCT(--ISNUMBER(SEARCH(" "&amp;L_EvidencePhrase&amp;" ",BF473)))&gt;0),NOT(OR(LEN(AU473)&lt;2,ISNUMBER(MATCH(AU473,L_Placeholder,0)))),NOT(OR(LEN(AX473)&lt;2,ISNUMBER(MATCH(AX473,L_Placeholder,0)))),TRIM(AE473)&lt;&gt;TRIM(T473)),"N/A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",BD473)))&gt;0),"INVALID – evidence missing, placeholder or not yet on file",IF(OR(LEN(AX473)&lt;2,ISNUMBER(MATCH(AX473,L_Placeholder,0))),"INVALID – verifier missing",IF(AX473=AU473,"INVALID – verifier must be someone other than the PIC",IF(SUMPRODUCT(--ISNUMBER(SEARCH(" "&amp;L_EvidencePhrase&amp;" ",BC473)))&gt;0,"INVALID – result not yet available (awaiting / TBC)",IF(AND(TRIM(U473)="Pass",SUMPRODUCT(--ISNUMBER(SEARCH(" "&amp;L_ResultBad&amp;" ",BC473)))&gt;0,NOT(SUMPRODUCT(--ISNUMBER(SEARCH(" "&amp;L_Negation&amp;" ",BC473)))&gt;0)),"INVALID – result describes a problem: use Fail, then Pass after CA",IF(AND(AQ473=1,OR(OR(LEN(AY473)&lt;3,ISNUMBER(MATCH(AY473,L_Placeholder,0))),SUMPRODUCT(--ISNUMBER(SEARCH(" "&amp;L_EvidencePhrase&amp;" ",BE473)))&gt;0)),"INVALID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SUBSTITUTE(SUBSTITUTE(SUBSTITUTE(SUBSTITUTE(SUBSTITUTE(SUBSTITUTE(SUBSTITUTE(SUBSTITUTE(SUBSTITUTE(SUBSTITUTE(SUBSTITUTE(SUBSTITUTE(SUBSTITUTE(LOWER(T473&amp;""),CHAR(160),"")," ",""),".",""),"-",""),"/",""),"?",""),"_",""),",",""),"[",""),"]",""),"(",""),")",""),"*","")</f>
        <v/>
      </c>
      <c r="AV473" s="61" t="str">
        <f aca="false">SUBSTITUTE(SUBSTITUTE(SUBSTITUTE(SUBSTITUTE(SUBSTITUTE(SUBSTITUTE(SUBSTITUTE(SUBSTITUTE(SUBSTITUTE(SUBSTITUTE(SUBSTITUTE(SUBSTITUTE(SUBSTITUTE(LOWER(V473&amp;""),CHAR(160),"")," ",""),".",""),"-",""),"/",""),"?",""),"_",""),",",""),"[",""),"]",""),"(",""),")",""),"*","")</f>
        <v/>
      </c>
      <c r="AW473" s="61" t="str">
        <f aca="false">SUBSTITUTE(SUBSTITUTE(SUBSTITUTE(SUBSTITUTE(SUBSTITUTE(SUBSTITUTE(SUBSTITUTE(SUBSTITUTE(SUBSTITUTE(SUBSTITUTE(SUBSTITUTE(SUBSTITUTE(SUBSTITUTE(LOWER(Z473&amp;""),CHAR(160),"")," ",""),".",""),"-",""),"/",""),"?",""),"_",""),",",""),"[",""),"]",""),"(",""),")",""),"*","")</f>
        <v/>
      </c>
      <c r="AX473" s="61" t="str">
        <f aca="false">SUBSTITUTE(SUBSTITUTE(SUBSTITUTE(SUBSTITUTE(SUBSTITUTE(SUBSTITUTE(SUBSTITUTE(SUBSTITUTE(SUBSTITUTE(SUBSTITUTE(SUBSTITUTE(SUBSTITUTE(SUBSTITUTE(LOWER(AE473&amp;""),CHAR(160),"")," ",""),".",""),"-",""),"/",""),"?",""),"_",""),",",""),"[",""),"]",""),"(",""),")",""),"*","")</f>
        <v/>
      </c>
      <c r="AY473" s="61" t="str">
        <f aca="false">SUBSTITUTE(SUBSTITUTE(SUBSTITUTE(SUBSTITUTE(SUBSTITUTE(SUBSTITUTE(SUBSTITUTE(SUBSTITUTE(SUBSTITUTE(SUBSTITUTE(SUBSTITUTE(SUBSTITUTE(SUBSTITUTE(LOWER(W473&amp;""),CHAR(160),"")," ",""),".",""),"-",""),"/",""),"?",""),"_",""),",",""),"[",""),"]",""),"(",""),")",""),"*","")</f>
        <v/>
      </c>
      <c r="AZ473" s="61" t="str">
        <f aca="false">SUBSTITUTE(SUBSTITUTE(SUBSTITUTE(SUBSTITUTE(SUBSTITUTE(SUBSTITUTE(SUBSTITUTE(SUBSTITUTE(SUBSTITUTE(SUBSTITUTE(SUBSTITUTE(SUBSTITUTE(SUBSTITUTE(LOWER(AC473&amp;""),CHAR(160),"")," ",""),".",""),"-",""),"/",""),"?",""),"_",""),",",""),"[",""),"]",""),"(",""),")",""),"*","")</f>
        <v/>
      </c>
      <c r="BA473" s="61" t="str">
        <f aca="false">SUBSTITUTE(SUBSTITUTE(SUBSTITUTE(SUBSTITUTE(SUBSTITUTE(SUBSTITUTE(SUBSTITUTE(SUBSTITUTE(SUBSTITUTE(SUBSTITUTE(SUBSTITUTE(SUBSTITUTE(SUBSTITUTE(LOWER(AA473&amp;""),CHAR(160),""),"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"&amp;TRIM(SUBSTITUTE(SUBSTITUTE(SUBSTITUTE(SUBSTITUTE(SUBSTITUTE(SUBSTITUTE(SUBSTITUTE(SUBSTITUTE(SUBSTITUTE(SUBSTITUTE(SUBSTITUTE(SUBSTITUTE(SUBSTITUTE(SUBSTITUTE(SUBSTITUTE(SUBSTITUTE(SUBSTITUTE(SUBSTITUTE(SUBSTITUTE(SUBSTITUTE(LOWER(V473&amp;""),CHAR(160)," "),"."," "),","," "),"-"," "),"/"," "),"("," "),")"," "),":"," "),";"," "),"_"," "),"–"," "),"?"," "),"!"," "),"*"," "),"["," "),"]"," "),"'"," "),"#"," "),"+"," "),"&amp;"," "))&amp;" "</f>
        <v>  </v>
      </c>
      <c r="BD473" s="61" t="str">
        <f aca="false">" "&amp;TRIM(SUBSTITUTE(SUBSTITUTE(SUBSTITUTE(SUBSTITUTE(SUBSTITUTE(SUBSTITUTE(SUBSTITUTE(SUBSTITUTE(SUBSTITUTE(SUBSTITUTE(SUBSTITUTE(SUBSTITUTE(SUBSTITUTE(SUBSTITUTE(SUBSTITUTE(SUBSTITUTE(SUBSTITUTE(SUBSTITUTE(SUBSTITUTE(SUBSTITUTE(LOWER(Z473&amp;""),CHAR(160)," "),"."," "),","," "),"-"," "),"/"," "),"("," "),")"," "),":"," "),";"," "),"_"," "),"–"," "),"?"," "),"!"," "),"*"," "),"["," "),"]"," "),"'"," "),"#"," "),"+"," "),"&amp;"," "))&amp;" "</f>
        <v>  </v>
      </c>
      <c r="BE473" s="61" t="str">
        <f aca="false">" "&amp;TRIM(SUBSTITUTE(SUBSTITUTE(SUBSTITUTE(SUBSTITUTE(SUBSTITUTE(SUBSTITUTE(SUBSTITUTE(SUBSTITUTE(SUBSTITUTE(SUBSTITUTE(SUBSTITUTE(SUBSTITUTE(SUBSTITUTE(SUBSTITUTE(SUBSTITUTE(SUBSTITUTE(SUBSTITUTE(SUBSTITUTE(SUBSTITUTE(SUBSTITUTE(LOWER(W473&amp;""),CHAR(160)," "),"."," "),","," "),"-"," "),"/"," "),"("," "),")"," "),":"," "),";"," "),"_"," "),"–"," "),"?"," "),"!"," "),"*"," "),"["," "),"]"," "),"'"," "),"#"," "),"+"," "),"&amp;"," "))&amp;" "</f>
        <v>  </v>
      </c>
      <c r="BF473" s="61" t="str">
        <f aca="false">" "&amp;TRIM(SUBSTITUTE(SUBSTITUTE(SUBSTITUTE(SUBSTITUTE(SUBSTITUTE(SUBSTITUTE(SUBSTITUTE(SUBSTITUTE(SUBSTITUTE(SUBSTITUTE(SUBSTITUTE(SUBSTITUTE(SUBSTITUTE(SUBSTITUTE(SUBSTITUTE(SUBSTITUTE(SUBSTITUTE(SUBSTITUTE(SUBSTITUTE(SUBSTITUTE(LOWER(AC473&amp;""),CHAR(160)," "),"."," "),","," "),"-"," "),"/"," "),"("," "),")"," "),":"," "),";"," "),"_"," "),"–"," "),"?"," "),"!"," "),"*"," "),"["," "),"]"," "),"'"," "),"#"," "),"+"," "),"&amp;"," "))&amp;" "</f>
        <v>  </v>
      </c>
    </row>
    <row r="474" customFormat="false" ht="41.25" hidden="false" customHeight="true" outlineLevel="0" collapsed="false">
      <c r="A474" s="57" t="s">
        <v>1104</v>
      </c>
      <c r="B474" s="57" t="s">
        <v>273</v>
      </c>
      <c r="C474" s="57" t="str">
        <f aca="false">Flights!$F$18</f>
        <v>MH0004</v>
      </c>
      <c r="D474" s="58" t="n">
        <f aca="false">Flights!$D$18</f>
        <v>46310</v>
      </c>
      <c r="E474" s="57" t="str">
        <f aca="false">Flights!$G$18&amp;"-"&amp;Flights!$H$18</f>
        <v>KUL-LHR</v>
      </c>
      <c r="F474" s="57" t="str">
        <f aca="false">Flights!$K$18</f>
        <v>EY</v>
      </c>
      <c r="G474" s="57" t="s">
        <v>402</v>
      </c>
      <c r="H474" s="57" t="s">
        <v>360</v>
      </c>
      <c r="I474" s="57" t="s">
        <v>429</v>
      </c>
      <c r="J474" s="57" t="s">
        <v>430</v>
      </c>
      <c r="K474" s="67" t="s">
        <v>431</v>
      </c>
      <c r="L474" s="67" t="s">
        <v>432</v>
      </c>
      <c r="M474" s="67" t="s">
        <v>433</v>
      </c>
      <c r="N474" s="67" t="s">
        <v>365</v>
      </c>
      <c r="O474" s="67" t="s">
        <v>485</v>
      </c>
      <c r="P474" s="57" t="s">
        <v>184</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open",IF(AND(NOT(OR(LEN(AZ474)&lt;15,ISNUMBER(MATCH(AZ474,L_Placeholder,0)))),NOT(SUMPRODUCT(--ISNUMBER(SEARCH(" "&amp;L_EvidencePhrase&amp;" ",BF474)))&gt;0),NOT(OR(LEN(AU474)&lt;2,ISNUMBER(MATCH(AU474,L_Placeholder,0)))),NOT(OR(LEN(AX474)&lt;2,ISNUMBER(MATCH(AX474,L_Placeholder,0)))),TRIM(AE474)&lt;&gt;TRIM(T474)),"N/A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",BD474)))&gt;0),"INVALID – evidence missing, placeholder or not yet on file",IF(OR(LEN(AX474)&lt;2,ISNUMBER(MATCH(AX474,L_Placeholder,0))),"INVALID – verifier missing",IF(AX474=AU474,"INVALID – verifier must be someone other than the PIC",IF(SUMPRODUCT(--ISNUMBER(SEARCH(" "&amp;L_EvidencePhrase&amp;" ",BC474)))&gt;0,"INVALID – result not yet available (awaiting / TBC)",IF(AND(TRIM(U474)="Pass",SUMPRODUCT(--ISNUMBER(SEARCH(" "&amp;L_ResultBad&amp;" ",BC474)))&gt;0,NOT(SUMPRODUCT(--ISNUMBER(SEARCH(" "&amp;L_Negation&amp;" ",BC474)))&gt;0)),"INVALID – result describes a problem: use Fail, then Pass after CA",IF(AND(AQ474=1,OR(OR(LEN(AY474)&lt;3,ISNUMBER(MATCH(AY474,L_Placeholder,0))),SUMPRODUCT(--ISNUMBER(SEARCH(" "&amp;L_EvidencePhrase&amp;" ",BE474)))&gt;0)),"INVALID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SUBSTITUTE(SUBSTITUTE(SUBSTITUTE(SUBSTITUTE(SUBSTITUTE(SUBSTITUTE(SUBSTITUTE(SUBSTITUTE(SUBSTITUTE(SUBSTITUTE(SUBSTITUTE(SUBSTITUTE(SUBSTITUTE(LOWER(T474&amp;""),CHAR(160),"")," ",""),".",""),"-",""),"/",""),"?",""),"_",""),",",""),"[",""),"]",""),"(",""),")",""),"*","")</f>
        <v/>
      </c>
      <c r="AV474" s="61" t="str">
        <f aca="false">SUBSTITUTE(SUBSTITUTE(SUBSTITUTE(SUBSTITUTE(SUBSTITUTE(SUBSTITUTE(SUBSTITUTE(SUBSTITUTE(SUBSTITUTE(SUBSTITUTE(SUBSTITUTE(SUBSTITUTE(SUBSTITUTE(LOWER(V474&amp;""),CHAR(160),"")," ",""),".",""),"-",""),"/",""),"?",""),"_",""),",",""),"[",""),"]",""),"(",""),")",""),"*","")</f>
        <v/>
      </c>
      <c r="AW474" s="61" t="str">
        <f aca="false">SUBSTITUTE(SUBSTITUTE(SUBSTITUTE(SUBSTITUTE(SUBSTITUTE(SUBSTITUTE(SUBSTITUTE(SUBSTITUTE(SUBSTITUTE(SUBSTITUTE(SUBSTITUTE(SUBSTITUTE(SUBSTITUTE(LOWER(Z474&amp;""),CHAR(160),"")," ",""),".",""),"-",""),"/",""),"?",""),"_",""),",",""),"[",""),"]",""),"(",""),")",""),"*","")</f>
        <v/>
      </c>
      <c r="AX474" s="61" t="str">
        <f aca="false">SUBSTITUTE(SUBSTITUTE(SUBSTITUTE(SUBSTITUTE(SUBSTITUTE(SUBSTITUTE(SUBSTITUTE(SUBSTITUTE(SUBSTITUTE(SUBSTITUTE(SUBSTITUTE(SUBSTITUTE(SUBSTITUTE(LOWER(AE474&amp;""),CHAR(160),"")," ",""),".",""),"-",""),"/",""),"?",""),"_",""),",",""),"[",""),"]",""),"(",""),")",""),"*","")</f>
        <v/>
      </c>
      <c r="AY474" s="61" t="str">
        <f aca="false">SUBSTITUTE(SUBSTITUTE(SUBSTITUTE(SUBSTITUTE(SUBSTITUTE(SUBSTITUTE(SUBSTITUTE(SUBSTITUTE(SUBSTITUTE(SUBSTITUTE(SUBSTITUTE(SUBSTITUTE(SUBSTITUTE(LOWER(W474&amp;""),CHAR(160),"")," ",""),".",""),"-",""),"/",""),"?",""),"_",""),",",""),"[",""),"]",""),"(",""),")",""),"*","")</f>
        <v/>
      </c>
      <c r="AZ474" s="61" t="str">
        <f aca="false">SUBSTITUTE(SUBSTITUTE(SUBSTITUTE(SUBSTITUTE(SUBSTITUTE(SUBSTITUTE(SUBSTITUTE(SUBSTITUTE(SUBSTITUTE(SUBSTITUTE(SUBSTITUTE(SUBSTITUTE(SUBSTITUTE(LOWER(AC474&amp;""),CHAR(160),"")," ",""),".",""),"-",""),"/",""),"?",""),"_",""),",",""),"[",""),"]",""),"(",""),")",""),"*","")</f>
        <v/>
      </c>
      <c r="BA474" s="61" t="str">
        <f aca="false">SUBSTITUTE(SUBSTITUTE(SUBSTITUTE(SUBSTITUTE(SUBSTITUTE(SUBSTITUTE(SUBSTITUTE(SUBSTITUTE(SUBSTITUTE(SUBSTITUTE(SUBSTITUTE(SUBSTITUTE(SUBSTITUTE(LOWER(AA474&amp;""),CHAR(160),""),"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"&amp;TRIM(SUBSTITUTE(SUBSTITUTE(SUBSTITUTE(SUBSTITUTE(SUBSTITUTE(SUBSTITUTE(SUBSTITUTE(SUBSTITUTE(SUBSTITUTE(SUBSTITUTE(SUBSTITUTE(SUBSTITUTE(SUBSTITUTE(SUBSTITUTE(SUBSTITUTE(SUBSTITUTE(SUBSTITUTE(SUBSTITUTE(SUBSTITUTE(SUBSTITUTE(LOWER(V474&amp;""),CHAR(160)," "),"."," "),","," "),"-"," "),"/"," "),"("," "),")"," "),":"," "),";"," "),"_"," "),"–"," "),"?"," "),"!"," "),"*"," "),"["," "),"]"," "),"'"," "),"#"," "),"+"," "),"&amp;"," "))&amp;" "</f>
        <v>  </v>
      </c>
      <c r="BD474" s="61" t="str">
        <f aca="false">" "&amp;TRIM(SUBSTITUTE(SUBSTITUTE(SUBSTITUTE(SUBSTITUTE(SUBSTITUTE(SUBSTITUTE(SUBSTITUTE(SUBSTITUTE(SUBSTITUTE(SUBSTITUTE(SUBSTITUTE(SUBSTITUTE(SUBSTITUTE(SUBSTITUTE(SUBSTITUTE(SUBSTITUTE(SUBSTITUTE(SUBSTITUTE(SUBSTITUTE(SUBSTITUTE(LOWER(Z474&amp;""),CHAR(160)," "),"."," "),","," "),"-"," "),"/"," "),"("," "),")"," "),":"," "),";"," "),"_"," "),"–"," "),"?"," "),"!"," "),"*"," "),"["," "),"]"," "),"'"," "),"#"," "),"+"," "),"&amp;"," "))&amp;" "</f>
        <v>  </v>
      </c>
      <c r="BE474" s="61" t="str">
        <f aca="false">" "&amp;TRIM(SUBSTITUTE(SUBSTITUTE(SUBSTITUTE(SUBSTITUTE(SUBSTITUTE(SUBSTITUTE(SUBSTITUTE(SUBSTITUTE(SUBSTITUTE(SUBSTITUTE(SUBSTITUTE(SUBSTITUTE(SUBSTITUTE(SUBSTITUTE(SUBSTITUTE(SUBSTITUTE(SUBSTITUTE(SUBSTITUTE(SUBSTITUTE(SUBSTITUTE(LOWER(W474&amp;""),CHAR(160)," "),"."," "),","," "),"-"," "),"/"," "),"("," "),")"," "),":"," "),";"," "),"_"," "),"–"," "),"?"," "),"!"," "),"*"," "),"["," "),"]"," "),"'"," "),"#"," "),"+"," "),"&amp;"," "))&amp;" "</f>
        <v>  </v>
      </c>
      <c r="BF474" s="61" t="str">
        <f aca="false">" "&amp;TRIM(SUBSTITUTE(SUBSTITUTE(SUBSTITUTE(SUBSTITUTE(SUBSTITUTE(SUBSTITUTE(SUBSTITUTE(SUBSTITUTE(SUBSTITUTE(SUBSTITUTE(SUBSTITUTE(SUBSTITUTE(SUBSTITUTE(SUBSTITUTE(SUBSTITUTE(SUBSTITUTE(SUBSTITUTE(SUBSTITUTE(SUBSTITUTE(SUBSTITUTE(LOWER(AC474&amp;""),CHAR(160)," "),"."," "),","," "),"-"," "),"/"," "),"("," "),")"," "),":"," "),";"," "),"_"," "),"–"," "),"?"," "),"!"," "),"*"," "),"["," "),"]"," "),"'"," "),"#"," "),"+"," "),"&amp;"," "))&amp;" "</f>
        <v>  </v>
      </c>
    </row>
    <row r="475" customFormat="false" ht="91.5" hidden="false" customHeight="true" outlineLevel="0" collapsed="false">
      <c r="A475" s="57" t="s">
        <v>1105</v>
      </c>
      <c r="B475" s="57" t="s">
        <v>273</v>
      </c>
      <c r="C475" s="57" t="str">
        <f aca="false">Flights!$F$18</f>
        <v>MH0004</v>
      </c>
      <c r="D475" s="58" t="n">
        <f aca="false">Flights!$D$18</f>
        <v>46310</v>
      </c>
      <c r="E475" s="57" t="str">
        <f aca="false">Flights!$G$18&amp;"-"&amp;Flights!$H$18</f>
        <v>KUL-LHR</v>
      </c>
      <c r="F475" s="57" t="str">
        <f aca="false">Flights!$K$18</f>
        <v>EY</v>
      </c>
      <c r="G475" s="57" t="s">
        <v>402</v>
      </c>
      <c r="H475" s="57" t="s">
        <v>360</v>
      </c>
      <c r="I475" s="57" t="s">
        <v>429</v>
      </c>
      <c r="J475" s="57" t="s">
        <v>436</v>
      </c>
      <c r="K475" s="67" t="s">
        <v>437</v>
      </c>
      <c r="L475" s="67" t="s">
        <v>438</v>
      </c>
      <c r="M475" s="67" t="s">
        <v>433</v>
      </c>
      <c r="N475" s="67" t="s">
        <v>365</v>
      </c>
      <c r="O475" s="67" t="s">
        <v>1106</v>
      </c>
      <c r="P475" s="57" t="s">
        <v>184</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open",IF(AND(NOT(OR(LEN(AZ475)&lt;15,ISNUMBER(MATCH(AZ475,L_Placeholder,0)))),NOT(SUMPRODUCT(--ISNUMBER(SEARCH(" "&amp;L_EvidencePhrase&amp;" ",BF475)))&gt;0),NOT(OR(LEN(AU475)&lt;2,ISNUMBER(MATCH(AU475,L_Placeholder,0)))),NOT(OR(LEN(AX475)&lt;2,ISNUMBER(MATCH(AX475,L_Placeholder,0)))),TRIM(AE475)&lt;&gt;TRIM(T475)),"N/A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",BD475)))&gt;0),"INVALID – evidence missing, placeholder or not yet on file",IF(OR(LEN(AX475)&lt;2,ISNUMBER(MATCH(AX475,L_Placeholder,0))),"INVALID – verifier missing",IF(AX475=AU475,"INVALID – verifier must be someone other than the PIC",IF(SUMPRODUCT(--ISNUMBER(SEARCH(" "&amp;L_EvidencePhrase&amp;" ",BC475)))&gt;0,"INVALID – result not yet available (awaiting / TBC)",IF(AND(TRIM(U475)="Pass",SUMPRODUCT(--ISNUMBER(SEARCH(" "&amp;L_ResultBad&amp;" ",BC475)))&gt;0,NOT(SUMPRODUCT(--ISNUMBER(SEARCH(" "&amp;L_Negation&amp;" ",BC475)))&gt;0)),"INVALID – result describes a problem: use Fail, then Pass after CA",IF(AND(AQ475=1,OR(OR(LEN(AY475)&lt;3,ISNUMBER(MATCH(AY475,L_Placeholder,0))),SUMPRODUCT(--ISNUMBER(SEARCH(" "&amp;L_EvidencePhrase&amp;" ",BE475)))&gt;0)),"INVALID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SUBSTITUTE(SUBSTITUTE(SUBSTITUTE(SUBSTITUTE(SUBSTITUTE(SUBSTITUTE(SUBSTITUTE(SUBSTITUTE(SUBSTITUTE(SUBSTITUTE(SUBSTITUTE(SUBSTITUTE(SUBSTITUTE(LOWER(T475&amp;""),CHAR(160),"")," ",""),".",""),"-",""),"/",""),"?",""),"_",""),",",""),"[",""),"]",""),"(",""),")",""),"*","")</f>
        <v/>
      </c>
      <c r="AV475" s="61" t="str">
        <f aca="false">SUBSTITUTE(SUBSTITUTE(SUBSTITUTE(SUBSTITUTE(SUBSTITUTE(SUBSTITUTE(SUBSTITUTE(SUBSTITUTE(SUBSTITUTE(SUBSTITUTE(SUBSTITUTE(SUBSTITUTE(SUBSTITUTE(LOWER(V475&amp;""),CHAR(160),"")," ",""),".",""),"-",""),"/",""),"?",""),"_",""),",",""),"[",""),"]",""),"(",""),")",""),"*","")</f>
        <v/>
      </c>
      <c r="AW475" s="61" t="str">
        <f aca="false">SUBSTITUTE(SUBSTITUTE(SUBSTITUTE(SUBSTITUTE(SUBSTITUTE(SUBSTITUTE(SUBSTITUTE(SUBSTITUTE(SUBSTITUTE(SUBSTITUTE(SUBSTITUTE(SUBSTITUTE(SUBSTITUTE(LOWER(Z475&amp;""),CHAR(160),"")," ",""),".",""),"-",""),"/",""),"?",""),"_",""),",",""),"[",""),"]",""),"(",""),")",""),"*","")</f>
        <v/>
      </c>
      <c r="AX475" s="61" t="str">
        <f aca="false">SUBSTITUTE(SUBSTITUTE(SUBSTITUTE(SUBSTITUTE(SUBSTITUTE(SUBSTITUTE(SUBSTITUTE(SUBSTITUTE(SUBSTITUTE(SUBSTITUTE(SUBSTITUTE(SUBSTITUTE(SUBSTITUTE(LOWER(AE475&amp;""),CHAR(160),"")," ",""),".",""),"-",""),"/",""),"?",""),"_",""),",",""),"[",""),"]",""),"(",""),")",""),"*","")</f>
        <v/>
      </c>
      <c r="AY475" s="61" t="str">
        <f aca="false">SUBSTITUTE(SUBSTITUTE(SUBSTITUTE(SUBSTITUTE(SUBSTITUTE(SUBSTITUTE(SUBSTITUTE(SUBSTITUTE(SUBSTITUTE(SUBSTITUTE(SUBSTITUTE(SUBSTITUTE(SUBSTITUTE(LOWER(W475&amp;""),CHAR(160),"")," ",""),".",""),"-",""),"/",""),"?",""),"_",""),",",""),"[",""),"]",""),"(",""),")",""),"*","")</f>
        <v/>
      </c>
      <c r="AZ475" s="61" t="str">
        <f aca="false">SUBSTITUTE(SUBSTITUTE(SUBSTITUTE(SUBSTITUTE(SUBSTITUTE(SUBSTITUTE(SUBSTITUTE(SUBSTITUTE(SUBSTITUTE(SUBSTITUTE(SUBSTITUTE(SUBSTITUTE(SUBSTITUTE(LOWER(AC475&amp;""),CHAR(160),"")," ",""),".",""),"-",""),"/",""),"?",""),"_",""),",",""),"[",""),"]",""),"(",""),")",""),"*","")</f>
        <v/>
      </c>
      <c r="BA475" s="61" t="str">
        <f aca="false">SUBSTITUTE(SUBSTITUTE(SUBSTITUTE(SUBSTITUTE(SUBSTITUTE(SUBSTITUTE(SUBSTITUTE(SUBSTITUTE(SUBSTITUTE(SUBSTITUTE(SUBSTITUTE(SUBSTITUTE(SUBSTITUTE(LOWER(AA475&amp;""),CHAR(160),""),"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"&amp;TRIM(SUBSTITUTE(SUBSTITUTE(SUBSTITUTE(SUBSTITUTE(SUBSTITUTE(SUBSTITUTE(SUBSTITUTE(SUBSTITUTE(SUBSTITUTE(SUBSTITUTE(SUBSTITUTE(SUBSTITUTE(SUBSTITUTE(SUBSTITUTE(SUBSTITUTE(SUBSTITUTE(SUBSTITUTE(SUBSTITUTE(SUBSTITUTE(SUBSTITUTE(LOWER(V475&amp;""),CHAR(160)," "),"."," "),","," "),"-"," "),"/"," "),"("," "),")"," "),":"," "),";"," "),"_"," "),"–"," "),"?"," "),"!"," "),"*"," "),"["," "),"]"," "),"'"," "),"#"," "),"+"," "),"&amp;"," "))&amp;" "</f>
        <v>  </v>
      </c>
      <c r="BD475" s="61" t="str">
        <f aca="false">" "&amp;TRIM(SUBSTITUTE(SUBSTITUTE(SUBSTITUTE(SUBSTITUTE(SUBSTITUTE(SUBSTITUTE(SUBSTITUTE(SUBSTITUTE(SUBSTITUTE(SUBSTITUTE(SUBSTITUTE(SUBSTITUTE(SUBSTITUTE(SUBSTITUTE(SUBSTITUTE(SUBSTITUTE(SUBSTITUTE(SUBSTITUTE(SUBSTITUTE(SUBSTITUTE(LOWER(Z475&amp;""),CHAR(160)," "),"."," "),","," "),"-"," "),"/"," "),"("," "),")"," "),":"," "),";"," "),"_"," "),"–"," "),"?"," "),"!"," "),"*"," "),"["," "),"]"," "),"'"," "),"#"," "),"+"," "),"&amp;"," "))&amp;" "</f>
        <v>  </v>
      </c>
      <c r="BE475" s="61" t="str">
        <f aca="false">" "&amp;TRIM(SUBSTITUTE(SUBSTITUTE(SUBSTITUTE(SUBSTITUTE(SUBSTITUTE(SUBSTITUTE(SUBSTITUTE(SUBSTITUTE(SUBSTITUTE(SUBSTITUTE(SUBSTITUTE(SUBSTITUTE(SUBSTITUTE(SUBSTITUTE(SUBSTITUTE(SUBSTITUTE(SUBSTITUTE(SUBSTITUTE(SUBSTITUTE(SUBSTITUTE(LOWER(W475&amp;""),CHAR(160)," "),"."," "),","," "),"-"," "),"/"," "),"("," "),")"," "),":"," "),";"," "),"_"," "),"–"," "),"?"," "),"!"," "),"*"," "),"["," "),"]"," "),"'"," "),"#"," "),"+"," "),"&amp;"," "))&amp;" "</f>
        <v>  </v>
      </c>
      <c r="BF475" s="61" t="str">
        <f aca="false">" "&amp;TRIM(SUBSTITUTE(SUBSTITUTE(SUBSTITUTE(SUBSTITUTE(SUBSTITUTE(SUBSTITUTE(SUBSTITUTE(SUBSTITUTE(SUBSTITUTE(SUBSTITUTE(SUBSTITUTE(SUBSTITUTE(SUBSTITUTE(SUBSTITUTE(SUBSTITUTE(SUBSTITUTE(SUBSTITUTE(SUBSTITUTE(SUBSTITUTE(SUBSTITUTE(LOWER(AC475&amp;""),CHAR(160)," "),"."," "),","," "),"-"," "),"/"," "),"("," "),")"," "),":"," "),";"," "),"_"," "),"–"," "),"?"," "),"!"," "),"*"," "),"["," "),"]"," "),"'"," "),"#"," "),"+"," "),"&amp;"," "))&amp;" "</f>
        <v>  </v>
      </c>
    </row>
    <row r="476" customFormat="false" ht="39.75" hidden="false" customHeight="true" outlineLevel="0" collapsed="false">
      <c r="A476" s="57" t="s">
        <v>1107</v>
      </c>
      <c r="B476" s="57" t="s">
        <v>273</v>
      </c>
      <c r="C476" s="57" t="str">
        <f aca="false">Flights!$F$18</f>
        <v>MH0004</v>
      </c>
      <c r="D476" s="58" t="n">
        <f aca="false">Flights!$D$18</f>
        <v>46310</v>
      </c>
      <c r="E476" s="57" t="str">
        <f aca="false">Flights!$G$18&amp;"-"&amp;Flights!$H$18</f>
        <v>KUL-LHR</v>
      </c>
      <c r="F476" s="57" t="str">
        <f aca="false">Flights!$K$18</f>
        <v>EY</v>
      </c>
      <c r="G476" s="57" t="s">
        <v>441</v>
      </c>
      <c r="H476" s="57" t="s">
        <v>442</v>
      </c>
      <c r="I476" s="57" t="s">
        <v>361</v>
      </c>
      <c r="J476" s="57" t="s">
        <v>443</v>
      </c>
      <c r="K476" s="67" t="s">
        <v>408</v>
      </c>
      <c r="L476" s="67" t="s">
        <v>444</v>
      </c>
      <c r="M476" s="67"/>
      <c r="N476" s="67" t="s">
        <v>365</v>
      </c>
      <c r="O476" s="67" t="s">
        <v>445</v>
      </c>
      <c r="P476" s="57" t="s">
        <v>184</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open",IF(AND(NOT(OR(LEN(AZ476)&lt;15,ISNUMBER(MATCH(AZ476,L_Placeholder,0)))),NOT(SUMPRODUCT(--ISNUMBER(SEARCH(" "&amp;L_EvidencePhrase&amp;" ",BF476)))&gt;0),NOT(OR(LEN(AU476)&lt;2,ISNUMBER(MATCH(AU476,L_Placeholder,0)))),NOT(OR(LEN(AX476)&lt;2,ISNUMBER(MATCH(AX476,L_Placeholder,0)))),TRIM(AE476)&lt;&gt;TRIM(T476)),"N/A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",BD476)))&gt;0),"INVALID – evidence missing, placeholder or not yet on file",IF(OR(LEN(AX476)&lt;2,ISNUMBER(MATCH(AX476,L_Placeholder,0))),"INVALID – verifier missing",IF(AX476=AU476,"INVALID – verifier must be someone other than the PIC",IF(SUMPRODUCT(--ISNUMBER(SEARCH(" "&amp;L_EvidencePhrase&amp;" ",BC476)))&gt;0,"INVALID – result not yet available (awaiting / TBC)",IF(AND(TRIM(U476)="Pass",SUMPRODUCT(--ISNUMBER(SEARCH(" "&amp;L_ResultBad&amp;" ",BC476)))&gt;0,NOT(SUMPRODUCT(--ISNUMBER(SEARCH(" "&amp;L_Negation&amp;" ",BC476)))&gt;0)),"INVALID – result describes a problem: use Fail, then Pass after CA",IF(AND(AQ476=1,OR(OR(LEN(AY476)&lt;3,ISNUMBER(MATCH(AY476,L_Placeholder,0))),SUMPRODUCT(--ISNUMBER(SEARCH(" "&amp;L_EvidencePhrase&amp;" ",BE476)))&gt;0)),"INVALID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SUBSTITUTE(SUBSTITUTE(SUBSTITUTE(SUBSTITUTE(SUBSTITUTE(SUBSTITUTE(SUBSTITUTE(SUBSTITUTE(SUBSTITUTE(SUBSTITUTE(SUBSTITUTE(SUBSTITUTE(SUBSTITUTE(LOWER(T476&amp;""),CHAR(160),"")," ",""),".",""),"-",""),"/",""),"?",""),"_",""),",",""),"[",""),"]",""),"(",""),")",""),"*","")</f>
        <v/>
      </c>
      <c r="AV476" s="61" t="str">
        <f aca="false">SUBSTITUTE(SUBSTITUTE(SUBSTITUTE(SUBSTITUTE(SUBSTITUTE(SUBSTITUTE(SUBSTITUTE(SUBSTITUTE(SUBSTITUTE(SUBSTITUTE(SUBSTITUTE(SUBSTITUTE(SUBSTITUTE(LOWER(V476&amp;""),CHAR(160),"")," ",""),".",""),"-",""),"/",""),"?",""),"_",""),",",""),"[",""),"]",""),"(",""),")",""),"*","")</f>
        <v/>
      </c>
      <c r="AW476" s="61" t="str">
        <f aca="false">SUBSTITUTE(SUBSTITUTE(SUBSTITUTE(SUBSTITUTE(SUBSTITUTE(SUBSTITUTE(SUBSTITUTE(SUBSTITUTE(SUBSTITUTE(SUBSTITUTE(SUBSTITUTE(SUBSTITUTE(SUBSTITUTE(LOWER(Z476&amp;""),CHAR(160),"")," ",""),".",""),"-",""),"/",""),"?",""),"_",""),",",""),"[",""),"]",""),"(",""),")",""),"*","")</f>
        <v/>
      </c>
      <c r="AX476" s="61" t="str">
        <f aca="false">SUBSTITUTE(SUBSTITUTE(SUBSTITUTE(SUBSTITUTE(SUBSTITUTE(SUBSTITUTE(SUBSTITUTE(SUBSTITUTE(SUBSTITUTE(SUBSTITUTE(SUBSTITUTE(SUBSTITUTE(SUBSTITUTE(LOWER(AE476&amp;""),CHAR(160),"")," ",""),".",""),"-",""),"/",""),"?",""),"_",""),",",""),"[",""),"]",""),"(",""),")",""),"*","")</f>
        <v/>
      </c>
      <c r="AY476" s="61" t="str">
        <f aca="false">SUBSTITUTE(SUBSTITUTE(SUBSTITUTE(SUBSTITUTE(SUBSTITUTE(SUBSTITUTE(SUBSTITUTE(SUBSTITUTE(SUBSTITUTE(SUBSTITUTE(SUBSTITUTE(SUBSTITUTE(SUBSTITUTE(LOWER(W476&amp;""),CHAR(160),"")," ",""),".",""),"-",""),"/",""),"?",""),"_",""),",",""),"[",""),"]",""),"(",""),")",""),"*","")</f>
        <v/>
      </c>
      <c r="AZ476" s="61" t="str">
        <f aca="false">SUBSTITUTE(SUBSTITUTE(SUBSTITUTE(SUBSTITUTE(SUBSTITUTE(SUBSTITUTE(SUBSTITUTE(SUBSTITUTE(SUBSTITUTE(SUBSTITUTE(SUBSTITUTE(SUBSTITUTE(SUBSTITUTE(LOWER(AC476&amp;""),CHAR(160),"")," ",""),".",""),"-",""),"/",""),"?",""),"_",""),",",""),"[",""),"]",""),"(",""),")",""),"*","")</f>
        <v/>
      </c>
      <c r="BA476" s="61" t="str">
        <f aca="false">SUBSTITUTE(SUBSTITUTE(SUBSTITUTE(SUBSTITUTE(SUBSTITUTE(SUBSTITUTE(SUBSTITUTE(SUBSTITUTE(SUBSTITUTE(SUBSTITUTE(SUBSTITUTE(SUBSTITUTE(SUBSTITUTE(LOWER(AA476&amp;""),CHAR(160),""),"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"&amp;TRIM(SUBSTITUTE(SUBSTITUTE(SUBSTITUTE(SUBSTITUTE(SUBSTITUTE(SUBSTITUTE(SUBSTITUTE(SUBSTITUTE(SUBSTITUTE(SUBSTITUTE(SUBSTITUTE(SUBSTITUTE(SUBSTITUTE(SUBSTITUTE(SUBSTITUTE(SUBSTITUTE(SUBSTITUTE(SUBSTITUTE(SUBSTITUTE(SUBSTITUTE(LOWER(V476&amp;""),CHAR(160)," "),"."," "),","," "),"-"," "),"/"," "),"("," "),")"," "),":"," "),";"," "),"_"," "),"–"," "),"?"," "),"!"," "),"*"," "),"["," "),"]"," "),"'"," "),"#"," "),"+"," "),"&amp;"," "))&amp;" "</f>
        <v>  </v>
      </c>
      <c r="BD476" s="61" t="str">
        <f aca="false">" "&amp;TRIM(SUBSTITUTE(SUBSTITUTE(SUBSTITUTE(SUBSTITUTE(SUBSTITUTE(SUBSTITUTE(SUBSTITUTE(SUBSTITUTE(SUBSTITUTE(SUBSTITUTE(SUBSTITUTE(SUBSTITUTE(SUBSTITUTE(SUBSTITUTE(SUBSTITUTE(SUBSTITUTE(SUBSTITUTE(SUBSTITUTE(SUBSTITUTE(SUBSTITUTE(LOWER(Z476&amp;""),CHAR(160)," "),"."," "),","," "),"-"," "),"/"," "),"("," "),")"," "),":"," "),";"," "),"_"," "),"–"," "),"?"," "),"!"," "),"*"," "),"["," "),"]"," "),"'"," "),"#"," "),"+"," "),"&amp;"," "))&amp;" "</f>
        <v>  </v>
      </c>
      <c r="BE476" s="61" t="str">
        <f aca="false">" "&amp;TRIM(SUBSTITUTE(SUBSTITUTE(SUBSTITUTE(SUBSTITUTE(SUBSTITUTE(SUBSTITUTE(SUBSTITUTE(SUBSTITUTE(SUBSTITUTE(SUBSTITUTE(SUBSTITUTE(SUBSTITUTE(SUBSTITUTE(SUBSTITUTE(SUBSTITUTE(SUBSTITUTE(SUBSTITUTE(SUBSTITUTE(SUBSTITUTE(SUBSTITUTE(LOWER(W476&amp;""),CHAR(160)," "),"."," "),","," "),"-"," "),"/"," "),"("," "),")"," "),":"," "),";"," "),"_"," "),"–"," "),"?"," "),"!"," "),"*"," "),"["," "),"]"," "),"'"," "),"#"," "),"+"," "),"&amp;"," "))&amp;" "</f>
        <v>  </v>
      </c>
      <c r="BF476" s="61" t="str">
        <f aca="false">" "&amp;TRIM(SUBSTITUTE(SUBSTITUTE(SUBSTITUTE(SUBSTITUTE(SUBSTITUTE(SUBSTITUTE(SUBSTITUTE(SUBSTITUTE(SUBSTITUTE(SUBSTITUTE(SUBSTITUTE(SUBSTITUTE(SUBSTITUTE(SUBSTITUTE(SUBSTITUTE(SUBSTITUTE(SUBSTITUTE(SUBSTITUTE(SUBSTITUTE(SUBSTITUTE(LOWER(AC476&amp;""),CHAR(160)," "),"."," "),","," "),"-"," "),"/"," "),"("," "),")"," "),":"," "),";"," "),"_"," "),"–"," "),"?"," "),"!"," "),"*"," "),"["," "),"]"," "),"'"," "),"#"," "),"+"," "),"&amp;"," "))&amp;" "</f>
        <v>  </v>
      </c>
    </row>
    <row r="477" customFormat="false" ht="39.75" hidden="false" customHeight="true" outlineLevel="0" collapsed="false">
      <c r="A477" s="57" t="s">
        <v>1108</v>
      </c>
      <c r="B477" s="57" t="s">
        <v>273</v>
      </c>
      <c r="C477" s="57" t="str">
        <f aca="false">Flights!$F$18</f>
        <v>MH0004</v>
      </c>
      <c r="D477" s="58" t="n">
        <f aca="false">Flights!$D$18</f>
        <v>46310</v>
      </c>
      <c r="E477" s="57" t="str">
        <f aca="false">Flights!$G$18&amp;"-"&amp;Flights!$H$18</f>
        <v>KUL-LHR</v>
      </c>
      <c r="F477" s="57" t="str">
        <f aca="false">Flights!$K$18</f>
        <v>EY</v>
      </c>
      <c r="G477" s="57" t="s">
        <v>441</v>
      </c>
      <c r="H477" s="57" t="s">
        <v>442</v>
      </c>
      <c r="I477" s="57" t="s">
        <v>410</v>
      </c>
      <c r="J477" s="57" t="s">
        <v>447</v>
      </c>
      <c r="K477" s="67" t="s">
        <v>408</v>
      </c>
      <c r="L477" s="67" t="s">
        <v>444</v>
      </c>
      <c r="M477" s="67"/>
      <c r="N477" s="67" t="s">
        <v>365</v>
      </c>
      <c r="O477" s="67" t="s">
        <v>445</v>
      </c>
      <c r="P477" s="57" t="s">
        <v>184</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open",IF(AND(NOT(OR(LEN(AZ477)&lt;15,ISNUMBER(MATCH(AZ477,L_Placeholder,0)))),NOT(SUMPRODUCT(--ISNUMBER(SEARCH(" "&amp;L_EvidencePhrase&amp;" ",BF477)))&gt;0),NOT(OR(LEN(AU477)&lt;2,ISNUMBER(MATCH(AU477,L_Placeholder,0)))),NOT(OR(LEN(AX477)&lt;2,ISNUMBER(MATCH(AX477,L_Placeholder,0)))),TRIM(AE477)&lt;&gt;TRIM(T477)),"N/A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",BD477)))&gt;0),"INVALID – evidence missing, placeholder or not yet on file",IF(OR(LEN(AX477)&lt;2,ISNUMBER(MATCH(AX477,L_Placeholder,0))),"INVALID – verifier missing",IF(AX477=AU477,"INVALID – verifier must be someone other than the PIC",IF(SUMPRODUCT(--ISNUMBER(SEARCH(" "&amp;L_EvidencePhrase&amp;" ",BC477)))&gt;0,"INVALID – result not yet available (awaiting / TBC)",IF(AND(TRIM(U477)="Pass",SUMPRODUCT(--ISNUMBER(SEARCH(" "&amp;L_ResultBad&amp;" ",BC477)))&gt;0,NOT(SUMPRODUCT(--ISNUMBER(SEARCH(" "&amp;L_Negation&amp;" ",BC477)))&gt;0)),"INVALID – result describes a problem: use Fail, then Pass after CA",IF(AND(AQ477=1,OR(OR(LEN(AY477)&lt;3,ISNUMBER(MATCH(AY477,L_Placeholder,0))),SUMPRODUCT(--ISNUMBER(SEARCH(" "&amp;L_EvidencePhrase&amp;" ",BE477)))&gt;0)),"INVALID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SUBSTITUTE(SUBSTITUTE(SUBSTITUTE(SUBSTITUTE(SUBSTITUTE(SUBSTITUTE(SUBSTITUTE(SUBSTITUTE(SUBSTITUTE(SUBSTITUTE(SUBSTITUTE(SUBSTITUTE(SUBSTITUTE(LOWER(T477&amp;""),CHAR(160),"")," ",""),".",""),"-",""),"/",""),"?",""),"_",""),",",""),"[",""),"]",""),"(",""),")",""),"*","")</f>
        <v/>
      </c>
      <c r="AV477" s="61" t="str">
        <f aca="false">SUBSTITUTE(SUBSTITUTE(SUBSTITUTE(SUBSTITUTE(SUBSTITUTE(SUBSTITUTE(SUBSTITUTE(SUBSTITUTE(SUBSTITUTE(SUBSTITUTE(SUBSTITUTE(SUBSTITUTE(SUBSTITUTE(LOWER(V477&amp;""),CHAR(160),"")," ",""),".",""),"-",""),"/",""),"?",""),"_",""),",",""),"[",""),"]",""),"(",""),")",""),"*","")</f>
        <v/>
      </c>
      <c r="AW477" s="61" t="str">
        <f aca="false">SUBSTITUTE(SUBSTITUTE(SUBSTITUTE(SUBSTITUTE(SUBSTITUTE(SUBSTITUTE(SUBSTITUTE(SUBSTITUTE(SUBSTITUTE(SUBSTITUTE(SUBSTITUTE(SUBSTITUTE(SUBSTITUTE(LOWER(Z477&amp;""),CHAR(160),"")," ",""),".",""),"-",""),"/",""),"?",""),"_",""),",",""),"[",""),"]",""),"(",""),")",""),"*","")</f>
        <v/>
      </c>
      <c r="AX477" s="61" t="str">
        <f aca="false">SUBSTITUTE(SUBSTITUTE(SUBSTITUTE(SUBSTITUTE(SUBSTITUTE(SUBSTITUTE(SUBSTITUTE(SUBSTITUTE(SUBSTITUTE(SUBSTITUTE(SUBSTITUTE(SUBSTITUTE(SUBSTITUTE(LOWER(AE477&amp;""),CHAR(160),"")," ",""),".",""),"-",""),"/",""),"?",""),"_",""),",",""),"[",""),"]",""),"(",""),")",""),"*","")</f>
        <v/>
      </c>
      <c r="AY477" s="61" t="str">
        <f aca="false">SUBSTITUTE(SUBSTITUTE(SUBSTITUTE(SUBSTITUTE(SUBSTITUTE(SUBSTITUTE(SUBSTITUTE(SUBSTITUTE(SUBSTITUTE(SUBSTITUTE(SUBSTITUTE(SUBSTITUTE(SUBSTITUTE(LOWER(W477&amp;""),CHAR(160),"")," ",""),".",""),"-",""),"/",""),"?",""),"_",""),",",""),"[",""),"]",""),"(",""),")",""),"*","")</f>
        <v/>
      </c>
      <c r="AZ477" s="61" t="str">
        <f aca="false">SUBSTITUTE(SUBSTITUTE(SUBSTITUTE(SUBSTITUTE(SUBSTITUTE(SUBSTITUTE(SUBSTITUTE(SUBSTITUTE(SUBSTITUTE(SUBSTITUTE(SUBSTITUTE(SUBSTITUTE(SUBSTITUTE(LOWER(AC477&amp;""),CHAR(160),"")," ",""),".",""),"-",""),"/",""),"?",""),"_",""),",",""),"[",""),"]",""),"(",""),")",""),"*","")</f>
        <v/>
      </c>
      <c r="BA477" s="61" t="str">
        <f aca="false">SUBSTITUTE(SUBSTITUTE(SUBSTITUTE(SUBSTITUTE(SUBSTITUTE(SUBSTITUTE(SUBSTITUTE(SUBSTITUTE(SUBSTITUTE(SUBSTITUTE(SUBSTITUTE(SUBSTITUTE(SUBSTITUTE(LOWER(AA477&amp;""),CHAR(160),""),"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"&amp;TRIM(SUBSTITUTE(SUBSTITUTE(SUBSTITUTE(SUBSTITUTE(SUBSTITUTE(SUBSTITUTE(SUBSTITUTE(SUBSTITUTE(SUBSTITUTE(SUBSTITUTE(SUBSTITUTE(SUBSTITUTE(SUBSTITUTE(SUBSTITUTE(SUBSTITUTE(SUBSTITUTE(SUBSTITUTE(SUBSTITUTE(SUBSTITUTE(SUBSTITUTE(LOWER(V477&amp;""),CHAR(160)," "),"."," "),","," "),"-"," "),"/"," "),"("," "),")"," "),":"," "),";"," "),"_"," "),"–"," "),"?"," "),"!"," "),"*"," "),"["," "),"]"," "),"'"," "),"#"," "),"+"," "),"&amp;"," "))&amp;" "</f>
        <v>  </v>
      </c>
      <c r="BD477" s="61" t="str">
        <f aca="false">" "&amp;TRIM(SUBSTITUTE(SUBSTITUTE(SUBSTITUTE(SUBSTITUTE(SUBSTITUTE(SUBSTITUTE(SUBSTITUTE(SUBSTITUTE(SUBSTITUTE(SUBSTITUTE(SUBSTITUTE(SUBSTITUTE(SUBSTITUTE(SUBSTITUTE(SUBSTITUTE(SUBSTITUTE(SUBSTITUTE(SUBSTITUTE(SUBSTITUTE(SUBSTITUTE(LOWER(Z477&amp;""),CHAR(160)," "),"."," "),","," "),"-"," "),"/"," "),"("," "),")"," "),":"," "),";"," "),"_"," "),"–"," "),"?"," "),"!"," "),"*"," "),"["," "),"]"," "),"'"," "),"#"," "),"+"," "),"&amp;"," "))&amp;" "</f>
        <v>  </v>
      </c>
      <c r="BE477" s="61" t="str">
        <f aca="false">" "&amp;TRIM(SUBSTITUTE(SUBSTITUTE(SUBSTITUTE(SUBSTITUTE(SUBSTITUTE(SUBSTITUTE(SUBSTITUTE(SUBSTITUTE(SUBSTITUTE(SUBSTITUTE(SUBSTITUTE(SUBSTITUTE(SUBSTITUTE(SUBSTITUTE(SUBSTITUTE(SUBSTITUTE(SUBSTITUTE(SUBSTITUTE(SUBSTITUTE(SUBSTITUTE(LOWER(W477&amp;""),CHAR(160)," "),"."," "),","," "),"-"," "),"/"," "),"("," "),")"," "),":"," "),";"," "),"_"," "),"–"," "),"?"," "),"!"," "),"*"," "),"["," "),"]"," "),"'"," "),"#"," "),"+"," "),"&amp;"," "))&amp;" "</f>
        <v>  </v>
      </c>
      <c r="BF477" s="61" t="str">
        <f aca="false">" "&amp;TRIM(SUBSTITUTE(SUBSTITUTE(SUBSTITUTE(SUBSTITUTE(SUBSTITUTE(SUBSTITUTE(SUBSTITUTE(SUBSTITUTE(SUBSTITUTE(SUBSTITUTE(SUBSTITUTE(SUBSTITUTE(SUBSTITUTE(SUBSTITUTE(SUBSTITUTE(SUBSTITUTE(SUBSTITUTE(SUBSTITUTE(SUBSTITUTE(SUBSTITUTE(LOWER(AC477&amp;""),CHAR(160)," "),"."," "),","," "),"-"," "),"/"," "),"("," "),")"," "),":"," "),";"," "),"_"," "),"–"," "),"?"," "),"!"," "),"*"," "),"["," "),"]"," "),"'"," "),"#"," "),"+"," "),"&amp;"," "))&amp;" "</f>
        <v>  </v>
      </c>
    </row>
    <row r="478" customFormat="false" ht="116.25" hidden="false" customHeight="true" outlineLevel="0" collapsed="false">
      <c r="A478" s="57" t="s">
        <v>1109</v>
      </c>
      <c r="B478" s="57" t="s">
        <v>273</v>
      </c>
      <c r="C478" s="57" t="str">
        <f aca="false">Flights!$F$18</f>
        <v>MH0004</v>
      </c>
      <c r="D478" s="58" t="n">
        <f aca="false">Flights!$D$18</f>
        <v>46310</v>
      </c>
      <c r="E478" s="57" t="str">
        <f aca="false">Flights!$G$18&amp;"-"&amp;Flights!$H$18</f>
        <v>KUL-LHR</v>
      </c>
      <c r="F478" s="57" t="str">
        <f aca="false">Flights!$K$18</f>
        <v>EY</v>
      </c>
      <c r="G478" s="57" t="s">
        <v>441</v>
      </c>
      <c r="H478" s="57" t="s">
        <v>442</v>
      </c>
      <c r="I478" s="57" t="s">
        <v>422</v>
      </c>
      <c r="J478" s="57" t="s">
        <v>449</v>
      </c>
      <c r="K478" s="67" t="s">
        <v>483</v>
      </c>
      <c r="L478" s="67" t="s">
        <v>425</v>
      </c>
      <c r="M478" s="67" t="s">
        <v>708</v>
      </c>
      <c r="N478" s="67" t="s">
        <v>426</v>
      </c>
      <c r="O478" s="67" t="s">
        <v>1103</v>
      </c>
      <c r="P478" s="57" t="s">
        <v>184</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open",IF(AND(NOT(OR(LEN(AZ478)&lt;15,ISNUMBER(MATCH(AZ478,L_Placeholder,0)))),NOT(SUMPRODUCT(--ISNUMBER(SEARCH(" "&amp;L_EvidencePhrase&amp;" ",BF478)))&gt;0),NOT(OR(LEN(AU478)&lt;2,ISNUMBER(MATCH(AU478,L_Placeholder,0)))),NOT(OR(LEN(AX478)&lt;2,ISNUMBER(MATCH(AX478,L_Placeholder,0)))),TRIM(AE478)&lt;&gt;TRIM(T478)),"N/A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",BD478)))&gt;0),"INVALID – evidence missing, placeholder or not yet on file",IF(OR(LEN(AX478)&lt;2,ISNUMBER(MATCH(AX478,L_Placeholder,0))),"INVALID – verifier missing",IF(AX478=AU478,"INVALID – verifier must be someone other than the PIC",IF(SUMPRODUCT(--ISNUMBER(SEARCH(" "&amp;L_EvidencePhrase&amp;" ",BC478)))&gt;0,"INVALID – result not yet available (awaiting / TBC)",IF(AND(TRIM(U478)="Pass",SUMPRODUCT(--ISNUMBER(SEARCH(" "&amp;L_ResultBad&amp;" ",BC478)))&gt;0,NOT(SUMPRODUCT(--ISNUMBER(SEARCH(" "&amp;L_Negation&amp;" ",BC478)))&gt;0)),"INVALID – result describes a problem: use Fail, then Pass after CA",IF(AND(AQ478=1,OR(OR(LEN(AY478)&lt;3,ISNUMBER(MATCH(AY478,L_Placeholder,0))),SUMPRODUCT(--ISNUMBER(SEARCH(" "&amp;L_EvidencePhrase&amp;" ",BE478)))&gt;0)),"INVALID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SUBSTITUTE(SUBSTITUTE(SUBSTITUTE(SUBSTITUTE(SUBSTITUTE(SUBSTITUTE(SUBSTITUTE(SUBSTITUTE(SUBSTITUTE(SUBSTITUTE(SUBSTITUTE(SUBSTITUTE(SUBSTITUTE(LOWER(T478&amp;""),CHAR(160),"")," ",""),".",""),"-",""),"/",""),"?",""),"_",""),",",""),"[",""),"]",""),"(",""),")",""),"*","")</f>
        <v/>
      </c>
      <c r="AV478" s="61" t="str">
        <f aca="false">SUBSTITUTE(SUBSTITUTE(SUBSTITUTE(SUBSTITUTE(SUBSTITUTE(SUBSTITUTE(SUBSTITUTE(SUBSTITUTE(SUBSTITUTE(SUBSTITUTE(SUBSTITUTE(SUBSTITUTE(SUBSTITUTE(LOWER(V478&amp;""),CHAR(160),"")," ",""),".",""),"-",""),"/",""),"?",""),"_",""),",",""),"[",""),"]",""),"(",""),")",""),"*","")</f>
        <v/>
      </c>
      <c r="AW478" s="61" t="str">
        <f aca="false">SUBSTITUTE(SUBSTITUTE(SUBSTITUTE(SUBSTITUTE(SUBSTITUTE(SUBSTITUTE(SUBSTITUTE(SUBSTITUTE(SUBSTITUTE(SUBSTITUTE(SUBSTITUTE(SUBSTITUTE(SUBSTITUTE(LOWER(Z478&amp;""),CHAR(160),"")," ",""),".",""),"-",""),"/",""),"?",""),"_",""),",",""),"[",""),"]",""),"(",""),")",""),"*","")</f>
        <v/>
      </c>
      <c r="AX478" s="61" t="str">
        <f aca="false">SUBSTITUTE(SUBSTITUTE(SUBSTITUTE(SUBSTITUTE(SUBSTITUTE(SUBSTITUTE(SUBSTITUTE(SUBSTITUTE(SUBSTITUTE(SUBSTITUTE(SUBSTITUTE(SUBSTITUTE(SUBSTITUTE(LOWER(AE478&amp;""),CHAR(160),"")," ",""),".",""),"-",""),"/",""),"?",""),"_",""),",",""),"[",""),"]",""),"(",""),")",""),"*","")</f>
        <v/>
      </c>
      <c r="AY478" s="61" t="str">
        <f aca="false">SUBSTITUTE(SUBSTITUTE(SUBSTITUTE(SUBSTITUTE(SUBSTITUTE(SUBSTITUTE(SUBSTITUTE(SUBSTITUTE(SUBSTITUTE(SUBSTITUTE(SUBSTITUTE(SUBSTITUTE(SUBSTITUTE(LOWER(W478&amp;""),CHAR(160),"")," ",""),".",""),"-",""),"/",""),"?",""),"_",""),",",""),"[",""),"]",""),"(",""),")",""),"*","")</f>
        <v/>
      </c>
      <c r="AZ478" s="61" t="str">
        <f aca="false">SUBSTITUTE(SUBSTITUTE(SUBSTITUTE(SUBSTITUTE(SUBSTITUTE(SUBSTITUTE(SUBSTITUTE(SUBSTITUTE(SUBSTITUTE(SUBSTITUTE(SUBSTITUTE(SUBSTITUTE(SUBSTITUTE(LOWER(AC478&amp;""),CHAR(160),"")," ",""),".",""),"-",""),"/",""),"?",""),"_",""),",",""),"[",""),"]",""),"(",""),")",""),"*","")</f>
        <v/>
      </c>
      <c r="BA478" s="61" t="str">
        <f aca="false">SUBSTITUTE(SUBSTITUTE(SUBSTITUTE(SUBSTITUTE(SUBSTITUTE(SUBSTITUTE(SUBSTITUTE(SUBSTITUTE(SUBSTITUTE(SUBSTITUTE(SUBSTITUTE(SUBSTITUTE(SUBSTITUTE(LOWER(AA478&amp;""),CHAR(160),""),"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"&amp;TRIM(SUBSTITUTE(SUBSTITUTE(SUBSTITUTE(SUBSTITUTE(SUBSTITUTE(SUBSTITUTE(SUBSTITUTE(SUBSTITUTE(SUBSTITUTE(SUBSTITUTE(SUBSTITUTE(SUBSTITUTE(SUBSTITUTE(SUBSTITUTE(SUBSTITUTE(SUBSTITUTE(SUBSTITUTE(SUBSTITUTE(SUBSTITUTE(SUBSTITUTE(LOWER(V478&amp;""),CHAR(160)," "),"."," "),","," "),"-"," "),"/"," "),"("," "),")"," "),":"," "),";"," "),"_"," "),"–"," "),"?"," "),"!"," "),"*"," "),"["," "),"]"," "),"'"," "),"#"," "),"+"," "),"&amp;"," "))&amp;" "</f>
        <v>  </v>
      </c>
      <c r="BD478" s="61" t="str">
        <f aca="false">" "&amp;TRIM(SUBSTITUTE(SUBSTITUTE(SUBSTITUTE(SUBSTITUTE(SUBSTITUTE(SUBSTITUTE(SUBSTITUTE(SUBSTITUTE(SUBSTITUTE(SUBSTITUTE(SUBSTITUTE(SUBSTITUTE(SUBSTITUTE(SUBSTITUTE(SUBSTITUTE(SUBSTITUTE(SUBSTITUTE(SUBSTITUTE(SUBSTITUTE(SUBSTITUTE(LOWER(Z478&amp;""),CHAR(160)," "),"."," "),","," "),"-"," "),"/"," "),"("," "),")"," "),":"," "),";"," "),"_"," "),"–"," "),"?"," "),"!"," "),"*"," "),"["," "),"]"," "),"'"," "),"#"," "),"+"," "),"&amp;"," "))&amp;" "</f>
        <v>  </v>
      </c>
      <c r="BE478" s="61" t="str">
        <f aca="false">" "&amp;TRIM(SUBSTITUTE(SUBSTITUTE(SUBSTITUTE(SUBSTITUTE(SUBSTITUTE(SUBSTITUTE(SUBSTITUTE(SUBSTITUTE(SUBSTITUTE(SUBSTITUTE(SUBSTITUTE(SUBSTITUTE(SUBSTITUTE(SUBSTITUTE(SUBSTITUTE(SUBSTITUTE(SUBSTITUTE(SUBSTITUTE(SUBSTITUTE(SUBSTITUTE(LOWER(W478&amp;""),CHAR(160)," "),"."," "),","," "),"-"," "),"/"," "),"("," "),")"," "),":"," "),";"," "),"_"," "),"–"," "),"?"," "),"!"," "),"*"," "),"["," "),"]"," "),"'"," "),"#"," "),"+"," "),"&amp;"," "))&amp;" "</f>
        <v>  </v>
      </c>
      <c r="BF478" s="61" t="str">
        <f aca="false">" "&amp;TRIM(SUBSTITUTE(SUBSTITUTE(SUBSTITUTE(SUBSTITUTE(SUBSTITUTE(SUBSTITUTE(SUBSTITUTE(SUBSTITUTE(SUBSTITUTE(SUBSTITUTE(SUBSTITUTE(SUBSTITUTE(SUBSTITUTE(SUBSTITUTE(SUBSTITUTE(SUBSTITUTE(SUBSTITUTE(SUBSTITUTE(SUBSTITUTE(SUBSTITUTE(LOWER(AC478&amp;""),CHAR(160)," "),"."," "),","," "),"-"," "),"/"," "),"("," "),")"," "),":"," "),";"," "),"_"," "),"–"," "),"?"," "),"!"," "),"*"," "),"["," "),"]"," "),"'"," "),"#"," "),"+"," "),"&amp;"," "))&amp;" "</f>
        <v>  </v>
      </c>
    </row>
    <row r="479" customFormat="false" ht="39.75" hidden="false" customHeight="true" outlineLevel="0" collapsed="false">
      <c r="A479" s="57" t="s">
        <v>1110</v>
      </c>
      <c r="B479" s="57" t="s">
        <v>273</v>
      </c>
      <c r="C479" s="57" t="str">
        <f aca="false">Flights!$F$18</f>
        <v>MH0004</v>
      </c>
      <c r="D479" s="58" t="n">
        <f aca="false">Flights!$D$18</f>
        <v>46310</v>
      </c>
      <c r="E479" s="57" t="str">
        <f aca="false">Flights!$G$18&amp;"-"&amp;Flights!$H$18</f>
        <v>KUL-LHR</v>
      </c>
      <c r="F479" s="57" t="str">
        <f aca="false">Flights!$K$18</f>
        <v>EY</v>
      </c>
      <c r="G479" s="57" t="s">
        <v>441</v>
      </c>
      <c r="H479" s="57" t="s">
        <v>442</v>
      </c>
      <c r="I479" s="57" t="s">
        <v>429</v>
      </c>
      <c r="J479" s="57" t="s">
        <v>451</v>
      </c>
      <c r="K479" s="67" t="s">
        <v>431</v>
      </c>
      <c r="L479" s="67" t="s">
        <v>432</v>
      </c>
      <c r="M479" s="67" t="s">
        <v>433</v>
      </c>
      <c r="N479" s="67" t="s">
        <v>365</v>
      </c>
      <c r="O479" s="67"/>
      <c r="P479" s="57" t="s">
        <v>184</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open",IF(AND(NOT(OR(LEN(AZ479)&lt;15,ISNUMBER(MATCH(AZ479,L_Placeholder,0)))),NOT(SUMPRODUCT(--ISNUMBER(SEARCH(" "&amp;L_EvidencePhrase&amp;" ",BF479)))&gt;0),NOT(OR(LEN(AU479)&lt;2,ISNUMBER(MATCH(AU479,L_Placeholder,0)))),NOT(OR(LEN(AX479)&lt;2,ISNUMBER(MATCH(AX479,L_Placeholder,0)))),TRIM(AE479)&lt;&gt;TRIM(T479)),"N/A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",BD479)))&gt;0),"INVALID – evidence missing, placeholder or not yet on file",IF(OR(LEN(AX479)&lt;2,ISNUMBER(MATCH(AX479,L_Placeholder,0))),"INVALID – verifier missing",IF(AX479=AU479,"INVALID – verifier must be someone other than the PIC",IF(SUMPRODUCT(--ISNUMBER(SEARCH(" "&amp;L_EvidencePhrase&amp;" ",BC479)))&gt;0,"INVALID – result not yet available (awaiting / TBC)",IF(AND(TRIM(U479)="Pass",SUMPRODUCT(--ISNUMBER(SEARCH(" "&amp;L_ResultBad&amp;" ",BC479)))&gt;0,NOT(SUMPRODUCT(--ISNUMBER(SEARCH(" "&amp;L_Negation&amp;" ",BC479)))&gt;0)),"INVALID – result describes a problem: use Fail, then Pass after CA",IF(AND(AQ479=1,OR(OR(LEN(AY479)&lt;3,ISNUMBER(MATCH(AY479,L_Placeholder,0))),SUMPRODUCT(--ISNUMBER(SEARCH(" "&amp;L_EvidencePhrase&amp;" ",BE479)))&gt;0)),"INVALID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SUBSTITUTE(SUBSTITUTE(SUBSTITUTE(SUBSTITUTE(SUBSTITUTE(SUBSTITUTE(SUBSTITUTE(SUBSTITUTE(SUBSTITUTE(SUBSTITUTE(SUBSTITUTE(SUBSTITUTE(SUBSTITUTE(LOWER(T479&amp;""),CHAR(160),"")," ",""),".",""),"-",""),"/",""),"?",""),"_",""),",",""),"[",""),"]",""),"(",""),")",""),"*","")</f>
        <v/>
      </c>
      <c r="AV479" s="61" t="str">
        <f aca="false">SUBSTITUTE(SUBSTITUTE(SUBSTITUTE(SUBSTITUTE(SUBSTITUTE(SUBSTITUTE(SUBSTITUTE(SUBSTITUTE(SUBSTITUTE(SUBSTITUTE(SUBSTITUTE(SUBSTITUTE(SUBSTITUTE(LOWER(V479&amp;""),CHAR(160),"")," ",""),".",""),"-",""),"/",""),"?",""),"_",""),",",""),"[",""),"]",""),"(",""),")",""),"*","")</f>
        <v/>
      </c>
      <c r="AW479" s="61" t="str">
        <f aca="false">SUBSTITUTE(SUBSTITUTE(SUBSTITUTE(SUBSTITUTE(SUBSTITUTE(SUBSTITUTE(SUBSTITUTE(SUBSTITUTE(SUBSTITUTE(SUBSTITUTE(SUBSTITUTE(SUBSTITUTE(SUBSTITUTE(LOWER(Z479&amp;""),CHAR(160),"")," ",""),".",""),"-",""),"/",""),"?",""),"_",""),",",""),"[",""),"]",""),"(",""),")",""),"*","")</f>
        <v/>
      </c>
      <c r="AX479" s="61" t="str">
        <f aca="false">SUBSTITUTE(SUBSTITUTE(SUBSTITUTE(SUBSTITUTE(SUBSTITUTE(SUBSTITUTE(SUBSTITUTE(SUBSTITUTE(SUBSTITUTE(SUBSTITUTE(SUBSTITUTE(SUBSTITUTE(SUBSTITUTE(LOWER(AE479&amp;""),CHAR(160),"")," ",""),".",""),"-",""),"/",""),"?",""),"_",""),",",""),"[",""),"]",""),"(",""),")",""),"*","")</f>
        <v/>
      </c>
      <c r="AY479" s="61" t="str">
        <f aca="false">SUBSTITUTE(SUBSTITUTE(SUBSTITUTE(SUBSTITUTE(SUBSTITUTE(SUBSTITUTE(SUBSTITUTE(SUBSTITUTE(SUBSTITUTE(SUBSTITUTE(SUBSTITUTE(SUBSTITUTE(SUBSTITUTE(LOWER(W479&amp;""),CHAR(160),"")," ",""),".",""),"-",""),"/",""),"?",""),"_",""),",",""),"[",""),"]",""),"(",""),")",""),"*","")</f>
        <v/>
      </c>
      <c r="AZ479" s="61" t="str">
        <f aca="false">SUBSTITUTE(SUBSTITUTE(SUBSTITUTE(SUBSTITUTE(SUBSTITUTE(SUBSTITUTE(SUBSTITUTE(SUBSTITUTE(SUBSTITUTE(SUBSTITUTE(SUBSTITUTE(SUBSTITUTE(SUBSTITUTE(LOWER(AC479&amp;""),CHAR(160),"")," ",""),".",""),"-",""),"/",""),"?",""),"_",""),",",""),"[",""),"]",""),"(",""),")",""),"*","")</f>
        <v/>
      </c>
      <c r="BA479" s="61" t="str">
        <f aca="false">SUBSTITUTE(SUBSTITUTE(SUBSTITUTE(SUBSTITUTE(SUBSTITUTE(SUBSTITUTE(SUBSTITUTE(SUBSTITUTE(SUBSTITUTE(SUBSTITUTE(SUBSTITUTE(SUBSTITUTE(SUBSTITUTE(LOWER(AA479&amp;""),CHAR(160),""),"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"&amp;TRIM(SUBSTITUTE(SUBSTITUTE(SUBSTITUTE(SUBSTITUTE(SUBSTITUTE(SUBSTITUTE(SUBSTITUTE(SUBSTITUTE(SUBSTITUTE(SUBSTITUTE(SUBSTITUTE(SUBSTITUTE(SUBSTITUTE(SUBSTITUTE(SUBSTITUTE(SUBSTITUTE(SUBSTITUTE(SUBSTITUTE(SUBSTITUTE(SUBSTITUTE(LOWER(V479&amp;""),CHAR(160)," "),"."," "),","," "),"-"," "),"/"," "),"("," "),")"," "),":"," "),";"," "),"_"," "),"–"," "),"?"," "),"!"," "),"*"," "),"["," "),"]"," "),"'"," "),"#"," "),"+"," "),"&amp;"," "))&amp;" "</f>
        <v>  </v>
      </c>
      <c r="BD479" s="61" t="str">
        <f aca="false">" "&amp;TRIM(SUBSTITUTE(SUBSTITUTE(SUBSTITUTE(SUBSTITUTE(SUBSTITUTE(SUBSTITUTE(SUBSTITUTE(SUBSTITUTE(SUBSTITUTE(SUBSTITUTE(SUBSTITUTE(SUBSTITUTE(SUBSTITUTE(SUBSTITUTE(SUBSTITUTE(SUBSTITUTE(SUBSTITUTE(SUBSTITUTE(SUBSTITUTE(SUBSTITUTE(LOWER(Z479&amp;""),CHAR(160)," "),"."," "),","," "),"-"," "),"/"," "),"("," "),")"," "),":"," "),";"," "),"_"," "),"–"," "),"?"," "),"!"," "),"*"," "),"["," "),"]"," "),"'"," "),"#"," "),"+"," "),"&amp;"," "))&amp;" "</f>
        <v>  </v>
      </c>
      <c r="BE479" s="61" t="str">
        <f aca="false">" "&amp;TRIM(SUBSTITUTE(SUBSTITUTE(SUBSTITUTE(SUBSTITUTE(SUBSTITUTE(SUBSTITUTE(SUBSTITUTE(SUBSTITUTE(SUBSTITUTE(SUBSTITUTE(SUBSTITUTE(SUBSTITUTE(SUBSTITUTE(SUBSTITUTE(SUBSTITUTE(SUBSTITUTE(SUBSTITUTE(SUBSTITUTE(SUBSTITUTE(SUBSTITUTE(LOWER(W479&amp;""),CHAR(160)," "),"."," "),","," "),"-"," "),"/"," "),"("," "),")"," "),":"," "),";"," "),"_"," "),"–"," "),"?"," "),"!"," "),"*"," "),"["," "),"]"," "),"'"," "),"#"," "),"+"," "),"&amp;"," "))&amp;" "</f>
        <v>  </v>
      </c>
      <c r="BF479" s="61" t="str">
        <f aca="false">" "&amp;TRIM(SUBSTITUTE(SUBSTITUTE(SUBSTITUTE(SUBSTITUTE(SUBSTITUTE(SUBSTITUTE(SUBSTITUTE(SUBSTITUTE(SUBSTITUTE(SUBSTITUTE(SUBSTITUTE(SUBSTITUTE(SUBSTITUTE(SUBSTITUTE(SUBSTITUTE(SUBSTITUTE(SUBSTITUTE(SUBSTITUTE(SUBSTITUTE(SUBSTITUTE(LOWER(AC479&amp;""),CHAR(160)," "),"."," "),","," "),"-"," "),"/"," "),"("," "),")"," "),":"," "),";"," "),"_"," "),"–"," "),"?"," "),"!"," "),"*"," "),"["," "),"]"," "),"'"," "),"#"," "),"+"," "),"&amp;"," "))&amp;" "</f>
        <v>  </v>
      </c>
    </row>
    <row r="480" customFormat="false" ht="54" hidden="false" customHeight="true" outlineLevel="0" collapsed="false">
      <c r="A480" s="57" t="s">
        <v>1111</v>
      </c>
      <c r="B480" s="57" t="s">
        <v>273</v>
      </c>
      <c r="C480" s="57" t="str">
        <f aca="false">Flights!$F$18</f>
        <v>MH0004</v>
      </c>
      <c r="D480" s="58" t="n">
        <f aca="false">Flights!$D$18</f>
        <v>46310</v>
      </c>
      <c r="E480" s="57" t="str">
        <f aca="false">Flights!$G$18&amp;"-"&amp;Flights!$H$18</f>
        <v>KUL-LHR</v>
      </c>
      <c r="F480" s="57" t="str">
        <f aca="false">Flights!$K$18</f>
        <v>EY</v>
      </c>
      <c r="G480" s="57" t="s">
        <v>441</v>
      </c>
      <c r="H480" s="57" t="s">
        <v>442</v>
      </c>
      <c r="I480" s="57" t="s">
        <v>429</v>
      </c>
      <c r="J480" s="57" t="s">
        <v>453</v>
      </c>
      <c r="K480" s="67" t="s">
        <v>437</v>
      </c>
      <c r="L480" s="67" t="s">
        <v>438</v>
      </c>
      <c r="M480" s="67" t="s">
        <v>433</v>
      </c>
      <c r="N480" s="67" t="s">
        <v>365</v>
      </c>
      <c r="O480" s="67" t="s">
        <v>1112</v>
      </c>
      <c r="P480" s="57" t="s">
        <v>184</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open",IF(AND(NOT(OR(LEN(AZ480)&lt;15,ISNUMBER(MATCH(AZ480,L_Placeholder,0)))),NOT(SUMPRODUCT(--ISNUMBER(SEARCH(" "&amp;L_EvidencePhrase&amp;" ",BF480)))&gt;0),NOT(OR(LEN(AU480)&lt;2,ISNUMBER(MATCH(AU480,L_Placeholder,0)))),NOT(OR(LEN(AX480)&lt;2,ISNUMBER(MATCH(AX480,L_Placeholder,0)))),TRIM(AE480)&lt;&gt;TRIM(T480)),"N/A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",BD480)))&gt;0),"INVALID – evidence missing, placeholder or not yet on file",IF(OR(LEN(AX480)&lt;2,ISNUMBER(MATCH(AX480,L_Placeholder,0))),"INVALID – verifier missing",IF(AX480=AU480,"INVALID – verifier must be someone other than the PIC",IF(SUMPRODUCT(--ISNUMBER(SEARCH(" "&amp;L_EvidencePhrase&amp;" ",BC480)))&gt;0,"INVALID – result not yet available (awaiting / TBC)",IF(AND(TRIM(U480)="Pass",SUMPRODUCT(--ISNUMBER(SEARCH(" "&amp;L_ResultBad&amp;" ",BC480)))&gt;0,NOT(SUMPRODUCT(--ISNUMBER(SEARCH(" "&amp;L_Negation&amp;" ",BC480)))&gt;0)),"INVALID – result describes a problem: use Fail, then Pass after CA",IF(AND(AQ480=1,OR(OR(LEN(AY480)&lt;3,ISNUMBER(MATCH(AY480,L_Placeholder,0))),SUMPRODUCT(--ISNUMBER(SEARCH(" "&amp;L_EvidencePhrase&amp;" ",BE480)))&gt;0)),"INVALID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SUBSTITUTE(SUBSTITUTE(SUBSTITUTE(SUBSTITUTE(SUBSTITUTE(SUBSTITUTE(SUBSTITUTE(SUBSTITUTE(SUBSTITUTE(SUBSTITUTE(SUBSTITUTE(SUBSTITUTE(SUBSTITUTE(LOWER(T480&amp;""),CHAR(160),"")," ",""),".",""),"-",""),"/",""),"?",""),"_",""),",",""),"[",""),"]",""),"(",""),")",""),"*","")</f>
        <v/>
      </c>
      <c r="AV480" s="61" t="str">
        <f aca="false">SUBSTITUTE(SUBSTITUTE(SUBSTITUTE(SUBSTITUTE(SUBSTITUTE(SUBSTITUTE(SUBSTITUTE(SUBSTITUTE(SUBSTITUTE(SUBSTITUTE(SUBSTITUTE(SUBSTITUTE(SUBSTITUTE(LOWER(V480&amp;""),CHAR(160),"")," ",""),".",""),"-",""),"/",""),"?",""),"_",""),",",""),"[",""),"]",""),"(",""),")",""),"*","")</f>
        <v/>
      </c>
      <c r="AW480" s="61" t="str">
        <f aca="false">SUBSTITUTE(SUBSTITUTE(SUBSTITUTE(SUBSTITUTE(SUBSTITUTE(SUBSTITUTE(SUBSTITUTE(SUBSTITUTE(SUBSTITUTE(SUBSTITUTE(SUBSTITUTE(SUBSTITUTE(SUBSTITUTE(LOWER(Z480&amp;""),CHAR(160),"")," ",""),".",""),"-",""),"/",""),"?",""),"_",""),",",""),"[",""),"]",""),"(",""),")",""),"*","")</f>
        <v/>
      </c>
      <c r="AX480" s="61" t="str">
        <f aca="false">SUBSTITUTE(SUBSTITUTE(SUBSTITUTE(SUBSTITUTE(SUBSTITUTE(SUBSTITUTE(SUBSTITUTE(SUBSTITUTE(SUBSTITUTE(SUBSTITUTE(SUBSTITUTE(SUBSTITUTE(SUBSTITUTE(LOWER(AE480&amp;""),CHAR(160),"")," ",""),".",""),"-",""),"/",""),"?",""),"_",""),",",""),"[",""),"]",""),"(",""),")",""),"*","")</f>
        <v/>
      </c>
      <c r="AY480" s="61" t="str">
        <f aca="false">SUBSTITUTE(SUBSTITUTE(SUBSTITUTE(SUBSTITUTE(SUBSTITUTE(SUBSTITUTE(SUBSTITUTE(SUBSTITUTE(SUBSTITUTE(SUBSTITUTE(SUBSTITUTE(SUBSTITUTE(SUBSTITUTE(LOWER(W480&amp;""),CHAR(160),"")," ",""),".",""),"-",""),"/",""),"?",""),"_",""),",",""),"[",""),"]",""),"(",""),")",""),"*","")</f>
        <v/>
      </c>
      <c r="AZ480" s="61" t="str">
        <f aca="false">SUBSTITUTE(SUBSTITUTE(SUBSTITUTE(SUBSTITUTE(SUBSTITUTE(SUBSTITUTE(SUBSTITUTE(SUBSTITUTE(SUBSTITUTE(SUBSTITUTE(SUBSTITUTE(SUBSTITUTE(SUBSTITUTE(LOWER(AC480&amp;""),CHAR(160),"")," ",""),".",""),"-",""),"/",""),"?",""),"_",""),",",""),"[",""),"]",""),"(",""),")",""),"*","")</f>
        <v/>
      </c>
      <c r="BA480" s="61" t="str">
        <f aca="false">SUBSTITUTE(SUBSTITUTE(SUBSTITUTE(SUBSTITUTE(SUBSTITUTE(SUBSTITUTE(SUBSTITUTE(SUBSTITUTE(SUBSTITUTE(SUBSTITUTE(SUBSTITUTE(SUBSTITUTE(SUBSTITUTE(LOWER(AA480&amp;""),CHAR(160),""),"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"&amp;TRIM(SUBSTITUTE(SUBSTITUTE(SUBSTITUTE(SUBSTITUTE(SUBSTITUTE(SUBSTITUTE(SUBSTITUTE(SUBSTITUTE(SUBSTITUTE(SUBSTITUTE(SUBSTITUTE(SUBSTITUTE(SUBSTITUTE(SUBSTITUTE(SUBSTITUTE(SUBSTITUTE(SUBSTITUTE(SUBSTITUTE(SUBSTITUTE(SUBSTITUTE(LOWER(V480&amp;""),CHAR(160)," "),"."," "),","," "),"-"," "),"/"," "),"("," "),")"," "),":"," "),";"," "),"_"," "),"–"," "),"?"," "),"!"," "),"*"," "),"["," "),"]"," "),"'"," "),"#"," "),"+"," "),"&amp;"," "))&amp;" "</f>
        <v>  </v>
      </c>
      <c r="BD480" s="61" t="str">
        <f aca="false">" "&amp;TRIM(SUBSTITUTE(SUBSTITUTE(SUBSTITUTE(SUBSTITUTE(SUBSTITUTE(SUBSTITUTE(SUBSTITUTE(SUBSTITUTE(SUBSTITUTE(SUBSTITUTE(SUBSTITUTE(SUBSTITUTE(SUBSTITUTE(SUBSTITUTE(SUBSTITUTE(SUBSTITUTE(SUBSTITUTE(SUBSTITUTE(SUBSTITUTE(SUBSTITUTE(LOWER(Z480&amp;""),CHAR(160)," "),"."," "),","," "),"-"," "),"/"," "),"("," "),")"," "),":"," "),";"," "),"_"," "),"–"," "),"?"," "),"!"," "),"*"," "),"["," "),"]"," "),"'"," "),"#"," "),"+"," "),"&amp;"," "))&amp;" "</f>
        <v>  </v>
      </c>
      <c r="BE480" s="61" t="str">
        <f aca="false">" "&amp;TRIM(SUBSTITUTE(SUBSTITUTE(SUBSTITUTE(SUBSTITUTE(SUBSTITUTE(SUBSTITUTE(SUBSTITUTE(SUBSTITUTE(SUBSTITUTE(SUBSTITUTE(SUBSTITUTE(SUBSTITUTE(SUBSTITUTE(SUBSTITUTE(SUBSTITUTE(SUBSTITUTE(SUBSTITUTE(SUBSTITUTE(SUBSTITUTE(SUBSTITUTE(LOWER(W480&amp;""),CHAR(160)," "),"."," "),","," "),"-"," "),"/"," "),"("," "),")"," "),":"," "),";"," "),"_"," "),"–"," "),"?"," "),"!"," "),"*"," "),"["," "),"]"," "),"'"," "),"#"," "),"+"," "),"&amp;"," "))&amp;" "</f>
        <v>  </v>
      </c>
      <c r="BF480" s="61" t="str">
        <f aca="false">" "&amp;TRIM(SUBSTITUTE(SUBSTITUTE(SUBSTITUTE(SUBSTITUTE(SUBSTITUTE(SUBSTITUTE(SUBSTITUTE(SUBSTITUTE(SUBSTITUTE(SUBSTITUTE(SUBSTITUTE(SUBSTITUTE(SUBSTITUTE(SUBSTITUTE(SUBSTITUTE(SUBSTITUTE(SUBSTITUTE(SUBSTITUTE(SUBSTITUTE(SUBSTITUTE(LOWER(AC480&amp;""),CHAR(160)," "),"."," "),","," "),"-"," "),"/"," "),"("," "),")"," "),":"," "),";"," "),"_"," "),"–"," "),"?"," "),"!"," "),"*"," "),"["," "),"]"," "),"'"," "),"#"," "),"+"," "),"&amp;"," "))&amp;" "</f>
        <v>  </v>
      </c>
    </row>
    <row r="481" customFormat="false" ht="54" hidden="false" customHeight="true" outlineLevel="0" collapsed="false">
      <c r="A481" s="57" t="s">
        <v>1113</v>
      </c>
      <c r="B481" s="57" t="s">
        <v>275</v>
      </c>
      <c r="C481" s="57" t="str">
        <f aca="false">Flights!$F$19</f>
        <v>MH0003</v>
      </c>
      <c r="D481" s="58" t="n">
        <f aca="false">Flights!$D$19</f>
        <v>46320</v>
      </c>
      <c r="E481" s="57" t="str">
        <f aca="false">Flights!$G$19&amp;"-"&amp;Flights!$H$19</f>
        <v>LHR-KUL</v>
      </c>
      <c r="F481" s="57" t="str">
        <f aca="false">Flights!$K$19</f>
        <v>EY</v>
      </c>
      <c r="G481" s="57" t="s">
        <v>79</v>
      </c>
      <c r="H481" s="57" t="s">
        <v>360</v>
      </c>
      <c r="I481" s="57" t="s">
        <v>361</v>
      </c>
      <c r="J481" s="57" t="s">
        <v>362</v>
      </c>
      <c r="K481" s="67" t="s">
        <v>363</v>
      </c>
      <c r="L481" s="67" t="s">
        <v>364</v>
      </c>
      <c r="M481" s="67"/>
      <c r="N481" s="67" t="s">
        <v>365</v>
      </c>
      <c r="O481" s="67" t="s">
        <v>1114</v>
      </c>
      <c r="P481" s="57" t="s">
        <v>183</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open",IF(AND(NOT(OR(LEN(AZ481)&lt;15,ISNUMBER(MATCH(AZ481,L_Placeholder,0)))),NOT(SUMPRODUCT(--ISNUMBER(SEARCH(" "&amp;L_EvidencePhrase&amp;" ",BF481)))&gt;0),NOT(OR(LEN(AU481)&lt;2,ISNUMBER(MATCH(AU481,L_Placeholder,0)))),NOT(OR(LEN(AX481)&lt;2,ISNUMBER(MATCH(AX481,L_Placeholder,0)))),TRIM(AE481)&lt;&gt;TRIM(T481)),"N/A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",BD481)))&gt;0),"INVALID – evidence missing, placeholder or not yet on file",IF(OR(LEN(AX481)&lt;2,ISNUMBER(MATCH(AX481,L_Placeholder,0))),"INVALID – verifier missing",IF(AX481=AU481,"INVALID – verifier must be someone other than the PIC",IF(SUMPRODUCT(--ISNUMBER(SEARCH(" "&amp;L_EvidencePhrase&amp;" ",BC481)))&gt;0,"INVALID – result not yet available (awaiting / TBC)",IF(AND(TRIM(U481)="Pass",SUMPRODUCT(--ISNUMBER(SEARCH(" "&amp;L_ResultBad&amp;" ",BC481)))&gt;0,NOT(SUMPRODUCT(--ISNUMBER(SEARCH(" "&amp;L_Negation&amp;" ",BC481)))&gt;0)),"INVALID – result describes a problem: use Fail, then Pass after CA",IF(AND(AQ481=1,OR(OR(LEN(AY481)&lt;3,ISNUMBER(MATCH(AY481,L_Placeholder,0))),SUMPRODUCT(--ISNUMBER(SEARCH(" "&amp;L_EvidencePhrase&amp;" ",BE481)))&gt;0)),"INVALID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SUBSTITUTE(SUBSTITUTE(SUBSTITUTE(SUBSTITUTE(SUBSTITUTE(SUBSTITUTE(SUBSTITUTE(SUBSTITUTE(SUBSTITUTE(SUBSTITUTE(SUBSTITUTE(SUBSTITUTE(SUBSTITUTE(LOWER(T481&amp;""),CHAR(160),"")," ",""),".",""),"-",""),"/",""),"?",""),"_",""),",",""),"[",""),"]",""),"(",""),")",""),"*","")</f>
        <v/>
      </c>
      <c r="AV481" s="61" t="str">
        <f aca="false">SUBSTITUTE(SUBSTITUTE(SUBSTITUTE(SUBSTITUTE(SUBSTITUTE(SUBSTITUTE(SUBSTITUTE(SUBSTITUTE(SUBSTITUTE(SUBSTITUTE(SUBSTITUTE(SUBSTITUTE(SUBSTITUTE(LOWER(V481&amp;""),CHAR(160),"")," ",""),".",""),"-",""),"/",""),"?",""),"_",""),",",""),"[",""),"]",""),"(",""),")",""),"*","")</f>
        <v/>
      </c>
      <c r="AW481" s="61" t="str">
        <f aca="false">SUBSTITUTE(SUBSTITUTE(SUBSTITUTE(SUBSTITUTE(SUBSTITUTE(SUBSTITUTE(SUBSTITUTE(SUBSTITUTE(SUBSTITUTE(SUBSTITUTE(SUBSTITUTE(SUBSTITUTE(SUBSTITUTE(LOWER(Z481&amp;""),CHAR(160),"")," ",""),".",""),"-",""),"/",""),"?",""),"_",""),",",""),"[",""),"]",""),"(",""),")",""),"*","")</f>
        <v/>
      </c>
      <c r="AX481" s="61" t="str">
        <f aca="false">SUBSTITUTE(SUBSTITUTE(SUBSTITUTE(SUBSTITUTE(SUBSTITUTE(SUBSTITUTE(SUBSTITUTE(SUBSTITUTE(SUBSTITUTE(SUBSTITUTE(SUBSTITUTE(SUBSTITUTE(SUBSTITUTE(LOWER(AE481&amp;""),CHAR(160),"")," ",""),".",""),"-",""),"/",""),"?",""),"_",""),",",""),"[",""),"]",""),"(",""),")",""),"*","")</f>
        <v/>
      </c>
      <c r="AY481" s="61" t="str">
        <f aca="false">SUBSTITUTE(SUBSTITUTE(SUBSTITUTE(SUBSTITUTE(SUBSTITUTE(SUBSTITUTE(SUBSTITUTE(SUBSTITUTE(SUBSTITUTE(SUBSTITUTE(SUBSTITUTE(SUBSTITUTE(SUBSTITUTE(LOWER(W481&amp;""),CHAR(160),"")," ",""),".",""),"-",""),"/",""),"?",""),"_",""),",",""),"[",""),"]",""),"(",""),")",""),"*","")</f>
        <v/>
      </c>
      <c r="AZ481" s="61" t="str">
        <f aca="false">SUBSTITUTE(SUBSTITUTE(SUBSTITUTE(SUBSTITUTE(SUBSTITUTE(SUBSTITUTE(SUBSTITUTE(SUBSTITUTE(SUBSTITUTE(SUBSTITUTE(SUBSTITUTE(SUBSTITUTE(SUBSTITUTE(LOWER(AC481&amp;""),CHAR(160),"")," ",""),".",""),"-",""),"/",""),"?",""),"_",""),",",""),"[",""),"]",""),"(",""),")",""),"*","")</f>
        <v/>
      </c>
      <c r="BA481" s="61" t="str">
        <f aca="false">SUBSTITUTE(SUBSTITUTE(SUBSTITUTE(SUBSTITUTE(SUBSTITUTE(SUBSTITUTE(SUBSTITUTE(SUBSTITUTE(SUBSTITUTE(SUBSTITUTE(SUBSTITUTE(SUBSTITUTE(SUBSTITUTE(LOWER(AA481&amp;""),CHAR(160),""),"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"&amp;TRIM(SUBSTITUTE(SUBSTITUTE(SUBSTITUTE(SUBSTITUTE(SUBSTITUTE(SUBSTITUTE(SUBSTITUTE(SUBSTITUTE(SUBSTITUTE(SUBSTITUTE(SUBSTITUTE(SUBSTITUTE(SUBSTITUTE(SUBSTITUTE(SUBSTITUTE(SUBSTITUTE(SUBSTITUTE(SUBSTITUTE(SUBSTITUTE(SUBSTITUTE(LOWER(V481&amp;""),CHAR(160)," "),"."," "),","," "),"-"," "),"/"," "),"("," "),")"," "),":"," "),";"," "),"_"," "),"–"," "),"?"," "),"!"," "),"*"," "),"["," "),"]"," "),"'"," "),"#"," "),"+"," "),"&amp;"," "))&amp;" "</f>
        <v>  </v>
      </c>
      <c r="BD481" s="61" t="str">
        <f aca="false">" "&amp;TRIM(SUBSTITUTE(SUBSTITUTE(SUBSTITUTE(SUBSTITUTE(SUBSTITUTE(SUBSTITUTE(SUBSTITUTE(SUBSTITUTE(SUBSTITUTE(SUBSTITUTE(SUBSTITUTE(SUBSTITUTE(SUBSTITUTE(SUBSTITUTE(SUBSTITUTE(SUBSTITUTE(SUBSTITUTE(SUBSTITUTE(SUBSTITUTE(SUBSTITUTE(LOWER(Z481&amp;""),CHAR(160)," "),"."," "),","," "),"-"," "),"/"," "),"("," "),")"," "),":"," "),";"," "),"_"," "),"–"," "),"?"," "),"!"," "),"*"," "),"["," "),"]"," "),"'"," "),"#"," "),"+"," "),"&amp;"," "))&amp;" "</f>
        <v>  </v>
      </c>
      <c r="BE481" s="61" t="str">
        <f aca="false">" "&amp;TRIM(SUBSTITUTE(SUBSTITUTE(SUBSTITUTE(SUBSTITUTE(SUBSTITUTE(SUBSTITUTE(SUBSTITUTE(SUBSTITUTE(SUBSTITUTE(SUBSTITUTE(SUBSTITUTE(SUBSTITUTE(SUBSTITUTE(SUBSTITUTE(SUBSTITUTE(SUBSTITUTE(SUBSTITUTE(SUBSTITUTE(SUBSTITUTE(SUBSTITUTE(LOWER(W481&amp;""),CHAR(160)," "),"."," "),","," "),"-"," "),"/"," "),"("," "),")"," "),":"," "),";"," "),"_"," "),"–"," "),"?"," "),"!"," "),"*"," "),"["," "),"]"," "),"'"," "),"#"," "),"+"," "),"&amp;"," "))&amp;" "</f>
        <v>  </v>
      </c>
      <c r="BF481" s="61" t="str">
        <f aca="false">" "&amp;TRIM(SUBSTITUTE(SUBSTITUTE(SUBSTITUTE(SUBSTITUTE(SUBSTITUTE(SUBSTITUTE(SUBSTITUTE(SUBSTITUTE(SUBSTITUTE(SUBSTITUTE(SUBSTITUTE(SUBSTITUTE(SUBSTITUTE(SUBSTITUTE(SUBSTITUTE(SUBSTITUTE(SUBSTITUTE(SUBSTITUTE(SUBSTITUTE(SUBSTITUTE(LOWER(AC481&amp;""),CHAR(160)," "),"."," "),","," "),"-"," "),"/"," "),"("," "),")"," "),":"," "),";"," "),"_"," "),"–"," "),"?"," "),"!"," "),"*"," "),"["," "),"]"," "),"'"," "),"#"," "),"+"," "),"&amp;"," "))&amp;" "</f>
        <v>  </v>
      </c>
    </row>
    <row r="482" customFormat="false" ht="39.75" hidden="false" customHeight="true" outlineLevel="0" collapsed="false">
      <c r="A482" s="57" t="s">
        <v>1115</v>
      </c>
      <c r="B482" s="57" t="s">
        <v>275</v>
      </c>
      <c r="C482" s="57" t="str">
        <f aca="false">Flights!$F$19</f>
        <v>MH0003</v>
      </c>
      <c r="D482" s="58" t="n">
        <f aca="false">Flights!$D$19</f>
        <v>46320</v>
      </c>
      <c r="E482" s="57" t="str">
        <f aca="false">Flights!$G$19&amp;"-"&amp;Flights!$H$19</f>
        <v>LHR-KUL</v>
      </c>
      <c r="F482" s="57" t="str">
        <f aca="false">Flights!$K$19</f>
        <v>EY</v>
      </c>
      <c r="G482" s="57" t="s">
        <v>79</v>
      </c>
      <c r="H482" s="57" t="s">
        <v>360</v>
      </c>
      <c r="I482" s="57" t="s">
        <v>367</v>
      </c>
      <c r="J482" s="57" t="s">
        <v>368</v>
      </c>
      <c r="K482" s="67" t="s">
        <v>369</v>
      </c>
      <c r="L482" s="67" t="s">
        <v>364</v>
      </c>
      <c r="M482" s="67"/>
      <c r="N482" s="67" t="s">
        <v>365</v>
      </c>
      <c r="O482" s="67"/>
      <c r="P482" s="57" t="s">
        <v>183</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open",IF(AND(NOT(OR(LEN(AZ482)&lt;15,ISNUMBER(MATCH(AZ482,L_Placeholder,0)))),NOT(SUMPRODUCT(--ISNUMBER(SEARCH(" "&amp;L_EvidencePhrase&amp;" ",BF482)))&gt;0),NOT(OR(LEN(AU482)&lt;2,ISNUMBER(MATCH(AU482,L_Placeholder,0)))),NOT(OR(LEN(AX482)&lt;2,ISNUMBER(MATCH(AX482,L_Placeholder,0)))),TRIM(AE482)&lt;&gt;TRIM(T482)),"N/A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",BD482)))&gt;0),"INVALID – evidence missing, placeholder or not yet on file",IF(OR(LEN(AX482)&lt;2,ISNUMBER(MATCH(AX482,L_Placeholder,0))),"INVALID – verifier missing",IF(AX482=AU482,"INVALID – verifier must be someone other than the PIC",IF(SUMPRODUCT(--ISNUMBER(SEARCH(" "&amp;L_EvidencePhrase&amp;" ",BC482)))&gt;0,"INVALID – result not yet available (awaiting / TBC)",IF(AND(TRIM(U482)="Pass",SUMPRODUCT(--ISNUMBER(SEARCH(" "&amp;L_ResultBad&amp;" ",BC482)))&gt;0,NOT(SUMPRODUCT(--ISNUMBER(SEARCH(" "&amp;L_Negation&amp;" ",BC482)))&gt;0)),"INVALID – result describes a problem: use Fail, then Pass after CA",IF(AND(AQ482=1,OR(OR(LEN(AY482)&lt;3,ISNUMBER(MATCH(AY482,L_Placeholder,0))),SUMPRODUCT(--ISNUMBER(SEARCH(" "&amp;L_EvidencePhrase&amp;" ",BE482)))&gt;0)),"INVALID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SUBSTITUTE(SUBSTITUTE(SUBSTITUTE(SUBSTITUTE(SUBSTITUTE(SUBSTITUTE(SUBSTITUTE(SUBSTITUTE(SUBSTITUTE(SUBSTITUTE(SUBSTITUTE(SUBSTITUTE(SUBSTITUTE(LOWER(T482&amp;""),CHAR(160),"")," ",""),".",""),"-",""),"/",""),"?",""),"_",""),",",""),"[",""),"]",""),"(",""),")",""),"*","")</f>
        <v/>
      </c>
      <c r="AV482" s="61" t="str">
        <f aca="false">SUBSTITUTE(SUBSTITUTE(SUBSTITUTE(SUBSTITUTE(SUBSTITUTE(SUBSTITUTE(SUBSTITUTE(SUBSTITUTE(SUBSTITUTE(SUBSTITUTE(SUBSTITUTE(SUBSTITUTE(SUBSTITUTE(LOWER(V482&amp;""),CHAR(160),"")," ",""),".",""),"-",""),"/",""),"?",""),"_",""),",",""),"[",""),"]",""),"(",""),")",""),"*","")</f>
        <v/>
      </c>
      <c r="AW482" s="61" t="str">
        <f aca="false">SUBSTITUTE(SUBSTITUTE(SUBSTITUTE(SUBSTITUTE(SUBSTITUTE(SUBSTITUTE(SUBSTITUTE(SUBSTITUTE(SUBSTITUTE(SUBSTITUTE(SUBSTITUTE(SUBSTITUTE(SUBSTITUTE(LOWER(Z482&amp;""),CHAR(160),"")," ",""),".",""),"-",""),"/",""),"?",""),"_",""),",",""),"[",""),"]",""),"(",""),")",""),"*","")</f>
        <v/>
      </c>
      <c r="AX482" s="61" t="str">
        <f aca="false">SUBSTITUTE(SUBSTITUTE(SUBSTITUTE(SUBSTITUTE(SUBSTITUTE(SUBSTITUTE(SUBSTITUTE(SUBSTITUTE(SUBSTITUTE(SUBSTITUTE(SUBSTITUTE(SUBSTITUTE(SUBSTITUTE(LOWER(AE482&amp;""),CHAR(160),"")," ",""),".",""),"-",""),"/",""),"?",""),"_",""),",",""),"[",""),"]",""),"(",""),")",""),"*","")</f>
        <v/>
      </c>
      <c r="AY482" s="61" t="str">
        <f aca="false">SUBSTITUTE(SUBSTITUTE(SUBSTITUTE(SUBSTITUTE(SUBSTITUTE(SUBSTITUTE(SUBSTITUTE(SUBSTITUTE(SUBSTITUTE(SUBSTITUTE(SUBSTITUTE(SUBSTITUTE(SUBSTITUTE(LOWER(W482&amp;""),CHAR(160),"")," ",""),".",""),"-",""),"/",""),"?",""),"_",""),",",""),"[",""),"]",""),"(",""),")",""),"*","")</f>
        <v/>
      </c>
      <c r="AZ482" s="61" t="str">
        <f aca="false">SUBSTITUTE(SUBSTITUTE(SUBSTITUTE(SUBSTITUTE(SUBSTITUTE(SUBSTITUTE(SUBSTITUTE(SUBSTITUTE(SUBSTITUTE(SUBSTITUTE(SUBSTITUTE(SUBSTITUTE(SUBSTITUTE(LOWER(AC482&amp;""),CHAR(160),"")," ",""),".",""),"-",""),"/",""),"?",""),"_",""),",",""),"[",""),"]",""),"(",""),")",""),"*","")</f>
        <v/>
      </c>
      <c r="BA482" s="61" t="str">
        <f aca="false">SUBSTITUTE(SUBSTITUTE(SUBSTITUTE(SUBSTITUTE(SUBSTITUTE(SUBSTITUTE(SUBSTITUTE(SUBSTITUTE(SUBSTITUTE(SUBSTITUTE(SUBSTITUTE(SUBSTITUTE(SUBSTITUTE(LOWER(AA482&amp;""),CHAR(160),""),"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"&amp;TRIM(SUBSTITUTE(SUBSTITUTE(SUBSTITUTE(SUBSTITUTE(SUBSTITUTE(SUBSTITUTE(SUBSTITUTE(SUBSTITUTE(SUBSTITUTE(SUBSTITUTE(SUBSTITUTE(SUBSTITUTE(SUBSTITUTE(SUBSTITUTE(SUBSTITUTE(SUBSTITUTE(SUBSTITUTE(SUBSTITUTE(SUBSTITUTE(SUBSTITUTE(LOWER(V482&amp;""),CHAR(160)," "),"."," "),","," "),"-"," "),"/"," "),"("," "),")"," "),":"," "),";"," "),"_"," "),"–"," "),"?"," "),"!"," "),"*"," "),"["," "),"]"," "),"'"," "),"#"," "),"+"," "),"&amp;"," "))&amp;" "</f>
        <v>  </v>
      </c>
      <c r="BD482" s="61" t="str">
        <f aca="false">" "&amp;TRIM(SUBSTITUTE(SUBSTITUTE(SUBSTITUTE(SUBSTITUTE(SUBSTITUTE(SUBSTITUTE(SUBSTITUTE(SUBSTITUTE(SUBSTITUTE(SUBSTITUTE(SUBSTITUTE(SUBSTITUTE(SUBSTITUTE(SUBSTITUTE(SUBSTITUTE(SUBSTITUTE(SUBSTITUTE(SUBSTITUTE(SUBSTITUTE(SUBSTITUTE(LOWER(Z482&amp;""),CHAR(160)," "),"."," "),","," "),"-"," "),"/"," "),"("," "),")"," "),":"," "),";"," "),"_"," "),"–"," "),"?"," "),"!"," "),"*"," "),"["," "),"]"," "),"'"," "),"#"," "),"+"," "),"&amp;"," "))&amp;" "</f>
        <v>  </v>
      </c>
      <c r="BE482" s="61" t="str">
        <f aca="false">" "&amp;TRIM(SUBSTITUTE(SUBSTITUTE(SUBSTITUTE(SUBSTITUTE(SUBSTITUTE(SUBSTITUTE(SUBSTITUTE(SUBSTITUTE(SUBSTITUTE(SUBSTITUTE(SUBSTITUTE(SUBSTITUTE(SUBSTITUTE(SUBSTITUTE(SUBSTITUTE(SUBSTITUTE(SUBSTITUTE(SUBSTITUTE(SUBSTITUTE(SUBSTITUTE(LOWER(W482&amp;""),CHAR(160)," "),"."," "),","," "),"-"," "),"/"," "),"("," "),")"," "),":"," "),";"," "),"_"," "),"–"," "),"?"," "),"!"," "),"*"," "),"["," "),"]"," "),"'"," "),"#"," "),"+"," "),"&amp;"," "))&amp;" "</f>
        <v>  </v>
      </c>
      <c r="BF482" s="61" t="str">
        <f aca="false">" "&amp;TRIM(SUBSTITUTE(SUBSTITUTE(SUBSTITUTE(SUBSTITUTE(SUBSTITUTE(SUBSTITUTE(SUBSTITUTE(SUBSTITUTE(SUBSTITUTE(SUBSTITUTE(SUBSTITUTE(SUBSTITUTE(SUBSTITUTE(SUBSTITUTE(SUBSTITUTE(SUBSTITUTE(SUBSTITUTE(SUBSTITUTE(SUBSTITUTE(SUBSTITUTE(LOWER(AC482&amp;""),CHAR(160)," "),"."," "),","," "),"-"," "),"/"," "),"("," "),")"," "),":"," "),";"," "),"_"," "),"–"," "),"?"," "),"!"," "),"*"," "),"["," "),"]"," "),"'"," "),"#"," "),"+"," "),"&amp;"," "))&amp;" "</f>
        <v>  </v>
      </c>
    </row>
    <row r="483" customFormat="false" ht="41.25" hidden="false" customHeight="true" outlineLevel="0" collapsed="false">
      <c r="A483" s="57" t="s">
        <v>1116</v>
      </c>
      <c r="B483" s="57" t="s">
        <v>275</v>
      </c>
      <c r="C483" s="57" t="str">
        <f aca="false">Flights!$F$19</f>
        <v>MH0003</v>
      </c>
      <c r="D483" s="58" t="n">
        <f aca="false">Flights!$D$19</f>
        <v>46320</v>
      </c>
      <c r="E483" s="57" t="str">
        <f aca="false">Flights!$G$19&amp;"-"&amp;Flights!$H$19</f>
        <v>LHR-KUL</v>
      </c>
      <c r="F483" s="57" t="str">
        <f aca="false">Flights!$K$19</f>
        <v>EY</v>
      </c>
      <c r="G483" s="57" t="s">
        <v>79</v>
      </c>
      <c r="H483" s="57" t="s">
        <v>360</v>
      </c>
      <c r="I483" s="57" t="s">
        <v>371</v>
      </c>
      <c r="J483" s="57" t="s">
        <v>372</v>
      </c>
      <c r="K483" s="67" t="s">
        <v>373</v>
      </c>
      <c r="L483" s="67" t="s">
        <v>364</v>
      </c>
      <c r="M483" s="67"/>
      <c r="N483" s="67" t="str">
        <f aca="false">IF(TRIM(Flights!$L$19)="A339","Required","N/A – rule")</f>
        <v>N/A – rule</v>
      </c>
      <c r="O483" s="67" t="s">
        <v>374</v>
      </c>
      <c r="P483" s="57" t="s">
        <v>183</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open",IF(AND(NOT(OR(LEN(AZ483)&lt;15,ISNUMBER(MATCH(AZ483,L_Placeholder,0)))),NOT(SUMPRODUCT(--ISNUMBER(SEARCH(" "&amp;L_EvidencePhrase&amp;" ",BF483)))&gt;0),NOT(OR(LEN(AU483)&lt;2,ISNUMBER(MATCH(AU483,L_Placeholder,0)))),NOT(OR(LEN(AX483)&lt;2,ISNUMBER(MATCH(AX483,L_Placeholder,0)))),TRIM(AE483)&lt;&gt;TRIM(T483)),"N/A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",BD483)))&gt;0),"INVALID – evidence missing, placeholder or not yet on file",IF(OR(LEN(AX483)&lt;2,ISNUMBER(MATCH(AX483,L_Placeholder,0))),"INVALID – verifier missing",IF(AX483=AU483,"INVALID – verifier must be someone other than the PIC",IF(SUMPRODUCT(--ISNUMBER(SEARCH(" "&amp;L_EvidencePhrase&amp;" ",BC483)))&gt;0,"INVALID – result not yet available (awaiting / TBC)",IF(AND(TRIM(U483)="Pass",SUMPRODUCT(--ISNUMBER(SEARCH(" "&amp;L_ResultBad&amp;" ",BC483)))&gt;0,NOT(SUMPRODUCT(--ISNUMBER(SEARCH(" "&amp;L_Negation&amp;" ",BC483)))&gt;0)),"INVALID – result describes a problem: use Fail, then Pass after CA",IF(AND(AQ483=1,OR(OR(LEN(AY483)&lt;3,ISNUMBER(MATCH(AY483,L_Placeholder,0))),SUMPRODUCT(--ISNUMBER(SEARCH(" "&amp;L_EvidencePhrase&amp;" ",BE483)))&gt;0)),"INVALID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SUBSTITUTE(SUBSTITUTE(SUBSTITUTE(SUBSTITUTE(SUBSTITUTE(SUBSTITUTE(SUBSTITUTE(SUBSTITUTE(SUBSTITUTE(SUBSTITUTE(SUBSTITUTE(SUBSTITUTE(SUBSTITUTE(LOWER(T483&amp;""),CHAR(160),"")," ",""),".",""),"-",""),"/",""),"?",""),"_",""),",",""),"[",""),"]",""),"(",""),")",""),"*","")</f>
        <v/>
      </c>
      <c r="AV483" s="61" t="str">
        <f aca="false">SUBSTITUTE(SUBSTITUTE(SUBSTITUTE(SUBSTITUTE(SUBSTITUTE(SUBSTITUTE(SUBSTITUTE(SUBSTITUTE(SUBSTITUTE(SUBSTITUTE(SUBSTITUTE(SUBSTITUTE(SUBSTITUTE(LOWER(V483&amp;""),CHAR(160),"")," ",""),".",""),"-",""),"/",""),"?",""),"_",""),",",""),"[",""),"]",""),"(",""),")",""),"*","")</f>
        <v/>
      </c>
      <c r="AW483" s="61" t="str">
        <f aca="false">SUBSTITUTE(SUBSTITUTE(SUBSTITUTE(SUBSTITUTE(SUBSTITUTE(SUBSTITUTE(SUBSTITUTE(SUBSTITUTE(SUBSTITUTE(SUBSTITUTE(SUBSTITUTE(SUBSTITUTE(SUBSTITUTE(LOWER(Z483&amp;""),CHAR(160),"")," ",""),".",""),"-",""),"/",""),"?",""),"_",""),",",""),"[",""),"]",""),"(",""),")",""),"*","")</f>
        <v/>
      </c>
      <c r="AX483" s="61" t="str">
        <f aca="false">SUBSTITUTE(SUBSTITUTE(SUBSTITUTE(SUBSTITUTE(SUBSTITUTE(SUBSTITUTE(SUBSTITUTE(SUBSTITUTE(SUBSTITUTE(SUBSTITUTE(SUBSTITUTE(SUBSTITUTE(SUBSTITUTE(LOWER(AE483&amp;""),CHAR(160),"")," ",""),".",""),"-",""),"/",""),"?",""),"_",""),",",""),"[",""),"]",""),"(",""),")",""),"*","")</f>
        <v/>
      </c>
      <c r="AY483" s="61" t="str">
        <f aca="false">SUBSTITUTE(SUBSTITUTE(SUBSTITUTE(SUBSTITUTE(SUBSTITUTE(SUBSTITUTE(SUBSTITUTE(SUBSTITUTE(SUBSTITUTE(SUBSTITUTE(SUBSTITUTE(SUBSTITUTE(SUBSTITUTE(LOWER(W483&amp;""),CHAR(160),"")," ",""),".",""),"-",""),"/",""),"?",""),"_",""),",",""),"[",""),"]",""),"(",""),")",""),"*","")</f>
        <v/>
      </c>
      <c r="AZ483" s="61" t="str">
        <f aca="false">SUBSTITUTE(SUBSTITUTE(SUBSTITUTE(SUBSTITUTE(SUBSTITUTE(SUBSTITUTE(SUBSTITUTE(SUBSTITUTE(SUBSTITUTE(SUBSTITUTE(SUBSTITUTE(SUBSTITUTE(SUBSTITUTE(LOWER(AC483&amp;""),CHAR(160),"")," ",""),".",""),"-",""),"/",""),"?",""),"_",""),",",""),"[",""),"]",""),"(",""),")",""),"*","")</f>
        <v/>
      </c>
      <c r="BA483" s="61" t="str">
        <f aca="false">SUBSTITUTE(SUBSTITUTE(SUBSTITUTE(SUBSTITUTE(SUBSTITUTE(SUBSTITUTE(SUBSTITUTE(SUBSTITUTE(SUBSTITUTE(SUBSTITUTE(SUBSTITUTE(SUBSTITUTE(SUBSTITUTE(LOWER(AA483&amp;""),CHAR(160),""),"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"&amp;TRIM(SUBSTITUTE(SUBSTITUTE(SUBSTITUTE(SUBSTITUTE(SUBSTITUTE(SUBSTITUTE(SUBSTITUTE(SUBSTITUTE(SUBSTITUTE(SUBSTITUTE(SUBSTITUTE(SUBSTITUTE(SUBSTITUTE(SUBSTITUTE(SUBSTITUTE(SUBSTITUTE(SUBSTITUTE(SUBSTITUTE(SUBSTITUTE(SUBSTITUTE(LOWER(V483&amp;""),CHAR(160)," "),"."," "),","," "),"-"," "),"/"," "),"("," "),")"," "),":"," "),";"," "),"_"," "),"–"," "),"?"," "),"!"," "),"*"," "),"["," "),"]"," "),"'"," "),"#"," "),"+"," "),"&amp;"," "))&amp;" "</f>
        <v>  </v>
      </c>
      <c r="BD483" s="61" t="str">
        <f aca="false">" "&amp;TRIM(SUBSTITUTE(SUBSTITUTE(SUBSTITUTE(SUBSTITUTE(SUBSTITUTE(SUBSTITUTE(SUBSTITUTE(SUBSTITUTE(SUBSTITUTE(SUBSTITUTE(SUBSTITUTE(SUBSTITUTE(SUBSTITUTE(SUBSTITUTE(SUBSTITUTE(SUBSTITUTE(SUBSTITUTE(SUBSTITUTE(SUBSTITUTE(SUBSTITUTE(LOWER(Z483&amp;""),CHAR(160)," "),"."," "),","," "),"-"," "),"/"," "),"("," "),")"," "),":"," "),";"," "),"_"," "),"–"," "),"?"," "),"!"," "),"*"," "),"["," "),"]"," "),"'"," "),"#"," "),"+"," "),"&amp;"," "))&amp;" "</f>
        <v>  </v>
      </c>
      <c r="BE483" s="61" t="str">
        <f aca="false">" "&amp;TRIM(SUBSTITUTE(SUBSTITUTE(SUBSTITUTE(SUBSTITUTE(SUBSTITUTE(SUBSTITUTE(SUBSTITUTE(SUBSTITUTE(SUBSTITUTE(SUBSTITUTE(SUBSTITUTE(SUBSTITUTE(SUBSTITUTE(SUBSTITUTE(SUBSTITUTE(SUBSTITUTE(SUBSTITUTE(SUBSTITUTE(SUBSTITUTE(SUBSTITUTE(LOWER(W483&amp;""),CHAR(160)," "),"."," "),","," "),"-"," "),"/"," "),"("," "),")"," "),":"," "),";"," "),"_"," "),"–"," "),"?"," "),"!"," "),"*"," "),"["," "),"]"," "),"'"," "),"#"," "),"+"," "),"&amp;"," "))&amp;" "</f>
        <v>  </v>
      </c>
      <c r="BF483" s="61" t="str">
        <f aca="false">" "&amp;TRIM(SUBSTITUTE(SUBSTITUTE(SUBSTITUTE(SUBSTITUTE(SUBSTITUTE(SUBSTITUTE(SUBSTITUTE(SUBSTITUTE(SUBSTITUTE(SUBSTITUTE(SUBSTITUTE(SUBSTITUTE(SUBSTITUTE(SUBSTITUTE(SUBSTITUTE(SUBSTITUTE(SUBSTITUTE(SUBSTITUTE(SUBSTITUTE(SUBSTITUTE(LOWER(AC483&amp;""),CHAR(160)," "),"."," "),","," "),"-"," "),"/"," "),"("," "),")"," "),":"," "),";"," "),"_"," "),"–"," "),"?"," "),"!"," "),"*"," "),"["," "),"]"," "),"'"," "),"#"," "),"+"," "),"&amp;"," "))&amp;" "</f>
        <v>  </v>
      </c>
    </row>
    <row r="484" customFormat="false" ht="39.75" hidden="false" customHeight="true" outlineLevel="0" collapsed="false">
      <c r="A484" s="57" t="s">
        <v>1117</v>
      </c>
      <c r="B484" s="57" t="s">
        <v>275</v>
      </c>
      <c r="C484" s="57" t="str">
        <f aca="false">Flights!$F$19</f>
        <v>MH0003</v>
      </c>
      <c r="D484" s="58" t="n">
        <f aca="false">Flights!$D$19</f>
        <v>46320</v>
      </c>
      <c r="E484" s="57" t="str">
        <f aca="false">Flights!$G$19&amp;"-"&amp;Flights!$H$19</f>
        <v>LHR-KUL</v>
      </c>
      <c r="F484" s="57" t="str">
        <f aca="false">Flights!$K$19</f>
        <v>EY</v>
      </c>
      <c r="G484" s="57" t="s">
        <v>79</v>
      </c>
      <c r="H484" s="57" t="s">
        <v>360</v>
      </c>
      <c r="I484" s="57" t="s">
        <v>376</v>
      </c>
      <c r="J484" s="57" t="s">
        <v>377</v>
      </c>
      <c r="K484" s="67" t="s">
        <v>378</v>
      </c>
      <c r="L484" s="67" t="s">
        <v>364</v>
      </c>
      <c r="M484" s="67"/>
      <c r="N484" s="67" t="s">
        <v>365</v>
      </c>
      <c r="O484" s="67"/>
      <c r="P484" s="57" t="s">
        <v>183</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open",IF(AND(NOT(OR(LEN(AZ484)&lt;15,ISNUMBER(MATCH(AZ484,L_Placeholder,0)))),NOT(SUMPRODUCT(--ISNUMBER(SEARCH(" "&amp;L_EvidencePhrase&amp;" ",BF484)))&gt;0),NOT(OR(LEN(AU484)&lt;2,ISNUMBER(MATCH(AU484,L_Placeholder,0)))),NOT(OR(LEN(AX484)&lt;2,ISNUMBER(MATCH(AX484,L_Placeholder,0)))),TRIM(AE484)&lt;&gt;TRIM(T484)),"N/A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",BD484)))&gt;0),"INVALID – evidence missing, placeholder or not yet on file",IF(OR(LEN(AX484)&lt;2,ISNUMBER(MATCH(AX484,L_Placeholder,0))),"INVALID – verifier missing",IF(AX484=AU484,"INVALID – verifier must be someone other than the PIC",IF(SUMPRODUCT(--ISNUMBER(SEARCH(" "&amp;L_EvidencePhrase&amp;" ",BC484)))&gt;0,"INVALID – result not yet available (awaiting / TBC)",IF(AND(TRIM(U484)="Pass",SUMPRODUCT(--ISNUMBER(SEARCH(" "&amp;L_ResultBad&amp;" ",BC484)))&gt;0,NOT(SUMPRODUCT(--ISNUMBER(SEARCH(" "&amp;L_Negation&amp;" ",BC484)))&gt;0)),"INVALID – result describes a problem: use Fail, then Pass after CA",IF(AND(AQ484=1,OR(OR(LEN(AY484)&lt;3,ISNUMBER(MATCH(AY484,L_Placeholder,0))),SUMPRODUCT(--ISNUMBER(SEARCH(" "&amp;L_EvidencePhrase&amp;" ",BE484)))&gt;0)),"INVALID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SUBSTITUTE(SUBSTITUTE(SUBSTITUTE(SUBSTITUTE(SUBSTITUTE(SUBSTITUTE(SUBSTITUTE(SUBSTITUTE(SUBSTITUTE(SUBSTITUTE(SUBSTITUTE(SUBSTITUTE(SUBSTITUTE(LOWER(T484&amp;""),CHAR(160),"")," ",""),".",""),"-",""),"/",""),"?",""),"_",""),",",""),"[",""),"]",""),"(",""),")",""),"*","")</f>
        <v/>
      </c>
      <c r="AV484" s="61" t="str">
        <f aca="false">SUBSTITUTE(SUBSTITUTE(SUBSTITUTE(SUBSTITUTE(SUBSTITUTE(SUBSTITUTE(SUBSTITUTE(SUBSTITUTE(SUBSTITUTE(SUBSTITUTE(SUBSTITUTE(SUBSTITUTE(SUBSTITUTE(LOWER(V484&amp;""),CHAR(160),"")," ",""),".",""),"-",""),"/",""),"?",""),"_",""),",",""),"[",""),"]",""),"(",""),")",""),"*","")</f>
        <v/>
      </c>
      <c r="AW484" s="61" t="str">
        <f aca="false">SUBSTITUTE(SUBSTITUTE(SUBSTITUTE(SUBSTITUTE(SUBSTITUTE(SUBSTITUTE(SUBSTITUTE(SUBSTITUTE(SUBSTITUTE(SUBSTITUTE(SUBSTITUTE(SUBSTITUTE(SUBSTITUTE(LOWER(Z484&amp;""),CHAR(160),"")," ",""),".",""),"-",""),"/",""),"?",""),"_",""),",",""),"[",""),"]",""),"(",""),")",""),"*","")</f>
        <v/>
      </c>
      <c r="AX484" s="61" t="str">
        <f aca="false">SUBSTITUTE(SUBSTITUTE(SUBSTITUTE(SUBSTITUTE(SUBSTITUTE(SUBSTITUTE(SUBSTITUTE(SUBSTITUTE(SUBSTITUTE(SUBSTITUTE(SUBSTITUTE(SUBSTITUTE(SUBSTITUTE(LOWER(AE484&amp;""),CHAR(160),"")," ",""),".",""),"-",""),"/",""),"?",""),"_",""),",",""),"[",""),"]",""),"(",""),")",""),"*","")</f>
        <v/>
      </c>
      <c r="AY484" s="61" t="str">
        <f aca="false">SUBSTITUTE(SUBSTITUTE(SUBSTITUTE(SUBSTITUTE(SUBSTITUTE(SUBSTITUTE(SUBSTITUTE(SUBSTITUTE(SUBSTITUTE(SUBSTITUTE(SUBSTITUTE(SUBSTITUTE(SUBSTITUTE(LOWER(W484&amp;""),CHAR(160),"")," ",""),".",""),"-",""),"/",""),"?",""),"_",""),",",""),"[",""),"]",""),"(",""),")",""),"*","")</f>
        <v/>
      </c>
      <c r="AZ484" s="61" t="str">
        <f aca="false">SUBSTITUTE(SUBSTITUTE(SUBSTITUTE(SUBSTITUTE(SUBSTITUTE(SUBSTITUTE(SUBSTITUTE(SUBSTITUTE(SUBSTITUTE(SUBSTITUTE(SUBSTITUTE(SUBSTITUTE(SUBSTITUTE(LOWER(AC484&amp;""),CHAR(160),"")," ",""),".",""),"-",""),"/",""),"?",""),"_",""),",",""),"[",""),"]",""),"(",""),")",""),"*","")</f>
        <v/>
      </c>
      <c r="BA484" s="61" t="str">
        <f aca="false">SUBSTITUTE(SUBSTITUTE(SUBSTITUTE(SUBSTITUTE(SUBSTITUTE(SUBSTITUTE(SUBSTITUTE(SUBSTITUTE(SUBSTITUTE(SUBSTITUTE(SUBSTITUTE(SUBSTITUTE(SUBSTITUTE(LOWER(AA484&amp;""),CHAR(160),""),"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"&amp;TRIM(SUBSTITUTE(SUBSTITUTE(SUBSTITUTE(SUBSTITUTE(SUBSTITUTE(SUBSTITUTE(SUBSTITUTE(SUBSTITUTE(SUBSTITUTE(SUBSTITUTE(SUBSTITUTE(SUBSTITUTE(SUBSTITUTE(SUBSTITUTE(SUBSTITUTE(SUBSTITUTE(SUBSTITUTE(SUBSTITUTE(SUBSTITUTE(SUBSTITUTE(LOWER(V484&amp;""),CHAR(160)," "),"."," "),","," "),"-"," "),"/"," "),"("," "),")"," "),":"," "),";"," "),"_"," "),"–"," "),"?"," "),"!"," "),"*"," "),"["," "),"]"," "),"'"," "),"#"," "),"+"," "),"&amp;"," "))&amp;" "</f>
        <v>  </v>
      </c>
      <c r="BD484" s="61" t="str">
        <f aca="false">" "&amp;TRIM(SUBSTITUTE(SUBSTITUTE(SUBSTITUTE(SUBSTITUTE(SUBSTITUTE(SUBSTITUTE(SUBSTITUTE(SUBSTITUTE(SUBSTITUTE(SUBSTITUTE(SUBSTITUTE(SUBSTITUTE(SUBSTITUTE(SUBSTITUTE(SUBSTITUTE(SUBSTITUTE(SUBSTITUTE(SUBSTITUTE(SUBSTITUTE(SUBSTITUTE(LOWER(Z484&amp;""),CHAR(160)," "),"."," "),","," "),"-"," "),"/"," "),"("," "),")"," "),":"," "),";"," "),"_"," "),"–"," "),"?"," "),"!"," "),"*"," "),"["," "),"]"," "),"'"," "),"#"," "),"+"," "),"&amp;"," "))&amp;" "</f>
        <v>  </v>
      </c>
      <c r="BE484" s="61" t="str">
        <f aca="false">" "&amp;TRIM(SUBSTITUTE(SUBSTITUTE(SUBSTITUTE(SUBSTITUTE(SUBSTITUTE(SUBSTITUTE(SUBSTITUTE(SUBSTITUTE(SUBSTITUTE(SUBSTITUTE(SUBSTITUTE(SUBSTITUTE(SUBSTITUTE(SUBSTITUTE(SUBSTITUTE(SUBSTITUTE(SUBSTITUTE(SUBSTITUTE(SUBSTITUTE(SUBSTITUTE(LOWER(W484&amp;""),CHAR(160)," "),"."," "),","," "),"-"," "),"/"," "),"("," "),")"," "),":"," "),";"," "),"_"," "),"–"," "),"?"," "),"!"," "),"*"," "),"["," "),"]"," "),"'"," "),"#"," "),"+"," "),"&amp;"," "))&amp;" "</f>
        <v>  </v>
      </c>
      <c r="BF484" s="61" t="str">
        <f aca="false">" "&amp;TRIM(SUBSTITUTE(SUBSTITUTE(SUBSTITUTE(SUBSTITUTE(SUBSTITUTE(SUBSTITUTE(SUBSTITUTE(SUBSTITUTE(SUBSTITUTE(SUBSTITUTE(SUBSTITUTE(SUBSTITUTE(SUBSTITUTE(SUBSTITUTE(SUBSTITUTE(SUBSTITUTE(SUBSTITUTE(SUBSTITUTE(SUBSTITUTE(SUBSTITUTE(LOWER(AC484&amp;""),CHAR(160)," "),"."," "),","," "),"-"," "),"/"," "),"("," "),")"," "),":"," "),";"," "),"_"," "),"–"," "),"?"," "),"!"," "),"*"," "),"["," "),"]"," "),"'"," "),"#"," "),"+"," "),"&amp;"," "))&amp;" "</f>
        <v>  </v>
      </c>
    </row>
    <row r="485" customFormat="false" ht="39.75" hidden="false" customHeight="true" outlineLevel="0" collapsed="false">
      <c r="A485" s="57" t="s">
        <v>1118</v>
      </c>
      <c r="B485" s="57" t="s">
        <v>275</v>
      </c>
      <c r="C485" s="57" t="str">
        <f aca="false">Flights!$F$19</f>
        <v>MH0003</v>
      </c>
      <c r="D485" s="58" t="n">
        <f aca="false">Flights!$D$19</f>
        <v>46320</v>
      </c>
      <c r="E485" s="57" t="str">
        <f aca="false">Flights!$G$19&amp;"-"&amp;Flights!$H$19</f>
        <v>LHR-KUL</v>
      </c>
      <c r="F485" s="57" t="str">
        <f aca="false">Flights!$K$19</f>
        <v>EY</v>
      </c>
      <c r="G485" s="57" t="s">
        <v>79</v>
      </c>
      <c r="H485" s="57" t="s">
        <v>360</v>
      </c>
      <c r="I485" s="57" t="s">
        <v>380</v>
      </c>
      <c r="J485" s="57" t="s">
        <v>381</v>
      </c>
      <c r="K485" s="67" t="s">
        <v>382</v>
      </c>
      <c r="L485" s="67" t="s">
        <v>364</v>
      </c>
      <c r="M485" s="67"/>
      <c r="N485" s="67" t="s">
        <v>365</v>
      </c>
      <c r="O485" s="67"/>
      <c r="P485" s="57" t="s">
        <v>183</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open",IF(AND(NOT(OR(LEN(AZ485)&lt;15,ISNUMBER(MATCH(AZ485,L_Placeholder,0)))),NOT(SUMPRODUCT(--ISNUMBER(SEARCH(" "&amp;L_EvidencePhrase&amp;" ",BF485)))&gt;0),NOT(OR(LEN(AU485)&lt;2,ISNUMBER(MATCH(AU485,L_Placeholder,0)))),NOT(OR(LEN(AX485)&lt;2,ISNUMBER(MATCH(AX485,L_Placeholder,0)))),TRIM(AE485)&lt;&gt;TRIM(T485)),"N/A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",BD485)))&gt;0),"INVALID – evidence missing, placeholder or not yet on file",IF(OR(LEN(AX485)&lt;2,ISNUMBER(MATCH(AX485,L_Placeholder,0))),"INVALID – verifier missing",IF(AX485=AU485,"INVALID – verifier must be someone other than the PIC",IF(SUMPRODUCT(--ISNUMBER(SEARCH(" "&amp;L_EvidencePhrase&amp;" ",BC485)))&gt;0,"INVALID – result not yet available (awaiting / TBC)",IF(AND(TRIM(U485)="Pass",SUMPRODUCT(--ISNUMBER(SEARCH(" "&amp;L_ResultBad&amp;" ",BC485)))&gt;0,NOT(SUMPRODUCT(--ISNUMBER(SEARCH(" "&amp;L_Negation&amp;" ",BC485)))&gt;0)),"INVALID – result describes a problem: use Fail, then Pass after CA",IF(AND(AQ485=1,OR(OR(LEN(AY485)&lt;3,ISNUMBER(MATCH(AY485,L_Placeholder,0))),SUMPRODUCT(--ISNUMBER(SEARCH(" "&amp;L_EvidencePhrase&amp;" ",BE485)))&gt;0)),"INVALID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SUBSTITUTE(SUBSTITUTE(SUBSTITUTE(SUBSTITUTE(SUBSTITUTE(SUBSTITUTE(SUBSTITUTE(SUBSTITUTE(SUBSTITUTE(SUBSTITUTE(SUBSTITUTE(SUBSTITUTE(SUBSTITUTE(LOWER(T485&amp;""),CHAR(160),"")," ",""),".",""),"-",""),"/",""),"?",""),"_",""),",",""),"[",""),"]",""),"(",""),")",""),"*","")</f>
        <v/>
      </c>
      <c r="AV485" s="61" t="str">
        <f aca="false">SUBSTITUTE(SUBSTITUTE(SUBSTITUTE(SUBSTITUTE(SUBSTITUTE(SUBSTITUTE(SUBSTITUTE(SUBSTITUTE(SUBSTITUTE(SUBSTITUTE(SUBSTITUTE(SUBSTITUTE(SUBSTITUTE(LOWER(V485&amp;""),CHAR(160),"")," ",""),".",""),"-",""),"/",""),"?",""),"_",""),",",""),"[",""),"]",""),"(",""),")",""),"*","")</f>
        <v/>
      </c>
      <c r="AW485" s="61" t="str">
        <f aca="false">SUBSTITUTE(SUBSTITUTE(SUBSTITUTE(SUBSTITUTE(SUBSTITUTE(SUBSTITUTE(SUBSTITUTE(SUBSTITUTE(SUBSTITUTE(SUBSTITUTE(SUBSTITUTE(SUBSTITUTE(SUBSTITUTE(LOWER(Z485&amp;""),CHAR(160),"")," ",""),".",""),"-",""),"/",""),"?",""),"_",""),",",""),"[",""),"]",""),"(",""),")",""),"*","")</f>
        <v/>
      </c>
      <c r="AX485" s="61" t="str">
        <f aca="false">SUBSTITUTE(SUBSTITUTE(SUBSTITUTE(SUBSTITUTE(SUBSTITUTE(SUBSTITUTE(SUBSTITUTE(SUBSTITUTE(SUBSTITUTE(SUBSTITUTE(SUBSTITUTE(SUBSTITUTE(SUBSTITUTE(LOWER(AE485&amp;""),CHAR(160),"")," ",""),".",""),"-",""),"/",""),"?",""),"_",""),",",""),"[",""),"]",""),"(",""),")",""),"*","")</f>
        <v/>
      </c>
      <c r="AY485" s="61" t="str">
        <f aca="false">SUBSTITUTE(SUBSTITUTE(SUBSTITUTE(SUBSTITUTE(SUBSTITUTE(SUBSTITUTE(SUBSTITUTE(SUBSTITUTE(SUBSTITUTE(SUBSTITUTE(SUBSTITUTE(SUBSTITUTE(SUBSTITUTE(LOWER(W485&amp;""),CHAR(160),"")," ",""),".",""),"-",""),"/",""),"?",""),"_",""),",",""),"[",""),"]",""),"(",""),")",""),"*","")</f>
        <v/>
      </c>
      <c r="AZ485" s="61" t="str">
        <f aca="false">SUBSTITUTE(SUBSTITUTE(SUBSTITUTE(SUBSTITUTE(SUBSTITUTE(SUBSTITUTE(SUBSTITUTE(SUBSTITUTE(SUBSTITUTE(SUBSTITUTE(SUBSTITUTE(SUBSTITUTE(SUBSTITUTE(LOWER(AC485&amp;""),CHAR(160),"")," ",""),".",""),"-",""),"/",""),"?",""),"_",""),",",""),"[",""),"]",""),"(",""),")",""),"*","")</f>
        <v/>
      </c>
      <c r="BA485" s="61" t="str">
        <f aca="false">SUBSTITUTE(SUBSTITUTE(SUBSTITUTE(SUBSTITUTE(SUBSTITUTE(SUBSTITUTE(SUBSTITUTE(SUBSTITUTE(SUBSTITUTE(SUBSTITUTE(SUBSTITUTE(SUBSTITUTE(SUBSTITUTE(LOWER(AA485&amp;""),CHAR(160),""),"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"&amp;TRIM(SUBSTITUTE(SUBSTITUTE(SUBSTITUTE(SUBSTITUTE(SUBSTITUTE(SUBSTITUTE(SUBSTITUTE(SUBSTITUTE(SUBSTITUTE(SUBSTITUTE(SUBSTITUTE(SUBSTITUTE(SUBSTITUTE(SUBSTITUTE(SUBSTITUTE(SUBSTITUTE(SUBSTITUTE(SUBSTITUTE(SUBSTITUTE(SUBSTITUTE(LOWER(V485&amp;""),CHAR(160)," "),"."," "),","," "),"-"," "),"/"," "),"("," "),")"," "),":"," "),";"," "),"_"," "),"–"," "),"?"," "),"!"," "),"*"," "),"["," "),"]"," "),"'"," "),"#"," "),"+"," "),"&amp;"," "))&amp;" "</f>
        <v>  </v>
      </c>
      <c r="BD485" s="61" t="str">
        <f aca="false">" "&amp;TRIM(SUBSTITUTE(SUBSTITUTE(SUBSTITUTE(SUBSTITUTE(SUBSTITUTE(SUBSTITUTE(SUBSTITUTE(SUBSTITUTE(SUBSTITUTE(SUBSTITUTE(SUBSTITUTE(SUBSTITUTE(SUBSTITUTE(SUBSTITUTE(SUBSTITUTE(SUBSTITUTE(SUBSTITUTE(SUBSTITUTE(SUBSTITUTE(SUBSTITUTE(LOWER(Z485&amp;""),CHAR(160)," "),"."," "),","," "),"-"," "),"/"," "),"("," "),")"," "),":"," "),";"," "),"_"," "),"–"," "),"?"," "),"!"," "),"*"," "),"["," "),"]"," "),"'"," "),"#"," "),"+"," "),"&amp;"," "))&amp;" "</f>
        <v>  </v>
      </c>
      <c r="BE485" s="61" t="str">
        <f aca="false">" "&amp;TRIM(SUBSTITUTE(SUBSTITUTE(SUBSTITUTE(SUBSTITUTE(SUBSTITUTE(SUBSTITUTE(SUBSTITUTE(SUBSTITUTE(SUBSTITUTE(SUBSTITUTE(SUBSTITUTE(SUBSTITUTE(SUBSTITUTE(SUBSTITUTE(SUBSTITUTE(SUBSTITUTE(SUBSTITUTE(SUBSTITUTE(SUBSTITUTE(SUBSTITUTE(LOWER(W485&amp;""),CHAR(160)," "),"."," "),","," "),"-"," "),"/"," "),"("," "),")"," "),":"," "),";"," "),"_"," "),"–"," "),"?"," "),"!"," "),"*"," "),"["," "),"]"," "),"'"," "),"#"," "),"+"," "),"&amp;"," "))&amp;" "</f>
        <v>  </v>
      </c>
      <c r="BF485" s="61" t="str">
        <f aca="false">" "&amp;TRIM(SUBSTITUTE(SUBSTITUTE(SUBSTITUTE(SUBSTITUTE(SUBSTITUTE(SUBSTITUTE(SUBSTITUTE(SUBSTITUTE(SUBSTITUTE(SUBSTITUTE(SUBSTITUTE(SUBSTITUTE(SUBSTITUTE(SUBSTITUTE(SUBSTITUTE(SUBSTITUTE(SUBSTITUTE(SUBSTITUTE(SUBSTITUTE(SUBSTITUTE(LOWER(AC485&amp;""),CHAR(160)," "),"."," "),","," "),"-"," "),"/"," "),"("," "),")"," "),":"," "),";"," "),"_"," "),"–"," "),"?"," "),"!"," "),"*"," "),"["," "),"]"," "),"'"," "),"#"," "),"+"," "),"&amp;"," "))&amp;" "</f>
        <v>  </v>
      </c>
    </row>
    <row r="486" customFormat="false" ht="39.75" hidden="false" customHeight="true" outlineLevel="0" collapsed="false">
      <c r="A486" s="57" t="s">
        <v>1119</v>
      </c>
      <c r="B486" s="57" t="s">
        <v>275</v>
      </c>
      <c r="C486" s="57" t="str">
        <f aca="false">Flights!$F$19</f>
        <v>MH0003</v>
      </c>
      <c r="D486" s="58" t="n">
        <f aca="false">Flights!$D$19</f>
        <v>46320</v>
      </c>
      <c r="E486" s="57" t="str">
        <f aca="false">Flights!$G$19&amp;"-"&amp;Flights!$H$19</f>
        <v>LHR-KUL</v>
      </c>
      <c r="F486" s="57" t="str">
        <f aca="false">Flights!$K$19</f>
        <v>EY</v>
      </c>
      <c r="G486" s="57" t="s">
        <v>79</v>
      </c>
      <c r="H486" s="57" t="s">
        <v>360</v>
      </c>
      <c r="I486" s="57" t="s">
        <v>380</v>
      </c>
      <c r="J486" s="57" t="s">
        <v>384</v>
      </c>
      <c r="K486" s="67" t="s">
        <v>385</v>
      </c>
      <c r="L486" s="67" t="s">
        <v>364</v>
      </c>
      <c r="M486" s="67"/>
      <c r="N486" s="67" t="s">
        <v>365</v>
      </c>
      <c r="O486" s="67"/>
      <c r="P486" s="57" t="s">
        <v>183</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open",IF(AND(NOT(OR(LEN(AZ486)&lt;15,ISNUMBER(MATCH(AZ486,L_Placeholder,0)))),NOT(SUMPRODUCT(--ISNUMBER(SEARCH(" "&amp;L_EvidencePhrase&amp;" ",BF486)))&gt;0),NOT(OR(LEN(AU486)&lt;2,ISNUMBER(MATCH(AU486,L_Placeholder,0)))),NOT(OR(LEN(AX486)&lt;2,ISNUMBER(MATCH(AX486,L_Placeholder,0)))),TRIM(AE486)&lt;&gt;TRIM(T486)),"N/A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",BD486)))&gt;0),"INVALID – evidence missing, placeholder or not yet on file",IF(OR(LEN(AX486)&lt;2,ISNUMBER(MATCH(AX486,L_Placeholder,0))),"INVALID – verifier missing",IF(AX486=AU486,"INVALID – verifier must be someone other than the PIC",IF(SUMPRODUCT(--ISNUMBER(SEARCH(" "&amp;L_EvidencePhrase&amp;" ",BC486)))&gt;0,"INVALID – result not yet available (awaiting / TBC)",IF(AND(TRIM(U486)="Pass",SUMPRODUCT(--ISNUMBER(SEARCH(" "&amp;L_ResultBad&amp;" ",BC486)))&gt;0,NOT(SUMPRODUCT(--ISNUMBER(SEARCH(" "&amp;L_Negation&amp;" ",BC486)))&gt;0)),"INVALID – result describes a problem: use Fail, then Pass after CA",IF(AND(AQ486=1,OR(OR(LEN(AY486)&lt;3,ISNUMBER(MATCH(AY486,L_Placeholder,0))),SUMPRODUCT(--ISNUMBER(SEARCH(" "&amp;L_EvidencePhrase&amp;" ",BE486)))&gt;0)),"INVALID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SUBSTITUTE(SUBSTITUTE(SUBSTITUTE(SUBSTITUTE(SUBSTITUTE(SUBSTITUTE(SUBSTITUTE(SUBSTITUTE(SUBSTITUTE(SUBSTITUTE(SUBSTITUTE(SUBSTITUTE(SUBSTITUTE(LOWER(T486&amp;""),CHAR(160),"")," ",""),".",""),"-",""),"/",""),"?",""),"_",""),",",""),"[",""),"]",""),"(",""),")",""),"*","")</f>
        <v/>
      </c>
      <c r="AV486" s="61" t="str">
        <f aca="false">SUBSTITUTE(SUBSTITUTE(SUBSTITUTE(SUBSTITUTE(SUBSTITUTE(SUBSTITUTE(SUBSTITUTE(SUBSTITUTE(SUBSTITUTE(SUBSTITUTE(SUBSTITUTE(SUBSTITUTE(SUBSTITUTE(LOWER(V486&amp;""),CHAR(160),"")," ",""),".",""),"-",""),"/",""),"?",""),"_",""),",",""),"[",""),"]",""),"(",""),")",""),"*","")</f>
        <v/>
      </c>
      <c r="AW486" s="61" t="str">
        <f aca="false">SUBSTITUTE(SUBSTITUTE(SUBSTITUTE(SUBSTITUTE(SUBSTITUTE(SUBSTITUTE(SUBSTITUTE(SUBSTITUTE(SUBSTITUTE(SUBSTITUTE(SUBSTITUTE(SUBSTITUTE(SUBSTITUTE(LOWER(Z486&amp;""),CHAR(160),"")," ",""),".",""),"-",""),"/",""),"?",""),"_",""),",",""),"[",""),"]",""),"(",""),")",""),"*","")</f>
        <v/>
      </c>
      <c r="AX486" s="61" t="str">
        <f aca="false">SUBSTITUTE(SUBSTITUTE(SUBSTITUTE(SUBSTITUTE(SUBSTITUTE(SUBSTITUTE(SUBSTITUTE(SUBSTITUTE(SUBSTITUTE(SUBSTITUTE(SUBSTITUTE(SUBSTITUTE(SUBSTITUTE(LOWER(AE486&amp;""),CHAR(160),"")," ",""),".",""),"-",""),"/",""),"?",""),"_",""),",",""),"[",""),"]",""),"(",""),")",""),"*","")</f>
        <v/>
      </c>
      <c r="AY486" s="61" t="str">
        <f aca="false">SUBSTITUTE(SUBSTITUTE(SUBSTITUTE(SUBSTITUTE(SUBSTITUTE(SUBSTITUTE(SUBSTITUTE(SUBSTITUTE(SUBSTITUTE(SUBSTITUTE(SUBSTITUTE(SUBSTITUTE(SUBSTITUTE(LOWER(W486&amp;""),CHAR(160),"")," ",""),".",""),"-",""),"/",""),"?",""),"_",""),",",""),"[",""),"]",""),"(",""),")",""),"*","")</f>
        <v/>
      </c>
      <c r="AZ486" s="61" t="str">
        <f aca="false">SUBSTITUTE(SUBSTITUTE(SUBSTITUTE(SUBSTITUTE(SUBSTITUTE(SUBSTITUTE(SUBSTITUTE(SUBSTITUTE(SUBSTITUTE(SUBSTITUTE(SUBSTITUTE(SUBSTITUTE(SUBSTITUTE(LOWER(AC486&amp;""),CHAR(160),"")," ",""),".",""),"-",""),"/",""),"?",""),"_",""),",",""),"[",""),"]",""),"(",""),")",""),"*","")</f>
        <v/>
      </c>
      <c r="BA486" s="61" t="str">
        <f aca="false">SUBSTITUTE(SUBSTITUTE(SUBSTITUTE(SUBSTITUTE(SUBSTITUTE(SUBSTITUTE(SUBSTITUTE(SUBSTITUTE(SUBSTITUTE(SUBSTITUTE(SUBSTITUTE(SUBSTITUTE(SUBSTITUTE(LOWER(AA486&amp;""),CHAR(160),""),"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"&amp;TRIM(SUBSTITUTE(SUBSTITUTE(SUBSTITUTE(SUBSTITUTE(SUBSTITUTE(SUBSTITUTE(SUBSTITUTE(SUBSTITUTE(SUBSTITUTE(SUBSTITUTE(SUBSTITUTE(SUBSTITUTE(SUBSTITUTE(SUBSTITUTE(SUBSTITUTE(SUBSTITUTE(SUBSTITUTE(SUBSTITUTE(SUBSTITUTE(SUBSTITUTE(LOWER(V486&amp;""),CHAR(160)," "),"."," "),","," "),"-"," "),"/"," "),"("," "),")"," "),":"," "),";"," "),"_"," "),"–"," "),"?"," "),"!"," "),"*"," "),"["," "),"]"," "),"'"," "),"#"," "),"+"," "),"&amp;"," "))&amp;" "</f>
        <v>  </v>
      </c>
      <c r="BD486" s="61" t="str">
        <f aca="false">" "&amp;TRIM(SUBSTITUTE(SUBSTITUTE(SUBSTITUTE(SUBSTITUTE(SUBSTITUTE(SUBSTITUTE(SUBSTITUTE(SUBSTITUTE(SUBSTITUTE(SUBSTITUTE(SUBSTITUTE(SUBSTITUTE(SUBSTITUTE(SUBSTITUTE(SUBSTITUTE(SUBSTITUTE(SUBSTITUTE(SUBSTITUTE(SUBSTITUTE(SUBSTITUTE(LOWER(Z486&amp;""),CHAR(160)," "),"."," "),","," "),"-"," "),"/"," "),"("," "),")"," "),":"," "),";"," "),"_"," "),"–"," "),"?"," "),"!"," "),"*"," "),"["," "),"]"," "),"'"," "),"#"," "),"+"," "),"&amp;"," "))&amp;" "</f>
        <v>  </v>
      </c>
      <c r="BE486" s="61" t="str">
        <f aca="false">" "&amp;TRIM(SUBSTITUTE(SUBSTITUTE(SUBSTITUTE(SUBSTITUTE(SUBSTITUTE(SUBSTITUTE(SUBSTITUTE(SUBSTITUTE(SUBSTITUTE(SUBSTITUTE(SUBSTITUTE(SUBSTITUTE(SUBSTITUTE(SUBSTITUTE(SUBSTITUTE(SUBSTITUTE(SUBSTITUTE(SUBSTITUTE(SUBSTITUTE(SUBSTITUTE(LOWER(W486&amp;""),CHAR(160)," "),"."," "),","," "),"-"," "),"/"," "),"("," "),")"," "),":"," "),";"," "),"_"," "),"–"," "),"?"," "),"!"," "),"*"," "),"["," "),"]"," "),"'"," "),"#"," "),"+"," "),"&amp;"," "))&amp;" "</f>
        <v>  </v>
      </c>
      <c r="BF486" s="61" t="str">
        <f aca="false">" "&amp;TRIM(SUBSTITUTE(SUBSTITUTE(SUBSTITUTE(SUBSTITUTE(SUBSTITUTE(SUBSTITUTE(SUBSTITUTE(SUBSTITUTE(SUBSTITUTE(SUBSTITUTE(SUBSTITUTE(SUBSTITUTE(SUBSTITUTE(SUBSTITUTE(SUBSTITUTE(SUBSTITUTE(SUBSTITUTE(SUBSTITUTE(SUBSTITUTE(SUBSTITUTE(LOWER(AC486&amp;""),CHAR(160)," "),"."," "),","," "),"-"," "),"/"," "),"("," "),")"," "),":"," "),";"," "),"_"," "),"–"," "),"?"," "),"!"," "),"*"," "),"["," "),"]"," "),"'"," "),"#"," "),"+"," "),"&amp;"," "))&amp;" "</f>
        <v>  </v>
      </c>
    </row>
    <row r="487" customFormat="false" ht="39.75" hidden="false" customHeight="true" outlineLevel="0" collapsed="false">
      <c r="A487" s="57" t="s">
        <v>1120</v>
      </c>
      <c r="B487" s="57" t="s">
        <v>275</v>
      </c>
      <c r="C487" s="57" t="str">
        <f aca="false">Flights!$F$19</f>
        <v>MH0003</v>
      </c>
      <c r="D487" s="58" t="n">
        <f aca="false">Flights!$D$19</f>
        <v>46320</v>
      </c>
      <c r="E487" s="57" t="str">
        <f aca="false">Flights!$G$19&amp;"-"&amp;Flights!$H$19</f>
        <v>LHR-KUL</v>
      </c>
      <c r="F487" s="57" t="str">
        <f aca="false">Flights!$K$19</f>
        <v>EY</v>
      </c>
      <c r="G487" s="57" t="s">
        <v>79</v>
      </c>
      <c r="H487" s="57" t="s">
        <v>360</v>
      </c>
      <c r="I487" s="57" t="s">
        <v>387</v>
      </c>
      <c r="J487" s="57" t="s">
        <v>388</v>
      </c>
      <c r="K487" s="67" t="s">
        <v>389</v>
      </c>
      <c r="L487" s="67" t="s">
        <v>364</v>
      </c>
      <c r="M487" s="67"/>
      <c r="N487" s="67" t="s">
        <v>365</v>
      </c>
      <c r="O487" s="67"/>
      <c r="P487" s="57" t="s">
        <v>183</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open",IF(AND(NOT(OR(LEN(AZ487)&lt;15,ISNUMBER(MATCH(AZ487,L_Placeholder,0)))),NOT(SUMPRODUCT(--ISNUMBER(SEARCH(" "&amp;L_EvidencePhrase&amp;" ",BF487)))&gt;0),NOT(OR(LEN(AU487)&lt;2,ISNUMBER(MATCH(AU487,L_Placeholder,0)))),NOT(OR(LEN(AX487)&lt;2,ISNUMBER(MATCH(AX487,L_Placeholder,0)))),TRIM(AE487)&lt;&gt;TRIM(T487)),"N/A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",BD487)))&gt;0),"INVALID – evidence missing, placeholder or not yet on file",IF(OR(LEN(AX487)&lt;2,ISNUMBER(MATCH(AX487,L_Placeholder,0))),"INVALID – verifier missing",IF(AX487=AU487,"INVALID – verifier must be someone other than the PIC",IF(SUMPRODUCT(--ISNUMBER(SEARCH(" "&amp;L_EvidencePhrase&amp;" ",BC487)))&gt;0,"INVALID – result not yet available (awaiting / TBC)",IF(AND(TRIM(U487)="Pass",SUMPRODUCT(--ISNUMBER(SEARCH(" "&amp;L_ResultBad&amp;" ",BC487)))&gt;0,NOT(SUMPRODUCT(--ISNUMBER(SEARCH(" "&amp;L_Negation&amp;" ",BC487)))&gt;0)),"INVALID – result describes a problem: use Fail, then Pass after CA",IF(AND(AQ487=1,OR(OR(LEN(AY487)&lt;3,ISNUMBER(MATCH(AY487,L_Placeholder,0))),SUMPRODUCT(--ISNUMBER(SEARCH(" "&amp;L_EvidencePhrase&amp;" ",BE487)))&gt;0)),"INVALID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SUBSTITUTE(SUBSTITUTE(SUBSTITUTE(SUBSTITUTE(SUBSTITUTE(SUBSTITUTE(SUBSTITUTE(SUBSTITUTE(SUBSTITUTE(SUBSTITUTE(SUBSTITUTE(SUBSTITUTE(SUBSTITUTE(LOWER(T487&amp;""),CHAR(160),"")," ",""),".",""),"-",""),"/",""),"?",""),"_",""),",",""),"[",""),"]",""),"(",""),")",""),"*","")</f>
        <v/>
      </c>
      <c r="AV487" s="61" t="str">
        <f aca="false">SUBSTITUTE(SUBSTITUTE(SUBSTITUTE(SUBSTITUTE(SUBSTITUTE(SUBSTITUTE(SUBSTITUTE(SUBSTITUTE(SUBSTITUTE(SUBSTITUTE(SUBSTITUTE(SUBSTITUTE(SUBSTITUTE(LOWER(V487&amp;""),CHAR(160),"")," ",""),".",""),"-",""),"/",""),"?",""),"_",""),",",""),"[",""),"]",""),"(",""),")",""),"*","")</f>
        <v/>
      </c>
      <c r="AW487" s="61" t="str">
        <f aca="false">SUBSTITUTE(SUBSTITUTE(SUBSTITUTE(SUBSTITUTE(SUBSTITUTE(SUBSTITUTE(SUBSTITUTE(SUBSTITUTE(SUBSTITUTE(SUBSTITUTE(SUBSTITUTE(SUBSTITUTE(SUBSTITUTE(LOWER(Z487&amp;""),CHAR(160),"")," ",""),".",""),"-",""),"/",""),"?",""),"_",""),",",""),"[",""),"]",""),"(",""),")",""),"*","")</f>
        <v/>
      </c>
      <c r="AX487" s="61" t="str">
        <f aca="false">SUBSTITUTE(SUBSTITUTE(SUBSTITUTE(SUBSTITUTE(SUBSTITUTE(SUBSTITUTE(SUBSTITUTE(SUBSTITUTE(SUBSTITUTE(SUBSTITUTE(SUBSTITUTE(SUBSTITUTE(SUBSTITUTE(LOWER(AE487&amp;""),CHAR(160),"")," ",""),".",""),"-",""),"/",""),"?",""),"_",""),",",""),"[",""),"]",""),"(",""),")",""),"*","")</f>
        <v/>
      </c>
      <c r="AY487" s="61" t="str">
        <f aca="false">SUBSTITUTE(SUBSTITUTE(SUBSTITUTE(SUBSTITUTE(SUBSTITUTE(SUBSTITUTE(SUBSTITUTE(SUBSTITUTE(SUBSTITUTE(SUBSTITUTE(SUBSTITUTE(SUBSTITUTE(SUBSTITUTE(LOWER(W487&amp;""),CHAR(160),"")," ",""),".",""),"-",""),"/",""),"?",""),"_",""),",",""),"[",""),"]",""),"(",""),")",""),"*","")</f>
        <v/>
      </c>
      <c r="AZ487" s="61" t="str">
        <f aca="false">SUBSTITUTE(SUBSTITUTE(SUBSTITUTE(SUBSTITUTE(SUBSTITUTE(SUBSTITUTE(SUBSTITUTE(SUBSTITUTE(SUBSTITUTE(SUBSTITUTE(SUBSTITUTE(SUBSTITUTE(SUBSTITUTE(LOWER(AC487&amp;""),CHAR(160),"")," ",""),".",""),"-",""),"/",""),"?",""),"_",""),",",""),"[",""),"]",""),"(",""),")",""),"*","")</f>
        <v/>
      </c>
      <c r="BA487" s="61" t="str">
        <f aca="false">SUBSTITUTE(SUBSTITUTE(SUBSTITUTE(SUBSTITUTE(SUBSTITUTE(SUBSTITUTE(SUBSTITUTE(SUBSTITUTE(SUBSTITUTE(SUBSTITUTE(SUBSTITUTE(SUBSTITUTE(SUBSTITUTE(LOWER(AA487&amp;""),CHAR(160),""),"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"&amp;TRIM(SUBSTITUTE(SUBSTITUTE(SUBSTITUTE(SUBSTITUTE(SUBSTITUTE(SUBSTITUTE(SUBSTITUTE(SUBSTITUTE(SUBSTITUTE(SUBSTITUTE(SUBSTITUTE(SUBSTITUTE(SUBSTITUTE(SUBSTITUTE(SUBSTITUTE(SUBSTITUTE(SUBSTITUTE(SUBSTITUTE(SUBSTITUTE(SUBSTITUTE(LOWER(V487&amp;""),CHAR(160)," "),"."," "),","," "),"-"," "),"/"," "),"("," "),")"," "),":"," "),";"," "),"_"," "),"–"," "),"?"," "),"!"," "),"*"," "),"["," "),"]"," "),"'"," "),"#"," "),"+"," "),"&amp;"," "))&amp;" "</f>
        <v>  </v>
      </c>
      <c r="BD487" s="61" t="str">
        <f aca="false">" "&amp;TRIM(SUBSTITUTE(SUBSTITUTE(SUBSTITUTE(SUBSTITUTE(SUBSTITUTE(SUBSTITUTE(SUBSTITUTE(SUBSTITUTE(SUBSTITUTE(SUBSTITUTE(SUBSTITUTE(SUBSTITUTE(SUBSTITUTE(SUBSTITUTE(SUBSTITUTE(SUBSTITUTE(SUBSTITUTE(SUBSTITUTE(SUBSTITUTE(SUBSTITUTE(LOWER(Z487&amp;""),CHAR(160)," "),"."," "),","," "),"-"," "),"/"," "),"("," "),")"," "),":"," "),";"," "),"_"," "),"–"," "),"?"," "),"!"," "),"*"," "),"["," "),"]"," "),"'"," "),"#"," "),"+"," "),"&amp;"," "))&amp;" "</f>
        <v>  </v>
      </c>
      <c r="BE487" s="61" t="str">
        <f aca="false">" "&amp;TRIM(SUBSTITUTE(SUBSTITUTE(SUBSTITUTE(SUBSTITUTE(SUBSTITUTE(SUBSTITUTE(SUBSTITUTE(SUBSTITUTE(SUBSTITUTE(SUBSTITUTE(SUBSTITUTE(SUBSTITUTE(SUBSTITUTE(SUBSTITUTE(SUBSTITUTE(SUBSTITUTE(SUBSTITUTE(SUBSTITUTE(SUBSTITUTE(SUBSTITUTE(LOWER(W487&amp;""),CHAR(160)," "),"."," "),","," "),"-"," "),"/"," "),"("," "),")"," "),":"," "),";"," "),"_"," "),"–"," "),"?"," "),"!"," "),"*"," "),"["," "),"]"," "),"'"," "),"#"," "),"+"," "),"&amp;"," "))&amp;" "</f>
        <v>  </v>
      </c>
      <c r="BF487" s="61" t="str">
        <f aca="false">" "&amp;TRIM(SUBSTITUTE(SUBSTITUTE(SUBSTITUTE(SUBSTITUTE(SUBSTITUTE(SUBSTITUTE(SUBSTITUTE(SUBSTITUTE(SUBSTITUTE(SUBSTITUTE(SUBSTITUTE(SUBSTITUTE(SUBSTITUTE(SUBSTITUTE(SUBSTITUTE(SUBSTITUTE(SUBSTITUTE(SUBSTITUTE(SUBSTITUTE(SUBSTITUTE(LOWER(AC487&amp;""),CHAR(160)," "),"."," "),","," "),"-"," "),"/"," "),"("," "),")"," "),":"," "),";"," "),"_"," "),"–"," "),"?"," "),"!"," "),"*"," "),"["," "),"]"," "),"'"," "),"#"," "),"+"," "),"&amp;"," "))&amp;" "</f>
        <v>  </v>
      </c>
    </row>
    <row r="488" customFormat="false" ht="39.75" hidden="false" customHeight="true" outlineLevel="0" collapsed="false">
      <c r="A488" s="57" t="s">
        <v>1121</v>
      </c>
      <c r="B488" s="57" t="s">
        <v>275</v>
      </c>
      <c r="C488" s="57" t="str">
        <f aca="false">Flights!$F$19</f>
        <v>MH0003</v>
      </c>
      <c r="D488" s="58" t="n">
        <f aca="false">Flights!$D$19</f>
        <v>46320</v>
      </c>
      <c r="E488" s="57" t="str">
        <f aca="false">Flights!$G$19&amp;"-"&amp;Flights!$H$19</f>
        <v>LHR-KUL</v>
      </c>
      <c r="F488" s="57" t="str">
        <f aca="false">Flights!$K$19</f>
        <v>EY</v>
      </c>
      <c r="G488" s="57" t="s">
        <v>79</v>
      </c>
      <c r="H488" s="57" t="s">
        <v>360</v>
      </c>
      <c r="I488" s="57" t="s">
        <v>387</v>
      </c>
      <c r="J488" s="57" t="s">
        <v>391</v>
      </c>
      <c r="K488" s="67" t="s">
        <v>389</v>
      </c>
      <c r="L488" s="67" t="s">
        <v>364</v>
      </c>
      <c r="M488" s="67"/>
      <c r="N488" s="67" t="s">
        <v>365</v>
      </c>
      <c r="O488" s="67"/>
      <c r="P488" s="57" t="s">
        <v>183</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open",IF(AND(NOT(OR(LEN(AZ488)&lt;15,ISNUMBER(MATCH(AZ488,L_Placeholder,0)))),NOT(SUMPRODUCT(--ISNUMBER(SEARCH(" "&amp;L_EvidencePhrase&amp;" ",BF488)))&gt;0),NOT(OR(LEN(AU488)&lt;2,ISNUMBER(MATCH(AU488,L_Placeholder,0)))),NOT(OR(LEN(AX488)&lt;2,ISNUMBER(MATCH(AX488,L_Placeholder,0)))),TRIM(AE488)&lt;&gt;TRIM(T488)),"N/A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",BD488)))&gt;0),"INVALID – evidence missing, placeholder or not yet on file",IF(OR(LEN(AX488)&lt;2,ISNUMBER(MATCH(AX488,L_Placeholder,0))),"INVALID – verifier missing",IF(AX488=AU488,"INVALID – verifier must be someone other than the PIC",IF(SUMPRODUCT(--ISNUMBER(SEARCH(" "&amp;L_EvidencePhrase&amp;" ",BC488)))&gt;0,"INVALID – result not yet available (awaiting / TBC)",IF(AND(TRIM(U488)="Pass",SUMPRODUCT(--ISNUMBER(SEARCH(" "&amp;L_ResultBad&amp;" ",BC488)))&gt;0,NOT(SUMPRODUCT(--ISNUMBER(SEARCH(" "&amp;L_Negation&amp;" ",BC488)))&gt;0)),"INVALID – result describes a problem: use Fail, then Pass after CA",IF(AND(AQ488=1,OR(OR(LEN(AY488)&lt;3,ISNUMBER(MATCH(AY488,L_Placeholder,0))),SUMPRODUCT(--ISNUMBER(SEARCH(" "&amp;L_EvidencePhrase&amp;" ",BE488)))&gt;0)),"INVALID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SUBSTITUTE(SUBSTITUTE(SUBSTITUTE(SUBSTITUTE(SUBSTITUTE(SUBSTITUTE(SUBSTITUTE(SUBSTITUTE(SUBSTITUTE(SUBSTITUTE(SUBSTITUTE(SUBSTITUTE(SUBSTITUTE(LOWER(T488&amp;""),CHAR(160),"")," ",""),".",""),"-",""),"/",""),"?",""),"_",""),",",""),"[",""),"]",""),"(",""),")",""),"*","")</f>
        <v/>
      </c>
      <c r="AV488" s="61" t="str">
        <f aca="false">SUBSTITUTE(SUBSTITUTE(SUBSTITUTE(SUBSTITUTE(SUBSTITUTE(SUBSTITUTE(SUBSTITUTE(SUBSTITUTE(SUBSTITUTE(SUBSTITUTE(SUBSTITUTE(SUBSTITUTE(SUBSTITUTE(LOWER(V488&amp;""),CHAR(160),"")," ",""),".",""),"-",""),"/",""),"?",""),"_",""),",",""),"[",""),"]",""),"(",""),")",""),"*","")</f>
        <v/>
      </c>
      <c r="AW488" s="61" t="str">
        <f aca="false">SUBSTITUTE(SUBSTITUTE(SUBSTITUTE(SUBSTITUTE(SUBSTITUTE(SUBSTITUTE(SUBSTITUTE(SUBSTITUTE(SUBSTITUTE(SUBSTITUTE(SUBSTITUTE(SUBSTITUTE(SUBSTITUTE(LOWER(Z488&amp;""),CHAR(160),"")," ",""),".",""),"-",""),"/",""),"?",""),"_",""),",",""),"[",""),"]",""),"(",""),")",""),"*","")</f>
        <v/>
      </c>
      <c r="AX488" s="61" t="str">
        <f aca="false">SUBSTITUTE(SUBSTITUTE(SUBSTITUTE(SUBSTITUTE(SUBSTITUTE(SUBSTITUTE(SUBSTITUTE(SUBSTITUTE(SUBSTITUTE(SUBSTITUTE(SUBSTITUTE(SUBSTITUTE(SUBSTITUTE(LOWER(AE488&amp;""),CHAR(160),"")," ",""),".",""),"-",""),"/",""),"?",""),"_",""),",",""),"[",""),"]",""),"(",""),")",""),"*","")</f>
        <v/>
      </c>
      <c r="AY488" s="61" t="str">
        <f aca="false">SUBSTITUTE(SUBSTITUTE(SUBSTITUTE(SUBSTITUTE(SUBSTITUTE(SUBSTITUTE(SUBSTITUTE(SUBSTITUTE(SUBSTITUTE(SUBSTITUTE(SUBSTITUTE(SUBSTITUTE(SUBSTITUTE(LOWER(W488&amp;""),CHAR(160),"")," ",""),".",""),"-",""),"/",""),"?",""),"_",""),",",""),"[",""),"]",""),"(",""),")",""),"*","")</f>
        <v/>
      </c>
      <c r="AZ488" s="61" t="str">
        <f aca="false">SUBSTITUTE(SUBSTITUTE(SUBSTITUTE(SUBSTITUTE(SUBSTITUTE(SUBSTITUTE(SUBSTITUTE(SUBSTITUTE(SUBSTITUTE(SUBSTITUTE(SUBSTITUTE(SUBSTITUTE(SUBSTITUTE(LOWER(AC488&amp;""),CHAR(160),"")," ",""),".",""),"-",""),"/",""),"?",""),"_",""),",",""),"[",""),"]",""),"(",""),")",""),"*","")</f>
        <v/>
      </c>
      <c r="BA488" s="61" t="str">
        <f aca="false">SUBSTITUTE(SUBSTITUTE(SUBSTITUTE(SUBSTITUTE(SUBSTITUTE(SUBSTITUTE(SUBSTITUTE(SUBSTITUTE(SUBSTITUTE(SUBSTITUTE(SUBSTITUTE(SUBSTITUTE(SUBSTITUTE(LOWER(AA488&amp;""),CHAR(160),""),"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"&amp;TRIM(SUBSTITUTE(SUBSTITUTE(SUBSTITUTE(SUBSTITUTE(SUBSTITUTE(SUBSTITUTE(SUBSTITUTE(SUBSTITUTE(SUBSTITUTE(SUBSTITUTE(SUBSTITUTE(SUBSTITUTE(SUBSTITUTE(SUBSTITUTE(SUBSTITUTE(SUBSTITUTE(SUBSTITUTE(SUBSTITUTE(SUBSTITUTE(SUBSTITUTE(LOWER(V488&amp;""),CHAR(160)," "),"."," "),","," "),"-"," "),"/"," "),"("," "),")"," "),":"," "),";"," "),"_"," "),"–"," "),"?"," "),"!"," "),"*"," "),"["," "),"]"," "),"'"," "),"#"," "),"+"," "),"&amp;"," "))&amp;" "</f>
        <v>  </v>
      </c>
      <c r="BD488" s="61" t="str">
        <f aca="false">" "&amp;TRIM(SUBSTITUTE(SUBSTITUTE(SUBSTITUTE(SUBSTITUTE(SUBSTITUTE(SUBSTITUTE(SUBSTITUTE(SUBSTITUTE(SUBSTITUTE(SUBSTITUTE(SUBSTITUTE(SUBSTITUTE(SUBSTITUTE(SUBSTITUTE(SUBSTITUTE(SUBSTITUTE(SUBSTITUTE(SUBSTITUTE(SUBSTITUTE(SUBSTITUTE(LOWER(Z488&amp;""),CHAR(160)," "),"."," "),","," "),"-"," "),"/"," "),"("," "),")"," "),":"," "),";"," "),"_"," "),"–"," "),"?"," "),"!"," "),"*"," "),"["," "),"]"," "),"'"," "),"#"," "),"+"," "),"&amp;"," "))&amp;" "</f>
        <v>  </v>
      </c>
      <c r="BE488" s="61" t="str">
        <f aca="false">" "&amp;TRIM(SUBSTITUTE(SUBSTITUTE(SUBSTITUTE(SUBSTITUTE(SUBSTITUTE(SUBSTITUTE(SUBSTITUTE(SUBSTITUTE(SUBSTITUTE(SUBSTITUTE(SUBSTITUTE(SUBSTITUTE(SUBSTITUTE(SUBSTITUTE(SUBSTITUTE(SUBSTITUTE(SUBSTITUTE(SUBSTITUTE(SUBSTITUTE(SUBSTITUTE(LOWER(W488&amp;""),CHAR(160)," "),"."," "),","," "),"-"," "),"/"," "),"("," "),")"," "),":"," "),";"," "),"_"," "),"–"," "),"?"," "),"!"," "),"*"," "),"["," "),"]"," "),"'"," "),"#"," "),"+"," "),"&amp;"," "))&amp;" "</f>
        <v>  </v>
      </c>
      <c r="BF488" s="61" t="str">
        <f aca="false">" "&amp;TRIM(SUBSTITUTE(SUBSTITUTE(SUBSTITUTE(SUBSTITUTE(SUBSTITUTE(SUBSTITUTE(SUBSTITUTE(SUBSTITUTE(SUBSTITUTE(SUBSTITUTE(SUBSTITUTE(SUBSTITUTE(SUBSTITUTE(SUBSTITUTE(SUBSTITUTE(SUBSTITUTE(SUBSTITUTE(SUBSTITUTE(SUBSTITUTE(SUBSTITUTE(LOWER(AC488&amp;""),CHAR(160)," "),"."," "),","," "),"-"," "),"/"," "),"("," "),")"," "),":"," "),";"," "),"_"," "),"–"," "),"?"," "),"!"," "),"*"," "),"["," "),"]"," "),"'"," "),"#"," "),"+"," "),"&amp;"," "))&amp;" "</f>
        <v>  </v>
      </c>
    </row>
    <row r="489" customFormat="false" ht="39.75" hidden="false" customHeight="true" outlineLevel="0" collapsed="false">
      <c r="A489" s="57" t="s">
        <v>1122</v>
      </c>
      <c r="B489" s="57" t="s">
        <v>275</v>
      </c>
      <c r="C489" s="57" t="str">
        <f aca="false">Flights!$F$19</f>
        <v>MH0003</v>
      </c>
      <c r="D489" s="58" t="n">
        <f aca="false">Flights!$D$19</f>
        <v>46320</v>
      </c>
      <c r="E489" s="57" t="str">
        <f aca="false">Flights!$G$19&amp;"-"&amp;Flights!$H$19</f>
        <v>LHR-KUL</v>
      </c>
      <c r="F489" s="57" t="str">
        <f aca="false">Flights!$K$19</f>
        <v>EY</v>
      </c>
      <c r="G489" s="57" t="s">
        <v>79</v>
      </c>
      <c r="H489" s="57" t="s">
        <v>360</v>
      </c>
      <c r="I489" s="57" t="s">
        <v>393</v>
      </c>
      <c r="J489" s="57" t="s">
        <v>394</v>
      </c>
      <c r="K489" s="67" t="s">
        <v>395</v>
      </c>
      <c r="L489" s="67" t="s">
        <v>396</v>
      </c>
      <c r="M489" s="67"/>
      <c r="N489" s="67" t="s">
        <v>365</v>
      </c>
      <c r="O489" s="67"/>
      <c r="P489" s="57" t="s">
        <v>183</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open",IF(AND(NOT(OR(LEN(AZ489)&lt;15,ISNUMBER(MATCH(AZ489,L_Placeholder,0)))),NOT(SUMPRODUCT(--ISNUMBER(SEARCH(" "&amp;L_EvidencePhrase&amp;" ",BF489)))&gt;0),NOT(OR(LEN(AU489)&lt;2,ISNUMBER(MATCH(AU489,L_Placeholder,0)))),NOT(OR(LEN(AX489)&lt;2,ISNUMBER(MATCH(AX489,L_Placeholder,0)))),TRIM(AE489)&lt;&gt;TRIM(T489)),"N/A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",BD489)))&gt;0),"INVALID – evidence missing, placeholder or not yet on file",IF(OR(LEN(AX489)&lt;2,ISNUMBER(MATCH(AX489,L_Placeholder,0))),"INVALID – verifier missing",IF(AX489=AU489,"INVALID – verifier must be someone other than the PIC",IF(SUMPRODUCT(--ISNUMBER(SEARCH(" "&amp;L_EvidencePhrase&amp;" ",BC489)))&gt;0,"INVALID – result not yet available (awaiting / TBC)",IF(AND(TRIM(U489)="Pass",SUMPRODUCT(--ISNUMBER(SEARCH(" "&amp;L_ResultBad&amp;" ",BC489)))&gt;0,NOT(SUMPRODUCT(--ISNUMBER(SEARCH(" "&amp;L_Negation&amp;" ",BC489)))&gt;0)),"INVALID – result describes a problem: use Fail, then Pass after CA",IF(AND(AQ489=1,OR(OR(LEN(AY489)&lt;3,ISNUMBER(MATCH(AY489,L_Placeholder,0))),SUMPRODUCT(--ISNUMBER(SEARCH(" "&amp;L_EvidencePhrase&amp;" ",BE489)))&gt;0)),"INVALID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SUBSTITUTE(SUBSTITUTE(SUBSTITUTE(SUBSTITUTE(SUBSTITUTE(SUBSTITUTE(SUBSTITUTE(SUBSTITUTE(SUBSTITUTE(SUBSTITUTE(SUBSTITUTE(SUBSTITUTE(SUBSTITUTE(LOWER(T489&amp;""),CHAR(160),"")," ",""),".",""),"-",""),"/",""),"?",""),"_",""),",",""),"[",""),"]",""),"(",""),")",""),"*","")</f>
        <v/>
      </c>
      <c r="AV489" s="61" t="str">
        <f aca="false">SUBSTITUTE(SUBSTITUTE(SUBSTITUTE(SUBSTITUTE(SUBSTITUTE(SUBSTITUTE(SUBSTITUTE(SUBSTITUTE(SUBSTITUTE(SUBSTITUTE(SUBSTITUTE(SUBSTITUTE(SUBSTITUTE(LOWER(V489&amp;""),CHAR(160),"")," ",""),".",""),"-",""),"/",""),"?",""),"_",""),",",""),"[",""),"]",""),"(",""),")",""),"*","")</f>
        <v/>
      </c>
      <c r="AW489" s="61" t="str">
        <f aca="false">SUBSTITUTE(SUBSTITUTE(SUBSTITUTE(SUBSTITUTE(SUBSTITUTE(SUBSTITUTE(SUBSTITUTE(SUBSTITUTE(SUBSTITUTE(SUBSTITUTE(SUBSTITUTE(SUBSTITUTE(SUBSTITUTE(LOWER(Z489&amp;""),CHAR(160),"")," ",""),".",""),"-",""),"/",""),"?",""),"_",""),",",""),"[",""),"]",""),"(",""),")",""),"*","")</f>
        <v/>
      </c>
      <c r="AX489" s="61" t="str">
        <f aca="false">SUBSTITUTE(SUBSTITUTE(SUBSTITUTE(SUBSTITUTE(SUBSTITUTE(SUBSTITUTE(SUBSTITUTE(SUBSTITUTE(SUBSTITUTE(SUBSTITUTE(SUBSTITUTE(SUBSTITUTE(SUBSTITUTE(LOWER(AE489&amp;""),CHAR(160),"")," ",""),".",""),"-",""),"/",""),"?",""),"_",""),",",""),"[",""),"]",""),"(",""),")",""),"*","")</f>
        <v/>
      </c>
      <c r="AY489" s="61" t="str">
        <f aca="false">SUBSTITUTE(SUBSTITUTE(SUBSTITUTE(SUBSTITUTE(SUBSTITUTE(SUBSTITUTE(SUBSTITUTE(SUBSTITUTE(SUBSTITUTE(SUBSTITUTE(SUBSTITUTE(SUBSTITUTE(SUBSTITUTE(LOWER(W489&amp;""),CHAR(160),"")," ",""),".",""),"-",""),"/",""),"?",""),"_",""),",",""),"[",""),"]",""),"(",""),")",""),"*","")</f>
        <v/>
      </c>
      <c r="AZ489" s="61" t="str">
        <f aca="false">SUBSTITUTE(SUBSTITUTE(SUBSTITUTE(SUBSTITUTE(SUBSTITUTE(SUBSTITUTE(SUBSTITUTE(SUBSTITUTE(SUBSTITUTE(SUBSTITUTE(SUBSTITUTE(SUBSTITUTE(SUBSTITUTE(LOWER(AC489&amp;""),CHAR(160),"")," ",""),".",""),"-",""),"/",""),"?",""),"_",""),",",""),"[",""),"]",""),"(",""),")",""),"*","")</f>
        <v/>
      </c>
      <c r="BA489" s="61" t="str">
        <f aca="false">SUBSTITUTE(SUBSTITUTE(SUBSTITUTE(SUBSTITUTE(SUBSTITUTE(SUBSTITUTE(SUBSTITUTE(SUBSTITUTE(SUBSTITUTE(SUBSTITUTE(SUBSTITUTE(SUBSTITUTE(SUBSTITUTE(LOWER(AA489&amp;""),CHAR(160),""),"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"&amp;TRIM(SUBSTITUTE(SUBSTITUTE(SUBSTITUTE(SUBSTITUTE(SUBSTITUTE(SUBSTITUTE(SUBSTITUTE(SUBSTITUTE(SUBSTITUTE(SUBSTITUTE(SUBSTITUTE(SUBSTITUTE(SUBSTITUTE(SUBSTITUTE(SUBSTITUTE(SUBSTITUTE(SUBSTITUTE(SUBSTITUTE(SUBSTITUTE(SUBSTITUTE(LOWER(V489&amp;""),CHAR(160)," "),"."," "),","," "),"-"," "),"/"," "),"("," "),")"," "),":"," "),";"," "),"_"," "),"–"," "),"?"," "),"!"," "),"*"," "),"["," "),"]"," "),"'"," "),"#"," "),"+"," "),"&amp;"," "))&amp;" "</f>
        <v>  </v>
      </c>
      <c r="BD489" s="61" t="str">
        <f aca="false">" "&amp;TRIM(SUBSTITUTE(SUBSTITUTE(SUBSTITUTE(SUBSTITUTE(SUBSTITUTE(SUBSTITUTE(SUBSTITUTE(SUBSTITUTE(SUBSTITUTE(SUBSTITUTE(SUBSTITUTE(SUBSTITUTE(SUBSTITUTE(SUBSTITUTE(SUBSTITUTE(SUBSTITUTE(SUBSTITUTE(SUBSTITUTE(SUBSTITUTE(SUBSTITUTE(LOWER(Z489&amp;""),CHAR(160)," "),"."," "),","," "),"-"," "),"/"," "),"("," "),")"," "),":"," "),";"," "),"_"," "),"–"," "),"?"," "),"!"," "),"*"," "),"["," "),"]"," "),"'"," "),"#"," "),"+"," "),"&amp;"," "))&amp;" "</f>
        <v>  </v>
      </c>
      <c r="BE489" s="61" t="str">
        <f aca="false">" "&amp;TRIM(SUBSTITUTE(SUBSTITUTE(SUBSTITUTE(SUBSTITUTE(SUBSTITUTE(SUBSTITUTE(SUBSTITUTE(SUBSTITUTE(SUBSTITUTE(SUBSTITUTE(SUBSTITUTE(SUBSTITUTE(SUBSTITUTE(SUBSTITUTE(SUBSTITUTE(SUBSTITUTE(SUBSTITUTE(SUBSTITUTE(SUBSTITUTE(SUBSTITUTE(LOWER(W489&amp;""),CHAR(160)," "),"."," "),","," "),"-"," "),"/"," "),"("," "),")"," "),":"," "),";"," "),"_"," "),"–"," "),"?"," "),"!"," "),"*"," "),"["," "),"]"," "),"'"," "),"#"," "),"+"," "),"&amp;"," "))&amp;" "</f>
        <v>  </v>
      </c>
      <c r="BF489" s="61" t="str">
        <f aca="false">" "&amp;TRIM(SUBSTITUTE(SUBSTITUTE(SUBSTITUTE(SUBSTITUTE(SUBSTITUTE(SUBSTITUTE(SUBSTITUTE(SUBSTITUTE(SUBSTITUTE(SUBSTITUTE(SUBSTITUTE(SUBSTITUTE(SUBSTITUTE(SUBSTITUTE(SUBSTITUTE(SUBSTITUTE(SUBSTITUTE(SUBSTITUTE(SUBSTITUTE(SUBSTITUTE(LOWER(AC489&amp;""),CHAR(160)," "),"."," "),","," "),"-"," "),"/"," "),"("," "),")"," "),":"," "),";"," "),"_"," "),"–"," "),"?"," "),"!"," "),"*"," "),"["," "),"]"," "),"'"," "),"#"," "),"+"," "),"&amp;"," "))&amp;" "</f>
        <v>  </v>
      </c>
    </row>
    <row r="490" customFormat="false" ht="54" hidden="false" customHeight="true" outlineLevel="0" collapsed="false">
      <c r="A490" s="57" t="s">
        <v>1123</v>
      </c>
      <c r="B490" s="57" t="s">
        <v>275</v>
      </c>
      <c r="C490" s="57" t="str">
        <f aca="false">Flights!$F$19</f>
        <v>MH0003</v>
      </c>
      <c r="D490" s="58" t="n">
        <f aca="false">Flights!$D$19</f>
        <v>46320</v>
      </c>
      <c r="E490" s="57" t="str">
        <f aca="false">Flights!$G$19&amp;"-"&amp;Flights!$H$19</f>
        <v>LHR-KUL</v>
      </c>
      <c r="F490" s="57" t="str">
        <f aca="false">Flights!$K$19</f>
        <v>EY</v>
      </c>
      <c r="G490" s="57" t="s">
        <v>81</v>
      </c>
      <c r="H490" s="57" t="s">
        <v>360</v>
      </c>
      <c r="I490" s="57" t="s">
        <v>361</v>
      </c>
      <c r="J490" s="57" t="s">
        <v>398</v>
      </c>
      <c r="K490" s="67" t="s">
        <v>399</v>
      </c>
      <c r="L490" s="67" t="s">
        <v>400</v>
      </c>
      <c r="M490" s="67"/>
      <c r="N490" s="67" t="s">
        <v>365</v>
      </c>
      <c r="O490" s="67" t="s">
        <v>1124</v>
      </c>
      <c r="P490" s="57" t="s">
        <v>183</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open",IF(AND(NOT(OR(LEN(AZ490)&lt;15,ISNUMBER(MATCH(AZ490,L_Placeholder,0)))),NOT(SUMPRODUCT(--ISNUMBER(SEARCH(" "&amp;L_EvidencePhrase&amp;" ",BF490)))&gt;0),NOT(OR(LEN(AU490)&lt;2,ISNUMBER(MATCH(AU490,L_Placeholder,0)))),NOT(OR(LEN(AX490)&lt;2,ISNUMBER(MATCH(AX490,L_Placeholder,0)))),TRIM(AE490)&lt;&gt;TRIM(T490)),"N/A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",BD490)))&gt;0),"INVALID – evidence missing, placeholder or not yet on file",IF(OR(LEN(AX490)&lt;2,ISNUMBER(MATCH(AX490,L_Placeholder,0))),"INVALID – verifier missing",IF(AX490=AU490,"INVALID – verifier must be someone other than the PIC",IF(SUMPRODUCT(--ISNUMBER(SEARCH(" "&amp;L_EvidencePhrase&amp;" ",BC490)))&gt;0,"INVALID – result not yet available (awaiting / TBC)",IF(AND(TRIM(U490)="Pass",SUMPRODUCT(--ISNUMBER(SEARCH(" "&amp;L_ResultBad&amp;" ",BC490)))&gt;0,NOT(SUMPRODUCT(--ISNUMBER(SEARCH(" "&amp;L_Negation&amp;" ",BC490)))&gt;0)),"INVALID – result describes a problem: use Fail, then Pass after CA",IF(AND(AQ490=1,OR(OR(LEN(AY490)&lt;3,ISNUMBER(MATCH(AY490,L_Placeholder,0))),SUMPRODUCT(--ISNUMBER(SEARCH(" "&amp;L_EvidencePhrase&amp;" ",BE490)))&gt;0)),"INVALID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SUBSTITUTE(SUBSTITUTE(SUBSTITUTE(SUBSTITUTE(SUBSTITUTE(SUBSTITUTE(SUBSTITUTE(SUBSTITUTE(SUBSTITUTE(SUBSTITUTE(SUBSTITUTE(SUBSTITUTE(SUBSTITUTE(LOWER(T490&amp;""),CHAR(160),"")," ",""),".",""),"-",""),"/",""),"?",""),"_",""),",",""),"[",""),"]",""),"(",""),")",""),"*","")</f>
        <v/>
      </c>
      <c r="AV490" s="61" t="str">
        <f aca="false">SUBSTITUTE(SUBSTITUTE(SUBSTITUTE(SUBSTITUTE(SUBSTITUTE(SUBSTITUTE(SUBSTITUTE(SUBSTITUTE(SUBSTITUTE(SUBSTITUTE(SUBSTITUTE(SUBSTITUTE(SUBSTITUTE(LOWER(V490&amp;""),CHAR(160),"")," ",""),".",""),"-",""),"/",""),"?",""),"_",""),",",""),"[",""),"]",""),"(",""),")",""),"*","")</f>
        <v/>
      </c>
      <c r="AW490" s="61" t="str">
        <f aca="false">SUBSTITUTE(SUBSTITUTE(SUBSTITUTE(SUBSTITUTE(SUBSTITUTE(SUBSTITUTE(SUBSTITUTE(SUBSTITUTE(SUBSTITUTE(SUBSTITUTE(SUBSTITUTE(SUBSTITUTE(SUBSTITUTE(LOWER(Z490&amp;""),CHAR(160),"")," ",""),".",""),"-",""),"/",""),"?",""),"_",""),",",""),"[",""),"]",""),"(",""),")",""),"*","")</f>
        <v/>
      </c>
      <c r="AX490" s="61" t="str">
        <f aca="false">SUBSTITUTE(SUBSTITUTE(SUBSTITUTE(SUBSTITUTE(SUBSTITUTE(SUBSTITUTE(SUBSTITUTE(SUBSTITUTE(SUBSTITUTE(SUBSTITUTE(SUBSTITUTE(SUBSTITUTE(SUBSTITUTE(LOWER(AE490&amp;""),CHAR(160),"")," ",""),".",""),"-",""),"/",""),"?",""),"_",""),",",""),"[",""),"]",""),"(",""),")",""),"*","")</f>
        <v/>
      </c>
      <c r="AY490" s="61" t="str">
        <f aca="false">SUBSTITUTE(SUBSTITUTE(SUBSTITUTE(SUBSTITUTE(SUBSTITUTE(SUBSTITUTE(SUBSTITUTE(SUBSTITUTE(SUBSTITUTE(SUBSTITUTE(SUBSTITUTE(SUBSTITUTE(SUBSTITUTE(LOWER(W490&amp;""),CHAR(160),"")," ",""),".",""),"-",""),"/",""),"?",""),"_",""),",",""),"[",""),"]",""),"(",""),")",""),"*","")</f>
        <v/>
      </c>
      <c r="AZ490" s="61" t="str">
        <f aca="false">SUBSTITUTE(SUBSTITUTE(SUBSTITUTE(SUBSTITUTE(SUBSTITUTE(SUBSTITUTE(SUBSTITUTE(SUBSTITUTE(SUBSTITUTE(SUBSTITUTE(SUBSTITUTE(SUBSTITUTE(SUBSTITUTE(LOWER(AC490&amp;""),CHAR(160),"")," ",""),".",""),"-",""),"/",""),"?",""),"_",""),",",""),"[",""),"]",""),"(",""),")",""),"*","")</f>
        <v/>
      </c>
      <c r="BA490" s="61" t="str">
        <f aca="false">SUBSTITUTE(SUBSTITUTE(SUBSTITUTE(SUBSTITUTE(SUBSTITUTE(SUBSTITUTE(SUBSTITUTE(SUBSTITUTE(SUBSTITUTE(SUBSTITUTE(SUBSTITUTE(SUBSTITUTE(SUBSTITUTE(LOWER(AA490&amp;""),CHAR(160),""),"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"&amp;TRIM(SUBSTITUTE(SUBSTITUTE(SUBSTITUTE(SUBSTITUTE(SUBSTITUTE(SUBSTITUTE(SUBSTITUTE(SUBSTITUTE(SUBSTITUTE(SUBSTITUTE(SUBSTITUTE(SUBSTITUTE(SUBSTITUTE(SUBSTITUTE(SUBSTITUTE(SUBSTITUTE(SUBSTITUTE(SUBSTITUTE(SUBSTITUTE(SUBSTITUTE(LOWER(V490&amp;""),CHAR(160)," "),"."," "),","," "),"-"," "),"/"," "),"("," "),")"," "),":"," "),";"," "),"_"," "),"–"," "),"?"," "),"!"," "),"*"," "),"["," "),"]"," "),"'"," "),"#"," "),"+"," "),"&amp;"," "))&amp;" "</f>
        <v>  </v>
      </c>
      <c r="BD490" s="61" t="str">
        <f aca="false">" "&amp;TRIM(SUBSTITUTE(SUBSTITUTE(SUBSTITUTE(SUBSTITUTE(SUBSTITUTE(SUBSTITUTE(SUBSTITUTE(SUBSTITUTE(SUBSTITUTE(SUBSTITUTE(SUBSTITUTE(SUBSTITUTE(SUBSTITUTE(SUBSTITUTE(SUBSTITUTE(SUBSTITUTE(SUBSTITUTE(SUBSTITUTE(SUBSTITUTE(SUBSTITUTE(LOWER(Z490&amp;""),CHAR(160)," "),"."," "),","," "),"-"," "),"/"," "),"("," "),")"," "),":"," "),";"," "),"_"," "),"–"," "),"?"," "),"!"," "),"*"," "),"["," "),"]"," "),"'"," "),"#"," "),"+"," "),"&amp;"," "))&amp;" "</f>
        <v>  </v>
      </c>
      <c r="BE490" s="61" t="str">
        <f aca="false">" "&amp;TRIM(SUBSTITUTE(SUBSTITUTE(SUBSTITUTE(SUBSTITUTE(SUBSTITUTE(SUBSTITUTE(SUBSTITUTE(SUBSTITUTE(SUBSTITUTE(SUBSTITUTE(SUBSTITUTE(SUBSTITUTE(SUBSTITUTE(SUBSTITUTE(SUBSTITUTE(SUBSTITUTE(SUBSTITUTE(SUBSTITUTE(SUBSTITUTE(SUBSTITUTE(LOWER(W490&amp;""),CHAR(160)," "),"."," "),","," "),"-"," "),"/"," "),"("," "),")"," "),":"," "),";"," "),"_"," "),"–"," "),"?"," "),"!"," "),"*"," "),"["," "),"]"," "),"'"," "),"#"," "),"+"," "),"&amp;"," "))&amp;" "</f>
        <v>  </v>
      </c>
      <c r="BF490" s="61" t="str">
        <f aca="false">" "&amp;TRIM(SUBSTITUTE(SUBSTITUTE(SUBSTITUTE(SUBSTITUTE(SUBSTITUTE(SUBSTITUTE(SUBSTITUTE(SUBSTITUTE(SUBSTITUTE(SUBSTITUTE(SUBSTITUTE(SUBSTITUTE(SUBSTITUTE(SUBSTITUTE(SUBSTITUTE(SUBSTITUTE(SUBSTITUTE(SUBSTITUTE(SUBSTITUTE(SUBSTITUTE(LOWER(AC490&amp;""),CHAR(160)," "),"."," "),","," "),"-"," "),"/"," "),"("," "),")"," "),":"," "),";"," "),"_"," "),"–"," "),"?"," "),"!"," "),"*"," "),"["," "),"]"," "),"'"," "),"#"," "),"+"," "),"&amp;"," "))&amp;" "</f>
        <v>  </v>
      </c>
    </row>
    <row r="491" customFormat="false" ht="66" hidden="false" customHeight="true" outlineLevel="0" collapsed="false">
      <c r="A491" s="57" t="s">
        <v>1125</v>
      </c>
      <c r="B491" s="57" t="s">
        <v>275</v>
      </c>
      <c r="C491" s="57" t="str">
        <f aca="false">Flights!$F$19</f>
        <v>MH0003</v>
      </c>
      <c r="D491" s="58" t="n">
        <f aca="false">Flights!$D$19</f>
        <v>46320</v>
      </c>
      <c r="E491" s="57" t="str">
        <f aca="false">Flights!$G$19&amp;"-"&amp;Flights!$H$19</f>
        <v>LHR-KUL</v>
      </c>
      <c r="F491" s="57" t="str">
        <f aca="false">Flights!$K$19</f>
        <v>EY</v>
      </c>
      <c r="G491" s="57" t="s">
        <v>402</v>
      </c>
      <c r="H491" s="57" t="s">
        <v>360</v>
      </c>
      <c r="I491" s="57" t="s">
        <v>361</v>
      </c>
      <c r="J491" s="57" t="s">
        <v>403</v>
      </c>
      <c r="K491" s="67"/>
      <c r="L491" s="67" t="s">
        <v>404</v>
      </c>
      <c r="M491" s="67"/>
      <c r="N491" s="67" t="s">
        <v>365</v>
      </c>
      <c r="O491" s="67" t="s">
        <v>1126</v>
      </c>
      <c r="P491" s="57" t="s">
        <v>183</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open",IF(AND(NOT(OR(LEN(AZ491)&lt;15,ISNUMBER(MATCH(AZ491,L_Placeholder,0)))),NOT(SUMPRODUCT(--ISNUMBER(SEARCH(" "&amp;L_EvidencePhrase&amp;" ",BF491)))&gt;0),NOT(OR(LEN(AU491)&lt;2,ISNUMBER(MATCH(AU491,L_Placeholder,0)))),NOT(OR(LEN(AX491)&lt;2,ISNUMBER(MATCH(AX491,L_Placeholder,0)))),TRIM(AE491)&lt;&gt;TRIM(T491)),"N/A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",BD491)))&gt;0),"INVALID – evidence missing, placeholder or not yet on file",IF(OR(LEN(AX491)&lt;2,ISNUMBER(MATCH(AX491,L_Placeholder,0))),"INVALID – verifier missing",IF(AX491=AU491,"INVALID – verifier must be someone other than the PIC",IF(SUMPRODUCT(--ISNUMBER(SEARCH(" "&amp;L_EvidencePhrase&amp;" ",BC491)))&gt;0,"INVALID – result not yet available (awaiting / TBC)",IF(AND(TRIM(U491)="Pass",SUMPRODUCT(--ISNUMBER(SEARCH(" "&amp;L_ResultBad&amp;" ",BC491)))&gt;0,NOT(SUMPRODUCT(--ISNUMBER(SEARCH(" "&amp;L_Negation&amp;" ",BC491)))&gt;0)),"INVALID – result describes a problem: use Fail, then Pass after CA",IF(AND(AQ491=1,OR(OR(LEN(AY491)&lt;3,ISNUMBER(MATCH(AY491,L_Placeholder,0))),SUMPRODUCT(--ISNUMBER(SEARCH(" "&amp;L_EvidencePhrase&amp;" ",BE491)))&gt;0)),"INVALID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SUBSTITUTE(SUBSTITUTE(SUBSTITUTE(SUBSTITUTE(SUBSTITUTE(SUBSTITUTE(SUBSTITUTE(SUBSTITUTE(SUBSTITUTE(SUBSTITUTE(SUBSTITUTE(SUBSTITUTE(SUBSTITUTE(LOWER(T491&amp;""),CHAR(160),"")," ",""),".",""),"-",""),"/",""),"?",""),"_",""),",",""),"[",""),"]",""),"(",""),")",""),"*","")</f>
        <v/>
      </c>
      <c r="AV491" s="61" t="str">
        <f aca="false">SUBSTITUTE(SUBSTITUTE(SUBSTITUTE(SUBSTITUTE(SUBSTITUTE(SUBSTITUTE(SUBSTITUTE(SUBSTITUTE(SUBSTITUTE(SUBSTITUTE(SUBSTITUTE(SUBSTITUTE(SUBSTITUTE(LOWER(V491&amp;""),CHAR(160),"")," ",""),".",""),"-",""),"/",""),"?",""),"_",""),",",""),"[",""),"]",""),"(",""),")",""),"*","")</f>
        <v/>
      </c>
      <c r="AW491" s="61" t="str">
        <f aca="false">SUBSTITUTE(SUBSTITUTE(SUBSTITUTE(SUBSTITUTE(SUBSTITUTE(SUBSTITUTE(SUBSTITUTE(SUBSTITUTE(SUBSTITUTE(SUBSTITUTE(SUBSTITUTE(SUBSTITUTE(SUBSTITUTE(LOWER(Z491&amp;""),CHAR(160),"")," ",""),".",""),"-",""),"/",""),"?",""),"_",""),",",""),"[",""),"]",""),"(",""),")",""),"*","")</f>
        <v/>
      </c>
      <c r="AX491" s="61" t="str">
        <f aca="false">SUBSTITUTE(SUBSTITUTE(SUBSTITUTE(SUBSTITUTE(SUBSTITUTE(SUBSTITUTE(SUBSTITUTE(SUBSTITUTE(SUBSTITUTE(SUBSTITUTE(SUBSTITUTE(SUBSTITUTE(SUBSTITUTE(LOWER(AE491&amp;""),CHAR(160),"")," ",""),".",""),"-",""),"/",""),"?",""),"_",""),",",""),"[",""),"]",""),"(",""),")",""),"*","")</f>
        <v/>
      </c>
      <c r="AY491" s="61" t="str">
        <f aca="false">SUBSTITUTE(SUBSTITUTE(SUBSTITUTE(SUBSTITUTE(SUBSTITUTE(SUBSTITUTE(SUBSTITUTE(SUBSTITUTE(SUBSTITUTE(SUBSTITUTE(SUBSTITUTE(SUBSTITUTE(SUBSTITUTE(LOWER(W491&amp;""),CHAR(160),"")," ",""),".",""),"-",""),"/",""),"?",""),"_",""),",",""),"[",""),"]",""),"(",""),")",""),"*","")</f>
        <v/>
      </c>
      <c r="AZ491" s="61" t="str">
        <f aca="false">SUBSTITUTE(SUBSTITUTE(SUBSTITUTE(SUBSTITUTE(SUBSTITUTE(SUBSTITUTE(SUBSTITUTE(SUBSTITUTE(SUBSTITUTE(SUBSTITUTE(SUBSTITUTE(SUBSTITUTE(SUBSTITUTE(LOWER(AC491&amp;""),CHAR(160),"")," ",""),".",""),"-",""),"/",""),"?",""),"_",""),",",""),"[",""),"]",""),"(",""),")",""),"*","")</f>
        <v/>
      </c>
      <c r="BA491" s="61" t="str">
        <f aca="false">SUBSTITUTE(SUBSTITUTE(SUBSTITUTE(SUBSTITUTE(SUBSTITUTE(SUBSTITUTE(SUBSTITUTE(SUBSTITUTE(SUBSTITUTE(SUBSTITUTE(SUBSTITUTE(SUBSTITUTE(SUBSTITUTE(LOWER(AA491&amp;""),CHAR(160),""),"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"&amp;TRIM(SUBSTITUTE(SUBSTITUTE(SUBSTITUTE(SUBSTITUTE(SUBSTITUTE(SUBSTITUTE(SUBSTITUTE(SUBSTITUTE(SUBSTITUTE(SUBSTITUTE(SUBSTITUTE(SUBSTITUTE(SUBSTITUTE(SUBSTITUTE(SUBSTITUTE(SUBSTITUTE(SUBSTITUTE(SUBSTITUTE(SUBSTITUTE(SUBSTITUTE(LOWER(V491&amp;""),CHAR(160)," "),"."," "),","," "),"-"," "),"/"," "),"("," "),")"," "),":"," "),";"," "),"_"," "),"–"," "),"?"," "),"!"," "),"*"," "),"["," "),"]"," "),"'"," "),"#"," "),"+"," "),"&amp;"," "))&amp;" "</f>
        <v>  </v>
      </c>
      <c r="BD491" s="61" t="str">
        <f aca="false">" "&amp;TRIM(SUBSTITUTE(SUBSTITUTE(SUBSTITUTE(SUBSTITUTE(SUBSTITUTE(SUBSTITUTE(SUBSTITUTE(SUBSTITUTE(SUBSTITUTE(SUBSTITUTE(SUBSTITUTE(SUBSTITUTE(SUBSTITUTE(SUBSTITUTE(SUBSTITUTE(SUBSTITUTE(SUBSTITUTE(SUBSTITUTE(SUBSTITUTE(SUBSTITUTE(LOWER(Z491&amp;""),CHAR(160)," "),"."," "),","," "),"-"," "),"/"," "),"("," "),")"," "),":"," "),";"," "),"_"," "),"–"," "),"?"," "),"!"," "),"*"," "),"["," "),"]"," "),"'"," "),"#"," "),"+"," "),"&amp;"," "))&amp;" "</f>
        <v>  </v>
      </c>
      <c r="BE491" s="61" t="str">
        <f aca="false">" "&amp;TRIM(SUBSTITUTE(SUBSTITUTE(SUBSTITUTE(SUBSTITUTE(SUBSTITUTE(SUBSTITUTE(SUBSTITUTE(SUBSTITUTE(SUBSTITUTE(SUBSTITUTE(SUBSTITUTE(SUBSTITUTE(SUBSTITUTE(SUBSTITUTE(SUBSTITUTE(SUBSTITUTE(SUBSTITUTE(SUBSTITUTE(SUBSTITUTE(SUBSTITUTE(LOWER(W491&amp;""),CHAR(160)," "),"."," "),","," "),"-"," "),"/"," "),"("," "),")"," "),":"," "),";"," "),"_"," "),"–"," "),"?"," "),"!"," "),"*"," "),"["," "),"]"," "),"'"," "),"#"," "),"+"," "),"&amp;"," "))&amp;" "</f>
        <v>  </v>
      </c>
      <c r="BF491" s="61" t="str">
        <f aca="false">" "&amp;TRIM(SUBSTITUTE(SUBSTITUTE(SUBSTITUTE(SUBSTITUTE(SUBSTITUTE(SUBSTITUTE(SUBSTITUTE(SUBSTITUTE(SUBSTITUTE(SUBSTITUTE(SUBSTITUTE(SUBSTITUTE(SUBSTITUTE(SUBSTITUTE(SUBSTITUTE(SUBSTITUTE(SUBSTITUTE(SUBSTITUTE(SUBSTITUTE(SUBSTITUTE(LOWER(AC491&amp;""),CHAR(160)," "),"."," "),","," "),"-"," "),"/"," "),"("," "),")"," "),":"," "),";"," "),"_"," "),"–"," "),"?"," "),"!"," "),"*"," "),"["," "),"]"," "),"'"," "),"#"," "),"+"," "),"&amp;"," "))&amp;" "</f>
        <v>  </v>
      </c>
    </row>
    <row r="492" customFormat="false" ht="39.75" hidden="false" customHeight="true" outlineLevel="0" collapsed="false">
      <c r="A492" s="57" t="s">
        <v>1127</v>
      </c>
      <c r="B492" s="57" t="s">
        <v>275</v>
      </c>
      <c r="C492" s="57" t="str">
        <f aca="false">Flights!$F$19</f>
        <v>MH0003</v>
      </c>
      <c r="D492" s="58" t="n">
        <f aca="false">Flights!$D$19</f>
        <v>46320</v>
      </c>
      <c r="E492" s="57" t="str">
        <f aca="false">Flights!$G$19&amp;"-"&amp;Flights!$H$19</f>
        <v>LHR-KUL</v>
      </c>
      <c r="F492" s="57" t="str">
        <f aca="false">Flights!$K$19</f>
        <v>EY</v>
      </c>
      <c r="G492" s="57" t="s">
        <v>402</v>
      </c>
      <c r="H492" s="57" t="s">
        <v>360</v>
      </c>
      <c r="I492" s="57" t="s">
        <v>361</v>
      </c>
      <c r="J492" s="57" t="s">
        <v>407</v>
      </c>
      <c r="K492" s="67" t="s">
        <v>408</v>
      </c>
      <c r="L492" s="67" t="s">
        <v>404</v>
      </c>
      <c r="M492" s="67"/>
      <c r="N492" s="67" t="s">
        <v>365</v>
      </c>
      <c r="O492" s="67" t="s">
        <v>405</v>
      </c>
      <c r="P492" s="57" t="s">
        <v>183</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open",IF(AND(NOT(OR(LEN(AZ492)&lt;15,ISNUMBER(MATCH(AZ492,L_Placeholder,0)))),NOT(SUMPRODUCT(--ISNUMBER(SEARCH(" "&amp;L_EvidencePhrase&amp;" ",BF492)))&gt;0),NOT(OR(LEN(AU492)&lt;2,ISNUMBER(MATCH(AU492,L_Placeholder,0)))),NOT(OR(LEN(AX492)&lt;2,ISNUMBER(MATCH(AX492,L_Placeholder,0)))),TRIM(AE492)&lt;&gt;TRIM(T492)),"N/A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",BD492)))&gt;0),"INVALID – evidence missing, placeholder or not yet on file",IF(OR(LEN(AX492)&lt;2,ISNUMBER(MATCH(AX492,L_Placeholder,0))),"INVALID – verifier missing",IF(AX492=AU492,"INVALID – verifier must be someone other than the PIC",IF(SUMPRODUCT(--ISNUMBER(SEARCH(" "&amp;L_EvidencePhrase&amp;" ",BC492)))&gt;0,"INVALID – result not yet available (awaiting / TBC)",IF(AND(TRIM(U492)="Pass",SUMPRODUCT(--ISNUMBER(SEARCH(" "&amp;L_ResultBad&amp;" ",BC492)))&gt;0,NOT(SUMPRODUCT(--ISNUMBER(SEARCH(" "&amp;L_Negation&amp;" ",BC492)))&gt;0)),"INVALID – result describes a problem: use Fail, then Pass after CA",IF(AND(AQ492=1,OR(OR(LEN(AY492)&lt;3,ISNUMBER(MATCH(AY492,L_Placeholder,0))),SUMPRODUCT(--ISNUMBER(SEARCH(" "&amp;L_EvidencePhrase&amp;" ",BE492)))&gt;0)),"INVALID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SUBSTITUTE(SUBSTITUTE(SUBSTITUTE(SUBSTITUTE(SUBSTITUTE(SUBSTITUTE(SUBSTITUTE(SUBSTITUTE(SUBSTITUTE(SUBSTITUTE(SUBSTITUTE(SUBSTITUTE(SUBSTITUTE(LOWER(T492&amp;""),CHAR(160),"")," ",""),".",""),"-",""),"/",""),"?",""),"_",""),",",""),"[",""),"]",""),"(",""),")",""),"*","")</f>
        <v/>
      </c>
      <c r="AV492" s="61" t="str">
        <f aca="false">SUBSTITUTE(SUBSTITUTE(SUBSTITUTE(SUBSTITUTE(SUBSTITUTE(SUBSTITUTE(SUBSTITUTE(SUBSTITUTE(SUBSTITUTE(SUBSTITUTE(SUBSTITUTE(SUBSTITUTE(SUBSTITUTE(LOWER(V492&amp;""),CHAR(160),"")," ",""),".",""),"-",""),"/",""),"?",""),"_",""),",",""),"[",""),"]",""),"(",""),")",""),"*","")</f>
        <v/>
      </c>
      <c r="AW492" s="61" t="str">
        <f aca="false">SUBSTITUTE(SUBSTITUTE(SUBSTITUTE(SUBSTITUTE(SUBSTITUTE(SUBSTITUTE(SUBSTITUTE(SUBSTITUTE(SUBSTITUTE(SUBSTITUTE(SUBSTITUTE(SUBSTITUTE(SUBSTITUTE(LOWER(Z492&amp;""),CHAR(160),"")," ",""),".",""),"-",""),"/",""),"?",""),"_",""),",",""),"[",""),"]",""),"(",""),")",""),"*","")</f>
        <v/>
      </c>
      <c r="AX492" s="61" t="str">
        <f aca="false">SUBSTITUTE(SUBSTITUTE(SUBSTITUTE(SUBSTITUTE(SUBSTITUTE(SUBSTITUTE(SUBSTITUTE(SUBSTITUTE(SUBSTITUTE(SUBSTITUTE(SUBSTITUTE(SUBSTITUTE(SUBSTITUTE(LOWER(AE492&amp;""),CHAR(160),"")," ",""),".",""),"-",""),"/",""),"?",""),"_",""),",",""),"[",""),"]",""),"(",""),")",""),"*","")</f>
        <v/>
      </c>
      <c r="AY492" s="61" t="str">
        <f aca="false">SUBSTITUTE(SUBSTITUTE(SUBSTITUTE(SUBSTITUTE(SUBSTITUTE(SUBSTITUTE(SUBSTITUTE(SUBSTITUTE(SUBSTITUTE(SUBSTITUTE(SUBSTITUTE(SUBSTITUTE(SUBSTITUTE(LOWER(W492&amp;""),CHAR(160),"")," ",""),".",""),"-",""),"/",""),"?",""),"_",""),",",""),"[",""),"]",""),"(",""),")",""),"*","")</f>
        <v/>
      </c>
      <c r="AZ492" s="61" t="str">
        <f aca="false">SUBSTITUTE(SUBSTITUTE(SUBSTITUTE(SUBSTITUTE(SUBSTITUTE(SUBSTITUTE(SUBSTITUTE(SUBSTITUTE(SUBSTITUTE(SUBSTITUTE(SUBSTITUTE(SUBSTITUTE(SUBSTITUTE(LOWER(AC492&amp;""),CHAR(160),"")," ",""),".",""),"-",""),"/",""),"?",""),"_",""),",",""),"[",""),"]",""),"(",""),")",""),"*","")</f>
        <v/>
      </c>
      <c r="BA492" s="61" t="str">
        <f aca="false">SUBSTITUTE(SUBSTITUTE(SUBSTITUTE(SUBSTITUTE(SUBSTITUTE(SUBSTITUTE(SUBSTITUTE(SUBSTITUTE(SUBSTITUTE(SUBSTITUTE(SUBSTITUTE(SUBSTITUTE(SUBSTITUTE(LOWER(AA492&amp;""),CHAR(160),""),"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"&amp;TRIM(SUBSTITUTE(SUBSTITUTE(SUBSTITUTE(SUBSTITUTE(SUBSTITUTE(SUBSTITUTE(SUBSTITUTE(SUBSTITUTE(SUBSTITUTE(SUBSTITUTE(SUBSTITUTE(SUBSTITUTE(SUBSTITUTE(SUBSTITUTE(SUBSTITUTE(SUBSTITUTE(SUBSTITUTE(SUBSTITUTE(SUBSTITUTE(SUBSTITUTE(LOWER(V492&amp;""),CHAR(160)," "),"."," "),","," "),"-"," "),"/"," "),"("," "),")"," "),":"," "),";"," "),"_"," "),"–"," "),"?"," "),"!"," "),"*"," "),"["," "),"]"," "),"'"," "),"#"," "),"+"," "),"&amp;"," "))&amp;" "</f>
        <v>  </v>
      </c>
      <c r="BD492" s="61" t="str">
        <f aca="false">" "&amp;TRIM(SUBSTITUTE(SUBSTITUTE(SUBSTITUTE(SUBSTITUTE(SUBSTITUTE(SUBSTITUTE(SUBSTITUTE(SUBSTITUTE(SUBSTITUTE(SUBSTITUTE(SUBSTITUTE(SUBSTITUTE(SUBSTITUTE(SUBSTITUTE(SUBSTITUTE(SUBSTITUTE(SUBSTITUTE(SUBSTITUTE(SUBSTITUTE(SUBSTITUTE(LOWER(Z492&amp;""),CHAR(160)," "),"."," "),","," "),"-"," "),"/"," "),"("," "),")"," "),":"," "),";"," "),"_"," "),"–"," "),"?"," "),"!"," "),"*"," "),"["," "),"]"," "),"'"," "),"#"," "),"+"," "),"&amp;"," "))&amp;" "</f>
        <v>  </v>
      </c>
      <c r="BE492" s="61" t="str">
        <f aca="false">" "&amp;TRIM(SUBSTITUTE(SUBSTITUTE(SUBSTITUTE(SUBSTITUTE(SUBSTITUTE(SUBSTITUTE(SUBSTITUTE(SUBSTITUTE(SUBSTITUTE(SUBSTITUTE(SUBSTITUTE(SUBSTITUTE(SUBSTITUTE(SUBSTITUTE(SUBSTITUTE(SUBSTITUTE(SUBSTITUTE(SUBSTITUTE(SUBSTITUTE(SUBSTITUTE(LOWER(W492&amp;""),CHAR(160)," "),"."," "),","," "),"-"," "),"/"," "),"("," "),")"," "),":"," "),";"," "),"_"," "),"–"," "),"?"," "),"!"," "),"*"," "),"["," "),"]"," "),"'"," "),"#"," "),"+"," "),"&amp;"," "))&amp;" "</f>
        <v>  </v>
      </c>
      <c r="BF492" s="61" t="str">
        <f aca="false">" "&amp;TRIM(SUBSTITUTE(SUBSTITUTE(SUBSTITUTE(SUBSTITUTE(SUBSTITUTE(SUBSTITUTE(SUBSTITUTE(SUBSTITUTE(SUBSTITUTE(SUBSTITUTE(SUBSTITUTE(SUBSTITUTE(SUBSTITUTE(SUBSTITUTE(SUBSTITUTE(SUBSTITUTE(SUBSTITUTE(SUBSTITUTE(SUBSTITUTE(SUBSTITUTE(LOWER(AC492&amp;""),CHAR(160)," "),"."," "),","," "),"-"," "),"/"," "),"("," "),")"," "),":"," "),";"," "),"_"," "),"–"," "),"?"," "),"!"," "),"*"," "),"["," "),"]"," "),"'"," "),"#"," "),"+"," "),"&amp;"," "))&amp;" "</f>
        <v>  </v>
      </c>
    </row>
    <row r="493" customFormat="false" ht="39.75" hidden="false" customHeight="true" outlineLevel="0" collapsed="false">
      <c r="A493" s="57" t="s">
        <v>1128</v>
      </c>
      <c r="B493" s="57" t="s">
        <v>275</v>
      </c>
      <c r="C493" s="57" t="str">
        <f aca="false">Flights!$F$19</f>
        <v>MH0003</v>
      </c>
      <c r="D493" s="58" t="n">
        <f aca="false">Flights!$D$19</f>
        <v>46320</v>
      </c>
      <c r="E493" s="57" t="str">
        <f aca="false">Flights!$G$19&amp;"-"&amp;Flights!$H$19</f>
        <v>LHR-KUL</v>
      </c>
      <c r="F493" s="57" t="str">
        <f aca="false">Flights!$K$19</f>
        <v>EY</v>
      </c>
      <c r="G493" s="57" t="s">
        <v>402</v>
      </c>
      <c r="H493" s="57" t="s">
        <v>360</v>
      </c>
      <c r="I493" s="57" t="s">
        <v>410</v>
      </c>
      <c r="J493" s="57" t="s">
        <v>411</v>
      </c>
      <c r="K493" s="67"/>
      <c r="L493" s="67" t="s">
        <v>404</v>
      </c>
      <c r="M493" s="67"/>
      <c r="N493" s="67" t="s">
        <v>365</v>
      </c>
      <c r="O493" s="67" t="s">
        <v>405</v>
      </c>
      <c r="P493" s="57" t="s">
        <v>183</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open",IF(AND(NOT(OR(LEN(AZ493)&lt;15,ISNUMBER(MATCH(AZ493,L_Placeholder,0)))),NOT(SUMPRODUCT(--ISNUMBER(SEARCH(" "&amp;L_EvidencePhrase&amp;" ",BF493)))&gt;0),NOT(OR(LEN(AU493)&lt;2,ISNUMBER(MATCH(AU493,L_Placeholder,0)))),NOT(OR(LEN(AX493)&lt;2,ISNUMBER(MATCH(AX493,L_Placeholder,0)))),TRIM(AE493)&lt;&gt;TRIM(T493)),"N/A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",BD493)))&gt;0),"INVALID – evidence missing, placeholder or not yet on file",IF(OR(LEN(AX493)&lt;2,ISNUMBER(MATCH(AX493,L_Placeholder,0))),"INVALID – verifier missing",IF(AX493=AU493,"INVALID – verifier must be someone other than the PIC",IF(SUMPRODUCT(--ISNUMBER(SEARCH(" "&amp;L_EvidencePhrase&amp;" ",BC493)))&gt;0,"INVALID – result not yet available (awaiting / TBC)",IF(AND(TRIM(U493)="Pass",SUMPRODUCT(--ISNUMBER(SEARCH(" "&amp;L_ResultBad&amp;" ",BC493)))&gt;0,NOT(SUMPRODUCT(--ISNUMBER(SEARCH(" "&amp;L_Negation&amp;" ",BC493)))&gt;0)),"INVALID – result describes a problem: use Fail, then Pass after CA",IF(AND(AQ493=1,OR(OR(LEN(AY493)&lt;3,ISNUMBER(MATCH(AY493,L_Placeholder,0))),SUMPRODUCT(--ISNUMBER(SEARCH(" "&amp;L_EvidencePhrase&amp;" ",BE493)))&gt;0)),"INVALID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SUBSTITUTE(SUBSTITUTE(SUBSTITUTE(SUBSTITUTE(SUBSTITUTE(SUBSTITUTE(SUBSTITUTE(SUBSTITUTE(SUBSTITUTE(SUBSTITUTE(SUBSTITUTE(SUBSTITUTE(SUBSTITUTE(LOWER(T493&amp;""),CHAR(160),"")," ",""),".",""),"-",""),"/",""),"?",""),"_",""),",",""),"[",""),"]",""),"(",""),")",""),"*","")</f>
        <v/>
      </c>
      <c r="AV493" s="61" t="str">
        <f aca="false">SUBSTITUTE(SUBSTITUTE(SUBSTITUTE(SUBSTITUTE(SUBSTITUTE(SUBSTITUTE(SUBSTITUTE(SUBSTITUTE(SUBSTITUTE(SUBSTITUTE(SUBSTITUTE(SUBSTITUTE(SUBSTITUTE(LOWER(V493&amp;""),CHAR(160),"")," ",""),".",""),"-",""),"/",""),"?",""),"_",""),",",""),"[",""),"]",""),"(",""),")",""),"*","")</f>
        <v/>
      </c>
      <c r="AW493" s="61" t="str">
        <f aca="false">SUBSTITUTE(SUBSTITUTE(SUBSTITUTE(SUBSTITUTE(SUBSTITUTE(SUBSTITUTE(SUBSTITUTE(SUBSTITUTE(SUBSTITUTE(SUBSTITUTE(SUBSTITUTE(SUBSTITUTE(SUBSTITUTE(LOWER(Z493&amp;""),CHAR(160),"")," ",""),".",""),"-",""),"/",""),"?",""),"_",""),",",""),"[",""),"]",""),"(",""),")",""),"*","")</f>
        <v/>
      </c>
      <c r="AX493" s="61" t="str">
        <f aca="false">SUBSTITUTE(SUBSTITUTE(SUBSTITUTE(SUBSTITUTE(SUBSTITUTE(SUBSTITUTE(SUBSTITUTE(SUBSTITUTE(SUBSTITUTE(SUBSTITUTE(SUBSTITUTE(SUBSTITUTE(SUBSTITUTE(LOWER(AE493&amp;""),CHAR(160),"")," ",""),".",""),"-",""),"/",""),"?",""),"_",""),",",""),"[",""),"]",""),"(",""),")",""),"*","")</f>
        <v/>
      </c>
      <c r="AY493" s="61" t="str">
        <f aca="false">SUBSTITUTE(SUBSTITUTE(SUBSTITUTE(SUBSTITUTE(SUBSTITUTE(SUBSTITUTE(SUBSTITUTE(SUBSTITUTE(SUBSTITUTE(SUBSTITUTE(SUBSTITUTE(SUBSTITUTE(SUBSTITUTE(LOWER(W493&amp;""),CHAR(160),"")," ",""),".",""),"-",""),"/",""),"?",""),"_",""),",",""),"[",""),"]",""),"(",""),")",""),"*","")</f>
        <v/>
      </c>
      <c r="AZ493" s="61" t="str">
        <f aca="false">SUBSTITUTE(SUBSTITUTE(SUBSTITUTE(SUBSTITUTE(SUBSTITUTE(SUBSTITUTE(SUBSTITUTE(SUBSTITUTE(SUBSTITUTE(SUBSTITUTE(SUBSTITUTE(SUBSTITUTE(SUBSTITUTE(LOWER(AC493&amp;""),CHAR(160),"")," ",""),".",""),"-",""),"/",""),"?",""),"_",""),",",""),"[",""),"]",""),"(",""),")",""),"*","")</f>
        <v/>
      </c>
      <c r="BA493" s="61" t="str">
        <f aca="false">SUBSTITUTE(SUBSTITUTE(SUBSTITUTE(SUBSTITUTE(SUBSTITUTE(SUBSTITUTE(SUBSTITUTE(SUBSTITUTE(SUBSTITUTE(SUBSTITUTE(SUBSTITUTE(SUBSTITUTE(SUBSTITUTE(LOWER(AA493&amp;""),CHAR(160),""),"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"&amp;TRIM(SUBSTITUTE(SUBSTITUTE(SUBSTITUTE(SUBSTITUTE(SUBSTITUTE(SUBSTITUTE(SUBSTITUTE(SUBSTITUTE(SUBSTITUTE(SUBSTITUTE(SUBSTITUTE(SUBSTITUTE(SUBSTITUTE(SUBSTITUTE(SUBSTITUTE(SUBSTITUTE(SUBSTITUTE(SUBSTITUTE(SUBSTITUTE(SUBSTITUTE(LOWER(V493&amp;""),CHAR(160)," "),"."," "),","," "),"-"," "),"/"," "),"("," "),")"," "),":"," "),";"," "),"_"," "),"–"," "),"?"," "),"!"," "),"*"," "),"["," "),"]"," "),"'"," "),"#"," "),"+"," "),"&amp;"," "))&amp;" "</f>
        <v>  </v>
      </c>
      <c r="BD493" s="61" t="str">
        <f aca="false">" "&amp;TRIM(SUBSTITUTE(SUBSTITUTE(SUBSTITUTE(SUBSTITUTE(SUBSTITUTE(SUBSTITUTE(SUBSTITUTE(SUBSTITUTE(SUBSTITUTE(SUBSTITUTE(SUBSTITUTE(SUBSTITUTE(SUBSTITUTE(SUBSTITUTE(SUBSTITUTE(SUBSTITUTE(SUBSTITUTE(SUBSTITUTE(SUBSTITUTE(SUBSTITUTE(LOWER(Z493&amp;""),CHAR(160)," "),"."," "),","," "),"-"," "),"/"," "),"("," "),")"," "),":"," "),";"," "),"_"," "),"–"," "),"?"," "),"!"," "),"*"," "),"["," "),"]"," "),"'"," "),"#"," "),"+"," "),"&amp;"," "))&amp;" "</f>
        <v>  </v>
      </c>
      <c r="BE493" s="61" t="str">
        <f aca="false">" "&amp;TRIM(SUBSTITUTE(SUBSTITUTE(SUBSTITUTE(SUBSTITUTE(SUBSTITUTE(SUBSTITUTE(SUBSTITUTE(SUBSTITUTE(SUBSTITUTE(SUBSTITUTE(SUBSTITUTE(SUBSTITUTE(SUBSTITUTE(SUBSTITUTE(SUBSTITUTE(SUBSTITUTE(SUBSTITUTE(SUBSTITUTE(SUBSTITUTE(SUBSTITUTE(LOWER(W493&amp;""),CHAR(160)," "),"."," "),","," "),"-"," "),"/"," "),"("," "),")"," "),":"," "),";"," "),"_"," "),"–"," "),"?"," "),"!"," "),"*"," "),"["," "),"]"," "),"'"," "),"#"," "),"+"," "),"&amp;"," "))&amp;" "</f>
        <v>  </v>
      </c>
      <c r="BF493" s="61" t="str">
        <f aca="false">" "&amp;TRIM(SUBSTITUTE(SUBSTITUTE(SUBSTITUTE(SUBSTITUTE(SUBSTITUTE(SUBSTITUTE(SUBSTITUTE(SUBSTITUTE(SUBSTITUTE(SUBSTITUTE(SUBSTITUTE(SUBSTITUTE(SUBSTITUTE(SUBSTITUTE(SUBSTITUTE(SUBSTITUTE(SUBSTITUTE(SUBSTITUTE(SUBSTITUTE(SUBSTITUTE(LOWER(AC493&amp;""),CHAR(160)," "),"."," "),","," "),"-"," "),"/"," "),"("," "),")"," "),":"," "),";"," "),"_"," "),"–"," "),"?"," "),"!"," "),"*"," "),"["," "),"]"," "),"'"," "),"#"," "),"+"," "),"&amp;"," "))&amp;" "</f>
        <v>  </v>
      </c>
    </row>
    <row r="494" customFormat="false" ht="39.75" hidden="false" customHeight="true" outlineLevel="0" collapsed="false">
      <c r="A494" s="57" t="s">
        <v>1129</v>
      </c>
      <c r="B494" s="57" t="s">
        <v>275</v>
      </c>
      <c r="C494" s="57" t="str">
        <f aca="false">Flights!$F$19</f>
        <v>MH0003</v>
      </c>
      <c r="D494" s="58" t="n">
        <f aca="false">Flights!$D$19</f>
        <v>46320</v>
      </c>
      <c r="E494" s="57" t="str">
        <f aca="false">Flights!$G$19&amp;"-"&amp;Flights!$H$19</f>
        <v>LHR-KUL</v>
      </c>
      <c r="F494" s="57" t="str">
        <f aca="false">Flights!$K$19</f>
        <v>EY</v>
      </c>
      <c r="G494" s="57" t="s">
        <v>402</v>
      </c>
      <c r="H494" s="57" t="s">
        <v>360</v>
      </c>
      <c r="I494" s="57" t="s">
        <v>410</v>
      </c>
      <c r="J494" s="57" t="s">
        <v>413</v>
      </c>
      <c r="K494" s="67"/>
      <c r="L494" s="67" t="s">
        <v>404</v>
      </c>
      <c r="M494" s="67"/>
      <c r="N494" s="67" t="s">
        <v>365</v>
      </c>
      <c r="O494" s="67" t="s">
        <v>405</v>
      </c>
      <c r="P494" s="57" t="s">
        <v>183</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open",IF(AND(NOT(OR(LEN(AZ494)&lt;15,ISNUMBER(MATCH(AZ494,L_Placeholder,0)))),NOT(SUMPRODUCT(--ISNUMBER(SEARCH(" "&amp;L_EvidencePhrase&amp;" ",BF494)))&gt;0),NOT(OR(LEN(AU494)&lt;2,ISNUMBER(MATCH(AU494,L_Placeholder,0)))),NOT(OR(LEN(AX494)&lt;2,ISNUMBER(MATCH(AX494,L_Placeholder,0)))),TRIM(AE494)&lt;&gt;TRIM(T494)),"N/A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",BD494)))&gt;0),"INVALID – evidence missing, placeholder or not yet on file",IF(OR(LEN(AX494)&lt;2,ISNUMBER(MATCH(AX494,L_Placeholder,0))),"INVALID – verifier missing",IF(AX494=AU494,"INVALID – verifier must be someone other than the PIC",IF(SUMPRODUCT(--ISNUMBER(SEARCH(" "&amp;L_EvidencePhrase&amp;" ",BC494)))&gt;0,"INVALID – result not yet available (awaiting / TBC)",IF(AND(TRIM(U494)="Pass",SUMPRODUCT(--ISNUMBER(SEARCH(" "&amp;L_ResultBad&amp;" ",BC494)))&gt;0,NOT(SUMPRODUCT(--ISNUMBER(SEARCH(" "&amp;L_Negation&amp;" ",BC494)))&gt;0)),"INVALID – result describes a problem: use Fail, then Pass after CA",IF(AND(AQ494=1,OR(OR(LEN(AY494)&lt;3,ISNUMBER(MATCH(AY494,L_Placeholder,0))),SUMPRODUCT(--ISNUMBER(SEARCH(" "&amp;L_EvidencePhrase&amp;" ",BE494)))&gt;0)),"INVALID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SUBSTITUTE(SUBSTITUTE(SUBSTITUTE(SUBSTITUTE(SUBSTITUTE(SUBSTITUTE(SUBSTITUTE(SUBSTITUTE(SUBSTITUTE(SUBSTITUTE(SUBSTITUTE(SUBSTITUTE(SUBSTITUTE(LOWER(T494&amp;""),CHAR(160),"")," ",""),".",""),"-",""),"/",""),"?",""),"_",""),",",""),"[",""),"]",""),"(",""),")",""),"*","")</f>
        <v/>
      </c>
      <c r="AV494" s="61" t="str">
        <f aca="false">SUBSTITUTE(SUBSTITUTE(SUBSTITUTE(SUBSTITUTE(SUBSTITUTE(SUBSTITUTE(SUBSTITUTE(SUBSTITUTE(SUBSTITUTE(SUBSTITUTE(SUBSTITUTE(SUBSTITUTE(SUBSTITUTE(LOWER(V494&amp;""),CHAR(160),"")," ",""),".",""),"-",""),"/",""),"?",""),"_",""),",",""),"[",""),"]",""),"(",""),")",""),"*","")</f>
        <v/>
      </c>
      <c r="AW494" s="61" t="str">
        <f aca="false">SUBSTITUTE(SUBSTITUTE(SUBSTITUTE(SUBSTITUTE(SUBSTITUTE(SUBSTITUTE(SUBSTITUTE(SUBSTITUTE(SUBSTITUTE(SUBSTITUTE(SUBSTITUTE(SUBSTITUTE(SUBSTITUTE(LOWER(Z494&amp;""),CHAR(160),"")," ",""),".",""),"-",""),"/",""),"?",""),"_",""),",",""),"[",""),"]",""),"(",""),")",""),"*","")</f>
        <v/>
      </c>
      <c r="AX494" s="61" t="str">
        <f aca="false">SUBSTITUTE(SUBSTITUTE(SUBSTITUTE(SUBSTITUTE(SUBSTITUTE(SUBSTITUTE(SUBSTITUTE(SUBSTITUTE(SUBSTITUTE(SUBSTITUTE(SUBSTITUTE(SUBSTITUTE(SUBSTITUTE(LOWER(AE494&amp;""),CHAR(160),"")," ",""),".",""),"-",""),"/",""),"?",""),"_",""),",",""),"[",""),"]",""),"(",""),")",""),"*","")</f>
        <v/>
      </c>
      <c r="AY494" s="61" t="str">
        <f aca="false">SUBSTITUTE(SUBSTITUTE(SUBSTITUTE(SUBSTITUTE(SUBSTITUTE(SUBSTITUTE(SUBSTITUTE(SUBSTITUTE(SUBSTITUTE(SUBSTITUTE(SUBSTITUTE(SUBSTITUTE(SUBSTITUTE(LOWER(W494&amp;""),CHAR(160),"")," ",""),".",""),"-",""),"/",""),"?",""),"_",""),",",""),"[",""),"]",""),"(",""),")",""),"*","")</f>
        <v/>
      </c>
      <c r="AZ494" s="61" t="str">
        <f aca="false">SUBSTITUTE(SUBSTITUTE(SUBSTITUTE(SUBSTITUTE(SUBSTITUTE(SUBSTITUTE(SUBSTITUTE(SUBSTITUTE(SUBSTITUTE(SUBSTITUTE(SUBSTITUTE(SUBSTITUTE(SUBSTITUTE(LOWER(AC494&amp;""),CHAR(160),"")," ",""),".",""),"-",""),"/",""),"?",""),"_",""),",",""),"[",""),"]",""),"(",""),")",""),"*","")</f>
        <v/>
      </c>
      <c r="BA494" s="61" t="str">
        <f aca="false">SUBSTITUTE(SUBSTITUTE(SUBSTITUTE(SUBSTITUTE(SUBSTITUTE(SUBSTITUTE(SUBSTITUTE(SUBSTITUTE(SUBSTITUTE(SUBSTITUTE(SUBSTITUTE(SUBSTITUTE(SUBSTITUTE(LOWER(AA494&amp;""),CHAR(160),""),"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"&amp;TRIM(SUBSTITUTE(SUBSTITUTE(SUBSTITUTE(SUBSTITUTE(SUBSTITUTE(SUBSTITUTE(SUBSTITUTE(SUBSTITUTE(SUBSTITUTE(SUBSTITUTE(SUBSTITUTE(SUBSTITUTE(SUBSTITUTE(SUBSTITUTE(SUBSTITUTE(SUBSTITUTE(SUBSTITUTE(SUBSTITUTE(SUBSTITUTE(SUBSTITUTE(LOWER(V494&amp;""),CHAR(160)," "),"."," "),","," "),"-"," "),"/"," "),"("," "),")"," "),":"," "),";"," "),"_"," "),"–"," "),"?"," "),"!"," "),"*"," "),"["," "),"]"," "),"'"," "),"#"," "),"+"," "),"&amp;"," "))&amp;" "</f>
        <v>  </v>
      </c>
      <c r="BD494" s="61" t="str">
        <f aca="false">" "&amp;TRIM(SUBSTITUTE(SUBSTITUTE(SUBSTITUTE(SUBSTITUTE(SUBSTITUTE(SUBSTITUTE(SUBSTITUTE(SUBSTITUTE(SUBSTITUTE(SUBSTITUTE(SUBSTITUTE(SUBSTITUTE(SUBSTITUTE(SUBSTITUTE(SUBSTITUTE(SUBSTITUTE(SUBSTITUTE(SUBSTITUTE(SUBSTITUTE(SUBSTITUTE(LOWER(Z494&amp;""),CHAR(160)," "),"."," "),","," "),"-"," "),"/"," "),"("," "),")"," "),":"," "),";"," "),"_"," "),"–"," "),"?"," "),"!"," "),"*"," "),"["," "),"]"," "),"'"," "),"#"," "),"+"," "),"&amp;"," "))&amp;" "</f>
        <v>  </v>
      </c>
      <c r="BE494" s="61" t="str">
        <f aca="false">" "&amp;TRIM(SUBSTITUTE(SUBSTITUTE(SUBSTITUTE(SUBSTITUTE(SUBSTITUTE(SUBSTITUTE(SUBSTITUTE(SUBSTITUTE(SUBSTITUTE(SUBSTITUTE(SUBSTITUTE(SUBSTITUTE(SUBSTITUTE(SUBSTITUTE(SUBSTITUTE(SUBSTITUTE(SUBSTITUTE(SUBSTITUTE(SUBSTITUTE(SUBSTITUTE(LOWER(W494&amp;""),CHAR(160)," "),"."," "),","," "),"-"," "),"/"," "),"("," "),")"," "),":"," "),";"," "),"_"," "),"–"," "),"?"," "),"!"," "),"*"," "),"["," "),"]"," "),"'"," "),"#"," "),"+"," "),"&amp;"," "))&amp;" "</f>
        <v>  </v>
      </c>
      <c r="BF494" s="61" t="str">
        <f aca="false">" "&amp;TRIM(SUBSTITUTE(SUBSTITUTE(SUBSTITUTE(SUBSTITUTE(SUBSTITUTE(SUBSTITUTE(SUBSTITUTE(SUBSTITUTE(SUBSTITUTE(SUBSTITUTE(SUBSTITUTE(SUBSTITUTE(SUBSTITUTE(SUBSTITUTE(SUBSTITUTE(SUBSTITUTE(SUBSTITUTE(SUBSTITUTE(SUBSTITUTE(SUBSTITUTE(LOWER(AC494&amp;""),CHAR(160)," "),"."," "),","," "),"-"," "),"/"," "),"("," "),")"," "),":"," "),";"," "),"_"," "),"–"," "),"?"," "),"!"," "),"*"," "),"["," "),"]"," "),"'"," "),"#"," "),"+"," "),"&amp;"," "))&amp;" "</f>
        <v>  </v>
      </c>
    </row>
    <row r="495" customFormat="false" ht="39.75" hidden="false" customHeight="true" outlineLevel="0" collapsed="false">
      <c r="A495" s="57" t="s">
        <v>1130</v>
      </c>
      <c r="B495" s="57" t="s">
        <v>275</v>
      </c>
      <c r="C495" s="57" t="str">
        <f aca="false">Flights!$F$19</f>
        <v>MH0003</v>
      </c>
      <c r="D495" s="58" t="n">
        <f aca="false">Flights!$D$19</f>
        <v>46320</v>
      </c>
      <c r="E495" s="57" t="str">
        <f aca="false">Flights!$G$19&amp;"-"&amp;Flights!$H$19</f>
        <v>LHR-KUL</v>
      </c>
      <c r="F495" s="57" t="str">
        <f aca="false">Flights!$K$19</f>
        <v>EY</v>
      </c>
      <c r="G495" s="57" t="s">
        <v>402</v>
      </c>
      <c r="H495" s="57" t="s">
        <v>360</v>
      </c>
      <c r="I495" s="57" t="s">
        <v>410</v>
      </c>
      <c r="J495" s="57" t="s">
        <v>415</v>
      </c>
      <c r="K495" s="67"/>
      <c r="L495" s="67" t="s">
        <v>404</v>
      </c>
      <c r="M495" s="67"/>
      <c r="N495" s="67" t="s">
        <v>365</v>
      </c>
      <c r="O495" s="67" t="s">
        <v>405</v>
      </c>
      <c r="P495" s="57" t="s">
        <v>183</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open",IF(AND(NOT(OR(LEN(AZ495)&lt;15,ISNUMBER(MATCH(AZ495,L_Placeholder,0)))),NOT(SUMPRODUCT(--ISNUMBER(SEARCH(" "&amp;L_EvidencePhrase&amp;" ",BF495)))&gt;0),NOT(OR(LEN(AU495)&lt;2,ISNUMBER(MATCH(AU495,L_Placeholder,0)))),NOT(OR(LEN(AX495)&lt;2,ISNUMBER(MATCH(AX495,L_Placeholder,0)))),TRIM(AE495)&lt;&gt;TRIM(T495)),"N/A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",BD495)))&gt;0),"INVALID – evidence missing, placeholder or not yet on file",IF(OR(LEN(AX495)&lt;2,ISNUMBER(MATCH(AX495,L_Placeholder,0))),"INVALID – verifier missing",IF(AX495=AU495,"INVALID – verifier must be someone other than the PIC",IF(SUMPRODUCT(--ISNUMBER(SEARCH(" "&amp;L_EvidencePhrase&amp;" ",BC495)))&gt;0,"INVALID – result not yet available (awaiting / TBC)",IF(AND(TRIM(U495)="Pass",SUMPRODUCT(--ISNUMBER(SEARCH(" "&amp;L_ResultBad&amp;" ",BC495)))&gt;0,NOT(SUMPRODUCT(--ISNUMBER(SEARCH(" "&amp;L_Negation&amp;" ",BC495)))&gt;0)),"INVALID – result describes a problem: use Fail, then Pass after CA",IF(AND(AQ495=1,OR(OR(LEN(AY495)&lt;3,ISNUMBER(MATCH(AY495,L_Placeholder,0))),SUMPRODUCT(--ISNUMBER(SEARCH(" "&amp;L_EvidencePhrase&amp;" ",BE495)))&gt;0)),"INVALID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SUBSTITUTE(SUBSTITUTE(SUBSTITUTE(SUBSTITUTE(SUBSTITUTE(SUBSTITUTE(SUBSTITUTE(SUBSTITUTE(SUBSTITUTE(SUBSTITUTE(SUBSTITUTE(SUBSTITUTE(SUBSTITUTE(LOWER(T495&amp;""),CHAR(160),"")," ",""),".",""),"-",""),"/",""),"?",""),"_",""),",",""),"[",""),"]",""),"(",""),")",""),"*","")</f>
        <v/>
      </c>
      <c r="AV495" s="61" t="str">
        <f aca="false">SUBSTITUTE(SUBSTITUTE(SUBSTITUTE(SUBSTITUTE(SUBSTITUTE(SUBSTITUTE(SUBSTITUTE(SUBSTITUTE(SUBSTITUTE(SUBSTITUTE(SUBSTITUTE(SUBSTITUTE(SUBSTITUTE(LOWER(V495&amp;""),CHAR(160),"")," ",""),".",""),"-",""),"/",""),"?",""),"_",""),",",""),"[",""),"]",""),"(",""),")",""),"*","")</f>
        <v/>
      </c>
      <c r="AW495" s="61" t="str">
        <f aca="false">SUBSTITUTE(SUBSTITUTE(SUBSTITUTE(SUBSTITUTE(SUBSTITUTE(SUBSTITUTE(SUBSTITUTE(SUBSTITUTE(SUBSTITUTE(SUBSTITUTE(SUBSTITUTE(SUBSTITUTE(SUBSTITUTE(LOWER(Z495&amp;""),CHAR(160),"")," ",""),".",""),"-",""),"/",""),"?",""),"_",""),",",""),"[",""),"]",""),"(",""),")",""),"*","")</f>
        <v/>
      </c>
      <c r="AX495" s="61" t="str">
        <f aca="false">SUBSTITUTE(SUBSTITUTE(SUBSTITUTE(SUBSTITUTE(SUBSTITUTE(SUBSTITUTE(SUBSTITUTE(SUBSTITUTE(SUBSTITUTE(SUBSTITUTE(SUBSTITUTE(SUBSTITUTE(SUBSTITUTE(LOWER(AE495&amp;""),CHAR(160),"")," ",""),".",""),"-",""),"/",""),"?",""),"_",""),",",""),"[",""),"]",""),"(",""),")",""),"*","")</f>
        <v/>
      </c>
      <c r="AY495" s="61" t="str">
        <f aca="false">SUBSTITUTE(SUBSTITUTE(SUBSTITUTE(SUBSTITUTE(SUBSTITUTE(SUBSTITUTE(SUBSTITUTE(SUBSTITUTE(SUBSTITUTE(SUBSTITUTE(SUBSTITUTE(SUBSTITUTE(SUBSTITUTE(LOWER(W495&amp;""),CHAR(160),"")," ",""),".",""),"-",""),"/",""),"?",""),"_",""),",",""),"[",""),"]",""),"(",""),")",""),"*","")</f>
        <v/>
      </c>
      <c r="AZ495" s="61" t="str">
        <f aca="false">SUBSTITUTE(SUBSTITUTE(SUBSTITUTE(SUBSTITUTE(SUBSTITUTE(SUBSTITUTE(SUBSTITUTE(SUBSTITUTE(SUBSTITUTE(SUBSTITUTE(SUBSTITUTE(SUBSTITUTE(SUBSTITUTE(LOWER(AC495&amp;""),CHAR(160),"")," ",""),".",""),"-",""),"/",""),"?",""),"_",""),",",""),"[",""),"]",""),"(",""),")",""),"*","")</f>
        <v/>
      </c>
      <c r="BA495" s="61" t="str">
        <f aca="false">SUBSTITUTE(SUBSTITUTE(SUBSTITUTE(SUBSTITUTE(SUBSTITUTE(SUBSTITUTE(SUBSTITUTE(SUBSTITUTE(SUBSTITUTE(SUBSTITUTE(SUBSTITUTE(SUBSTITUTE(SUBSTITUTE(LOWER(AA495&amp;""),CHAR(160),""),"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"&amp;TRIM(SUBSTITUTE(SUBSTITUTE(SUBSTITUTE(SUBSTITUTE(SUBSTITUTE(SUBSTITUTE(SUBSTITUTE(SUBSTITUTE(SUBSTITUTE(SUBSTITUTE(SUBSTITUTE(SUBSTITUTE(SUBSTITUTE(SUBSTITUTE(SUBSTITUTE(SUBSTITUTE(SUBSTITUTE(SUBSTITUTE(SUBSTITUTE(SUBSTITUTE(LOWER(V495&amp;""),CHAR(160)," "),"."," "),","," "),"-"," "),"/"," "),"("," "),")"," "),":"," "),";"," "),"_"," "),"–"," "),"?"," "),"!"," "),"*"," "),"["," "),"]"," "),"'"," "),"#"," "),"+"," "),"&amp;"," "))&amp;" "</f>
        <v>  </v>
      </c>
      <c r="BD495" s="61" t="str">
        <f aca="false">" "&amp;TRIM(SUBSTITUTE(SUBSTITUTE(SUBSTITUTE(SUBSTITUTE(SUBSTITUTE(SUBSTITUTE(SUBSTITUTE(SUBSTITUTE(SUBSTITUTE(SUBSTITUTE(SUBSTITUTE(SUBSTITUTE(SUBSTITUTE(SUBSTITUTE(SUBSTITUTE(SUBSTITUTE(SUBSTITUTE(SUBSTITUTE(SUBSTITUTE(SUBSTITUTE(LOWER(Z495&amp;""),CHAR(160)," "),"."," "),","," "),"-"," "),"/"," "),"("," "),")"," "),":"," "),";"," "),"_"," "),"–"," "),"?"," "),"!"," "),"*"," "),"["," "),"]"," "),"'"," "),"#"," "),"+"," "),"&amp;"," "))&amp;" "</f>
        <v>  </v>
      </c>
      <c r="BE495" s="61" t="str">
        <f aca="false">" "&amp;TRIM(SUBSTITUTE(SUBSTITUTE(SUBSTITUTE(SUBSTITUTE(SUBSTITUTE(SUBSTITUTE(SUBSTITUTE(SUBSTITUTE(SUBSTITUTE(SUBSTITUTE(SUBSTITUTE(SUBSTITUTE(SUBSTITUTE(SUBSTITUTE(SUBSTITUTE(SUBSTITUTE(SUBSTITUTE(SUBSTITUTE(SUBSTITUTE(SUBSTITUTE(LOWER(W495&amp;""),CHAR(160)," "),"."," "),","," "),"-"," "),"/"," "),"("," "),")"," "),":"," "),";"," "),"_"," "),"–"," "),"?"," "),"!"," "),"*"," "),"["," "),"]"," "),"'"," "),"#"," "),"+"," "),"&amp;"," "))&amp;" "</f>
        <v>  </v>
      </c>
      <c r="BF495" s="61" t="str">
        <f aca="false">" "&amp;TRIM(SUBSTITUTE(SUBSTITUTE(SUBSTITUTE(SUBSTITUTE(SUBSTITUTE(SUBSTITUTE(SUBSTITUTE(SUBSTITUTE(SUBSTITUTE(SUBSTITUTE(SUBSTITUTE(SUBSTITUTE(SUBSTITUTE(SUBSTITUTE(SUBSTITUTE(SUBSTITUTE(SUBSTITUTE(SUBSTITUTE(SUBSTITUTE(SUBSTITUTE(LOWER(AC495&amp;""),CHAR(160)," "),"."," "),","," "),"-"," "),"/"," "),"("," "),")"," "),":"," "),";"," "),"_"," "),"–"," "),"?"," "),"!"," "),"*"," "),"["," "),"]"," "),"'"," "),"#"," "),"+"," "),"&amp;"," "))&amp;" "</f>
        <v>  </v>
      </c>
    </row>
    <row r="496" customFormat="false" ht="141" hidden="false" customHeight="true" outlineLevel="0" collapsed="false">
      <c r="A496" s="57" t="s">
        <v>1131</v>
      </c>
      <c r="B496" s="57" t="s">
        <v>275</v>
      </c>
      <c r="C496" s="57" t="str">
        <f aca="false">Flights!$F$19</f>
        <v>MH0003</v>
      </c>
      <c r="D496" s="58" t="n">
        <f aca="false">Flights!$D$19</f>
        <v>46320</v>
      </c>
      <c r="E496" s="57" t="str">
        <f aca="false">Flights!$G$19&amp;"-"&amp;Flights!$H$19</f>
        <v>LHR-KUL</v>
      </c>
      <c r="F496" s="57" t="str">
        <f aca="false">Flights!$K$19</f>
        <v>EY</v>
      </c>
      <c r="G496" s="57" t="s">
        <v>402</v>
      </c>
      <c r="H496" s="57" t="s">
        <v>360</v>
      </c>
      <c r="I496" s="57" t="s">
        <v>410</v>
      </c>
      <c r="J496" s="57" t="s">
        <v>417</v>
      </c>
      <c r="K496" s="67" t="s">
        <v>418</v>
      </c>
      <c r="L496" s="67" t="s">
        <v>404</v>
      </c>
      <c r="M496" s="67"/>
      <c r="N496" s="67" t="s">
        <v>365</v>
      </c>
      <c r="O496" s="67" t="s">
        <v>405</v>
      </c>
      <c r="P496" s="57" t="s">
        <v>183</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open",IF(AND(NOT(OR(LEN(AZ496)&lt;15,ISNUMBER(MATCH(AZ496,L_Placeholder,0)))),NOT(SUMPRODUCT(--ISNUMBER(SEARCH(" "&amp;L_EvidencePhrase&amp;" ",BF496)))&gt;0),NOT(OR(LEN(AU496)&lt;2,ISNUMBER(MATCH(AU496,L_Placeholder,0)))),NOT(OR(LEN(AX496)&lt;2,ISNUMBER(MATCH(AX496,L_Placeholder,0)))),TRIM(AE496)&lt;&gt;TRIM(T496)),"N/A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",BD496)))&gt;0),"INVALID – evidence missing, placeholder or not yet on file",IF(OR(LEN(AX496)&lt;2,ISNUMBER(MATCH(AX496,L_Placeholder,0))),"INVALID – verifier missing",IF(AX496=AU496,"INVALID – verifier must be someone other than the PIC",IF(SUMPRODUCT(--ISNUMBER(SEARCH(" "&amp;L_EvidencePhrase&amp;" ",BC496)))&gt;0,"INVALID – result not yet available (awaiting / TBC)",IF(AND(TRIM(U496)="Pass",SUMPRODUCT(--ISNUMBER(SEARCH(" "&amp;L_ResultBad&amp;" ",BC496)))&gt;0,NOT(SUMPRODUCT(--ISNUMBER(SEARCH(" "&amp;L_Negation&amp;" ",BC496)))&gt;0)),"INVALID – result describes a problem: use Fail, then Pass after CA",IF(AND(AQ496=1,OR(OR(LEN(AY496)&lt;3,ISNUMBER(MATCH(AY496,L_Placeholder,0))),SUMPRODUCT(--ISNUMBER(SEARCH(" "&amp;L_EvidencePhrase&amp;" ",BE496)))&gt;0)),"INVALID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SUBSTITUTE(SUBSTITUTE(SUBSTITUTE(SUBSTITUTE(SUBSTITUTE(SUBSTITUTE(SUBSTITUTE(SUBSTITUTE(SUBSTITUTE(SUBSTITUTE(SUBSTITUTE(SUBSTITUTE(SUBSTITUTE(LOWER(T496&amp;""),CHAR(160),"")," ",""),".",""),"-",""),"/",""),"?",""),"_",""),",",""),"[",""),"]",""),"(",""),")",""),"*","")</f>
        <v/>
      </c>
      <c r="AV496" s="61" t="str">
        <f aca="false">SUBSTITUTE(SUBSTITUTE(SUBSTITUTE(SUBSTITUTE(SUBSTITUTE(SUBSTITUTE(SUBSTITUTE(SUBSTITUTE(SUBSTITUTE(SUBSTITUTE(SUBSTITUTE(SUBSTITUTE(SUBSTITUTE(LOWER(V496&amp;""),CHAR(160),"")," ",""),".",""),"-",""),"/",""),"?",""),"_",""),",",""),"[",""),"]",""),"(",""),")",""),"*","")</f>
        <v/>
      </c>
      <c r="AW496" s="61" t="str">
        <f aca="false">SUBSTITUTE(SUBSTITUTE(SUBSTITUTE(SUBSTITUTE(SUBSTITUTE(SUBSTITUTE(SUBSTITUTE(SUBSTITUTE(SUBSTITUTE(SUBSTITUTE(SUBSTITUTE(SUBSTITUTE(SUBSTITUTE(LOWER(Z496&amp;""),CHAR(160),"")," ",""),".",""),"-",""),"/",""),"?",""),"_",""),",",""),"[",""),"]",""),"(",""),")",""),"*","")</f>
        <v/>
      </c>
      <c r="AX496" s="61" t="str">
        <f aca="false">SUBSTITUTE(SUBSTITUTE(SUBSTITUTE(SUBSTITUTE(SUBSTITUTE(SUBSTITUTE(SUBSTITUTE(SUBSTITUTE(SUBSTITUTE(SUBSTITUTE(SUBSTITUTE(SUBSTITUTE(SUBSTITUTE(LOWER(AE496&amp;""),CHAR(160),"")," ",""),".",""),"-",""),"/",""),"?",""),"_",""),",",""),"[",""),"]",""),"(",""),")",""),"*","")</f>
        <v/>
      </c>
      <c r="AY496" s="61" t="str">
        <f aca="false">SUBSTITUTE(SUBSTITUTE(SUBSTITUTE(SUBSTITUTE(SUBSTITUTE(SUBSTITUTE(SUBSTITUTE(SUBSTITUTE(SUBSTITUTE(SUBSTITUTE(SUBSTITUTE(SUBSTITUTE(SUBSTITUTE(LOWER(W496&amp;""),CHAR(160),"")," ",""),".",""),"-",""),"/",""),"?",""),"_",""),",",""),"[",""),"]",""),"(",""),")",""),"*","")</f>
        <v/>
      </c>
      <c r="AZ496" s="61" t="str">
        <f aca="false">SUBSTITUTE(SUBSTITUTE(SUBSTITUTE(SUBSTITUTE(SUBSTITUTE(SUBSTITUTE(SUBSTITUTE(SUBSTITUTE(SUBSTITUTE(SUBSTITUTE(SUBSTITUTE(SUBSTITUTE(SUBSTITUTE(LOWER(AC496&amp;""),CHAR(160),"")," ",""),".",""),"-",""),"/",""),"?",""),"_",""),",",""),"[",""),"]",""),"(",""),")",""),"*","")</f>
        <v/>
      </c>
      <c r="BA496" s="61" t="str">
        <f aca="false">SUBSTITUTE(SUBSTITUTE(SUBSTITUTE(SUBSTITUTE(SUBSTITUTE(SUBSTITUTE(SUBSTITUTE(SUBSTITUTE(SUBSTITUTE(SUBSTITUTE(SUBSTITUTE(SUBSTITUTE(SUBSTITUTE(LOWER(AA496&amp;""),CHAR(160),""),"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"&amp;TRIM(SUBSTITUTE(SUBSTITUTE(SUBSTITUTE(SUBSTITUTE(SUBSTITUTE(SUBSTITUTE(SUBSTITUTE(SUBSTITUTE(SUBSTITUTE(SUBSTITUTE(SUBSTITUTE(SUBSTITUTE(SUBSTITUTE(SUBSTITUTE(SUBSTITUTE(SUBSTITUTE(SUBSTITUTE(SUBSTITUTE(SUBSTITUTE(SUBSTITUTE(LOWER(V496&amp;""),CHAR(160)," "),"."," "),","," "),"-"," "),"/"," "),"("," "),")"," "),":"," "),";"," "),"_"," "),"–"," "),"?"," "),"!"," "),"*"," "),"["," "),"]"," "),"'"," "),"#"," "),"+"," "),"&amp;"," "))&amp;" "</f>
        <v>  </v>
      </c>
      <c r="BD496" s="61" t="str">
        <f aca="false">" "&amp;TRIM(SUBSTITUTE(SUBSTITUTE(SUBSTITUTE(SUBSTITUTE(SUBSTITUTE(SUBSTITUTE(SUBSTITUTE(SUBSTITUTE(SUBSTITUTE(SUBSTITUTE(SUBSTITUTE(SUBSTITUTE(SUBSTITUTE(SUBSTITUTE(SUBSTITUTE(SUBSTITUTE(SUBSTITUTE(SUBSTITUTE(SUBSTITUTE(SUBSTITUTE(LOWER(Z496&amp;""),CHAR(160)," "),"."," "),","," "),"-"," "),"/"," "),"("," "),")"," "),":"," "),";"," "),"_"," "),"–"," "),"?"," "),"!"," "),"*"," "),"["," "),"]"," "),"'"," "),"#"," "),"+"," "),"&amp;"," "))&amp;" "</f>
        <v>  </v>
      </c>
      <c r="BE496" s="61" t="str">
        <f aca="false">" "&amp;TRIM(SUBSTITUTE(SUBSTITUTE(SUBSTITUTE(SUBSTITUTE(SUBSTITUTE(SUBSTITUTE(SUBSTITUTE(SUBSTITUTE(SUBSTITUTE(SUBSTITUTE(SUBSTITUTE(SUBSTITUTE(SUBSTITUTE(SUBSTITUTE(SUBSTITUTE(SUBSTITUTE(SUBSTITUTE(SUBSTITUTE(SUBSTITUTE(SUBSTITUTE(LOWER(W496&amp;""),CHAR(160)," "),"."," "),","," "),"-"," "),"/"," "),"("," "),")"," "),":"," "),";"," "),"_"," "),"–"," "),"?"," "),"!"," "),"*"," "),"["," "),"]"," "),"'"," "),"#"," "),"+"," "),"&amp;"," "))&amp;" "</f>
        <v>  </v>
      </c>
      <c r="BF496" s="61" t="str">
        <f aca="false">" "&amp;TRIM(SUBSTITUTE(SUBSTITUTE(SUBSTITUTE(SUBSTITUTE(SUBSTITUTE(SUBSTITUTE(SUBSTITUTE(SUBSTITUTE(SUBSTITUTE(SUBSTITUTE(SUBSTITUTE(SUBSTITUTE(SUBSTITUTE(SUBSTITUTE(SUBSTITUTE(SUBSTITUTE(SUBSTITUTE(SUBSTITUTE(SUBSTITUTE(SUBSTITUTE(LOWER(AC496&amp;""),CHAR(160)," "),"."," "),","," "),"-"," "),"/"," "),"("," "),")"," "),":"," "),";"," "),"_"," "),"–"," "),"?"," "),"!"," "),"*"," "),"["," "),"]"," "),"'"," "),"#"," "),"+"," "),"&amp;"," "))&amp;" "</f>
        <v>  </v>
      </c>
    </row>
    <row r="497" customFormat="false" ht="39.75" hidden="false" customHeight="true" outlineLevel="0" collapsed="false">
      <c r="A497" s="57" t="s">
        <v>1132</v>
      </c>
      <c r="B497" s="57" t="s">
        <v>275</v>
      </c>
      <c r="C497" s="57" t="str">
        <f aca="false">Flights!$F$19</f>
        <v>MH0003</v>
      </c>
      <c r="D497" s="58" t="n">
        <f aca="false">Flights!$D$19</f>
        <v>46320</v>
      </c>
      <c r="E497" s="57" t="str">
        <f aca="false">Flights!$G$19&amp;"-"&amp;Flights!$H$19</f>
        <v>LHR-KUL</v>
      </c>
      <c r="F497" s="57" t="str">
        <f aca="false">Flights!$K$19</f>
        <v>EY</v>
      </c>
      <c r="G497" s="57" t="s">
        <v>402</v>
      </c>
      <c r="H497" s="57" t="s">
        <v>360</v>
      </c>
      <c r="I497" s="57" t="s">
        <v>410</v>
      </c>
      <c r="J497" s="57" t="s">
        <v>420</v>
      </c>
      <c r="K497" s="67"/>
      <c r="L497" s="67" t="s">
        <v>404</v>
      </c>
      <c r="M497" s="67"/>
      <c r="N497" s="67" t="s">
        <v>365</v>
      </c>
      <c r="O497" s="67" t="s">
        <v>405</v>
      </c>
      <c r="P497" s="57" t="s">
        <v>183</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open",IF(AND(NOT(OR(LEN(AZ497)&lt;15,ISNUMBER(MATCH(AZ497,L_Placeholder,0)))),NOT(SUMPRODUCT(--ISNUMBER(SEARCH(" "&amp;L_EvidencePhrase&amp;" ",BF497)))&gt;0),NOT(OR(LEN(AU497)&lt;2,ISNUMBER(MATCH(AU497,L_Placeholder,0)))),NOT(OR(LEN(AX497)&lt;2,ISNUMBER(MATCH(AX497,L_Placeholder,0)))),TRIM(AE497)&lt;&gt;TRIM(T497)),"N/A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",BD497)))&gt;0),"INVALID – evidence missing, placeholder or not yet on file",IF(OR(LEN(AX497)&lt;2,ISNUMBER(MATCH(AX497,L_Placeholder,0))),"INVALID – verifier missing",IF(AX497=AU497,"INVALID – verifier must be someone other than the PIC",IF(SUMPRODUCT(--ISNUMBER(SEARCH(" "&amp;L_EvidencePhrase&amp;" ",BC497)))&gt;0,"INVALID – result not yet available (awaiting / TBC)",IF(AND(TRIM(U497)="Pass",SUMPRODUCT(--ISNUMBER(SEARCH(" "&amp;L_ResultBad&amp;" ",BC497)))&gt;0,NOT(SUMPRODUCT(--ISNUMBER(SEARCH(" "&amp;L_Negation&amp;" ",BC497)))&gt;0)),"INVALID – result describes a problem: use Fail, then Pass after CA",IF(AND(AQ497=1,OR(OR(LEN(AY497)&lt;3,ISNUMBER(MATCH(AY497,L_Placeholder,0))),SUMPRODUCT(--ISNUMBER(SEARCH(" "&amp;L_EvidencePhrase&amp;" ",BE497)))&gt;0)),"INVALID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SUBSTITUTE(SUBSTITUTE(SUBSTITUTE(SUBSTITUTE(SUBSTITUTE(SUBSTITUTE(SUBSTITUTE(SUBSTITUTE(SUBSTITUTE(SUBSTITUTE(SUBSTITUTE(SUBSTITUTE(SUBSTITUTE(LOWER(T497&amp;""),CHAR(160),"")," ",""),".",""),"-",""),"/",""),"?",""),"_",""),",",""),"[",""),"]",""),"(",""),")",""),"*","")</f>
        <v/>
      </c>
      <c r="AV497" s="61" t="str">
        <f aca="false">SUBSTITUTE(SUBSTITUTE(SUBSTITUTE(SUBSTITUTE(SUBSTITUTE(SUBSTITUTE(SUBSTITUTE(SUBSTITUTE(SUBSTITUTE(SUBSTITUTE(SUBSTITUTE(SUBSTITUTE(SUBSTITUTE(LOWER(V497&amp;""),CHAR(160),"")," ",""),".",""),"-",""),"/",""),"?",""),"_",""),",",""),"[",""),"]",""),"(",""),")",""),"*","")</f>
        <v/>
      </c>
      <c r="AW497" s="61" t="str">
        <f aca="false">SUBSTITUTE(SUBSTITUTE(SUBSTITUTE(SUBSTITUTE(SUBSTITUTE(SUBSTITUTE(SUBSTITUTE(SUBSTITUTE(SUBSTITUTE(SUBSTITUTE(SUBSTITUTE(SUBSTITUTE(SUBSTITUTE(LOWER(Z497&amp;""),CHAR(160),"")," ",""),".",""),"-",""),"/",""),"?",""),"_",""),",",""),"[",""),"]",""),"(",""),")",""),"*","")</f>
        <v/>
      </c>
      <c r="AX497" s="61" t="str">
        <f aca="false">SUBSTITUTE(SUBSTITUTE(SUBSTITUTE(SUBSTITUTE(SUBSTITUTE(SUBSTITUTE(SUBSTITUTE(SUBSTITUTE(SUBSTITUTE(SUBSTITUTE(SUBSTITUTE(SUBSTITUTE(SUBSTITUTE(LOWER(AE497&amp;""),CHAR(160),"")," ",""),".",""),"-",""),"/",""),"?",""),"_",""),",",""),"[",""),"]",""),"(",""),")",""),"*","")</f>
        <v/>
      </c>
      <c r="AY497" s="61" t="str">
        <f aca="false">SUBSTITUTE(SUBSTITUTE(SUBSTITUTE(SUBSTITUTE(SUBSTITUTE(SUBSTITUTE(SUBSTITUTE(SUBSTITUTE(SUBSTITUTE(SUBSTITUTE(SUBSTITUTE(SUBSTITUTE(SUBSTITUTE(LOWER(W497&amp;""),CHAR(160),"")," ",""),".",""),"-",""),"/",""),"?",""),"_",""),",",""),"[",""),"]",""),"(",""),")",""),"*","")</f>
        <v/>
      </c>
      <c r="AZ497" s="61" t="str">
        <f aca="false">SUBSTITUTE(SUBSTITUTE(SUBSTITUTE(SUBSTITUTE(SUBSTITUTE(SUBSTITUTE(SUBSTITUTE(SUBSTITUTE(SUBSTITUTE(SUBSTITUTE(SUBSTITUTE(SUBSTITUTE(SUBSTITUTE(LOWER(AC497&amp;""),CHAR(160),"")," ",""),".",""),"-",""),"/",""),"?",""),"_",""),",",""),"[",""),"]",""),"(",""),")",""),"*","")</f>
        <v/>
      </c>
      <c r="BA497" s="61" t="str">
        <f aca="false">SUBSTITUTE(SUBSTITUTE(SUBSTITUTE(SUBSTITUTE(SUBSTITUTE(SUBSTITUTE(SUBSTITUTE(SUBSTITUTE(SUBSTITUTE(SUBSTITUTE(SUBSTITUTE(SUBSTITUTE(SUBSTITUTE(LOWER(AA497&amp;""),CHAR(160),""),"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"&amp;TRIM(SUBSTITUTE(SUBSTITUTE(SUBSTITUTE(SUBSTITUTE(SUBSTITUTE(SUBSTITUTE(SUBSTITUTE(SUBSTITUTE(SUBSTITUTE(SUBSTITUTE(SUBSTITUTE(SUBSTITUTE(SUBSTITUTE(SUBSTITUTE(SUBSTITUTE(SUBSTITUTE(SUBSTITUTE(SUBSTITUTE(SUBSTITUTE(SUBSTITUTE(LOWER(V497&amp;""),CHAR(160)," "),"."," "),","," "),"-"," "),"/"," "),"("," "),")"," "),":"," "),";"," "),"_"," "),"–"," "),"?"," "),"!"," "),"*"," "),"["," "),"]"," "),"'"," "),"#"," "),"+"," "),"&amp;"," "))&amp;" "</f>
        <v>  </v>
      </c>
      <c r="BD497" s="61" t="str">
        <f aca="false">" "&amp;TRIM(SUBSTITUTE(SUBSTITUTE(SUBSTITUTE(SUBSTITUTE(SUBSTITUTE(SUBSTITUTE(SUBSTITUTE(SUBSTITUTE(SUBSTITUTE(SUBSTITUTE(SUBSTITUTE(SUBSTITUTE(SUBSTITUTE(SUBSTITUTE(SUBSTITUTE(SUBSTITUTE(SUBSTITUTE(SUBSTITUTE(SUBSTITUTE(SUBSTITUTE(LOWER(Z497&amp;""),CHAR(160)," "),"."," "),","," "),"-"," "),"/"," "),"("," "),")"," "),":"," "),";"," "),"_"," "),"–"," "),"?"," "),"!"," "),"*"," "),"["," "),"]"," "),"'"," "),"#"," "),"+"," "),"&amp;"," "))&amp;" "</f>
        <v>  </v>
      </c>
      <c r="BE497" s="61" t="str">
        <f aca="false">" "&amp;TRIM(SUBSTITUTE(SUBSTITUTE(SUBSTITUTE(SUBSTITUTE(SUBSTITUTE(SUBSTITUTE(SUBSTITUTE(SUBSTITUTE(SUBSTITUTE(SUBSTITUTE(SUBSTITUTE(SUBSTITUTE(SUBSTITUTE(SUBSTITUTE(SUBSTITUTE(SUBSTITUTE(SUBSTITUTE(SUBSTITUTE(SUBSTITUTE(SUBSTITUTE(LOWER(W497&amp;""),CHAR(160)," "),"."," "),","," "),"-"," "),"/"," "),"("," "),")"," "),":"," "),";"," "),"_"," "),"–"," "),"?"," "),"!"," "),"*"," "),"["," "),"]"," "),"'"," "),"#"," "),"+"," "),"&amp;"," "))&amp;" "</f>
        <v>  </v>
      </c>
      <c r="BF497" s="61" t="str">
        <f aca="false">" "&amp;TRIM(SUBSTITUTE(SUBSTITUTE(SUBSTITUTE(SUBSTITUTE(SUBSTITUTE(SUBSTITUTE(SUBSTITUTE(SUBSTITUTE(SUBSTITUTE(SUBSTITUTE(SUBSTITUTE(SUBSTITUTE(SUBSTITUTE(SUBSTITUTE(SUBSTITUTE(SUBSTITUTE(SUBSTITUTE(SUBSTITUTE(SUBSTITUTE(SUBSTITUTE(LOWER(AC497&amp;""),CHAR(160)," "),"."," "),","," "),"-"," "),"/"," "),"("," "),")"," "),":"," "),";"," "),"_"," "),"–"," "),"?"," "),"!"," "),"*"," "),"["," "),"]"," "),"'"," "),"#"," "),"+"," "),"&amp;"," "))&amp;" "</f>
        <v>  </v>
      </c>
    </row>
    <row r="498" customFormat="false" ht="54" hidden="false" customHeight="true" outlineLevel="0" collapsed="false">
      <c r="A498" s="57" t="s">
        <v>1133</v>
      </c>
      <c r="B498" s="57" t="s">
        <v>275</v>
      </c>
      <c r="C498" s="57" t="str">
        <f aca="false">Flights!$F$19</f>
        <v>MH0003</v>
      </c>
      <c r="D498" s="58" t="n">
        <f aca="false">Flights!$D$19</f>
        <v>46320</v>
      </c>
      <c r="E498" s="57" t="str">
        <f aca="false">Flights!$G$19&amp;"-"&amp;Flights!$H$19</f>
        <v>LHR-KUL</v>
      </c>
      <c r="F498" s="57" t="str">
        <f aca="false">Flights!$K$19</f>
        <v>EY</v>
      </c>
      <c r="G498" s="57" t="s">
        <v>402</v>
      </c>
      <c r="H498" s="57" t="s">
        <v>360</v>
      </c>
      <c r="I498" s="57" t="s">
        <v>422</v>
      </c>
      <c r="J498" s="57" t="s">
        <v>423</v>
      </c>
      <c r="K498" s="67" t="s">
        <v>424</v>
      </c>
      <c r="L498" s="67" t="s">
        <v>425</v>
      </c>
      <c r="M498" s="67" t="s">
        <v>183</v>
      </c>
      <c r="N498" s="67" t="s">
        <v>426</v>
      </c>
      <c r="O498" s="67" t="s">
        <v>427</v>
      </c>
      <c r="P498" s="57" t="s">
        <v>183</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open",IF(AND(NOT(OR(LEN(AZ498)&lt;15,ISNUMBER(MATCH(AZ498,L_Placeholder,0)))),NOT(SUMPRODUCT(--ISNUMBER(SEARCH(" "&amp;L_EvidencePhrase&amp;" ",BF498)))&gt;0),NOT(OR(LEN(AU498)&lt;2,ISNUMBER(MATCH(AU498,L_Placeholder,0)))),NOT(OR(LEN(AX498)&lt;2,ISNUMBER(MATCH(AX498,L_Placeholder,0)))),TRIM(AE498)&lt;&gt;TRIM(T498)),"N/A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",BD498)))&gt;0),"INVALID – evidence missing, placeholder or not yet on file",IF(OR(LEN(AX498)&lt;2,ISNUMBER(MATCH(AX498,L_Placeholder,0))),"INVALID – verifier missing",IF(AX498=AU498,"INVALID – verifier must be someone other than the PIC",IF(SUMPRODUCT(--ISNUMBER(SEARCH(" "&amp;L_EvidencePhrase&amp;" ",BC498)))&gt;0,"INVALID – result not yet available (awaiting / TBC)",IF(AND(TRIM(U498)="Pass",SUMPRODUCT(--ISNUMBER(SEARCH(" "&amp;L_ResultBad&amp;" ",BC498)))&gt;0,NOT(SUMPRODUCT(--ISNUMBER(SEARCH(" "&amp;L_Negation&amp;" ",BC498)))&gt;0)),"INVALID – result describes a problem: use Fail, then Pass after CA",IF(AND(AQ498=1,OR(OR(LEN(AY498)&lt;3,ISNUMBER(MATCH(AY498,L_Placeholder,0))),SUMPRODUCT(--ISNUMBER(SEARCH(" "&amp;L_EvidencePhrase&amp;" ",BE498)))&gt;0)),"INVALID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SUBSTITUTE(SUBSTITUTE(SUBSTITUTE(SUBSTITUTE(SUBSTITUTE(SUBSTITUTE(SUBSTITUTE(SUBSTITUTE(SUBSTITUTE(SUBSTITUTE(SUBSTITUTE(SUBSTITUTE(SUBSTITUTE(LOWER(T498&amp;""),CHAR(160),"")," ",""),".",""),"-",""),"/",""),"?",""),"_",""),",",""),"[",""),"]",""),"(",""),")",""),"*","")</f>
        <v/>
      </c>
      <c r="AV498" s="61" t="str">
        <f aca="false">SUBSTITUTE(SUBSTITUTE(SUBSTITUTE(SUBSTITUTE(SUBSTITUTE(SUBSTITUTE(SUBSTITUTE(SUBSTITUTE(SUBSTITUTE(SUBSTITUTE(SUBSTITUTE(SUBSTITUTE(SUBSTITUTE(LOWER(V498&amp;""),CHAR(160),"")," ",""),".",""),"-",""),"/",""),"?",""),"_",""),",",""),"[",""),"]",""),"(",""),")",""),"*","")</f>
        <v/>
      </c>
      <c r="AW498" s="61" t="str">
        <f aca="false">SUBSTITUTE(SUBSTITUTE(SUBSTITUTE(SUBSTITUTE(SUBSTITUTE(SUBSTITUTE(SUBSTITUTE(SUBSTITUTE(SUBSTITUTE(SUBSTITUTE(SUBSTITUTE(SUBSTITUTE(SUBSTITUTE(LOWER(Z498&amp;""),CHAR(160),"")," ",""),".",""),"-",""),"/",""),"?",""),"_",""),",",""),"[",""),"]",""),"(",""),")",""),"*","")</f>
        <v/>
      </c>
      <c r="AX498" s="61" t="str">
        <f aca="false">SUBSTITUTE(SUBSTITUTE(SUBSTITUTE(SUBSTITUTE(SUBSTITUTE(SUBSTITUTE(SUBSTITUTE(SUBSTITUTE(SUBSTITUTE(SUBSTITUTE(SUBSTITUTE(SUBSTITUTE(SUBSTITUTE(LOWER(AE498&amp;""),CHAR(160),"")," ",""),".",""),"-",""),"/",""),"?",""),"_",""),",",""),"[",""),"]",""),"(",""),")",""),"*","")</f>
        <v/>
      </c>
      <c r="AY498" s="61" t="str">
        <f aca="false">SUBSTITUTE(SUBSTITUTE(SUBSTITUTE(SUBSTITUTE(SUBSTITUTE(SUBSTITUTE(SUBSTITUTE(SUBSTITUTE(SUBSTITUTE(SUBSTITUTE(SUBSTITUTE(SUBSTITUTE(SUBSTITUTE(LOWER(W498&amp;""),CHAR(160),"")," ",""),".",""),"-",""),"/",""),"?",""),"_",""),",",""),"[",""),"]",""),"(",""),")",""),"*","")</f>
        <v/>
      </c>
      <c r="AZ498" s="61" t="str">
        <f aca="false">SUBSTITUTE(SUBSTITUTE(SUBSTITUTE(SUBSTITUTE(SUBSTITUTE(SUBSTITUTE(SUBSTITUTE(SUBSTITUTE(SUBSTITUTE(SUBSTITUTE(SUBSTITUTE(SUBSTITUTE(SUBSTITUTE(LOWER(AC498&amp;""),CHAR(160),"")," ",""),".",""),"-",""),"/",""),"?",""),"_",""),",",""),"[",""),"]",""),"(",""),")",""),"*","")</f>
        <v/>
      </c>
      <c r="BA498" s="61" t="str">
        <f aca="false">SUBSTITUTE(SUBSTITUTE(SUBSTITUTE(SUBSTITUTE(SUBSTITUTE(SUBSTITUTE(SUBSTITUTE(SUBSTITUTE(SUBSTITUTE(SUBSTITUTE(SUBSTITUTE(SUBSTITUTE(SUBSTITUTE(LOWER(AA498&amp;""),CHAR(160),""),"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"&amp;TRIM(SUBSTITUTE(SUBSTITUTE(SUBSTITUTE(SUBSTITUTE(SUBSTITUTE(SUBSTITUTE(SUBSTITUTE(SUBSTITUTE(SUBSTITUTE(SUBSTITUTE(SUBSTITUTE(SUBSTITUTE(SUBSTITUTE(SUBSTITUTE(SUBSTITUTE(SUBSTITUTE(SUBSTITUTE(SUBSTITUTE(SUBSTITUTE(SUBSTITUTE(LOWER(V498&amp;""),CHAR(160)," "),"."," "),","," "),"-"," "),"/"," "),"("," "),")"," "),":"," "),";"," "),"_"," "),"–"," "),"?"," "),"!"," "),"*"," "),"["," "),"]"," "),"'"," "),"#"," "),"+"," "),"&amp;"," "))&amp;" "</f>
        <v>  </v>
      </c>
      <c r="BD498" s="61" t="str">
        <f aca="false">" "&amp;TRIM(SUBSTITUTE(SUBSTITUTE(SUBSTITUTE(SUBSTITUTE(SUBSTITUTE(SUBSTITUTE(SUBSTITUTE(SUBSTITUTE(SUBSTITUTE(SUBSTITUTE(SUBSTITUTE(SUBSTITUTE(SUBSTITUTE(SUBSTITUTE(SUBSTITUTE(SUBSTITUTE(SUBSTITUTE(SUBSTITUTE(SUBSTITUTE(SUBSTITUTE(LOWER(Z498&amp;""),CHAR(160)," "),"."," "),","," "),"-"," "),"/"," "),"("," "),")"," "),":"," "),";"," "),"_"," "),"–"," "),"?"," "),"!"," "),"*"," "),"["," "),"]"," "),"'"," "),"#"," "),"+"," "),"&amp;"," "))&amp;" "</f>
        <v>  </v>
      </c>
      <c r="BE498" s="61" t="str">
        <f aca="false">" "&amp;TRIM(SUBSTITUTE(SUBSTITUTE(SUBSTITUTE(SUBSTITUTE(SUBSTITUTE(SUBSTITUTE(SUBSTITUTE(SUBSTITUTE(SUBSTITUTE(SUBSTITUTE(SUBSTITUTE(SUBSTITUTE(SUBSTITUTE(SUBSTITUTE(SUBSTITUTE(SUBSTITUTE(SUBSTITUTE(SUBSTITUTE(SUBSTITUTE(SUBSTITUTE(LOWER(W498&amp;""),CHAR(160)," "),"."," "),","," "),"-"," "),"/"," "),"("," "),")"," "),":"," "),";"," "),"_"," "),"–"," "),"?"," "),"!"," "),"*"," "),"["," "),"]"," "),"'"," "),"#"," "),"+"," "),"&amp;"," "))&amp;" "</f>
        <v>  </v>
      </c>
      <c r="BF498" s="61" t="str">
        <f aca="false">" "&amp;TRIM(SUBSTITUTE(SUBSTITUTE(SUBSTITUTE(SUBSTITUTE(SUBSTITUTE(SUBSTITUTE(SUBSTITUTE(SUBSTITUTE(SUBSTITUTE(SUBSTITUTE(SUBSTITUTE(SUBSTITUTE(SUBSTITUTE(SUBSTITUTE(SUBSTITUTE(SUBSTITUTE(SUBSTITUTE(SUBSTITUTE(SUBSTITUTE(SUBSTITUTE(LOWER(AC498&amp;""),CHAR(160)," "),"."," "),","," "),"-"," "),"/"," "),"("," "),")"," "),":"," "),";"," "),"_"," "),"–"," "),"?"," "),"!"," "),"*"," "),"["," "),"]"," "),"'"," "),"#"," "),"+"," "),"&amp;"," "))&amp;" "</f>
        <v>  </v>
      </c>
    </row>
    <row r="499" customFormat="false" ht="41.25" hidden="false" customHeight="true" outlineLevel="0" collapsed="false">
      <c r="A499" s="57" t="s">
        <v>1134</v>
      </c>
      <c r="B499" s="57" t="s">
        <v>275</v>
      </c>
      <c r="C499" s="57" t="str">
        <f aca="false">Flights!$F$19</f>
        <v>MH0003</v>
      </c>
      <c r="D499" s="58" t="n">
        <f aca="false">Flights!$D$19</f>
        <v>46320</v>
      </c>
      <c r="E499" s="57" t="str">
        <f aca="false">Flights!$G$19&amp;"-"&amp;Flights!$H$19</f>
        <v>LHR-KUL</v>
      </c>
      <c r="F499" s="57" t="str">
        <f aca="false">Flights!$K$19</f>
        <v>EY</v>
      </c>
      <c r="G499" s="57" t="s">
        <v>402</v>
      </c>
      <c r="H499" s="57" t="s">
        <v>360</v>
      </c>
      <c r="I499" s="57" t="s">
        <v>429</v>
      </c>
      <c r="J499" s="57" t="s">
        <v>430</v>
      </c>
      <c r="K499" s="67" t="s">
        <v>431</v>
      </c>
      <c r="L499" s="67" t="s">
        <v>432</v>
      </c>
      <c r="M499" s="67" t="s">
        <v>433</v>
      </c>
      <c r="N499" s="67" t="s">
        <v>365</v>
      </c>
      <c r="O499" s="67" t="s">
        <v>434</v>
      </c>
      <c r="P499" s="57" t="s">
        <v>183</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open",IF(AND(NOT(OR(LEN(AZ499)&lt;15,ISNUMBER(MATCH(AZ499,L_Placeholder,0)))),NOT(SUMPRODUCT(--ISNUMBER(SEARCH(" "&amp;L_EvidencePhrase&amp;" ",BF499)))&gt;0),NOT(OR(LEN(AU499)&lt;2,ISNUMBER(MATCH(AU499,L_Placeholder,0)))),NOT(OR(LEN(AX499)&lt;2,ISNUMBER(MATCH(AX499,L_Placeholder,0)))),TRIM(AE499)&lt;&gt;TRIM(T499)),"N/A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",BD499)))&gt;0),"INVALID – evidence missing, placeholder or not yet on file",IF(OR(LEN(AX499)&lt;2,ISNUMBER(MATCH(AX499,L_Placeholder,0))),"INVALID – verifier missing",IF(AX499=AU499,"INVALID – verifier must be someone other than the PIC",IF(SUMPRODUCT(--ISNUMBER(SEARCH(" "&amp;L_EvidencePhrase&amp;" ",BC499)))&gt;0,"INVALID – result not yet available (awaiting / TBC)",IF(AND(TRIM(U499)="Pass",SUMPRODUCT(--ISNUMBER(SEARCH(" "&amp;L_ResultBad&amp;" ",BC499)))&gt;0,NOT(SUMPRODUCT(--ISNUMBER(SEARCH(" "&amp;L_Negation&amp;" ",BC499)))&gt;0)),"INVALID – result describes a problem: use Fail, then Pass after CA",IF(AND(AQ499=1,OR(OR(LEN(AY499)&lt;3,ISNUMBER(MATCH(AY499,L_Placeholder,0))),SUMPRODUCT(--ISNUMBER(SEARCH(" "&amp;L_EvidencePhrase&amp;" ",BE499)))&gt;0)),"INVALID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SUBSTITUTE(SUBSTITUTE(SUBSTITUTE(SUBSTITUTE(SUBSTITUTE(SUBSTITUTE(SUBSTITUTE(SUBSTITUTE(SUBSTITUTE(SUBSTITUTE(SUBSTITUTE(SUBSTITUTE(SUBSTITUTE(LOWER(T499&amp;""),CHAR(160),"")," ",""),".",""),"-",""),"/",""),"?",""),"_",""),",",""),"[",""),"]",""),"(",""),")",""),"*","")</f>
        <v/>
      </c>
      <c r="AV499" s="61" t="str">
        <f aca="false">SUBSTITUTE(SUBSTITUTE(SUBSTITUTE(SUBSTITUTE(SUBSTITUTE(SUBSTITUTE(SUBSTITUTE(SUBSTITUTE(SUBSTITUTE(SUBSTITUTE(SUBSTITUTE(SUBSTITUTE(SUBSTITUTE(LOWER(V499&amp;""),CHAR(160),"")," ",""),".",""),"-",""),"/",""),"?",""),"_",""),",",""),"[",""),"]",""),"(",""),")",""),"*","")</f>
        <v/>
      </c>
      <c r="AW499" s="61" t="str">
        <f aca="false">SUBSTITUTE(SUBSTITUTE(SUBSTITUTE(SUBSTITUTE(SUBSTITUTE(SUBSTITUTE(SUBSTITUTE(SUBSTITUTE(SUBSTITUTE(SUBSTITUTE(SUBSTITUTE(SUBSTITUTE(SUBSTITUTE(LOWER(Z499&amp;""),CHAR(160),"")," ",""),".",""),"-",""),"/",""),"?",""),"_",""),",",""),"[",""),"]",""),"(",""),")",""),"*","")</f>
        <v/>
      </c>
      <c r="AX499" s="61" t="str">
        <f aca="false">SUBSTITUTE(SUBSTITUTE(SUBSTITUTE(SUBSTITUTE(SUBSTITUTE(SUBSTITUTE(SUBSTITUTE(SUBSTITUTE(SUBSTITUTE(SUBSTITUTE(SUBSTITUTE(SUBSTITUTE(SUBSTITUTE(LOWER(AE499&amp;""),CHAR(160),"")," ",""),".",""),"-",""),"/",""),"?",""),"_",""),",",""),"[",""),"]",""),"(",""),")",""),"*","")</f>
        <v/>
      </c>
      <c r="AY499" s="61" t="str">
        <f aca="false">SUBSTITUTE(SUBSTITUTE(SUBSTITUTE(SUBSTITUTE(SUBSTITUTE(SUBSTITUTE(SUBSTITUTE(SUBSTITUTE(SUBSTITUTE(SUBSTITUTE(SUBSTITUTE(SUBSTITUTE(SUBSTITUTE(LOWER(W499&amp;""),CHAR(160),"")," ",""),".",""),"-",""),"/",""),"?",""),"_",""),",",""),"[",""),"]",""),"(",""),")",""),"*","")</f>
        <v/>
      </c>
      <c r="AZ499" s="61" t="str">
        <f aca="false">SUBSTITUTE(SUBSTITUTE(SUBSTITUTE(SUBSTITUTE(SUBSTITUTE(SUBSTITUTE(SUBSTITUTE(SUBSTITUTE(SUBSTITUTE(SUBSTITUTE(SUBSTITUTE(SUBSTITUTE(SUBSTITUTE(LOWER(AC499&amp;""),CHAR(160),"")," ",""),".",""),"-",""),"/",""),"?",""),"_",""),",",""),"[",""),"]",""),"(",""),")",""),"*","")</f>
        <v/>
      </c>
      <c r="BA499" s="61" t="str">
        <f aca="false">SUBSTITUTE(SUBSTITUTE(SUBSTITUTE(SUBSTITUTE(SUBSTITUTE(SUBSTITUTE(SUBSTITUTE(SUBSTITUTE(SUBSTITUTE(SUBSTITUTE(SUBSTITUTE(SUBSTITUTE(SUBSTITUTE(LOWER(AA499&amp;""),CHAR(160),""),"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"&amp;TRIM(SUBSTITUTE(SUBSTITUTE(SUBSTITUTE(SUBSTITUTE(SUBSTITUTE(SUBSTITUTE(SUBSTITUTE(SUBSTITUTE(SUBSTITUTE(SUBSTITUTE(SUBSTITUTE(SUBSTITUTE(SUBSTITUTE(SUBSTITUTE(SUBSTITUTE(SUBSTITUTE(SUBSTITUTE(SUBSTITUTE(SUBSTITUTE(SUBSTITUTE(LOWER(V499&amp;""),CHAR(160)," "),"."," "),","," "),"-"," "),"/"," "),"("," "),")"," "),":"," "),";"," "),"_"," "),"–"," "),"?"," "),"!"," "),"*"," "),"["," "),"]"," "),"'"," "),"#"," "),"+"," "),"&amp;"," "))&amp;" "</f>
        <v>  </v>
      </c>
      <c r="BD499" s="61" t="str">
        <f aca="false">" "&amp;TRIM(SUBSTITUTE(SUBSTITUTE(SUBSTITUTE(SUBSTITUTE(SUBSTITUTE(SUBSTITUTE(SUBSTITUTE(SUBSTITUTE(SUBSTITUTE(SUBSTITUTE(SUBSTITUTE(SUBSTITUTE(SUBSTITUTE(SUBSTITUTE(SUBSTITUTE(SUBSTITUTE(SUBSTITUTE(SUBSTITUTE(SUBSTITUTE(SUBSTITUTE(LOWER(Z499&amp;""),CHAR(160)," "),"."," "),","," "),"-"," "),"/"," "),"("," "),")"," "),":"," "),";"," "),"_"," "),"–"," "),"?"," "),"!"," "),"*"," "),"["," "),"]"," "),"'"," "),"#"," "),"+"," "),"&amp;"," "))&amp;" "</f>
        <v>  </v>
      </c>
      <c r="BE499" s="61" t="str">
        <f aca="false">" "&amp;TRIM(SUBSTITUTE(SUBSTITUTE(SUBSTITUTE(SUBSTITUTE(SUBSTITUTE(SUBSTITUTE(SUBSTITUTE(SUBSTITUTE(SUBSTITUTE(SUBSTITUTE(SUBSTITUTE(SUBSTITUTE(SUBSTITUTE(SUBSTITUTE(SUBSTITUTE(SUBSTITUTE(SUBSTITUTE(SUBSTITUTE(SUBSTITUTE(SUBSTITUTE(LOWER(W499&amp;""),CHAR(160)," "),"."," "),","," "),"-"," "),"/"," "),"("," "),")"," "),":"," "),";"," "),"_"," "),"–"," "),"?"," "),"!"," "),"*"," "),"["," "),"]"," "),"'"," "),"#"," "),"+"," "),"&amp;"," "))&amp;" "</f>
        <v>  </v>
      </c>
      <c r="BF499" s="61" t="str">
        <f aca="false">" "&amp;TRIM(SUBSTITUTE(SUBSTITUTE(SUBSTITUTE(SUBSTITUTE(SUBSTITUTE(SUBSTITUTE(SUBSTITUTE(SUBSTITUTE(SUBSTITUTE(SUBSTITUTE(SUBSTITUTE(SUBSTITUTE(SUBSTITUTE(SUBSTITUTE(SUBSTITUTE(SUBSTITUTE(SUBSTITUTE(SUBSTITUTE(SUBSTITUTE(SUBSTITUTE(LOWER(AC499&amp;""),CHAR(160)," "),"."," "),","," "),"-"," "),"/"," "),"("," "),")"," "),":"," "),";"," "),"_"," "),"–"," "),"?"," "),"!"," "),"*"," "),"["," "),"]"," "),"'"," "),"#"," "),"+"," "),"&amp;"," "))&amp;" "</f>
        <v>  </v>
      </c>
    </row>
    <row r="500" customFormat="false" ht="91.5" hidden="false" customHeight="true" outlineLevel="0" collapsed="false">
      <c r="A500" s="57" t="s">
        <v>1135</v>
      </c>
      <c r="B500" s="57" t="s">
        <v>275</v>
      </c>
      <c r="C500" s="57" t="str">
        <f aca="false">Flights!$F$19</f>
        <v>MH0003</v>
      </c>
      <c r="D500" s="58" t="n">
        <f aca="false">Flights!$D$19</f>
        <v>46320</v>
      </c>
      <c r="E500" s="57" t="str">
        <f aca="false">Flights!$G$19&amp;"-"&amp;Flights!$H$19</f>
        <v>LHR-KUL</v>
      </c>
      <c r="F500" s="57" t="str">
        <f aca="false">Flights!$K$19</f>
        <v>EY</v>
      </c>
      <c r="G500" s="57" t="s">
        <v>402</v>
      </c>
      <c r="H500" s="57" t="s">
        <v>360</v>
      </c>
      <c r="I500" s="57" t="s">
        <v>429</v>
      </c>
      <c r="J500" s="57" t="s">
        <v>436</v>
      </c>
      <c r="K500" s="67" t="s">
        <v>437</v>
      </c>
      <c r="L500" s="67" t="s">
        <v>438</v>
      </c>
      <c r="M500" s="67" t="s">
        <v>433</v>
      </c>
      <c r="N500" s="67" t="s">
        <v>365</v>
      </c>
      <c r="O500" s="67" t="s">
        <v>1136</v>
      </c>
      <c r="P500" s="57" t="s">
        <v>183</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open",IF(AND(NOT(OR(LEN(AZ500)&lt;15,ISNUMBER(MATCH(AZ500,L_Placeholder,0)))),NOT(SUMPRODUCT(--ISNUMBER(SEARCH(" "&amp;L_EvidencePhrase&amp;" ",BF500)))&gt;0),NOT(OR(LEN(AU500)&lt;2,ISNUMBER(MATCH(AU500,L_Placeholder,0)))),NOT(OR(LEN(AX500)&lt;2,ISNUMBER(MATCH(AX500,L_Placeholder,0)))),TRIM(AE500)&lt;&gt;TRIM(T500)),"N/A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",BD500)))&gt;0),"INVALID – evidence missing, placeholder or not yet on file",IF(OR(LEN(AX500)&lt;2,ISNUMBER(MATCH(AX500,L_Placeholder,0))),"INVALID – verifier missing",IF(AX500=AU500,"INVALID – verifier must be someone other than the PIC",IF(SUMPRODUCT(--ISNUMBER(SEARCH(" "&amp;L_EvidencePhrase&amp;" ",BC500)))&gt;0,"INVALID – result not yet available (awaiting / TBC)",IF(AND(TRIM(U500)="Pass",SUMPRODUCT(--ISNUMBER(SEARCH(" "&amp;L_ResultBad&amp;" ",BC500)))&gt;0,NOT(SUMPRODUCT(--ISNUMBER(SEARCH(" "&amp;L_Negation&amp;" ",BC500)))&gt;0)),"INVALID – result describes a problem: use Fail, then Pass after CA",IF(AND(AQ500=1,OR(OR(LEN(AY500)&lt;3,ISNUMBER(MATCH(AY500,L_Placeholder,0))),SUMPRODUCT(--ISNUMBER(SEARCH(" "&amp;L_EvidencePhrase&amp;" ",BE500)))&gt;0)),"INVALID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SUBSTITUTE(SUBSTITUTE(SUBSTITUTE(SUBSTITUTE(SUBSTITUTE(SUBSTITUTE(SUBSTITUTE(SUBSTITUTE(SUBSTITUTE(SUBSTITUTE(SUBSTITUTE(SUBSTITUTE(SUBSTITUTE(LOWER(T500&amp;""),CHAR(160),"")," ",""),".",""),"-",""),"/",""),"?",""),"_",""),",",""),"[",""),"]",""),"(",""),")",""),"*","")</f>
        <v/>
      </c>
      <c r="AV500" s="61" t="str">
        <f aca="false">SUBSTITUTE(SUBSTITUTE(SUBSTITUTE(SUBSTITUTE(SUBSTITUTE(SUBSTITUTE(SUBSTITUTE(SUBSTITUTE(SUBSTITUTE(SUBSTITUTE(SUBSTITUTE(SUBSTITUTE(SUBSTITUTE(LOWER(V500&amp;""),CHAR(160),"")," ",""),".",""),"-",""),"/",""),"?",""),"_",""),",",""),"[",""),"]",""),"(",""),")",""),"*","")</f>
        <v/>
      </c>
      <c r="AW500" s="61" t="str">
        <f aca="false">SUBSTITUTE(SUBSTITUTE(SUBSTITUTE(SUBSTITUTE(SUBSTITUTE(SUBSTITUTE(SUBSTITUTE(SUBSTITUTE(SUBSTITUTE(SUBSTITUTE(SUBSTITUTE(SUBSTITUTE(SUBSTITUTE(LOWER(Z500&amp;""),CHAR(160),"")," ",""),".",""),"-",""),"/",""),"?",""),"_",""),",",""),"[",""),"]",""),"(",""),")",""),"*","")</f>
        <v/>
      </c>
      <c r="AX500" s="61" t="str">
        <f aca="false">SUBSTITUTE(SUBSTITUTE(SUBSTITUTE(SUBSTITUTE(SUBSTITUTE(SUBSTITUTE(SUBSTITUTE(SUBSTITUTE(SUBSTITUTE(SUBSTITUTE(SUBSTITUTE(SUBSTITUTE(SUBSTITUTE(LOWER(AE500&amp;""),CHAR(160),"")," ",""),".",""),"-",""),"/",""),"?",""),"_",""),",",""),"[",""),"]",""),"(",""),")",""),"*","")</f>
        <v/>
      </c>
      <c r="AY500" s="61" t="str">
        <f aca="false">SUBSTITUTE(SUBSTITUTE(SUBSTITUTE(SUBSTITUTE(SUBSTITUTE(SUBSTITUTE(SUBSTITUTE(SUBSTITUTE(SUBSTITUTE(SUBSTITUTE(SUBSTITUTE(SUBSTITUTE(SUBSTITUTE(LOWER(W500&amp;""),CHAR(160),"")," ",""),".",""),"-",""),"/",""),"?",""),"_",""),",",""),"[",""),"]",""),"(",""),")",""),"*","")</f>
        <v/>
      </c>
      <c r="AZ500" s="61" t="str">
        <f aca="false">SUBSTITUTE(SUBSTITUTE(SUBSTITUTE(SUBSTITUTE(SUBSTITUTE(SUBSTITUTE(SUBSTITUTE(SUBSTITUTE(SUBSTITUTE(SUBSTITUTE(SUBSTITUTE(SUBSTITUTE(SUBSTITUTE(LOWER(AC500&amp;""),CHAR(160),"")," ",""),".",""),"-",""),"/",""),"?",""),"_",""),",",""),"[",""),"]",""),"(",""),")",""),"*","")</f>
        <v/>
      </c>
      <c r="BA500" s="61" t="str">
        <f aca="false">SUBSTITUTE(SUBSTITUTE(SUBSTITUTE(SUBSTITUTE(SUBSTITUTE(SUBSTITUTE(SUBSTITUTE(SUBSTITUTE(SUBSTITUTE(SUBSTITUTE(SUBSTITUTE(SUBSTITUTE(SUBSTITUTE(LOWER(AA500&amp;""),CHAR(160),""),"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"&amp;TRIM(SUBSTITUTE(SUBSTITUTE(SUBSTITUTE(SUBSTITUTE(SUBSTITUTE(SUBSTITUTE(SUBSTITUTE(SUBSTITUTE(SUBSTITUTE(SUBSTITUTE(SUBSTITUTE(SUBSTITUTE(SUBSTITUTE(SUBSTITUTE(SUBSTITUTE(SUBSTITUTE(SUBSTITUTE(SUBSTITUTE(SUBSTITUTE(SUBSTITUTE(LOWER(V500&amp;""),CHAR(160)," "),"."," "),","," "),"-"," "),"/"," "),"("," "),")"," "),":"," "),";"," "),"_"," "),"–"," "),"?"," "),"!"," "),"*"," "),"["," "),"]"," "),"'"," "),"#"," "),"+"," "),"&amp;"," "))&amp;" "</f>
        <v>  </v>
      </c>
      <c r="BD500" s="61" t="str">
        <f aca="false">" "&amp;TRIM(SUBSTITUTE(SUBSTITUTE(SUBSTITUTE(SUBSTITUTE(SUBSTITUTE(SUBSTITUTE(SUBSTITUTE(SUBSTITUTE(SUBSTITUTE(SUBSTITUTE(SUBSTITUTE(SUBSTITUTE(SUBSTITUTE(SUBSTITUTE(SUBSTITUTE(SUBSTITUTE(SUBSTITUTE(SUBSTITUTE(SUBSTITUTE(SUBSTITUTE(LOWER(Z500&amp;""),CHAR(160)," "),"."," "),","," "),"-"," "),"/"," "),"("," "),")"," "),":"," "),";"," "),"_"," "),"–"," "),"?"," "),"!"," "),"*"," "),"["," "),"]"," "),"'"," "),"#"," "),"+"," "),"&amp;"," "))&amp;" "</f>
        <v>  </v>
      </c>
      <c r="BE500" s="61" t="str">
        <f aca="false">" "&amp;TRIM(SUBSTITUTE(SUBSTITUTE(SUBSTITUTE(SUBSTITUTE(SUBSTITUTE(SUBSTITUTE(SUBSTITUTE(SUBSTITUTE(SUBSTITUTE(SUBSTITUTE(SUBSTITUTE(SUBSTITUTE(SUBSTITUTE(SUBSTITUTE(SUBSTITUTE(SUBSTITUTE(SUBSTITUTE(SUBSTITUTE(SUBSTITUTE(SUBSTITUTE(LOWER(W500&amp;""),CHAR(160)," "),"."," "),","," "),"-"," "),"/"," "),"("," "),")"," "),":"," "),";"," "),"_"," "),"–"," "),"?"," "),"!"," "),"*"," "),"["," "),"]"," "),"'"," "),"#"," "),"+"," "),"&amp;"," "))&amp;" "</f>
        <v>  </v>
      </c>
      <c r="BF500" s="61" t="str">
        <f aca="false">" "&amp;TRIM(SUBSTITUTE(SUBSTITUTE(SUBSTITUTE(SUBSTITUTE(SUBSTITUTE(SUBSTITUTE(SUBSTITUTE(SUBSTITUTE(SUBSTITUTE(SUBSTITUTE(SUBSTITUTE(SUBSTITUTE(SUBSTITUTE(SUBSTITUTE(SUBSTITUTE(SUBSTITUTE(SUBSTITUTE(SUBSTITUTE(SUBSTITUTE(SUBSTITUTE(LOWER(AC500&amp;""),CHAR(160)," "),"."," "),","," "),"-"," "),"/"," "),"("," "),")"," "),":"," "),";"," "),"_"," "),"–"," "),"?"," "),"!"," "),"*"," "),"["," "),"]"," "),"'"," "),"#"," "),"+"," "),"&amp;"," "))&amp;" "</f>
        <v>  </v>
      </c>
    </row>
    <row r="501" customFormat="false" ht="39.75" hidden="false" customHeight="true" outlineLevel="0" collapsed="false">
      <c r="A501" s="57" t="s">
        <v>1137</v>
      </c>
      <c r="B501" s="57" t="s">
        <v>275</v>
      </c>
      <c r="C501" s="57" t="str">
        <f aca="false">Flights!$F$19</f>
        <v>MH0003</v>
      </c>
      <c r="D501" s="58" t="n">
        <f aca="false">Flights!$D$19</f>
        <v>46320</v>
      </c>
      <c r="E501" s="57" t="str">
        <f aca="false">Flights!$G$19&amp;"-"&amp;Flights!$H$19</f>
        <v>LHR-KUL</v>
      </c>
      <c r="F501" s="57" t="str">
        <f aca="false">Flights!$K$19</f>
        <v>EY</v>
      </c>
      <c r="G501" s="57" t="s">
        <v>441</v>
      </c>
      <c r="H501" s="57" t="s">
        <v>442</v>
      </c>
      <c r="I501" s="57" t="s">
        <v>361</v>
      </c>
      <c r="J501" s="57" t="s">
        <v>443</v>
      </c>
      <c r="K501" s="67" t="s">
        <v>408</v>
      </c>
      <c r="L501" s="67" t="s">
        <v>444</v>
      </c>
      <c r="M501" s="67"/>
      <c r="N501" s="67" t="s">
        <v>365</v>
      </c>
      <c r="O501" s="67" t="s">
        <v>445</v>
      </c>
      <c r="P501" s="57" t="s">
        <v>183</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open",IF(AND(NOT(OR(LEN(AZ501)&lt;15,ISNUMBER(MATCH(AZ501,L_Placeholder,0)))),NOT(SUMPRODUCT(--ISNUMBER(SEARCH(" "&amp;L_EvidencePhrase&amp;" ",BF501)))&gt;0),NOT(OR(LEN(AU501)&lt;2,ISNUMBER(MATCH(AU501,L_Placeholder,0)))),NOT(OR(LEN(AX501)&lt;2,ISNUMBER(MATCH(AX501,L_Placeholder,0)))),TRIM(AE501)&lt;&gt;TRIM(T501)),"N/A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",BD501)))&gt;0),"INVALID – evidence missing, placeholder or not yet on file",IF(OR(LEN(AX501)&lt;2,ISNUMBER(MATCH(AX501,L_Placeholder,0))),"INVALID – verifier missing",IF(AX501=AU501,"INVALID – verifier must be someone other than the PIC",IF(SUMPRODUCT(--ISNUMBER(SEARCH(" "&amp;L_EvidencePhrase&amp;" ",BC501)))&gt;0,"INVALID – result not yet available (awaiting / TBC)",IF(AND(TRIM(U501)="Pass",SUMPRODUCT(--ISNUMBER(SEARCH(" "&amp;L_ResultBad&amp;" ",BC501)))&gt;0,NOT(SUMPRODUCT(--ISNUMBER(SEARCH(" "&amp;L_Negation&amp;" ",BC501)))&gt;0)),"INVALID – result describes a problem: use Fail, then Pass after CA",IF(AND(AQ501=1,OR(OR(LEN(AY501)&lt;3,ISNUMBER(MATCH(AY501,L_Placeholder,0))),SUMPRODUCT(--ISNUMBER(SEARCH(" "&amp;L_EvidencePhrase&amp;" ",BE501)))&gt;0)),"INVALID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SUBSTITUTE(SUBSTITUTE(SUBSTITUTE(SUBSTITUTE(SUBSTITUTE(SUBSTITUTE(SUBSTITUTE(SUBSTITUTE(SUBSTITUTE(SUBSTITUTE(SUBSTITUTE(SUBSTITUTE(SUBSTITUTE(LOWER(T501&amp;""),CHAR(160),"")," ",""),".",""),"-",""),"/",""),"?",""),"_",""),",",""),"[",""),"]",""),"(",""),")",""),"*","")</f>
        <v/>
      </c>
      <c r="AV501" s="61" t="str">
        <f aca="false">SUBSTITUTE(SUBSTITUTE(SUBSTITUTE(SUBSTITUTE(SUBSTITUTE(SUBSTITUTE(SUBSTITUTE(SUBSTITUTE(SUBSTITUTE(SUBSTITUTE(SUBSTITUTE(SUBSTITUTE(SUBSTITUTE(LOWER(V501&amp;""),CHAR(160),"")," ",""),".",""),"-",""),"/",""),"?",""),"_",""),",",""),"[",""),"]",""),"(",""),")",""),"*","")</f>
        <v/>
      </c>
      <c r="AW501" s="61" t="str">
        <f aca="false">SUBSTITUTE(SUBSTITUTE(SUBSTITUTE(SUBSTITUTE(SUBSTITUTE(SUBSTITUTE(SUBSTITUTE(SUBSTITUTE(SUBSTITUTE(SUBSTITUTE(SUBSTITUTE(SUBSTITUTE(SUBSTITUTE(LOWER(Z501&amp;""),CHAR(160),"")," ",""),".",""),"-",""),"/",""),"?",""),"_",""),",",""),"[",""),"]",""),"(",""),")",""),"*","")</f>
        <v/>
      </c>
      <c r="AX501" s="61" t="str">
        <f aca="false">SUBSTITUTE(SUBSTITUTE(SUBSTITUTE(SUBSTITUTE(SUBSTITUTE(SUBSTITUTE(SUBSTITUTE(SUBSTITUTE(SUBSTITUTE(SUBSTITUTE(SUBSTITUTE(SUBSTITUTE(SUBSTITUTE(LOWER(AE501&amp;""),CHAR(160),"")," ",""),".",""),"-",""),"/",""),"?",""),"_",""),",",""),"[",""),"]",""),"(",""),")",""),"*","")</f>
        <v/>
      </c>
      <c r="AY501" s="61" t="str">
        <f aca="false">SUBSTITUTE(SUBSTITUTE(SUBSTITUTE(SUBSTITUTE(SUBSTITUTE(SUBSTITUTE(SUBSTITUTE(SUBSTITUTE(SUBSTITUTE(SUBSTITUTE(SUBSTITUTE(SUBSTITUTE(SUBSTITUTE(LOWER(W501&amp;""),CHAR(160),"")," ",""),".",""),"-",""),"/",""),"?",""),"_",""),",",""),"[",""),"]",""),"(",""),")",""),"*","")</f>
        <v/>
      </c>
      <c r="AZ501" s="61" t="str">
        <f aca="false">SUBSTITUTE(SUBSTITUTE(SUBSTITUTE(SUBSTITUTE(SUBSTITUTE(SUBSTITUTE(SUBSTITUTE(SUBSTITUTE(SUBSTITUTE(SUBSTITUTE(SUBSTITUTE(SUBSTITUTE(SUBSTITUTE(LOWER(AC501&amp;""),CHAR(160),"")," ",""),".",""),"-",""),"/",""),"?",""),"_",""),",",""),"[",""),"]",""),"(",""),")",""),"*","")</f>
        <v/>
      </c>
      <c r="BA501" s="61" t="str">
        <f aca="false">SUBSTITUTE(SUBSTITUTE(SUBSTITUTE(SUBSTITUTE(SUBSTITUTE(SUBSTITUTE(SUBSTITUTE(SUBSTITUTE(SUBSTITUTE(SUBSTITUTE(SUBSTITUTE(SUBSTITUTE(SUBSTITUTE(LOWER(AA501&amp;""),CHAR(160),""),"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"&amp;TRIM(SUBSTITUTE(SUBSTITUTE(SUBSTITUTE(SUBSTITUTE(SUBSTITUTE(SUBSTITUTE(SUBSTITUTE(SUBSTITUTE(SUBSTITUTE(SUBSTITUTE(SUBSTITUTE(SUBSTITUTE(SUBSTITUTE(SUBSTITUTE(SUBSTITUTE(SUBSTITUTE(SUBSTITUTE(SUBSTITUTE(SUBSTITUTE(SUBSTITUTE(LOWER(V501&amp;""),CHAR(160)," "),"."," "),","," "),"-"," "),"/"," "),"("," "),")"," "),":"," "),";"," "),"_"," "),"–"," "),"?"," "),"!"," "),"*"," "),"["," "),"]"," "),"'"," "),"#"," "),"+"," "),"&amp;"," "))&amp;" "</f>
        <v>  </v>
      </c>
      <c r="BD501" s="61" t="str">
        <f aca="false">" "&amp;TRIM(SUBSTITUTE(SUBSTITUTE(SUBSTITUTE(SUBSTITUTE(SUBSTITUTE(SUBSTITUTE(SUBSTITUTE(SUBSTITUTE(SUBSTITUTE(SUBSTITUTE(SUBSTITUTE(SUBSTITUTE(SUBSTITUTE(SUBSTITUTE(SUBSTITUTE(SUBSTITUTE(SUBSTITUTE(SUBSTITUTE(SUBSTITUTE(SUBSTITUTE(LOWER(Z501&amp;""),CHAR(160)," "),"."," "),","," "),"-"," "),"/"," "),"("," "),")"," "),":"," "),";"," "),"_"," "),"–"," "),"?"," "),"!"," "),"*"," "),"["," "),"]"," "),"'"," "),"#"," "),"+"," "),"&amp;"," "))&amp;" "</f>
        <v>  </v>
      </c>
      <c r="BE501" s="61" t="str">
        <f aca="false">" "&amp;TRIM(SUBSTITUTE(SUBSTITUTE(SUBSTITUTE(SUBSTITUTE(SUBSTITUTE(SUBSTITUTE(SUBSTITUTE(SUBSTITUTE(SUBSTITUTE(SUBSTITUTE(SUBSTITUTE(SUBSTITUTE(SUBSTITUTE(SUBSTITUTE(SUBSTITUTE(SUBSTITUTE(SUBSTITUTE(SUBSTITUTE(SUBSTITUTE(SUBSTITUTE(LOWER(W501&amp;""),CHAR(160)," "),"."," "),","," "),"-"," "),"/"," "),"("," "),")"," "),":"," "),";"," "),"_"," "),"–"," "),"?"," "),"!"," "),"*"," "),"["," "),"]"," "),"'"," "),"#"," "),"+"," "),"&amp;"," "))&amp;" "</f>
        <v>  </v>
      </c>
      <c r="BF501" s="61" t="str">
        <f aca="false">" "&amp;TRIM(SUBSTITUTE(SUBSTITUTE(SUBSTITUTE(SUBSTITUTE(SUBSTITUTE(SUBSTITUTE(SUBSTITUTE(SUBSTITUTE(SUBSTITUTE(SUBSTITUTE(SUBSTITUTE(SUBSTITUTE(SUBSTITUTE(SUBSTITUTE(SUBSTITUTE(SUBSTITUTE(SUBSTITUTE(SUBSTITUTE(SUBSTITUTE(SUBSTITUTE(LOWER(AC501&amp;""),CHAR(160)," "),"."," "),","," "),"-"," "),"/"," "),"("," "),")"," "),":"," "),";"," "),"_"," "),"–"," "),"?"," "),"!"," "),"*"," "),"["," "),"]"," "),"'"," "),"#"," "),"+"," "),"&amp;"," "))&amp;" "</f>
        <v>  </v>
      </c>
    </row>
    <row r="502" customFormat="false" ht="39.75" hidden="false" customHeight="true" outlineLevel="0" collapsed="false">
      <c r="A502" s="57" t="s">
        <v>1138</v>
      </c>
      <c r="B502" s="57" t="s">
        <v>275</v>
      </c>
      <c r="C502" s="57" t="str">
        <f aca="false">Flights!$F$19</f>
        <v>MH0003</v>
      </c>
      <c r="D502" s="58" t="n">
        <f aca="false">Flights!$D$19</f>
        <v>46320</v>
      </c>
      <c r="E502" s="57" t="str">
        <f aca="false">Flights!$G$19&amp;"-"&amp;Flights!$H$19</f>
        <v>LHR-KUL</v>
      </c>
      <c r="F502" s="57" t="str">
        <f aca="false">Flights!$K$19</f>
        <v>EY</v>
      </c>
      <c r="G502" s="57" t="s">
        <v>441</v>
      </c>
      <c r="H502" s="57" t="s">
        <v>442</v>
      </c>
      <c r="I502" s="57" t="s">
        <v>410</v>
      </c>
      <c r="J502" s="57" t="s">
        <v>447</v>
      </c>
      <c r="K502" s="67" t="s">
        <v>408</v>
      </c>
      <c r="L502" s="67" t="s">
        <v>444</v>
      </c>
      <c r="M502" s="67"/>
      <c r="N502" s="67" t="s">
        <v>365</v>
      </c>
      <c r="O502" s="67" t="s">
        <v>445</v>
      </c>
      <c r="P502" s="57" t="s">
        <v>183</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open",IF(AND(NOT(OR(LEN(AZ502)&lt;15,ISNUMBER(MATCH(AZ502,L_Placeholder,0)))),NOT(SUMPRODUCT(--ISNUMBER(SEARCH(" "&amp;L_EvidencePhrase&amp;" ",BF502)))&gt;0),NOT(OR(LEN(AU502)&lt;2,ISNUMBER(MATCH(AU502,L_Placeholder,0)))),NOT(OR(LEN(AX502)&lt;2,ISNUMBER(MATCH(AX502,L_Placeholder,0)))),TRIM(AE502)&lt;&gt;TRIM(T502)),"N/A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",BD502)))&gt;0),"INVALID – evidence missing, placeholder or not yet on file",IF(OR(LEN(AX502)&lt;2,ISNUMBER(MATCH(AX502,L_Placeholder,0))),"INVALID – verifier missing",IF(AX502=AU502,"INVALID – verifier must be someone other than the PIC",IF(SUMPRODUCT(--ISNUMBER(SEARCH(" "&amp;L_EvidencePhrase&amp;" ",BC502)))&gt;0,"INVALID – result not yet available (awaiting / TBC)",IF(AND(TRIM(U502)="Pass",SUMPRODUCT(--ISNUMBER(SEARCH(" "&amp;L_ResultBad&amp;" ",BC502)))&gt;0,NOT(SUMPRODUCT(--ISNUMBER(SEARCH(" "&amp;L_Negation&amp;" ",BC502)))&gt;0)),"INVALID – result describes a problem: use Fail, then Pass after CA",IF(AND(AQ502=1,OR(OR(LEN(AY502)&lt;3,ISNUMBER(MATCH(AY502,L_Placeholder,0))),SUMPRODUCT(--ISNUMBER(SEARCH(" "&amp;L_EvidencePhrase&amp;" ",BE502)))&gt;0)),"INVALID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SUBSTITUTE(SUBSTITUTE(SUBSTITUTE(SUBSTITUTE(SUBSTITUTE(SUBSTITUTE(SUBSTITUTE(SUBSTITUTE(SUBSTITUTE(SUBSTITUTE(SUBSTITUTE(SUBSTITUTE(SUBSTITUTE(LOWER(T502&amp;""),CHAR(160),"")," ",""),".",""),"-",""),"/",""),"?",""),"_",""),",",""),"[",""),"]",""),"(",""),")",""),"*","")</f>
        <v/>
      </c>
      <c r="AV502" s="61" t="str">
        <f aca="false">SUBSTITUTE(SUBSTITUTE(SUBSTITUTE(SUBSTITUTE(SUBSTITUTE(SUBSTITUTE(SUBSTITUTE(SUBSTITUTE(SUBSTITUTE(SUBSTITUTE(SUBSTITUTE(SUBSTITUTE(SUBSTITUTE(LOWER(V502&amp;""),CHAR(160),"")," ",""),".",""),"-",""),"/",""),"?",""),"_",""),",",""),"[",""),"]",""),"(",""),")",""),"*","")</f>
        <v/>
      </c>
      <c r="AW502" s="61" t="str">
        <f aca="false">SUBSTITUTE(SUBSTITUTE(SUBSTITUTE(SUBSTITUTE(SUBSTITUTE(SUBSTITUTE(SUBSTITUTE(SUBSTITUTE(SUBSTITUTE(SUBSTITUTE(SUBSTITUTE(SUBSTITUTE(SUBSTITUTE(LOWER(Z502&amp;""),CHAR(160),"")," ",""),".",""),"-",""),"/",""),"?",""),"_",""),",",""),"[",""),"]",""),"(",""),")",""),"*","")</f>
        <v/>
      </c>
      <c r="AX502" s="61" t="str">
        <f aca="false">SUBSTITUTE(SUBSTITUTE(SUBSTITUTE(SUBSTITUTE(SUBSTITUTE(SUBSTITUTE(SUBSTITUTE(SUBSTITUTE(SUBSTITUTE(SUBSTITUTE(SUBSTITUTE(SUBSTITUTE(SUBSTITUTE(LOWER(AE502&amp;""),CHAR(160),"")," ",""),".",""),"-",""),"/",""),"?",""),"_",""),",",""),"[",""),"]",""),"(",""),")",""),"*","")</f>
        <v/>
      </c>
      <c r="AY502" s="61" t="str">
        <f aca="false">SUBSTITUTE(SUBSTITUTE(SUBSTITUTE(SUBSTITUTE(SUBSTITUTE(SUBSTITUTE(SUBSTITUTE(SUBSTITUTE(SUBSTITUTE(SUBSTITUTE(SUBSTITUTE(SUBSTITUTE(SUBSTITUTE(LOWER(W502&amp;""),CHAR(160),"")," ",""),".",""),"-",""),"/",""),"?",""),"_",""),",",""),"[",""),"]",""),"(",""),")",""),"*","")</f>
        <v/>
      </c>
      <c r="AZ502" s="61" t="str">
        <f aca="false">SUBSTITUTE(SUBSTITUTE(SUBSTITUTE(SUBSTITUTE(SUBSTITUTE(SUBSTITUTE(SUBSTITUTE(SUBSTITUTE(SUBSTITUTE(SUBSTITUTE(SUBSTITUTE(SUBSTITUTE(SUBSTITUTE(LOWER(AC502&amp;""),CHAR(160),"")," ",""),".",""),"-",""),"/",""),"?",""),"_",""),",",""),"[",""),"]",""),"(",""),")",""),"*","")</f>
        <v/>
      </c>
      <c r="BA502" s="61" t="str">
        <f aca="false">SUBSTITUTE(SUBSTITUTE(SUBSTITUTE(SUBSTITUTE(SUBSTITUTE(SUBSTITUTE(SUBSTITUTE(SUBSTITUTE(SUBSTITUTE(SUBSTITUTE(SUBSTITUTE(SUBSTITUTE(SUBSTITUTE(LOWER(AA502&amp;""),CHAR(160),""),"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"&amp;TRIM(SUBSTITUTE(SUBSTITUTE(SUBSTITUTE(SUBSTITUTE(SUBSTITUTE(SUBSTITUTE(SUBSTITUTE(SUBSTITUTE(SUBSTITUTE(SUBSTITUTE(SUBSTITUTE(SUBSTITUTE(SUBSTITUTE(SUBSTITUTE(SUBSTITUTE(SUBSTITUTE(SUBSTITUTE(SUBSTITUTE(SUBSTITUTE(SUBSTITUTE(LOWER(V502&amp;""),CHAR(160)," "),"."," "),","," "),"-"," "),"/"," "),"("," "),")"," "),":"," "),";"," "),"_"," "),"–"," "),"?"," "),"!"," "),"*"," "),"["," "),"]"," "),"'"," "),"#"," "),"+"," "),"&amp;"," "))&amp;" "</f>
        <v>  </v>
      </c>
      <c r="BD502" s="61" t="str">
        <f aca="false">" "&amp;TRIM(SUBSTITUTE(SUBSTITUTE(SUBSTITUTE(SUBSTITUTE(SUBSTITUTE(SUBSTITUTE(SUBSTITUTE(SUBSTITUTE(SUBSTITUTE(SUBSTITUTE(SUBSTITUTE(SUBSTITUTE(SUBSTITUTE(SUBSTITUTE(SUBSTITUTE(SUBSTITUTE(SUBSTITUTE(SUBSTITUTE(SUBSTITUTE(SUBSTITUTE(LOWER(Z502&amp;""),CHAR(160)," "),"."," "),","," "),"-"," "),"/"," "),"("," "),")"," "),":"," "),";"," "),"_"," "),"–"," "),"?"," "),"!"," "),"*"," "),"["," "),"]"," "),"'"," "),"#"," "),"+"," "),"&amp;"," "))&amp;" "</f>
        <v>  </v>
      </c>
      <c r="BE502" s="61" t="str">
        <f aca="false">" "&amp;TRIM(SUBSTITUTE(SUBSTITUTE(SUBSTITUTE(SUBSTITUTE(SUBSTITUTE(SUBSTITUTE(SUBSTITUTE(SUBSTITUTE(SUBSTITUTE(SUBSTITUTE(SUBSTITUTE(SUBSTITUTE(SUBSTITUTE(SUBSTITUTE(SUBSTITUTE(SUBSTITUTE(SUBSTITUTE(SUBSTITUTE(SUBSTITUTE(SUBSTITUTE(LOWER(W502&amp;""),CHAR(160)," "),"."," "),","," "),"-"," "),"/"," "),"("," "),")"," "),":"," "),";"," "),"_"," "),"–"," "),"?"," "),"!"," "),"*"," "),"["," "),"]"," "),"'"," "),"#"," "),"+"," "),"&amp;"," "))&amp;" "</f>
        <v>  </v>
      </c>
      <c r="BF502" s="61" t="str">
        <f aca="false">" "&amp;TRIM(SUBSTITUTE(SUBSTITUTE(SUBSTITUTE(SUBSTITUTE(SUBSTITUTE(SUBSTITUTE(SUBSTITUTE(SUBSTITUTE(SUBSTITUTE(SUBSTITUTE(SUBSTITUTE(SUBSTITUTE(SUBSTITUTE(SUBSTITUTE(SUBSTITUTE(SUBSTITUTE(SUBSTITUTE(SUBSTITUTE(SUBSTITUTE(SUBSTITUTE(LOWER(AC502&amp;""),CHAR(160)," "),"."," "),","," "),"-"," "),"/"," "),"("," "),")"," "),":"," "),";"," "),"_"," "),"–"," "),"?"," "),"!"," "),"*"," "),"["," "),"]"," "),"'"," "),"#"," "),"+"," "),"&amp;"," "))&amp;" "</f>
        <v>  </v>
      </c>
    </row>
    <row r="503" customFormat="false" ht="54" hidden="false" customHeight="true" outlineLevel="0" collapsed="false">
      <c r="A503" s="57" t="s">
        <v>1139</v>
      </c>
      <c r="B503" s="57" t="s">
        <v>275</v>
      </c>
      <c r="C503" s="57" t="str">
        <f aca="false">Flights!$F$19</f>
        <v>MH0003</v>
      </c>
      <c r="D503" s="58" t="n">
        <f aca="false">Flights!$D$19</f>
        <v>46320</v>
      </c>
      <c r="E503" s="57" t="str">
        <f aca="false">Flights!$G$19&amp;"-"&amp;Flights!$H$19</f>
        <v>LHR-KUL</v>
      </c>
      <c r="F503" s="57" t="str">
        <f aca="false">Flights!$K$19</f>
        <v>EY</v>
      </c>
      <c r="G503" s="57" t="s">
        <v>441</v>
      </c>
      <c r="H503" s="57" t="s">
        <v>442</v>
      </c>
      <c r="I503" s="57" t="s">
        <v>422</v>
      </c>
      <c r="J503" s="57" t="s">
        <v>449</v>
      </c>
      <c r="K503" s="67" t="s">
        <v>424</v>
      </c>
      <c r="L503" s="67" t="s">
        <v>425</v>
      </c>
      <c r="M503" s="67" t="s">
        <v>183</v>
      </c>
      <c r="N503" s="67" t="s">
        <v>426</v>
      </c>
      <c r="O503" s="67" t="s">
        <v>427</v>
      </c>
      <c r="P503" s="57" t="s">
        <v>183</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open",IF(AND(NOT(OR(LEN(AZ503)&lt;15,ISNUMBER(MATCH(AZ503,L_Placeholder,0)))),NOT(SUMPRODUCT(--ISNUMBER(SEARCH(" "&amp;L_EvidencePhrase&amp;" ",BF503)))&gt;0),NOT(OR(LEN(AU503)&lt;2,ISNUMBER(MATCH(AU503,L_Placeholder,0)))),NOT(OR(LEN(AX503)&lt;2,ISNUMBER(MATCH(AX503,L_Placeholder,0)))),TRIM(AE503)&lt;&gt;TRIM(T503)),"N/A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",BD503)))&gt;0),"INVALID – evidence missing, placeholder or not yet on file",IF(OR(LEN(AX503)&lt;2,ISNUMBER(MATCH(AX503,L_Placeholder,0))),"INVALID – verifier missing",IF(AX503=AU503,"INVALID – verifier must be someone other than the PIC",IF(SUMPRODUCT(--ISNUMBER(SEARCH(" "&amp;L_EvidencePhrase&amp;" ",BC503)))&gt;0,"INVALID – result not yet available (awaiting / TBC)",IF(AND(TRIM(U503)="Pass",SUMPRODUCT(--ISNUMBER(SEARCH(" "&amp;L_ResultBad&amp;" ",BC503)))&gt;0,NOT(SUMPRODUCT(--ISNUMBER(SEARCH(" "&amp;L_Negation&amp;" ",BC503)))&gt;0)),"INVALID – result describes a problem: use Fail, then Pass after CA",IF(AND(AQ503=1,OR(OR(LEN(AY503)&lt;3,ISNUMBER(MATCH(AY503,L_Placeholder,0))),SUMPRODUCT(--ISNUMBER(SEARCH(" "&amp;L_EvidencePhrase&amp;" ",BE503)))&gt;0)),"INVALID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SUBSTITUTE(SUBSTITUTE(SUBSTITUTE(SUBSTITUTE(SUBSTITUTE(SUBSTITUTE(SUBSTITUTE(SUBSTITUTE(SUBSTITUTE(SUBSTITUTE(SUBSTITUTE(SUBSTITUTE(SUBSTITUTE(LOWER(T503&amp;""),CHAR(160),"")," ",""),".",""),"-",""),"/",""),"?",""),"_",""),",",""),"[",""),"]",""),"(",""),")",""),"*","")</f>
        <v/>
      </c>
      <c r="AV503" s="61" t="str">
        <f aca="false">SUBSTITUTE(SUBSTITUTE(SUBSTITUTE(SUBSTITUTE(SUBSTITUTE(SUBSTITUTE(SUBSTITUTE(SUBSTITUTE(SUBSTITUTE(SUBSTITUTE(SUBSTITUTE(SUBSTITUTE(SUBSTITUTE(LOWER(V503&amp;""),CHAR(160),"")," ",""),".",""),"-",""),"/",""),"?",""),"_",""),",",""),"[",""),"]",""),"(",""),")",""),"*","")</f>
        <v/>
      </c>
      <c r="AW503" s="61" t="str">
        <f aca="false">SUBSTITUTE(SUBSTITUTE(SUBSTITUTE(SUBSTITUTE(SUBSTITUTE(SUBSTITUTE(SUBSTITUTE(SUBSTITUTE(SUBSTITUTE(SUBSTITUTE(SUBSTITUTE(SUBSTITUTE(SUBSTITUTE(LOWER(Z503&amp;""),CHAR(160),"")," ",""),".",""),"-",""),"/",""),"?",""),"_",""),",",""),"[",""),"]",""),"(",""),")",""),"*","")</f>
        <v/>
      </c>
      <c r="AX503" s="61" t="str">
        <f aca="false">SUBSTITUTE(SUBSTITUTE(SUBSTITUTE(SUBSTITUTE(SUBSTITUTE(SUBSTITUTE(SUBSTITUTE(SUBSTITUTE(SUBSTITUTE(SUBSTITUTE(SUBSTITUTE(SUBSTITUTE(SUBSTITUTE(LOWER(AE503&amp;""),CHAR(160),"")," ",""),".",""),"-",""),"/",""),"?",""),"_",""),",",""),"[",""),"]",""),"(",""),")",""),"*","")</f>
        <v/>
      </c>
      <c r="AY503" s="61" t="str">
        <f aca="false">SUBSTITUTE(SUBSTITUTE(SUBSTITUTE(SUBSTITUTE(SUBSTITUTE(SUBSTITUTE(SUBSTITUTE(SUBSTITUTE(SUBSTITUTE(SUBSTITUTE(SUBSTITUTE(SUBSTITUTE(SUBSTITUTE(LOWER(W503&amp;""),CHAR(160),"")," ",""),".",""),"-",""),"/",""),"?",""),"_",""),",",""),"[",""),"]",""),"(",""),")",""),"*","")</f>
        <v/>
      </c>
      <c r="AZ503" s="61" t="str">
        <f aca="false">SUBSTITUTE(SUBSTITUTE(SUBSTITUTE(SUBSTITUTE(SUBSTITUTE(SUBSTITUTE(SUBSTITUTE(SUBSTITUTE(SUBSTITUTE(SUBSTITUTE(SUBSTITUTE(SUBSTITUTE(SUBSTITUTE(LOWER(AC503&amp;""),CHAR(160),"")," ",""),".",""),"-",""),"/",""),"?",""),"_",""),",",""),"[",""),"]",""),"(",""),")",""),"*","")</f>
        <v/>
      </c>
      <c r="BA503" s="61" t="str">
        <f aca="false">SUBSTITUTE(SUBSTITUTE(SUBSTITUTE(SUBSTITUTE(SUBSTITUTE(SUBSTITUTE(SUBSTITUTE(SUBSTITUTE(SUBSTITUTE(SUBSTITUTE(SUBSTITUTE(SUBSTITUTE(SUBSTITUTE(LOWER(AA503&amp;""),CHAR(160),""),"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"&amp;TRIM(SUBSTITUTE(SUBSTITUTE(SUBSTITUTE(SUBSTITUTE(SUBSTITUTE(SUBSTITUTE(SUBSTITUTE(SUBSTITUTE(SUBSTITUTE(SUBSTITUTE(SUBSTITUTE(SUBSTITUTE(SUBSTITUTE(SUBSTITUTE(SUBSTITUTE(SUBSTITUTE(SUBSTITUTE(SUBSTITUTE(SUBSTITUTE(SUBSTITUTE(LOWER(V503&amp;""),CHAR(160)," "),"."," "),","," "),"-"," "),"/"," "),"("," "),")"," "),":"," "),";"," "),"_"," "),"–"," "),"?"," "),"!"," "),"*"," "),"["," "),"]"," "),"'"," "),"#"," "),"+"," "),"&amp;"," "))&amp;" "</f>
        <v>  </v>
      </c>
      <c r="BD503" s="61" t="str">
        <f aca="false">" "&amp;TRIM(SUBSTITUTE(SUBSTITUTE(SUBSTITUTE(SUBSTITUTE(SUBSTITUTE(SUBSTITUTE(SUBSTITUTE(SUBSTITUTE(SUBSTITUTE(SUBSTITUTE(SUBSTITUTE(SUBSTITUTE(SUBSTITUTE(SUBSTITUTE(SUBSTITUTE(SUBSTITUTE(SUBSTITUTE(SUBSTITUTE(SUBSTITUTE(SUBSTITUTE(LOWER(Z503&amp;""),CHAR(160)," "),"."," "),","," "),"-"," "),"/"," "),"("," "),")"," "),":"," "),";"," "),"_"," "),"–"," "),"?"," "),"!"," "),"*"," "),"["," "),"]"," "),"'"," "),"#"," "),"+"," "),"&amp;"," "))&amp;" "</f>
        <v>  </v>
      </c>
      <c r="BE503" s="61" t="str">
        <f aca="false">" "&amp;TRIM(SUBSTITUTE(SUBSTITUTE(SUBSTITUTE(SUBSTITUTE(SUBSTITUTE(SUBSTITUTE(SUBSTITUTE(SUBSTITUTE(SUBSTITUTE(SUBSTITUTE(SUBSTITUTE(SUBSTITUTE(SUBSTITUTE(SUBSTITUTE(SUBSTITUTE(SUBSTITUTE(SUBSTITUTE(SUBSTITUTE(SUBSTITUTE(SUBSTITUTE(LOWER(W503&amp;""),CHAR(160)," "),"."," "),","," "),"-"," "),"/"," "),"("," "),")"," "),":"," "),";"," "),"_"," "),"–"," "),"?"," "),"!"," "),"*"," "),"["," "),"]"," "),"'"," "),"#"," "),"+"," "),"&amp;"," "))&amp;" "</f>
        <v>  </v>
      </c>
      <c r="BF503" s="61" t="str">
        <f aca="false">" "&amp;TRIM(SUBSTITUTE(SUBSTITUTE(SUBSTITUTE(SUBSTITUTE(SUBSTITUTE(SUBSTITUTE(SUBSTITUTE(SUBSTITUTE(SUBSTITUTE(SUBSTITUTE(SUBSTITUTE(SUBSTITUTE(SUBSTITUTE(SUBSTITUTE(SUBSTITUTE(SUBSTITUTE(SUBSTITUTE(SUBSTITUTE(SUBSTITUTE(SUBSTITUTE(LOWER(AC503&amp;""),CHAR(160)," "),"."," "),","," "),"-"," "),"/"," "),"("," "),")"," "),":"," "),";"," "),"_"," "),"–"," "),"?"," "),"!"," "),"*"," "),"["," "),"]"," "),"'"," "),"#"," "),"+"," "),"&amp;"," "))&amp;" "</f>
        <v>  </v>
      </c>
    </row>
    <row r="504" customFormat="false" ht="39.75" hidden="false" customHeight="true" outlineLevel="0" collapsed="false">
      <c r="A504" s="57" t="s">
        <v>1140</v>
      </c>
      <c r="B504" s="57" t="s">
        <v>275</v>
      </c>
      <c r="C504" s="57" t="str">
        <f aca="false">Flights!$F$19</f>
        <v>MH0003</v>
      </c>
      <c r="D504" s="58" t="n">
        <f aca="false">Flights!$D$19</f>
        <v>46320</v>
      </c>
      <c r="E504" s="57" t="str">
        <f aca="false">Flights!$G$19&amp;"-"&amp;Flights!$H$19</f>
        <v>LHR-KUL</v>
      </c>
      <c r="F504" s="57" t="str">
        <f aca="false">Flights!$K$19</f>
        <v>EY</v>
      </c>
      <c r="G504" s="57" t="s">
        <v>441</v>
      </c>
      <c r="H504" s="57" t="s">
        <v>442</v>
      </c>
      <c r="I504" s="57" t="s">
        <v>429</v>
      </c>
      <c r="J504" s="57" t="s">
        <v>451</v>
      </c>
      <c r="K504" s="67" t="s">
        <v>431</v>
      </c>
      <c r="L504" s="67" t="s">
        <v>432</v>
      </c>
      <c r="M504" s="67" t="s">
        <v>433</v>
      </c>
      <c r="N504" s="67" t="s">
        <v>365</v>
      </c>
      <c r="O504" s="67"/>
      <c r="P504" s="57" t="s">
        <v>183</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open",IF(AND(NOT(OR(LEN(AZ504)&lt;15,ISNUMBER(MATCH(AZ504,L_Placeholder,0)))),NOT(SUMPRODUCT(--ISNUMBER(SEARCH(" "&amp;L_EvidencePhrase&amp;" ",BF504)))&gt;0),NOT(OR(LEN(AU504)&lt;2,ISNUMBER(MATCH(AU504,L_Placeholder,0)))),NOT(OR(LEN(AX504)&lt;2,ISNUMBER(MATCH(AX504,L_Placeholder,0)))),TRIM(AE504)&lt;&gt;TRIM(T504)),"N/A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",BD504)))&gt;0),"INVALID – evidence missing, placeholder or not yet on file",IF(OR(LEN(AX504)&lt;2,ISNUMBER(MATCH(AX504,L_Placeholder,0))),"INVALID – verifier missing",IF(AX504=AU504,"INVALID – verifier must be someone other than the PIC",IF(SUMPRODUCT(--ISNUMBER(SEARCH(" "&amp;L_EvidencePhrase&amp;" ",BC504)))&gt;0,"INVALID – result not yet available (awaiting / TBC)",IF(AND(TRIM(U504)="Pass",SUMPRODUCT(--ISNUMBER(SEARCH(" "&amp;L_ResultBad&amp;" ",BC504)))&gt;0,NOT(SUMPRODUCT(--ISNUMBER(SEARCH(" "&amp;L_Negation&amp;" ",BC504)))&gt;0)),"INVALID – result describes a problem: use Fail, then Pass after CA",IF(AND(AQ504=1,OR(OR(LEN(AY504)&lt;3,ISNUMBER(MATCH(AY504,L_Placeholder,0))),SUMPRODUCT(--ISNUMBER(SEARCH(" "&amp;L_EvidencePhrase&amp;" ",BE504)))&gt;0)),"INVALID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SUBSTITUTE(SUBSTITUTE(SUBSTITUTE(SUBSTITUTE(SUBSTITUTE(SUBSTITUTE(SUBSTITUTE(SUBSTITUTE(SUBSTITUTE(SUBSTITUTE(SUBSTITUTE(SUBSTITUTE(SUBSTITUTE(LOWER(T504&amp;""),CHAR(160),"")," ",""),".",""),"-",""),"/",""),"?",""),"_",""),",",""),"[",""),"]",""),"(",""),")",""),"*","")</f>
        <v/>
      </c>
      <c r="AV504" s="61" t="str">
        <f aca="false">SUBSTITUTE(SUBSTITUTE(SUBSTITUTE(SUBSTITUTE(SUBSTITUTE(SUBSTITUTE(SUBSTITUTE(SUBSTITUTE(SUBSTITUTE(SUBSTITUTE(SUBSTITUTE(SUBSTITUTE(SUBSTITUTE(LOWER(V504&amp;""),CHAR(160),"")," ",""),".",""),"-",""),"/",""),"?",""),"_",""),",",""),"[",""),"]",""),"(",""),")",""),"*","")</f>
        <v/>
      </c>
      <c r="AW504" s="61" t="str">
        <f aca="false">SUBSTITUTE(SUBSTITUTE(SUBSTITUTE(SUBSTITUTE(SUBSTITUTE(SUBSTITUTE(SUBSTITUTE(SUBSTITUTE(SUBSTITUTE(SUBSTITUTE(SUBSTITUTE(SUBSTITUTE(SUBSTITUTE(LOWER(Z504&amp;""),CHAR(160),"")," ",""),".",""),"-",""),"/",""),"?",""),"_",""),",",""),"[",""),"]",""),"(",""),")",""),"*","")</f>
        <v/>
      </c>
      <c r="AX504" s="61" t="str">
        <f aca="false">SUBSTITUTE(SUBSTITUTE(SUBSTITUTE(SUBSTITUTE(SUBSTITUTE(SUBSTITUTE(SUBSTITUTE(SUBSTITUTE(SUBSTITUTE(SUBSTITUTE(SUBSTITUTE(SUBSTITUTE(SUBSTITUTE(LOWER(AE504&amp;""),CHAR(160),"")," ",""),".",""),"-",""),"/",""),"?",""),"_",""),",",""),"[",""),"]",""),"(",""),")",""),"*","")</f>
        <v/>
      </c>
      <c r="AY504" s="61" t="str">
        <f aca="false">SUBSTITUTE(SUBSTITUTE(SUBSTITUTE(SUBSTITUTE(SUBSTITUTE(SUBSTITUTE(SUBSTITUTE(SUBSTITUTE(SUBSTITUTE(SUBSTITUTE(SUBSTITUTE(SUBSTITUTE(SUBSTITUTE(LOWER(W504&amp;""),CHAR(160),"")," ",""),".",""),"-",""),"/",""),"?",""),"_",""),",",""),"[",""),"]",""),"(",""),")",""),"*","")</f>
        <v/>
      </c>
      <c r="AZ504" s="61" t="str">
        <f aca="false">SUBSTITUTE(SUBSTITUTE(SUBSTITUTE(SUBSTITUTE(SUBSTITUTE(SUBSTITUTE(SUBSTITUTE(SUBSTITUTE(SUBSTITUTE(SUBSTITUTE(SUBSTITUTE(SUBSTITUTE(SUBSTITUTE(LOWER(AC504&amp;""),CHAR(160),"")," ",""),".",""),"-",""),"/",""),"?",""),"_",""),",",""),"[",""),"]",""),"(",""),")",""),"*","")</f>
        <v/>
      </c>
      <c r="BA504" s="61" t="str">
        <f aca="false">SUBSTITUTE(SUBSTITUTE(SUBSTITUTE(SUBSTITUTE(SUBSTITUTE(SUBSTITUTE(SUBSTITUTE(SUBSTITUTE(SUBSTITUTE(SUBSTITUTE(SUBSTITUTE(SUBSTITUTE(SUBSTITUTE(LOWER(AA504&amp;""),CHAR(160),""),"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"&amp;TRIM(SUBSTITUTE(SUBSTITUTE(SUBSTITUTE(SUBSTITUTE(SUBSTITUTE(SUBSTITUTE(SUBSTITUTE(SUBSTITUTE(SUBSTITUTE(SUBSTITUTE(SUBSTITUTE(SUBSTITUTE(SUBSTITUTE(SUBSTITUTE(SUBSTITUTE(SUBSTITUTE(SUBSTITUTE(SUBSTITUTE(SUBSTITUTE(SUBSTITUTE(LOWER(V504&amp;""),CHAR(160)," "),"."," "),","," "),"-"," "),"/"," "),"("," "),")"," "),":"," "),";"," "),"_"," "),"–"," "),"?"," "),"!"," "),"*"," "),"["," "),"]"," "),"'"," "),"#"," "),"+"," "),"&amp;"," "))&amp;" "</f>
        <v>  </v>
      </c>
      <c r="BD504" s="61" t="str">
        <f aca="false">" "&amp;TRIM(SUBSTITUTE(SUBSTITUTE(SUBSTITUTE(SUBSTITUTE(SUBSTITUTE(SUBSTITUTE(SUBSTITUTE(SUBSTITUTE(SUBSTITUTE(SUBSTITUTE(SUBSTITUTE(SUBSTITUTE(SUBSTITUTE(SUBSTITUTE(SUBSTITUTE(SUBSTITUTE(SUBSTITUTE(SUBSTITUTE(SUBSTITUTE(SUBSTITUTE(LOWER(Z504&amp;""),CHAR(160)," "),"."," "),","," "),"-"," "),"/"," "),"("," "),")"," "),":"," "),";"," "),"_"," "),"–"," "),"?"," "),"!"," "),"*"," "),"["," "),"]"," "),"'"," "),"#"," "),"+"," "),"&amp;"," "))&amp;" "</f>
        <v>  </v>
      </c>
      <c r="BE504" s="61" t="str">
        <f aca="false">" "&amp;TRIM(SUBSTITUTE(SUBSTITUTE(SUBSTITUTE(SUBSTITUTE(SUBSTITUTE(SUBSTITUTE(SUBSTITUTE(SUBSTITUTE(SUBSTITUTE(SUBSTITUTE(SUBSTITUTE(SUBSTITUTE(SUBSTITUTE(SUBSTITUTE(SUBSTITUTE(SUBSTITUTE(SUBSTITUTE(SUBSTITUTE(SUBSTITUTE(SUBSTITUTE(LOWER(W504&amp;""),CHAR(160)," "),"."," "),","," "),"-"," "),"/"," "),"("," "),")"," "),":"," "),";"," "),"_"," "),"–"," "),"?"," "),"!"," "),"*"," "),"["," "),"]"," "),"'"," "),"#"," "),"+"," "),"&amp;"," "))&amp;" "</f>
        <v>  </v>
      </c>
      <c r="BF504" s="61" t="str">
        <f aca="false">" "&amp;TRIM(SUBSTITUTE(SUBSTITUTE(SUBSTITUTE(SUBSTITUTE(SUBSTITUTE(SUBSTITUTE(SUBSTITUTE(SUBSTITUTE(SUBSTITUTE(SUBSTITUTE(SUBSTITUTE(SUBSTITUTE(SUBSTITUTE(SUBSTITUTE(SUBSTITUTE(SUBSTITUTE(SUBSTITUTE(SUBSTITUTE(SUBSTITUTE(SUBSTITUTE(LOWER(AC504&amp;""),CHAR(160)," "),"."," "),","," "),"-"," "),"/"," "),"("," "),")"," "),":"," "),";"," "),"_"," "),"–"," "),"?"," "),"!"," "),"*"," "),"["," "),"]"," "),"'"," "),"#"," "),"+"," "),"&amp;"," "))&amp;" "</f>
        <v>  </v>
      </c>
    </row>
    <row r="505" customFormat="false" ht="54" hidden="false" customHeight="true" outlineLevel="0" collapsed="false">
      <c r="A505" s="57" t="s">
        <v>1141</v>
      </c>
      <c r="B505" s="57" t="s">
        <v>275</v>
      </c>
      <c r="C505" s="57" t="str">
        <f aca="false">Flights!$F$19</f>
        <v>MH0003</v>
      </c>
      <c r="D505" s="58" t="n">
        <f aca="false">Flights!$D$19</f>
        <v>46320</v>
      </c>
      <c r="E505" s="57" t="str">
        <f aca="false">Flights!$G$19&amp;"-"&amp;Flights!$H$19</f>
        <v>LHR-KUL</v>
      </c>
      <c r="F505" s="57" t="str">
        <f aca="false">Flights!$K$19</f>
        <v>EY</v>
      </c>
      <c r="G505" s="57" t="s">
        <v>441</v>
      </c>
      <c r="H505" s="57" t="s">
        <v>442</v>
      </c>
      <c r="I505" s="57" t="s">
        <v>429</v>
      </c>
      <c r="J505" s="57" t="s">
        <v>453</v>
      </c>
      <c r="K505" s="67" t="s">
        <v>437</v>
      </c>
      <c r="L505" s="67" t="s">
        <v>438</v>
      </c>
      <c r="M505" s="67" t="s">
        <v>433</v>
      </c>
      <c r="N505" s="67" t="s">
        <v>365</v>
      </c>
      <c r="O505" s="67" t="s">
        <v>1142</v>
      </c>
      <c r="P505" s="57" t="s">
        <v>183</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open",IF(AND(NOT(OR(LEN(AZ505)&lt;15,ISNUMBER(MATCH(AZ505,L_Placeholder,0)))),NOT(SUMPRODUCT(--ISNUMBER(SEARCH(" "&amp;L_EvidencePhrase&amp;" ",BF505)))&gt;0),NOT(OR(LEN(AU505)&lt;2,ISNUMBER(MATCH(AU505,L_Placeholder,0)))),NOT(OR(LEN(AX505)&lt;2,ISNUMBER(MATCH(AX505,L_Placeholder,0)))),TRIM(AE505)&lt;&gt;TRIM(T505)),"N/A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",BD505)))&gt;0),"INVALID – evidence missing, placeholder or not yet on file",IF(OR(LEN(AX505)&lt;2,ISNUMBER(MATCH(AX505,L_Placeholder,0))),"INVALID – verifier missing",IF(AX505=AU505,"INVALID – verifier must be someone other than the PIC",IF(SUMPRODUCT(--ISNUMBER(SEARCH(" "&amp;L_EvidencePhrase&amp;" ",BC505)))&gt;0,"INVALID – result not yet available (awaiting / TBC)",IF(AND(TRIM(U505)="Pass",SUMPRODUCT(--ISNUMBER(SEARCH(" "&amp;L_ResultBad&amp;" ",BC505)))&gt;0,NOT(SUMPRODUCT(--ISNUMBER(SEARCH(" "&amp;L_Negation&amp;" ",BC505)))&gt;0)),"INVALID – result describes a problem: use Fail, then Pass after CA",IF(AND(AQ505=1,OR(OR(LEN(AY505)&lt;3,ISNUMBER(MATCH(AY505,L_Placeholder,0))),SUMPRODUCT(--ISNUMBER(SEARCH(" "&amp;L_EvidencePhrase&amp;" ",BE505)))&gt;0)),"INVALID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SUBSTITUTE(SUBSTITUTE(SUBSTITUTE(SUBSTITUTE(SUBSTITUTE(SUBSTITUTE(SUBSTITUTE(SUBSTITUTE(SUBSTITUTE(SUBSTITUTE(SUBSTITUTE(SUBSTITUTE(SUBSTITUTE(LOWER(T505&amp;""),CHAR(160),"")," ",""),".",""),"-",""),"/",""),"?",""),"_",""),",",""),"[",""),"]",""),"(",""),")",""),"*","")</f>
        <v/>
      </c>
      <c r="AV505" s="61" t="str">
        <f aca="false">SUBSTITUTE(SUBSTITUTE(SUBSTITUTE(SUBSTITUTE(SUBSTITUTE(SUBSTITUTE(SUBSTITUTE(SUBSTITUTE(SUBSTITUTE(SUBSTITUTE(SUBSTITUTE(SUBSTITUTE(SUBSTITUTE(LOWER(V505&amp;""),CHAR(160),"")," ",""),".",""),"-",""),"/",""),"?",""),"_",""),",",""),"[",""),"]",""),"(",""),")",""),"*","")</f>
        <v/>
      </c>
      <c r="AW505" s="61" t="str">
        <f aca="false">SUBSTITUTE(SUBSTITUTE(SUBSTITUTE(SUBSTITUTE(SUBSTITUTE(SUBSTITUTE(SUBSTITUTE(SUBSTITUTE(SUBSTITUTE(SUBSTITUTE(SUBSTITUTE(SUBSTITUTE(SUBSTITUTE(LOWER(Z505&amp;""),CHAR(160),"")," ",""),".",""),"-",""),"/",""),"?",""),"_",""),",",""),"[",""),"]",""),"(",""),")",""),"*","")</f>
        <v/>
      </c>
      <c r="AX505" s="61" t="str">
        <f aca="false">SUBSTITUTE(SUBSTITUTE(SUBSTITUTE(SUBSTITUTE(SUBSTITUTE(SUBSTITUTE(SUBSTITUTE(SUBSTITUTE(SUBSTITUTE(SUBSTITUTE(SUBSTITUTE(SUBSTITUTE(SUBSTITUTE(LOWER(AE505&amp;""),CHAR(160),"")," ",""),".",""),"-",""),"/",""),"?",""),"_",""),",",""),"[",""),"]",""),"(",""),")",""),"*","")</f>
        <v/>
      </c>
      <c r="AY505" s="61" t="str">
        <f aca="false">SUBSTITUTE(SUBSTITUTE(SUBSTITUTE(SUBSTITUTE(SUBSTITUTE(SUBSTITUTE(SUBSTITUTE(SUBSTITUTE(SUBSTITUTE(SUBSTITUTE(SUBSTITUTE(SUBSTITUTE(SUBSTITUTE(LOWER(W505&amp;""),CHAR(160),"")," ",""),".",""),"-",""),"/",""),"?",""),"_",""),",",""),"[",""),"]",""),"(",""),")",""),"*","")</f>
        <v/>
      </c>
      <c r="AZ505" s="61" t="str">
        <f aca="false">SUBSTITUTE(SUBSTITUTE(SUBSTITUTE(SUBSTITUTE(SUBSTITUTE(SUBSTITUTE(SUBSTITUTE(SUBSTITUTE(SUBSTITUTE(SUBSTITUTE(SUBSTITUTE(SUBSTITUTE(SUBSTITUTE(LOWER(AC505&amp;""),CHAR(160),"")," ",""),".",""),"-",""),"/",""),"?",""),"_",""),",",""),"[",""),"]",""),"(",""),")",""),"*","")</f>
        <v/>
      </c>
      <c r="BA505" s="61" t="str">
        <f aca="false">SUBSTITUTE(SUBSTITUTE(SUBSTITUTE(SUBSTITUTE(SUBSTITUTE(SUBSTITUTE(SUBSTITUTE(SUBSTITUTE(SUBSTITUTE(SUBSTITUTE(SUBSTITUTE(SUBSTITUTE(SUBSTITUTE(LOWER(AA505&amp;""),CHAR(160),""),"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"&amp;TRIM(SUBSTITUTE(SUBSTITUTE(SUBSTITUTE(SUBSTITUTE(SUBSTITUTE(SUBSTITUTE(SUBSTITUTE(SUBSTITUTE(SUBSTITUTE(SUBSTITUTE(SUBSTITUTE(SUBSTITUTE(SUBSTITUTE(SUBSTITUTE(SUBSTITUTE(SUBSTITUTE(SUBSTITUTE(SUBSTITUTE(SUBSTITUTE(SUBSTITUTE(LOWER(V505&amp;""),CHAR(160)," "),"."," "),","," "),"-"," "),"/"," "),"("," "),")"," "),":"," "),";"," "),"_"," "),"–"," "),"?"," "),"!"," "),"*"," "),"["," "),"]"," "),"'"," "),"#"," "),"+"," "),"&amp;"," "))&amp;" "</f>
        <v>  </v>
      </c>
      <c r="BD505" s="61" t="str">
        <f aca="false">" "&amp;TRIM(SUBSTITUTE(SUBSTITUTE(SUBSTITUTE(SUBSTITUTE(SUBSTITUTE(SUBSTITUTE(SUBSTITUTE(SUBSTITUTE(SUBSTITUTE(SUBSTITUTE(SUBSTITUTE(SUBSTITUTE(SUBSTITUTE(SUBSTITUTE(SUBSTITUTE(SUBSTITUTE(SUBSTITUTE(SUBSTITUTE(SUBSTITUTE(SUBSTITUTE(LOWER(Z505&amp;""),CHAR(160)," "),"."," "),","," "),"-"," "),"/"," "),"("," "),")"," "),":"," "),";"," "),"_"," "),"–"," "),"?"," "),"!"," "),"*"," "),"["," "),"]"," "),"'"," "),"#"," "),"+"," "),"&amp;"," "))&amp;" "</f>
        <v>  </v>
      </c>
      <c r="BE505" s="61" t="str">
        <f aca="false">" "&amp;TRIM(SUBSTITUTE(SUBSTITUTE(SUBSTITUTE(SUBSTITUTE(SUBSTITUTE(SUBSTITUTE(SUBSTITUTE(SUBSTITUTE(SUBSTITUTE(SUBSTITUTE(SUBSTITUTE(SUBSTITUTE(SUBSTITUTE(SUBSTITUTE(SUBSTITUTE(SUBSTITUTE(SUBSTITUTE(SUBSTITUTE(SUBSTITUTE(SUBSTITUTE(LOWER(W505&amp;""),CHAR(160)," "),"."," "),","," "),"-"," "),"/"," "),"("," "),")"," "),":"," "),";"," "),"_"," "),"–"," "),"?"," "),"!"," "),"*"," "),"["," "),"]"," "),"'"," "),"#"," "),"+"," "),"&amp;"," "))&amp;" "</f>
        <v>  </v>
      </c>
      <c r="BF505" s="61" t="str">
        <f aca="false">" "&amp;TRIM(SUBSTITUTE(SUBSTITUTE(SUBSTITUTE(SUBSTITUTE(SUBSTITUTE(SUBSTITUTE(SUBSTITUTE(SUBSTITUTE(SUBSTITUTE(SUBSTITUTE(SUBSTITUTE(SUBSTITUTE(SUBSTITUTE(SUBSTITUTE(SUBSTITUTE(SUBSTITUTE(SUBSTITUTE(SUBSTITUTE(SUBSTITUTE(SUBSTITUTE(LOWER(AC505&amp;""),CHAR(160)," "),"."," "),","," "),"-"," "),"/"," "),"("," "),")"," "),":"," "),";"," "),"_"," "),"–"," "),"?"," "),"!"," "),"*"," "),"["," "),"]"," "),"'"," "),"#"," "),"+"," "),"&amp;"," "))&amp;" "</f>
        <v>  </v>
      </c>
    </row>
    <row r="506" customFormat="false" ht="39.75" hidden="false" customHeight="true" outlineLevel="0" collapsed="false">
      <c r="A506" s="57" t="s">
        <v>1143</v>
      </c>
      <c r="B506" s="57" t="s">
        <v>277</v>
      </c>
      <c r="C506" s="57" t="str">
        <f aca="false">Flights!$F$20</f>
        <v>MH0072</v>
      </c>
      <c r="D506" s="58" t="n">
        <f aca="false">Flights!$D$20</f>
        <v>46321</v>
      </c>
      <c r="E506" s="57" t="str">
        <f aca="false">Flights!$G$20&amp;"-"&amp;Flights!$H$20</f>
        <v>KUL-HKG</v>
      </c>
      <c r="F506" s="57" t="str">
        <f aca="false">Flights!$K$20</f>
        <v>EY</v>
      </c>
      <c r="G506" s="57" t="s">
        <v>79</v>
      </c>
      <c r="H506" s="57" t="s">
        <v>360</v>
      </c>
      <c r="I506" s="57" t="s">
        <v>361</v>
      </c>
      <c r="J506" s="57" t="s">
        <v>362</v>
      </c>
      <c r="K506" s="67" t="s">
        <v>363</v>
      </c>
      <c r="L506" s="67" t="s">
        <v>364</v>
      </c>
      <c r="M506" s="67"/>
      <c r="N506" s="67" t="s">
        <v>365</v>
      </c>
      <c r="O506" s="67"/>
      <c r="P506" s="57" t="s">
        <v>184</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open",IF(AND(NOT(OR(LEN(AZ506)&lt;15,ISNUMBER(MATCH(AZ506,L_Placeholder,0)))),NOT(SUMPRODUCT(--ISNUMBER(SEARCH(" "&amp;L_EvidencePhrase&amp;" ",BF506)))&gt;0),NOT(OR(LEN(AU506)&lt;2,ISNUMBER(MATCH(AU506,L_Placeholder,0)))),NOT(OR(LEN(AX506)&lt;2,ISNUMBER(MATCH(AX506,L_Placeholder,0)))),TRIM(AE506)&lt;&gt;TRIM(T506)),"N/A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",BD506)))&gt;0),"INVALID – evidence missing, placeholder or not yet on file",IF(OR(LEN(AX506)&lt;2,ISNUMBER(MATCH(AX506,L_Placeholder,0))),"INVALID – verifier missing",IF(AX506=AU506,"INVALID – verifier must be someone other than the PIC",IF(SUMPRODUCT(--ISNUMBER(SEARCH(" "&amp;L_EvidencePhrase&amp;" ",BC506)))&gt;0,"INVALID – result not yet available (awaiting / TBC)",IF(AND(TRIM(U506)="Pass",SUMPRODUCT(--ISNUMBER(SEARCH(" "&amp;L_ResultBad&amp;" ",BC506)))&gt;0,NOT(SUMPRODUCT(--ISNUMBER(SEARCH(" "&amp;L_Negation&amp;" ",BC506)))&gt;0)),"INVALID – result describes a problem: use Fail, then Pass after CA",IF(AND(AQ506=1,OR(OR(LEN(AY506)&lt;3,ISNUMBER(MATCH(AY506,L_Placeholder,0))),SUMPRODUCT(--ISNUMBER(SEARCH(" "&amp;L_EvidencePhrase&amp;" ",BE506)))&gt;0)),"INVALID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SUBSTITUTE(SUBSTITUTE(SUBSTITUTE(SUBSTITUTE(SUBSTITUTE(SUBSTITUTE(SUBSTITUTE(SUBSTITUTE(SUBSTITUTE(SUBSTITUTE(SUBSTITUTE(SUBSTITUTE(SUBSTITUTE(LOWER(T506&amp;""),CHAR(160),"")," ",""),".",""),"-",""),"/",""),"?",""),"_",""),",",""),"[",""),"]",""),"(",""),")",""),"*","")</f>
        <v/>
      </c>
      <c r="AV506" s="61" t="str">
        <f aca="false">SUBSTITUTE(SUBSTITUTE(SUBSTITUTE(SUBSTITUTE(SUBSTITUTE(SUBSTITUTE(SUBSTITUTE(SUBSTITUTE(SUBSTITUTE(SUBSTITUTE(SUBSTITUTE(SUBSTITUTE(SUBSTITUTE(LOWER(V506&amp;""),CHAR(160),"")," ",""),".",""),"-",""),"/",""),"?",""),"_",""),",",""),"[",""),"]",""),"(",""),")",""),"*","")</f>
        <v/>
      </c>
      <c r="AW506" s="61" t="str">
        <f aca="false">SUBSTITUTE(SUBSTITUTE(SUBSTITUTE(SUBSTITUTE(SUBSTITUTE(SUBSTITUTE(SUBSTITUTE(SUBSTITUTE(SUBSTITUTE(SUBSTITUTE(SUBSTITUTE(SUBSTITUTE(SUBSTITUTE(LOWER(Z506&amp;""),CHAR(160),"")," ",""),".",""),"-",""),"/",""),"?",""),"_",""),",",""),"[",""),"]",""),"(",""),")",""),"*","")</f>
        <v/>
      </c>
      <c r="AX506" s="61" t="str">
        <f aca="false">SUBSTITUTE(SUBSTITUTE(SUBSTITUTE(SUBSTITUTE(SUBSTITUTE(SUBSTITUTE(SUBSTITUTE(SUBSTITUTE(SUBSTITUTE(SUBSTITUTE(SUBSTITUTE(SUBSTITUTE(SUBSTITUTE(LOWER(AE506&amp;""),CHAR(160),"")," ",""),".",""),"-",""),"/",""),"?",""),"_",""),",",""),"[",""),"]",""),"(",""),")",""),"*","")</f>
        <v/>
      </c>
      <c r="AY506" s="61" t="str">
        <f aca="false">SUBSTITUTE(SUBSTITUTE(SUBSTITUTE(SUBSTITUTE(SUBSTITUTE(SUBSTITUTE(SUBSTITUTE(SUBSTITUTE(SUBSTITUTE(SUBSTITUTE(SUBSTITUTE(SUBSTITUTE(SUBSTITUTE(LOWER(W506&amp;""),CHAR(160),"")," ",""),".",""),"-",""),"/",""),"?",""),"_",""),",",""),"[",""),"]",""),"(",""),")",""),"*","")</f>
        <v/>
      </c>
      <c r="AZ506" s="61" t="str">
        <f aca="false">SUBSTITUTE(SUBSTITUTE(SUBSTITUTE(SUBSTITUTE(SUBSTITUTE(SUBSTITUTE(SUBSTITUTE(SUBSTITUTE(SUBSTITUTE(SUBSTITUTE(SUBSTITUTE(SUBSTITUTE(SUBSTITUTE(LOWER(AC506&amp;""),CHAR(160),"")," ",""),".",""),"-",""),"/",""),"?",""),"_",""),",",""),"[",""),"]",""),"(",""),")",""),"*","")</f>
        <v/>
      </c>
      <c r="BA506" s="61" t="str">
        <f aca="false">SUBSTITUTE(SUBSTITUTE(SUBSTITUTE(SUBSTITUTE(SUBSTITUTE(SUBSTITUTE(SUBSTITUTE(SUBSTITUTE(SUBSTITUTE(SUBSTITUTE(SUBSTITUTE(SUBSTITUTE(SUBSTITUTE(LOWER(AA506&amp;""),CHAR(160),""),"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"&amp;TRIM(SUBSTITUTE(SUBSTITUTE(SUBSTITUTE(SUBSTITUTE(SUBSTITUTE(SUBSTITUTE(SUBSTITUTE(SUBSTITUTE(SUBSTITUTE(SUBSTITUTE(SUBSTITUTE(SUBSTITUTE(SUBSTITUTE(SUBSTITUTE(SUBSTITUTE(SUBSTITUTE(SUBSTITUTE(SUBSTITUTE(SUBSTITUTE(SUBSTITUTE(LOWER(V506&amp;""),CHAR(160)," "),"."," "),","," "),"-"," "),"/"," "),"("," "),")"," "),":"," "),";"," "),"_"," "),"–"," "),"?"," "),"!"," "),"*"," "),"["," "),"]"," "),"'"," "),"#"," "),"+"," "),"&amp;"," "))&amp;" "</f>
        <v>  </v>
      </c>
      <c r="BD506" s="61" t="str">
        <f aca="false">" "&amp;TRIM(SUBSTITUTE(SUBSTITUTE(SUBSTITUTE(SUBSTITUTE(SUBSTITUTE(SUBSTITUTE(SUBSTITUTE(SUBSTITUTE(SUBSTITUTE(SUBSTITUTE(SUBSTITUTE(SUBSTITUTE(SUBSTITUTE(SUBSTITUTE(SUBSTITUTE(SUBSTITUTE(SUBSTITUTE(SUBSTITUTE(SUBSTITUTE(SUBSTITUTE(LOWER(Z506&amp;""),CHAR(160)," "),"."," "),","," "),"-"," "),"/"," "),"("," "),")"," "),":"," "),";"," "),"_"," "),"–"," "),"?"," "),"!"," "),"*"," "),"["," "),"]"," "),"'"," "),"#"," "),"+"," "),"&amp;"," "))&amp;" "</f>
        <v>  </v>
      </c>
      <c r="BE506" s="61" t="str">
        <f aca="false">" "&amp;TRIM(SUBSTITUTE(SUBSTITUTE(SUBSTITUTE(SUBSTITUTE(SUBSTITUTE(SUBSTITUTE(SUBSTITUTE(SUBSTITUTE(SUBSTITUTE(SUBSTITUTE(SUBSTITUTE(SUBSTITUTE(SUBSTITUTE(SUBSTITUTE(SUBSTITUTE(SUBSTITUTE(SUBSTITUTE(SUBSTITUTE(SUBSTITUTE(SUBSTITUTE(LOWER(W506&amp;""),CHAR(160)," "),"."," "),","," "),"-"," "),"/"," "),"("," "),")"," "),":"," "),";"," "),"_"," "),"–"," "),"?"," "),"!"," "),"*"," "),"["," "),"]"," "),"'"," "),"#"," "),"+"," "),"&amp;"," "))&amp;" "</f>
        <v>  </v>
      </c>
      <c r="BF506" s="61" t="str">
        <f aca="false">" "&amp;TRIM(SUBSTITUTE(SUBSTITUTE(SUBSTITUTE(SUBSTITUTE(SUBSTITUTE(SUBSTITUTE(SUBSTITUTE(SUBSTITUTE(SUBSTITUTE(SUBSTITUTE(SUBSTITUTE(SUBSTITUTE(SUBSTITUTE(SUBSTITUTE(SUBSTITUTE(SUBSTITUTE(SUBSTITUTE(SUBSTITUTE(SUBSTITUTE(SUBSTITUTE(LOWER(AC506&amp;""),CHAR(160)," "),"."," "),","," "),"-"," "),"/"," "),"("," "),")"," "),":"," "),";"," "),"_"," "),"–"," "),"?"," "),"!"," "),"*"," "),"["," "),"]"," "),"'"," "),"#"," "),"+"," "),"&amp;"," "))&amp;" "</f>
        <v>  </v>
      </c>
    </row>
    <row r="507" customFormat="false" ht="39.75" hidden="false" customHeight="true" outlineLevel="0" collapsed="false">
      <c r="A507" s="57" t="s">
        <v>1144</v>
      </c>
      <c r="B507" s="57" t="s">
        <v>277</v>
      </c>
      <c r="C507" s="57" t="str">
        <f aca="false">Flights!$F$20</f>
        <v>MH0072</v>
      </c>
      <c r="D507" s="58" t="n">
        <f aca="false">Flights!$D$20</f>
        <v>46321</v>
      </c>
      <c r="E507" s="57" t="str">
        <f aca="false">Flights!$G$20&amp;"-"&amp;Flights!$H$20</f>
        <v>KUL-HKG</v>
      </c>
      <c r="F507" s="57" t="str">
        <f aca="false">Flights!$K$20</f>
        <v>EY</v>
      </c>
      <c r="G507" s="57" t="s">
        <v>79</v>
      </c>
      <c r="H507" s="57" t="s">
        <v>360</v>
      </c>
      <c r="I507" s="57" t="s">
        <v>367</v>
      </c>
      <c r="J507" s="57" t="s">
        <v>368</v>
      </c>
      <c r="K507" s="67" t="s">
        <v>369</v>
      </c>
      <c r="L507" s="67" t="s">
        <v>364</v>
      </c>
      <c r="M507" s="67"/>
      <c r="N507" s="67" t="s">
        <v>365</v>
      </c>
      <c r="O507" s="67"/>
      <c r="P507" s="57" t="s">
        <v>184</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open",IF(AND(NOT(OR(LEN(AZ507)&lt;15,ISNUMBER(MATCH(AZ507,L_Placeholder,0)))),NOT(SUMPRODUCT(--ISNUMBER(SEARCH(" "&amp;L_EvidencePhrase&amp;" ",BF507)))&gt;0),NOT(OR(LEN(AU507)&lt;2,ISNUMBER(MATCH(AU507,L_Placeholder,0)))),NOT(OR(LEN(AX507)&lt;2,ISNUMBER(MATCH(AX507,L_Placeholder,0)))),TRIM(AE507)&lt;&gt;TRIM(T507)),"N/A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",BD507)))&gt;0),"INVALID – evidence missing, placeholder or not yet on file",IF(OR(LEN(AX507)&lt;2,ISNUMBER(MATCH(AX507,L_Placeholder,0))),"INVALID – verifier missing",IF(AX507=AU507,"INVALID – verifier must be someone other than the PIC",IF(SUMPRODUCT(--ISNUMBER(SEARCH(" "&amp;L_EvidencePhrase&amp;" ",BC507)))&gt;0,"INVALID – result not yet available (awaiting / TBC)",IF(AND(TRIM(U507)="Pass",SUMPRODUCT(--ISNUMBER(SEARCH(" "&amp;L_ResultBad&amp;" ",BC507)))&gt;0,NOT(SUMPRODUCT(--ISNUMBER(SEARCH(" "&amp;L_Negation&amp;" ",BC507)))&gt;0)),"INVALID – result describes a problem: use Fail, then Pass after CA",IF(AND(AQ507=1,OR(OR(LEN(AY507)&lt;3,ISNUMBER(MATCH(AY507,L_Placeholder,0))),SUMPRODUCT(--ISNUMBER(SEARCH(" "&amp;L_EvidencePhrase&amp;" ",BE507)))&gt;0)),"INVALID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SUBSTITUTE(SUBSTITUTE(SUBSTITUTE(SUBSTITUTE(SUBSTITUTE(SUBSTITUTE(SUBSTITUTE(SUBSTITUTE(SUBSTITUTE(SUBSTITUTE(SUBSTITUTE(SUBSTITUTE(SUBSTITUTE(LOWER(T507&amp;""),CHAR(160),"")," ",""),".",""),"-",""),"/",""),"?",""),"_",""),",",""),"[",""),"]",""),"(",""),")",""),"*","")</f>
        <v/>
      </c>
      <c r="AV507" s="61" t="str">
        <f aca="false">SUBSTITUTE(SUBSTITUTE(SUBSTITUTE(SUBSTITUTE(SUBSTITUTE(SUBSTITUTE(SUBSTITUTE(SUBSTITUTE(SUBSTITUTE(SUBSTITUTE(SUBSTITUTE(SUBSTITUTE(SUBSTITUTE(LOWER(V507&amp;""),CHAR(160),"")," ",""),".",""),"-",""),"/",""),"?",""),"_",""),",",""),"[",""),"]",""),"(",""),")",""),"*","")</f>
        <v/>
      </c>
      <c r="AW507" s="61" t="str">
        <f aca="false">SUBSTITUTE(SUBSTITUTE(SUBSTITUTE(SUBSTITUTE(SUBSTITUTE(SUBSTITUTE(SUBSTITUTE(SUBSTITUTE(SUBSTITUTE(SUBSTITUTE(SUBSTITUTE(SUBSTITUTE(SUBSTITUTE(LOWER(Z507&amp;""),CHAR(160),"")," ",""),".",""),"-",""),"/",""),"?",""),"_",""),",",""),"[",""),"]",""),"(",""),")",""),"*","")</f>
        <v/>
      </c>
      <c r="AX507" s="61" t="str">
        <f aca="false">SUBSTITUTE(SUBSTITUTE(SUBSTITUTE(SUBSTITUTE(SUBSTITUTE(SUBSTITUTE(SUBSTITUTE(SUBSTITUTE(SUBSTITUTE(SUBSTITUTE(SUBSTITUTE(SUBSTITUTE(SUBSTITUTE(LOWER(AE507&amp;""),CHAR(160),"")," ",""),".",""),"-",""),"/",""),"?",""),"_",""),",",""),"[",""),"]",""),"(",""),")",""),"*","")</f>
        <v/>
      </c>
      <c r="AY507" s="61" t="str">
        <f aca="false">SUBSTITUTE(SUBSTITUTE(SUBSTITUTE(SUBSTITUTE(SUBSTITUTE(SUBSTITUTE(SUBSTITUTE(SUBSTITUTE(SUBSTITUTE(SUBSTITUTE(SUBSTITUTE(SUBSTITUTE(SUBSTITUTE(LOWER(W507&amp;""),CHAR(160),"")," ",""),".",""),"-",""),"/",""),"?",""),"_",""),",",""),"[",""),"]",""),"(",""),")",""),"*","")</f>
        <v/>
      </c>
      <c r="AZ507" s="61" t="str">
        <f aca="false">SUBSTITUTE(SUBSTITUTE(SUBSTITUTE(SUBSTITUTE(SUBSTITUTE(SUBSTITUTE(SUBSTITUTE(SUBSTITUTE(SUBSTITUTE(SUBSTITUTE(SUBSTITUTE(SUBSTITUTE(SUBSTITUTE(LOWER(AC507&amp;""),CHAR(160),"")," ",""),".",""),"-",""),"/",""),"?",""),"_",""),",",""),"[",""),"]",""),"(",""),")",""),"*","")</f>
        <v/>
      </c>
      <c r="BA507" s="61" t="str">
        <f aca="false">SUBSTITUTE(SUBSTITUTE(SUBSTITUTE(SUBSTITUTE(SUBSTITUTE(SUBSTITUTE(SUBSTITUTE(SUBSTITUTE(SUBSTITUTE(SUBSTITUTE(SUBSTITUTE(SUBSTITUTE(SUBSTITUTE(LOWER(AA507&amp;""),CHAR(160),""),"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"&amp;TRIM(SUBSTITUTE(SUBSTITUTE(SUBSTITUTE(SUBSTITUTE(SUBSTITUTE(SUBSTITUTE(SUBSTITUTE(SUBSTITUTE(SUBSTITUTE(SUBSTITUTE(SUBSTITUTE(SUBSTITUTE(SUBSTITUTE(SUBSTITUTE(SUBSTITUTE(SUBSTITUTE(SUBSTITUTE(SUBSTITUTE(SUBSTITUTE(SUBSTITUTE(LOWER(V507&amp;""),CHAR(160)," "),"."," "),","," "),"-"," "),"/"," "),"("," "),")"," "),":"," "),";"," "),"_"," "),"–"," "),"?"," "),"!"," "),"*"," "),"["," "),"]"," "),"'"," "),"#"," "),"+"," "),"&amp;"," "))&amp;" "</f>
        <v>  </v>
      </c>
      <c r="BD507" s="61" t="str">
        <f aca="false">" "&amp;TRIM(SUBSTITUTE(SUBSTITUTE(SUBSTITUTE(SUBSTITUTE(SUBSTITUTE(SUBSTITUTE(SUBSTITUTE(SUBSTITUTE(SUBSTITUTE(SUBSTITUTE(SUBSTITUTE(SUBSTITUTE(SUBSTITUTE(SUBSTITUTE(SUBSTITUTE(SUBSTITUTE(SUBSTITUTE(SUBSTITUTE(SUBSTITUTE(SUBSTITUTE(LOWER(Z507&amp;""),CHAR(160)," "),"."," "),","," "),"-"," "),"/"," "),"("," "),")"," "),":"," "),";"," "),"_"," "),"–"," "),"?"," "),"!"," "),"*"," "),"["," "),"]"," "),"'"," "),"#"," "),"+"," "),"&amp;"," "))&amp;" "</f>
        <v>  </v>
      </c>
      <c r="BE507" s="61" t="str">
        <f aca="false">" "&amp;TRIM(SUBSTITUTE(SUBSTITUTE(SUBSTITUTE(SUBSTITUTE(SUBSTITUTE(SUBSTITUTE(SUBSTITUTE(SUBSTITUTE(SUBSTITUTE(SUBSTITUTE(SUBSTITUTE(SUBSTITUTE(SUBSTITUTE(SUBSTITUTE(SUBSTITUTE(SUBSTITUTE(SUBSTITUTE(SUBSTITUTE(SUBSTITUTE(SUBSTITUTE(LOWER(W507&amp;""),CHAR(160)," "),"."," "),","," "),"-"," "),"/"," "),"("," "),")"," "),":"," "),";"," "),"_"," "),"–"," "),"?"," "),"!"," "),"*"," "),"["," "),"]"," "),"'"," "),"#"," "),"+"," "),"&amp;"," "))&amp;" "</f>
        <v>  </v>
      </c>
      <c r="BF507" s="61" t="str">
        <f aca="false">" "&amp;TRIM(SUBSTITUTE(SUBSTITUTE(SUBSTITUTE(SUBSTITUTE(SUBSTITUTE(SUBSTITUTE(SUBSTITUTE(SUBSTITUTE(SUBSTITUTE(SUBSTITUTE(SUBSTITUTE(SUBSTITUTE(SUBSTITUTE(SUBSTITUTE(SUBSTITUTE(SUBSTITUTE(SUBSTITUTE(SUBSTITUTE(SUBSTITUTE(SUBSTITUTE(LOWER(AC507&amp;""),CHAR(160)," "),"."," "),","," "),"-"," "),"/"," "),"("," "),")"," "),":"," "),";"," "),"_"," "),"–"," "),"?"," "),"!"," "),"*"," "),"["," "),"]"," "),"'"," "),"#"," "),"+"," "),"&amp;"," "))&amp;" "</f>
        <v>  </v>
      </c>
    </row>
    <row r="508" customFormat="false" ht="41.25" hidden="false" customHeight="true" outlineLevel="0" collapsed="false">
      <c r="A508" s="57" t="s">
        <v>1145</v>
      </c>
      <c r="B508" s="57" t="s">
        <v>277</v>
      </c>
      <c r="C508" s="57" t="str">
        <f aca="false">Flights!$F$20</f>
        <v>MH0072</v>
      </c>
      <c r="D508" s="58" t="n">
        <f aca="false">Flights!$D$20</f>
        <v>46321</v>
      </c>
      <c r="E508" s="57" t="str">
        <f aca="false">Flights!$G$20&amp;"-"&amp;Flights!$H$20</f>
        <v>KUL-HKG</v>
      </c>
      <c r="F508" s="57" t="str">
        <f aca="false">Flights!$K$20</f>
        <v>EY</v>
      </c>
      <c r="G508" s="57" t="s">
        <v>79</v>
      </c>
      <c r="H508" s="57" t="s">
        <v>360</v>
      </c>
      <c r="I508" s="57" t="s">
        <v>371</v>
      </c>
      <c r="J508" s="57" t="s">
        <v>372</v>
      </c>
      <c r="K508" s="67" t="s">
        <v>373</v>
      </c>
      <c r="L508" s="67" t="s">
        <v>364</v>
      </c>
      <c r="M508" s="67"/>
      <c r="N508" s="67" t="str">
        <f aca="false">IF(TRIM(Flights!$L$20)="A339","Required","N/A – rule")</f>
        <v>N/A – rule</v>
      </c>
      <c r="O508" s="67" t="s">
        <v>374</v>
      </c>
      <c r="P508" s="57" t="s">
        <v>184</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open",IF(AND(NOT(OR(LEN(AZ508)&lt;15,ISNUMBER(MATCH(AZ508,L_Placeholder,0)))),NOT(SUMPRODUCT(--ISNUMBER(SEARCH(" "&amp;L_EvidencePhrase&amp;" ",BF508)))&gt;0),NOT(OR(LEN(AU508)&lt;2,ISNUMBER(MATCH(AU508,L_Placeholder,0)))),NOT(OR(LEN(AX508)&lt;2,ISNUMBER(MATCH(AX508,L_Placeholder,0)))),TRIM(AE508)&lt;&gt;TRIM(T508)),"N/A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",BD508)))&gt;0),"INVALID – evidence missing, placeholder or not yet on file",IF(OR(LEN(AX508)&lt;2,ISNUMBER(MATCH(AX508,L_Placeholder,0))),"INVALID – verifier missing",IF(AX508=AU508,"INVALID – verifier must be someone other than the PIC",IF(SUMPRODUCT(--ISNUMBER(SEARCH(" "&amp;L_EvidencePhrase&amp;" ",BC508)))&gt;0,"INVALID – result not yet available (awaiting / TBC)",IF(AND(TRIM(U508)="Pass",SUMPRODUCT(--ISNUMBER(SEARCH(" "&amp;L_ResultBad&amp;" ",BC508)))&gt;0,NOT(SUMPRODUCT(--ISNUMBER(SEARCH(" "&amp;L_Negation&amp;" ",BC508)))&gt;0)),"INVALID – result describes a problem: use Fail, then Pass after CA",IF(AND(AQ508=1,OR(OR(LEN(AY508)&lt;3,ISNUMBER(MATCH(AY508,L_Placeholder,0))),SUMPRODUCT(--ISNUMBER(SEARCH(" "&amp;L_EvidencePhrase&amp;" ",BE508)))&gt;0)),"INVALID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SUBSTITUTE(SUBSTITUTE(SUBSTITUTE(SUBSTITUTE(SUBSTITUTE(SUBSTITUTE(SUBSTITUTE(SUBSTITUTE(SUBSTITUTE(SUBSTITUTE(SUBSTITUTE(SUBSTITUTE(SUBSTITUTE(LOWER(T508&amp;""),CHAR(160),"")," ",""),".",""),"-",""),"/",""),"?",""),"_",""),",",""),"[",""),"]",""),"(",""),")",""),"*","")</f>
        <v/>
      </c>
      <c r="AV508" s="61" t="str">
        <f aca="false">SUBSTITUTE(SUBSTITUTE(SUBSTITUTE(SUBSTITUTE(SUBSTITUTE(SUBSTITUTE(SUBSTITUTE(SUBSTITUTE(SUBSTITUTE(SUBSTITUTE(SUBSTITUTE(SUBSTITUTE(SUBSTITUTE(LOWER(V508&amp;""),CHAR(160),"")," ",""),".",""),"-",""),"/",""),"?",""),"_",""),",",""),"[",""),"]",""),"(",""),")",""),"*","")</f>
        <v/>
      </c>
      <c r="AW508" s="61" t="str">
        <f aca="false">SUBSTITUTE(SUBSTITUTE(SUBSTITUTE(SUBSTITUTE(SUBSTITUTE(SUBSTITUTE(SUBSTITUTE(SUBSTITUTE(SUBSTITUTE(SUBSTITUTE(SUBSTITUTE(SUBSTITUTE(SUBSTITUTE(LOWER(Z508&amp;""),CHAR(160),"")," ",""),".",""),"-",""),"/",""),"?",""),"_",""),",",""),"[",""),"]",""),"(",""),")",""),"*","")</f>
        <v/>
      </c>
      <c r="AX508" s="61" t="str">
        <f aca="false">SUBSTITUTE(SUBSTITUTE(SUBSTITUTE(SUBSTITUTE(SUBSTITUTE(SUBSTITUTE(SUBSTITUTE(SUBSTITUTE(SUBSTITUTE(SUBSTITUTE(SUBSTITUTE(SUBSTITUTE(SUBSTITUTE(LOWER(AE508&amp;""),CHAR(160),"")," ",""),".",""),"-",""),"/",""),"?",""),"_",""),",",""),"[",""),"]",""),"(",""),")",""),"*","")</f>
        <v/>
      </c>
      <c r="AY508" s="61" t="str">
        <f aca="false">SUBSTITUTE(SUBSTITUTE(SUBSTITUTE(SUBSTITUTE(SUBSTITUTE(SUBSTITUTE(SUBSTITUTE(SUBSTITUTE(SUBSTITUTE(SUBSTITUTE(SUBSTITUTE(SUBSTITUTE(SUBSTITUTE(LOWER(W508&amp;""),CHAR(160),"")," ",""),".",""),"-",""),"/",""),"?",""),"_",""),",",""),"[",""),"]",""),"(",""),")",""),"*","")</f>
        <v/>
      </c>
      <c r="AZ508" s="61" t="str">
        <f aca="false">SUBSTITUTE(SUBSTITUTE(SUBSTITUTE(SUBSTITUTE(SUBSTITUTE(SUBSTITUTE(SUBSTITUTE(SUBSTITUTE(SUBSTITUTE(SUBSTITUTE(SUBSTITUTE(SUBSTITUTE(SUBSTITUTE(LOWER(AC508&amp;""),CHAR(160),"")," ",""),".",""),"-",""),"/",""),"?",""),"_",""),",",""),"[",""),"]",""),"(",""),")",""),"*","")</f>
        <v/>
      </c>
      <c r="BA508" s="61" t="str">
        <f aca="false">SUBSTITUTE(SUBSTITUTE(SUBSTITUTE(SUBSTITUTE(SUBSTITUTE(SUBSTITUTE(SUBSTITUTE(SUBSTITUTE(SUBSTITUTE(SUBSTITUTE(SUBSTITUTE(SUBSTITUTE(SUBSTITUTE(LOWER(AA508&amp;""),CHAR(160),""),"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"&amp;TRIM(SUBSTITUTE(SUBSTITUTE(SUBSTITUTE(SUBSTITUTE(SUBSTITUTE(SUBSTITUTE(SUBSTITUTE(SUBSTITUTE(SUBSTITUTE(SUBSTITUTE(SUBSTITUTE(SUBSTITUTE(SUBSTITUTE(SUBSTITUTE(SUBSTITUTE(SUBSTITUTE(SUBSTITUTE(SUBSTITUTE(SUBSTITUTE(SUBSTITUTE(LOWER(V508&amp;""),CHAR(160)," "),"."," "),","," "),"-"," "),"/"," "),"("," "),")"," "),":"," "),";"," "),"_"," "),"–"," "),"?"," "),"!"," "),"*"," "),"["," "),"]"," "),"'"," "),"#"," "),"+"," "),"&amp;"," "))&amp;" "</f>
        <v>  </v>
      </c>
      <c r="BD508" s="61" t="str">
        <f aca="false">" "&amp;TRIM(SUBSTITUTE(SUBSTITUTE(SUBSTITUTE(SUBSTITUTE(SUBSTITUTE(SUBSTITUTE(SUBSTITUTE(SUBSTITUTE(SUBSTITUTE(SUBSTITUTE(SUBSTITUTE(SUBSTITUTE(SUBSTITUTE(SUBSTITUTE(SUBSTITUTE(SUBSTITUTE(SUBSTITUTE(SUBSTITUTE(SUBSTITUTE(SUBSTITUTE(LOWER(Z508&amp;""),CHAR(160)," "),"."," "),","," "),"-"," "),"/"," "),"("," "),")"," "),":"," "),";"," "),"_"," "),"–"," "),"?"," "),"!"," "),"*"," "),"["," "),"]"," "),"'"," "),"#"," "),"+"," "),"&amp;"," "))&amp;" "</f>
        <v>  </v>
      </c>
      <c r="BE508" s="61" t="str">
        <f aca="false">" "&amp;TRIM(SUBSTITUTE(SUBSTITUTE(SUBSTITUTE(SUBSTITUTE(SUBSTITUTE(SUBSTITUTE(SUBSTITUTE(SUBSTITUTE(SUBSTITUTE(SUBSTITUTE(SUBSTITUTE(SUBSTITUTE(SUBSTITUTE(SUBSTITUTE(SUBSTITUTE(SUBSTITUTE(SUBSTITUTE(SUBSTITUTE(SUBSTITUTE(SUBSTITUTE(LOWER(W508&amp;""),CHAR(160)," "),"."," "),","," "),"-"," "),"/"," "),"("," "),")"," "),":"," "),";"," "),"_"," "),"–"," "),"?"," "),"!"," "),"*"," "),"["," "),"]"," "),"'"," "),"#"," "),"+"," "),"&amp;"," "))&amp;" "</f>
        <v>  </v>
      </c>
      <c r="BF508" s="61" t="str">
        <f aca="false">" "&amp;TRIM(SUBSTITUTE(SUBSTITUTE(SUBSTITUTE(SUBSTITUTE(SUBSTITUTE(SUBSTITUTE(SUBSTITUTE(SUBSTITUTE(SUBSTITUTE(SUBSTITUTE(SUBSTITUTE(SUBSTITUTE(SUBSTITUTE(SUBSTITUTE(SUBSTITUTE(SUBSTITUTE(SUBSTITUTE(SUBSTITUTE(SUBSTITUTE(SUBSTITUTE(LOWER(AC508&amp;""),CHAR(160)," "),"."," "),","," "),"-"," "),"/"," "),"("," "),")"," "),":"," "),";"," "),"_"," "),"–"," "),"?"," "),"!"," "),"*"," "),"["," "),"]"," "),"'"," "),"#"," "),"+"," "),"&amp;"," "))&amp;" "</f>
        <v>  </v>
      </c>
    </row>
    <row r="509" customFormat="false" ht="39.75" hidden="false" customHeight="true" outlineLevel="0" collapsed="false">
      <c r="A509" s="57" t="s">
        <v>1146</v>
      </c>
      <c r="B509" s="57" t="s">
        <v>277</v>
      </c>
      <c r="C509" s="57" t="str">
        <f aca="false">Flights!$F$20</f>
        <v>MH0072</v>
      </c>
      <c r="D509" s="58" t="n">
        <f aca="false">Flights!$D$20</f>
        <v>46321</v>
      </c>
      <c r="E509" s="57" t="str">
        <f aca="false">Flights!$G$20&amp;"-"&amp;Flights!$H$20</f>
        <v>KUL-HKG</v>
      </c>
      <c r="F509" s="57" t="str">
        <f aca="false">Flights!$K$20</f>
        <v>EY</v>
      </c>
      <c r="G509" s="57" t="s">
        <v>79</v>
      </c>
      <c r="H509" s="57" t="s">
        <v>360</v>
      </c>
      <c r="I509" s="57" t="s">
        <v>376</v>
      </c>
      <c r="J509" s="57" t="s">
        <v>377</v>
      </c>
      <c r="K509" s="67" t="s">
        <v>378</v>
      </c>
      <c r="L509" s="67" t="s">
        <v>364</v>
      </c>
      <c r="M509" s="67"/>
      <c r="N509" s="67" t="s">
        <v>365</v>
      </c>
      <c r="O509" s="67"/>
      <c r="P509" s="57" t="s">
        <v>184</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open",IF(AND(NOT(OR(LEN(AZ509)&lt;15,ISNUMBER(MATCH(AZ509,L_Placeholder,0)))),NOT(SUMPRODUCT(--ISNUMBER(SEARCH(" "&amp;L_EvidencePhrase&amp;" ",BF509)))&gt;0),NOT(OR(LEN(AU509)&lt;2,ISNUMBER(MATCH(AU509,L_Placeholder,0)))),NOT(OR(LEN(AX509)&lt;2,ISNUMBER(MATCH(AX509,L_Placeholder,0)))),TRIM(AE509)&lt;&gt;TRIM(T509)),"N/A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",BD509)))&gt;0),"INVALID – evidence missing, placeholder or not yet on file",IF(OR(LEN(AX509)&lt;2,ISNUMBER(MATCH(AX509,L_Placeholder,0))),"INVALID – verifier missing",IF(AX509=AU509,"INVALID – verifier must be someone other than the PIC",IF(SUMPRODUCT(--ISNUMBER(SEARCH(" "&amp;L_EvidencePhrase&amp;" ",BC509)))&gt;0,"INVALID – result not yet available (awaiting / TBC)",IF(AND(TRIM(U509)="Pass",SUMPRODUCT(--ISNUMBER(SEARCH(" "&amp;L_ResultBad&amp;" ",BC509)))&gt;0,NOT(SUMPRODUCT(--ISNUMBER(SEARCH(" "&amp;L_Negation&amp;" ",BC509)))&gt;0)),"INVALID – result describes a problem: use Fail, then Pass after CA",IF(AND(AQ509=1,OR(OR(LEN(AY509)&lt;3,ISNUMBER(MATCH(AY509,L_Placeholder,0))),SUMPRODUCT(--ISNUMBER(SEARCH(" "&amp;L_EvidencePhrase&amp;" ",BE509)))&gt;0)),"INVALID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SUBSTITUTE(SUBSTITUTE(SUBSTITUTE(SUBSTITUTE(SUBSTITUTE(SUBSTITUTE(SUBSTITUTE(SUBSTITUTE(SUBSTITUTE(SUBSTITUTE(SUBSTITUTE(SUBSTITUTE(SUBSTITUTE(LOWER(T509&amp;""),CHAR(160),"")," ",""),".",""),"-",""),"/",""),"?",""),"_",""),",",""),"[",""),"]",""),"(",""),")",""),"*","")</f>
        <v/>
      </c>
      <c r="AV509" s="61" t="str">
        <f aca="false">SUBSTITUTE(SUBSTITUTE(SUBSTITUTE(SUBSTITUTE(SUBSTITUTE(SUBSTITUTE(SUBSTITUTE(SUBSTITUTE(SUBSTITUTE(SUBSTITUTE(SUBSTITUTE(SUBSTITUTE(SUBSTITUTE(LOWER(V509&amp;""),CHAR(160),"")," ",""),".",""),"-",""),"/",""),"?",""),"_",""),",",""),"[",""),"]",""),"(",""),")",""),"*","")</f>
        <v/>
      </c>
      <c r="AW509" s="61" t="str">
        <f aca="false">SUBSTITUTE(SUBSTITUTE(SUBSTITUTE(SUBSTITUTE(SUBSTITUTE(SUBSTITUTE(SUBSTITUTE(SUBSTITUTE(SUBSTITUTE(SUBSTITUTE(SUBSTITUTE(SUBSTITUTE(SUBSTITUTE(LOWER(Z509&amp;""),CHAR(160),"")," ",""),".",""),"-",""),"/",""),"?",""),"_",""),",",""),"[",""),"]",""),"(",""),")",""),"*","")</f>
        <v/>
      </c>
      <c r="AX509" s="61" t="str">
        <f aca="false">SUBSTITUTE(SUBSTITUTE(SUBSTITUTE(SUBSTITUTE(SUBSTITUTE(SUBSTITUTE(SUBSTITUTE(SUBSTITUTE(SUBSTITUTE(SUBSTITUTE(SUBSTITUTE(SUBSTITUTE(SUBSTITUTE(LOWER(AE509&amp;""),CHAR(160),"")," ",""),".",""),"-",""),"/",""),"?",""),"_",""),",",""),"[",""),"]",""),"(",""),")",""),"*","")</f>
        <v/>
      </c>
      <c r="AY509" s="61" t="str">
        <f aca="false">SUBSTITUTE(SUBSTITUTE(SUBSTITUTE(SUBSTITUTE(SUBSTITUTE(SUBSTITUTE(SUBSTITUTE(SUBSTITUTE(SUBSTITUTE(SUBSTITUTE(SUBSTITUTE(SUBSTITUTE(SUBSTITUTE(LOWER(W509&amp;""),CHAR(160),"")," ",""),".",""),"-",""),"/",""),"?",""),"_",""),",",""),"[",""),"]",""),"(",""),")",""),"*","")</f>
        <v/>
      </c>
      <c r="AZ509" s="61" t="str">
        <f aca="false">SUBSTITUTE(SUBSTITUTE(SUBSTITUTE(SUBSTITUTE(SUBSTITUTE(SUBSTITUTE(SUBSTITUTE(SUBSTITUTE(SUBSTITUTE(SUBSTITUTE(SUBSTITUTE(SUBSTITUTE(SUBSTITUTE(LOWER(AC509&amp;""),CHAR(160),"")," ",""),".",""),"-",""),"/",""),"?",""),"_",""),",",""),"[",""),"]",""),"(",""),")",""),"*","")</f>
        <v/>
      </c>
      <c r="BA509" s="61" t="str">
        <f aca="false">SUBSTITUTE(SUBSTITUTE(SUBSTITUTE(SUBSTITUTE(SUBSTITUTE(SUBSTITUTE(SUBSTITUTE(SUBSTITUTE(SUBSTITUTE(SUBSTITUTE(SUBSTITUTE(SUBSTITUTE(SUBSTITUTE(LOWER(AA509&amp;""),CHAR(160),""),"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"&amp;TRIM(SUBSTITUTE(SUBSTITUTE(SUBSTITUTE(SUBSTITUTE(SUBSTITUTE(SUBSTITUTE(SUBSTITUTE(SUBSTITUTE(SUBSTITUTE(SUBSTITUTE(SUBSTITUTE(SUBSTITUTE(SUBSTITUTE(SUBSTITUTE(SUBSTITUTE(SUBSTITUTE(SUBSTITUTE(SUBSTITUTE(SUBSTITUTE(SUBSTITUTE(LOWER(V509&amp;""),CHAR(160)," "),"."," "),","," "),"-"," "),"/"," "),"("," "),")"," "),":"," "),";"," "),"_"," "),"–"," "),"?"," "),"!"," "),"*"," "),"["," "),"]"," "),"'"," "),"#"," "),"+"," "),"&amp;"," "))&amp;" "</f>
        <v>  </v>
      </c>
      <c r="BD509" s="61" t="str">
        <f aca="false">" "&amp;TRIM(SUBSTITUTE(SUBSTITUTE(SUBSTITUTE(SUBSTITUTE(SUBSTITUTE(SUBSTITUTE(SUBSTITUTE(SUBSTITUTE(SUBSTITUTE(SUBSTITUTE(SUBSTITUTE(SUBSTITUTE(SUBSTITUTE(SUBSTITUTE(SUBSTITUTE(SUBSTITUTE(SUBSTITUTE(SUBSTITUTE(SUBSTITUTE(SUBSTITUTE(LOWER(Z509&amp;""),CHAR(160)," "),"."," "),","," "),"-"," "),"/"," "),"("," "),")"," "),":"," "),";"," "),"_"," "),"–"," "),"?"," "),"!"," "),"*"," "),"["," "),"]"," "),"'"," "),"#"," "),"+"," "),"&amp;"," "))&amp;" "</f>
        <v>  </v>
      </c>
      <c r="BE509" s="61" t="str">
        <f aca="false">" "&amp;TRIM(SUBSTITUTE(SUBSTITUTE(SUBSTITUTE(SUBSTITUTE(SUBSTITUTE(SUBSTITUTE(SUBSTITUTE(SUBSTITUTE(SUBSTITUTE(SUBSTITUTE(SUBSTITUTE(SUBSTITUTE(SUBSTITUTE(SUBSTITUTE(SUBSTITUTE(SUBSTITUTE(SUBSTITUTE(SUBSTITUTE(SUBSTITUTE(SUBSTITUTE(LOWER(W509&amp;""),CHAR(160)," "),"."," "),","," "),"-"," "),"/"," "),"("," "),")"," "),":"," "),";"," "),"_"," "),"–"," "),"?"," "),"!"," "),"*"," "),"["," "),"]"," "),"'"," "),"#"," "),"+"," "),"&amp;"," "))&amp;" "</f>
        <v>  </v>
      </c>
      <c r="BF509" s="61" t="str">
        <f aca="false">" "&amp;TRIM(SUBSTITUTE(SUBSTITUTE(SUBSTITUTE(SUBSTITUTE(SUBSTITUTE(SUBSTITUTE(SUBSTITUTE(SUBSTITUTE(SUBSTITUTE(SUBSTITUTE(SUBSTITUTE(SUBSTITUTE(SUBSTITUTE(SUBSTITUTE(SUBSTITUTE(SUBSTITUTE(SUBSTITUTE(SUBSTITUTE(SUBSTITUTE(SUBSTITUTE(LOWER(AC509&amp;""),CHAR(160)," "),"."," "),","," "),"-"," "),"/"," "),"("," "),")"," "),":"," "),";"," "),"_"," "),"–"," "),"?"," "),"!"," "),"*"," "),"["," "),"]"," "),"'"," "),"#"," "),"+"," "),"&amp;"," "))&amp;" "</f>
        <v>  </v>
      </c>
    </row>
    <row r="510" customFormat="false" ht="39.75" hidden="false" customHeight="true" outlineLevel="0" collapsed="false">
      <c r="A510" s="57" t="s">
        <v>1147</v>
      </c>
      <c r="B510" s="57" t="s">
        <v>277</v>
      </c>
      <c r="C510" s="57" t="str">
        <f aca="false">Flights!$F$20</f>
        <v>MH0072</v>
      </c>
      <c r="D510" s="58" t="n">
        <f aca="false">Flights!$D$20</f>
        <v>46321</v>
      </c>
      <c r="E510" s="57" t="str">
        <f aca="false">Flights!$G$20&amp;"-"&amp;Flights!$H$20</f>
        <v>KUL-HKG</v>
      </c>
      <c r="F510" s="57" t="str">
        <f aca="false">Flights!$K$20</f>
        <v>EY</v>
      </c>
      <c r="G510" s="57" t="s">
        <v>79</v>
      </c>
      <c r="H510" s="57" t="s">
        <v>360</v>
      </c>
      <c r="I510" s="57" t="s">
        <v>380</v>
      </c>
      <c r="J510" s="57" t="s">
        <v>381</v>
      </c>
      <c r="K510" s="67" t="s">
        <v>382</v>
      </c>
      <c r="L510" s="67" t="s">
        <v>364</v>
      </c>
      <c r="M510" s="67"/>
      <c r="N510" s="67" t="s">
        <v>365</v>
      </c>
      <c r="O510" s="67"/>
      <c r="P510" s="57" t="s">
        <v>184</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open",IF(AND(NOT(OR(LEN(AZ510)&lt;15,ISNUMBER(MATCH(AZ510,L_Placeholder,0)))),NOT(SUMPRODUCT(--ISNUMBER(SEARCH(" "&amp;L_EvidencePhrase&amp;" ",BF510)))&gt;0),NOT(OR(LEN(AU510)&lt;2,ISNUMBER(MATCH(AU510,L_Placeholder,0)))),NOT(OR(LEN(AX510)&lt;2,ISNUMBER(MATCH(AX510,L_Placeholder,0)))),TRIM(AE510)&lt;&gt;TRIM(T510)),"N/A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",BD510)))&gt;0),"INVALID – evidence missing, placeholder or not yet on file",IF(OR(LEN(AX510)&lt;2,ISNUMBER(MATCH(AX510,L_Placeholder,0))),"INVALID – verifier missing",IF(AX510=AU510,"INVALID – verifier must be someone other than the PIC",IF(SUMPRODUCT(--ISNUMBER(SEARCH(" "&amp;L_EvidencePhrase&amp;" ",BC510)))&gt;0,"INVALID – result not yet available (awaiting / TBC)",IF(AND(TRIM(U510)="Pass",SUMPRODUCT(--ISNUMBER(SEARCH(" "&amp;L_ResultBad&amp;" ",BC510)))&gt;0,NOT(SUMPRODUCT(--ISNUMBER(SEARCH(" "&amp;L_Negation&amp;" ",BC510)))&gt;0)),"INVALID – result describes a problem: use Fail, then Pass after CA",IF(AND(AQ510=1,OR(OR(LEN(AY510)&lt;3,ISNUMBER(MATCH(AY510,L_Placeholder,0))),SUMPRODUCT(--ISNUMBER(SEARCH(" "&amp;L_EvidencePhrase&amp;" ",BE510)))&gt;0)),"INVALID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SUBSTITUTE(SUBSTITUTE(SUBSTITUTE(SUBSTITUTE(SUBSTITUTE(SUBSTITUTE(SUBSTITUTE(SUBSTITUTE(SUBSTITUTE(SUBSTITUTE(SUBSTITUTE(SUBSTITUTE(SUBSTITUTE(LOWER(T510&amp;""),CHAR(160),"")," ",""),".",""),"-",""),"/",""),"?",""),"_",""),",",""),"[",""),"]",""),"(",""),")",""),"*","")</f>
        <v/>
      </c>
      <c r="AV510" s="61" t="str">
        <f aca="false">SUBSTITUTE(SUBSTITUTE(SUBSTITUTE(SUBSTITUTE(SUBSTITUTE(SUBSTITUTE(SUBSTITUTE(SUBSTITUTE(SUBSTITUTE(SUBSTITUTE(SUBSTITUTE(SUBSTITUTE(SUBSTITUTE(LOWER(V510&amp;""),CHAR(160),"")," ",""),".",""),"-",""),"/",""),"?",""),"_",""),",",""),"[",""),"]",""),"(",""),")",""),"*","")</f>
        <v/>
      </c>
      <c r="AW510" s="61" t="str">
        <f aca="false">SUBSTITUTE(SUBSTITUTE(SUBSTITUTE(SUBSTITUTE(SUBSTITUTE(SUBSTITUTE(SUBSTITUTE(SUBSTITUTE(SUBSTITUTE(SUBSTITUTE(SUBSTITUTE(SUBSTITUTE(SUBSTITUTE(LOWER(Z510&amp;""),CHAR(160),"")," ",""),".",""),"-",""),"/",""),"?",""),"_",""),",",""),"[",""),"]",""),"(",""),")",""),"*","")</f>
        <v/>
      </c>
      <c r="AX510" s="61" t="str">
        <f aca="false">SUBSTITUTE(SUBSTITUTE(SUBSTITUTE(SUBSTITUTE(SUBSTITUTE(SUBSTITUTE(SUBSTITUTE(SUBSTITUTE(SUBSTITUTE(SUBSTITUTE(SUBSTITUTE(SUBSTITUTE(SUBSTITUTE(LOWER(AE510&amp;""),CHAR(160),"")," ",""),".",""),"-",""),"/",""),"?",""),"_",""),",",""),"[",""),"]",""),"(",""),")",""),"*","")</f>
        <v/>
      </c>
      <c r="AY510" s="61" t="str">
        <f aca="false">SUBSTITUTE(SUBSTITUTE(SUBSTITUTE(SUBSTITUTE(SUBSTITUTE(SUBSTITUTE(SUBSTITUTE(SUBSTITUTE(SUBSTITUTE(SUBSTITUTE(SUBSTITUTE(SUBSTITUTE(SUBSTITUTE(LOWER(W510&amp;""),CHAR(160),"")," ",""),".",""),"-",""),"/",""),"?",""),"_",""),",",""),"[",""),"]",""),"(",""),")",""),"*","")</f>
        <v/>
      </c>
      <c r="AZ510" s="61" t="str">
        <f aca="false">SUBSTITUTE(SUBSTITUTE(SUBSTITUTE(SUBSTITUTE(SUBSTITUTE(SUBSTITUTE(SUBSTITUTE(SUBSTITUTE(SUBSTITUTE(SUBSTITUTE(SUBSTITUTE(SUBSTITUTE(SUBSTITUTE(LOWER(AC510&amp;""),CHAR(160),"")," ",""),".",""),"-",""),"/",""),"?",""),"_",""),",",""),"[",""),"]",""),"(",""),")",""),"*","")</f>
        <v/>
      </c>
      <c r="BA510" s="61" t="str">
        <f aca="false">SUBSTITUTE(SUBSTITUTE(SUBSTITUTE(SUBSTITUTE(SUBSTITUTE(SUBSTITUTE(SUBSTITUTE(SUBSTITUTE(SUBSTITUTE(SUBSTITUTE(SUBSTITUTE(SUBSTITUTE(SUBSTITUTE(LOWER(AA510&amp;""),CHAR(160),""),"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"&amp;TRIM(SUBSTITUTE(SUBSTITUTE(SUBSTITUTE(SUBSTITUTE(SUBSTITUTE(SUBSTITUTE(SUBSTITUTE(SUBSTITUTE(SUBSTITUTE(SUBSTITUTE(SUBSTITUTE(SUBSTITUTE(SUBSTITUTE(SUBSTITUTE(SUBSTITUTE(SUBSTITUTE(SUBSTITUTE(SUBSTITUTE(SUBSTITUTE(SUBSTITUTE(LOWER(V510&amp;""),CHAR(160)," "),"."," "),","," "),"-"," "),"/"," "),"("," "),")"," "),":"," "),";"," "),"_"," "),"–"," "),"?"," "),"!"," "),"*"," "),"["," "),"]"," "),"'"," "),"#"," "),"+"," "),"&amp;"," "))&amp;" "</f>
        <v>  </v>
      </c>
      <c r="BD510" s="61" t="str">
        <f aca="false">" "&amp;TRIM(SUBSTITUTE(SUBSTITUTE(SUBSTITUTE(SUBSTITUTE(SUBSTITUTE(SUBSTITUTE(SUBSTITUTE(SUBSTITUTE(SUBSTITUTE(SUBSTITUTE(SUBSTITUTE(SUBSTITUTE(SUBSTITUTE(SUBSTITUTE(SUBSTITUTE(SUBSTITUTE(SUBSTITUTE(SUBSTITUTE(SUBSTITUTE(SUBSTITUTE(LOWER(Z510&amp;""),CHAR(160)," "),"."," "),","," "),"-"," "),"/"," "),"("," "),")"," "),":"," "),";"," "),"_"," "),"–"," "),"?"," "),"!"," "),"*"," "),"["," "),"]"," "),"'"," "),"#"," "),"+"," "),"&amp;"," "))&amp;" "</f>
        <v>  </v>
      </c>
      <c r="BE510" s="61" t="str">
        <f aca="false">" "&amp;TRIM(SUBSTITUTE(SUBSTITUTE(SUBSTITUTE(SUBSTITUTE(SUBSTITUTE(SUBSTITUTE(SUBSTITUTE(SUBSTITUTE(SUBSTITUTE(SUBSTITUTE(SUBSTITUTE(SUBSTITUTE(SUBSTITUTE(SUBSTITUTE(SUBSTITUTE(SUBSTITUTE(SUBSTITUTE(SUBSTITUTE(SUBSTITUTE(SUBSTITUTE(LOWER(W510&amp;""),CHAR(160)," "),"."," "),","," "),"-"," "),"/"," "),"("," "),")"," "),":"," "),";"," "),"_"," "),"–"," "),"?"," "),"!"," "),"*"," "),"["," "),"]"," "),"'"," "),"#"," "),"+"," "),"&amp;"," "))&amp;" "</f>
        <v>  </v>
      </c>
      <c r="BF510" s="61" t="str">
        <f aca="false">" "&amp;TRIM(SUBSTITUTE(SUBSTITUTE(SUBSTITUTE(SUBSTITUTE(SUBSTITUTE(SUBSTITUTE(SUBSTITUTE(SUBSTITUTE(SUBSTITUTE(SUBSTITUTE(SUBSTITUTE(SUBSTITUTE(SUBSTITUTE(SUBSTITUTE(SUBSTITUTE(SUBSTITUTE(SUBSTITUTE(SUBSTITUTE(SUBSTITUTE(SUBSTITUTE(LOWER(AC510&amp;""),CHAR(160)," "),"."," "),","," "),"-"," "),"/"," "),"("," "),")"," "),":"," "),";"," "),"_"," "),"–"," "),"?"," "),"!"," "),"*"," "),"["," "),"]"," "),"'"," "),"#"," "),"+"," "),"&amp;"," "))&amp;" "</f>
        <v>  </v>
      </c>
    </row>
    <row r="511" customFormat="false" ht="39.75" hidden="false" customHeight="true" outlineLevel="0" collapsed="false">
      <c r="A511" s="57" t="s">
        <v>1148</v>
      </c>
      <c r="B511" s="57" t="s">
        <v>277</v>
      </c>
      <c r="C511" s="57" t="str">
        <f aca="false">Flights!$F$20</f>
        <v>MH0072</v>
      </c>
      <c r="D511" s="58" t="n">
        <f aca="false">Flights!$D$20</f>
        <v>46321</v>
      </c>
      <c r="E511" s="57" t="str">
        <f aca="false">Flights!$G$20&amp;"-"&amp;Flights!$H$20</f>
        <v>KUL-HKG</v>
      </c>
      <c r="F511" s="57" t="str">
        <f aca="false">Flights!$K$20</f>
        <v>EY</v>
      </c>
      <c r="G511" s="57" t="s">
        <v>79</v>
      </c>
      <c r="H511" s="57" t="s">
        <v>360</v>
      </c>
      <c r="I511" s="57" t="s">
        <v>380</v>
      </c>
      <c r="J511" s="57" t="s">
        <v>384</v>
      </c>
      <c r="K511" s="67" t="s">
        <v>385</v>
      </c>
      <c r="L511" s="67" t="s">
        <v>364</v>
      </c>
      <c r="M511" s="67"/>
      <c r="N511" s="67" t="s">
        <v>365</v>
      </c>
      <c r="O511" s="67"/>
      <c r="P511" s="57" t="s">
        <v>184</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open",IF(AND(NOT(OR(LEN(AZ511)&lt;15,ISNUMBER(MATCH(AZ511,L_Placeholder,0)))),NOT(SUMPRODUCT(--ISNUMBER(SEARCH(" "&amp;L_EvidencePhrase&amp;" ",BF511)))&gt;0),NOT(OR(LEN(AU511)&lt;2,ISNUMBER(MATCH(AU511,L_Placeholder,0)))),NOT(OR(LEN(AX511)&lt;2,ISNUMBER(MATCH(AX511,L_Placeholder,0)))),TRIM(AE511)&lt;&gt;TRIM(T511)),"N/A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",BD511)))&gt;0),"INVALID – evidence missing, placeholder or not yet on file",IF(OR(LEN(AX511)&lt;2,ISNUMBER(MATCH(AX511,L_Placeholder,0))),"INVALID – verifier missing",IF(AX511=AU511,"INVALID – verifier must be someone other than the PIC",IF(SUMPRODUCT(--ISNUMBER(SEARCH(" "&amp;L_EvidencePhrase&amp;" ",BC511)))&gt;0,"INVALID – result not yet available (awaiting / TBC)",IF(AND(TRIM(U511)="Pass",SUMPRODUCT(--ISNUMBER(SEARCH(" "&amp;L_ResultBad&amp;" ",BC511)))&gt;0,NOT(SUMPRODUCT(--ISNUMBER(SEARCH(" "&amp;L_Negation&amp;" ",BC511)))&gt;0)),"INVALID – result describes a problem: use Fail, then Pass after CA",IF(AND(AQ511=1,OR(OR(LEN(AY511)&lt;3,ISNUMBER(MATCH(AY511,L_Placeholder,0))),SUMPRODUCT(--ISNUMBER(SEARCH(" "&amp;L_EvidencePhrase&amp;" ",BE511)))&gt;0)),"INVALID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SUBSTITUTE(SUBSTITUTE(SUBSTITUTE(SUBSTITUTE(SUBSTITUTE(SUBSTITUTE(SUBSTITUTE(SUBSTITUTE(SUBSTITUTE(SUBSTITUTE(SUBSTITUTE(SUBSTITUTE(SUBSTITUTE(LOWER(T511&amp;""),CHAR(160),"")," ",""),".",""),"-",""),"/",""),"?",""),"_",""),",",""),"[",""),"]",""),"(",""),")",""),"*","")</f>
        <v/>
      </c>
      <c r="AV511" s="61" t="str">
        <f aca="false">SUBSTITUTE(SUBSTITUTE(SUBSTITUTE(SUBSTITUTE(SUBSTITUTE(SUBSTITUTE(SUBSTITUTE(SUBSTITUTE(SUBSTITUTE(SUBSTITUTE(SUBSTITUTE(SUBSTITUTE(SUBSTITUTE(LOWER(V511&amp;""),CHAR(160),"")," ",""),".",""),"-",""),"/",""),"?",""),"_",""),",",""),"[",""),"]",""),"(",""),")",""),"*","")</f>
        <v/>
      </c>
      <c r="AW511" s="61" t="str">
        <f aca="false">SUBSTITUTE(SUBSTITUTE(SUBSTITUTE(SUBSTITUTE(SUBSTITUTE(SUBSTITUTE(SUBSTITUTE(SUBSTITUTE(SUBSTITUTE(SUBSTITUTE(SUBSTITUTE(SUBSTITUTE(SUBSTITUTE(LOWER(Z511&amp;""),CHAR(160),"")," ",""),".",""),"-",""),"/",""),"?",""),"_",""),",",""),"[",""),"]",""),"(",""),")",""),"*","")</f>
        <v/>
      </c>
      <c r="AX511" s="61" t="str">
        <f aca="false">SUBSTITUTE(SUBSTITUTE(SUBSTITUTE(SUBSTITUTE(SUBSTITUTE(SUBSTITUTE(SUBSTITUTE(SUBSTITUTE(SUBSTITUTE(SUBSTITUTE(SUBSTITUTE(SUBSTITUTE(SUBSTITUTE(LOWER(AE511&amp;""),CHAR(160),"")," ",""),".",""),"-",""),"/",""),"?",""),"_",""),",",""),"[",""),"]",""),"(",""),")",""),"*","")</f>
        <v/>
      </c>
      <c r="AY511" s="61" t="str">
        <f aca="false">SUBSTITUTE(SUBSTITUTE(SUBSTITUTE(SUBSTITUTE(SUBSTITUTE(SUBSTITUTE(SUBSTITUTE(SUBSTITUTE(SUBSTITUTE(SUBSTITUTE(SUBSTITUTE(SUBSTITUTE(SUBSTITUTE(LOWER(W511&amp;""),CHAR(160),"")," ",""),".",""),"-",""),"/",""),"?",""),"_",""),",",""),"[",""),"]",""),"(",""),")",""),"*","")</f>
        <v/>
      </c>
      <c r="AZ511" s="61" t="str">
        <f aca="false">SUBSTITUTE(SUBSTITUTE(SUBSTITUTE(SUBSTITUTE(SUBSTITUTE(SUBSTITUTE(SUBSTITUTE(SUBSTITUTE(SUBSTITUTE(SUBSTITUTE(SUBSTITUTE(SUBSTITUTE(SUBSTITUTE(LOWER(AC511&amp;""),CHAR(160),"")," ",""),".",""),"-",""),"/",""),"?",""),"_",""),",",""),"[",""),"]",""),"(",""),")",""),"*","")</f>
        <v/>
      </c>
      <c r="BA511" s="61" t="str">
        <f aca="false">SUBSTITUTE(SUBSTITUTE(SUBSTITUTE(SUBSTITUTE(SUBSTITUTE(SUBSTITUTE(SUBSTITUTE(SUBSTITUTE(SUBSTITUTE(SUBSTITUTE(SUBSTITUTE(SUBSTITUTE(SUBSTITUTE(LOWER(AA511&amp;""),CHAR(160),""),"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"&amp;TRIM(SUBSTITUTE(SUBSTITUTE(SUBSTITUTE(SUBSTITUTE(SUBSTITUTE(SUBSTITUTE(SUBSTITUTE(SUBSTITUTE(SUBSTITUTE(SUBSTITUTE(SUBSTITUTE(SUBSTITUTE(SUBSTITUTE(SUBSTITUTE(SUBSTITUTE(SUBSTITUTE(SUBSTITUTE(SUBSTITUTE(SUBSTITUTE(SUBSTITUTE(LOWER(V511&amp;""),CHAR(160)," "),"."," "),","," "),"-"," "),"/"," "),"("," "),")"," "),":"," "),";"," "),"_"," "),"–"," "),"?"," "),"!"," "),"*"," "),"["," "),"]"," "),"'"," "),"#"," "),"+"," "),"&amp;"," "))&amp;" "</f>
        <v>  </v>
      </c>
      <c r="BD511" s="61" t="str">
        <f aca="false">" "&amp;TRIM(SUBSTITUTE(SUBSTITUTE(SUBSTITUTE(SUBSTITUTE(SUBSTITUTE(SUBSTITUTE(SUBSTITUTE(SUBSTITUTE(SUBSTITUTE(SUBSTITUTE(SUBSTITUTE(SUBSTITUTE(SUBSTITUTE(SUBSTITUTE(SUBSTITUTE(SUBSTITUTE(SUBSTITUTE(SUBSTITUTE(SUBSTITUTE(SUBSTITUTE(LOWER(Z511&amp;""),CHAR(160)," "),"."," "),","," "),"-"," "),"/"," "),"("," "),")"," "),":"," "),";"," "),"_"," "),"–"," "),"?"," "),"!"," "),"*"," "),"["," "),"]"," "),"'"," "),"#"," "),"+"," "),"&amp;"," "))&amp;" "</f>
        <v>  </v>
      </c>
      <c r="BE511" s="61" t="str">
        <f aca="false">" "&amp;TRIM(SUBSTITUTE(SUBSTITUTE(SUBSTITUTE(SUBSTITUTE(SUBSTITUTE(SUBSTITUTE(SUBSTITUTE(SUBSTITUTE(SUBSTITUTE(SUBSTITUTE(SUBSTITUTE(SUBSTITUTE(SUBSTITUTE(SUBSTITUTE(SUBSTITUTE(SUBSTITUTE(SUBSTITUTE(SUBSTITUTE(SUBSTITUTE(SUBSTITUTE(LOWER(W511&amp;""),CHAR(160)," "),"."," "),","," "),"-"," "),"/"," "),"("," "),")"," "),":"," "),";"," "),"_"," "),"–"," "),"?"," "),"!"," "),"*"," "),"["," "),"]"," "),"'"," "),"#"," "),"+"," "),"&amp;"," "))&amp;" "</f>
        <v>  </v>
      </c>
      <c r="BF511" s="61" t="str">
        <f aca="false">" "&amp;TRIM(SUBSTITUTE(SUBSTITUTE(SUBSTITUTE(SUBSTITUTE(SUBSTITUTE(SUBSTITUTE(SUBSTITUTE(SUBSTITUTE(SUBSTITUTE(SUBSTITUTE(SUBSTITUTE(SUBSTITUTE(SUBSTITUTE(SUBSTITUTE(SUBSTITUTE(SUBSTITUTE(SUBSTITUTE(SUBSTITUTE(SUBSTITUTE(SUBSTITUTE(LOWER(AC511&amp;""),CHAR(160)," "),"."," "),","," "),"-"," "),"/"," "),"("," "),")"," "),":"," "),";"," "),"_"," "),"–"," "),"?"," "),"!"," "),"*"," "),"["," "),"]"," "),"'"," "),"#"," "),"+"," "),"&amp;"," "))&amp;" "</f>
        <v>  </v>
      </c>
    </row>
    <row r="512" customFormat="false" ht="39.75" hidden="false" customHeight="true" outlineLevel="0" collapsed="false">
      <c r="A512" s="57" t="s">
        <v>1149</v>
      </c>
      <c r="B512" s="57" t="s">
        <v>277</v>
      </c>
      <c r="C512" s="57" t="str">
        <f aca="false">Flights!$F$20</f>
        <v>MH0072</v>
      </c>
      <c r="D512" s="58" t="n">
        <f aca="false">Flights!$D$20</f>
        <v>46321</v>
      </c>
      <c r="E512" s="57" t="str">
        <f aca="false">Flights!$G$20&amp;"-"&amp;Flights!$H$20</f>
        <v>KUL-HKG</v>
      </c>
      <c r="F512" s="57" t="str">
        <f aca="false">Flights!$K$20</f>
        <v>EY</v>
      </c>
      <c r="G512" s="57" t="s">
        <v>79</v>
      </c>
      <c r="H512" s="57" t="s">
        <v>360</v>
      </c>
      <c r="I512" s="57" t="s">
        <v>387</v>
      </c>
      <c r="J512" s="57" t="s">
        <v>388</v>
      </c>
      <c r="K512" s="67" t="s">
        <v>389</v>
      </c>
      <c r="L512" s="67" t="s">
        <v>364</v>
      </c>
      <c r="M512" s="67"/>
      <c r="N512" s="67" t="s">
        <v>365</v>
      </c>
      <c r="O512" s="67"/>
      <c r="P512" s="57" t="s">
        <v>184</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open",IF(AND(NOT(OR(LEN(AZ512)&lt;15,ISNUMBER(MATCH(AZ512,L_Placeholder,0)))),NOT(SUMPRODUCT(--ISNUMBER(SEARCH(" "&amp;L_EvidencePhrase&amp;" ",BF512)))&gt;0),NOT(OR(LEN(AU512)&lt;2,ISNUMBER(MATCH(AU512,L_Placeholder,0)))),NOT(OR(LEN(AX512)&lt;2,ISNUMBER(MATCH(AX512,L_Placeholder,0)))),TRIM(AE512)&lt;&gt;TRIM(T512)),"N/A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",BD512)))&gt;0),"INVALID – evidence missing, placeholder or not yet on file",IF(OR(LEN(AX512)&lt;2,ISNUMBER(MATCH(AX512,L_Placeholder,0))),"INVALID – verifier missing",IF(AX512=AU512,"INVALID – verifier must be someone other than the PIC",IF(SUMPRODUCT(--ISNUMBER(SEARCH(" "&amp;L_EvidencePhrase&amp;" ",BC512)))&gt;0,"INVALID – result not yet available (awaiting / TBC)",IF(AND(TRIM(U512)="Pass",SUMPRODUCT(--ISNUMBER(SEARCH(" "&amp;L_ResultBad&amp;" ",BC512)))&gt;0,NOT(SUMPRODUCT(--ISNUMBER(SEARCH(" "&amp;L_Negation&amp;" ",BC512)))&gt;0)),"INVALID – result describes a problem: use Fail, then Pass after CA",IF(AND(AQ512=1,OR(OR(LEN(AY512)&lt;3,ISNUMBER(MATCH(AY512,L_Placeholder,0))),SUMPRODUCT(--ISNUMBER(SEARCH(" "&amp;L_EvidencePhrase&amp;" ",BE512)))&gt;0)),"INVALID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SUBSTITUTE(SUBSTITUTE(SUBSTITUTE(SUBSTITUTE(SUBSTITUTE(SUBSTITUTE(SUBSTITUTE(SUBSTITUTE(SUBSTITUTE(SUBSTITUTE(SUBSTITUTE(SUBSTITUTE(SUBSTITUTE(LOWER(T512&amp;""),CHAR(160),"")," ",""),".",""),"-",""),"/",""),"?",""),"_",""),",",""),"[",""),"]",""),"(",""),")",""),"*","")</f>
        <v/>
      </c>
      <c r="AV512" s="61" t="str">
        <f aca="false">SUBSTITUTE(SUBSTITUTE(SUBSTITUTE(SUBSTITUTE(SUBSTITUTE(SUBSTITUTE(SUBSTITUTE(SUBSTITUTE(SUBSTITUTE(SUBSTITUTE(SUBSTITUTE(SUBSTITUTE(SUBSTITUTE(LOWER(V512&amp;""),CHAR(160),"")," ",""),".",""),"-",""),"/",""),"?",""),"_",""),",",""),"[",""),"]",""),"(",""),")",""),"*","")</f>
        <v/>
      </c>
      <c r="AW512" s="61" t="str">
        <f aca="false">SUBSTITUTE(SUBSTITUTE(SUBSTITUTE(SUBSTITUTE(SUBSTITUTE(SUBSTITUTE(SUBSTITUTE(SUBSTITUTE(SUBSTITUTE(SUBSTITUTE(SUBSTITUTE(SUBSTITUTE(SUBSTITUTE(LOWER(Z512&amp;""),CHAR(160),"")," ",""),".",""),"-",""),"/",""),"?",""),"_",""),",",""),"[",""),"]",""),"(",""),")",""),"*","")</f>
        <v/>
      </c>
      <c r="AX512" s="61" t="str">
        <f aca="false">SUBSTITUTE(SUBSTITUTE(SUBSTITUTE(SUBSTITUTE(SUBSTITUTE(SUBSTITUTE(SUBSTITUTE(SUBSTITUTE(SUBSTITUTE(SUBSTITUTE(SUBSTITUTE(SUBSTITUTE(SUBSTITUTE(LOWER(AE512&amp;""),CHAR(160),"")," ",""),".",""),"-",""),"/",""),"?",""),"_",""),",",""),"[",""),"]",""),"(",""),")",""),"*","")</f>
        <v/>
      </c>
      <c r="AY512" s="61" t="str">
        <f aca="false">SUBSTITUTE(SUBSTITUTE(SUBSTITUTE(SUBSTITUTE(SUBSTITUTE(SUBSTITUTE(SUBSTITUTE(SUBSTITUTE(SUBSTITUTE(SUBSTITUTE(SUBSTITUTE(SUBSTITUTE(SUBSTITUTE(LOWER(W512&amp;""),CHAR(160),"")," ",""),".",""),"-",""),"/",""),"?",""),"_",""),",",""),"[",""),"]",""),"(",""),")",""),"*","")</f>
        <v/>
      </c>
      <c r="AZ512" s="61" t="str">
        <f aca="false">SUBSTITUTE(SUBSTITUTE(SUBSTITUTE(SUBSTITUTE(SUBSTITUTE(SUBSTITUTE(SUBSTITUTE(SUBSTITUTE(SUBSTITUTE(SUBSTITUTE(SUBSTITUTE(SUBSTITUTE(SUBSTITUTE(LOWER(AC512&amp;""),CHAR(160),"")," ",""),".",""),"-",""),"/",""),"?",""),"_",""),",",""),"[",""),"]",""),"(",""),")",""),"*","")</f>
        <v/>
      </c>
      <c r="BA512" s="61" t="str">
        <f aca="false">SUBSTITUTE(SUBSTITUTE(SUBSTITUTE(SUBSTITUTE(SUBSTITUTE(SUBSTITUTE(SUBSTITUTE(SUBSTITUTE(SUBSTITUTE(SUBSTITUTE(SUBSTITUTE(SUBSTITUTE(SUBSTITUTE(LOWER(AA512&amp;""),CHAR(160),""),"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"&amp;TRIM(SUBSTITUTE(SUBSTITUTE(SUBSTITUTE(SUBSTITUTE(SUBSTITUTE(SUBSTITUTE(SUBSTITUTE(SUBSTITUTE(SUBSTITUTE(SUBSTITUTE(SUBSTITUTE(SUBSTITUTE(SUBSTITUTE(SUBSTITUTE(SUBSTITUTE(SUBSTITUTE(SUBSTITUTE(SUBSTITUTE(SUBSTITUTE(SUBSTITUTE(LOWER(V512&amp;""),CHAR(160)," "),"."," "),","," "),"-"," "),"/"," "),"("," "),")"," "),":"," "),";"," "),"_"," "),"–"," "),"?"," "),"!"," "),"*"," "),"["," "),"]"," "),"'"," "),"#"," "),"+"," "),"&amp;"," "))&amp;" "</f>
        <v>  </v>
      </c>
      <c r="BD512" s="61" t="str">
        <f aca="false">" "&amp;TRIM(SUBSTITUTE(SUBSTITUTE(SUBSTITUTE(SUBSTITUTE(SUBSTITUTE(SUBSTITUTE(SUBSTITUTE(SUBSTITUTE(SUBSTITUTE(SUBSTITUTE(SUBSTITUTE(SUBSTITUTE(SUBSTITUTE(SUBSTITUTE(SUBSTITUTE(SUBSTITUTE(SUBSTITUTE(SUBSTITUTE(SUBSTITUTE(SUBSTITUTE(LOWER(Z512&amp;""),CHAR(160)," "),"."," "),","," "),"-"," "),"/"," "),"("," "),")"," "),":"," "),";"," "),"_"," "),"–"," "),"?"," "),"!"," "),"*"," "),"["," "),"]"," "),"'"," "),"#"," "),"+"," "),"&amp;"," "))&amp;" "</f>
        <v>  </v>
      </c>
      <c r="BE512" s="61" t="str">
        <f aca="false">" "&amp;TRIM(SUBSTITUTE(SUBSTITUTE(SUBSTITUTE(SUBSTITUTE(SUBSTITUTE(SUBSTITUTE(SUBSTITUTE(SUBSTITUTE(SUBSTITUTE(SUBSTITUTE(SUBSTITUTE(SUBSTITUTE(SUBSTITUTE(SUBSTITUTE(SUBSTITUTE(SUBSTITUTE(SUBSTITUTE(SUBSTITUTE(SUBSTITUTE(SUBSTITUTE(LOWER(W512&amp;""),CHAR(160)," "),"."," "),","," "),"-"," "),"/"," "),"("," "),")"," "),":"," "),";"," "),"_"," "),"–"," "),"?"," "),"!"," "),"*"," "),"["," "),"]"," "),"'"," "),"#"," "),"+"," "),"&amp;"," "))&amp;" "</f>
        <v>  </v>
      </c>
      <c r="BF512" s="61" t="str">
        <f aca="false">" "&amp;TRIM(SUBSTITUTE(SUBSTITUTE(SUBSTITUTE(SUBSTITUTE(SUBSTITUTE(SUBSTITUTE(SUBSTITUTE(SUBSTITUTE(SUBSTITUTE(SUBSTITUTE(SUBSTITUTE(SUBSTITUTE(SUBSTITUTE(SUBSTITUTE(SUBSTITUTE(SUBSTITUTE(SUBSTITUTE(SUBSTITUTE(SUBSTITUTE(SUBSTITUTE(LOWER(AC512&amp;""),CHAR(160)," "),"."," "),","," "),"-"," "),"/"," "),"("," "),")"," "),":"," "),";"," "),"_"," "),"–"," "),"?"," "),"!"," "),"*"," "),"["," "),"]"," "),"'"," "),"#"," "),"+"," "),"&amp;"," "))&amp;" "</f>
        <v>  </v>
      </c>
    </row>
    <row r="513" customFormat="false" ht="39.75" hidden="false" customHeight="true" outlineLevel="0" collapsed="false">
      <c r="A513" s="57" t="s">
        <v>1150</v>
      </c>
      <c r="B513" s="57" t="s">
        <v>277</v>
      </c>
      <c r="C513" s="57" t="str">
        <f aca="false">Flights!$F$20</f>
        <v>MH0072</v>
      </c>
      <c r="D513" s="58" t="n">
        <f aca="false">Flights!$D$20</f>
        <v>46321</v>
      </c>
      <c r="E513" s="57" t="str">
        <f aca="false">Flights!$G$20&amp;"-"&amp;Flights!$H$20</f>
        <v>KUL-HKG</v>
      </c>
      <c r="F513" s="57" t="str">
        <f aca="false">Flights!$K$20</f>
        <v>EY</v>
      </c>
      <c r="G513" s="57" t="s">
        <v>79</v>
      </c>
      <c r="H513" s="57" t="s">
        <v>360</v>
      </c>
      <c r="I513" s="57" t="s">
        <v>387</v>
      </c>
      <c r="J513" s="57" t="s">
        <v>391</v>
      </c>
      <c r="K513" s="67" t="s">
        <v>389</v>
      </c>
      <c r="L513" s="67" t="s">
        <v>364</v>
      </c>
      <c r="M513" s="67"/>
      <c r="N513" s="67" t="s">
        <v>365</v>
      </c>
      <c r="O513" s="67"/>
      <c r="P513" s="57" t="s">
        <v>184</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open",IF(AND(NOT(OR(LEN(AZ513)&lt;15,ISNUMBER(MATCH(AZ513,L_Placeholder,0)))),NOT(SUMPRODUCT(--ISNUMBER(SEARCH(" "&amp;L_EvidencePhrase&amp;" ",BF513)))&gt;0),NOT(OR(LEN(AU513)&lt;2,ISNUMBER(MATCH(AU513,L_Placeholder,0)))),NOT(OR(LEN(AX513)&lt;2,ISNUMBER(MATCH(AX513,L_Placeholder,0)))),TRIM(AE513)&lt;&gt;TRIM(T513)),"N/A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",BD513)))&gt;0),"INVALID – evidence missing, placeholder or not yet on file",IF(OR(LEN(AX513)&lt;2,ISNUMBER(MATCH(AX513,L_Placeholder,0))),"INVALID – verifier missing",IF(AX513=AU513,"INVALID – verifier must be someone other than the PIC",IF(SUMPRODUCT(--ISNUMBER(SEARCH(" "&amp;L_EvidencePhrase&amp;" ",BC513)))&gt;0,"INVALID – result not yet available (awaiting / TBC)",IF(AND(TRIM(U513)="Pass",SUMPRODUCT(--ISNUMBER(SEARCH(" "&amp;L_ResultBad&amp;" ",BC513)))&gt;0,NOT(SUMPRODUCT(--ISNUMBER(SEARCH(" "&amp;L_Negation&amp;" ",BC513)))&gt;0)),"INVALID – result describes a problem: use Fail, then Pass after CA",IF(AND(AQ513=1,OR(OR(LEN(AY513)&lt;3,ISNUMBER(MATCH(AY513,L_Placeholder,0))),SUMPRODUCT(--ISNUMBER(SEARCH(" "&amp;L_EvidencePhrase&amp;" ",BE513)))&gt;0)),"INVALID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SUBSTITUTE(SUBSTITUTE(SUBSTITUTE(SUBSTITUTE(SUBSTITUTE(SUBSTITUTE(SUBSTITUTE(SUBSTITUTE(SUBSTITUTE(SUBSTITUTE(SUBSTITUTE(SUBSTITUTE(SUBSTITUTE(LOWER(T513&amp;""),CHAR(160),"")," ",""),".",""),"-",""),"/",""),"?",""),"_",""),",",""),"[",""),"]",""),"(",""),")",""),"*","")</f>
        <v/>
      </c>
      <c r="AV513" s="61" t="str">
        <f aca="false">SUBSTITUTE(SUBSTITUTE(SUBSTITUTE(SUBSTITUTE(SUBSTITUTE(SUBSTITUTE(SUBSTITUTE(SUBSTITUTE(SUBSTITUTE(SUBSTITUTE(SUBSTITUTE(SUBSTITUTE(SUBSTITUTE(LOWER(V513&amp;""),CHAR(160),"")," ",""),".",""),"-",""),"/",""),"?",""),"_",""),",",""),"[",""),"]",""),"(",""),")",""),"*","")</f>
        <v/>
      </c>
      <c r="AW513" s="61" t="str">
        <f aca="false">SUBSTITUTE(SUBSTITUTE(SUBSTITUTE(SUBSTITUTE(SUBSTITUTE(SUBSTITUTE(SUBSTITUTE(SUBSTITUTE(SUBSTITUTE(SUBSTITUTE(SUBSTITUTE(SUBSTITUTE(SUBSTITUTE(LOWER(Z513&amp;""),CHAR(160),"")," ",""),".",""),"-",""),"/",""),"?",""),"_",""),",",""),"[",""),"]",""),"(",""),")",""),"*","")</f>
        <v/>
      </c>
      <c r="AX513" s="61" t="str">
        <f aca="false">SUBSTITUTE(SUBSTITUTE(SUBSTITUTE(SUBSTITUTE(SUBSTITUTE(SUBSTITUTE(SUBSTITUTE(SUBSTITUTE(SUBSTITUTE(SUBSTITUTE(SUBSTITUTE(SUBSTITUTE(SUBSTITUTE(LOWER(AE513&amp;""),CHAR(160),"")," ",""),".",""),"-",""),"/",""),"?",""),"_",""),",",""),"[",""),"]",""),"(",""),")",""),"*","")</f>
        <v/>
      </c>
      <c r="AY513" s="61" t="str">
        <f aca="false">SUBSTITUTE(SUBSTITUTE(SUBSTITUTE(SUBSTITUTE(SUBSTITUTE(SUBSTITUTE(SUBSTITUTE(SUBSTITUTE(SUBSTITUTE(SUBSTITUTE(SUBSTITUTE(SUBSTITUTE(SUBSTITUTE(LOWER(W513&amp;""),CHAR(160),"")," ",""),".",""),"-",""),"/",""),"?",""),"_",""),",",""),"[",""),"]",""),"(",""),")",""),"*","")</f>
        <v/>
      </c>
      <c r="AZ513" s="61" t="str">
        <f aca="false">SUBSTITUTE(SUBSTITUTE(SUBSTITUTE(SUBSTITUTE(SUBSTITUTE(SUBSTITUTE(SUBSTITUTE(SUBSTITUTE(SUBSTITUTE(SUBSTITUTE(SUBSTITUTE(SUBSTITUTE(SUBSTITUTE(LOWER(AC513&amp;""),CHAR(160),"")," ",""),".",""),"-",""),"/",""),"?",""),"_",""),",",""),"[",""),"]",""),"(",""),")",""),"*","")</f>
        <v/>
      </c>
      <c r="BA513" s="61" t="str">
        <f aca="false">SUBSTITUTE(SUBSTITUTE(SUBSTITUTE(SUBSTITUTE(SUBSTITUTE(SUBSTITUTE(SUBSTITUTE(SUBSTITUTE(SUBSTITUTE(SUBSTITUTE(SUBSTITUTE(SUBSTITUTE(SUBSTITUTE(LOWER(AA513&amp;""),CHAR(160),""),"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"&amp;TRIM(SUBSTITUTE(SUBSTITUTE(SUBSTITUTE(SUBSTITUTE(SUBSTITUTE(SUBSTITUTE(SUBSTITUTE(SUBSTITUTE(SUBSTITUTE(SUBSTITUTE(SUBSTITUTE(SUBSTITUTE(SUBSTITUTE(SUBSTITUTE(SUBSTITUTE(SUBSTITUTE(SUBSTITUTE(SUBSTITUTE(SUBSTITUTE(SUBSTITUTE(LOWER(V513&amp;""),CHAR(160)," "),"."," "),","," "),"-"," "),"/"," "),"("," "),")"," "),":"," "),";"," "),"_"," "),"–"," "),"?"," "),"!"," "),"*"," "),"["," "),"]"," "),"'"," "),"#"," "),"+"," "),"&amp;"," "))&amp;" "</f>
        <v>  </v>
      </c>
      <c r="BD513" s="61" t="str">
        <f aca="false">" "&amp;TRIM(SUBSTITUTE(SUBSTITUTE(SUBSTITUTE(SUBSTITUTE(SUBSTITUTE(SUBSTITUTE(SUBSTITUTE(SUBSTITUTE(SUBSTITUTE(SUBSTITUTE(SUBSTITUTE(SUBSTITUTE(SUBSTITUTE(SUBSTITUTE(SUBSTITUTE(SUBSTITUTE(SUBSTITUTE(SUBSTITUTE(SUBSTITUTE(SUBSTITUTE(LOWER(Z513&amp;""),CHAR(160)," "),"."," "),","," "),"-"," "),"/"," "),"("," "),")"," "),":"," "),";"," "),"_"," "),"–"," "),"?"," "),"!"," "),"*"," "),"["," "),"]"," "),"'"," "),"#"," "),"+"," "),"&amp;"," "))&amp;" "</f>
        <v>  </v>
      </c>
      <c r="BE513" s="61" t="str">
        <f aca="false">" "&amp;TRIM(SUBSTITUTE(SUBSTITUTE(SUBSTITUTE(SUBSTITUTE(SUBSTITUTE(SUBSTITUTE(SUBSTITUTE(SUBSTITUTE(SUBSTITUTE(SUBSTITUTE(SUBSTITUTE(SUBSTITUTE(SUBSTITUTE(SUBSTITUTE(SUBSTITUTE(SUBSTITUTE(SUBSTITUTE(SUBSTITUTE(SUBSTITUTE(SUBSTITUTE(LOWER(W513&amp;""),CHAR(160)," "),"."," "),","," "),"-"," "),"/"," "),"("," "),")"," "),":"," "),";"," "),"_"," "),"–"," "),"?"," "),"!"," "),"*"," "),"["," "),"]"," "),"'"," "),"#"," "),"+"," "),"&amp;"," "))&amp;" "</f>
        <v>  </v>
      </c>
      <c r="BF513" s="61" t="str">
        <f aca="false">" "&amp;TRIM(SUBSTITUTE(SUBSTITUTE(SUBSTITUTE(SUBSTITUTE(SUBSTITUTE(SUBSTITUTE(SUBSTITUTE(SUBSTITUTE(SUBSTITUTE(SUBSTITUTE(SUBSTITUTE(SUBSTITUTE(SUBSTITUTE(SUBSTITUTE(SUBSTITUTE(SUBSTITUTE(SUBSTITUTE(SUBSTITUTE(SUBSTITUTE(SUBSTITUTE(LOWER(AC513&amp;""),CHAR(160)," "),"."," "),","," "),"-"," "),"/"," "),"("," "),")"," "),":"," "),";"," "),"_"," "),"–"," "),"?"," "),"!"," "),"*"," "),"["," "),"]"," "),"'"," "),"#"," "),"+"," "),"&amp;"," "))&amp;" "</f>
        <v>  </v>
      </c>
    </row>
    <row r="514" customFormat="false" ht="39.75" hidden="false" customHeight="true" outlineLevel="0" collapsed="false">
      <c r="A514" s="57" t="s">
        <v>1151</v>
      </c>
      <c r="B514" s="57" t="s">
        <v>277</v>
      </c>
      <c r="C514" s="57" t="str">
        <f aca="false">Flights!$F$20</f>
        <v>MH0072</v>
      </c>
      <c r="D514" s="58" t="n">
        <f aca="false">Flights!$D$20</f>
        <v>46321</v>
      </c>
      <c r="E514" s="57" t="str">
        <f aca="false">Flights!$G$20&amp;"-"&amp;Flights!$H$20</f>
        <v>KUL-HKG</v>
      </c>
      <c r="F514" s="57" t="str">
        <f aca="false">Flights!$K$20</f>
        <v>EY</v>
      </c>
      <c r="G514" s="57" t="s">
        <v>79</v>
      </c>
      <c r="H514" s="57" t="s">
        <v>360</v>
      </c>
      <c r="I514" s="57" t="s">
        <v>393</v>
      </c>
      <c r="J514" s="57" t="s">
        <v>394</v>
      </c>
      <c r="K514" s="67" t="s">
        <v>1152</v>
      </c>
      <c r="L514" s="67" t="s">
        <v>1153</v>
      </c>
      <c r="M514" s="67"/>
      <c r="N514" s="67" t="s">
        <v>365</v>
      </c>
      <c r="O514" s="67"/>
      <c r="P514" s="57" t="s">
        <v>184</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open",IF(AND(NOT(OR(LEN(AZ514)&lt;15,ISNUMBER(MATCH(AZ514,L_Placeholder,0)))),NOT(SUMPRODUCT(--ISNUMBER(SEARCH(" "&amp;L_EvidencePhrase&amp;" ",BF514)))&gt;0),NOT(OR(LEN(AU514)&lt;2,ISNUMBER(MATCH(AU514,L_Placeholder,0)))),NOT(OR(LEN(AX514)&lt;2,ISNUMBER(MATCH(AX514,L_Placeholder,0)))),TRIM(AE514)&lt;&gt;TRIM(T514)),"N/A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",BD514)))&gt;0),"INVALID – evidence missing, placeholder or not yet on file",IF(OR(LEN(AX514)&lt;2,ISNUMBER(MATCH(AX514,L_Placeholder,0))),"INVALID – verifier missing",IF(AX514=AU514,"INVALID – verifier must be someone other than the PIC",IF(SUMPRODUCT(--ISNUMBER(SEARCH(" "&amp;L_EvidencePhrase&amp;" ",BC514)))&gt;0,"INVALID – result not yet available (awaiting / TBC)",IF(AND(TRIM(U514)="Pass",SUMPRODUCT(--ISNUMBER(SEARCH(" "&amp;L_ResultBad&amp;" ",BC514)))&gt;0,NOT(SUMPRODUCT(--ISNUMBER(SEARCH(" "&amp;L_Negation&amp;" ",BC514)))&gt;0)),"INVALID – result describes a problem: use Fail, then Pass after CA",IF(AND(AQ514=1,OR(OR(LEN(AY514)&lt;3,ISNUMBER(MATCH(AY514,L_Placeholder,0))),SUMPRODUCT(--ISNUMBER(SEARCH(" "&amp;L_EvidencePhrase&amp;" ",BE514)))&gt;0)),"INVALID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SUBSTITUTE(SUBSTITUTE(SUBSTITUTE(SUBSTITUTE(SUBSTITUTE(SUBSTITUTE(SUBSTITUTE(SUBSTITUTE(SUBSTITUTE(SUBSTITUTE(SUBSTITUTE(SUBSTITUTE(SUBSTITUTE(LOWER(T514&amp;""),CHAR(160),"")," ",""),".",""),"-",""),"/",""),"?",""),"_",""),",",""),"[",""),"]",""),"(",""),")",""),"*","")</f>
        <v/>
      </c>
      <c r="AV514" s="61" t="str">
        <f aca="false">SUBSTITUTE(SUBSTITUTE(SUBSTITUTE(SUBSTITUTE(SUBSTITUTE(SUBSTITUTE(SUBSTITUTE(SUBSTITUTE(SUBSTITUTE(SUBSTITUTE(SUBSTITUTE(SUBSTITUTE(SUBSTITUTE(LOWER(V514&amp;""),CHAR(160),"")," ",""),".",""),"-",""),"/",""),"?",""),"_",""),",",""),"[",""),"]",""),"(",""),")",""),"*","")</f>
        <v/>
      </c>
      <c r="AW514" s="61" t="str">
        <f aca="false">SUBSTITUTE(SUBSTITUTE(SUBSTITUTE(SUBSTITUTE(SUBSTITUTE(SUBSTITUTE(SUBSTITUTE(SUBSTITUTE(SUBSTITUTE(SUBSTITUTE(SUBSTITUTE(SUBSTITUTE(SUBSTITUTE(LOWER(Z514&amp;""),CHAR(160),"")," ",""),".",""),"-",""),"/",""),"?",""),"_",""),",",""),"[",""),"]",""),"(",""),")",""),"*","")</f>
        <v/>
      </c>
      <c r="AX514" s="61" t="str">
        <f aca="false">SUBSTITUTE(SUBSTITUTE(SUBSTITUTE(SUBSTITUTE(SUBSTITUTE(SUBSTITUTE(SUBSTITUTE(SUBSTITUTE(SUBSTITUTE(SUBSTITUTE(SUBSTITUTE(SUBSTITUTE(SUBSTITUTE(LOWER(AE514&amp;""),CHAR(160),"")," ",""),".",""),"-",""),"/",""),"?",""),"_",""),",",""),"[",""),"]",""),"(",""),")",""),"*","")</f>
        <v/>
      </c>
      <c r="AY514" s="61" t="str">
        <f aca="false">SUBSTITUTE(SUBSTITUTE(SUBSTITUTE(SUBSTITUTE(SUBSTITUTE(SUBSTITUTE(SUBSTITUTE(SUBSTITUTE(SUBSTITUTE(SUBSTITUTE(SUBSTITUTE(SUBSTITUTE(SUBSTITUTE(LOWER(W514&amp;""),CHAR(160),"")," ",""),".",""),"-",""),"/",""),"?",""),"_",""),",",""),"[",""),"]",""),"(",""),")",""),"*","")</f>
        <v/>
      </c>
      <c r="AZ514" s="61" t="str">
        <f aca="false">SUBSTITUTE(SUBSTITUTE(SUBSTITUTE(SUBSTITUTE(SUBSTITUTE(SUBSTITUTE(SUBSTITUTE(SUBSTITUTE(SUBSTITUTE(SUBSTITUTE(SUBSTITUTE(SUBSTITUTE(SUBSTITUTE(LOWER(AC514&amp;""),CHAR(160),"")," ",""),".",""),"-",""),"/",""),"?",""),"_",""),",",""),"[",""),"]",""),"(",""),")",""),"*","")</f>
        <v/>
      </c>
      <c r="BA514" s="61" t="str">
        <f aca="false">SUBSTITUTE(SUBSTITUTE(SUBSTITUTE(SUBSTITUTE(SUBSTITUTE(SUBSTITUTE(SUBSTITUTE(SUBSTITUTE(SUBSTITUTE(SUBSTITUTE(SUBSTITUTE(SUBSTITUTE(SUBSTITUTE(LOWER(AA514&amp;""),CHAR(160),""),"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"&amp;TRIM(SUBSTITUTE(SUBSTITUTE(SUBSTITUTE(SUBSTITUTE(SUBSTITUTE(SUBSTITUTE(SUBSTITUTE(SUBSTITUTE(SUBSTITUTE(SUBSTITUTE(SUBSTITUTE(SUBSTITUTE(SUBSTITUTE(SUBSTITUTE(SUBSTITUTE(SUBSTITUTE(SUBSTITUTE(SUBSTITUTE(SUBSTITUTE(SUBSTITUTE(LOWER(V514&amp;""),CHAR(160)," "),"."," "),","," "),"-"," "),"/"," "),"("," "),")"," "),":"," "),";"," "),"_"," "),"–"," "),"?"," "),"!"," "),"*"," "),"["," "),"]"," "),"'"," "),"#"," "),"+"," "),"&amp;"," "))&amp;" "</f>
        <v>  </v>
      </c>
      <c r="BD514" s="61" t="str">
        <f aca="false">" "&amp;TRIM(SUBSTITUTE(SUBSTITUTE(SUBSTITUTE(SUBSTITUTE(SUBSTITUTE(SUBSTITUTE(SUBSTITUTE(SUBSTITUTE(SUBSTITUTE(SUBSTITUTE(SUBSTITUTE(SUBSTITUTE(SUBSTITUTE(SUBSTITUTE(SUBSTITUTE(SUBSTITUTE(SUBSTITUTE(SUBSTITUTE(SUBSTITUTE(SUBSTITUTE(LOWER(Z514&amp;""),CHAR(160)," "),"."," "),","," "),"-"," "),"/"," "),"("," "),")"," "),":"," "),";"," "),"_"," "),"–"," "),"?"," "),"!"," "),"*"," "),"["," "),"]"," "),"'"," "),"#"," "),"+"," "),"&amp;"," "))&amp;" "</f>
        <v>  </v>
      </c>
      <c r="BE514" s="61" t="str">
        <f aca="false">" "&amp;TRIM(SUBSTITUTE(SUBSTITUTE(SUBSTITUTE(SUBSTITUTE(SUBSTITUTE(SUBSTITUTE(SUBSTITUTE(SUBSTITUTE(SUBSTITUTE(SUBSTITUTE(SUBSTITUTE(SUBSTITUTE(SUBSTITUTE(SUBSTITUTE(SUBSTITUTE(SUBSTITUTE(SUBSTITUTE(SUBSTITUTE(SUBSTITUTE(SUBSTITUTE(LOWER(W514&amp;""),CHAR(160)," "),"."," "),","," "),"-"," "),"/"," "),"("," "),")"," "),":"," "),";"," "),"_"," "),"–"," "),"?"," "),"!"," "),"*"," "),"["," "),"]"," "),"'"," "),"#"," "),"+"," "),"&amp;"," "))&amp;" "</f>
        <v>  </v>
      </c>
      <c r="BF514" s="61" t="str">
        <f aca="false">" "&amp;TRIM(SUBSTITUTE(SUBSTITUTE(SUBSTITUTE(SUBSTITUTE(SUBSTITUTE(SUBSTITUTE(SUBSTITUTE(SUBSTITUTE(SUBSTITUTE(SUBSTITUTE(SUBSTITUTE(SUBSTITUTE(SUBSTITUTE(SUBSTITUTE(SUBSTITUTE(SUBSTITUTE(SUBSTITUTE(SUBSTITUTE(SUBSTITUTE(SUBSTITUTE(LOWER(AC514&amp;""),CHAR(160)," "),"."," "),","," "),"-"," "),"/"," "),"("," "),")"," "),":"," "),";"," "),"_"," "),"–"," "),"?"," "),"!"," "),"*"," "),"["," "),"]"," "),"'"," "),"#"," "),"+"," "),"&amp;"," "))&amp;" "</f>
        <v>  </v>
      </c>
    </row>
    <row r="515" customFormat="false" ht="39.75" hidden="false" customHeight="true" outlineLevel="0" collapsed="false">
      <c r="A515" s="57" t="s">
        <v>1154</v>
      </c>
      <c r="B515" s="57" t="s">
        <v>277</v>
      </c>
      <c r="C515" s="57" t="str">
        <f aca="false">Flights!$F$20</f>
        <v>MH0072</v>
      </c>
      <c r="D515" s="58" t="n">
        <f aca="false">Flights!$D$20</f>
        <v>46321</v>
      </c>
      <c r="E515" s="57" t="str">
        <f aca="false">Flights!$G$20&amp;"-"&amp;Flights!$H$20</f>
        <v>KUL-HKG</v>
      </c>
      <c r="F515" s="57" t="str">
        <f aca="false">Flights!$K$20</f>
        <v>EY</v>
      </c>
      <c r="G515" s="57" t="s">
        <v>81</v>
      </c>
      <c r="H515" s="57" t="s">
        <v>360</v>
      </c>
      <c r="I515" s="57" t="s">
        <v>361</v>
      </c>
      <c r="J515" s="57" t="s">
        <v>398</v>
      </c>
      <c r="K515" s="67" t="s">
        <v>399</v>
      </c>
      <c r="L515" s="67" t="s">
        <v>400</v>
      </c>
      <c r="M515" s="67"/>
      <c r="N515" s="67" t="s">
        <v>365</v>
      </c>
      <c r="O515" s="67"/>
      <c r="P515" s="57" t="s">
        <v>184</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open",IF(AND(NOT(OR(LEN(AZ515)&lt;15,ISNUMBER(MATCH(AZ515,L_Placeholder,0)))),NOT(SUMPRODUCT(--ISNUMBER(SEARCH(" "&amp;L_EvidencePhrase&amp;" ",BF515)))&gt;0),NOT(OR(LEN(AU515)&lt;2,ISNUMBER(MATCH(AU515,L_Placeholder,0)))),NOT(OR(LEN(AX515)&lt;2,ISNUMBER(MATCH(AX515,L_Placeholder,0)))),TRIM(AE515)&lt;&gt;TRIM(T515)),"N/A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",BD515)))&gt;0),"INVALID – evidence missing, placeholder or not yet on file",IF(OR(LEN(AX515)&lt;2,ISNUMBER(MATCH(AX515,L_Placeholder,0))),"INVALID – verifier missing",IF(AX515=AU515,"INVALID – verifier must be someone other than the PIC",IF(SUMPRODUCT(--ISNUMBER(SEARCH(" "&amp;L_EvidencePhrase&amp;" ",BC515)))&gt;0,"INVALID – result not yet available (awaiting / TBC)",IF(AND(TRIM(U515)="Pass",SUMPRODUCT(--ISNUMBER(SEARCH(" "&amp;L_ResultBad&amp;" ",BC515)))&gt;0,NOT(SUMPRODUCT(--ISNUMBER(SEARCH(" "&amp;L_Negation&amp;" ",BC515)))&gt;0)),"INVALID – result describes a problem: use Fail, then Pass after CA",IF(AND(AQ515=1,OR(OR(LEN(AY515)&lt;3,ISNUMBER(MATCH(AY515,L_Placeholder,0))),SUMPRODUCT(--ISNUMBER(SEARCH(" "&amp;L_EvidencePhrase&amp;" ",BE515)))&gt;0)),"INVALID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SUBSTITUTE(SUBSTITUTE(SUBSTITUTE(SUBSTITUTE(SUBSTITUTE(SUBSTITUTE(SUBSTITUTE(SUBSTITUTE(SUBSTITUTE(SUBSTITUTE(SUBSTITUTE(SUBSTITUTE(SUBSTITUTE(LOWER(T515&amp;""),CHAR(160),"")," ",""),".",""),"-",""),"/",""),"?",""),"_",""),",",""),"[",""),"]",""),"(",""),")",""),"*","")</f>
        <v/>
      </c>
      <c r="AV515" s="61" t="str">
        <f aca="false">SUBSTITUTE(SUBSTITUTE(SUBSTITUTE(SUBSTITUTE(SUBSTITUTE(SUBSTITUTE(SUBSTITUTE(SUBSTITUTE(SUBSTITUTE(SUBSTITUTE(SUBSTITUTE(SUBSTITUTE(SUBSTITUTE(LOWER(V515&amp;""),CHAR(160),"")," ",""),".",""),"-",""),"/",""),"?",""),"_",""),",",""),"[",""),"]",""),"(",""),")",""),"*","")</f>
        <v/>
      </c>
      <c r="AW515" s="61" t="str">
        <f aca="false">SUBSTITUTE(SUBSTITUTE(SUBSTITUTE(SUBSTITUTE(SUBSTITUTE(SUBSTITUTE(SUBSTITUTE(SUBSTITUTE(SUBSTITUTE(SUBSTITUTE(SUBSTITUTE(SUBSTITUTE(SUBSTITUTE(LOWER(Z515&amp;""),CHAR(160),"")," ",""),".",""),"-",""),"/",""),"?",""),"_",""),",",""),"[",""),"]",""),"(",""),")",""),"*","")</f>
        <v/>
      </c>
      <c r="AX515" s="61" t="str">
        <f aca="false">SUBSTITUTE(SUBSTITUTE(SUBSTITUTE(SUBSTITUTE(SUBSTITUTE(SUBSTITUTE(SUBSTITUTE(SUBSTITUTE(SUBSTITUTE(SUBSTITUTE(SUBSTITUTE(SUBSTITUTE(SUBSTITUTE(LOWER(AE515&amp;""),CHAR(160),"")," ",""),".",""),"-",""),"/",""),"?",""),"_",""),",",""),"[",""),"]",""),"(",""),")",""),"*","")</f>
        <v/>
      </c>
      <c r="AY515" s="61" t="str">
        <f aca="false">SUBSTITUTE(SUBSTITUTE(SUBSTITUTE(SUBSTITUTE(SUBSTITUTE(SUBSTITUTE(SUBSTITUTE(SUBSTITUTE(SUBSTITUTE(SUBSTITUTE(SUBSTITUTE(SUBSTITUTE(SUBSTITUTE(LOWER(W515&amp;""),CHAR(160),"")," ",""),".",""),"-",""),"/",""),"?",""),"_",""),",",""),"[",""),"]",""),"(",""),")",""),"*","")</f>
        <v/>
      </c>
      <c r="AZ515" s="61" t="str">
        <f aca="false">SUBSTITUTE(SUBSTITUTE(SUBSTITUTE(SUBSTITUTE(SUBSTITUTE(SUBSTITUTE(SUBSTITUTE(SUBSTITUTE(SUBSTITUTE(SUBSTITUTE(SUBSTITUTE(SUBSTITUTE(SUBSTITUTE(LOWER(AC515&amp;""),CHAR(160),"")," ",""),".",""),"-",""),"/",""),"?",""),"_",""),",",""),"[",""),"]",""),"(",""),")",""),"*","")</f>
        <v/>
      </c>
      <c r="BA515" s="61" t="str">
        <f aca="false">SUBSTITUTE(SUBSTITUTE(SUBSTITUTE(SUBSTITUTE(SUBSTITUTE(SUBSTITUTE(SUBSTITUTE(SUBSTITUTE(SUBSTITUTE(SUBSTITUTE(SUBSTITUTE(SUBSTITUTE(SUBSTITUTE(LOWER(AA515&amp;""),CHAR(160),""),"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"&amp;TRIM(SUBSTITUTE(SUBSTITUTE(SUBSTITUTE(SUBSTITUTE(SUBSTITUTE(SUBSTITUTE(SUBSTITUTE(SUBSTITUTE(SUBSTITUTE(SUBSTITUTE(SUBSTITUTE(SUBSTITUTE(SUBSTITUTE(SUBSTITUTE(SUBSTITUTE(SUBSTITUTE(SUBSTITUTE(SUBSTITUTE(SUBSTITUTE(SUBSTITUTE(LOWER(V515&amp;""),CHAR(160)," "),"."," "),","," "),"-"," "),"/"," "),"("," "),")"," "),":"," "),";"," "),"_"," "),"–"," "),"?"," "),"!"," "),"*"," "),"["," "),"]"," "),"'"," "),"#"," "),"+"," "),"&amp;"," "))&amp;" "</f>
        <v>  </v>
      </c>
      <c r="BD515" s="61" t="str">
        <f aca="false">" "&amp;TRIM(SUBSTITUTE(SUBSTITUTE(SUBSTITUTE(SUBSTITUTE(SUBSTITUTE(SUBSTITUTE(SUBSTITUTE(SUBSTITUTE(SUBSTITUTE(SUBSTITUTE(SUBSTITUTE(SUBSTITUTE(SUBSTITUTE(SUBSTITUTE(SUBSTITUTE(SUBSTITUTE(SUBSTITUTE(SUBSTITUTE(SUBSTITUTE(SUBSTITUTE(LOWER(Z515&amp;""),CHAR(160)," "),"."," "),","," "),"-"," "),"/"," "),"("," "),")"," "),":"," "),";"," "),"_"," "),"–"," "),"?"," "),"!"," "),"*"," "),"["," "),"]"," "),"'"," "),"#"," "),"+"," "),"&amp;"," "))&amp;" "</f>
        <v>  </v>
      </c>
      <c r="BE515" s="61" t="str">
        <f aca="false">" "&amp;TRIM(SUBSTITUTE(SUBSTITUTE(SUBSTITUTE(SUBSTITUTE(SUBSTITUTE(SUBSTITUTE(SUBSTITUTE(SUBSTITUTE(SUBSTITUTE(SUBSTITUTE(SUBSTITUTE(SUBSTITUTE(SUBSTITUTE(SUBSTITUTE(SUBSTITUTE(SUBSTITUTE(SUBSTITUTE(SUBSTITUTE(SUBSTITUTE(SUBSTITUTE(LOWER(W515&amp;""),CHAR(160)," "),"."," "),","," "),"-"," "),"/"," "),"("," "),")"," "),":"," "),";"," "),"_"," "),"–"," "),"?"," "),"!"," "),"*"," "),"["," "),"]"," "),"'"," "),"#"," "),"+"," "),"&amp;"," "))&amp;" "</f>
        <v>  </v>
      </c>
      <c r="BF515" s="61" t="str">
        <f aca="false">" "&amp;TRIM(SUBSTITUTE(SUBSTITUTE(SUBSTITUTE(SUBSTITUTE(SUBSTITUTE(SUBSTITUTE(SUBSTITUTE(SUBSTITUTE(SUBSTITUTE(SUBSTITUTE(SUBSTITUTE(SUBSTITUTE(SUBSTITUTE(SUBSTITUTE(SUBSTITUTE(SUBSTITUTE(SUBSTITUTE(SUBSTITUTE(SUBSTITUTE(SUBSTITUTE(LOWER(AC515&amp;""),CHAR(160)," "),"."," "),","," "),"-"," "),"/"," "),"("," "),")"," "),":"," "),";"," "),"_"," "),"–"," "),"?"," "),"!"," "),"*"," "),"["," "),"]"," "),"'"," "),"#"," "),"+"," "),"&amp;"," "))&amp;" "</f>
        <v>  </v>
      </c>
    </row>
    <row r="516" customFormat="false" ht="39.75" hidden="false" customHeight="true" outlineLevel="0" collapsed="false">
      <c r="A516" s="57" t="s">
        <v>1155</v>
      </c>
      <c r="B516" s="57" t="s">
        <v>277</v>
      </c>
      <c r="C516" s="57" t="str">
        <f aca="false">Flights!$F$20</f>
        <v>MH0072</v>
      </c>
      <c r="D516" s="58" t="n">
        <f aca="false">Flights!$D$20</f>
        <v>46321</v>
      </c>
      <c r="E516" s="57" t="str">
        <f aca="false">Flights!$G$20&amp;"-"&amp;Flights!$H$20</f>
        <v>KUL-HKG</v>
      </c>
      <c r="F516" s="57" t="str">
        <f aca="false">Flights!$K$20</f>
        <v>EY</v>
      </c>
      <c r="G516" s="57" t="s">
        <v>402</v>
      </c>
      <c r="H516" s="57" t="s">
        <v>360</v>
      </c>
      <c r="I516" s="57" t="s">
        <v>361</v>
      </c>
      <c r="J516" s="57" t="s">
        <v>403</v>
      </c>
      <c r="K516" s="67"/>
      <c r="L516" s="67" t="s">
        <v>404</v>
      </c>
      <c r="M516" s="67"/>
      <c r="N516" s="67" t="s">
        <v>365</v>
      </c>
      <c r="O516" s="67" t="s">
        <v>405</v>
      </c>
      <c r="P516" s="57" t="s">
        <v>184</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open",IF(AND(NOT(OR(LEN(AZ516)&lt;15,ISNUMBER(MATCH(AZ516,L_Placeholder,0)))),NOT(SUMPRODUCT(--ISNUMBER(SEARCH(" "&amp;L_EvidencePhrase&amp;" ",BF516)))&gt;0),NOT(OR(LEN(AU516)&lt;2,ISNUMBER(MATCH(AU516,L_Placeholder,0)))),NOT(OR(LEN(AX516)&lt;2,ISNUMBER(MATCH(AX516,L_Placeholder,0)))),TRIM(AE516)&lt;&gt;TRIM(T516)),"N/A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",BD516)))&gt;0),"INVALID – evidence missing, placeholder or not yet on file",IF(OR(LEN(AX516)&lt;2,ISNUMBER(MATCH(AX516,L_Placeholder,0))),"INVALID – verifier missing",IF(AX516=AU516,"INVALID – verifier must be someone other than the PIC",IF(SUMPRODUCT(--ISNUMBER(SEARCH(" "&amp;L_EvidencePhrase&amp;" ",BC516)))&gt;0,"INVALID – result not yet available (awaiting / TBC)",IF(AND(TRIM(U516)="Pass",SUMPRODUCT(--ISNUMBER(SEARCH(" "&amp;L_ResultBad&amp;" ",BC516)))&gt;0,NOT(SUMPRODUCT(--ISNUMBER(SEARCH(" "&amp;L_Negation&amp;" ",BC516)))&gt;0)),"INVALID – result describes a problem: use Fail, then Pass after CA",IF(AND(AQ516=1,OR(OR(LEN(AY516)&lt;3,ISNUMBER(MATCH(AY516,L_Placeholder,0))),SUMPRODUCT(--ISNUMBER(SEARCH(" "&amp;L_EvidencePhrase&amp;" ",BE516)))&gt;0)),"INVALID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SUBSTITUTE(SUBSTITUTE(SUBSTITUTE(SUBSTITUTE(SUBSTITUTE(SUBSTITUTE(SUBSTITUTE(SUBSTITUTE(SUBSTITUTE(SUBSTITUTE(SUBSTITUTE(SUBSTITUTE(SUBSTITUTE(LOWER(T516&amp;""),CHAR(160),"")," ",""),".",""),"-",""),"/",""),"?",""),"_",""),",",""),"[",""),"]",""),"(",""),")",""),"*","")</f>
        <v/>
      </c>
      <c r="AV516" s="61" t="str">
        <f aca="false">SUBSTITUTE(SUBSTITUTE(SUBSTITUTE(SUBSTITUTE(SUBSTITUTE(SUBSTITUTE(SUBSTITUTE(SUBSTITUTE(SUBSTITUTE(SUBSTITUTE(SUBSTITUTE(SUBSTITUTE(SUBSTITUTE(LOWER(V516&amp;""),CHAR(160),"")," ",""),".",""),"-",""),"/",""),"?",""),"_",""),",",""),"[",""),"]",""),"(",""),")",""),"*","")</f>
        <v/>
      </c>
      <c r="AW516" s="61" t="str">
        <f aca="false">SUBSTITUTE(SUBSTITUTE(SUBSTITUTE(SUBSTITUTE(SUBSTITUTE(SUBSTITUTE(SUBSTITUTE(SUBSTITUTE(SUBSTITUTE(SUBSTITUTE(SUBSTITUTE(SUBSTITUTE(SUBSTITUTE(LOWER(Z516&amp;""),CHAR(160),"")," ",""),".",""),"-",""),"/",""),"?",""),"_",""),",",""),"[",""),"]",""),"(",""),")",""),"*","")</f>
        <v/>
      </c>
      <c r="AX516" s="61" t="str">
        <f aca="false">SUBSTITUTE(SUBSTITUTE(SUBSTITUTE(SUBSTITUTE(SUBSTITUTE(SUBSTITUTE(SUBSTITUTE(SUBSTITUTE(SUBSTITUTE(SUBSTITUTE(SUBSTITUTE(SUBSTITUTE(SUBSTITUTE(LOWER(AE516&amp;""),CHAR(160),"")," ",""),".",""),"-",""),"/",""),"?",""),"_",""),",",""),"[",""),"]",""),"(",""),")",""),"*","")</f>
        <v/>
      </c>
      <c r="AY516" s="61" t="str">
        <f aca="false">SUBSTITUTE(SUBSTITUTE(SUBSTITUTE(SUBSTITUTE(SUBSTITUTE(SUBSTITUTE(SUBSTITUTE(SUBSTITUTE(SUBSTITUTE(SUBSTITUTE(SUBSTITUTE(SUBSTITUTE(SUBSTITUTE(LOWER(W516&amp;""),CHAR(160),"")," ",""),".",""),"-",""),"/",""),"?",""),"_",""),",",""),"[",""),"]",""),"(",""),")",""),"*","")</f>
        <v/>
      </c>
      <c r="AZ516" s="61" t="str">
        <f aca="false">SUBSTITUTE(SUBSTITUTE(SUBSTITUTE(SUBSTITUTE(SUBSTITUTE(SUBSTITUTE(SUBSTITUTE(SUBSTITUTE(SUBSTITUTE(SUBSTITUTE(SUBSTITUTE(SUBSTITUTE(SUBSTITUTE(LOWER(AC516&amp;""),CHAR(160),"")," ",""),".",""),"-",""),"/",""),"?",""),"_",""),",",""),"[",""),"]",""),"(",""),")",""),"*","")</f>
        <v/>
      </c>
      <c r="BA516" s="61" t="str">
        <f aca="false">SUBSTITUTE(SUBSTITUTE(SUBSTITUTE(SUBSTITUTE(SUBSTITUTE(SUBSTITUTE(SUBSTITUTE(SUBSTITUTE(SUBSTITUTE(SUBSTITUTE(SUBSTITUTE(SUBSTITUTE(SUBSTITUTE(LOWER(AA516&amp;""),CHAR(160),""),"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"&amp;TRIM(SUBSTITUTE(SUBSTITUTE(SUBSTITUTE(SUBSTITUTE(SUBSTITUTE(SUBSTITUTE(SUBSTITUTE(SUBSTITUTE(SUBSTITUTE(SUBSTITUTE(SUBSTITUTE(SUBSTITUTE(SUBSTITUTE(SUBSTITUTE(SUBSTITUTE(SUBSTITUTE(SUBSTITUTE(SUBSTITUTE(SUBSTITUTE(SUBSTITUTE(LOWER(V516&amp;""),CHAR(160)," "),"."," "),","," "),"-"," "),"/"," "),"("," "),")"," "),":"," "),";"," "),"_"," "),"–"," "),"?"," "),"!"," "),"*"," "),"["," "),"]"," "),"'"," "),"#"," "),"+"," "),"&amp;"," "))&amp;" "</f>
        <v>  </v>
      </c>
      <c r="BD516" s="61" t="str">
        <f aca="false">" "&amp;TRIM(SUBSTITUTE(SUBSTITUTE(SUBSTITUTE(SUBSTITUTE(SUBSTITUTE(SUBSTITUTE(SUBSTITUTE(SUBSTITUTE(SUBSTITUTE(SUBSTITUTE(SUBSTITUTE(SUBSTITUTE(SUBSTITUTE(SUBSTITUTE(SUBSTITUTE(SUBSTITUTE(SUBSTITUTE(SUBSTITUTE(SUBSTITUTE(SUBSTITUTE(LOWER(Z516&amp;""),CHAR(160)," "),"."," "),","," "),"-"," "),"/"," "),"("," "),")"," "),":"," "),";"," "),"_"," "),"–"," "),"?"," "),"!"," "),"*"," "),"["," "),"]"," "),"'"," "),"#"," "),"+"," "),"&amp;"," "))&amp;" "</f>
        <v>  </v>
      </c>
      <c r="BE516" s="61" t="str">
        <f aca="false">" "&amp;TRIM(SUBSTITUTE(SUBSTITUTE(SUBSTITUTE(SUBSTITUTE(SUBSTITUTE(SUBSTITUTE(SUBSTITUTE(SUBSTITUTE(SUBSTITUTE(SUBSTITUTE(SUBSTITUTE(SUBSTITUTE(SUBSTITUTE(SUBSTITUTE(SUBSTITUTE(SUBSTITUTE(SUBSTITUTE(SUBSTITUTE(SUBSTITUTE(SUBSTITUTE(LOWER(W516&amp;""),CHAR(160)," "),"."," "),","," "),"-"," "),"/"," "),"("," "),")"," "),":"," "),";"," "),"_"," "),"–"," "),"?"," "),"!"," "),"*"," "),"["," "),"]"," "),"'"," "),"#"," "),"+"," "),"&amp;"," "))&amp;" "</f>
        <v>  </v>
      </c>
      <c r="BF516" s="61" t="str">
        <f aca="false">" "&amp;TRIM(SUBSTITUTE(SUBSTITUTE(SUBSTITUTE(SUBSTITUTE(SUBSTITUTE(SUBSTITUTE(SUBSTITUTE(SUBSTITUTE(SUBSTITUTE(SUBSTITUTE(SUBSTITUTE(SUBSTITUTE(SUBSTITUTE(SUBSTITUTE(SUBSTITUTE(SUBSTITUTE(SUBSTITUTE(SUBSTITUTE(SUBSTITUTE(SUBSTITUTE(LOWER(AC516&amp;""),CHAR(160)," "),"."," "),","," "),"-"," "),"/"," "),"("," "),")"," "),":"," "),";"," "),"_"," "),"–"," "),"?"," "),"!"," "),"*"," "),"["," "),"]"," "),"'"," "),"#"," "),"+"," "),"&amp;"," "))&amp;" "</f>
        <v>  </v>
      </c>
    </row>
    <row r="517" customFormat="false" ht="39.75" hidden="false" customHeight="true" outlineLevel="0" collapsed="false">
      <c r="A517" s="57" t="s">
        <v>1156</v>
      </c>
      <c r="B517" s="57" t="s">
        <v>277</v>
      </c>
      <c r="C517" s="57" t="str">
        <f aca="false">Flights!$F$20</f>
        <v>MH0072</v>
      </c>
      <c r="D517" s="58" t="n">
        <f aca="false">Flights!$D$20</f>
        <v>46321</v>
      </c>
      <c r="E517" s="57" t="str">
        <f aca="false">Flights!$G$20&amp;"-"&amp;Flights!$H$20</f>
        <v>KUL-HKG</v>
      </c>
      <c r="F517" s="57" t="str">
        <f aca="false">Flights!$K$20</f>
        <v>EY</v>
      </c>
      <c r="G517" s="57" t="s">
        <v>402</v>
      </c>
      <c r="H517" s="57" t="s">
        <v>360</v>
      </c>
      <c r="I517" s="57" t="s">
        <v>361</v>
      </c>
      <c r="J517" s="57" t="s">
        <v>407</v>
      </c>
      <c r="K517" s="67" t="s">
        <v>408</v>
      </c>
      <c r="L517" s="67" t="s">
        <v>404</v>
      </c>
      <c r="M517" s="67"/>
      <c r="N517" s="67" t="s">
        <v>365</v>
      </c>
      <c r="O517" s="67" t="s">
        <v>405</v>
      </c>
      <c r="P517" s="57" t="s">
        <v>184</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open",IF(AND(NOT(OR(LEN(AZ517)&lt;15,ISNUMBER(MATCH(AZ517,L_Placeholder,0)))),NOT(SUMPRODUCT(--ISNUMBER(SEARCH(" "&amp;L_EvidencePhrase&amp;" ",BF517)))&gt;0),NOT(OR(LEN(AU517)&lt;2,ISNUMBER(MATCH(AU517,L_Placeholder,0)))),NOT(OR(LEN(AX517)&lt;2,ISNUMBER(MATCH(AX517,L_Placeholder,0)))),TRIM(AE517)&lt;&gt;TRIM(T517)),"N/A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",BD517)))&gt;0),"INVALID – evidence missing, placeholder or not yet on file",IF(OR(LEN(AX517)&lt;2,ISNUMBER(MATCH(AX517,L_Placeholder,0))),"INVALID – verifier missing",IF(AX517=AU517,"INVALID – verifier must be someone other than the PIC",IF(SUMPRODUCT(--ISNUMBER(SEARCH(" "&amp;L_EvidencePhrase&amp;" ",BC517)))&gt;0,"INVALID – result not yet available (awaiting / TBC)",IF(AND(TRIM(U517)="Pass",SUMPRODUCT(--ISNUMBER(SEARCH(" "&amp;L_ResultBad&amp;" ",BC517)))&gt;0,NOT(SUMPRODUCT(--ISNUMBER(SEARCH(" "&amp;L_Negation&amp;" ",BC517)))&gt;0)),"INVALID – result describes a problem: use Fail, then Pass after CA",IF(AND(AQ517=1,OR(OR(LEN(AY517)&lt;3,ISNUMBER(MATCH(AY517,L_Placeholder,0))),SUMPRODUCT(--ISNUMBER(SEARCH(" "&amp;L_EvidencePhrase&amp;" ",BE517)))&gt;0)),"INVALID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SUBSTITUTE(SUBSTITUTE(SUBSTITUTE(SUBSTITUTE(SUBSTITUTE(SUBSTITUTE(SUBSTITUTE(SUBSTITUTE(SUBSTITUTE(SUBSTITUTE(SUBSTITUTE(SUBSTITUTE(SUBSTITUTE(LOWER(T517&amp;""),CHAR(160),"")," ",""),".",""),"-",""),"/",""),"?",""),"_",""),",",""),"[",""),"]",""),"(",""),")",""),"*","")</f>
        <v/>
      </c>
      <c r="AV517" s="61" t="str">
        <f aca="false">SUBSTITUTE(SUBSTITUTE(SUBSTITUTE(SUBSTITUTE(SUBSTITUTE(SUBSTITUTE(SUBSTITUTE(SUBSTITUTE(SUBSTITUTE(SUBSTITUTE(SUBSTITUTE(SUBSTITUTE(SUBSTITUTE(LOWER(V517&amp;""),CHAR(160),"")," ",""),".",""),"-",""),"/",""),"?",""),"_",""),",",""),"[",""),"]",""),"(",""),")",""),"*","")</f>
        <v/>
      </c>
      <c r="AW517" s="61" t="str">
        <f aca="false">SUBSTITUTE(SUBSTITUTE(SUBSTITUTE(SUBSTITUTE(SUBSTITUTE(SUBSTITUTE(SUBSTITUTE(SUBSTITUTE(SUBSTITUTE(SUBSTITUTE(SUBSTITUTE(SUBSTITUTE(SUBSTITUTE(LOWER(Z517&amp;""),CHAR(160),"")," ",""),".",""),"-",""),"/",""),"?",""),"_",""),",",""),"[",""),"]",""),"(",""),")",""),"*","")</f>
        <v/>
      </c>
      <c r="AX517" s="61" t="str">
        <f aca="false">SUBSTITUTE(SUBSTITUTE(SUBSTITUTE(SUBSTITUTE(SUBSTITUTE(SUBSTITUTE(SUBSTITUTE(SUBSTITUTE(SUBSTITUTE(SUBSTITUTE(SUBSTITUTE(SUBSTITUTE(SUBSTITUTE(LOWER(AE517&amp;""),CHAR(160),"")," ",""),".",""),"-",""),"/",""),"?",""),"_",""),",",""),"[",""),"]",""),"(",""),")",""),"*","")</f>
        <v/>
      </c>
      <c r="AY517" s="61" t="str">
        <f aca="false">SUBSTITUTE(SUBSTITUTE(SUBSTITUTE(SUBSTITUTE(SUBSTITUTE(SUBSTITUTE(SUBSTITUTE(SUBSTITUTE(SUBSTITUTE(SUBSTITUTE(SUBSTITUTE(SUBSTITUTE(SUBSTITUTE(LOWER(W517&amp;""),CHAR(160),"")," ",""),".",""),"-",""),"/",""),"?",""),"_",""),",",""),"[",""),"]",""),"(",""),")",""),"*","")</f>
        <v/>
      </c>
      <c r="AZ517" s="61" t="str">
        <f aca="false">SUBSTITUTE(SUBSTITUTE(SUBSTITUTE(SUBSTITUTE(SUBSTITUTE(SUBSTITUTE(SUBSTITUTE(SUBSTITUTE(SUBSTITUTE(SUBSTITUTE(SUBSTITUTE(SUBSTITUTE(SUBSTITUTE(LOWER(AC517&amp;""),CHAR(160),"")," ",""),".",""),"-",""),"/",""),"?",""),"_",""),",",""),"[",""),"]",""),"(",""),")",""),"*","")</f>
        <v/>
      </c>
      <c r="BA517" s="61" t="str">
        <f aca="false">SUBSTITUTE(SUBSTITUTE(SUBSTITUTE(SUBSTITUTE(SUBSTITUTE(SUBSTITUTE(SUBSTITUTE(SUBSTITUTE(SUBSTITUTE(SUBSTITUTE(SUBSTITUTE(SUBSTITUTE(SUBSTITUTE(LOWER(AA517&amp;""),CHAR(160),""),"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"&amp;TRIM(SUBSTITUTE(SUBSTITUTE(SUBSTITUTE(SUBSTITUTE(SUBSTITUTE(SUBSTITUTE(SUBSTITUTE(SUBSTITUTE(SUBSTITUTE(SUBSTITUTE(SUBSTITUTE(SUBSTITUTE(SUBSTITUTE(SUBSTITUTE(SUBSTITUTE(SUBSTITUTE(SUBSTITUTE(SUBSTITUTE(SUBSTITUTE(SUBSTITUTE(LOWER(V517&amp;""),CHAR(160)," "),"."," "),","," "),"-"," "),"/"," "),"("," "),")"," "),":"," "),";"," "),"_"," "),"–"," "),"?"," "),"!"," "),"*"," "),"["," "),"]"," "),"'"," "),"#"," "),"+"," "),"&amp;"," "))&amp;" "</f>
        <v>  </v>
      </c>
      <c r="BD517" s="61" t="str">
        <f aca="false">" "&amp;TRIM(SUBSTITUTE(SUBSTITUTE(SUBSTITUTE(SUBSTITUTE(SUBSTITUTE(SUBSTITUTE(SUBSTITUTE(SUBSTITUTE(SUBSTITUTE(SUBSTITUTE(SUBSTITUTE(SUBSTITUTE(SUBSTITUTE(SUBSTITUTE(SUBSTITUTE(SUBSTITUTE(SUBSTITUTE(SUBSTITUTE(SUBSTITUTE(SUBSTITUTE(LOWER(Z517&amp;""),CHAR(160)," "),"."," "),","," "),"-"," "),"/"," "),"("," "),")"," "),":"," "),";"," "),"_"," "),"–"," "),"?"," "),"!"," "),"*"," "),"["," "),"]"," "),"'"," "),"#"," "),"+"," "),"&amp;"," "))&amp;" "</f>
        <v>  </v>
      </c>
      <c r="BE517" s="61" t="str">
        <f aca="false">" "&amp;TRIM(SUBSTITUTE(SUBSTITUTE(SUBSTITUTE(SUBSTITUTE(SUBSTITUTE(SUBSTITUTE(SUBSTITUTE(SUBSTITUTE(SUBSTITUTE(SUBSTITUTE(SUBSTITUTE(SUBSTITUTE(SUBSTITUTE(SUBSTITUTE(SUBSTITUTE(SUBSTITUTE(SUBSTITUTE(SUBSTITUTE(SUBSTITUTE(SUBSTITUTE(LOWER(W517&amp;""),CHAR(160)," "),"."," "),","," "),"-"," "),"/"," "),"("," "),")"," "),":"," "),";"," "),"_"," "),"–"," "),"?"," "),"!"," "),"*"," "),"["," "),"]"," "),"'"," "),"#"," "),"+"," "),"&amp;"," "))&amp;" "</f>
        <v>  </v>
      </c>
      <c r="BF517" s="61" t="str">
        <f aca="false">" "&amp;TRIM(SUBSTITUTE(SUBSTITUTE(SUBSTITUTE(SUBSTITUTE(SUBSTITUTE(SUBSTITUTE(SUBSTITUTE(SUBSTITUTE(SUBSTITUTE(SUBSTITUTE(SUBSTITUTE(SUBSTITUTE(SUBSTITUTE(SUBSTITUTE(SUBSTITUTE(SUBSTITUTE(SUBSTITUTE(SUBSTITUTE(SUBSTITUTE(SUBSTITUTE(LOWER(AC517&amp;""),CHAR(160)," "),"."," "),","," "),"-"," "),"/"," "),"("," "),")"," "),":"," "),";"," "),"_"," "),"–"," "),"?"," "),"!"," "),"*"," "),"["," "),"]"," "),"'"," "),"#"," "),"+"," "),"&amp;"," "))&amp;" "</f>
        <v>  </v>
      </c>
    </row>
    <row r="518" customFormat="false" ht="39.75" hidden="false" customHeight="true" outlineLevel="0" collapsed="false">
      <c r="A518" s="57" t="s">
        <v>1157</v>
      </c>
      <c r="B518" s="57" t="s">
        <v>277</v>
      </c>
      <c r="C518" s="57" t="str">
        <f aca="false">Flights!$F$20</f>
        <v>MH0072</v>
      </c>
      <c r="D518" s="58" t="n">
        <f aca="false">Flights!$D$20</f>
        <v>46321</v>
      </c>
      <c r="E518" s="57" t="str">
        <f aca="false">Flights!$G$20&amp;"-"&amp;Flights!$H$20</f>
        <v>KUL-HKG</v>
      </c>
      <c r="F518" s="57" t="str">
        <f aca="false">Flights!$K$20</f>
        <v>EY</v>
      </c>
      <c r="G518" s="57" t="s">
        <v>402</v>
      </c>
      <c r="H518" s="57" t="s">
        <v>360</v>
      </c>
      <c r="I518" s="57" t="s">
        <v>410</v>
      </c>
      <c r="J518" s="57" t="s">
        <v>411</v>
      </c>
      <c r="K518" s="67"/>
      <c r="L518" s="67" t="s">
        <v>404</v>
      </c>
      <c r="M518" s="67"/>
      <c r="N518" s="67" t="s">
        <v>365</v>
      </c>
      <c r="O518" s="67" t="s">
        <v>405</v>
      </c>
      <c r="P518" s="57" t="s">
        <v>184</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open",IF(AND(NOT(OR(LEN(AZ518)&lt;15,ISNUMBER(MATCH(AZ518,L_Placeholder,0)))),NOT(SUMPRODUCT(--ISNUMBER(SEARCH(" "&amp;L_EvidencePhrase&amp;" ",BF518)))&gt;0),NOT(OR(LEN(AU518)&lt;2,ISNUMBER(MATCH(AU518,L_Placeholder,0)))),NOT(OR(LEN(AX518)&lt;2,ISNUMBER(MATCH(AX518,L_Placeholder,0)))),TRIM(AE518)&lt;&gt;TRIM(T518)),"N/A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",BD518)))&gt;0),"INVALID – evidence missing, placeholder or not yet on file",IF(OR(LEN(AX518)&lt;2,ISNUMBER(MATCH(AX518,L_Placeholder,0))),"INVALID – verifier missing",IF(AX518=AU518,"INVALID – verifier must be someone other than the PIC",IF(SUMPRODUCT(--ISNUMBER(SEARCH(" "&amp;L_EvidencePhrase&amp;" ",BC518)))&gt;0,"INVALID – result not yet available (awaiting / TBC)",IF(AND(TRIM(U518)="Pass",SUMPRODUCT(--ISNUMBER(SEARCH(" "&amp;L_ResultBad&amp;" ",BC518)))&gt;0,NOT(SUMPRODUCT(--ISNUMBER(SEARCH(" "&amp;L_Negation&amp;" ",BC518)))&gt;0)),"INVALID – result describes a problem: use Fail, then Pass after CA",IF(AND(AQ518=1,OR(OR(LEN(AY518)&lt;3,ISNUMBER(MATCH(AY518,L_Placeholder,0))),SUMPRODUCT(--ISNUMBER(SEARCH(" "&amp;L_EvidencePhrase&amp;" ",BE518)))&gt;0)),"INVALID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SUBSTITUTE(SUBSTITUTE(SUBSTITUTE(SUBSTITUTE(SUBSTITUTE(SUBSTITUTE(SUBSTITUTE(SUBSTITUTE(SUBSTITUTE(SUBSTITUTE(SUBSTITUTE(SUBSTITUTE(SUBSTITUTE(LOWER(T518&amp;""),CHAR(160),"")," ",""),".",""),"-",""),"/",""),"?",""),"_",""),",",""),"[",""),"]",""),"(",""),")",""),"*","")</f>
        <v/>
      </c>
      <c r="AV518" s="61" t="str">
        <f aca="false">SUBSTITUTE(SUBSTITUTE(SUBSTITUTE(SUBSTITUTE(SUBSTITUTE(SUBSTITUTE(SUBSTITUTE(SUBSTITUTE(SUBSTITUTE(SUBSTITUTE(SUBSTITUTE(SUBSTITUTE(SUBSTITUTE(LOWER(V518&amp;""),CHAR(160),"")," ",""),".",""),"-",""),"/",""),"?",""),"_",""),",",""),"[",""),"]",""),"(",""),")",""),"*","")</f>
        <v/>
      </c>
      <c r="AW518" s="61" t="str">
        <f aca="false">SUBSTITUTE(SUBSTITUTE(SUBSTITUTE(SUBSTITUTE(SUBSTITUTE(SUBSTITUTE(SUBSTITUTE(SUBSTITUTE(SUBSTITUTE(SUBSTITUTE(SUBSTITUTE(SUBSTITUTE(SUBSTITUTE(LOWER(Z518&amp;""),CHAR(160),"")," ",""),".",""),"-",""),"/",""),"?",""),"_",""),",",""),"[",""),"]",""),"(",""),")",""),"*","")</f>
        <v/>
      </c>
      <c r="AX518" s="61" t="str">
        <f aca="false">SUBSTITUTE(SUBSTITUTE(SUBSTITUTE(SUBSTITUTE(SUBSTITUTE(SUBSTITUTE(SUBSTITUTE(SUBSTITUTE(SUBSTITUTE(SUBSTITUTE(SUBSTITUTE(SUBSTITUTE(SUBSTITUTE(LOWER(AE518&amp;""),CHAR(160),"")," ",""),".",""),"-",""),"/",""),"?",""),"_",""),",",""),"[",""),"]",""),"(",""),")",""),"*","")</f>
        <v/>
      </c>
      <c r="AY518" s="61" t="str">
        <f aca="false">SUBSTITUTE(SUBSTITUTE(SUBSTITUTE(SUBSTITUTE(SUBSTITUTE(SUBSTITUTE(SUBSTITUTE(SUBSTITUTE(SUBSTITUTE(SUBSTITUTE(SUBSTITUTE(SUBSTITUTE(SUBSTITUTE(LOWER(W518&amp;""),CHAR(160),"")," ",""),".",""),"-",""),"/",""),"?",""),"_",""),",",""),"[",""),"]",""),"(",""),")",""),"*","")</f>
        <v/>
      </c>
      <c r="AZ518" s="61" t="str">
        <f aca="false">SUBSTITUTE(SUBSTITUTE(SUBSTITUTE(SUBSTITUTE(SUBSTITUTE(SUBSTITUTE(SUBSTITUTE(SUBSTITUTE(SUBSTITUTE(SUBSTITUTE(SUBSTITUTE(SUBSTITUTE(SUBSTITUTE(LOWER(AC518&amp;""),CHAR(160),"")," ",""),".",""),"-",""),"/",""),"?",""),"_",""),",",""),"[",""),"]",""),"(",""),")",""),"*","")</f>
        <v/>
      </c>
      <c r="BA518" s="61" t="str">
        <f aca="false">SUBSTITUTE(SUBSTITUTE(SUBSTITUTE(SUBSTITUTE(SUBSTITUTE(SUBSTITUTE(SUBSTITUTE(SUBSTITUTE(SUBSTITUTE(SUBSTITUTE(SUBSTITUTE(SUBSTITUTE(SUBSTITUTE(LOWER(AA518&amp;""),CHAR(160),""),"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"&amp;TRIM(SUBSTITUTE(SUBSTITUTE(SUBSTITUTE(SUBSTITUTE(SUBSTITUTE(SUBSTITUTE(SUBSTITUTE(SUBSTITUTE(SUBSTITUTE(SUBSTITUTE(SUBSTITUTE(SUBSTITUTE(SUBSTITUTE(SUBSTITUTE(SUBSTITUTE(SUBSTITUTE(SUBSTITUTE(SUBSTITUTE(SUBSTITUTE(SUBSTITUTE(LOWER(V518&amp;""),CHAR(160)," "),"."," "),","," "),"-"," "),"/"," "),"("," "),")"," "),":"," "),";"," "),"_"," "),"–"," "),"?"," "),"!"," "),"*"," "),"["," "),"]"," "),"'"," "),"#"," "),"+"," "),"&amp;"," "))&amp;" "</f>
        <v>  </v>
      </c>
      <c r="BD518" s="61" t="str">
        <f aca="false">" "&amp;TRIM(SUBSTITUTE(SUBSTITUTE(SUBSTITUTE(SUBSTITUTE(SUBSTITUTE(SUBSTITUTE(SUBSTITUTE(SUBSTITUTE(SUBSTITUTE(SUBSTITUTE(SUBSTITUTE(SUBSTITUTE(SUBSTITUTE(SUBSTITUTE(SUBSTITUTE(SUBSTITUTE(SUBSTITUTE(SUBSTITUTE(SUBSTITUTE(SUBSTITUTE(LOWER(Z518&amp;""),CHAR(160)," "),"."," "),","," "),"-"," "),"/"," "),"("," "),")"," "),":"," "),";"," "),"_"," "),"–"," "),"?"," "),"!"," "),"*"," "),"["," "),"]"," "),"'"," "),"#"," "),"+"," "),"&amp;"," "))&amp;" "</f>
        <v>  </v>
      </c>
      <c r="BE518" s="61" t="str">
        <f aca="false">" "&amp;TRIM(SUBSTITUTE(SUBSTITUTE(SUBSTITUTE(SUBSTITUTE(SUBSTITUTE(SUBSTITUTE(SUBSTITUTE(SUBSTITUTE(SUBSTITUTE(SUBSTITUTE(SUBSTITUTE(SUBSTITUTE(SUBSTITUTE(SUBSTITUTE(SUBSTITUTE(SUBSTITUTE(SUBSTITUTE(SUBSTITUTE(SUBSTITUTE(SUBSTITUTE(LOWER(W518&amp;""),CHAR(160)," "),"."," "),","," "),"-"," "),"/"," "),"("," "),")"," "),":"," "),";"," "),"_"," "),"–"," "),"?"," "),"!"," "),"*"," "),"["," "),"]"," "),"'"," "),"#"," "),"+"," "),"&amp;"," "))&amp;" "</f>
        <v>  </v>
      </c>
      <c r="BF518" s="61" t="str">
        <f aca="false">" "&amp;TRIM(SUBSTITUTE(SUBSTITUTE(SUBSTITUTE(SUBSTITUTE(SUBSTITUTE(SUBSTITUTE(SUBSTITUTE(SUBSTITUTE(SUBSTITUTE(SUBSTITUTE(SUBSTITUTE(SUBSTITUTE(SUBSTITUTE(SUBSTITUTE(SUBSTITUTE(SUBSTITUTE(SUBSTITUTE(SUBSTITUTE(SUBSTITUTE(SUBSTITUTE(LOWER(AC518&amp;""),CHAR(160)," "),"."," "),","," "),"-"," "),"/"," "),"("," "),")"," "),":"," "),";"," "),"_"," "),"–"," "),"?"," "),"!"," "),"*"," "),"["," "),"]"," "),"'"," "),"#"," "),"+"," "),"&amp;"," "))&amp;" "</f>
        <v>  </v>
      </c>
    </row>
    <row r="519" customFormat="false" ht="39.75" hidden="false" customHeight="true" outlineLevel="0" collapsed="false">
      <c r="A519" s="57" t="s">
        <v>1158</v>
      </c>
      <c r="B519" s="57" t="s">
        <v>277</v>
      </c>
      <c r="C519" s="57" t="str">
        <f aca="false">Flights!$F$20</f>
        <v>MH0072</v>
      </c>
      <c r="D519" s="58" t="n">
        <f aca="false">Flights!$D$20</f>
        <v>46321</v>
      </c>
      <c r="E519" s="57" t="str">
        <f aca="false">Flights!$G$20&amp;"-"&amp;Flights!$H$20</f>
        <v>KUL-HKG</v>
      </c>
      <c r="F519" s="57" t="str">
        <f aca="false">Flights!$K$20</f>
        <v>EY</v>
      </c>
      <c r="G519" s="57" t="s">
        <v>402</v>
      </c>
      <c r="H519" s="57" t="s">
        <v>360</v>
      </c>
      <c r="I519" s="57" t="s">
        <v>410</v>
      </c>
      <c r="J519" s="57" t="s">
        <v>413</v>
      </c>
      <c r="K519" s="67"/>
      <c r="L519" s="67" t="s">
        <v>404</v>
      </c>
      <c r="M519" s="67"/>
      <c r="N519" s="67" t="s">
        <v>365</v>
      </c>
      <c r="O519" s="67" t="s">
        <v>405</v>
      </c>
      <c r="P519" s="57" t="s">
        <v>184</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open",IF(AND(NOT(OR(LEN(AZ519)&lt;15,ISNUMBER(MATCH(AZ519,L_Placeholder,0)))),NOT(SUMPRODUCT(--ISNUMBER(SEARCH(" "&amp;L_EvidencePhrase&amp;" ",BF519)))&gt;0),NOT(OR(LEN(AU519)&lt;2,ISNUMBER(MATCH(AU519,L_Placeholder,0)))),NOT(OR(LEN(AX519)&lt;2,ISNUMBER(MATCH(AX519,L_Placeholder,0)))),TRIM(AE519)&lt;&gt;TRIM(T519)),"N/A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",BD519)))&gt;0),"INVALID – evidence missing, placeholder or not yet on file",IF(OR(LEN(AX519)&lt;2,ISNUMBER(MATCH(AX519,L_Placeholder,0))),"INVALID – verifier missing",IF(AX519=AU519,"INVALID – verifier must be someone other than the PIC",IF(SUMPRODUCT(--ISNUMBER(SEARCH(" "&amp;L_EvidencePhrase&amp;" ",BC519)))&gt;0,"INVALID – result not yet available (awaiting / TBC)",IF(AND(TRIM(U519)="Pass",SUMPRODUCT(--ISNUMBER(SEARCH(" "&amp;L_ResultBad&amp;" ",BC519)))&gt;0,NOT(SUMPRODUCT(--ISNUMBER(SEARCH(" "&amp;L_Negation&amp;" ",BC519)))&gt;0)),"INVALID – result describes a problem: use Fail, then Pass after CA",IF(AND(AQ519=1,OR(OR(LEN(AY519)&lt;3,ISNUMBER(MATCH(AY519,L_Placeholder,0))),SUMPRODUCT(--ISNUMBER(SEARCH(" "&amp;L_EvidencePhrase&amp;" ",BE519)))&gt;0)),"INVALID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SUBSTITUTE(SUBSTITUTE(SUBSTITUTE(SUBSTITUTE(SUBSTITUTE(SUBSTITUTE(SUBSTITUTE(SUBSTITUTE(SUBSTITUTE(SUBSTITUTE(SUBSTITUTE(SUBSTITUTE(SUBSTITUTE(LOWER(T519&amp;""),CHAR(160),"")," ",""),".",""),"-",""),"/",""),"?",""),"_",""),",",""),"[",""),"]",""),"(",""),")",""),"*","")</f>
        <v/>
      </c>
      <c r="AV519" s="61" t="str">
        <f aca="false">SUBSTITUTE(SUBSTITUTE(SUBSTITUTE(SUBSTITUTE(SUBSTITUTE(SUBSTITUTE(SUBSTITUTE(SUBSTITUTE(SUBSTITUTE(SUBSTITUTE(SUBSTITUTE(SUBSTITUTE(SUBSTITUTE(LOWER(V519&amp;""),CHAR(160),"")," ",""),".",""),"-",""),"/",""),"?",""),"_",""),",",""),"[",""),"]",""),"(",""),")",""),"*","")</f>
        <v/>
      </c>
      <c r="AW519" s="61" t="str">
        <f aca="false">SUBSTITUTE(SUBSTITUTE(SUBSTITUTE(SUBSTITUTE(SUBSTITUTE(SUBSTITUTE(SUBSTITUTE(SUBSTITUTE(SUBSTITUTE(SUBSTITUTE(SUBSTITUTE(SUBSTITUTE(SUBSTITUTE(LOWER(Z519&amp;""),CHAR(160),"")," ",""),".",""),"-",""),"/",""),"?",""),"_",""),",",""),"[",""),"]",""),"(",""),")",""),"*","")</f>
        <v/>
      </c>
      <c r="AX519" s="61" t="str">
        <f aca="false">SUBSTITUTE(SUBSTITUTE(SUBSTITUTE(SUBSTITUTE(SUBSTITUTE(SUBSTITUTE(SUBSTITUTE(SUBSTITUTE(SUBSTITUTE(SUBSTITUTE(SUBSTITUTE(SUBSTITUTE(SUBSTITUTE(LOWER(AE519&amp;""),CHAR(160),"")," ",""),".",""),"-",""),"/",""),"?",""),"_",""),",",""),"[",""),"]",""),"(",""),")",""),"*","")</f>
        <v/>
      </c>
      <c r="AY519" s="61" t="str">
        <f aca="false">SUBSTITUTE(SUBSTITUTE(SUBSTITUTE(SUBSTITUTE(SUBSTITUTE(SUBSTITUTE(SUBSTITUTE(SUBSTITUTE(SUBSTITUTE(SUBSTITUTE(SUBSTITUTE(SUBSTITUTE(SUBSTITUTE(LOWER(W519&amp;""),CHAR(160),"")," ",""),".",""),"-",""),"/",""),"?",""),"_",""),",",""),"[",""),"]",""),"(",""),")",""),"*","")</f>
        <v/>
      </c>
      <c r="AZ519" s="61" t="str">
        <f aca="false">SUBSTITUTE(SUBSTITUTE(SUBSTITUTE(SUBSTITUTE(SUBSTITUTE(SUBSTITUTE(SUBSTITUTE(SUBSTITUTE(SUBSTITUTE(SUBSTITUTE(SUBSTITUTE(SUBSTITUTE(SUBSTITUTE(LOWER(AC519&amp;""),CHAR(160),"")," ",""),".",""),"-",""),"/",""),"?",""),"_",""),",",""),"[",""),"]",""),"(",""),")",""),"*","")</f>
        <v/>
      </c>
      <c r="BA519" s="61" t="str">
        <f aca="false">SUBSTITUTE(SUBSTITUTE(SUBSTITUTE(SUBSTITUTE(SUBSTITUTE(SUBSTITUTE(SUBSTITUTE(SUBSTITUTE(SUBSTITUTE(SUBSTITUTE(SUBSTITUTE(SUBSTITUTE(SUBSTITUTE(LOWER(AA519&amp;""),CHAR(160),""),"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"&amp;TRIM(SUBSTITUTE(SUBSTITUTE(SUBSTITUTE(SUBSTITUTE(SUBSTITUTE(SUBSTITUTE(SUBSTITUTE(SUBSTITUTE(SUBSTITUTE(SUBSTITUTE(SUBSTITUTE(SUBSTITUTE(SUBSTITUTE(SUBSTITUTE(SUBSTITUTE(SUBSTITUTE(SUBSTITUTE(SUBSTITUTE(SUBSTITUTE(SUBSTITUTE(LOWER(V519&amp;""),CHAR(160)," "),"."," "),","," "),"-"," "),"/"," "),"("," "),")"," "),":"," "),";"," "),"_"," "),"–"," "),"?"," "),"!"," "),"*"," "),"["," "),"]"," "),"'"," "),"#"," "),"+"," "),"&amp;"," "))&amp;" "</f>
        <v>  </v>
      </c>
      <c r="BD519" s="61" t="str">
        <f aca="false">" "&amp;TRIM(SUBSTITUTE(SUBSTITUTE(SUBSTITUTE(SUBSTITUTE(SUBSTITUTE(SUBSTITUTE(SUBSTITUTE(SUBSTITUTE(SUBSTITUTE(SUBSTITUTE(SUBSTITUTE(SUBSTITUTE(SUBSTITUTE(SUBSTITUTE(SUBSTITUTE(SUBSTITUTE(SUBSTITUTE(SUBSTITUTE(SUBSTITUTE(SUBSTITUTE(LOWER(Z519&amp;""),CHAR(160)," "),"."," "),","," "),"-"," "),"/"," "),"("," "),")"," "),":"," "),";"," "),"_"," "),"–"," "),"?"," "),"!"," "),"*"," "),"["," "),"]"," "),"'"," "),"#"," "),"+"," "),"&amp;"," "))&amp;" "</f>
        <v>  </v>
      </c>
      <c r="BE519" s="61" t="str">
        <f aca="false">" "&amp;TRIM(SUBSTITUTE(SUBSTITUTE(SUBSTITUTE(SUBSTITUTE(SUBSTITUTE(SUBSTITUTE(SUBSTITUTE(SUBSTITUTE(SUBSTITUTE(SUBSTITUTE(SUBSTITUTE(SUBSTITUTE(SUBSTITUTE(SUBSTITUTE(SUBSTITUTE(SUBSTITUTE(SUBSTITUTE(SUBSTITUTE(SUBSTITUTE(SUBSTITUTE(LOWER(W519&amp;""),CHAR(160)," "),"."," "),","," "),"-"," "),"/"," "),"("," "),")"," "),":"," "),";"," "),"_"," "),"–"," "),"?"," "),"!"," "),"*"," "),"["," "),"]"," "),"'"," "),"#"," "),"+"," "),"&amp;"," "))&amp;" "</f>
        <v>  </v>
      </c>
      <c r="BF519" s="61" t="str">
        <f aca="false">" "&amp;TRIM(SUBSTITUTE(SUBSTITUTE(SUBSTITUTE(SUBSTITUTE(SUBSTITUTE(SUBSTITUTE(SUBSTITUTE(SUBSTITUTE(SUBSTITUTE(SUBSTITUTE(SUBSTITUTE(SUBSTITUTE(SUBSTITUTE(SUBSTITUTE(SUBSTITUTE(SUBSTITUTE(SUBSTITUTE(SUBSTITUTE(SUBSTITUTE(SUBSTITUTE(LOWER(AC519&amp;""),CHAR(160)," "),"."," "),","," "),"-"," "),"/"," "),"("," "),")"," "),":"," "),";"," "),"_"," "),"–"," "),"?"," "),"!"," "),"*"," "),"["," "),"]"," "),"'"," "),"#"," "),"+"," "),"&amp;"," "))&amp;" "</f>
        <v>  </v>
      </c>
    </row>
    <row r="520" customFormat="false" ht="39.75" hidden="false" customHeight="true" outlineLevel="0" collapsed="false">
      <c r="A520" s="57" t="s">
        <v>1159</v>
      </c>
      <c r="B520" s="57" t="s">
        <v>277</v>
      </c>
      <c r="C520" s="57" t="str">
        <f aca="false">Flights!$F$20</f>
        <v>MH0072</v>
      </c>
      <c r="D520" s="58" t="n">
        <f aca="false">Flights!$D$20</f>
        <v>46321</v>
      </c>
      <c r="E520" s="57" t="str">
        <f aca="false">Flights!$G$20&amp;"-"&amp;Flights!$H$20</f>
        <v>KUL-HKG</v>
      </c>
      <c r="F520" s="57" t="str">
        <f aca="false">Flights!$K$20</f>
        <v>EY</v>
      </c>
      <c r="G520" s="57" t="s">
        <v>402</v>
      </c>
      <c r="H520" s="57" t="s">
        <v>360</v>
      </c>
      <c r="I520" s="57" t="s">
        <v>410</v>
      </c>
      <c r="J520" s="57" t="s">
        <v>415</v>
      </c>
      <c r="K520" s="67"/>
      <c r="L520" s="67" t="s">
        <v>404</v>
      </c>
      <c r="M520" s="67"/>
      <c r="N520" s="67" t="s">
        <v>365</v>
      </c>
      <c r="O520" s="67" t="s">
        <v>405</v>
      </c>
      <c r="P520" s="57" t="s">
        <v>184</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open",IF(AND(NOT(OR(LEN(AZ520)&lt;15,ISNUMBER(MATCH(AZ520,L_Placeholder,0)))),NOT(SUMPRODUCT(--ISNUMBER(SEARCH(" "&amp;L_EvidencePhrase&amp;" ",BF520)))&gt;0),NOT(OR(LEN(AU520)&lt;2,ISNUMBER(MATCH(AU520,L_Placeholder,0)))),NOT(OR(LEN(AX520)&lt;2,ISNUMBER(MATCH(AX520,L_Placeholder,0)))),TRIM(AE520)&lt;&gt;TRIM(T520)),"N/A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",BD520)))&gt;0),"INVALID – evidence missing, placeholder or not yet on file",IF(OR(LEN(AX520)&lt;2,ISNUMBER(MATCH(AX520,L_Placeholder,0))),"INVALID – verifier missing",IF(AX520=AU520,"INVALID – verifier must be someone other than the PIC",IF(SUMPRODUCT(--ISNUMBER(SEARCH(" "&amp;L_EvidencePhrase&amp;" ",BC520)))&gt;0,"INVALID – result not yet available (awaiting / TBC)",IF(AND(TRIM(U520)="Pass",SUMPRODUCT(--ISNUMBER(SEARCH(" "&amp;L_ResultBad&amp;" ",BC520)))&gt;0,NOT(SUMPRODUCT(--ISNUMBER(SEARCH(" "&amp;L_Negation&amp;" ",BC520)))&gt;0)),"INVALID – result describes a problem: use Fail, then Pass after CA",IF(AND(AQ520=1,OR(OR(LEN(AY520)&lt;3,ISNUMBER(MATCH(AY520,L_Placeholder,0))),SUMPRODUCT(--ISNUMBER(SEARCH(" "&amp;L_EvidencePhrase&amp;" ",BE520)))&gt;0)),"INVALID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SUBSTITUTE(SUBSTITUTE(SUBSTITUTE(SUBSTITUTE(SUBSTITUTE(SUBSTITUTE(SUBSTITUTE(SUBSTITUTE(SUBSTITUTE(SUBSTITUTE(SUBSTITUTE(SUBSTITUTE(SUBSTITUTE(LOWER(T520&amp;""),CHAR(160),"")," ",""),".",""),"-",""),"/",""),"?",""),"_",""),",",""),"[",""),"]",""),"(",""),")",""),"*","")</f>
        <v/>
      </c>
      <c r="AV520" s="61" t="str">
        <f aca="false">SUBSTITUTE(SUBSTITUTE(SUBSTITUTE(SUBSTITUTE(SUBSTITUTE(SUBSTITUTE(SUBSTITUTE(SUBSTITUTE(SUBSTITUTE(SUBSTITUTE(SUBSTITUTE(SUBSTITUTE(SUBSTITUTE(LOWER(V520&amp;""),CHAR(160),"")," ",""),".",""),"-",""),"/",""),"?",""),"_",""),",",""),"[",""),"]",""),"(",""),")",""),"*","")</f>
        <v/>
      </c>
      <c r="AW520" s="61" t="str">
        <f aca="false">SUBSTITUTE(SUBSTITUTE(SUBSTITUTE(SUBSTITUTE(SUBSTITUTE(SUBSTITUTE(SUBSTITUTE(SUBSTITUTE(SUBSTITUTE(SUBSTITUTE(SUBSTITUTE(SUBSTITUTE(SUBSTITUTE(LOWER(Z520&amp;""),CHAR(160),"")," ",""),".",""),"-",""),"/",""),"?",""),"_",""),",",""),"[",""),"]",""),"(",""),")",""),"*","")</f>
        <v/>
      </c>
      <c r="AX520" s="61" t="str">
        <f aca="false">SUBSTITUTE(SUBSTITUTE(SUBSTITUTE(SUBSTITUTE(SUBSTITUTE(SUBSTITUTE(SUBSTITUTE(SUBSTITUTE(SUBSTITUTE(SUBSTITUTE(SUBSTITUTE(SUBSTITUTE(SUBSTITUTE(LOWER(AE520&amp;""),CHAR(160),"")," ",""),".",""),"-",""),"/",""),"?",""),"_",""),",",""),"[",""),"]",""),"(",""),")",""),"*","")</f>
        <v/>
      </c>
      <c r="AY520" s="61" t="str">
        <f aca="false">SUBSTITUTE(SUBSTITUTE(SUBSTITUTE(SUBSTITUTE(SUBSTITUTE(SUBSTITUTE(SUBSTITUTE(SUBSTITUTE(SUBSTITUTE(SUBSTITUTE(SUBSTITUTE(SUBSTITUTE(SUBSTITUTE(LOWER(W520&amp;""),CHAR(160),"")," ",""),".",""),"-",""),"/",""),"?",""),"_",""),",",""),"[",""),"]",""),"(",""),")",""),"*","")</f>
        <v/>
      </c>
      <c r="AZ520" s="61" t="str">
        <f aca="false">SUBSTITUTE(SUBSTITUTE(SUBSTITUTE(SUBSTITUTE(SUBSTITUTE(SUBSTITUTE(SUBSTITUTE(SUBSTITUTE(SUBSTITUTE(SUBSTITUTE(SUBSTITUTE(SUBSTITUTE(SUBSTITUTE(LOWER(AC520&amp;""),CHAR(160),"")," ",""),".",""),"-",""),"/",""),"?",""),"_",""),",",""),"[",""),"]",""),"(",""),")",""),"*","")</f>
        <v/>
      </c>
      <c r="BA520" s="61" t="str">
        <f aca="false">SUBSTITUTE(SUBSTITUTE(SUBSTITUTE(SUBSTITUTE(SUBSTITUTE(SUBSTITUTE(SUBSTITUTE(SUBSTITUTE(SUBSTITUTE(SUBSTITUTE(SUBSTITUTE(SUBSTITUTE(SUBSTITUTE(LOWER(AA520&amp;""),CHAR(160),""),"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"&amp;TRIM(SUBSTITUTE(SUBSTITUTE(SUBSTITUTE(SUBSTITUTE(SUBSTITUTE(SUBSTITUTE(SUBSTITUTE(SUBSTITUTE(SUBSTITUTE(SUBSTITUTE(SUBSTITUTE(SUBSTITUTE(SUBSTITUTE(SUBSTITUTE(SUBSTITUTE(SUBSTITUTE(SUBSTITUTE(SUBSTITUTE(SUBSTITUTE(SUBSTITUTE(LOWER(V520&amp;""),CHAR(160)," "),"."," "),","," "),"-"," "),"/"," "),"("," "),")"," "),":"," "),";"," "),"_"," "),"–"," "),"?"," "),"!"," "),"*"," "),"["," "),"]"," "),"'"," "),"#"," "),"+"," "),"&amp;"," "))&amp;" "</f>
        <v>  </v>
      </c>
      <c r="BD520" s="61" t="str">
        <f aca="false">" "&amp;TRIM(SUBSTITUTE(SUBSTITUTE(SUBSTITUTE(SUBSTITUTE(SUBSTITUTE(SUBSTITUTE(SUBSTITUTE(SUBSTITUTE(SUBSTITUTE(SUBSTITUTE(SUBSTITUTE(SUBSTITUTE(SUBSTITUTE(SUBSTITUTE(SUBSTITUTE(SUBSTITUTE(SUBSTITUTE(SUBSTITUTE(SUBSTITUTE(SUBSTITUTE(LOWER(Z520&amp;""),CHAR(160)," "),"."," "),","," "),"-"," "),"/"," "),"("," "),")"," "),":"," "),";"," "),"_"," "),"–"," "),"?"," "),"!"," "),"*"," "),"["," "),"]"," "),"'"," "),"#"," "),"+"," "),"&amp;"," "))&amp;" "</f>
        <v>  </v>
      </c>
      <c r="BE520" s="61" t="str">
        <f aca="false">" "&amp;TRIM(SUBSTITUTE(SUBSTITUTE(SUBSTITUTE(SUBSTITUTE(SUBSTITUTE(SUBSTITUTE(SUBSTITUTE(SUBSTITUTE(SUBSTITUTE(SUBSTITUTE(SUBSTITUTE(SUBSTITUTE(SUBSTITUTE(SUBSTITUTE(SUBSTITUTE(SUBSTITUTE(SUBSTITUTE(SUBSTITUTE(SUBSTITUTE(SUBSTITUTE(LOWER(W520&amp;""),CHAR(160)," "),"."," "),","," "),"-"," "),"/"," "),"("," "),")"," "),":"," "),";"," "),"_"," "),"–"," "),"?"," "),"!"," "),"*"," "),"["," "),"]"," "),"'"," "),"#"," "),"+"," "),"&amp;"," "))&amp;" "</f>
        <v>  </v>
      </c>
      <c r="BF520" s="61" t="str">
        <f aca="false">" "&amp;TRIM(SUBSTITUTE(SUBSTITUTE(SUBSTITUTE(SUBSTITUTE(SUBSTITUTE(SUBSTITUTE(SUBSTITUTE(SUBSTITUTE(SUBSTITUTE(SUBSTITUTE(SUBSTITUTE(SUBSTITUTE(SUBSTITUTE(SUBSTITUTE(SUBSTITUTE(SUBSTITUTE(SUBSTITUTE(SUBSTITUTE(SUBSTITUTE(SUBSTITUTE(LOWER(AC520&amp;""),CHAR(160)," "),"."," "),","," "),"-"," "),"/"," "),"("," "),")"," "),":"," "),";"," "),"_"," "),"–"," "),"?"," "),"!"," "),"*"," "),"["," "),"]"," "),"'"," "),"#"," "),"+"," "),"&amp;"," "))&amp;" "</f>
        <v>  </v>
      </c>
    </row>
    <row r="521" customFormat="false" ht="78.75" hidden="false" customHeight="true" outlineLevel="0" collapsed="false">
      <c r="A521" s="57" t="s">
        <v>1160</v>
      </c>
      <c r="B521" s="57" t="s">
        <v>277</v>
      </c>
      <c r="C521" s="57" t="str">
        <f aca="false">Flights!$F$20</f>
        <v>MH0072</v>
      </c>
      <c r="D521" s="58" t="n">
        <f aca="false">Flights!$D$20</f>
        <v>46321</v>
      </c>
      <c r="E521" s="57" t="str">
        <f aca="false">Flights!$G$20&amp;"-"&amp;Flights!$H$20</f>
        <v>KUL-HKG</v>
      </c>
      <c r="F521" s="57" t="str">
        <f aca="false">Flights!$K$20</f>
        <v>EY</v>
      </c>
      <c r="G521" s="57" t="s">
        <v>402</v>
      </c>
      <c r="H521" s="57" t="s">
        <v>360</v>
      </c>
      <c r="I521" s="57" t="s">
        <v>410</v>
      </c>
      <c r="J521" s="57" t="s">
        <v>417</v>
      </c>
      <c r="K521" s="67" t="s">
        <v>473</v>
      </c>
      <c r="L521" s="67" t="s">
        <v>404</v>
      </c>
      <c r="M521" s="67"/>
      <c r="N521" s="67" t="s">
        <v>365</v>
      </c>
      <c r="O521" s="67" t="s">
        <v>405</v>
      </c>
      <c r="P521" s="57" t="s">
        <v>184</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open",IF(AND(NOT(OR(LEN(AZ521)&lt;15,ISNUMBER(MATCH(AZ521,L_Placeholder,0)))),NOT(SUMPRODUCT(--ISNUMBER(SEARCH(" "&amp;L_EvidencePhrase&amp;" ",BF521)))&gt;0),NOT(OR(LEN(AU521)&lt;2,ISNUMBER(MATCH(AU521,L_Placeholder,0)))),NOT(OR(LEN(AX521)&lt;2,ISNUMBER(MATCH(AX521,L_Placeholder,0)))),TRIM(AE521)&lt;&gt;TRIM(T521)),"N/A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",BD521)))&gt;0),"INVALID – evidence missing, placeholder or not yet on file",IF(OR(LEN(AX521)&lt;2,ISNUMBER(MATCH(AX521,L_Placeholder,0))),"INVALID – verifier missing",IF(AX521=AU521,"INVALID – verifier must be someone other than the PIC",IF(SUMPRODUCT(--ISNUMBER(SEARCH(" "&amp;L_EvidencePhrase&amp;" ",BC521)))&gt;0,"INVALID – result not yet available (awaiting / TBC)",IF(AND(TRIM(U521)="Pass",SUMPRODUCT(--ISNUMBER(SEARCH(" "&amp;L_ResultBad&amp;" ",BC521)))&gt;0,NOT(SUMPRODUCT(--ISNUMBER(SEARCH(" "&amp;L_Negation&amp;" ",BC521)))&gt;0)),"INVALID – result describes a problem: use Fail, then Pass after CA",IF(AND(AQ521=1,OR(OR(LEN(AY521)&lt;3,ISNUMBER(MATCH(AY521,L_Placeholder,0))),SUMPRODUCT(--ISNUMBER(SEARCH(" "&amp;L_EvidencePhrase&amp;" ",BE521)))&gt;0)),"INVALID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SUBSTITUTE(SUBSTITUTE(SUBSTITUTE(SUBSTITUTE(SUBSTITUTE(SUBSTITUTE(SUBSTITUTE(SUBSTITUTE(SUBSTITUTE(SUBSTITUTE(SUBSTITUTE(SUBSTITUTE(SUBSTITUTE(LOWER(T521&amp;""),CHAR(160),"")," ",""),".",""),"-",""),"/",""),"?",""),"_",""),",",""),"[",""),"]",""),"(",""),")",""),"*","")</f>
        <v/>
      </c>
      <c r="AV521" s="61" t="str">
        <f aca="false">SUBSTITUTE(SUBSTITUTE(SUBSTITUTE(SUBSTITUTE(SUBSTITUTE(SUBSTITUTE(SUBSTITUTE(SUBSTITUTE(SUBSTITUTE(SUBSTITUTE(SUBSTITUTE(SUBSTITUTE(SUBSTITUTE(LOWER(V521&amp;""),CHAR(160),"")," ",""),".",""),"-",""),"/",""),"?",""),"_",""),",",""),"[",""),"]",""),"(",""),")",""),"*","")</f>
        <v/>
      </c>
      <c r="AW521" s="61" t="str">
        <f aca="false">SUBSTITUTE(SUBSTITUTE(SUBSTITUTE(SUBSTITUTE(SUBSTITUTE(SUBSTITUTE(SUBSTITUTE(SUBSTITUTE(SUBSTITUTE(SUBSTITUTE(SUBSTITUTE(SUBSTITUTE(SUBSTITUTE(LOWER(Z521&amp;""),CHAR(160),"")," ",""),".",""),"-",""),"/",""),"?",""),"_",""),",",""),"[",""),"]",""),"(",""),")",""),"*","")</f>
        <v/>
      </c>
      <c r="AX521" s="61" t="str">
        <f aca="false">SUBSTITUTE(SUBSTITUTE(SUBSTITUTE(SUBSTITUTE(SUBSTITUTE(SUBSTITUTE(SUBSTITUTE(SUBSTITUTE(SUBSTITUTE(SUBSTITUTE(SUBSTITUTE(SUBSTITUTE(SUBSTITUTE(LOWER(AE521&amp;""),CHAR(160),"")," ",""),".",""),"-",""),"/",""),"?",""),"_",""),",",""),"[",""),"]",""),"(",""),")",""),"*","")</f>
        <v/>
      </c>
      <c r="AY521" s="61" t="str">
        <f aca="false">SUBSTITUTE(SUBSTITUTE(SUBSTITUTE(SUBSTITUTE(SUBSTITUTE(SUBSTITUTE(SUBSTITUTE(SUBSTITUTE(SUBSTITUTE(SUBSTITUTE(SUBSTITUTE(SUBSTITUTE(SUBSTITUTE(LOWER(W521&amp;""),CHAR(160),"")," ",""),".",""),"-",""),"/",""),"?",""),"_",""),",",""),"[",""),"]",""),"(",""),")",""),"*","")</f>
        <v/>
      </c>
      <c r="AZ521" s="61" t="str">
        <f aca="false">SUBSTITUTE(SUBSTITUTE(SUBSTITUTE(SUBSTITUTE(SUBSTITUTE(SUBSTITUTE(SUBSTITUTE(SUBSTITUTE(SUBSTITUTE(SUBSTITUTE(SUBSTITUTE(SUBSTITUTE(SUBSTITUTE(LOWER(AC521&amp;""),CHAR(160),"")," ",""),".",""),"-",""),"/",""),"?",""),"_",""),",",""),"[",""),"]",""),"(",""),")",""),"*","")</f>
        <v/>
      </c>
      <c r="BA521" s="61" t="str">
        <f aca="false">SUBSTITUTE(SUBSTITUTE(SUBSTITUTE(SUBSTITUTE(SUBSTITUTE(SUBSTITUTE(SUBSTITUTE(SUBSTITUTE(SUBSTITUTE(SUBSTITUTE(SUBSTITUTE(SUBSTITUTE(SUBSTITUTE(LOWER(AA521&amp;""),CHAR(160),""),"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"&amp;TRIM(SUBSTITUTE(SUBSTITUTE(SUBSTITUTE(SUBSTITUTE(SUBSTITUTE(SUBSTITUTE(SUBSTITUTE(SUBSTITUTE(SUBSTITUTE(SUBSTITUTE(SUBSTITUTE(SUBSTITUTE(SUBSTITUTE(SUBSTITUTE(SUBSTITUTE(SUBSTITUTE(SUBSTITUTE(SUBSTITUTE(SUBSTITUTE(SUBSTITUTE(LOWER(V521&amp;""),CHAR(160)," "),"."," "),","," "),"-"," "),"/"," "),"("," "),")"," "),":"," "),";"," "),"_"," "),"–"," "),"?"," "),"!"," "),"*"," "),"["," "),"]"," "),"'"," "),"#"," "),"+"," "),"&amp;"," "))&amp;" "</f>
        <v>  </v>
      </c>
      <c r="BD521" s="61" t="str">
        <f aca="false">" "&amp;TRIM(SUBSTITUTE(SUBSTITUTE(SUBSTITUTE(SUBSTITUTE(SUBSTITUTE(SUBSTITUTE(SUBSTITUTE(SUBSTITUTE(SUBSTITUTE(SUBSTITUTE(SUBSTITUTE(SUBSTITUTE(SUBSTITUTE(SUBSTITUTE(SUBSTITUTE(SUBSTITUTE(SUBSTITUTE(SUBSTITUTE(SUBSTITUTE(SUBSTITUTE(LOWER(Z521&amp;""),CHAR(160)," "),"."," "),","," "),"-"," "),"/"," "),"("," "),")"," "),":"," "),";"," "),"_"," "),"–"," "),"?"," "),"!"," "),"*"," "),"["," "),"]"," "),"'"," "),"#"," "),"+"," "),"&amp;"," "))&amp;" "</f>
        <v>  </v>
      </c>
      <c r="BE521" s="61" t="str">
        <f aca="false">" "&amp;TRIM(SUBSTITUTE(SUBSTITUTE(SUBSTITUTE(SUBSTITUTE(SUBSTITUTE(SUBSTITUTE(SUBSTITUTE(SUBSTITUTE(SUBSTITUTE(SUBSTITUTE(SUBSTITUTE(SUBSTITUTE(SUBSTITUTE(SUBSTITUTE(SUBSTITUTE(SUBSTITUTE(SUBSTITUTE(SUBSTITUTE(SUBSTITUTE(SUBSTITUTE(LOWER(W521&amp;""),CHAR(160)," "),"."," "),","," "),"-"," "),"/"," "),"("," "),")"," "),":"," "),";"," "),"_"," "),"–"," "),"?"," "),"!"," "),"*"," "),"["," "),"]"," "),"'"," "),"#"," "),"+"," "),"&amp;"," "))&amp;" "</f>
        <v>  </v>
      </c>
      <c r="BF521" s="61" t="str">
        <f aca="false">" "&amp;TRIM(SUBSTITUTE(SUBSTITUTE(SUBSTITUTE(SUBSTITUTE(SUBSTITUTE(SUBSTITUTE(SUBSTITUTE(SUBSTITUTE(SUBSTITUTE(SUBSTITUTE(SUBSTITUTE(SUBSTITUTE(SUBSTITUTE(SUBSTITUTE(SUBSTITUTE(SUBSTITUTE(SUBSTITUTE(SUBSTITUTE(SUBSTITUTE(SUBSTITUTE(LOWER(AC521&amp;""),CHAR(160)," "),"."," "),","," "),"-"," "),"/"," "),"("," "),")"," "),":"," "),";"," "),"_"," "),"–"," "),"?"," "),"!"," "),"*"," "),"["," "),"]"," "),"'"," "),"#"," "),"+"," "),"&amp;"," "))&amp;" "</f>
        <v>  </v>
      </c>
    </row>
    <row r="522" customFormat="false" ht="39.75" hidden="false" customHeight="true" outlineLevel="0" collapsed="false">
      <c r="A522" s="57" t="s">
        <v>1161</v>
      </c>
      <c r="B522" s="57" t="s">
        <v>277</v>
      </c>
      <c r="C522" s="57" t="str">
        <f aca="false">Flights!$F$20</f>
        <v>MH0072</v>
      </c>
      <c r="D522" s="58" t="n">
        <f aca="false">Flights!$D$20</f>
        <v>46321</v>
      </c>
      <c r="E522" s="57" t="str">
        <f aca="false">Flights!$G$20&amp;"-"&amp;Flights!$H$20</f>
        <v>KUL-HKG</v>
      </c>
      <c r="F522" s="57" t="str">
        <f aca="false">Flights!$K$20</f>
        <v>EY</v>
      </c>
      <c r="G522" s="57" t="s">
        <v>402</v>
      </c>
      <c r="H522" s="57" t="s">
        <v>360</v>
      </c>
      <c r="I522" s="57" t="s">
        <v>410</v>
      </c>
      <c r="J522" s="57" t="s">
        <v>420</v>
      </c>
      <c r="K522" s="67"/>
      <c r="L522" s="67" t="s">
        <v>404</v>
      </c>
      <c r="M522" s="67"/>
      <c r="N522" s="67" t="s">
        <v>365</v>
      </c>
      <c r="O522" s="67" t="s">
        <v>405</v>
      </c>
      <c r="P522" s="57" t="s">
        <v>184</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open",IF(AND(NOT(OR(LEN(AZ522)&lt;15,ISNUMBER(MATCH(AZ522,L_Placeholder,0)))),NOT(SUMPRODUCT(--ISNUMBER(SEARCH(" "&amp;L_EvidencePhrase&amp;" ",BF522)))&gt;0),NOT(OR(LEN(AU522)&lt;2,ISNUMBER(MATCH(AU522,L_Placeholder,0)))),NOT(OR(LEN(AX522)&lt;2,ISNUMBER(MATCH(AX522,L_Placeholder,0)))),TRIM(AE522)&lt;&gt;TRIM(T522)),"N/A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",BD522)))&gt;0),"INVALID – evidence missing, placeholder or not yet on file",IF(OR(LEN(AX522)&lt;2,ISNUMBER(MATCH(AX522,L_Placeholder,0))),"INVALID – verifier missing",IF(AX522=AU522,"INVALID – verifier must be someone other than the PIC",IF(SUMPRODUCT(--ISNUMBER(SEARCH(" "&amp;L_EvidencePhrase&amp;" ",BC522)))&gt;0,"INVALID – result not yet available (awaiting / TBC)",IF(AND(TRIM(U522)="Pass",SUMPRODUCT(--ISNUMBER(SEARCH(" "&amp;L_ResultBad&amp;" ",BC522)))&gt;0,NOT(SUMPRODUCT(--ISNUMBER(SEARCH(" "&amp;L_Negation&amp;" ",BC522)))&gt;0)),"INVALID – result describes a problem: use Fail, then Pass after CA",IF(AND(AQ522=1,OR(OR(LEN(AY522)&lt;3,ISNUMBER(MATCH(AY522,L_Placeholder,0))),SUMPRODUCT(--ISNUMBER(SEARCH(" "&amp;L_EvidencePhrase&amp;" ",BE522)))&gt;0)),"INVALID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SUBSTITUTE(SUBSTITUTE(SUBSTITUTE(SUBSTITUTE(SUBSTITUTE(SUBSTITUTE(SUBSTITUTE(SUBSTITUTE(SUBSTITUTE(SUBSTITUTE(SUBSTITUTE(SUBSTITUTE(SUBSTITUTE(LOWER(T522&amp;""),CHAR(160),"")," ",""),".",""),"-",""),"/",""),"?",""),"_",""),",",""),"[",""),"]",""),"(",""),")",""),"*","")</f>
        <v/>
      </c>
      <c r="AV522" s="61" t="str">
        <f aca="false">SUBSTITUTE(SUBSTITUTE(SUBSTITUTE(SUBSTITUTE(SUBSTITUTE(SUBSTITUTE(SUBSTITUTE(SUBSTITUTE(SUBSTITUTE(SUBSTITUTE(SUBSTITUTE(SUBSTITUTE(SUBSTITUTE(LOWER(V522&amp;""),CHAR(160),"")," ",""),".",""),"-",""),"/",""),"?",""),"_",""),",",""),"[",""),"]",""),"(",""),")",""),"*","")</f>
        <v/>
      </c>
      <c r="AW522" s="61" t="str">
        <f aca="false">SUBSTITUTE(SUBSTITUTE(SUBSTITUTE(SUBSTITUTE(SUBSTITUTE(SUBSTITUTE(SUBSTITUTE(SUBSTITUTE(SUBSTITUTE(SUBSTITUTE(SUBSTITUTE(SUBSTITUTE(SUBSTITUTE(LOWER(Z522&amp;""),CHAR(160),"")," ",""),".",""),"-",""),"/",""),"?",""),"_",""),",",""),"[",""),"]",""),"(",""),")",""),"*","")</f>
        <v/>
      </c>
      <c r="AX522" s="61" t="str">
        <f aca="false">SUBSTITUTE(SUBSTITUTE(SUBSTITUTE(SUBSTITUTE(SUBSTITUTE(SUBSTITUTE(SUBSTITUTE(SUBSTITUTE(SUBSTITUTE(SUBSTITUTE(SUBSTITUTE(SUBSTITUTE(SUBSTITUTE(LOWER(AE522&amp;""),CHAR(160),"")," ",""),".",""),"-",""),"/",""),"?",""),"_",""),",",""),"[",""),"]",""),"(",""),")",""),"*","")</f>
        <v/>
      </c>
      <c r="AY522" s="61" t="str">
        <f aca="false">SUBSTITUTE(SUBSTITUTE(SUBSTITUTE(SUBSTITUTE(SUBSTITUTE(SUBSTITUTE(SUBSTITUTE(SUBSTITUTE(SUBSTITUTE(SUBSTITUTE(SUBSTITUTE(SUBSTITUTE(SUBSTITUTE(LOWER(W522&amp;""),CHAR(160),"")," ",""),".",""),"-",""),"/",""),"?",""),"_",""),",",""),"[",""),"]",""),"(",""),")",""),"*","")</f>
        <v/>
      </c>
      <c r="AZ522" s="61" t="str">
        <f aca="false">SUBSTITUTE(SUBSTITUTE(SUBSTITUTE(SUBSTITUTE(SUBSTITUTE(SUBSTITUTE(SUBSTITUTE(SUBSTITUTE(SUBSTITUTE(SUBSTITUTE(SUBSTITUTE(SUBSTITUTE(SUBSTITUTE(LOWER(AC522&amp;""),CHAR(160),"")," ",""),".",""),"-",""),"/",""),"?",""),"_",""),",",""),"[",""),"]",""),"(",""),")",""),"*","")</f>
        <v/>
      </c>
      <c r="BA522" s="61" t="str">
        <f aca="false">SUBSTITUTE(SUBSTITUTE(SUBSTITUTE(SUBSTITUTE(SUBSTITUTE(SUBSTITUTE(SUBSTITUTE(SUBSTITUTE(SUBSTITUTE(SUBSTITUTE(SUBSTITUTE(SUBSTITUTE(SUBSTITUTE(LOWER(AA522&amp;""),CHAR(160),""),"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"&amp;TRIM(SUBSTITUTE(SUBSTITUTE(SUBSTITUTE(SUBSTITUTE(SUBSTITUTE(SUBSTITUTE(SUBSTITUTE(SUBSTITUTE(SUBSTITUTE(SUBSTITUTE(SUBSTITUTE(SUBSTITUTE(SUBSTITUTE(SUBSTITUTE(SUBSTITUTE(SUBSTITUTE(SUBSTITUTE(SUBSTITUTE(SUBSTITUTE(SUBSTITUTE(LOWER(V522&amp;""),CHAR(160)," "),"."," "),","," "),"-"," "),"/"," "),"("," "),")"," "),":"," "),";"," "),"_"," "),"–"," "),"?"," "),"!"," "),"*"," "),"["," "),"]"," "),"'"," "),"#"," "),"+"," "),"&amp;"," "))&amp;" "</f>
        <v>  </v>
      </c>
      <c r="BD522" s="61" t="str">
        <f aca="false">" "&amp;TRIM(SUBSTITUTE(SUBSTITUTE(SUBSTITUTE(SUBSTITUTE(SUBSTITUTE(SUBSTITUTE(SUBSTITUTE(SUBSTITUTE(SUBSTITUTE(SUBSTITUTE(SUBSTITUTE(SUBSTITUTE(SUBSTITUTE(SUBSTITUTE(SUBSTITUTE(SUBSTITUTE(SUBSTITUTE(SUBSTITUTE(SUBSTITUTE(SUBSTITUTE(LOWER(Z522&amp;""),CHAR(160)," "),"."," "),","," "),"-"," "),"/"," "),"("," "),")"," "),":"," "),";"," "),"_"," "),"–"," "),"?"," "),"!"," "),"*"," "),"["," "),"]"," "),"'"," "),"#"," "),"+"," "),"&amp;"," "))&amp;" "</f>
        <v>  </v>
      </c>
      <c r="BE522" s="61" t="str">
        <f aca="false">" "&amp;TRIM(SUBSTITUTE(SUBSTITUTE(SUBSTITUTE(SUBSTITUTE(SUBSTITUTE(SUBSTITUTE(SUBSTITUTE(SUBSTITUTE(SUBSTITUTE(SUBSTITUTE(SUBSTITUTE(SUBSTITUTE(SUBSTITUTE(SUBSTITUTE(SUBSTITUTE(SUBSTITUTE(SUBSTITUTE(SUBSTITUTE(SUBSTITUTE(SUBSTITUTE(LOWER(W522&amp;""),CHAR(160)," "),"."," "),","," "),"-"," "),"/"," "),"("," "),")"," "),":"," "),";"," "),"_"," "),"–"," "),"?"," "),"!"," "),"*"," "),"["," "),"]"," "),"'"," "),"#"," "),"+"," "),"&amp;"," "))&amp;" "</f>
        <v>  </v>
      </c>
      <c r="BF522" s="61" t="str">
        <f aca="false">" "&amp;TRIM(SUBSTITUTE(SUBSTITUTE(SUBSTITUTE(SUBSTITUTE(SUBSTITUTE(SUBSTITUTE(SUBSTITUTE(SUBSTITUTE(SUBSTITUTE(SUBSTITUTE(SUBSTITUTE(SUBSTITUTE(SUBSTITUTE(SUBSTITUTE(SUBSTITUTE(SUBSTITUTE(SUBSTITUTE(SUBSTITUTE(SUBSTITUTE(SUBSTITUTE(LOWER(AC522&amp;""),CHAR(160)," "),"."," "),","," "),"-"," "),"/"," "),"("," "),")"," "),":"," "),";"," "),"_"," "),"–"," "),"?"," "),"!"," "),"*"," "),"["," "),"]"," "),"'"," "),"#"," "),"+"," "),"&amp;"," "))&amp;" "</f>
        <v>  </v>
      </c>
    </row>
    <row r="523" customFormat="false" ht="41.25" hidden="false" customHeight="true" outlineLevel="0" collapsed="false">
      <c r="A523" s="57" t="s">
        <v>1162</v>
      </c>
      <c r="B523" s="57" t="s">
        <v>277</v>
      </c>
      <c r="C523" s="57" t="str">
        <f aca="false">Flights!$F$20</f>
        <v>MH0072</v>
      </c>
      <c r="D523" s="58" t="n">
        <f aca="false">Flights!$D$20</f>
        <v>46321</v>
      </c>
      <c r="E523" s="57" t="str">
        <f aca="false">Flights!$G$20&amp;"-"&amp;Flights!$H$20</f>
        <v>KUL-HKG</v>
      </c>
      <c r="F523" s="57" t="str">
        <f aca="false">Flights!$K$20</f>
        <v>EY</v>
      </c>
      <c r="G523" s="57" t="s">
        <v>402</v>
      </c>
      <c r="H523" s="57" t="s">
        <v>360</v>
      </c>
      <c r="I523" s="57" t="s">
        <v>429</v>
      </c>
      <c r="J523" s="57" t="s">
        <v>430</v>
      </c>
      <c r="K523" s="67" t="s">
        <v>431</v>
      </c>
      <c r="L523" s="67" t="s">
        <v>1163</v>
      </c>
      <c r="M523" s="67" t="s">
        <v>433</v>
      </c>
      <c r="N523" s="67" t="s">
        <v>365</v>
      </c>
      <c r="O523" s="67" t="s">
        <v>485</v>
      </c>
      <c r="P523" s="57" t="s">
        <v>184</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open",IF(AND(NOT(OR(LEN(AZ523)&lt;15,ISNUMBER(MATCH(AZ523,L_Placeholder,0)))),NOT(SUMPRODUCT(--ISNUMBER(SEARCH(" "&amp;L_EvidencePhrase&amp;" ",BF523)))&gt;0),NOT(OR(LEN(AU523)&lt;2,ISNUMBER(MATCH(AU523,L_Placeholder,0)))),NOT(OR(LEN(AX523)&lt;2,ISNUMBER(MATCH(AX523,L_Placeholder,0)))),TRIM(AE523)&lt;&gt;TRIM(T523)),"N/A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",BD523)))&gt;0),"INVALID – evidence missing, placeholder or not yet on file",IF(OR(LEN(AX523)&lt;2,ISNUMBER(MATCH(AX523,L_Placeholder,0))),"INVALID – verifier missing",IF(AX523=AU523,"INVALID – verifier must be someone other than the PIC",IF(SUMPRODUCT(--ISNUMBER(SEARCH(" "&amp;L_EvidencePhrase&amp;" ",BC523)))&gt;0,"INVALID – result not yet available (awaiting / TBC)",IF(AND(TRIM(U523)="Pass",SUMPRODUCT(--ISNUMBER(SEARCH(" "&amp;L_ResultBad&amp;" ",BC523)))&gt;0,NOT(SUMPRODUCT(--ISNUMBER(SEARCH(" "&amp;L_Negation&amp;" ",BC523)))&gt;0)),"INVALID – result describes a problem: use Fail, then Pass after CA",IF(AND(AQ523=1,OR(OR(LEN(AY523)&lt;3,ISNUMBER(MATCH(AY523,L_Placeholder,0))),SUMPRODUCT(--ISNUMBER(SEARCH(" "&amp;L_EvidencePhrase&amp;" ",BE523)))&gt;0)),"INVALID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SUBSTITUTE(SUBSTITUTE(SUBSTITUTE(SUBSTITUTE(SUBSTITUTE(SUBSTITUTE(SUBSTITUTE(SUBSTITUTE(SUBSTITUTE(SUBSTITUTE(SUBSTITUTE(SUBSTITUTE(SUBSTITUTE(LOWER(T523&amp;""),CHAR(160),"")," ",""),".",""),"-",""),"/",""),"?",""),"_",""),",",""),"[",""),"]",""),"(",""),")",""),"*","")</f>
        <v/>
      </c>
      <c r="AV523" s="61" t="str">
        <f aca="false">SUBSTITUTE(SUBSTITUTE(SUBSTITUTE(SUBSTITUTE(SUBSTITUTE(SUBSTITUTE(SUBSTITUTE(SUBSTITUTE(SUBSTITUTE(SUBSTITUTE(SUBSTITUTE(SUBSTITUTE(SUBSTITUTE(LOWER(V523&amp;""),CHAR(160),"")," ",""),".",""),"-",""),"/",""),"?",""),"_",""),",",""),"[",""),"]",""),"(",""),")",""),"*","")</f>
        <v/>
      </c>
      <c r="AW523" s="61" t="str">
        <f aca="false">SUBSTITUTE(SUBSTITUTE(SUBSTITUTE(SUBSTITUTE(SUBSTITUTE(SUBSTITUTE(SUBSTITUTE(SUBSTITUTE(SUBSTITUTE(SUBSTITUTE(SUBSTITUTE(SUBSTITUTE(SUBSTITUTE(LOWER(Z523&amp;""),CHAR(160),"")," ",""),".",""),"-",""),"/",""),"?",""),"_",""),",",""),"[",""),"]",""),"(",""),")",""),"*","")</f>
        <v/>
      </c>
      <c r="AX523" s="61" t="str">
        <f aca="false">SUBSTITUTE(SUBSTITUTE(SUBSTITUTE(SUBSTITUTE(SUBSTITUTE(SUBSTITUTE(SUBSTITUTE(SUBSTITUTE(SUBSTITUTE(SUBSTITUTE(SUBSTITUTE(SUBSTITUTE(SUBSTITUTE(LOWER(AE523&amp;""),CHAR(160),"")," ",""),".",""),"-",""),"/",""),"?",""),"_",""),",",""),"[",""),"]",""),"(",""),")",""),"*","")</f>
        <v/>
      </c>
      <c r="AY523" s="61" t="str">
        <f aca="false">SUBSTITUTE(SUBSTITUTE(SUBSTITUTE(SUBSTITUTE(SUBSTITUTE(SUBSTITUTE(SUBSTITUTE(SUBSTITUTE(SUBSTITUTE(SUBSTITUTE(SUBSTITUTE(SUBSTITUTE(SUBSTITUTE(LOWER(W523&amp;""),CHAR(160),"")," ",""),".",""),"-",""),"/",""),"?",""),"_",""),",",""),"[",""),"]",""),"(",""),")",""),"*","")</f>
        <v/>
      </c>
      <c r="AZ523" s="61" t="str">
        <f aca="false">SUBSTITUTE(SUBSTITUTE(SUBSTITUTE(SUBSTITUTE(SUBSTITUTE(SUBSTITUTE(SUBSTITUTE(SUBSTITUTE(SUBSTITUTE(SUBSTITUTE(SUBSTITUTE(SUBSTITUTE(SUBSTITUTE(LOWER(AC523&amp;""),CHAR(160),"")," ",""),".",""),"-",""),"/",""),"?",""),"_",""),",",""),"[",""),"]",""),"(",""),")",""),"*","")</f>
        <v/>
      </c>
      <c r="BA523" s="61" t="str">
        <f aca="false">SUBSTITUTE(SUBSTITUTE(SUBSTITUTE(SUBSTITUTE(SUBSTITUTE(SUBSTITUTE(SUBSTITUTE(SUBSTITUTE(SUBSTITUTE(SUBSTITUTE(SUBSTITUTE(SUBSTITUTE(SUBSTITUTE(LOWER(AA523&amp;""),CHAR(160),""),"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"&amp;TRIM(SUBSTITUTE(SUBSTITUTE(SUBSTITUTE(SUBSTITUTE(SUBSTITUTE(SUBSTITUTE(SUBSTITUTE(SUBSTITUTE(SUBSTITUTE(SUBSTITUTE(SUBSTITUTE(SUBSTITUTE(SUBSTITUTE(SUBSTITUTE(SUBSTITUTE(SUBSTITUTE(SUBSTITUTE(SUBSTITUTE(SUBSTITUTE(SUBSTITUTE(LOWER(V523&amp;""),CHAR(160)," "),"."," "),","," "),"-"," "),"/"," "),"("," "),")"," "),":"," "),";"," "),"_"," "),"–"," "),"?"," "),"!"," "),"*"," "),"["," "),"]"," "),"'"," "),"#"," "),"+"," "),"&amp;"," "))&amp;" "</f>
        <v>  </v>
      </c>
      <c r="BD523" s="61" t="str">
        <f aca="false">" "&amp;TRIM(SUBSTITUTE(SUBSTITUTE(SUBSTITUTE(SUBSTITUTE(SUBSTITUTE(SUBSTITUTE(SUBSTITUTE(SUBSTITUTE(SUBSTITUTE(SUBSTITUTE(SUBSTITUTE(SUBSTITUTE(SUBSTITUTE(SUBSTITUTE(SUBSTITUTE(SUBSTITUTE(SUBSTITUTE(SUBSTITUTE(SUBSTITUTE(SUBSTITUTE(LOWER(Z523&amp;""),CHAR(160)," "),"."," "),","," "),"-"," "),"/"," "),"("," "),")"," "),":"," "),";"," "),"_"," "),"–"," "),"?"," "),"!"," "),"*"," "),"["," "),"]"," "),"'"," "),"#"," "),"+"," "),"&amp;"," "))&amp;" "</f>
        <v>  </v>
      </c>
      <c r="BE523" s="61" t="str">
        <f aca="false">" "&amp;TRIM(SUBSTITUTE(SUBSTITUTE(SUBSTITUTE(SUBSTITUTE(SUBSTITUTE(SUBSTITUTE(SUBSTITUTE(SUBSTITUTE(SUBSTITUTE(SUBSTITUTE(SUBSTITUTE(SUBSTITUTE(SUBSTITUTE(SUBSTITUTE(SUBSTITUTE(SUBSTITUTE(SUBSTITUTE(SUBSTITUTE(SUBSTITUTE(SUBSTITUTE(LOWER(W523&amp;""),CHAR(160)," "),"."," "),","," "),"-"," "),"/"," "),"("," "),")"," "),":"," "),";"," "),"_"," "),"–"," "),"?"," "),"!"," "),"*"," "),"["," "),"]"," "),"'"," "),"#"," "),"+"," "),"&amp;"," "))&amp;" "</f>
        <v>  </v>
      </c>
      <c r="BF523" s="61" t="str">
        <f aca="false">" "&amp;TRIM(SUBSTITUTE(SUBSTITUTE(SUBSTITUTE(SUBSTITUTE(SUBSTITUTE(SUBSTITUTE(SUBSTITUTE(SUBSTITUTE(SUBSTITUTE(SUBSTITUTE(SUBSTITUTE(SUBSTITUTE(SUBSTITUTE(SUBSTITUTE(SUBSTITUTE(SUBSTITUTE(SUBSTITUTE(SUBSTITUTE(SUBSTITUTE(SUBSTITUTE(LOWER(AC523&amp;""),CHAR(160)," "),"."," "),","," "),"-"," "),"/"," "),"("," "),")"," "),":"," "),";"," "),"_"," "),"–"," "),"?"," "),"!"," "),"*"," "),"["," "),"]"," "),"'"," "),"#"," "),"+"," "),"&amp;"," "))&amp;" "</f>
        <v>  </v>
      </c>
    </row>
    <row r="524" customFormat="false" ht="116.25" hidden="false" customHeight="true" outlineLevel="0" collapsed="false">
      <c r="A524" s="57" t="s">
        <v>1164</v>
      </c>
      <c r="B524" s="57" t="s">
        <v>277</v>
      </c>
      <c r="C524" s="57" t="str">
        <f aca="false">Flights!$F$20</f>
        <v>MH0072</v>
      </c>
      <c r="D524" s="58" t="n">
        <f aca="false">Flights!$D$20</f>
        <v>46321</v>
      </c>
      <c r="E524" s="57" t="str">
        <f aca="false">Flights!$G$20&amp;"-"&amp;Flights!$H$20</f>
        <v>KUL-HKG</v>
      </c>
      <c r="F524" s="57" t="str">
        <f aca="false">Flights!$K$20</f>
        <v>EY</v>
      </c>
      <c r="G524" s="57" t="s">
        <v>402</v>
      </c>
      <c r="H524" s="57" t="s">
        <v>360</v>
      </c>
      <c r="I524" s="57" t="s">
        <v>429</v>
      </c>
      <c r="J524" s="57" t="s">
        <v>436</v>
      </c>
      <c r="K524" s="67" t="s">
        <v>431</v>
      </c>
      <c r="L524" s="67" t="s">
        <v>1165</v>
      </c>
      <c r="M524" s="67" t="s">
        <v>433</v>
      </c>
      <c r="N524" s="67" t="s">
        <v>426</v>
      </c>
      <c r="O524" s="67" t="s">
        <v>1166</v>
      </c>
      <c r="P524" s="57" t="s">
        <v>184</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open",IF(AND(NOT(OR(LEN(AZ524)&lt;15,ISNUMBER(MATCH(AZ524,L_Placeholder,0)))),NOT(SUMPRODUCT(--ISNUMBER(SEARCH(" "&amp;L_EvidencePhrase&amp;" ",BF524)))&gt;0),NOT(OR(LEN(AU524)&lt;2,ISNUMBER(MATCH(AU524,L_Placeholder,0)))),NOT(OR(LEN(AX524)&lt;2,ISNUMBER(MATCH(AX524,L_Placeholder,0)))),TRIM(AE524)&lt;&gt;TRIM(T524)),"N/A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",BD524)))&gt;0),"INVALID – evidence missing, placeholder or not yet on file",IF(OR(LEN(AX524)&lt;2,ISNUMBER(MATCH(AX524,L_Placeholder,0))),"INVALID – verifier missing",IF(AX524=AU524,"INVALID – verifier must be someone other than the PIC",IF(SUMPRODUCT(--ISNUMBER(SEARCH(" "&amp;L_EvidencePhrase&amp;" ",BC524)))&gt;0,"INVALID – result not yet available (awaiting / TBC)",IF(AND(TRIM(U524)="Pass",SUMPRODUCT(--ISNUMBER(SEARCH(" "&amp;L_ResultBad&amp;" ",BC524)))&gt;0,NOT(SUMPRODUCT(--ISNUMBER(SEARCH(" "&amp;L_Negation&amp;" ",BC524)))&gt;0)),"INVALID – result describes a problem: use Fail, then Pass after CA",IF(AND(AQ524=1,OR(OR(LEN(AY524)&lt;3,ISNUMBER(MATCH(AY524,L_Placeholder,0))),SUMPRODUCT(--ISNUMBER(SEARCH(" "&amp;L_EvidencePhrase&amp;" ",BE524)))&gt;0)),"INVALID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SUBSTITUTE(SUBSTITUTE(SUBSTITUTE(SUBSTITUTE(SUBSTITUTE(SUBSTITUTE(SUBSTITUTE(SUBSTITUTE(SUBSTITUTE(SUBSTITUTE(SUBSTITUTE(SUBSTITUTE(SUBSTITUTE(LOWER(T524&amp;""),CHAR(160),"")," ",""),".",""),"-",""),"/",""),"?",""),"_",""),",",""),"[",""),"]",""),"(",""),")",""),"*","")</f>
        <v/>
      </c>
      <c r="AV524" s="61" t="str">
        <f aca="false">SUBSTITUTE(SUBSTITUTE(SUBSTITUTE(SUBSTITUTE(SUBSTITUTE(SUBSTITUTE(SUBSTITUTE(SUBSTITUTE(SUBSTITUTE(SUBSTITUTE(SUBSTITUTE(SUBSTITUTE(SUBSTITUTE(LOWER(V524&amp;""),CHAR(160),"")," ",""),".",""),"-",""),"/",""),"?",""),"_",""),",",""),"[",""),"]",""),"(",""),")",""),"*","")</f>
        <v/>
      </c>
      <c r="AW524" s="61" t="str">
        <f aca="false">SUBSTITUTE(SUBSTITUTE(SUBSTITUTE(SUBSTITUTE(SUBSTITUTE(SUBSTITUTE(SUBSTITUTE(SUBSTITUTE(SUBSTITUTE(SUBSTITUTE(SUBSTITUTE(SUBSTITUTE(SUBSTITUTE(LOWER(Z524&amp;""),CHAR(160),"")," ",""),".",""),"-",""),"/",""),"?",""),"_",""),",",""),"[",""),"]",""),"(",""),")",""),"*","")</f>
        <v/>
      </c>
      <c r="AX524" s="61" t="str">
        <f aca="false">SUBSTITUTE(SUBSTITUTE(SUBSTITUTE(SUBSTITUTE(SUBSTITUTE(SUBSTITUTE(SUBSTITUTE(SUBSTITUTE(SUBSTITUTE(SUBSTITUTE(SUBSTITUTE(SUBSTITUTE(SUBSTITUTE(LOWER(AE524&amp;""),CHAR(160),"")," ",""),".",""),"-",""),"/",""),"?",""),"_",""),",",""),"[",""),"]",""),"(",""),")",""),"*","")</f>
        <v/>
      </c>
      <c r="AY524" s="61" t="str">
        <f aca="false">SUBSTITUTE(SUBSTITUTE(SUBSTITUTE(SUBSTITUTE(SUBSTITUTE(SUBSTITUTE(SUBSTITUTE(SUBSTITUTE(SUBSTITUTE(SUBSTITUTE(SUBSTITUTE(SUBSTITUTE(SUBSTITUTE(LOWER(W524&amp;""),CHAR(160),"")," ",""),".",""),"-",""),"/",""),"?",""),"_",""),",",""),"[",""),"]",""),"(",""),")",""),"*","")</f>
        <v/>
      </c>
      <c r="AZ524" s="61" t="str">
        <f aca="false">SUBSTITUTE(SUBSTITUTE(SUBSTITUTE(SUBSTITUTE(SUBSTITUTE(SUBSTITUTE(SUBSTITUTE(SUBSTITUTE(SUBSTITUTE(SUBSTITUTE(SUBSTITUTE(SUBSTITUTE(SUBSTITUTE(LOWER(AC524&amp;""),CHAR(160),"")," ",""),".",""),"-",""),"/",""),"?",""),"_",""),",",""),"[",""),"]",""),"(",""),")",""),"*","")</f>
        <v/>
      </c>
      <c r="BA524" s="61" t="str">
        <f aca="false">SUBSTITUTE(SUBSTITUTE(SUBSTITUTE(SUBSTITUTE(SUBSTITUTE(SUBSTITUTE(SUBSTITUTE(SUBSTITUTE(SUBSTITUTE(SUBSTITUTE(SUBSTITUTE(SUBSTITUTE(SUBSTITUTE(LOWER(AA524&amp;""),CHAR(160),""),"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"&amp;TRIM(SUBSTITUTE(SUBSTITUTE(SUBSTITUTE(SUBSTITUTE(SUBSTITUTE(SUBSTITUTE(SUBSTITUTE(SUBSTITUTE(SUBSTITUTE(SUBSTITUTE(SUBSTITUTE(SUBSTITUTE(SUBSTITUTE(SUBSTITUTE(SUBSTITUTE(SUBSTITUTE(SUBSTITUTE(SUBSTITUTE(SUBSTITUTE(SUBSTITUTE(LOWER(V524&amp;""),CHAR(160)," "),"."," "),","," "),"-"," "),"/"," "),"("," "),")"," "),":"," "),";"," "),"_"," "),"–"," "),"?"," "),"!"," "),"*"," "),"["," "),"]"," "),"'"," "),"#"," "),"+"," "),"&amp;"," "))&amp;" "</f>
        <v>  </v>
      </c>
      <c r="BD524" s="61" t="str">
        <f aca="false">" "&amp;TRIM(SUBSTITUTE(SUBSTITUTE(SUBSTITUTE(SUBSTITUTE(SUBSTITUTE(SUBSTITUTE(SUBSTITUTE(SUBSTITUTE(SUBSTITUTE(SUBSTITUTE(SUBSTITUTE(SUBSTITUTE(SUBSTITUTE(SUBSTITUTE(SUBSTITUTE(SUBSTITUTE(SUBSTITUTE(SUBSTITUTE(SUBSTITUTE(SUBSTITUTE(LOWER(Z524&amp;""),CHAR(160)," "),"."," "),","," "),"-"," "),"/"," "),"("," "),")"," "),":"," "),";"," "),"_"," "),"–"," "),"?"," "),"!"," "),"*"," "),"["," "),"]"," "),"'"," "),"#"," "),"+"," "),"&amp;"," "))&amp;" "</f>
        <v>  </v>
      </c>
      <c r="BE524" s="61" t="str">
        <f aca="false">" "&amp;TRIM(SUBSTITUTE(SUBSTITUTE(SUBSTITUTE(SUBSTITUTE(SUBSTITUTE(SUBSTITUTE(SUBSTITUTE(SUBSTITUTE(SUBSTITUTE(SUBSTITUTE(SUBSTITUTE(SUBSTITUTE(SUBSTITUTE(SUBSTITUTE(SUBSTITUTE(SUBSTITUTE(SUBSTITUTE(SUBSTITUTE(SUBSTITUTE(SUBSTITUTE(LOWER(W524&amp;""),CHAR(160)," "),"."," "),","," "),"-"," "),"/"," "),"("," "),")"," "),":"," "),";"," "),"_"," "),"–"," "),"?"," "),"!"," "),"*"," "),"["," "),"]"," "),"'"," "),"#"," "),"+"," "),"&amp;"," "))&amp;" "</f>
        <v>  </v>
      </c>
      <c r="BF524" s="61" t="str">
        <f aca="false">" "&amp;TRIM(SUBSTITUTE(SUBSTITUTE(SUBSTITUTE(SUBSTITUTE(SUBSTITUTE(SUBSTITUTE(SUBSTITUTE(SUBSTITUTE(SUBSTITUTE(SUBSTITUTE(SUBSTITUTE(SUBSTITUTE(SUBSTITUTE(SUBSTITUTE(SUBSTITUTE(SUBSTITUTE(SUBSTITUTE(SUBSTITUTE(SUBSTITUTE(SUBSTITUTE(LOWER(AC524&amp;""),CHAR(160)," "),"."," "),","," "),"-"," "),"/"," "),"("," "),")"," "),":"," "),";"," "),"_"," "),"–"," "),"?"," "),"!"," "),"*"," "),"["," "),"]"," "),"'"," "),"#"," "),"+"," "),"&amp;"," "))&amp;" "</f>
        <v>  </v>
      </c>
    </row>
    <row r="525" customFormat="false" ht="54" hidden="false" customHeight="true" outlineLevel="0" collapsed="false">
      <c r="A525" s="57" t="s">
        <v>1167</v>
      </c>
      <c r="B525" s="57" t="s">
        <v>277</v>
      </c>
      <c r="C525" s="57" t="str">
        <f aca="false">Flights!$F$20</f>
        <v>MH0072</v>
      </c>
      <c r="D525" s="58" t="n">
        <f aca="false">Flights!$D$20</f>
        <v>46321</v>
      </c>
      <c r="E525" s="57" t="str">
        <f aca="false">Flights!$G$20&amp;"-"&amp;Flights!$H$20</f>
        <v>KUL-HKG</v>
      </c>
      <c r="F525" s="57" t="str">
        <f aca="false">Flights!$K$20</f>
        <v>EY</v>
      </c>
      <c r="G525" s="57" t="s">
        <v>402</v>
      </c>
      <c r="H525" s="57" t="s">
        <v>360</v>
      </c>
      <c r="I525" s="57" t="s">
        <v>616</v>
      </c>
      <c r="J525" s="57" t="s">
        <v>1168</v>
      </c>
      <c r="K525" s="67" t="s">
        <v>1169</v>
      </c>
      <c r="L525" s="67" t="s">
        <v>1170</v>
      </c>
      <c r="M525" s="67" t="s">
        <v>433</v>
      </c>
      <c r="N525" s="67" t="s">
        <v>365</v>
      </c>
      <c r="O525" s="67" t="s">
        <v>1171</v>
      </c>
      <c r="P525" s="57" t="s">
        <v>184</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open",IF(AND(NOT(OR(LEN(AZ525)&lt;15,ISNUMBER(MATCH(AZ525,L_Placeholder,0)))),NOT(SUMPRODUCT(--ISNUMBER(SEARCH(" "&amp;L_EvidencePhrase&amp;" ",BF525)))&gt;0),NOT(OR(LEN(AU525)&lt;2,ISNUMBER(MATCH(AU525,L_Placeholder,0)))),NOT(OR(LEN(AX525)&lt;2,ISNUMBER(MATCH(AX525,L_Placeholder,0)))),TRIM(AE525)&lt;&gt;TRIM(T525)),"N/A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",BD525)))&gt;0),"INVALID – evidence missing, placeholder or not yet on file",IF(OR(LEN(AX525)&lt;2,ISNUMBER(MATCH(AX525,L_Placeholder,0))),"INVALID – verifier missing",IF(AX525=AU525,"INVALID – verifier must be someone other than the PIC",IF(SUMPRODUCT(--ISNUMBER(SEARCH(" "&amp;L_EvidencePhrase&amp;" ",BC525)))&gt;0,"INVALID – result not yet available (awaiting / TBC)",IF(AND(TRIM(U525)="Pass",SUMPRODUCT(--ISNUMBER(SEARCH(" "&amp;L_ResultBad&amp;" ",BC525)))&gt;0,NOT(SUMPRODUCT(--ISNUMBER(SEARCH(" "&amp;L_Negation&amp;" ",BC525)))&gt;0)),"INVALID – result describes a problem: use Fail, then Pass after CA",IF(AND(AQ525=1,OR(OR(LEN(AY525)&lt;3,ISNUMBER(MATCH(AY525,L_Placeholder,0))),SUMPRODUCT(--ISNUMBER(SEARCH(" "&amp;L_EvidencePhrase&amp;" ",BE525)))&gt;0)),"INVALID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SUBSTITUTE(SUBSTITUTE(SUBSTITUTE(SUBSTITUTE(SUBSTITUTE(SUBSTITUTE(SUBSTITUTE(SUBSTITUTE(SUBSTITUTE(SUBSTITUTE(SUBSTITUTE(SUBSTITUTE(SUBSTITUTE(LOWER(T525&amp;""),CHAR(160),"")," ",""),".",""),"-",""),"/",""),"?",""),"_",""),",",""),"[",""),"]",""),"(",""),")",""),"*","")</f>
        <v/>
      </c>
      <c r="AV525" s="61" t="str">
        <f aca="false">SUBSTITUTE(SUBSTITUTE(SUBSTITUTE(SUBSTITUTE(SUBSTITUTE(SUBSTITUTE(SUBSTITUTE(SUBSTITUTE(SUBSTITUTE(SUBSTITUTE(SUBSTITUTE(SUBSTITUTE(SUBSTITUTE(LOWER(V525&amp;""),CHAR(160),"")," ",""),".",""),"-",""),"/",""),"?",""),"_",""),",",""),"[",""),"]",""),"(",""),")",""),"*","")</f>
        <v/>
      </c>
      <c r="AW525" s="61" t="str">
        <f aca="false">SUBSTITUTE(SUBSTITUTE(SUBSTITUTE(SUBSTITUTE(SUBSTITUTE(SUBSTITUTE(SUBSTITUTE(SUBSTITUTE(SUBSTITUTE(SUBSTITUTE(SUBSTITUTE(SUBSTITUTE(SUBSTITUTE(LOWER(Z525&amp;""),CHAR(160),"")," ",""),".",""),"-",""),"/",""),"?",""),"_",""),",",""),"[",""),"]",""),"(",""),")",""),"*","")</f>
        <v/>
      </c>
      <c r="AX525" s="61" t="str">
        <f aca="false">SUBSTITUTE(SUBSTITUTE(SUBSTITUTE(SUBSTITUTE(SUBSTITUTE(SUBSTITUTE(SUBSTITUTE(SUBSTITUTE(SUBSTITUTE(SUBSTITUTE(SUBSTITUTE(SUBSTITUTE(SUBSTITUTE(LOWER(AE525&amp;""),CHAR(160),"")," ",""),".",""),"-",""),"/",""),"?",""),"_",""),",",""),"[",""),"]",""),"(",""),")",""),"*","")</f>
        <v/>
      </c>
      <c r="AY525" s="61" t="str">
        <f aca="false">SUBSTITUTE(SUBSTITUTE(SUBSTITUTE(SUBSTITUTE(SUBSTITUTE(SUBSTITUTE(SUBSTITUTE(SUBSTITUTE(SUBSTITUTE(SUBSTITUTE(SUBSTITUTE(SUBSTITUTE(SUBSTITUTE(LOWER(W525&amp;""),CHAR(160),"")," ",""),".",""),"-",""),"/",""),"?",""),"_",""),",",""),"[",""),"]",""),"(",""),")",""),"*","")</f>
        <v/>
      </c>
      <c r="AZ525" s="61" t="str">
        <f aca="false">SUBSTITUTE(SUBSTITUTE(SUBSTITUTE(SUBSTITUTE(SUBSTITUTE(SUBSTITUTE(SUBSTITUTE(SUBSTITUTE(SUBSTITUTE(SUBSTITUTE(SUBSTITUTE(SUBSTITUTE(SUBSTITUTE(LOWER(AC525&amp;""),CHAR(160),"")," ",""),".",""),"-",""),"/",""),"?",""),"_",""),",",""),"[",""),"]",""),"(",""),")",""),"*","")</f>
        <v/>
      </c>
      <c r="BA525" s="61" t="str">
        <f aca="false">SUBSTITUTE(SUBSTITUTE(SUBSTITUTE(SUBSTITUTE(SUBSTITUTE(SUBSTITUTE(SUBSTITUTE(SUBSTITUTE(SUBSTITUTE(SUBSTITUTE(SUBSTITUTE(SUBSTITUTE(SUBSTITUTE(LOWER(AA525&amp;""),CHAR(160),""),"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"&amp;TRIM(SUBSTITUTE(SUBSTITUTE(SUBSTITUTE(SUBSTITUTE(SUBSTITUTE(SUBSTITUTE(SUBSTITUTE(SUBSTITUTE(SUBSTITUTE(SUBSTITUTE(SUBSTITUTE(SUBSTITUTE(SUBSTITUTE(SUBSTITUTE(SUBSTITUTE(SUBSTITUTE(SUBSTITUTE(SUBSTITUTE(SUBSTITUTE(SUBSTITUTE(LOWER(V525&amp;""),CHAR(160)," "),"."," "),","," "),"-"," "),"/"," "),"("," "),")"," "),":"," "),";"," "),"_"," "),"–"," "),"?"," "),"!"," "),"*"," "),"["," "),"]"," "),"'"," "),"#"," "),"+"," "),"&amp;"," "))&amp;" "</f>
        <v>  </v>
      </c>
      <c r="BD525" s="61" t="str">
        <f aca="false">" "&amp;TRIM(SUBSTITUTE(SUBSTITUTE(SUBSTITUTE(SUBSTITUTE(SUBSTITUTE(SUBSTITUTE(SUBSTITUTE(SUBSTITUTE(SUBSTITUTE(SUBSTITUTE(SUBSTITUTE(SUBSTITUTE(SUBSTITUTE(SUBSTITUTE(SUBSTITUTE(SUBSTITUTE(SUBSTITUTE(SUBSTITUTE(SUBSTITUTE(SUBSTITUTE(LOWER(Z525&amp;""),CHAR(160)," "),"."," "),","," "),"-"," "),"/"," "),"("," "),")"," "),":"," "),";"," "),"_"," "),"–"," "),"?"," "),"!"," "),"*"," "),"["," "),"]"," "),"'"," "),"#"," "),"+"," "),"&amp;"," "))&amp;" "</f>
        <v>  </v>
      </c>
      <c r="BE525" s="61" t="str">
        <f aca="false">" "&amp;TRIM(SUBSTITUTE(SUBSTITUTE(SUBSTITUTE(SUBSTITUTE(SUBSTITUTE(SUBSTITUTE(SUBSTITUTE(SUBSTITUTE(SUBSTITUTE(SUBSTITUTE(SUBSTITUTE(SUBSTITUTE(SUBSTITUTE(SUBSTITUTE(SUBSTITUTE(SUBSTITUTE(SUBSTITUTE(SUBSTITUTE(SUBSTITUTE(SUBSTITUTE(LOWER(W525&amp;""),CHAR(160)," "),"."," "),","," "),"-"," "),"/"," "),"("," "),")"," "),":"," "),";"," "),"_"," "),"–"," "),"?"," "),"!"," "),"*"," "),"["," "),"]"," "),"'"," "),"#"," "),"+"," "),"&amp;"," "))&amp;" "</f>
        <v>  </v>
      </c>
      <c r="BF525" s="61" t="str">
        <f aca="false">" "&amp;TRIM(SUBSTITUTE(SUBSTITUTE(SUBSTITUTE(SUBSTITUTE(SUBSTITUTE(SUBSTITUTE(SUBSTITUTE(SUBSTITUTE(SUBSTITUTE(SUBSTITUTE(SUBSTITUTE(SUBSTITUTE(SUBSTITUTE(SUBSTITUTE(SUBSTITUTE(SUBSTITUTE(SUBSTITUTE(SUBSTITUTE(SUBSTITUTE(SUBSTITUTE(LOWER(AC525&amp;""),CHAR(160)," "),"."," "),","," "),"-"," "),"/"," "),"("," "),")"," "),":"," "),";"," "),"_"," "),"–"," "),"?"," "),"!"," "),"*"," "),"["," "),"]"," "),"'"," "),"#"," "),"+"," "),"&amp;"," "))&amp;" "</f>
        <v>  </v>
      </c>
    </row>
    <row r="526" customFormat="false" ht="39.75" hidden="false" customHeight="true" outlineLevel="0" collapsed="false">
      <c r="A526" s="57" t="s">
        <v>1172</v>
      </c>
      <c r="B526" s="57" t="s">
        <v>277</v>
      </c>
      <c r="C526" s="57" t="str">
        <f aca="false">Flights!$F$20</f>
        <v>MH0072</v>
      </c>
      <c r="D526" s="58" t="n">
        <f aca="false">Flights!$D$20</f>
        <v>46321</v>
      </c>
      <c r="E526" s="57" t="str">
        <f aca="false">Flights!$G$20&amp;"-"&amp;Flights!$H$20</f>
        <v>KUL-HKG</v>
      </c>
      <c r="F526" s="57" t="str">
        <f aca="false">Flights!$K$20</f>
        <v>EY</v>
      </c>
      <c r="G526" s="57" t="s">
        <v>441</v>
      </c>
      <c r="H526" s="57" t="s">
        <v>442</v>
      </c>
      <c r="I526" s="57" t="s">
        <v>361</v>
      </c>
      <c r="J526" s="57" t="s">
        <v>443</v>
      </c>
      <c r="K526" s="67" t="s">
        <v>408</v>
      </c>
      <c r="L526" s="67" t="s">
        <v>444</v>
      </c>
      <c r="M526" s="67"/>
      <c r="N526" s="67" t="s">
        <v>365</v>
      </c>
      <c r="O526" s="67" t="s">
        <v>445</v>
      </c>
      <c r="P526" s="57" t="s">
        <v>184</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open",IF(AND(NOT(OR(LEN(AZ526)&lt;15,ISNUMBER(MATCH(AZ526,L_Placeholder,0)))),NOT(SUMPRODUCT(--ISNUMBER(SEARCH(" "&amp;L_EvidencePhrase&amp;" ",BF526)))&gt;0),NOT(OR(LEN(AU526)&lt;2,ISNUMBER(MATCH(AU526,L_Placeholder,0)))),NOT(OR(LEN(AX526)&lt;2,ISNUMBER(MATCH(AX526,L_Placeholder,0)))),TRIM(AE526)&lt;&gt;TRIM(T526)),"N/A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",BD526)))&gt;0),"INVALID – evidence missing, placeholder or not yet on file",IF(OR(LEN(AX526)&lt;2,ISNUMBER(MATCH(AX526,L_Placeholder,0))),"INVALID – verifier missing",IF(AX526=AU526,"INVALID – verifier must be someone other than the PIC",IF(SUMPRODUCT(--ISNUMBER(SEARCH(" "&amp;L_EvidencePhrase&amp;" ",BC526)))&gt;0,"INVALID – result not yet available (awaiting / TBC)",IF(AND(TRIM(U526)="Pass",SUMPRODUCT(--ISNUMBER(SEARCH(" "&amp;L_ResultBad&amp;" ",BC526)))&gt;0,NOT(SUMPRODUCT(--ISNUMBER(SEARCH(" "&amp;L_Negation&amp;" ",BC526)))&gt;0)),"INVALID – result describes a problem: use Fail, then Pass after CA",IF(AND(AQ526=1,OR(OR(LEN(AY526)&lt;3,ISNUMBER(MATCH(AY526,L_Placeholder,0))),SUMPRODUCT(--ISNUMBER(SEARCH(" "&amp;L_EvidencePhrase&amp;" ",BE526)))&gt;0)),"INVALID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SUBSTITUTE(SUBSTITUTE(SUBSTITUTE(SUBSTITUTE(SUBSTITUTE(SUBSTITUTE(SUBSTITUTE(SUBSTITUTE(SUBSTITUTE(SUBSTITUTE(SUBSTITUTE(SUBSTITUTE(SUBSTITUTE(LOWER(T526&amp;""),CHAR(160),"")," ",""),".",""),"-",""),"/",""),"?",""),"_",""),",",""),"[",""),"]",""),"(",""),")",""),"*","")</f>
        <v/>
      </c>
      <c r="AV526" s="61" t="str">
        <f aca="false">SUBSTITUTE(SUBSTITUTE(SUBSTITUTE(SUBSTITUTE(SUBSTITUTE(SUBSTITUTE(SUBSTITUTE(SUBSTITUTE(SUBSTITUTE(SUBSTITUTE(SUBSTITUTE(SUBSTITUTE(SUBSTITUTE(LOWER(V526&amp;""),CHAR(160),"")," ",""),".",""),"-",""),"/",""),"?",""),"_",""),",",""),"[",""),"]",""),"(",""),")",""),"*","")</f>
        <v/>
      </c>
      <c r="AW526" s="61" t="str">
        <f aca="false">SUBSTITUTE(SUBSTITUTE(SUBSTITUTE(SUBSTITUTE(SUBSTITUTE(SUBSTITUTE(SUBSTITUTE(SUBSTITUTE(SUBSTITUTE(SUBSTITUTE(SUBSTITUTE(SUBSTITUTE(SUBSTITUTE(LOWER(Z526&amp;""),CHAR(160),"")," ",""),".",""),"-",""),"/",""),"?",""),"_",""),",",""),"[",""),"]",""),"(",""),")",""),"*","")</f>
        <v/>
      </c>
      <c r="AX526" s="61" t="str">
        <f aca="false">SUBSTITUTE(SUBSTITUTE(SUBSTITUTE(SUBSTITUTE(SUBSTITUTE(SUBSTITUTE(SUBSTITUTE(SUBSTITUTE(SUBSTITUTE(SUBSTITUTE(SUBSTITUTE(SUBSTITUTE(SUBSTITUTE(LOWER(AE526&amp;""),CHAR(160),"")," ",""),".",""),"-",""),"/",""),"?",""),"_",""),",",""),"[",""),"]",""),"(",""),")",""),"*","")</f>
        <v/>
      </c>
      <c r="AY526" s="61" t="str">
        <f aca="false">SUBSTITUTE(SUBSTITUTE(SUBSTITUTE(SUBSTITUTE(SUBSTITUTE(SUBSTITUTE(SUBSTITUTE(SUBSTITUTE(SUBSTITUTE(SUBSTITUTE(SUBSTITUTE(SUBSTITUTE(SUBSTITUTE(LOWER(W526&amp;""),CHAR(160),"")," ",""),".",""),"-",""),"/",""),"?",""),"_",""),",",""),"[",""),"]",""),"(",""),")",""),"*","")</f>
        <v/>
      </c>
      <c r="AZ526" s="61" t="str">
        <f aca="false">SUBSTITUTE(SUBSTITUTE(SUBSTITUTE(SUBSTITUTE(SUBSTITUTE(SUBSTITUTE(SUBSTITUTE(SUBSTITUTE(SUBSTITUTE(SUBSTITUTE(SUBSTITUTE(SUBSTITUTE(SUBSTITUTE(LOWER(AC526&amp;""),CHAR(160),"")," ",""),".",""),"-",""),"/",""),"?",""),"_",""),",",""),"[",""),"]",""),"(",""),")",""),"*","")</f>
        <v/>
      </c>
      <c r="BA526" s="61" t="str">
        <f aca="false">SUBSTITUTE(SUBSTITUTE(SUBSTITUTE(SUBSTITUTE(SUBSTITUTE(SUBSTITUTE(SUBSTITUTE(SUBSTITUTE(SUBSTITUTE(SUBSTITUTE(SUBSTITUTE(SUBSTITUTE(SUBSTITUTE(LOWER(AA526&amp;""),CHAR(160),""),"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"&amp;TRIM(SUBSTITUTE(SUBSTITUTE(SUBSTITUTE(SUBSTITUTE(SUBSTITUTE(SUBSTITUTE(SUBSTITUTE(SUBSTITUTE(SUBSTITUTE(SUBSTITUTE(SUBSTITUTE(SUBSTITUTE(SUBSTITUTE(SUBSTITUTE(SUBSTITUTE(SUBSTITUTE(SUBSTITUTE(SUBSTITUTE(SUBSTITUTE(SUBSTITUTE(LOWER(V526&amp;""),CHAR(160)," "),"."," "),","," "),"-"," "),"/"," "),"("," "),")"," "),":"," "),";"," "),"_"," "),"–"," "),"?"," "),"!"," "),"*"," "),"["," "),"]"," "),"'"," "),"#"," "),"+"," "),"&amp;"," "))&amp;" "</f>
        <v>  </v>
      </c>
      <c r="BD526" s="61" t="str">
        <f aca="false">" "&amp;TRIM(SUBSTITUTE(SUBSTITUTE(SUBSTITUTE(SUBSTITUTE(SUBSTITUTE(SUBSTITUTE(SUBSTITUTE(SUBSTITUTE(SUBSTITUTE(SUBSTITUTE(SUBSTITUTE(SUBSTITUTE(SUBSTITUTE(SUBSTITUTE(SUBSTITUTE(SUBSTITUTE(SUBSTITUTE(SUBSTITUTE(SUBSTITUTE(SUBSTITUTE(LOWER(Z526&amp;""),CHAR(160)," "),"."," "),","," "),"-"," "),"/"," "),"("," "),")"," "),":"," "),";"," "),"_"," "),"–"," "),"?"," "),"!"," "),"*"," "),"["," "),"]"," "),"'"," "),"#"," "),"+"," "),"&amp;"," "))&amp;" "</f>
        <v>  </v>
      </c>
      <c r="BE526" s="61" t="str">
        <f aca="false">" "&amp;TRIM(SUBSTITUTE(SUBSTITUTE(SUBSTITUTE(SUBSTITUTE(SUBSTITUTE(SUBSTITUTE(SUBSTITUTE(SUBSTITUTE(SUBSTITUTE(SUBSTITUTE(SUBSTITUTE(SUBSTITUTE(SUBSTITUTE(SUBSTITUTE(SUBSTITUTE(SUBSTITUTE(SUBSTITUTE(SUBSTITUTE(SUBSTITUTE(SUBSTITUTE(LOWER(W526&amp;""),CHAR(160)," "),"."," "),","," "),"-"," "),"/"," "),"("," "),")"," "),":"," "),";"," "),"_"," "),"–"," "),"?"," "),"!"," "),"*"," "),"["," "),"]"," "),"'"," "),"#"," "),"+"," "),"&amp;"," "))&amp;" "</f>
        <v>  </v>
      </c>
      <c r="BF526" s="61" t="str">
        <f aca="false">" "&amp;TRIM(SUBSTITUTE(SUBSTITUTE(SUBSTITUTE(SUBSTITUTE(SUBSTITUTE(SUBSTITUTE(SUBSTITUTE(SUBSTITUTE(SUBSTITUTE(SUBSTITUTE(SUBSTITUTE(SUBSTITUTE(SUBSTITUTE(SUBSTITUTE(SUBSTITUTE(SUBSTITUTE(SUBSTITUTE(SUBSTITUTE(SUBSTITUTE(SUBSTITUTE(LOWER(AC526&amp;""),CHAR(160)," "),"."," "),","," "),"-"," "),"/"," "),"("," "),")"," "),":"," "),";"," "),"_"," "),"–"," "),"?"," "),"!"," "),"*"," "),"["," "),"]"," "),"'"," "),"#"," "),"+"," "),"&amp;"," "))&amp;" "</f>
        <v>  </v>
      </c>
    </row>
    <row r="527" customFormat="false" ht="39.75" hidden="false" customHeight="true" outlineLevel="0" collapsed="false">
      <c r="A527" s="57" t="s">
        <v>1173</v>
      </c>
      <c r="B527" s="57" t="s">
        <v>277</v>
      </c>
      <c r="C527" s="57" t="str">
        <f aca="false">Flights!$F$20</f>
        <v>MH0072</v>
      </c>
      <c r="D527" s="58" t="n">
        <f aca="false">Flights!$D$20</f>
        <v>46321</v>
      </c>
      <c r="E527" s="57" t="str">
        <f aca="false">Flights!$G$20&amp;"-"&amp;Flights!$H$20</f>
        <v>KUL-HKG</v>
      </c>
      <c r="F527" s="57" t="str">
        <f aca="false">Flights!$K$20</f>
        <v>EY</v>
      </c>
      <c r="G527" s="57" t="s">
        <v>441</v>
      </c>
      <c r="H527" s="57" t="s">
        <v>442</v>
      </c>
      <c r="I527" s="57" t="s">
        <v>410</v>
      </c>
      <c r="J527" s="57" t="s">
        <v>447</v>
      </c>
      <c r="K527" s="67" t="s">
        <v>408</v>
      </c>
      <c r="L527" s="67" t="s">
        <v>444</v>
      </c>
      <c r="M527" s="67"/>
      <c r="N527" s="67" t="s">
        <v>365</v>
      </c>
      <c r="O527" s="67" t="s">
        <v>445</v>
      </c>
      <c r="P527" s="57" t="s">
        <v>184</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open",IF(AND(NOT(OR(LEN(AZ527)&lt;15,ISNUMBER(MATCH(AZ527,L_Placeholder,0)))),NOT(SUMPRODUCT(--ISNUMBER(SEARCH(" "&amp;L_EvidencePhrase&amp;" ",BF527)))&gt;0),NOT(OR(LEN(AU527)&lt;2,ISNUMBER(MATCH(AU527,L_Placeholder,0)))),NOT(OR(LEN(AX527)&lt;2,ISNUMBER(MATCH(AX527,L_Placeholder,0)))),TRIM(AE527)&lt;&gt;TRIM(T527)),"N/A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",BD527)))&gt;0),"INVALID – evidence missing, placeholder or not yet on file",IF(OR(LEN(AX527)&lt;2,ISNUMBER(MATCH(AX527,L_Placeholder,0))),"INVALID – verifier missing",IF(AX527=AU527,"INVALID – verifier must be someone other than the PIC",IF(SUMPRODUCT(--ISNUMBER(SEARCH(" "&amp;L_EvidencePhrase&amp;" ",BC527)))&gt;0,"INVALID – result not yet available (awaiting / TBC)",IF(AND(TRIM(U527)="Pass",SUMPRODUCT(--ISNUMBER(SEARCH(" "&amp;L_ResultBad&amp;" ",BC527)))&gt;0,NOT(SUMPRODUCT(--ISNUMBER(SEARCH(" "&amp;L_Negation&amp;" ",BC527)))&gt;0)),"INVALID – result describes a problem: use Fail, then Pass after CA",IF(AND(AQ527=1,OR(OR(LEN(AY527)&lt;3,ISNUMBER(MATCH(AY527,L_Placeholder,0))),SUMPRODUCT(--ISNUMBER(SEARCH(" "&amp;L_EvidencePhrase&amp;" ",BE527)))&gt;0)),"INVALID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SUBSTITUTE(SUBSTITUTE(SUBSTITUTE(SUBSTITUTE(SUBSTITUTE(SUBSTITUTE(SUBSTITUTE(SUBSTITUTE(SUBSTITUTE(SUBSTITUTE(SUBSTITUTE(SUBSTITUTE(SUBSTITUTE(LOWER(T527&amp;""),CHAR(160),"")," ",""),".",""),"-",""),"/",""),"?",""),"_",""),",",""),"[",""),"]",""),"(",""),")",""),"*","")</f>
        <v/>
      </c>
      <c r="AV527" s="61" t="str">
        <f aca="false">SUBSTITUTE(SUBSTITUTE(SUBSTITUTE(SUBSTITUTE(SUBSTITUTE(SUBSTITUTE(SUBSTITUTE(SUBSTITUTE(SUBSTITUTE(SUBSTITUTE(SUBSTITUTE(SUBSTITUTE(SUBSTITUTE(LOWER(V527&amp;""),CHAR(160),"")," ",""),".",""),"-",""),"/",""),"?",""),"_",""),",",""),"[",""),"]",""),"(",""),")",""),"*","")</f>
        <v/>
      </c>
      <c r="AW527" s="61" t="str">
        <f aca="false">SUBSTITUTE(SUBSTITUTE(SUBSTITUTE(SUBSTITUTE(SUBSTITUTE(SUBSTITUTE(SUBSTITUTE(SUBSTITUTE(SUBSTITUTE(SUBSTITUTE(SUBSTITUTE(SUBSTITUTE(SUBSTITUTE(LOWER(Z527&amp;""),CHAR(160),"")," ",""),".",""),"-",""),"/",""),"?",""),"_",""),",",""),"[",""),"]",""),"(",""),")",""),"*","")</f>
        <v/>
      </c>
      <c r="AX527" s="61" t="str">
        <f aca="false">SUBSTITUTE(SUBSTITUTE(SUBSTITUTE(SUBSTITUTE(SUBSTITUTE(SUBSTITUTE(SUBSTITUTE(SUBSTITUTE(SUBSTITUTE(SUBSTITUTE(SUBSTITUTE(SUBSTITUTE(SUBSTITUTE(LOWER(AE527&amp;""),CHAR(160),"")," ",""),".",""),"-",""),"/",""),"?",""),"_",""),",",""),"[",""),"]",""),"(",""),")",""),"*","")</f>
        <v/>
      </c>
      <c r="AY527" s="61" t="str">
        <f aca="false">SUBSTITUTE(SUBSTITUTE(SUBSTITUTE(SUBSTITUTE(SUBSTITUTE(SUBSTITUTE(SUBSTITUTE(SUBSTITUTE(SUBSTITUTE(SUBSTITUTE(SUBSTITUTE(SUBSTITUTE(SUBSTITUTE(LOWER(W527&amp;""),CHAR(160),"")," ",""),".",""),"-",""),"/",""),"?",""),"_",""),",",""),"[",""),"]",""),"(",""),")",""),"*","")</f>
        <v/>
      </c>
      <c r="AZ527" s="61" t="str">
        <f aca="false">SUBSTITUTE(SUBSTITUTE(SUBSTITUTE(SUBSTITUTE(SUBSTITUTE(SUBSTITUTE(SUBSTITUTE(SUBSTITUTE(SUBSTITUTE(SUBSTITUTE(SUBSTITUTE(SUBSTITUTE(SUBSTITUTE(LOWER(AC527&amp;""),CHAR(160),"")," ",""),".",""),"-",""),"/",""),"?",""),"_",""),",",""),"[",""),"]",""),"(",""),")",""),"*","")</f>
        <v/>
      </c>
      <c r="BA527" s="61" t="str">
        <f aca="false">SUBSTITUTE(SUBSTITUTE(SUBSTITUTE(SUBSTITUTE(SUBSTITUTE(SUBSTITUTE(SUBSTITUTE(SUBSTITUTE(SUBSTITUTE(SUBSTITUTE(SUBSTITUTE(SUBSTITUTE(SUBSTITUTE(LOWER(AA527&amp;""),CHAR(160),""),"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"&amp;TRIM(SUBSTITUTE(SUBSTITUTE(SUBSTITUTE(SUBSTITUTE(SUBSTITUTE(SUBSTITUTE(SUBSTITUTE(SUBSTITUTE(SUBSTITUTE(SUBSTITUTE(SUBSTITUTE(SUBSTITUTE(SUBSTITUTE(SUBSTITUTE(SUBSTITUTE(SUBSTITUTE(SUBSTITUTE(SUBSTITUTE(SUBSTITUTE(SUBSTITUTE(LOWER(V527&amp;""),CHAR(160)," "),"."," "),","," "),"-"," "),"/"," "),"("," "),")"," "),":"," "),";"," "),"_"," "),"–"," "),"?"," "),"!"," "),"*"," "),"["," "),"]"," "),"'"," "),"#"," "),"+"," "),"&amp;"," "))&amp;" "</f>
        <v>  </v>
      </c>
      <c r="BD527" s="61" t="str">
        <f aca="false">" "&amp;TRIM(SUBSTITUTE(SUBSTITUTE(SUBSTITUTE(SUBSTITUTE(SUBSTITUTE(SUBSTITUTE(SUBSTITUTE(SUBSTITUTE(SUBSTITUTE(SUBSTITUTE(SUBSTITUTE(SUBSTITUTE(SUBSTITUTE(SUBSTITUTE(SUBSTITUTE(SUBSTITUTE(SUBSTITUTE(SUBSTITUTE(SUBSTITUTE(SUBSTITUTE(LOWER(Z527&amp;""),CHAR(160)," "),"."," "),","," "),"-"," "),"/"," "),"("," "),")"," "),":"," "),";"," "),"_"," "),"–"," "),"?"," "),"!"," "),"*"," "),"["," "),"]"," "),"'"," "),"#"," "),"+"," "),"&amp;"," "))&amp;" "</f>
        <v>  </v>
      </c>
      <c r="BE527" s="61" t="str">
        <f aca="false">" "&amp;TRIM(SUBSTITUTE(SUBSTITUTE(SUBSTITUTE(SUBSTITUTE(SUBSTITUTE(SUBSTITUTE(SUBSTITUTE(SUBSTITUTE(SUBSTITUTE(SUBSTITUTE(SUBSTITUTE(SUBSTITUTE(SUBSTITUTE(SUBSTITUTE(SUBSTITUTE(SUBSTITUTE(SUBSTITUTE(SUBSTITUTE(SUBSTITUTE(SUBSTITUTE(LOWER(W527&amp;""),CHAR(160)," "),"."," "),","," "),"-"," "),"/"," "),"("," "),")"," "),":"," "),";"," "),"_"," "),"–"," "),"?"," "),"!"," "),"*"," "),"["," "),"]"," "),"'"," "),"#"," "),"+"," "),"&amp;"," "))&amp;" "</f>
        <v>  </v>
      </c>
      <c r="BF527" s="61" t="str">
        <f aca="false">" "&amp;TRIM(SUBSTITUTE(SUBSTITUTE(SUBSTITUTE(SUBSTITUTE(SUBSTITUTE(SUBSTITUTE(SUBSTITUTE(SUBSTITUTE(SUBSTITUTE(SUBSTITUTE(SUBSTITUTE(SUBSTITUTE(SUBSTITUTE(SUBSTITUTE(SUBSTITUTE(SUBSTITUTE(SUBSTITUTE(SUBSTITUTE(SUBSTITUTE(SUBSTITUTE(LOWER(AC527&amp;""),CHAR(160)," "),"."," "),","," "),"-"," "),"/"," "),"("," "),")"," "),":"," "),";"," "),"_"," "),"–"," "),"?"," "),"!"," "),"*"," "),"["," "),"]"," "),"'"," "),"#"," "),"+"," "),"&amp;"," "))&amp;" "</f>
        <v>  </v>
      </c>
    </row>
    <row r="528" customFormat="false" ht="39.75" hidden="false" customHeight="true" outlineLevel="0" collapsed="false">
      <c r="A528" s="57" t="s">
        <v>1174</v>
      </c>
      <c r="B528" s="57" t="s">
        <v>277</v>
      </c>
      <c r="C528" s="57" t="str">
        <f aca="false">Flights!$F$20</f>
        <v>MH0072</v>
      </c>
      <c r="D528" s="58" t="n">
        <f aca="false">Flights!$D$20</f>
        <v>46321</v>
      </c>
      <c r="E528" s="57" t="str">
        <f aca="false">Flights!$G$20&amp;"-"&amp;Flights!$H$20</f>
        <v>KUL-HKG</v>
      </c>
      <c r="F528" s="57" t="str">
        <f aca="false">Flights!$K$20</f>
        <v>EY</v>
      </c>
      <c r="G528" s="57" t="s">
        <v>441</v>
      </c>
      <c r="H528" s="57" t="s">
        <v>442</v>
      </c>
      <c r="I528" s="57" t="s">
        <v>429</v>
      </c>
      <c r="J528" s="57" t="s">
        <v>451</v>
      </c>
      <c r="K528" s="67" t="s">
        <v>431</v>
      </c>
      <c r="L528" s="67" t="s">
        <v>1163</v>
      </c>
      <c r="M528" s="67" t="s">
        <v>433</v>
      </c>
      <c r="N528" s="67" t="s">
        <v>365</v>
      </c>
      <c r="O528" s="67"/>
      <c r="P528" s="57" t="s">
        <v>184</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open",IF(AND(NOT(OR(LEN(AZ528)&lt;15,ISNUMBER(MATCH(AZ528,L_Placeholder,0)))),NOT(SUMPRODUCT(--ISNUMBER(SEARCH(" "&amp;L_EvidencePhrase&amp;" ",BF528)))&gt;0),NOT(OR(LEN(AU528)&lt;2,ISNUMBER(MATCH(AU528,L_Placeholder,0)))),NOT(OR(LEN(AX528)&lt;2,ISNUMBER(MATCH(AX528,L_Placeholder,0)))),TRIM(AE528)&lt;&gt;TRIM(T528)),"N/A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",BD528)))&gt;0),"INVALID – evidence missing, placeholder or not yet on file",IF(OR(LEN(AX528)&lt;2,ISNUMBER(MATCH(AX528,L_Placeholder,0))),"INVALID – verifier missing",IF(AX528=AU528,"INVALID – verifier must be someone other than the PIC",IF(SUMPRODUCT(--ISNUMBER(SEARCH(" "&amp;L_EvidencePhrase&amp;" ",BC528)))&gt;0,"INVALID – result not yet available (awaiting / TBC)",IF(AND(TRIM(U528)="Pass",SUMPRODUCT(--ISNUMBER(SEARCH(" "&amp;L_ResultBad&amp;" ",BC528)))&gt;0,NOT(SUMPRODUCT(--ISNUMBER(SEARCH(" "&amp;L_Negation&amp;" ",BC528)))&gt;0)),"INVALID – result describes a problem: use Fail, then Pass after CA",IF(AND(AQ528=1,OR(OR(LEN(AY528)&lt;3,ISNUMBER(MATCH(AY528,L_Placeholder,0))),SUMPRODUCT(--ISNUMBER(SEARCH(" "&amp;L_EvidencePhrase&amp;" ",BE528)))&gt;0)),"INVALID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SUBSTITUTE(SUBSTITUTE(SUBSTITUTE(SUBSTITUTE(SUBSTITUTE(SUBSTITUTE(SUBSTITUTE(SUBSTITUTE(SUBSTITUTE(SUBSTITUTE(SUBSTITUTE(SUBSTITUTE(SUBSTITUTE(LOWER(T528&amp;""),CHAR(160),"")," ",""),".",""),"-",""),"/",""),"?",""),"_",""),",",""),"[",""),"]",""),"(",""),")",""),"*","")</f>
        <v/>
      </c>
      <c r="AV528" s="61" t="str">
        <f aca="false">SUBSTITUTE(SUBSTITUTE(SUBSTITUTE(SUBSTITUTE(SUBSTITUTE(SUBSTITUTE(SUBSTITUTE(SUBSTITUTE(SUBSTITUTE(SUBSTITUTE(SUBSTITUTE(SUBSTITUTE(SUBSTITUTE(LOWER(V528&amp;""),CHAR(160),"")," ",""),".",""),"-",""),"/",""),"?",""),"_",""),",",""),"[",""),"]",""),"(",""),")",""),"*","")</f>
        <v/>
      </c>
      <c r="AW528" s="61" t="str">
        <f aca="false">SUBSTITUTE(SUBSTITUTE(SUBSTITUTE(SUBSTITUTE(SUBSTITUTE(SUBSTITUTE(SUBSTITUTE(SUBSTITUTE(SUBSTITUTE(SUBSTITUTE(SUBSTITUTE(SUBSTITUTE(SUBSTITUTE(LOWER(Z528&amp;""),CHAR(160),"")," ",""),".",""),"-",""),"/",""),"?",""),"_",""),",",""),"[",""),"]",""),"(",""),")",""),"*","")</f>
        <v/>
      </c>
      <c r="AX528" s="61" t="str">
        <f aca="false">SUBSTITUTE(SUBSTITUTE(SUBSTITUTE(SUBSTITUTE(SUBSTITUTE(SUBSTITUTE(SUBSTITUTE(SUBSTITUTE(SUBSTITUTE(SUBSTITUTE(SUBSTITUTE(SUBSTITUTE(SUBSTITUTE(LOWER(AE528&amp;""),CHAR(160),"")," ",""),".",""),"-",""),"/",""),"?",""),"_",""),",",""),"[",""),"]",""),"(",""),")",""),"*","")</f>
        <v/>
      </c>
      <c r="AY528" s="61" t="str">
        <f aca="false">SUBSTITUTE(SUBSTITUTE(SUBSTITUTE(SUBSTITUTE(SUBSTITUTE(SUBSTITUTE(SUBSTITUTE(SUBSTITUTE(SUBSTITUTE(SUBSTITUTE(SUBSTITUTE(SUBSTITUTE(SUBSTITUTE(LOWER(W528&amp;""),CHAR(160),"")," ",""),".",""),"-",""),"/",""),"?",""),"_",""),",",""),"[",""),"]",""),"(",""),")",""),"*","")</f>
        <v/>
      </c>
      <c r="AZ528" s="61" t="str">
        <f aca="false">SUBSTITUTE(SUBSTITUTE(SUBSTITUTE(SUBSTITUTE(SUBSTITUTE(SUBSTITUTE(SUBSTITUTE(SUBSTITUTE(SUBSTITUTE(SUBSTITUTE(SUBSTITUTE(SUBSTITUTE(SUBSTITUTE(LOWER(AC528&amp;""),CHAR(160),"")," ",""),".",""),"-",""),"/",""),"?",""),"_",""),",",""),"[",""),"]",""),"(",""),")",""),"*","")</f>
        <v/>
      </c>
      <c r="BA528" s="61" t="str">
        <f aca="false">SUBSTITUTE(SUBSTITUTE(SUBSTITUTE(SUBSTITUTE(SUBSTITUTE(SUBSTITUTE(SUBSTITUTE(SUBSTITUTE(SUBSTITUTE(SUBSTITUTE(SUBSTITUTE(SUBSTITUTE(SUBSTITUTE(LOWER(AA528&amp;""),CHAR(160),""),"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"&amp;TRIM(SUBSTITUTE(SUBSTITUTE(SUBSTITUTE(SUBSTITUTE(SUBSTITUTE(SUBSTITUTE(SUBSTITUTE(SUBSTITUTE(SUBSTITUTE(SUBSTITUTE(SUBSTITUTE(SUBSTITUTE(SUBSTITUTE(SUBSTITUTE(SUBSTITUTE(SUBSTITUTE(SUBSTITUTE(SUBSTITUTE(SUBSTITUTE(SUBSTITUTE(LOWER(V528&amp;""),CHAR(160)," "),"."," "),","," "),"-"," "),"/"," "),"("," "),")"," "),":"," "),";"," "),"_"," "),"–"," "),"?"," "),"!"," "),"*"," "),"["," "),"]"," "),"'"," "),"#"," "),"+"," "),"&amp;"," "))&amp;" "</f>
        <v>  </v>
      </c>
      <c r="BD528" s="61" t="str">
        <f aca="false">" "&amp;TRIM(SUBSTITUTE(SUBSTITUTE(SUBSTITUTE(SUBSTITUTE(SUBSTITUTE(SUBSTITUTE(SUBSTITUTE(SUBSTITUTE(SUBSTITUTE(SUBSTITUTE(SUBSTITUTE(SUBSTITUTE(SUBSTITUTE(SUBSTITUTE(SUBSTITUTE(SUBSTITUTE(SUBSTITUTE(SUBSTITUTE(SUBSTITUTE(SUBSTITUTE(LOWER(Z528&amp;""),CHAR(160)," "),"."," "),","," "),"-"," "),"/"," "),"("," "),")"," "),":"," "),";"," "),"_"," "),"–"," "),"?"," "),"!"," "),"*"," "),"["," "),"]"," "),"'"," "),"#"," "),"+"," "),"&amp;"," "))&amp;" "</f>
        <v>  </v>
      </c>
      <c r="BE528" s="61" t="str">
        <f aca="false">" "&amp;TRIM(SUBSTITUTE(SUBSTITUTE(SUBSTITUTE(SUBSTITUTE(SUBSTITUTE(SUBSTITUTE(SUBSTITUTE(SUBSTITUTE(SUBSTITUTE(SUBSTITUTE(SUBSTITUTE(SUBSTITUTE(SUBSTITUTE(SUBSTITUTE(SUBSTITUTE(SUBSTITUTE(SUBSTITUTE(SUBSTITUTE(SUBSTITUTE(SUBSTITUTE(LOWER(W528&amp;""),CHAR(160)," "),"."," "),","," "),"-"," "),"/"," "),"("," "),")"," "),":"," "),";"," "),"_"," "),"–"," "),"?"," "),"!"," "),"*"," "),"["," "),"]"," "),"'"," "),"#"," "),"+"," "),"&amp;"," "))&amp;" "</f>
        <v>  </v>
      </c>
      <c r="BF528" s="61" t="str">
        <f aca="false">" "&amp;TRIM(SUBSTITUTE(SUBSTITUTE(SUBSTITUTE(SUBSTITUTE(SUBSTITUTE(SUBSTITUTE(SUBSTITUTE(SUBSTITUTE(SUBSTITUTE(SUBSTITUTE(SUBSTITUTE(SUBSTITUTE(SUBSTITUTE(SUBSTITUTE(SUBSTITUTE(SUBSTITUTE(SUBSTITUTE(SUBSTITUTE(SUBSTITUTE(SUBSTITUTE(LOWER(AC528&amp;""),CHAR(160)," "),"."," "),","," "),"-"," "),"/"," "),"("," "),")"," "),":"," "),";"," "),"_"," "),"–"," "),"?"," "),"!"," "),"*"," "),"["," "),"]"," "),"'"," "),"#"," "),"+"," "),"&amp;"," "))&amp;" "</f>
        <v>  </v>
      </c>
    </row>
    <row r="529" customFormat="false" ht="91.5" hidden="false" customHeight="true" outlineLevel="0" collapsed="false">
      <c r="A529" s="57" t="s">
        <v>1175</v>
      </c>
      <c r="B529" s="57" t="s">
        <v>277</v>
      </c>
      <c r="C529" s="57" t="str">
        <f aca="false">Flights!$F$20</f>
        <v>MH0072</v>
      </c>
      <c r="D529" s="58" t="n">
        <f aca="false">Flights!$D$20</f>
        <v>46321</v>
      </c>
      <c r="E529" s="57" t="str">
        <f aca="false">Flights!$G$20&amp;"-"&amp;Flights!$H$20</f>
        <v>KUL-HKG</v>
      </c>
      <c r="F529" s="57" t="str">
        <f aca="false">Flights!$K$20</f>
        <v>EY</v>
      </c>
      <c r="G529" s="57" t="s">
        <v>441</v>
      </c>
      <c r="H529" s="57" t="s">
        <v>442</v>
      </c>
      <c r="I529" s="57" t="s">
        <v>429</v>
      </c>
      <c r="J529" s="57" t="s">
        <v>453</v>
      </c>
      <c r="K529" s="67" t="s">
        <v>431</v>
      </c>
      <c r="L529" s="67" t="s">
        <v>1165</v>
      </c>
      <c r="M529" s="67" t="s">
        <v>433</v>
      </c>
      <c r="N529" s="67" t="s">
        <v>426</v>
      </c>
      <c r="O529" s="67" t="s">
        <v>1176</v>
      </c>
      <c r="P529" s="57" t="s">
        <v>184</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open",IF(AND(NOT(OR(LEN(AZ529)&lt;15,ISNUMBER(MATCH(AZ529,L_Placeholder,0)))),NOT(SUMPRODUCT(--ISNUMBER(SEARCH(" "&amp;L_EvidencePhrase&amp;" ",BF529)))&gt;0),NOT(OR(LEN(AU529)&lt;2,ISNUMBER(MATCH(AU529,L_Placeholder,0)))),NOT(OR(LEN(AX529)&lt;2,ISNUMBER(MATCH(AX529,L_Placeholder,0)))),TRIM(AE529)&lt;&gt;TRIM(T529)),"N/A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",BD529)))&gt;0),"INVALID – evidence missing, placeholder or not yet on file",IF(OR(LEN(AX529)&lt;2,ISNUMBER(MATCH(AX529,L_Placeholder,0))),"INVALID – verifier missing",IF(AX529=AU529,"INVALID – verifier must be someone other than the PIC",IF(SUMPRODUCT(--ISNUMBER(SEARCH(" "&amp;L_EvidencePhrase&amp;" ",BC529)))&gt;0,"INVALID – result not yet available (awaiting / TBC)",IF(AND(TRIM(U529)="Pass",SUMPRODUCT(--ISNUMBER(SEARCH(" "&amp;L_ResultBad&amp;" ",BC529)))&gt;0,NOT(SUMPRODUCT(--ISNUMBER(SEARCH(" "&amp;L_Negation&amp;" ",BC529)))&gt;0)),"INVALID – result describes a problem: use Fail, then Pass after CA",IF(AND(AQ529=1,OR(OR(LEN(AY529)&lt;3,ISNUMBER(MATCH(AY529,L_Placeholder,0))),SUMPRODUCT(--ISNUMBER(SEARCH(" "&amp;L_EvidencePhrase&amp;" ",BE529)))&gt;0)),"INVALID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SUBSTITUTE(SUBSTITUTE(SUBSTITUTE(SUBSTITUTE(SUBSTITUTE(SUBSTITUTE(SUBSTITUTE(SUBSTITUTE(SUBSTITUTE(SUBSTITUTE(SUBSTITUTE(SUBSTITUTE(SUBSTITUTE(LOWER(T529&amp;""),CHAR(160),"")," ",""),".",""),"-",""),"/",""),"?",""),"_",""),",",""),"[",""),"]",""),"(",""),")",""),"*","")</f>
        <v/>
      </c>
      <c r="AV529" s="61" t="str">
        <f aca="false">SUBSTITUTE(SUBSTITUTE(SUBSTITUTE(SUBSTITUTE(SUBSTITUTE(SUBSTITUTE(SUBSTITUTE(SUBSTITUTE(SUBSTITUTE(SUBSTITUTE(SUBSTITUTE(SUBSTITUTE(SUBSTITUTE(LOWER(V529&amp;""),CHAR(160),"")," ",""),".",""),"-",""),"/",""),"?",""),"_",""),",",""),"[",""),"]",""),"(",""),")",""),"*","")</f>
        <v/>
      </c>
      <c r="AW529" s="61" t="str">
        <f aca="false">SUBSTITUTE(SUBSTITUTE(SUBSTITUTE(SUBSTITUTE(SUBSTITUTE(SUBSTITUTE(SUBSTITUTE(SUBSTITUTE(SUBSTITUTE(SUBSTITUTE(SUBSTITUTE(SUBSTITUTE(SUBSTITUTE(LOWER(Z529&amp;""),CHAR(160),"")," ",""),".",""),"-",""),"/",""),"?",""),"_",""),",",""),"[",""),"]",""),"(",""),")",""),"*","")</f>
        <v/>
      </c>
      <c r="AX529" s="61" t="str">
        <f aca="false">SUBSTITUTE(SUBSTITUTE(SUBSTITUTE(SUBSTITUTE(SUBSTITUTE(SUBSTITUTE(SUBSTITUTE(SUBSTITUTE(SUBSTITUTE(SUBSTITUTE(SUBSTITUTE(SUBSTITUTE(SUBSTITUTE(LOWER(AE529&amp;""),CHAR(160),"")," ",""),".",""),"-",""),"/",""),"?",""),"_",""),",",""),"[",""),"]",""),"(",""),")",""),"*","")</f>
        <v/>
      </c>
      <c r="AY529" s="61" t="str">
        <f aca="false">SUBSTITUTE(SUBSTITUTE(SUBSTITUTE(SUBSTITUTE(SUBSTITUTE(SUBSTITUTE(SUBSTITUTE(SUBSTITUTE(SUBSTITUTE(SUBSTITUTE(SUBSTITUTE(SUBSTITUTE(SUBSTITUTE(LOWER(W529&amp;""),CHAR(160),"")," ",""),".",""),"-",""),"/",""),"?",""),"_",""),",",""),"[",""),"]",""),"(",""),")",""),"*","")</f>
        <v/>
      </c>
      <c r="AZ529" s="61" t="str">
        <f aca="false">SUBSTITUTE(SUBSTITUTE(SUBSTITUTE(SUBSTITUTE(SUBSTITUTE(SUBSTITUTE(SUBSTITUTE(SUBSTITUTE(SUBSTITUTE(SUBSTITUTE(SUBSTITUTE(SUBSTITUTE(SUBSTITUTE(LOWER(AC529&amp;""),CHAR(160),"")," ",""),".",""),"-",""),"/",""),"?",""),"_",""),",",""),"[",""),"]",""),"(",""),")",""),"*","")</f>
        <v/>
      </c>
      <c r="BA529" s="61" t="str">
        <f aca="false">SUBSTITUTE(SUBSTITUTE(SUBSTITUTE(SUBSTITUTE(SUBSTITUTE(SUBSTITUTE(SUBSTITUTE(SUBSTITUTE(SUBSTITUTE(SUBSTITUTE(SUBSTITUTE(SUBSTITUTE(SUBSTITUTE(LOWER(AA529&amp;""),CHAR(160),""),"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"&amp;TRIM(SUBSTITUTE(SUBSTITUTE(SUBSTITUTE(SUBSTITUTE(SUBSTITUTE(SUBSTITUTE(SUBSTITUTE(SUBSTITUTE(SUBSTITUTE(SUBSTITUTE(SUBSTITUTE(SUBSTITUTE(SUBSTITUTE(SUBSTITUTE(SUBSTITUTE(SUBSTITUTE(SUBSTITUTE(SUBSTITUTE(SUBSTITUTE(SUBSTITUTE(LOWER(V529&amp;""),CHAR(160)," "),"."," "),","," "),"-"," "),"/"," "),"("," "),")"," "),":"," "),";"," "),"_"," "),"–"," "),"?"," "),"!"," "),"*"," "),"["," "),"]"," "),"'"," "),"#"," "),"+"," "),"&amp;"," "))&amp;" "</f>
        <v>  </v>
      </c>
      <c r="BD529" s="61" t="str">
        <f aca="false">" "&amp;TRIM(SUBSTITUTE(SUBSTITUTE(SUBSTITUTE(SUBSTITUTE(SUBSTITUTE(SUBSTITUTE(SUBSTITUTE(SUBSTITUTE(SUBSTITUTE(SUBSTITUTE(SUBSTITUTE(SUBSTITUTE(SUBSTITUTE(SUBSTITUTE(SUBSTITUTE(SUBSTITUTE(SUBSTITUTE(SUBSTITUTE(SUBSTITUTE(SUBSTITUTE(LOWER(Z529&amp;""),CHAR(160)," "),"."," "),","," "),"-"," "),"/"," "),"("," "),")"," "),":"," "),";"," "),"_"," "),"–"," "),"?"," "),"!"," "),"*"," "),"["," "),"]"," "),"'"," "),"#"," "),"+"," "),"&amp;"," "))&amp;" "</f>
        <v>  </v>
      </c>
      <c r="BE529" s="61" t="str">
        <f aca="false">" "&amp;TRIM(SUBSTITUTE(SUBSTITUTE(SUBSTITUTE(SUBSTITUTE(SUBSTITUTE(SUBSTITUTE(SUBSTITUTE(SUBSTITUTE(SUBSTITUTE(SUBSTITUTE(SUBSTITUTE(SUBSTITUTE(SUBSTITUTE(SUBSTITUTE(SUBSTITUTE(SUBSTITUTE(SUBSTITUTE(SUBSTITUTE(SUBSTITUTE(SUBSTITUTE(LOWER(W529&amp;""),CHAR(160)," "),"."," "),","," "),"-"," "),"/"," "),"("," "),")"," "),":"," "),";"," "),"_"," "),"–"," "),"?"," "),"!"," "),"*"," "),"["," "),"]"," "),"'"," "),"#"," "),"+"," "),"&amp;"," "))&amp;" "</f>
        <v>  </v>
      </c>
      <c r="BF529" s="61" t="str">
        <f aca="false">" "&amp;TRIM(SUBSTITUTE(SUBSTITUTE(SUBSTITUTE(SUBSTITUTE(SUBSTITUTE(SUBSTITUTE(SUBSTITUTE(SUBSTITUTE(SUBSTITUTE(SUBSTITUTE(SUBSTITUTE(SUBSTITUTE(SUBSTITUTE(SUBSTITUTE(SUBSTITUTE(SUBSTITUTE(SUBSTITUTE(SUBSTITUTE(SUBSTITUTE(SUBSTITUTE(LOWER(AC529&amp;""),CHAR(160)," "),"."," "),","," "),"-"," "),"/"," "),"("," "),")"," "),":"," "),";"," "),"_"," "),"–"," "),"?"," "),"!"," "),"*"," "),"["," "),"]"," "),"'"," "),"#"," "),"+"," "),"&amp;"," "))&amp;" "</f>
        <v>  </v>
      </c>
    </row>
    <row r="530" customFormat="false" ht="41.25" hidden="false" customHeight="true" outlineLevel="0" collapsed="false">
      <c r="A530" s="57" t="s">
        <v>1177</v>
      </c>
      <c r="B530" s="57" t="s">
        <v>277</v>
      </c>
      <c r="C530" s="57" t="str">
        <f aca="false">Flights!$F$20</f>
        <v>MH0072</v>
      </c>
      <c r="D530" s="58" t="n">
        <f aca="false">Flights!$D$20</f>
        <v>46321</v>
      </c>
      <c r="E530" s="57" t="str">
        <f aca="false">Flights!$G$20&amp;"-"&amp;Flights!$H$20</f>
        <v>KUL-HKG</v>
      </c>
      <c r="F530" s="57" t="str">
        <f aca="false">Flights!$K$20</f>
        <v>EY</v>
      </c>
      <c r="G530" s="57" t="s">
        <v>441</v>
      </c>
      <c r="H530" s="57" t="s">
        <v>442</v>
      </c>
      <c r="I530" s="57" t="s">
        <v>616</v>
      </c>
      <c r="J530" s="57" t="s">
        <v>1178</v>
      </c>
      <c r="K530" s="67" t="s">
        <v>1169</v>
      </c>
      <c r="L530" s="67" t="s">
        <v>1170</v>
      </c>
      <c r="M530" s="67" t="s">
        <v>433</v>
      </c>
      <c r="N530" s="67" t="s">
        <v>365</v>
      </c>
      <c r="O530" s="67" t="s">
        <v>1179</v>
      </c>
      <c r="P530" s="57" t="s">
        <v>184</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open",IF(AND(NOT(OR(LEN(AZ530)&lt;15,ISNUMBER(MATCH(AZ530,L_Placeholder,0)))),NOT(SUMPRODUCT(--ISNUMBER(SEARCH(" "&amp;L_EvidencePhrase&amp;" ",BF530)))&gt;0),NOT(OR(LEN(AU530)&lt;2,ISNUMBER(MATCH(AU530,L_Placeholder,0)))),NOT(OR(LEN(AX530)&lt;2,ISNUMBER(MATCH(AX530,L_Placeholder,0)))),TRIM(AE530)&lt;&gt;TRIM(T530)),"N/A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",BD530)))&gt;0),"INVALID – evidence missing, placeholder or not yet on file",IF(OR(LEN(AX530)&lt;2,ISNUMBER(MATCH(AX530,L_Placeholder,0))),"INVALID – verifier missing",IF(AX530=AU530,"INVALID – verifier must be someone other than the PIC",IF(SUMPRODUCT(--ISNUMBER(SEARCH(" "&amp;L_EvidencePhrase&amp;" ",BC530)))&gt;0,"INVALID – result not yet available (awaiting / TBC)",IF(AND(TRIM(U530)="Pass",SUMPRODUCT(--ISNUMBER(SEARCH(" "&amp;L_ResultBad&amp;" ",BC530)))&gt;0,NOT(SUMPRODUCT(--ISNUMBER(SEARCH(" "&amp;L_Negation&amp;" ",BC530)))&gt;0)),"INVALID – result describes a problem: use Fail, then Pass after CA",IF(AND(AQ530=1,OR(OR(LEN(AY530)&lt;3,ISNUMBER(MATCH(AY530,L_Placeholder,0))),SUMPRODUCT(--ISNUMBER(SEARCH(" "&amp;L_EvidencePhrase&amp;" ",BE530)))&gt;0)),"INVALID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SUBSTITUTE(SUBSTITUTE(SUBSTITUTE(SUBSTITUTE(SUBSTITUTE(SUBSTITUTE(SUBSTITUTE(SUBSTITUTE(SUBSTITUTE(SUBSTITUTE(SUBSTITUTE(SUBSTITUTE(SUBSTITUTE(LOWER(T530&amp;""),CHAR(160),"")," ",""),".",""),"-",""),"/",""),"?",""),"_",""),",",""),"[",""),"]",""),"(",""),")",""),"*","")</f>
        <v/>
      </c>
      <c r="AV530" s="61" t="str">
        <f aca="false">SUBSTITUTE(SUBSTITUTE(SUBSTITUTE(SUBSTITUTE(SUBSTITUTE(SUBSTITUTE(SUBSTITUTE(SUBSTITUTE(SUBSTITUTE(SUBSTITUTE(SUBSTITUTE(SUBSTITUTE(SUBSTITUTE(LOWER(V530&amp;""),CHAR(160),"")," ",""),".",""),"-",""),"/",""),"?",""),"_",""),",",""),"[",""),"]",""),"(",""),")",""),"*","")</f>
        <v/>
      </c>
      <c r="AW530" s="61" t="str">
        <f aca="false">SUBSTITUTE(SUBSTITUTE(SUBSTITUTE(SUBSTITUTE(SUBSTITUTE(SUBSTITUTE(SUBSTITUTE(SUBSTITUTE(SUBSTITUTE(SUBSTITUTE(SUBSTITUTE(SUBSTITUTE(SUBSTITUTE(LOWER(Z530&amp;""),CHAR(160),"")," ",""),".",""),"-",""),"/",""),"?",""),"_",""),",",""),"[",""),"]",""),"(",""),")",""),"*","")</f>
        <v/>
      </c>
      <c r="AX530" s="61" t="str">
        <f aca="false">SUBSTITUTE(SUBSTITUTE(SUBSTITUTE(SUBSTITUTE(SUBSTITUTE(SUBSTITUTE(SUBSTITUTE(SUBSTITUTE(SUBSTITUTE(SUBSTITUTE(SUBSTITUTE(SUBSTITUTE(SUBSTITUTE(LOWER(AE530&amp;""),CHAR(160),"")," ",""),".",""),"-",""),"/",""),"?",""),"_",""),",",""),"[",""),"]",""),"(",""),")",""),"*","")</f>
        <v/>
      </c>
      <c r="AY530" s="61" t="str">
        <f aca="false">SUBSTITUTE(SUBSTITUTE(SUBSTITUTE(SUBSTITUTE(SUBSTITUTE(SUBSTITUTE(SUBSTITUTE(SUBSTITUTE(SUBSTITUTE(SUBSTITUTE(SUBSTITUTE(SUBSTITUTE(SUBSTITUTE(LOWER(W530&amp;""),CHAR(160),"")," ",""),".",""),"-",""),"/",""),"?",""),"_",""),",",""),"[",""),"]",""),"(",""),")",""),"*","")</f>
        <v/>
      </c>
      <c r="AZ530" s="61" t="str">
        <f aca="false">SUBSTITUTE(SUBSTITUTE(SUBSTITUTE(SUBSTITUTE(SUBSTITUTE(SUBSTITUTE(SUBSTITUTE(SUBSTITUTE(SUBSTITUTE(SUBSTITUTE(SUBSTITUTE(SUBSTITUTE(SUBSTITUTE(LOWER(AC530&amp;""),CHAR(160),"")," ",""),".",""),"-",""),"/",""),"?",""),"_",""),",",""),"[",""),"]",""),"(",""),")",""),"*","")</f>
        <v/>
      </c>
      <c r="BA530" s="61" t="str">
        <f aca="false">SUBSTITUTE(SUBSTITUTE(SUBSTITUTE(SUBSTITUTE(SUBSTITUTE(SUBSTITUTE(SUBSTITUTE(SUBSTITUTE(SUBSTITUTE(SUBSTITUTE(SUBSTITUTE(SUBSTITUTE(SUBSTITUTE(LOWER(AA530&amp;""),CHAR(160),""),"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"&amp;TRIM(SUBSTITUTE(SUBSTITUTE(SUBSTITUTE(SUBSTITUTE(SUBSTITUTE(SUBSTITUTE(SUBSTITUTE(SUBSTITUTE(SUBSTITUTE(SUBSTITUTE(SUBSTITUTE(SUBSTITUTE(SUBSTITUTE(SUBSTITUTE(SUBSTITUTE(SUBSTITUTE(SUBSTITUTE(SUBSTITUTE(SUBSTITUTE(SUBSTITUTE(LOWER(V530&amp;""),CHAR(160)," "),"."," "),","," "),"-"," "),"/"," "),"("," "),")"," "),":"," "),";"," "),"_"," "),"–"," "),"?"," "),"!"," "),"*"," "),"["," "),"]"," "),"'"," "),"#"," "),"+"," "),"&amp;"," "))&amp;" "</f>
        <v>  </v>
      </c>
      <c r="BD530" s="61" t="str">
        <f aca="false">" "&amp;TRIM(SUBSTITUTE(SUBSTITUTE(SUBSTITUTE(SUBSTITUTE(SUBSTITUTE(SUBSTITUTE(SUBSTITUTE(SUBSTITUTE(SUBSTITUTE(SUBSTITUTE(SUBSTITUTE(SUBSTITUTE(SUBSTITUTE(SUBSTITUTE(SUBSTITUTE(SUBSTITUTE(SUBSTITUTE(SUBSTITUTE(SUBSTITUTE(SUBSTITUTE(LOWER(Z530&amp;""),CHAR(160)," "),"."," "),","," "),"-"," "),"/"," "),"("," "),")"," "),":"," "),";"," "),"_"," "),"–"," "),"?"," "),"!"," "),"*"," "),"["," "),"]"," "),"'"," "),"#"," "),"+"," "),"&amp;"," "))&amp;" "</f>
        <v>  </v>
      </c>
      <c r="BE530" s="61" t="str">
        <f aca="false">" "&amp;TRIM(SUBSTITUTE(SUBSTITUTE(SUBSTITUTE(SUBSTITUTE(SUBSTITUTE(SUBSTITUTE(SUBSTITUTE(SUBSTITUTE(SUBSTITUTE(SUBSTITUTE(SUBSTITUTE(SUBSTITUTE(SUBSTITUTE(SUBSTITUTE(SUBSTITUTE(SUBSTITUTE(SUBSTITUTE(SUBSTITUTE(SUBSTITUTE(SUBSTITUTE(LOWER(W530&amp;""),CHAR(160)," "),"."," "),","," "),"-"," "),"/"," "),"("," "),")"," "),":"," "),";"," "),"_"," "),"–"," "),"?"," "),"!"," "),"*"," "),"["," "),"]"," "),"'"," "),"#"," "),"+"," "),"&amp;"," "))&amp;" "</f>
        <v>  </v>
      </c>
      <c r="BF530" s="61" t="str">
        <f aca="false">" "&amp;TRIM(SUBSTITUTE(SUBSTITUTE(SUBSTITUTE(SUBSTITUTE(SUBSTITUTE(SUBSTITUTE(SUBSTITUTE(SUBSTITUTE(SUBSTITUTE(SUBSTITUTE(SUBSTITUTE(SUBSTITUTE(SUBSTITUTE(SUBSTITUTE(SUBSTITUTE(SUBSTITUTE(SUBSTITUTE(SUBSTITUTE(SUBSTITUTE(SUBSTITUTE(LOWER(AC530&amp;""),CHAR(160)," "),"."," "),","," "),"-"," "),"/"," "),"("," "),")"," "),":"," "),";"," "),"_"," "),"–"," "),"?"," "),"!"," "),"*"," "),"["," "),"]"," "),"'"," "),"#"," "),"+"," "),"&amp;"," "))&amp;" "</f>
        <v>  </v>
      </c>
    </row>
    <row r="531" customFormat="false" ht="39.75" hidden="false" customHeight="true" outlineLevel="0" collapsed="false">
      <c r="A531" s="57" t="s">
        <v>1180</v>
      </c>
      <c r="B531" s="57" t="s">
        <v>287</v>
      </c>
      <c r="C531" s="57" t="str">
        <f aca="false">Flights!$F$21</f>
        <v>MH0073</v>
      </c>
      <c r="D531" s="58" t="n">
        <f aca="false">Flights!$D$21</f>
        <v>46322</v>
      </c>
      <c r="E531" s="57" t="str">
        <f aca="false">Flights!$G$21&amp;"-"&amp;Flights!$H$21</f>
        <v>HKG-KUL</v>
      </c>
      <c r="F531" s="57" t="str">
        <f aca="false">Flights!$K$21</f>
        <v>BC</v>
      </c>
      <c r="G531" s="57" t="s">
        <v>79</v>
      </c>
      <c r="H531" s="57" t="s">
        <v>360</v>
      </c>
      <c r="I531" s="57" t="s">
        <v>361</v>
      </c>
      <c r="J531" s="57" t="s">
        <v>362</v>
      </c>
      <c r="K531" s="67" t="s">
        <v>363</v>
      </c>
      <c r="L531" s="67" t="s">
        <v>364</v>
      </c>
      <c r="M531" s="67"/>
      <c r="N531" s="67" t="s">
        <v>365</v>
      </c>
      <c r="O531" s="67"/>
      <c r="P531" s="57" t="s">
        <v>279</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open",IF(AND(NOT(OR(LEN(AZ531)&lt;15,ISNUMBER(MATCH(AZ531,L_Placeholder,0)))),NOT(SUMPRODUCT(--ISNUMBER(SEARCH(" "&amp;L_EvidencePhrase&amp;" ",BF531)))&gt;0),NOT(OR(LEN(AU531)&lt;2,ISNUMBER(MATCH(AU531,L_Placeholder,0)))),NOT(OR(LEN(AX531)&lt;2,ISNUMBER(MATCH(AX531,L_Placeholder,0)))),TRIM(AE531)&lt;&gt;TRIM(T531)),"N/A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",BD531)))&gt;0),"INVALID – evidence missing, placeholder or not yet on file",IF(OR(LEN(AX531)&lt;2,ISNUMBER(MATCH(AX531,L_Placeholder,0))),"INVALID – verifier missing",IF(AX531=AU531,"INVALID – verifier must be someone other than the PIC",IF(SUMPRODUCT(--ISNUMBER(SEARCH(" "&amp;L_EvidencePhrase&amp;" ",BC531)))&gt;0,"INVALID – result not yet available (awaiting / TBC)",IF(AND(TRIM(U531)="Pass",SUMPRODUCT(--ISNUMBER(SEARCH(" "&amp;L_ResultBad&amp;" ",BC531)))&gt;0,NOT(SUMPRODUCT(--ISNUMBER(SEARCH(" "&amp;L_Negation&amp;" ",BC531)))&gt;0)),"INVALID – result describes a problem: use Fail, then Pass after CA",IF(AND(AQ531=1,OR(OR(LEN(AY531)&lt;3,ISNUMBER(MATCH(AY531,L_Placeholder,0))),SUMPRODUCT(--ISNUMBER(SEARCH(" "&amp;L_EvidencePhrase&amp;" ",BE531)))&gt;0)),"INVALID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SUBSTITUTE(SUBSTITUTE(SUBSTITUTE(SUBSTITUTE(SUBSTITUTE(SUBSTITUTE(SUBSTITUTE(SUBSTITUTE(SUBSTITUTE(SUBSTITUTE(SUBSTITUTE(SUBSTITUTE(SUBSTITUTE(LOWER(T531&amp;""),CHAR(160),"")," ",""),".",""),"-",""),"/",""),"?",""),"_",""),",",""),"[",""),"]",""),"(",""),")",""),"*","")</f>
        <v/>
      </c>
      <c r="AV531" s="61" t="str">
        <f aca="false">SUBSTITUTE(SUBSTITUTE(SUBSTITUTE(SUBSTITUTE(SUBSTITUTE(SUBSTITUTE(SUBSTITUTE(SUBSTITUTE(SUBSTITUTE(SUBSTITUTE(SUBSTITUTE(SUBSTITUTE(SUBSTITUTE(LOWER(V531&amp;""),CHAR(160),"")," ",""),".",""),"-",""),"/",""),"?",""),"_",""),",",""),"[",""),"]",""),"(",""),")",""),"*","")</f>
        <v/>
      </c>
      <c r="AW531" s="61" t="str">
        <f aca="false">SUBSTITUTE(SUBSTITUTE(SUBSTITUTE(SUBSTITUTE(SUBSTITUTE(SUBSTITUTE(SUBSTITUTE(SUBSTITUTE(SUBSTITUTE(SUBSTITUTE(SUBSTITUTE(SUBSTITUTE(SUBSTITUTE(LOWER(Z531&amp;""),CHAR(160),"")," ",""),".",""),"-",""),"/",""),"?",""),"_",""),",",""),"[",""),"]",""),"(",""),")",""),"*","")</f>
        <v/>
      </c>
      <c r="AX531" s="61" t="str">
        <f aca="false">SUBSTITUTE(SUBSTITUTE(SUBSTITUTE(SUBSTITUTE(SUBSTITUTE(SUBSTITUTE(SUBSTITUTE(SUBSTITUTE(SUBSTITUTE(SUBSTITUTE(SUBSTITUTE(SUBSTITUTE(SUBSTITUTE(LOWER(AE531&amp;""),CHAR(160),"")," ",""),".",""),"-",""),"/",""),"?",""),"_",""),",",""),"[",""),"]",""),"(",""),")",""),"*","")</f>
        <v/>
      </c>
      <c r="AY531" s="61" t="str">
        <f aca="false">SUBSTITUTE(SUBSTITUTE(SUBSTITUTE(SUBSTITUTE(SUBSTITUTE(SUBSTITUTE(SUBSTITUTE(SUBSTITUTE(SUBSTITUTE(SUBSTITUTE(SUBSTITUTE(SUBSTITUTE(SUBSTITUTE(LOWER(W531&amp;""),CHAR(160),"")," ",""),".",""),"-",""),"/",""),"?",""),"_",""),",",""),"[",""),"]",""),"(",""),")",""),"*","")</f>
        <v/>
      </c>
      <c r="AZ531" s="61" t="str">
        <f aca="false">SUBSTITUTE(SUBSTITUTE(SUBSTITUTE(SUBSTITUTE(SUBSTITUTE(SUBSTITUTE(SUBSTITUTE(SUBSTITUTE(SUBSTITUTE(SUBSTITUTE(SUBSTITUTE(SUBSTITUTE(SUBSTITUTE(LOWER(AC531&amp;""),CHAR(160),"")," ",""),".",""),"-",""),"/",""),"?",""),"_",""),",",""),"[",""),"]",""),"(",""),")",""),"*","")</f>
        <v/>
      </c>
      <c r="BA531" s="61" t="str">
        <f aca="false">SUBSTITUTE(SUBSTITUTE(SUBSTITUTE(SUBSTITUTE(SUBSTITUTE(SUBSTITUTE(SUBSTITUTE(SUBSTITUTE(SUBSTITUTE(SUBSTITUTE(SUBSTITUTE(SUBSTITUTE(SUBSTITUTE(LOWER(AA531&amp;""),CHAR(160),""),"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"&amp;TRIM(SUBSTITUTE(SUBSTITUTE(SUBSTITUTE(SUBSTITUTE(SUBSTITUTE(SUBSTITUTE(SUBSTITUTE(SUBSTITUTE(SUBSTITUTE(SUBSTITUTE(SUBSTITUTE(SUBSTITUTE(SUBSTITUTE(SUBSTITUTE(SUBSTITUTE(SUBSTITUTE(SUBSTITUTE(SUBSTITUTE(SUBSTITUTE(SUBSTITUTE(LOWER(V531&amp;""),CHAR(160)," "),"."," "),","," "),"-"," "),"/"," "),"("," "),")"," "),":"," "),";"," "),"_"," "),"–"," "),"?"," "),"!"," "),"*"," "),"["," "),"]"," "),"'"," "),"#"," "),"+"," "),"&amp;"," "))&amp;" "</f>
        <v>  </v>
      </c>
      <c r="BD531" s="61" t="str">
        <f aca="false">" "&amp;TRIM(SUBSTITUTE(SUBSTITUTE(SUBSTITUTE(SUBSTITUTE(SUBSTITUTE(SUBSTITUTE(SUBSTITUTE(SUBSTITUTE(SUBSTITUTE(SUBSTITUTE(SUBSTITUTE(SUBSTITUTE(SUBSTITUTE(SUBSTITUTE(SUBSTITUTE(SUBSTITUTE(SUBSTITUTE(SUBSTITUTE(SUBSTITUTE(SUBSTITUTE(LOWER(Z531&amp;""),CHAR(160)," "),"."," "),","," "),"-"," "),"/"," "),"("," "),")"," "),":"," "),";"," "),"_"," "),"–"," "),"?"," "),"!"," "),"*"," "),"["," "),"]"," "),"'"," "),"#"," "),"+"," "),"&amp;"," "))&amp;" "</f>
        <v>  </v>
      </c>
      <c r="BE531" s="61" t="str">
        <f aca="false">" "&amp;TRIM(SUBSTITUTE(SUBSTITUTE(SUBSTITUTE(SUBSTITUTE(SUBSTITUTE(SUBSTITUTE(SUBSTITUTE(SUBSTITUTE(SUBSTITUTE(SUBSTITUTE(SUBSTITUTE(SUBSTITUTE(SUBSTITUTE(SUBSTITUTE(SUBSTITUTE(SUBSTITUTE(SUBSTITUTE(SUBSTITUTE(SUBSTITUTE(SUBSTITUTE(LOWER(W531&amp;""),CHAR(160)," "),"."," "),","," "),"-"," "),"/"," "),"("," "),")"," "),":"," "),";"," "),"_"," "),"–"," "),"?"," "),"!"," "),"*"," "),"["," "),"]"," "),"'"," "),"#"," "),"+"," "),"&amp;"," "))&amp;" "</f>
        <v>  </v>
      </c>
      <c r="BF531" s="61" t="str">
        <f aca="false">" "&amp;TRIM(SUBSTITUTE(SUBSTITUTE(SUBSTITUTE(SUBSTITUTE(SUBSTITUTE(SUBSTITUTE(SUBSTITUTE(SUBSTITUTE(SUBSTITUTE(SUBSTITUTE(SUBSTITUTE(SUBSTITUTE(SUBSTITUTE(SUBSTITUTE(SUBSTITUTE(SUBSTITUTE(SUBSTITUTE(SUBSTITUTE(SUBSTITUTE(SUBSTITUTE(LOWER(AC531&amp;""),CHAR(160)," "),"."," "),","," "),"-"," "),"/"," "),"("," "),")"," "),":"," "),";"," "),"_"," "),"–"," "),"?"," "),"!"," "),"*"," "),"["," "),"]"," "),"'"," "),"#"," "),"+"," "),"&amp;"," "))&amp;" "</f>
        <v>  </v>
      </c>
    </row>
    <row r="532" customFormat="false" ht="39.75" hidden="false" customHeight="true" outlineLevel="0" collapsed="false">
      <c r="A532" s="57" t="s">
        <v>1181</v>
      </c>
      <c r="B532" s="57" t="s">
        <v>287</v>
      </c>
      <c r="C532" s="57" t="str">
        <f aca="false">Flights!$F$21</f>
        <v>MH0073</v>
      </c>
      <c r="D532" s="58" t="n">
        <f aca="false">Flights!$D$21</f>
        <v>46322</v>
      </c>
      <c r="E532" s="57" t="str">
        <f aca="false">Flights!$G$21&amp;"-"&amp;Flights!$H$21</f>
        <v>HKG-KUL</v>
      </c>
      <c r="F532" s="57" t="str">
        <f aca="false">Flights!$K$21</f>
        <v>BC</v>
      </c>
      <c r="G532" s="57" t="s">
        <v>79</v>
      </c>
      <c r="H532" s="57" t="s">
        <v>360</v>
      </c>
      <c r="I532" s="57" t="s">
        <v>367</v>
      </c>
      <c r="J532" s="57" t="s">
        <v>368</v>
      </c>
      <c r="K532" s="67" t="s">
        <v>369</v>
      </c>
      <c r="L532" s="67" t="s">
        <v>364</v>
      </c>
      <c r="M532" s="67"/>
      <c r="N532" s="67" t="s">
        <v>365</v>
      </c>
      <c r="O532" s="67"/>
      <c r="P532" s="57" t="s">
        <v>279</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open",IF(AND(NOT(OR(LEN(AZ532)&lt;15,ISNUMBER(MATCH(AZ532,L_Placeholder,0)))),NOT(SUMPRODUCT(--ISNUMBER(SEARCH(" "&amp;L_EvidencePhrase&amp;" ",BF532)))&gt;0),NOT(OR(LEN(AU532)&lt;2,ISNUMBER(MATCH(AU532,L_Placeholder,0)))),NOT(OR(LEN(AX532)&lt;2,ISNUMBER(MATCH(AX532,L_Placeholder,0)))),TRIM(AE532)&lt;&gt;TRIM(T532)),"N/A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",BD532)))&gt;0),"INVALID – evidence missing, placeholder or not yet on file",IF(OR(LEN(AX532)&lt;2,ISNUMBER(MATCH(AX532,L_Placeholder,0))),"INVALID – verifier missing",IF(AX532=AU532,"INVALID – verifier must be someone other than the PIC",IF(SUMPRODUCT(--ISNUMBER(SEARCH(" "&amp;L_EvidencePhrase&amp;" ",BC532)))&gt;0,"INVALID – result not yet available (awaiting / TBC)",IF(AND(TRIM(U532)="Pass",SUMPRODUCT(--ISNUMBER(SEARCH(" "&amp;L_ResultBad&amp;" ",BC532)))&gt;0,NOT(SUMPRODUCT(--ISNUMBER(SEARCH(" "&amp;L_Negation&amp;" ",BC532)))&gt;0)),"INVALID – result describes a problem: use Fail, then Pass after CA",IF(AND(AQ532=1,OR(OR(LEN(AY532)&lt;3,ISNUMBER(MATCH(AY532,L_Placeholder,0))),SUMPRODUCT(--ISNUMBER(SEARCH(" "&amp;L_EvidencePhrase&amp;" ",BE532)))&gt;0)),"INVALID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SUBSTITUTE(SUBSTITUTE(SUBSTITUTE(SUBSTITUTE(SUBSTITUTE(SUBSTITUTE(SUBSTITUTE(SUBSTITUTE(SUBSTITUTE(SUBSTITUTE(SUBSTITUTE(SUBSTITUTE(SUBSTITUTE(LOWER(T532&amp;""),CHAR(160),"")," ",""),".",""),"-",""),"/",""),"?",""),"_",""),",",""),"[",""),"]",""),"(",""),")",""),"*","")</f>
        <v/>
      </c>
      <c r="AV532" s="61" t="str">
        <f aca="false">SUBSTITUTE(SUBSTITUTE(SUBSTITUTE(SUBSTITUTE(SUBSTITUTE(SUBSTITUTE(SUBSTITUTE(SUBSTITUTE(SUBSTITUTE(SUBSTITUTE(SUBSTITUTE(SUBSTITUTE(SUBSTITUTE(LOWER(V532&amp;""),CHAR(160),"")," ",""),".",""),"-",""),"/",""),"?",""),"_",""),",",""),"[",""),"]",""),"(",""),")",""),"*","")</f>
        <v/>
      </c>
      <c r="AW532" s="61" t="str">
        <f aca="false">SUBSTITUTE(SUBSTITUTE(SUBSTITUTE(SUBSTITUTE(SUBSTITUTE(SUBSTITUTE(SUBSTITUTE(SUBSTITUTE(SUBSTITUTE(SUBSTITUTE(SUBSTITUTE(SUBSTITUTE(SUBSTITUTE(LOWER(Z532&amp;""),CHAR(160),"")," ",""),".",""),"-",""),"/",""),"?",""),"_",""),",",""),"[",""),"]",""),"(",""),")",""),"*","")</f>
        <v/>
      </c>
      <c r="AX532" s="61" t="str">
        <f aca="false">SUBSTITUTE(SUBSTITUTE(SUBSTITUTE(SUBSTITUTE(SUBSTITUTE(SUBSTITUTE(SUBSTITUTE(SUBSTITUTE(SUBSTITUTE(SUBSTITUTE(SUBSTITUTE(SUBSTITUTE(SUBSTITUTE(LOWER(AE532&amp;""),CHAR(160),"")," ",""),".",""),"-",""),"/",""),"?",""),"_",""),",",""),"[",""),"]",""),"(",""),")",""),"*","")</f>
        <v/>
      </c>
      <c r="AY532" s="61" t="str">
        <f aca="false">SUBSTITUTE(SUBSTITUTE(SUBSTITUTE(SUBSTITUTE(SUBSTITUTE(SUBSTITUTE(SUBSTITUTE(SUBSTITUTE(SUBSTITUTE(SUBSTITUTE(SUBSTITUTE(SUBSTITUTE(SUBSTITUTE(LOWER(W532&amp;""),CHAR(160),"")," ",""),".",""),"-",""),"/",""),"?",""),"_",""),",",""),"[",""),"]",""),"(",""),")",""),"*","")</f>
        <v/>
      </c>
      <c r="AZ532" s="61" t="str">
        <f aca="false">SUBSTITUTE(SUBSTITUTE(SUBSTITUTE(SUBSTITUTE(SUBSTITUTE(SUBSTITUTE(SUBSTITUTE(SUBSTITUTE(SUBSTITUTE(SUBSTITUTE(SUBSTITUTE(SUBSTITUTE(SUBSTITUTE(LOWER(AC532&amp;""),CHAR(160),"")," ",""),".",""),"-",""),"/",""),"?",""),"_",""),",",""),"[",""),"]",""),"(",""),")",""),"*","")</f>
        <v/>
      </c>
      <c r="BA532" s="61" t="str">
        <f aca="false">SUBSTITUTE(SUBSTITUTE(SUBSTITUTE(SUBSTITUTE(SUBSTITUTE(SUBSTITUTE(SUBSTITUTE(SUBSTITUTE(SUBSTITUTE(SUBSTITUTE(SUBSTITUTE(SUBSTITUTE(SUBSTITUTE(LOWER(AA532&amp;""),CHAR(160),""),"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"&amp;TRIM(SUBSTITUTE(SUBSTITUTE(SUBSTITUTE(SUBSTITUTE(SUBSTITUTE(SUBSTITUTE(SUBSTITUTE(SUBSTITUTE(SUBSTITUTE(SUBSTITUTE(SUBSTITUTE(SUBSTITUTE(SUBSTITUTE(SUBSTITUTE(SUBSTITUTE(SUBSTITUTE(SUBSTITUTE(SUBSTITUTE(SUBSTITUTE(SUBSTITUTE(LOWER(V532&amp;""),CHAR(160)," "),"."," "),","," "),"-"," "),"/"," "),"("," "),")"," "),":"," "),";"," "),"_"," "),"–"," "),"?"," "),"!"," "),"*"," "),"["," "),"]"," "),"'"," "),"#"," "),"+"," "),"&amp;"," "))&amp;" "</f>
        <v>  </v>
      </c>
      <c r="BD532" s="61" t="str">
        <f aca="false">" "&amp;TRIM(SUBSTITUTE(SUBSTITUTE(SUBSTITUTE(SUBSTITUTE(SUBSTITUTE(SUBSTITUTE(SUBSTITUTE(SUBSTITUTE(SUBSTITUTE(SUBSTITUTE(SUBSTITUTE(SUBSTITUTE(SUBSTITUTE(SUBSTITUTE(SUBSTITUTE(SUBSTITUTE(SUBSTITUTE(SUBSTITUTE(SUBSTITUTE(SUBSTITUTE(LOWER(Z532&amp;""),CHAR(160)," "),"."," "),","," "),"-"," "),"/"," "),"("," "),")"," "),":"," "),";"," "),"_"," "),"–"," "),"?"," "),"!"," "),"*"," "),"["," "),"]"," "),"'"," "),"#"," "),"+"," "),"&amp;"," "))&amp;" "</f>
        <v>  </v>
      </c>
      <c r="BE532" s="61" t="str">
        <f aca="false">" "&amp;TRIM(SUBSTITUTE(SUBSTITUTE(SUBSTITUTE(SUBSTITUTE(SUBSTITUTE(SUBSTITUTE(SUBSTITUTE(SUBSTITUTE(SUBSTITUTE(SUBSTITUTE(SUBSTITUTE(SUBSTITUTE(SUBSTITUTE(SUBSTITUTE(SUBSTITUTE(SUBSTITUTE(SUBSTITUTE(SUBSTITUTE(SUBSTITUTE(SUBSTITUTE(LOWER(W532&amp;""),CHAR(160)," "),"."," "),","," "),"-"," "),"/"," "),"("," "),")"," "),":"," "),";"," "),"_"," "),"–"," "),"?"," "),"!"," "),"*"," "),"["," "),"]"," "),"'"," "),"#"," "),"+"," "),"&amp;"," "))&amp;" "</f>
        <v>  </v>
      </c>
      <c r="BF532" s="61" t="str">
        <f aca="false">" "&amp;TRIM(SUBSTITUTE(SUBSTITUTE(SUBSTITUTE(SUBSTITUTE(SUBSTITUTE(SUBSTITUTE(SUBSTITUTE(SUBSTITUTE(SUBSTITUTE(SUBSTITUTE(SUBSTITUTE(SUBSTITUTE(SUBSTITUTE(SUBSTITUTE(SUBSTITUTE(SUBSTITUTE(SUBSTITUTE(SUBSTITUTE(SUBSTITUTE(SUBSTITUTE(LOWER(AC532&amp;""),CHAR(160)," "),"."," "),","," "),"-"," "),"/"," "),"("," "),")"," "),":"," "),";"," "),"_"," "),"–"," "),"?"," "),"!"," "),"*"," "),"["," "),"]"," "),"'"," "),"#"," "),"+"," "),"&amp;"," "))&amp;" "</f>
        <v>  </v>
      </c>
    </row>
    <row r="533" customFormat="false" ht="41.25" hidden="false" customHeight="true" outlineLevel="0" collapsed="false">
      <c r="A533" s="57" t="s">
        <v>1182</v>
      </c>
      <c r="B533" s="57" t="s">
        <v>287</v>
      </c>
      <c r="C533" s="57" t="str">
        <f aca="false">Flights!$F$21</f>
        <v>MH0073</v>
      </c>
      <c r="D533" s="58" t="n">
        <f aca="false">Flights!$D$21</f>
        <v>46322</v>
      </c>
      <c r="E533" s="57" t="str">
        <f aca="false">Flights!$G$21&amp;"-"&amp;Flights!$H$21</f>
        <v>HKG-KUL</v>
      </c>
      <c r="F533" s="57" t="str">
        <f aca="false">Flights!$K$21</f>
        <v>BC</v>
      </c>
      <c r="G533" s="57" t="s">
        <v>79</v>
      </c>
      <c r="H533" s="57" t="s">
        <v>360</v>
      </c>
      <c r="I533" s="57" t="s">
        <v>371</v>
      </c>
      <c r="J533" s="57" t="s">
        <v>372</v>
      </c>
      <c r="K533" s="67" t="s">
        <v>373</v>
      </c>
      <c r="L533" s="67" t="s">
        <v>364</v>
      </c>
      <c r="M533" s="67"/>
      <c r="N533" s="67" t="str">
        <f aca="false">IF(TRIM(Flights!$L$21)="A339","Required","N/A – rule")</f>
        <v>N/A – rule</v>
      </c>
      <c r="O533" s="67" t="s">
        <v>374</v>
      </c>
      <c r="P533" s="57" t="s">
        <v>279</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open",IF(AND(NOT(OR(LEN(AZ533)&lt;15,ISNUMBER(MATCH(AZ533,L_Placeholder,0)))),NOT(SUMPRODUCT(--ISNUMBER(SEARCH(" "&amp;L_EvidencePhrase&amp;" ",BF533)))&gt;0),NOT(OR(LEN(AU533)&lt;2,ISNUMBER(MATCH(AU533,L_Placeholder,0)))),NOT(OR(LEN(AX533)&lt;2,ISNUMBER(MATCH(AX533,L_Placeholder,0)))),TRIM(AE533)&lt;&gt;TRIM(T533)),"N/A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",BD533)))&gt;0),"INVALID – evidence missing, placeholder or not yet on file",IF(OR(LEN(AX533)&lt;2,ISNUMBER(MATCH(AX533,L_Placeholder,0))),"INVALID – verifier missing",IF(AX533=AU533,"INVALID – verifier must be someone other than the PIC",IF(SUMPRODUCT(--ISNUMBER(SEARCH(" "&amp;L_EvidencePhrase&amp;" ",BC533)))&gt;0,"INVALID – result not yet available (awaiting / TBC)",IF(AND(TRIM(U533)="Pass",SUMPRODUCT(--ISNUMBER(SEARCH(" "&amp;L_ResultBad&amp;" ",BC533)))&gt;0,NOT(SUMPRODUCT(--ISNUMBER(SEARCH(" "&amp;L_Negation&amp;" ",BC533)))&gt;0)),"INVALID – result describes a problem: use Fail, then Pass after CA",IF(AND(AQ533=1,OR(OR(LEN(AY533)&lt;3,ISNUMBER(MATCH(AY533,L_Placeholder,0))),SUMPRODUCT(--ISNUMBER(SEARCH(" "&amp;L_EvidencePhrase&amp;" ",BE533)))&gt;0)),"INVALID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SUBSTITUTE(SUBSTITUTE(SUBSTITUTE(SUBSTITUTE(SUBSTITUTE(SUBSTITUTE(SUBSTITUTE(SUBSTITUTE(SUBSTITUTE(SUBSTITUTE(SUBSTITUTE(SUBSTITUTE(SUBSTITUTE(LOWER(T533&amp;""),CHAR(160),"")," ",""),".",""),"-",""),"/",""),"?",""),"_",""),",",""),"[",""),"]",""),"(",""),")",""),"*","")</f>
        <v/>
      </c>
      <c r="AV533" s="61" t="str">
        <f aca="false">SUBSTITUTE(SUBSTITUTE(SUBSTITUTE(SUBSTITUTE(SUBSTITUTE(SUBSTITUTE(SUBSTITUTE(SUBSTITUTE(SUBSTITUTE(SUBSTITUTE(SUBSTITUTE(SUBSTITUTE(SUBSTITUTE(LOWER(V533&amp;""),CHAR(160),"")," ",""),".",""),"-",""),"/",""),"?",""),"_",""),",",""),"[",""),"]",""),"(",""),")",""),"*","")</f>
        <v/>
      </c>
      <c r="AW533" s="61" t="str">
        <f aca="false">SUBSTITUTE(SUBSTITUTE(SUBSTITUTE(SUBSTITUTE(SUBSTITUTE(SUBSTITUTE(SUBSTITUTE(SUBSTITUTE(SUBSTITUTE(SUBSTITUTE(SUBSTITUTE(SUBSTITUTE(SUBSTITUTE(LOWER(Z533&amp;""),CHAR(160),"")," ",""),".",""),"-",""),"/",""),"?",""),"_",""),",",""),"[",""),"]",""),"(",""),")",""),"*","")</f>
        <v/>
      </c>
      <c r="AX533" s="61" t="str">
        <f aca="false">SUBSTITUTE(SUBSTITUTE(SUBSTITUTE(SUBSTITUTE(SUBSTITUTE(SUBSTITUTE(SUBSTITUTE(SUBSTITUTE(SUBSTITUTE(SUBSTITUTE(SUBSTITUTE(SUBSTITUTE(SUBSTITUTE(LOWER(AE533&amp;""),CHAR(160),"")," ",""),".",""),"-",""),"/",""),"?",""),"_",""),",",""),"[",""),"]",""),"(",""),")",""),"*","")</f>
        <v/>
      </c>
      <c r="AY533" s="61" t="str">
        <f aca="false">SUBSTITUTE(SUBSTITUTE(SUBSTITUTE(SUBSTITUTE(SUBSTITUTE(SUBSTITUTE(SUBSTITUTE(SUBSTITUTE(SUBSTITUTE(SUBSTITUTE(SUBSTITUTE(SUBSTITUTE(SUBSTITUTE(LOWER(W533&amp;""),CHAR(160),"")," ",""),".",""),"-",""),"/",""),"?",""),"_",""),",",""),"[",""),"]",""),"(",""),")",""),"*","")</f>
        <v/>
      </c>
      <c r="AZ533" s="61" t="str">
        <f aca="false">SUBSTITUTE(SUBSTITUTE(SUBSTITUTE(SUBSTITUTE(SUBSTITUTE(SUBSTITUTE(SUBSTITUTE(SUBSTITUTE(SUBSTITUTE(SUBSTITUTE(SUBSTITUTE(SUBSTITUTE(SUBSTITUTE(LOWER(AC533&amp;""),CHAR(160),"")," ",""),".",""),"-",""),"/",""),"?",""),"_",""),",",""),"[",""),"]",""),"(",""),")",""),"*","")</f>
        <v/>
      </c>
      <c r="BA533" s="61" t="str">
        <f aca="false">SUBSTITUTE(SUBSTITUTE(SUBSTITUTE(SUBSTITUTE(SUBSTITUTE(SUBSTITUTE(SUBSTITUTE(SUBSTITUTE(SUBSTITUTE(SUBSTITUTE(SUBSTITUTE(SUBSTITUTE(SUBSTITUTE(LOWER(AA533&amp;""),CHAR(160),""),"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"&amp;TRIM(SUBSTITUTE(SUBSTITUTE(SUBSTITUTE(SUBSTITUTE(SUBSTITUTE(SUBSTITUTE(SUBSTITUTE(SUBSTITUTE(SUBSTITUTE(SUBSTITUTE(SUBSTITUTE(SUBSTITUTE(SUBSTITUTE(SUBSTITUTE(SUBSTITUTE(SUBSTITUTE(SUBSTITUTE(SUBSTITUTE(SUBSTITUTE(SUBSTITUTE(LOWER(V533&amp;""),CHAR(160)," "),"."," "),","," "),"-"," "),"/"," "),"("," "),")"," "),":"," "),";"," "),"_"," "),"–"," "),"?"," "),"!"," "),"*"," "),"["," "),"]"," "),"'"," "),"#"," "),"+"," "),"&amp;"," "))&amp;" "</f>
        <v>  </v>
      </c>
      <c r="BD533" s="61" t="str">
        <f aca="false">" "&amp;TRIM(SUBSTITUTE(SUBSTITUTE(SUBSTITUTE(SUBSTITUTE(SUBSTITUTE(SUBSTITUTE(SUBSTITUTE(SUBSTITUTE(SUBSTITUTE(SUBSTITUTE(SUBSTITUTE(SUBSTITUTE(SUBSTITUTE(SUBSTITUTE(SUBSTITUTE(SUBSTITUTE(SUBSTITUTE(SUBSTITUTE(SUBSTITUTE(SUBSTITUTE(LOWER(Z533&amp;""),CHAR(160)," "),"."," "),","," "),"-"," "),"/"," "),"("," "),")"," "),":"," "),";"," "),"_"," "),"–"," "),"?"," "),"!"," "),"*"," "),"["," "),"]"," "),"'"," "),"#"," "),"+"," "),"&amp;"," "))&amp;" "</f>
        <v>  </v>
      </c>
      <c r="BE533" s="61" t="str">
        <f aca="false">" "&amp;TRIM(SUBSTITUTE(SUBSTITUTE(SUBSTITUTE(SUBSTITUTE(SUBSTITUTE(SUBSTITUTE(SUBSTITUTE(SUBSTITUTE(SUBSTITUTE(SUBSTITUTE(SUBSTITUTE(SUBSTITUTE(SUBSTITUTE(SUBSTITUTE(SUBSTITUTE(SUBSTITUTE(SUBSTITUTE(SUBSTITUTE(SUBSTITUTE(SUBSTITUTE(LOWER(W533&amp;""),CHAR(160)," "),"."," "),","," "),"-"," "),"/"," "),"("," "),")"," "),":"," "),";"," "),"_"," "),"–"," "),"?"," "),"!"," "),"*"," "),"["," "),"]"," "),"'"," "),"#"," "),"+"," "),"&amp;"," "))&amp;" "</f>
        <v>  </v>
      </c>
      <c r="BF533" s="61" t="str">
        <f aca="false">" "&amp;TRIM(SUBSTITUTE(SUBSTITUTE(SUBSTITUTE(SUBSTITUTE(SUBSTITUTE(SUBSTITUTE(SUBSTITUTE(SUBSTITUTE(SUBSTITUTE(SUBSTITUTE(SUBSTITUTE(SUBSTITUTE(SUBSTITUTE(SUBSTITUTE(SUBSTITUTE(SUBSTITUTE(SUBSTITUTE(SUBSTITUTE(SUBSTITUTE(SUBSTITUTE(LOWER(AC533&amp;""),CHAR(160)," "),"."," "),","," "),"-"," "),"/"," "),"("," "),")"," "),":"," "),";"," "),"_"," "),"–"," "),"?"," "),"!"," "),"*"," "),"["," "),"]"," "),"'"," "),"#"," "),"+"," "),"&amp;"," "))&amp;" "</f>
        <v>  </v>
      </c>
    </row>
    <row r="534" customFormat="false" ht="39.75" hidden="false" customHeight="true" outlineLevel="0" collapsed="false">
      <c r="A534" s="57" t="s">
        <v>1183</v>
      </c>
      <c r="B534" s="57" t="s">
        <v>287</v>
      </c>
      <c r="C534" s="57" t="str">
        <f aca="false">Flights!$F$21</f>
        <v>MH0073</v>
      </c>
      <c r="D534" s="58" t="n">
        <f aca="false">Flights!$D$21</f>
        <v>46322</v>
      </c>
      <c r="E534" s="57" t="str">
        <f aca="false">Flights!$G$21&amp;"-"&amp;Flights!$H$21</f>
        <v>HKG-KUL</v>
      </c>
      <c r="F534" s="57" t="str">
        <f aca="false">Flights!$K$21</f>
        <v>BC</v>
      </c>
      <c r="G534" s="57" t="s">
        <v>79</v>
      </c>
      <c r="H534" s="57" t="s">
        <v>360</v>
      </c>
      <c r="I534" s="57" t="s">
        <v>376</v>
      </c>
      <c r="J534" s="57" t="s">
        <v>377</v>
      </c>
      <c r="K534" s="67" t="s">
        <v>378</v>
      </c>
      <c r="L534" s="67" t="s">
        <v>364</v>
      </c>
      <c r="M534" s="67"/>
      <c r="N534" s="67" t="s">
        <v>365</v>
      </c>
      <c r="O534" s="67"/>
      <c r="P534" s="57" t="s">
        <v>279</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open",IF(AND(NOT(OR(LEN(AZ534)&lt;15,ISNUMBER(MATCH(AZ534,L_Placeholder,0)))),NOT(SUMPRODUCT(--ISNUMBER(SEARCH(" "&amp;L_EvidencePhrase&amp;" ",BF534)))&gt;0),NOT(OR(LEN(AU534)&lt;2,ISNUMBER(MATCH(AU534,L_Placeholder,0)))),NOT(OR(LEN(AX534)&lt;2,ISNUMBER(MATCH(AX534,L_Placeholder,0)))),TRIM(AE534)&lt;&gt;TRIM(T534)),"N/A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",BD534)))&gt;0),"INVALID – evidence missing, placeholder or not yet on file",IF(OR(LEN(AX534)&lt;2,ISNUMBER(MATCH(AX534,L_Placeholder,0))),"INVALID – verifier missing",IF(AX534=AU534,"INVALID – verifier must be someone other than the PIC",IF(SUMPRODUCT(--ISNUMBER(SEARCH(" "&amp;L_EvidencePhrase&amp;" ",BC534)))&gt;0,"INVALID – result not yet available (awaiting / TBC)",IF(AND(TRIM(U534)="Pass",SUMPRODUCT(--ISNUMBER(SEARCH(" "&amp;L_ResultBad&amp;" ",BC534)))&gt;0,NOT(SUMPRODUCT(--ISNUMBER(SEARCH(" "&amp;L_Negation&amp;" ",BC534)))&gt;0)),"INVALID – result describes a problem: use Fail, then Pass after CA",IF(AND(AQ534=1,OR(OR(LEN(AY534)&lt;3,ISNUMBER(MATCH(AY534,L_Placeholder,0))),SUMPRODUCT(--ISNUMBER(SEARCH(" "&amp;L_EvidencePhrase&amp;" ",BE534)))&gt;0)),"INVALID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SUBSTITUTE(SUBSTITUTE(SUBSTITUTE(SUBSTITUTE(SUBSTITUTE(SUBSTITUTE(SUBSTITUTE(SUBSTITUTE(SUBSTITUTE(SUBSTITUTE(SUBSTITUTE(SUBSTITUTE(SUBSTITUTE(LOWER(T534&amp;""),CHAR(160),"")," ",""),".",""),"-",""),"/",""),"?",""),"_",""),",",""),"[",""),"]",""),"(",""),")",""),"*","")</f>
        <v/>
      </c>
      <c r="AV534" s="61" t="str">
        <f aca="false">SUBSTITUTE(SUBSTITUTE(SUBSTITUTE(SUBSTITUTE(SUBSTITUTE(SUBSTITUTE(SUBSTITUTE(SUBSTITUTE(SUBSTITUTE(SUBSTITUTE(SUBSTITUTE(SUBSTITUTE(SUBSTITUTE(LOWER(V534&amp;""),CHAR(160),"")," ",""),".",""),"-",""),"/",""),"?",""),"_",""),",",""),"[",""),"]",""),"(",""),")",""),"*","")</f>
        <v/>
      </c>
      <c r="AW534" s="61" t="str">
        <f aca="false">SUBSTITUTE(SUBSTITUTE(SUBSTITUTE(SUBSTITUTE(SUBSTITUTE(SUBSTITUTE(SUBSTITUTE(SUBSTITUTE(SUBSTITUTE(SUBSTITUTE(SUBSTITUTE(SUBSTITUTE(SUBSTITUTE(LOWER(Z534&amp;""),CHAR(160),"")," ",""),".",""),"-",""),"/",""),"?",""),"_",""),",",""),"[",""),"]",""),"(",""),")",""),"*","")</f>
        <v/>
      </c>
      <c r="AX534" s="61" t="str">
        <f aca="false">SUBSTITUTE(SUBSTITUTE(SUBSTITUTE(SUBSTITUTE(SUBSTITUTE(SUBSTITUTE(SUBSTITUTE(SUBSTITUTE(SUBSTITUTE(SUBSTITUTE(SUBSTITUTE(SUBSTITUTE(SUBSTITUTE(LOWER(AE534&amp;""),CHAR(160),"")," ",""),".",""),"-",""),"/",""),"?",""),"_",""),",",""),"[",""),"]",""),"(",""),")",""),"*","")</f>
        <v/>
      </c>
      <c r="AY534" s="61" t="str">
        <f aca="false">SUBSTITUTE(SUBSTITUTE(SUBSTITUTE(SUBSTITUTE(SUBSTITUTE(SUBSTITUTE(SUBSTITUTE(SUBSTITUTE(SUBSTITUTE(SUBSTITUTE(SUBSTITUTE(SUBSTITUTE(SUBSTITUTE(LOWER(W534&amp;""),CHAR(160),"")," ",""),".",""),"-",""),"/",""),"?",""),"_",""),",",""),"[",""),"]",""),"(",""),")",""),"*","")</f>
        <v/>
      </c>
      <c r="AZ534" s="61" t="str">
        <f aca="false">SUBSTITUTE(SUBSTITUTE(SUBSTITUTE(SUBSTITUTE(SUBSTITUTE(SUBSTITUTE(SUBSTITUTE(SUBSTITUTE(SUBSTITUTE(SUBSTITUTE(SUBSTITUTE(SUBSTITUTE(SUBSTITUTE(LOWER(AC534&amp;""),CHAR(160),"")," ",""),".",""),"-",""),"/",""),"?",""),"_",""),",",""),"[",""),"]",""),"(",""),")",""),"*","")</f>
        <v/>
      </c>
      <c r="BA534" s="61" t="str">
        <f aca="false">SUBSTITUTE(SUBSTITUTE(SUBSTITUTE(SUBSTITUTE(SUBSTITUTE(SUBSTITUTE(SUBSTITUTE(SUBSTITUTE(SUBSTITUTE(SUBSTITUTE(SUBSTITUTE(SUBSTITUTE(SUBSTITUTE(LOWER(AA534&amp;""),CHAR(160),""),"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"&amp;TRIM(SUBSTITUTE(SUBSTITUTE(SUBSTITUTE(SUBSTITUTE(SUBSTITUTE(SUBSTITUTE(SUBSTITUTE(SUBSTITUTE(SUBSTITUTE(SUBSTITUTE(SUBSTITUTE(SUBSTITUTE(SUBSTITUTE(SUBSTITUTE(SUBSTITUTE(SUBSTITUTE(SUBSTITUTE(SUBSTITUTE(SUBSTITUTE(SUBSTITUTE(LOWER(V534&amp;""),CHAR(160)," "),"."," "),","," "),"-"," "),"/"," "),"("," "),")"," "),":"," "),";"," "),"_"," "),"–"," "),"?"," "),"!"," "),"*"," "),"["," "),"]"," "),"'"," "),"#"," "),"+"," "),"&amp;"," "))&amp;" "</f>
        <v>  </v>
      </c>
      <c r="BD534" s="61" t="str">
        <f aca="false">" "&amp;TRIM(SUBSTITUTE(SUBSTITUTE(SUBSTITUTE(SUBSTITUTE(SUBSTITUTE(SUBSTITUTE(SUBSTITUTE(SUBSTITUTE(SUBSTITUTE(SUBSTITUTE(SUBSTITUTE(SUBSTITUTE(SUBSTITUTE(SUBSTITUTE(SUBSTITUTE(SUBSTITUTE(SUBSTITUTE(SUBSTITUTE(SUBSTITUTE(SUBSTITUTE(LOWER(Z534&amp;""),CHAR(160)," "),"."," "),","," "),"-"," "),"/"," "),"("," "),")"," "),":"," "),";"," "),"_"," "),"–"," "),"?"," "),"!"," "),"*"," "),"["," "),"]"," "),"'"," "),"#"," "),"+"," "),"&amp;"," "))&amp;" "</f>
        <v>  </v>
      </c>
      <c r="BE534" s="61" t="str">
        <f aca="false">" "&amp;TRIM(SUBSTITUTE(SUBSTITUTE(SUBSTITUTE(SUBSTITUTE(SUBSTITUTE(SUBSTITUTE(SUBSTITUTE(SUBSTITUTE(SUBSTITUTE(SUBSTITUTE(SUBSTITUTE(SUBSTITUTE(SUBSTITUTE(SUBSTITUTE(SUBSTITUTE(SUBSTITUTE(SUBSTITUTE(SUBSTITUTE(SUBSTITUTE(SUBSTITUTE(LOWER(W534&amp;""),CHAR(160)," "),"."," "),","," "),"-"," "),"/"," "),"("," "),")"," "),":"," "),";"," "),"_"," "),"–"," "),"?"," "),"!"," "),"*"," "),"["," "),"]"," "),"'"," "),"#"," "),"+"," "),"&amp;"," "))&amp;" "</f>
        <v>  </v>
      </c>
      <c r="BF534" s="61" t="str">
        <f aca="false">" "&amp;TRIM(SUBSTITUTE(SUBSTITUTE(SUBSTITUTE(SUBSTITUTE(SUBSTITUTE(SUBSTITUTE(SUBSTITUTE(SUBSTITUTE(SUBSTITUTE(SUBSTITUTE(SUBSTITUTE(SUBSTITUTE(SUBSTITUTE(SUBSTITUTE(SUBSTITUTE(SUBSTITUTE(SUBSTITUTE(SUBSTITUTE(SUBSTITUTE(SUBSTITUTE(LOWER(AC534&amp;""),CHAR(160)," "),"."," "),","," "),"-"," "),"/"," "),"("," "),")"," "),":"," "),";"," "),"_"," "),"–"," "),"?"," "),"!"," "),"*"," "),"["," "),"]"," "),"'"," "),"#"," "),"+"," "),"&amp;"," "))&amp;" "</f>
        <v>  </v>
      </c>
    </row>
    <row r="535" customFormat="false" ht="39.75" hidden="false" customHeight="true" outlineLevel="0" collapsed="false">
      <c r="A535" s="57" t="s">
        <v>1184</v>
      </c>
      <c r="B535" s="57" t="s">
        <v>287</v>
      </c>
      <c r="C535" s="57" t="str">
        <f aca="false">Flights!$F$21</f>
        <v>MH0073</v>
      </c>
      <c r="D535" s="58" t="n">
        <f aca="false">Flights!$D$21</f>
        <v>46322</v>
      </c>
      <c r="E535" s="57" t="str">
        <f aca="false">Flights!$G$21&amp;"-"&amp;Flights!$H$21</f>
        <v>HKG-KUL</v>
      </c>
      <c r="F535" s="57" t="str">
        <f aca="false">Flights!$K$21</f>
        <v>BC</v>
      </c>
      <c r="G535" s="57" t="s">
        <v>79</v>
      </c>
      <c r="H535" s="57" t="s">
        <v>360</v>
      </c>
      <c r="I535" s="57" t="s">
        <v>380</v>
      </c>
      <c r="J535" s="57" t="s">
        <v>381</v>
      </c>
      <c r="K535" s="67" t="s">
        <v>382</v>
      </c>
      <c r="L535" s="67" t="s">
        <v>364</v>
      </c>
      <c r="M535" s="67"/>
      <c r="N535" s="67" t="s">
        <v>365</v>
      </c>
      <c r="O535" s="67"/>
      <c r="P535" s="57" t="s">
        <v>279</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open",IF(AND(NOT(OR(LEN(AZ535)&lt;15,ISNUMBER(MATCH(AZ535,L_Placeholder,0)))),NOT(SUMPRODUCT(--ISNUMBER(SEARCH(" "&amp;L_EvidencePhrase&amp;" ",BF535)))&gt;0),NOT(OR(LEN(AU535)&lt;2,ISNUMBER(MATCH(AU535,L_Placeholder,0)))),NOT(OR(LEN(AX535)&lt;2,ISNUMBER(MATCH(AX535,L_Placeholder,0)))),TRIM(AE535)&lt;&gt;TRIM(T535)),"N/A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",BD535)))&gt;0),"INVALID – evidence missing, placeholder or not yet on file",IF(OR(LEN(AX535)&lt;2,ISNUMBER(MATCH(AX535,L_Placeholder,0))),"INVALID – verifier missing",IF(AX535=AU535,"INVALID – verifier must be someone other than the PIC",IF(SUMPRODUCT(--ISNUMBER(SEARCH(" "&amp;L_EvidencePhrase&amp;" ",BC535)))&gt;0,"INVALID – result not yet available (awaiting / TBC)",IF(AND(TRIM(U535)="Pass",SUMPRODUCT(--ISNUMBER(SEARCH(" "&amp;L_ResultBad&amp;" ",BC535)))&gt;0,NOT(SUMPRODUCT(--ISNUMBER(SEARCH(" "&amp;L_Negation&amp;" ",BC535)))&gt;0)),"INVALID – result describes a problem: use Fail, then Pass after CA",IF(AND(AQ535=1,OR(OR(LEN(AY535)&lt;3,ISNUMBER(MATCH(AY535,L_Placeholder,0))),SUMPRODUCT(--ISNUMBER(SEARCH(" "&amp;L_EvidencePhrase&amp;" ",BE535)))&gt;0)),"INVALID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SUBSTITUTE(SUBSTITUTE(SUBSTITUTE(SUBSTITUTE(SUBSTITUTE(SUBSTITUTE(SUBSTITUTE(SUBSTITUTE(SUBSTITUTE(SUBSTITUTE(SUBSTITUTE(SUBSTITUTE(SUBSTITUTE(LOWER(T535&amp;""),CHAR(160),"")," ",""),".",""),"-",""),"/",""),"?",""),"_",""),",",""),"[",""),"]",""),"(",""),")",""),"*","")</f>
        <v/>
      </c>
      <c r="AV535" s="61" t="str">
        <f aca="false">SUBSTITUTE(SUBSTITUTE(SUBSTITUTE(SUBSTITUTE(SUBSTITUTE(SUBSTITUTE(SUBSTITUTE(SUBSTITUTE(SUBSTITUTE(SUBSTITUTE(SUBSTITUTE(SUBSTITUTE(SUBSTITUTE(LOWER(V535&amp;""),CHAR(160),"")," ",""),".",""),"-",""),"/",""),"?",""),"_",""),",",""),"[",""),"]",""),"(",""),")",""),"*","")</f>
        <v/>
      </c>
      <c r="AW535" s="61" t="str">
        <f aca="false">SUBSTITUTE(SUBSTITUTE(SUBSTITUTE(SUBSTITUTE(SUBSTITUTE(SUBSTITUTE(SUBSTITUTE(SUBSTITUTE(SUBSTITUTE(SUBSTITUTE(SUBSTITUTE(SUBSTITUTE(SUBSTITUTE(LOWER(Z535&amp;""),CHAR(160),"")," ",""),".",""),"-",""),"/",""),"?",""),"_",""),",",""),"[",""),"]",""),"(",""),")",""),"*","")</f>
        <v/>
      </c>
      <c r="AX535" s="61" t="str">
        <f aca="false">SUBSTITUTE(SUBSTITUTE(SUBSTITUTE(SUBSTITUTE(SUBSTITUTE(SUBSTITUTE(SUBSTITUTE(SUBSTITUTE(SUBSTITUTE(SUBSTITUTE(SUBSTITUTE(SUBSTITUTE(SUBSTITUTE(LOWER(AE535&amp;""),CHAR(160),"")," ",""),".",""),"-",""),"/",""),"?",""),"_",""),",",""),"[",""),"]",""),"(",""),")",""),"*","")</f>
        <v/>
      </c>
      <c r="AY535" s="61" t="str">
        <f aca="false">SUBSTITUTE(SUBSTITUTE(SUBSTITUTE(SUBSTITUTE(SUBSTITUTE(SUBSTITUTE(SUBSTITUTE(SUBSTITUTE(SUBSTITUTE(SUBSTITUTE(SUBSTITUTE(SUBSTITUTE(SUBSTITUTE(LOWER(W535&amp;""),CHAR(160),"")," ",""),".",""),"-",""),"/",""),"?",""),"_",""),",",""),"[",""),"]",""),"(",""),")",""),"*","")</f>
        <v/>
      </c>
      <c r="AZ535" s="61" t="str">
        <f aca="false">SUBSTITUTE(SUBSTITUTE(SUBSTITUTE(SUBSTITUTE(SUBSTITUTE(SUBSTITUTE(SUBSTITUTE(SUBSTITUTE(SUBSTITUTE(SUBSTITUTE(SUBSTITUTE(SUBSTITUTE(SUBSTITUTE(LOWER(AC535&amp;""),CHAR(160),"")," ",""),".",""),"-",""),"/",""),"?",""),"_",""),",",""),"[",""),"]",""),"(",""),")",""),"*","")</f>
        <v/>
      </c>
      <c r="BA535" s="61" t="str">
        <f aca="false">SUBSTITUTE(SUBSTITUTE(SUBSTITUTE(SUBSTITUTE(SUBSTITUTE(SUBSTITUTE(SUBSTITUTE(SUBSTITUTE(SUBSTITUTE(SUBSTITUTE(SUBSTITUTE(SUBSTITUTE(SUBSTITUTE(LOWER(AA535&amp;""),CHAR(160),""),"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"&amp;TRIM(SUBSTITUTE(SUBSTITUTE(SUBSTITUTE(SUBSTITUTE(SUBSTITUTE(SUBSTITUTE(SUBSTITUTE(SUBSTITUTE(SUBSTITUTE(SUBSTITUTE(SUBSTITUTE(SUBSTITUTE(SUBSTITUTE(SUBSTITUTE(SUBSTITUTE(SUBSTITUTE(SUBSTITUTE(SUBSTITUTE(SUBSTITUTE(SUBSTITUTE(LOWER(V535&amp;""),CHAR(160)," "),"."," "),","," "),"-"," "),"/"," "),"("," "),")"," "),":"," "),";"," "),"_"," "),"–"," "),"?"," "),"!"," "),"*"," "),"["," "),"]"," "),"'"," "),"#"," "),"+"," "),"&amp;"," "))&amp;" "</f>
        <v>  </v>
      </c>
      <c r="BD535" s="61" t="str">
        <f aca="false">" "&amp;TRIM(SUBSTITUTE(SUBSTITUTE(SUBSTITUTE(SUBSTITUTE(SUBSTITUTE(SUBSTITUTE(SUBSTITUTE(SUBSTITUTE(SUBSTITUTE(SUBSTITUTE(SUBSTITUTE(SUBSTITUTE(SUBSTITUTE(SUBSTITUTE(SUBSTITUTE(SUBSTITUTE(SUBSTITUTE(SUBSTITUTE(SUBSTITUTE(SUBSTITUTE(LOWER(Z535&amp;""),CHAR(160)," "),"."," "),","," "),"-"," "),"/"," "),"("," "),")"," "),":"," "),";"," "),"_"," "),"–"," "),"?"," "),"!"," "),"*"," "),"["," "),"]"," "),"'"," "),"#"," "),"+"," "),"&amp;"," "))&amp;" "</f>
        <v>  </v>
      </c>
      <c r="BE535" s="61" t="str">
        <f aca="false">" "&amp;TRIM(SUBSTITUTE(SUBSTITUTE(SUBSTITUTE(SUBSTITUTE(SUBSTITUTE(SUBSTITUTE(SUBSTITUTE(SUBSTITUTE(SUBSTITUTE(SUBSTITUTE(SUBSTITUTE(SUBSTITUTE(SUBSTITUTE(SUBSTITUTE(SUBSTITUTE(SUBSTITUTE(SUBSTITUTE(SUBSTITUTE(SUBSTITUTE(SUBSTITUTE(LOWER(W535&amp;""),CHAR(160)," "),"."," "),","," "),"-"," "),"/"," "),"("," "),")"," "),":"," "),";"," "),"_"," "),"–"," "),"?"," "),"!"," "),"*"," "),"["," "),"]"," "),"'"," "),"#"," "),"+"," "),"&amp;"," "))&amp;" "</f>
        <v>  </v>
      </c>
      <c r="BF535" s="61" t="str">
        <f aca="false">" "&amp;TRIM(SUBSTITUTE(SUBSTITUTE(SUBSTITUTE(SUBSTITUTE(SUBSTITUTE(SUBSTITUTE(SUBSTITUTE(SUBSTITUTE(SUBSTITUTE(SUBSTITUTE(SUBSTITUTE(SUBSTITUTE(SUBSTITUTE(SUBSTITUTE(SUBSTITUTE(SUBSTITUTE(SUBSTITUTE(SUBSTITUTE(SUBSTITUTE(SUBSTITUTE(LOWER(AC535&amp;""),CHAR(160)," "),"."," "),","," "),"-"," "),"/"," "),"("," "),")"," "),":"," "),";"," "),"_"," "),"–"," "),"?"," "),"!"," "),"*"," "),"["," "),"]"," "),"'"," "),"#"," "),"+"," "),"&amp;"," "))&amp;" "</f>
        <v>  </v>
      </c>
    </row>
    <row r="536" customFormat="false" ht="39.75" hidden="false" customHeight="true" outlineLevel="0" collapsed="false">
      <c r="A536" s="57" t="s">
        <v>1185</v>
      </c>
      <c r="B536" s="57" t="s">
        <v>287</v>
      </c>
      <c r="C536" s="57" t="str">
        <f aca="false">Flights!$F$21</f>
        <v>MH0073</v>
      </c>
      <c r="D536" s="58" t="n">
        <f aca="false">Flights!$D$21</f>
        <v>46322</v>
      </c>
      <c r="E536" s="57" t="str">
        <f aca="false">Flights!$G$21&amp;"-"&amp;Flights!$H$21</f>
        <v>HKG-KUL</v>
      </c>
      <c r="F536" s="57" t="str">
        <f aca="false">Flights!$K$21</f>
        <v>BC</v>
      </c>
      <c r="G536" s="57" t="s">
        <v>79</v>
      </c>
      <c r="H536" s="57" t="s">
        <v>360</v>
      </c>
      <c r="I536" s="57" t="s">
        <v>380</v>
      </c>
      <c r="J536" s="57" t="s">
        <v>384</v>
      </c>
      <c r="K536" s="67" t="s">
        <v>385</v>
      </c>
      <c r="L536" s="67" t="s">
        <v>364</v>
      </c>
      <c r="M536" s="67"/>
      <c r="N536" s="67" t="s">
        <v>365</v>
      </c>
      <c r="O536" s="67"/>
      <c r="P536" s="57" t="s">
        <v>279</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open",IF(AND(NOT(OR(LEN(AZ536)&lt;15,ISNUMBER(MATCH(AZ536,L_Placeholder,0)))),NOT(SUMPRODUCT(--ISNUMBER(SEARCH(" "&amp;L_EvidencePhrase&amp;" ",BF536)))&gt;0),NOT(OR(LEN(AU536)&lt;2,ISNUMBER(MATCH(AU536,L_Placeholder,0)))),NOT(OR(LEN(AX536)&lt;2,ISNUMBER(MATCH(AX536,L_Placeholder,0)))),TRIM(AE536)&lt;&gt;TRIM(T536)),"N/A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",BD536)))&gt;0),"INVALID – evidence missing, placeholder or not yet on file",IF(OR(LEN(AX536)&lt;2,ISNUMBER(MATCH(AX536,L_Placeholder,0))),"INVALID – verifier missing",IF(AX536=AU536,"INVALID – verifier must be someone other than the PIC",IF(SUMPRODUCT(--ISNUMBER(SEARCH(" "&amp;L_EvidencePhrase&amp;" ",BC536)))&gt;0,"INVALID – result not yet available (awaiting / TBC)",IF(AND(TRIM(U536)="Pass",SUMPRODUCT(--ISNUMBER(SEARCH(" "&amp;L_ResultBad&amp;" ",BC536)))&gt;0,NOT(SUMPRODUCT(--ISNUMBER(SEARCH(" "&amp;L_Negation&amp;" ",BC536)))&gt;0)),"INVALID – result describes a problem: use Fail, then Pass after CA",IF(AND(AQ536=1,OR(OR(LEN(AY536)&lt;3,ISNUMBER(MATCH(AY536,L_Placeholder,0))),SUMPRODUCT(--ISNUMBER(SEARCH(" "&amp;L_EvidencePhrase&amp;" ",BE536)))&gt;0)),"INVALID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SUBSTITUTE(SUBSTITUTE(SUBSTITUTE(SUBSTITUTE(SUBSTITUTE(SUBSTITUTE(SUBSTITUTE(SUBSTITUTE(SUBSTITUTE(SUBSTITUTE(SUBSTITUTE(SUBSTITUTE(SUBSTITUTE(LOWER(T536&amp;""),CHAR(160),"")," ",""),".",""),"-",""),"/",""),"?",""),"_",""),",",""),"[",""),"]",""),"(",""),")",""),"*","")</f>
        <v/>
      </c>
      <c r="AV536" s="61" t="str">
        <f aca="false">SUBSTITUTE(SUBSTITUTE(SUBSTITUTE(SUBSTITUTE(SUBSTITUTE(SUBSTITUTE(SUBSTITUTE(SUBSTITUTE(SUBSTITUTE(SUBSTITUTE(SUBSTITUTE(SUBSTITUTE(SUBSTITUTE(LOWER(V536&amp;""),CHAR(160),"")," ",""),".",""),"-",""),"/",""),"?",""),"_",""),",",""),"[",""),"]",""),"(",""),")",""),"*","")</f>
        <v/>
      </c>
      <c r="AW536" s="61" t="str">
        <f aca="false">SUBSTITUTE(SUBSTITUTE(SUBSTITUTE(SUBSTITUTE(SUBSTITUTE(SUBSTITUTE(SUBSTITUTE(SUBSTITUTE(SUBSTITUTE(SUBSTITUTE(SUBSTITUTE(SUBSTITUTE(SUBSTITUTE(LOWER(Z536&amp;""),CHAR(160),"")," ",""),".",""),"-",""),"/",""),"?",""),"_",""),",",""),"[",""),"]",""),"(",""),")",""),"*","")</f>
        <v/>
      </c>
      <c r="AX536" s="61" t="str">
        <f aca="false">SUBSTITUTE(SUBSTITUTE(SUBSTITUTE(SUBSTITUTE(SUBSTITUTE(SUBSTITUTE(SUBSTITUTE(SUBSTITUTE(SUBSTITUTE(SUBSTITUTE(SUBSTITUTE(SUBSTITUTE(SUBSTITUTE(LOWER(AE536&amp;""),CHAR(160),"")," ",""),".",""),"-",""),"/",""),"?",""),"_",""),",",""),"[",""),"]",""),"(",""),")",""),"*","")</f>
        <v/>
      </c>
      <c r="AY536" s="61" t="str">
        <f aca="false">SUBSTITUTE(SUBSTITUTE(SUBSTITUTE(SUBSTITUTE(SUBSTITUTE(SUBSTITUTE(SUBSTITUTE(SUBSTITUTE(SUBSTITUTE(SUBSTITUTE(SUBSTITUTE(SUBSTITUTE(SUBSTITUTE(LOWER(W536&amp;""),CHAR(160),"")," ",""),".",""),"-",""),"/",""),"?",""),"_",""),",",""),"[",""),"]",""),"(",""),")",""),"*","")</f>
        <v/>
      </c>
      <c r="AZ536" s="61" t="str">
        <f aca="false">SUBSTITUTE(SUBSTITUTE(SUBSTITUTE(SUBSTITUTE(SUBSTITUTE(SUBSTITUTE(SUBSTITUTE(SUBSTITUTE(SUBSTITUTE(SUBSTITUTE(SUBSTITUTE(SUBSTITUTE(SUBSTITUTE(LOWER(AC536&amp;""),CHAR(160),"")," ",""),".",""),"-",""),"/",""),"?",""),"_",""),",",""),"[",""),"]",""),"(",""),")",""),"*","")</f>
        <v/>
      </c>
      <c r="BA536" s="61" t="str">
        <f aca="false">SUBSTITUTE(SUBSTITUTE(SUBSTITUTE(SUBSTITUTE(SUBSTITUTE(SUBSTITUTE(SUBSTITUTE(SUBSTITUTE(SUBSTITUTE(SUBSTITUTE(SUBSTITUTE(SUBSTITUTE(SUBSTITUTE(LOWER(AA536&amp;""),CHAR(160),""),"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"&amp;TRIM(SUBSTITUTE(SUBSTITUTE(SUBSTITUTE(SUBSTITUTE(SUBSTITUTE(SUBSTITUTE(SUBSTITUTE(SUBSTITUTE(SUBSTITUTE(SUBSTITUTE(SUBSTITUTE(SUBSTITUTE(SUBSTITUTE(SUBSTITUTE(SUBSTITUTE(SUBSTITUTE(SUBSTITUTE(SUBSTITUTE(SUBSTITUTE(SUBSTITUTE(LOWER(V536&amp;""),CHAR(160)," "),"."," "),","," "),"-"," "),"/"," "),"("," "),")"," "),":"," "),";"," "),"_"," "),"–"," "),"?"," "),"!"," "),"*"," "),"["," "),"]"," "),"'"," "),"#"," "),"+"," "),"&amp;"," "))&amp;" "</f>
        <v>  </v>
      </c>
      <c r="BD536" s="61" t="str">
        <f aca="false">" "&amp;TRIM(SUBSTITUTE(SUBSTITUTE(SUBSTITUTE(SUBSTITUTE(SUBSTITUTE(SUBSTITUTE(SUBSTITUTE(SUBSTITUTE(SUBSTITUTE(SUBSTITUTE(SUBSTITUTE(SUBSTITUTE(SUBSTITUTE(SUBSTITUTE(SUBSTITUTE(SUBSTITUTE(SUBSTITUTE(SUBSTITUTE(SUBSTITUTE(SUBSTITUTE(LOWER(Z536&amp;""),CHAR(160)," "),"."," "),","," "),"-"," "),"/"," "),"("," "),")"," "),":"," "),";"," "),"_"," "),"–"," "),"?"," "),"!"," "),"*"," "),"["," "),"]"," "),"'"," "),"#"," "),"+"," "),"&amp;"," "))&amp;" "</f>
        <v>  </v>
      </c>
      <c r="BE536" s="61" t="str">
        <f aca="false">" "&amp;TRIM(SUBSTITUTE(SUBSTITUTE(SUBSTITUTE(SUBSTITUTE(SUBSTITUTE(SUBSTITUTE(SUBSTITUTE(SUBSTITUTE(SUBSTITUTE(SUBSTITUTE(SUBSTITUTE(SUBSTITUTE(SUBSTITUTE(SUBSTITUTE(SUBSTITUTE(SUBSTITUTE(SUBSTITUTE(SUBSTITUTE(SUBSTITUTE(SUBSTITUTE(LOWER(W536&amp;""),CHAR(160)," "),"."," "),","," "),"-"," "),"/"," "),"("," "),")"," "),":"," "),";"," "),"_"," "),"–"," "),"?"," "),"!"," "),"*"," "),"["," "),"]"," "),"'"," "),"#"," "),"+"," "),"&amp;"," "))&amp;" "</f>
        <v>  </v>
      </c>
      <c r="BF536" s="61" t="str">
        <f aca="false">" "&amp;TRIM(SUBSTITUTE(SUBSTITUTE(SUBSTITUTE(SUBSTITUTE(SUBSTITUTE(SUBSTITUTE(SUBSTITUTE(SUBSTITUTE(SUBSTITUTE(SUBSTITUTE(SUBSTITUTE(SUBSTITUTE(SUBSTITUTE(SUBSTITUTE(SUBSTITUTE(SUBSTITUTE(SUBSTITUTE(SUBSTITUTE(SUBSTITUTE(SUBSTITUTE(LOWER(AC536&amp;""),CHAR(160)," "),"."," "),","," "),"-"," "),"/"," "),"("," "),")"," "),":"," "),";"," "),"_"," "),"–"," "),"?"," "),"!"," "),"*"," "),"["," "),"]"," "),"'"," "),"#"," "),"+"," "),"&amp;"," "))&amp;" "</f>
        <v>  </v>
      </c>
    </row>
    <row r="537" customFormat="false" ht="39.75" hidden="false" customHeight="true" outlineLevel="0" collapsed="false">
      <c r="A537" s="57" t="s">
        <v>1186</v>
      </c>
      <c r="B537" s="57" t="s">
        <v>287</v>
      </c>
      <c r="C537" s="57" t="str">
        <f aca="false">Flights!$F$21</f>
        <v>MH0073</v>
      </c>
      <c r="D537" s="58" t="n">
        <f aca="false">Flights!$D$21</f>
        <v>46322</v>
      </c>
      <c r="E537" s="57" t="str">
        <f aca="false">Flights!$G$21&amp;"-"&amp;Flights!$H$21</f>
        <v>HKG-KUL</v>
      </c>
      <c r="F537" s="57" t="str">
        <f aca="false">Flights!$K$21</f>
        <v>BC</v>
      </c>
      <c r="G537" s="57" t="s">
        <v>79</v>
      </c>
      <c r="H537" s="57" t="s">
        <v>360</v>
      </c>
      <c r="I537" s="57" t="s">
        <v>387</v>
      </c>
      <c r="J537" s="57" t="s">
        <v>388</v>
      </c>
      <c r="K537" s="67" t="s">
        <v>389</v>
      </c>
      <c r="L537" s="67" t="s">
        <v>364</v>
      </c>
      <c r="M537" s="67"/>
      <c r="N537" s="67" t="s">
        <v>365</v>
      </c>
      <c r="O537" s="67"/>
      <c r="P537" s="57" t="s">
        <v>279</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open",IF(AND(NOT(OR(LEN(AZ537)&lt;15,ISNUMBER(MATCH(AZ537,L_Placeholder,0)))),NOT(SUMPRODUCT(--ISNUMBER(SEARCH(" "&amp;L_EvidencePhrase&amp;" ",BF537)))&gt;0),NOT(OR(LEN(AU537)&lt;2,ISNUMBER(MATCH(AU537,L_Placeholder,0)))),NOT(OR(LEN(AX537)&lt;2,ISNUMBER(MATCH(AX537,L_Placeholder,0)))),TRIM(AE537)&lt;&gt;TRIM(T537)),"N/A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",BD537)))&gt;0),"INVALID – evidence missing, placeholder or not yet on file",IF(OR(LEN(AX537)&lt;2,ISNUMBER(MATCH(AX537,L_Placeholder,0))),"INVALID – verifier missing",IF(AX537=AU537,"INVALID – verifier must be someone other than the PIC",IF(SUMPRODUCT(--ISNUMBER(SEARCH(" "&amp;L_EvidencePhrase&amp;" ",BC537)))&gt;0,"INVALID – result not yet available (awaiting / TBC)",IF(AND(TRIM(U537)="Pass",SUMPRODUCT(--ISNUMBER(SEARCH(" "&amp;L_ResultBad&amp;" ",BC537)))&gt;0,NOT(SUMPRODUCT(--ISNUMBER(SEARCH(" "&amp;L_Negation&amp;" ",BC537)))&gt;0)),"INVALID – result describes a problem: use Fail, then Pass after CA",IF(AND(AQ537=1,OR(OR(LEN(AY537)&lt;3,ISNUMBER(MATCH(AY537,L_Placeholder,0))),SUMPRODUCT(--ISNUMBER(SEARCH(" "&amp;L_EvidencePhrase&amp;" ",BE537)))&gt;0)),"INVALID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SUBSTITUTE(SUBSTITUTE(SUBSTITUTE(SUBSTITUTE(SUBSTITUTE(SUBSTITUTE(SUBSTITUTE(SUBSTITUTE(SUBSTITUTE(SUBSTITUTE(SUBSTITUTE(SUBSTITUTE(SUBSTITUTE(LOWER(T537&amp;""),CHAR(160),"")," ",""),".",""),"-",""),"/",""),"?",""),"_",""),",",""),"[",""),"]",""),"(",""),")",""),"*","")</f>
        <v/>
      </c>
      <c r="AV537" s="61" t="str">
        <f aca="false">SUBSTITUTE(SUBSTITUTE(SUBSTITUTE(SUBSTITUTE(SUBSTITUTE(SUBSTITUTE(SUBSTITUTE(SUBSTITUTE(SUBSTITUTE(SUBSTITUTE(SUBSTITUTE(SUBSTITUTE(SUBSTITUTE(LOWER(V537&amp;""),CHAR(160),"")," ",""),".",""),"-",""),"/",""),"?",""),"_",""),",",""),"[",""),"]",""),"(",""),")",""),"*","")</f>
        <v/>
      </c>
      <c r="AW537" s="61" t="str">
        <f aca="false">SUBSTITUTE(SUBSTITUTE(SUBSTITUTE(SUBSTITUTE(SUBSTITUTE(SUBSTITUTE(SUBSTITUTE(SUBSTITUTE(SUBSTITUTE(SUBSTITUTE(SUBSTITUTE(SUBSTITUTE(SUBSTITUTE(LOWER(Z537&amp;""),CHAR(160),"")," ",""),".",""),"-",""),"/",""),"?",""),"_",""),",",""),"[",""),"]",""),"(",""),")",""),"*","")</f>
        <v/>
      </c>
      <c r="AX537" s="61" t="str">
        <f aca="false">SUBSTITUTE(SUBSTITUTE(SUBSTITUTE(SUBSTITUTE(SUBSTITUTE(SUBSTITUTE(SUBSTITUTE(SUBSTITUTE(SUBSTITUTE(SUBSTITUTE(SUBSTITUTE(SUBSTITUTE(SUBSTITUTE(LOWER(AE537&amp;""),CHAR(160),"")," ",""),".",""),"-",""),"/",""),"?",""),"_",""),",",""),"[",""),"]",""),"(",""),")",""),"*","")</f>
        <v/>
      </c>
      <c r="AY537" s="61" t="str">
        <f aca="false">SUBSTITUTE(SUBSTITUTE(SUBSTITUTE(SUBSTITUTE(SUBSTITUTE(SUBSTITUTE(SUBSTITUTE(SUBSTITUTE(SUBSTITUTE(SUBSTITUTE(SUBSTITUTE(SUBSTITUTE(SUBSTITUTE(LOWER(W537&amp;""),CHAR(160),"")," ",""),".",""),"-",""),"/",""),"?",""),"_",""),",",""),"[",""),"]",""),"(",""),")",""),"*","")</f>
        <v/>
      </c>
      <c r="AZ537" s="61" t="str">
        <f aca="false">SUBSTITUTE(SUBSTITUTE(SUBSTITUTE(SUBSTITUTE(SUBSTITUTE(SUBSTITUTE(SUBSTITUTE(SUBSTITUTE(SUBSTITUTE(SUBSTITUTE(SUBSTITUTE(SUBSTITUTE(SUBSTITUTE(LOWER(AC537&amp;""),CHAR(160),"")," ",""),".",""),"-",""),"/",""),"?",""),"_",""),",",""),"[",""),"]",""),"(",""),")",""),"*","")</f>
        <v/>
      </c>
      <c r="BA537" s="61" t="str">
        <f aca="false">SUBSTITUTE(SUBSTITUTE(SUBSTITUTE(SUBSTITUTE(SUBSTITUTE(SUBSTITUTE(SUBSTITUTE(SUBSTITUTE(SUBSTITUTE(SUBSTITUTE(SUBSTITUTE(SUBSTITUTE(SUBSTITUTE(LOWER(AA537&amp;""),CHAR(160),""),"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"&amp;TRIM(SUBSTITUTE(SUBSTITUTE(SUBSTITUTE(SUBSTITUTE(SUBSTITUTE(SUBSTITUTE(SUBSTITUTE(SUBSTITUTE(SUBSTITUTE(SUBSTITUTE(SUBSTITUTE(SUBSTITUTE(SUBSTITUTE(SUBSTITUTE(SUBSTITUTE(SUBSTITUTE(SUBSTITUTE(SUBSTITUTE(SUBSTITUTE(SUBSTITUTE(LOWER(V537&amp;""),CHAR(160)," "),"."," "),","," "),"-"," "),"/"," "),"("," "),")"," "),":"," "),";"," "),"_"," "),"–"," "),"?"," "),"!"," "),"*"," "),"["," "),"]"," "),"'"," "),"#"," "),"+"," "),"&amp;"," "))&amp;" "</f>
        <v>  </v>
      </c>
      <c r="BD537" s="61" t="str">
        <f aca="false">" "&amp;TRIM(SUBSTITUTE(SUBSTITUTE(SUBSTITUTE(SUBSTITUTE(SUBSTITUTE(SUBSTITUTE(SUBSTITUTE(SUBSTITUTE(SUBSTITUTE(SUBSTITUTE(SUBSTITUTE(SUBSTITUTE(SUBSTITUTE(SUBSTITUTE(SUBSTITUTE(SUBSTITUTE(SUBSTITUTE(SUBSTITUTE(SUBSTITUTE(SUBSTITUTE(LOWER(Z537&amp;""),CHAR(160)," "),"."," "),","," "),"-"," "),"/"," "),"("," "),")"," "),":"," "),";"," "),"_"," "),"–"," "),"?"," "),"!"," "),"*"," "),"["," "),"]"," "),"'"," "),"#"," "),"+"," "),"&amp;"," "))&amp;" "</f>
        <v>  </v>
      </c>
      <c r="BE537" s="61" t="str">
        <f aca="false">" "&amp;TRIM(SUBSTITUTE(SUBSTITUTE(SUBSTITUTE(SUBSTITUTE(SUBSTITUTE(SUBSTITUTE(SUBSTITUTE(SUBSTITUTE(SUBSTITUTE(SUBSTITUTE(SUBSTITUTE(SUBSTITUTE(SUBSTITUTE(SUBSTITUTE(SUBSTITUTE(SUBSTITUTE(SUBSTITUTE(SUBSTITUTE(SUBSTITUTE(SUBSTITUTE(LOWER(W537&amp;""),CHAR(160)," "),"."," "),","," "),"-"," "),"/"," "),"("," "),")"," "),":"," "),";"," "),"_"," "),"–"," "),"?"," "),"!"," "),"*"," "),"["," "),"]"," "),"'"," "),"#"," "),"+"," "),"&amp;"," "))&amp;" "</f>
        <v>  </v>
      </c>
      <c r="BF537" s="61" t="str">
        <f aca="false">" "&amp;TRIM(SUBSTITUTE(SUBSTITUTE(SUBSTITUTE(SUBSTITUTE(SUBSTITUTE(SUBSTITUTE(SUBSTITUTE(SUBSTITUTE(SUBSTITUTE(SUBSTITUTE(SUBSTITUTE(SUBSTITUTE(SUBSTITUTE(SUBSTITUTE(SUBSTITUTE(SUBSTITUTE(SUBSTITUTE(SUBSTITUTE(SUBSTITUTE(SUBSTITUTE(LOWER(AC537&amp;""),CHAR(160)," "),"."," "),","," "),"-"," "),"/"," "),"("," "),")"," "),":"," "),";"," "),"_"," "),"–"," "),"?"," "),"!"," "),"*"," "),"["," "),"]"," "),"'"," "),"#"," "),"+"," "),"&amp;"," "))&amp;" "</f>
        <v>  </v>
      </c>
    </row>
    <row r="538" customFormat="false" ht="39.75" hidden="false" customHeight="true" outlineLevel="0" collapsed="false">
      <c r="A538" s="57" t="s">
        <v>1187</v>
      </c>
      <c r="B538" s="57" t="s">
        <v>287</v>
      </c>
      <c r="C538" s="57" t="str">
        <f aca="false">Flights!$F$21</f>
        <v>MH0073</v>
      </c>
      <c r="D538" s="58" t="n">
        <f aca="false">Flights!$D$21</f>
        <v>46322</v>
      </c>
      <c r="E538" s="57" t="str">
        <f aca="false">Flights!$G$21&amp;"-"&amp;Flights!$H$21</f>
        <v>HKG-KUL</v>
      </c>
      <c r="F538" s="57" t="str">
        <f aca="false">Flights!$K$21</f>
        <v>BC</v>
      </c>
      <c r="G538" s="57" t="s">
        <v>79</v>
      </c>
      <c r="H538" s="57" t="s">
        <v>360</v>
      </c>
      <c r="I538" s="57" t="s">
        <v>387</v>
      </c>
      <c r="J538" s="57" t="s">
        <v>391</v>
      </c>
      <c r="K538" s="67" t="s">
        <v>389</v>
      </c>
      <c r="L538" s="67" t="s">
        <v>364</v>
      </c>
      <c r="M538" s="67"/>
      <c r="N538" s="67" t="s">
        <v>365</v>
      </c>
      <c r="O538" s="67"/>
      <c r="P538" s="57" t="s">
        <v>279</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open",IF(AND(NOT(OR(LEN(AZ538)&lt;15,ISNUMBER(MATCH(AZ538,L_Placeholder,0)))),NOT(SUMPRODUCT(--ISNUMBER(SEARCH(" "&amp;L_EvidencePhrase&amp;" ",BF538)))&gt;0),NOT(OR(LEN(AU538)&lt;2,ISNUMBER(MATCH(AU538,L_Placeholder,0)))),NOT(OR(LEN(AX538)&lt;2,ISNUMBER(MATCH(AX538,L_Placeholder,0)))),TRIM(AE538)&lt;&gt;TRIM(T538)),"N/A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",BD538)))&gt;0),"INVALID – evidence missing, placeholder or not yet on file",IF(OR(LEN(AX538)&lt;2,ISNUMBER(MATCH(AX538,L_Placeholder,0))),"INVALID – verifier missing",IF(AX538=AU538,"INVALID – verifier must be someone other than the PIC",IF(SUMPRODUCT(--ISNUMBER(SEARCH(" "&amp;L_EvidencePhrase&amp;" ",BC538)))&gt;0,"INVALID – result not yet available (awaiting / TBC)",IF(AND(TRIM(U538)="Pass",SUMPRODUCT(--ISNUMBER(SEARCH(" "&amp;L_ResultBad&amp;" ",BC538)))&gt;0,NOT(SUMPRODUCT(--ISNUMBER(SEARCH(" "&amp;L_Negation&amp;" ",BC538)))&gt;0)),"INVALID – result describes a problem: use Fail, then Pass after CA",IF(AND(AQ538=1,OR(OR(LEN(AY538)&lt;3,ISNUMBER(MATCH(AY538,L_Placeholder,0))),SUMPRODUCT(--ISNUMBER(SEARCH(" "&amp;L_EvidencePhrase&amp;" ",BE538)))&gt;0)),"INVALID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SUBSTITUTE(SUBSTITUTE(SUBSTITUTE(SUBSTITUTE(SUBSTITUTE(SUBSTITUTE(SUBSTITUTE(SUBSTITUTE(SUBSTITUTE(SUBSTITUTE(SUBSTITUTE(SUBSTITUTE(SUBSTITUTE(LOWER(T538&amp;""),CHAR(160),"")," ",""),".",""),"-",""),"/",""),"?",""),"_",""),",",""),"[",""),"]",""),"(",""),")",""),"*","")</f>
        <v/>
      </c>
      <c r="AV538" s="61" t="str">
        <f aca="false">SUBSTITUTE(SUBSTITUTE(SUBSTITUTE(SUBSTITUTE(SUBSTITUTE(SUBSTITUTE(SUBSTITUTE(SUBSTITUTE(SUBSTITUTE(SUBSTITUTE(SUBSTITUTE(SUBSTITUTE(SUBSTITUTE(LOWER(V538&amp;""),CHAR(160),"")," ",""),".",""),"-",""),"/",""),"?",""),"_",""),",",""),"[",""),"]",""),"(",""),")",""),"*","")</f>
        <v/>
      </c>
      <c r="AW538" s="61" t="str">
        <f aca="false">SUBSTITUTE(SUBSTITUTE(SUBSTITUTE(SUBSTITUTE(SUBSTITUTE(SUBSTITUTE(SUBSTITUTE(SUBSTITUTE(SUBSTITUTE(SUBSTITUTE(SUBSTITUTE(SUBSTITUTE(SUBSTITUTE(LOWER(Z538&amp;""),CHAR(160),"")," ",""),".",""),"-",""),"/",""),"?",""),"_",""),",",""),"[",""),"]",""),"(",""),")",""),"*","")</f>
        <v/>
      </c>
      <c r="AX538" s="61" t="str">
        <f aca="false">SUBSTITUTE(SUBSTITUTE(SUBSTITUTE(SUBSTITUTE(SUBSTITUTE(SUBSTITUTE(SUBSTITUTE(SUBSTITUTE(SUBSTITUTE(SUBSTITUTE(SUBSTITUTE(SUBSTITUTE(SUBSTITUTE(LOWER(AE538&amp;""),CHAR(160),"")," ",""),".",""),"-",""),"/",""),"?",""),"_",""),",",""),"[",""),"]",""),"(",""),")",""),"*","")</f>
        <v/>
      </c>
      <c r="AY538" s="61" t="str">
        <f aca="false">SUBSTITUTE(SUBSTITUTE(SUBSTITUTE(SUBSTITUTE(SUBSTITUTE(SUBSTITUTE(SUBSTITUTE(SUBSTITUTE(SUBSTITUTE(SUBSTITUTE(SUBSTITUTE(SUBSTITUTE(SUBSTITUTE(LOWER(W538&amp;""),CHAR(160),"")," ",""),".",""),"-",""),"/",""),"?",""),"_",""),",",""),"[",""),"]",""),"(",""),")",""),"*","")</f>
        <v/>
      </c>
      <c r="AZ538" s="61" t="str">
        <f aca="false">SUBSTITUTE(SUBSTITUTE(SUBSTITUTE(SUBSTITUTE(SUBSTITUTE(SUBSTITUTE(SUBSTITUTE(SUBSTITUTE(SUBSTITUTE(SUBSTITUTE(SUBSTITUTE(SUBSTITUTE(SUBSTITUTE(LOWER(AC538&amp;""),CHAR(160),"")," ",""),".",""),"-",""),"/",""),"?",""),"_",""),",",""),"[",""),"]",""),"(",""),")",""),"*","")</f>
        <v/>
      </c>
      <c r="BA538" s="61" t="str">
        <f aca="false">SUBSTITUTE(SUBSTITUTE(SUBSTITUTE(SUBSTITUTE(SUBSTITUTE(SUBSTITUTE(SUBSTITUTE(SUBSTITUTE(SUBSTITUTE(SUBSTITUTE(SUBSTITUTE(SUBSTITUTE(SUBSTITUTE(LOWER(AA538&amp;""),CHAR(160),""),"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"&amp;TRIM(SUBSTITUTE(SUBSTITUTE(SUBSTITUTE(SUBSTITUTE(SUBSTITUTE(SUBSTITUTE(SUBSTITUTE(SUBSTITUTE(SUBSTITUTE(SUBSTITUTE(SUBSTITUTE(SUBSTITUTE(SUBSTITUTE(SUBSTITUTE(SUBSTITUTE(SUBSTITUTE(SUBSTITUTE(SUBSTITUTE(SUBSTITUTE(SUBSTITUTE(LOWER(V538&amp;""),CHAR(160)," "),"."," "),","," "),"-"," "),"/"," "),"("," "),")"," "),":"," "),";"," "),"_"," "),"–"," "),"?"," "),"!"," "),"*"," "),"["," "),"]"," "),"'"," "),"#"," "),"+"," "),"&amp;"," "))&amp;" "</f>
        <v>  </v>
      </c>
      <c r="BD538" s="61" t="str">
        <f aca="false">" "&amp;TRIM(SUBSTITUTE(SUBSTITUTE(SUBSTITUTE(SUBSTITUTE(SUBSTITUTE(SUBSTITUTE(SUBSTITUTE(SUBSTITUTE(SUBSTITUTE(SUBSTITUTE(SUBSTITUTE(SUBSTITUTE(SUBSTITUTE(SUBSTITUTE(SUBSTITUTE(SUBSTITUTE(SUBSTITUTE(SUBSTITUTE(SUBSTITUTE(SUBSTITUTE(LOWER(Z538&amp;""),CHAR(160)," "),"."," "),","," "),"-"," "),"/"," "),"("," "),")"," "),":"," "),";"," "),"_"," "),"–"," "),"?"," "),"!"," "),"*"," "),"["," "),"]"," "),"'"," "),"#"," "),"+"," "),"&amp;"," "))&amp;" "</f>
        <v>  </v>
      </c>
      <c r="BE538" s="61" t="str">
        <f aca="false">" "&amp;TRIM(SUBSTITUTE(SUBSTITUTE(SUBSTITUTE(SUBSTITUTE(SUBSTITUTE(SUBSTITUTE(SUBSTITUTE(SUBSTITUTE(SUBSTITUTE(SUBSTITUTE(SUBSTITUTE(SUBSTITUTE(SUBSTITUTE(SUBSTITUTE(SUBSTITUTE(SUBSTITUTE(SUBSTITUTE(SUBSTITUTE(SUBSTITUTE(SUBSTITUTE(LOWER(W538&amp;""),CHAR(160)," "),"."," "),","," "),"-"," "),"/"," "),"("," "),")"," "),":"," "),";"," "),"_"," "),"–"," "),"?"," "),"!"," "),"*"," "),"["," "),"]"," "),"'"," "),"#"," "),"+"," "),"&amp;"," "))&amp;" "</f>
        <v>  </v>
      </c>
      <c r="BF538" s="61" t="str">
        <f aca="false">" "&amp;TRIM(SUBSTITUTE(SUBSTITUTE(SUBSTITUTE(SUBSTITUTE(SUBSTITUTE(SUBSTITUTE(SUBSTITUTE(SUBSTITUTE(SUBSTITUTE(SUBSTITUTE(SUBSTITUTE(SUBSTITUTE(SUBSTITUTE(SUBSTITUTE(SUBSTITUTE(SUBSTITUTE(SUBSTITUTE(SUBSTITUTE(SUBSTITUTE(SUBSTITUTE(LOWER(AC538&amp;""),CHAR(160)," "),"."," "),","," "),"-"," "),"/"," "),"("," "),")"," "),":"," "),";"," "),"_"," "),"–"," "),"?"," "),"!"," "),"*"," "),"["," "),"]"," "),"'"," "),"#"," "),"+"," "),"&amp;"," "))&amp;" "</f>
        <v>  </v>
      </c>
    </row>
    <row r="539" customFormat="false" ht="39.75" hidden="false" customHeight="true" outlineLevel="0" collapsed="false">
      <c r="A539" s="57" t="s">
        <v>1188</v>
      </c>
      <c r="B539" s="57" t="s">
        <v>287</v>
      </c>
      <c r="C539" s="57" t="str">
        <f aca="false">Flights!$F$21</f>
        <v>MH0073</v>
      </c>
      <c r="D539" s="58" t="n">
        <f aca="false">Flights!$D$21</f>
        <v>46322</v>
      </c>
      <c r="E539" s="57" t="str">
        <f aca="false">Flights!$G$21&amp;"-"&amp;Flights!$H$21</f>
        <v>HKG-KUL</v>
      </c>
      <c r="F539" s="57" t="str">
        <f aca="false">Flights!$K$21</f>
        <v>BC</v>
      </c>
      <c r="G539" s="57" t="s">
        <v>79</v>
      </c>
      <c r="H539" s="57" t="s">
        <v>360</v>
      </c>
      <c r="I539" s="57" t="s">
        <v>393</v>
      </c>
      <c r="J539" s="57" t="s">
        <v>394</v>
      </c>
      <c r="K539" s="67" t="s">
        <v>1189</v>
      </c>
      <c r="L539" s="67" t="s">
        <v>1153</v>
      </c>
      <c r="M539" s="67"/>
      <c r="N539" s="67" t="s">
        <v>365</v>
      </c>
      <c r="O539" s="67"/>
      <c r="P539" s="57" t="s">
        <v>279</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open",IF(AND(NOT(OR(LEN(AZ539)&lt;15,ISNUMBER(MATCH(AZ539,L_Placeholder,0)))),NOT(SUMPRODUCT(--ISNUMBER(SEARCH(" "&amp;L_EvidencePhrase&amp;" ",BF539)))&gt;0),NOT(OR(LEN(AU539)&lt;2,ISNUMBER(MATCH(AU539,L_Placeholder,0)))),NOT(OR(LEN(AX539)&lt;2,ISNUMBER(MATCH(AX539,L_Placeholder,0)))),TRIM(AE539)&lt;&gt;TRIM(T539)),"N/A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",BD539)))&gt;0),"INVALID – evidence missing, placeholder or not yet on file",IF(OR(LEN(AX539)&lt;2,ISNUMBER(MATCH(AX539,L_Placeholder,0))),"INVALID – verifier missing",IF(AX539=AU539,"INVALID – verifier must be someone other than the PIC",IF(SUMPRODUCT(--ISNUMBER(SEARCH(" "&amp;L_EvidencePhrase&amp;" ",BC539)))&gt;0,"INVALID – result not yet available (awaiting / TBC)",IF(AND(TRIM(U539)="Pass",SUMPRODUCT(--ISNUMBER(SEARCH(" "&amp;L_ResultBad&amp;" ",BC539)))&gt;0,NOT(SUMPRODUCT(--ISNUMBER(SEARCH(" "&amp;L_Negation&amp;" ",BC539)))&gt;0)),"INVALID – result describes a problem: use Fail, then Pass after CA",IF(AND(AQ539=1,OR(OR(LEN(AY539)&lt;3,ISNUMBER(MATCH(AY539,L_Placeholder,0))),SUMPRODUCT(--ISNUMBER(SEARCH(" "&amp;L_EvidencePhrase&amp;" ",BE539)))&gt;0)),"INVALID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SUBSTITUTE(SUBSTITUTE(SUBSTITUTE(SUBSTITUTE(SUBSTITUTE(SUBSTITUTE(SUBSTITUTE(SUBSTITUTE(SUBSTITUTE(SUBSTITUTE(SUBSTITUTE(SUBSTITUTE(SUBSTITUTE(LOWER(T539&amp;""),CHAR(160),"")," ",""),".",""),"-",""),"/",""),"?",""),"_",""),",",""),"[",""),"]",""),"(",""),")",""),"*","")</f>
        <v/>
      </c>
      <c r="AV539" s="61" t="str">
        <f aca="false">SUBSTITUTE(SUBSTITUTE(SUBSTITUTE(SUBSTITUTE(SUBSTITUTE(SUBSTITUTE(SUBSTITUTE(SUBSTITUTE(SUBSTITUTE(SUBSTITUTE(SUBSTITUTE(SUBSTITUTE(SUBSTITUTE(LOWER(V539&amp;""),CHAR(160),"")," ",""),".",""),"-",""),"/",""),"?",""),"_",""),",",""),"[",""),"]",""),"(",""),")",""),"*","")</f>
        <v/>
      </c>
      <c r="AW539" s="61" t="str">
        <f aca="false">SUBSTITUTE(SUBSTITUTE(SUBSTITUTE(SUBSTITUTE(SUBSTITUTE(SUBSTITUTE(SUBSTITUTE(SUBSTITUTE(SUBSTITUTE(SUBSTITUTE(SUBSTITUTE(SUBSTITUTE(SUBSTITUTE(LOWER(Z539&amp;""),CHAR(160),"")," ",""),".",""),"-",""),"/",""),"?",""),"_",""),",",""),"[",""),"]",""),"(",""),")",""),"*","")</f>
        <v/>
      </c>
      <c r="AX539" s="61" t="str">
        <f aca="false">SUBSTITUTE(SUBSTITUTE(SUBSTITUTE(SUBSTITUTE(SUBSTITUTE(SUBSTITUTE(SUBSTITUTE(SUBSTITUTE(SUBSTITUTE(SUBSTITUTE(SUBSTITUTE(SUBSTITUTE(SUBSTITUTE(LOWER(AE539&amp;""),CHAR(160),"")," ",""),".",""),"-",""),"/",""),"?",""),"_",""),",",""),"[",""),"]",""),"(",""),")",""),"*","")</f>
        <v/>
      </c>
      <c r="AY539" s="61" t="str">
        <f aca="false">SUBSTITUTE(SUBSTITUTE(SUBSTITUTE(SUBSTITUTE(SUBSTITUTE(SUBSTITUTE(SUBSTITUTE(SUBSTITUTE(SUBSTITUTE(SUBSTITUTE(SUBSTITUTE(SUBSTITUTE(SUBSTITUTE(LOWER(W539&amp;""),CHAR(160),"")," ",""),".",""),"-",""),"/",""),"?",""),"_",""),",",""),"[",""),"]",""),"(",""),")",""),"*","")</f>
        <v/>
      </c>
      <c r="AZ539" s="61" t="str">
        <f aca="false">SUBSTITUTE(SUBSTITUTE(SUBSTITUTE(SUBSTITUTE(SUBSTITUTE(SUBSTITUTE(SUBSTITUTE(SUBSTITUTE(SUBSTITUTE(SUBSTITUTE(SUBSTITUTE(SUBSTITUTE(SUBSTITUTE(LOWER(AC539&amp;""),CHAR(160),"")," ",""),".",""),"-",""),"/",""),"?",""),"_",""),",",""),"[",""),"]",""),"(",""),")",""),"*","")</f>
        <v/>
      </c>
      <c r="BA539" s="61" t="str">
        <f aca="false">SUBSTITUTE(SUBSTITUTE(SUBSTITUTE(SUBSTITUTE(SUBSTITUTE(SUBSTITUTE(SUBSTITUTE(SUBSTITUTE(SUBSTITUTE(SUBSTITUTE(SUBSTITUTE(SUBSTITUTE(SUBSTITUTE(LOWER(AA539&amp;""),CHAR(160),""),"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"&amp;TRIM(SUBSTITUTE(SUBSTITUTE(SUBSTITUTE(SUBSTITUTE(SUBSTITUTE(SUBSTITUTE(SUBSTITUTE(SUBSTITUTE(SUBSTITUTE(SUBSTITUTE(SUBSTITUTE(SUBSTITUTE(SUBSTITUTE(SUBSTITUTE(SUBSTITUTE(SUBSTITUTE(SUBSTITUTE(SUBSTITUTE(SUBSTITUTE(SUBSTITUTE(LOWER(V539&amp;""),CHAR(160)," "),"."," "),","," "),"-"," "),"/"," "),"("," "),")"," "),":"," "),";"," "),"_"," "),"–"," "),"?"," "),"!"," "),"*"," "),"["," "),"]"," "),"'"," "),"#"," "),"+"," "),"&amp;"," "))&amp;" "</f>
        <v>  </v>
      </c>
      <c r="BD539" s="61" t="str">
        <f aca="false">" "&amp;TRIM(SUBSTITUTE(SUBSTITUTE(SUBSTITUTE(SUBSTITUTE(SUBSTITUTE(SUBSTITUTE(SUBSTITUTE(SUBSTITUTE(SUBSTITUTE(SUBSTITUTE(SUBSTITUTE(SUBSTITUTE(SUBSTITUTE(SUBSTITUTE(SUBSTITUTE(SUBSTITUTE(SUBSTITUTE(SUBSTITUTE(SUBSTITUTE(SUBSTITUTE(LOWER(Z539&amp;""),CHAR(160)," "),"."," "),","," "),"-"," "),"/"," "),"("," "),")"," "),":"," "),";"," "),"_"," "),"–"," "),"?"," "),"!"," "),"*"," "),"["," "),"]"," "),"'"," "),"#"," "),"+"," "),"&amp;"," "))&amp;" "</f>
        <v>  </v>
      </c>
      <c r="BE539" s="61" t="str">
        <f aca="false">" "&amp;TRIM(SUBSTITUTE(SUBSTITUTE(SUBSTITUTE(SUBSTITUTE(SUBSTITUTE(SUBSTITUTE(SUBSTITUTE(SUBSTITUTE(SUBSTITUTE(SUBSTITUTE(SUBSTITUTE(SUBSTITUTE(SUBSTITUTE(SUBSTITUTE(SUBSTITUTE(SUBSTITUTE(SUBSTITUTE(SUBSTITUTE(SUBSTITUTE(SUBSTITUTE(LOWER(W539&amp;""),CHAR(160)," "),"."," "),","," "),"-"," "),"/"," "),"("," "),")"," "),":"," "),";"," "),"_"," "),"–"," "),"?"," "),"!"," "),"*"," "),"["," "),"]"," "),"'"," "),"#"," "),"+"," "),"&amp;"," "))&amp;" "</f>
        <v>  </v>
      </c>
      <c r="BF539" s="61" t="str">
        <f aca="false">" "&amp;TRIM(SUBSTITUTE(SUBSTITUTE(SUBSTITUTE(SUBSTITUTE(SUBSTITUTE(SUBSTITUTE(SUBSTITUTE(SUBSTITUTE(SUBSTITUTE(SUBSTITUTE(SUBSTITUTE(SUBSTITUTE(SUBSTITUTE(SUBSTITUTE(SUBSTITUTE(SUBSTITUTE(SUBSTITUTE(SUBSTITUTE(SUBSTITUTE(SUBSTITUTE(LOWER(AC539&amp;""),CHAR(160)," "),"."," "),","," "),"-"," "),"/"," "),"("," "),")"," "),":"," "),";"," "),"_"," "),"–"," "),"?"," "),"!"," "),"*"," "),"["," "),"]"," "),"'"," "),"#"," "),"+"," "),"&amp;"," "))&amp;" "</f>
        <v>  </v>
      </c>
    </row>
    <row r="540" customFormat="false" ht="91.5" hidden="false" customHeight="true" outlineLevel="0" collapsed="false">
      <c r="A540" s="57" t="s">
        <v>1190</v>
      </c>
      <c r="B540" s="57" t="s">
        <v>287</v>
      </c>
      <c r="C540" s="57" t="str">
        <f aca="false">Flights!$F$21</f>
        <v>MH0073</v>
      </c>
      <c r="D540" s="58" t="n">
        <f aca="false">Flights!$D$21</f>
        <v>46322</v>
      </c>
      <c r="E540" s="57" t="str">
        <f aca="false">Flights!$G$21&amp;"-"&amp;Flights!$H$21</f>
        <v>HKG-KUL</v>
      </c>
      <c r="F540" s="57" t="str">
        <f aca="false">Flights!$K$21</f>
        <v>BC</v>
      </c>
      <c r="G540" s="57" t="s">
        <v>79</v>
      </c>
      <c r="H540" s="57" t="s">
        <v>360</v>
      </c>
      <c r="I540" s="57" t="s">
        <v>393</v>
      </c>
      <c r="J540" s="57" t="s">
        <v>1191</v>
      </c>
      <c r="K540" s="67" t="s">
        <v>1192</v>
      </c>
      <c r="L540" s="67" t="s">
        <v>656</v>
      </c>
      <c r="M540" s="67"/>
      <c r="N540" s="67" t="s">
        <v>426</v>
      </c>
      <c r="O540" s="67" t="s">
        <v>1193</v>
      </c>
      <c r="P540" s="57" t="s">
        <v>184</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open",IF(AND(NOT(OR(LEN(AZ540)&lt;15,ISNUMBER(MATCH(AZ540,L_Placeholder,0)))),NOT(SUMPRODUCT(--ISNUMBER(SEARCH(" "&amp;L_EvidencePhrase&amp;" ",BF540)))&gt;0),NOT(OR(LEN(AU540)&lt;2,ISNUMBER(MATCH(AU540,L_Placeholder,0)))),NOT(OR(LEN(AX540)&lt;2,ISNUMBER(MATCH(AX540,L_Placeholder,0)))),TRIM(AE540)&lt;&gt;TRIM(T540)),"N/A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",BD540)))&gt;0),"INVALID – evidence missing, placeholder or not yet on file",IF(OR(LEN(AX540)&lt;2,ISNUMBER(MATCH(AX540,L_Placeholder,0))),"INVALID – verifier missing",IF(AX540=AU540,"INVALID – verifier must be someone other than the PIC",IF(SUMPRODUCT(--ISNUMBER(SEARCH(" "&amp;L_EvidencePhrase&amp;" ",BC540)))&gt;0,"INVALID – result not yet available (awaiting / TBC)",IF(AND(TRIM(U540)="Pass",SUMPRODUCT(--ISNUMBER(SEARCH(" "&amp;L_ResultBad&amp;" ",BC540)))&gt;0,NOT(SUMPRODUCT(--ISNUMBER(SEARCH(" "&amp;L_Negation&amp;" ",BC540)))&gt;0)),"INVALID – result describes a problem: use Fail, then Pass after CA",IF(AND(AQ540=1,OR(OR(LEN(AY540)&lt;3,ISNUMBER(MATCH(AY540,L_Placeholder,0))),SUMPRODUCT(--ISNUMBER(SEARCH(" "&amp;L_EvidencePhrase&amp;" ",BE540)))&gt;0)),"INVALID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SUBSTITUTE(SUBSTITUTE(SUBSTITUTE(SUBSTITUTE(SUBSTITUTE(SUBSTITUTE(SUBSTITUTE(SUBSTITUTE(SUBSTITUTE(SUBSTITUTE(SUBSTITUTE(SUBSTITUTE(SUBSTITUTE(LOWER(T540&amp;""),CHAR(160),"")," ",""),".",""),"-",""),"/",""),"?",""),"_",""),",",""),"[",""),"]",""),"(",""),")",""),"*","")</f>
        <v/>
      </c>
      <c r="AV540" s="61" t="str">
        <f aca="false">SUBSTITUTE(SUBSTITUTE(SUBSTITUTE(SUBSTITUTE(SUBSTITUTE(SUBSTITUTE(SUBSTITUTE(SUBSTITUTE(SUBSTITUTE(SUBSTITUTE(SUBSTITUTE(SUBSTITUTE(SUBSTITUTE(LOWER(V540&amp;""),CHAR(160),"")," ",""),".",""),"-",""),"/",""),"?",""),"_",""),",",""),"[",""),"]",""),"(",""),")",""),"*","")</f>
        <v/>
      </c>
      <c r="AW540" s="61" t="str">
        <f aca="false">SUBSTITUTE(SUBSTITUTE(SUBSTITUTE(SUBSTITUTE(SUBSTITUTE(SUBSTITUTE(SUBSTITUTE(SUBSTITUTE(SUBSTITUTE(SUBSTITUTE(SUBSTITUTE(SUBSTITUTE(SUBSTITUTE(LOWER(Z540&amp;""),CHAR(160),"")," ",""),".",""),"-",""),"/",""),"?",""),"_",""),",",""),"[",""),"]",""),"(",""),")",""),"*","")</f>
        <v/>
      </c>
      <c r="AX540" s="61" t="str">
        <f aca="false">SUBSTITUTE(SUBSTITUTE(SUBSTITUTE(SUBSTITUTE(SUBSTITUTE(SUBSTITUTE(SUBSTITUTE(SUBSTITUTE(SUBSTITUTE(SUBSTITUTE(SUBSTITUTE(SUBSTITUTE(SUBSTITUTE(LOWER(AE540&amp;""),CHAR(160),"")," ",""),".",""),"-",""),"/",""),"?",""),"_",""),",",""),"[",""),"]",""),"(",""),")",""),"*","")</f>
        <v/>
      </c>
      <c r="AY540" s="61" t="str">
        <f aca="false">SUBSTITUTE(SUBSTITUTE(SUBSTITUTE(SUBSTITUTE(SUBSTITUTE(SUBSTITUTE(SUBSTITUTE(SUBSTITUTE(SUBSTITUTE(SUBSTITUTE(SUBSTITUTE(SUBSTITUTE(SUBSTITUTE(LOWER(W540&amp;""),CHAR(160),"")," ",""),".",""),"-",""),"/",""),"?",""),"_",""),",",""),"[",""),"]",""),"(",""),")",""),"*","")</f>
        <v/>
      </c>
      <c r="AZ540" s="61" t="str">
        <f aca="false">SUBSTITUTE(SUBSTITUTE(SUBSTITUTE(SUBSTITUTE(SUBSTITUTE(SUBSTITUTE(SUBSTITUTE(SUBSTITUTE(SUBSTITUTE(SUBSTITUTE(SUBSTITUTE(SUBSTITUTE(SUBSTITUTE(LOWER(AC540&amp;""),CHAR(160),"")," ",""),".",""),"-",""),"/",""),"?",""),"_",""),",",""),"[",""),"]",""),"(",""),")",""),"*","")</f>
        <v/>
      </c>
      <c r="BA540" s="61" t="str">
        <f aca="false">SUBSTITUTE(SUBSTITUTE(SUBSTITUTE(SUBSTITUTE(SUBSTITUTE(SUBSTITUTE(SUBSTITUTE(SUBSTITUTE(SUBSTITUTE(SUBSTITUTE(SUBSTITUTE(SUBSTITUTE(SUBSTITUTE(LOWER(AA540&amp;""),CHAR(160),""),"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"&amp;TRIM(SUBSTITUTE(SUBSTITUTE(SUBSTITUTE(SUBSTITUTE(SUBSTITUTE(SUBSTITUTE(SUBSTITUTE(SUBSTITUTE(SUBSTITUTE(SUBSTITUTE(SUBSTITUTE(SUBSTITUTE(SUBSTITUTE(SUBSTITUTE(SUBSTITUTE(SUBSTITUTE(SUBSTITUTE(SUBSTITUTE(SUBSTITUTE(SUBSTITUTE(LOWER(V540&amp;""),CHAR(160)," "),"."," "),","," "),"-"," "),"/"," "),"("," "),")"," "),":"," "),";"," "),"_"," "),"–"," "),"?"," "),"!"," "),"*"," "),"["," "),"]"," "),"'"," "),"#"," "),"+"," "),"&amp;"," "))&amp;" "</f>
        <v>  </v>
      </c>
      <c r="BD540" s="61" t="str">
        <f aca="false">" "&amp;TRIM(SUBSTITUTE(SUBSTITUTE(SUBSTITUTE(SUBSTITUTE(SUBSTITUTE(SUBSTITUTE(SUBSTITUTE(SUBSTITUTE(SUBSTITUTE(SUBSTITUTE(SUBSTITUTE(SUBSTITUTE(SUBSTITUTE(SUBSTITUTE(SUBSTITUTE(SUBSTITUTE(SUBSTITUTE(SUBSTITUTE(SUBSTITUTE(SUBSTITUTE(LOWER(Z540&amp;""),CHAR(160)," "),"."," "),","," "),"-"," "),"/"," "),"("," "),")"," "),":"," "),";"," "),"_"," "),"–"," "),"?"," "),"!"," "),"*"," "),"["," "),"]"," "),"'"," "),"#"," "),"+"," "),"&amp;"," "))&amp;" "</f>
        <v>  </v>
      </c>
      <c r="BE540" s="61" t="str">
        <f aca="false">" "&amp;TRIM(SUBSTITUTE(SUBSTITUTE(SUBSTITUTE(SUBSTITUTE(SUBSTITUTE(SUBSTITUTE(SUBSTITUTE(SUBSTITUTE(SUBSTITUTE(SUBSTITUTE(SUBSTITUTE(SUBSTITUTE(SUBSTITUTE(SUBSTITUTE(SUBSTITUTE(SUBSTITUTE(SUBSTITUTE(SUBSTITUTE(SUBSTITUTE(SUBSTITUTE(LOWER(W540&amp;""),CHAR(160)," "),"."," "),","," "),"-"," "),"/"," "),"("," "),")"," "),":"," "),";"," "),"_"," "),"–"," "),"?"," "),"!"," "),"*"," "),"["," "),"]"," "),"'"," "),"#"," "),"+"," "),"&amp;"," "))&amp;" "</f>
        <v>  </v>
      </c>
      <c r="BF540" s="61" t="str">
        <f aca="false">" "&amp;TRIM(SUBSTITUTE(SUBSTITUTE(SUBSTITUTE(SUBSTITUTE(SUBSTITUTE(SUBSTITUTE(SUBSTITUTE(SUBSTITUTE(SUBSTITUTE(SUBSTITUTE(SUBSTITUTE(SUBSTITUTE(SUBSTITUTE(SUBSTITUTE(SUBSTITUTE(SUBSTITUTE(SUBSTITUTE(SUBSTITUTE(SUBSTITUTE(SUBSTITUTE(LOWER(AC540&amp;""),CHAR(160)," "),"."," "),","," "),"-"," "),"/"," "),"("," "),")"," "),":"," "),";"," "),"_"," "),"–"," "),"?"," "),"!"," "),"*"," "),"["," "),"]"," "),"'"," "),"#"," "),"+"," "),"&amp;"," "))&amp;" "</f>
        <v>  </v>
      </c>
    </row>
    <row r="541" customFormat="false" ht="39.75" hidden="false" customHeight="true" outlineLevel="0" collapsed="false">
      <c r="A541" s="57" t="s">
        <v>1194</v>
      </c>
      <c r="B541" s="57" t="s">
        <v>287</v>
      </c>
      <c r="C541" s="57" t="str">
        <f aca="false">Flights!$F$21</f>
        <v>MH0073</v>
      </c>
      <c r="D541" s="58" t="n">
        <f aca="false">Flights!$D$21</f>
        <v>46322</v>
      </c>
      <c r="E541" s="57" t="str">
        <f aca="false">Flights!$G$21&amp;"-"&amp;Flights!$H$21</f>
        <v>HKG-KUL</v>
      </c>
      <c r="F541" s="57" t="str">
        <f aca="false">Flights!$K$21</f>
        <v>BC</v>
      </c>
      <c r="G541" s="57" t="s">
        <v>81</v>
      </c>
      <c r="H541" s="57" t="s">
        <v>360</v>
      </c>
      <c r="I541" s="57" t="s">
        <v>361</v>
      </c>
      <c r="J541" s="57" t="s">
        <v>398</v>
      </c>
      <c r="K541" s="67" t="s">
        <v>399</v>
      </c>
      <c r="L541" s="67" t="s">
        <v>400</v>
      </c>
      <c r="M541" s="67"/>
      <c r="N541" s="67" t="s">
        <v>365</v>
      </c>
      <c r="O541" s="67"/>
      <c r="P541" s="57" t="s">
        <v>279</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open",IF(AND(NOT(OR(LEN(AZ541)&lt;15,ISNUMBER(MATCH(AZ541,L_Placeholder,0)))),NOT(SUMPRODUCT(--ISNUMBER(SEARCH(" "&amp;L_EvidencePhrase&amp;" ",BF541)))&gt;0),NOT(OR(LEN(AU541)&lt;2,ISNUMBER(MATCH(AU541,L_Placeholder,0)))),NOT(OR(LEN(AX541)&lt;2,ISNUMBER(MATCH(AX541,L_Placeholder,0)))),TRIM(AE541)&lt;&gt;TRIM(T541)),"N/A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",BD541)))&gt;0),"INVALID – evidence missing, placeholder or not yet on file",IF(OR(LEN(AX541)&lt;2,ISNUMBER(MATCH(AX541,L_Placeholder,0))),"INVALID – verifier missing",IF(AX541=AU541,"INVALID – verifier must be someone other than the PIC",IF(SUMPRODUCT(--ISNUMBER(SEARCH(" "&amp;L_EvidencePhrase&amp;" ",BC541)))&gt;0,"INVALID – result not yet available (awaiting / TBC)",IF(AND(TRIM(U541)="Pass",SUMPRODUCT(--ISNUMBER(SEARCH(" "&amp;L_ResultBad&amp;" ",BC541)))&gt;0,NOT(SUMPRODUCT(--ISNUMBER(SEARCH(" "&amp;L_Negation&amp;" ",BC541)))&gt;0)),"INVALID – result describes a problem: use Fail, then Pass after CA",IF(AND(AQ541=1,OR(OR(LEN(AY541)&lt;3,ISNUMBER(MATCH(AY541,L_Placeholder,0))),SUMPRODUCT(--ISNUMBER(SEARCH(" "&amp;L_EvidencePhrase&amp;" ",BE541)))&gt;0)),"INVALID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SUBSTITUTE(SUBSTITUTE(SUBSTITUTE(SUBSTITUTE(SUBSTITUTE(SUBSTITUTE(SUBSTITUTE(SUBSTITUTE(SUBSTITUTE(SUBSTITUTE(SUBSTITUTE(SUBSTITUTE(SUBSTITUTE(LOWER(T541&amp;""),CHAR(160),"")," ",""),".",""),"-",""),"/",""),"?",""),"_",""),",",""),"[",""),"]",""),"(",""),")",""),"*","")</f>
        <v/>
      </c>
      <c r="AV541" s="61" t="str">
        <f aca="false">SUBSTITUTE(SUBSTITUTE(SUBSTITUTE(SUBSTITUTE(SUBSTITUTE(SUBSTITUTE(SUBSTITUTE(SUBSTITUTE(SUBSTITUTE(SUBSTITUTE(SUBSTITUTE(SUBSTITUTE(SUBSTITUTE(LOWER(V541&amp;""),CHAR(160),"")," ",""),".",""),"-",""),"/",""),"?",""),"_",""),",",""),"[",""),"]",""),"(",""),")",""),"*","")</f>
        <v/>
      </c>
      <c r="AW541" s="61" t="str">
        <f aca="false">SUBSTITUTE(SUBSTITUTE(SUBSTITUTE(SUBSTITUTE(SUBSTITUTE(SUBSTITUTE(SUBSTITUTE(SUBSTITUTE(SUBSTITUTE(SUBSTITUTE(SUBSTITUTE(SUBSTITUTE(SUBSTITUTE(LOWER(Z541&amp;""),CHAR(160),"")," ",""),".",""),"-",""),"/",""),"?",""),"_",""),",",""),"[",""),"]",""),"(",""),")",""),"*","")</f>
        <v/>
      </c>
      <c r="AX541" s="61" t="str">
        <f aca="false">SUBSTITUTE(SUBSTITUTE(SUBSTITUTE(SUBSTITUTE(SUBSTITUTE(SUBSTITUTE(SUBSTITUTE(SUBSTITUTE(SUBSTITUTE(SUBSTITUTE(SUBSTITUTE(SUBSTITUTE(SUBSTITUTE(LOWER(AE541&amp;""),CHAR(160),"")," ",""),".",""),"-",""),"/",""),"?",""),"_",""),",",""),"[",""),"]",""),"(",""),")",""),"*","")</f>
        <v/>
      </c>
      <c r="AY541" s="61" t="str">
        <f aca="false">SUBSTITUTE(SUBSTITUTE(SUBSTITUTE(SUBSTITUTE(SUBSTITUTE(SUBSTITUTE(SUBSTITUTE(SUBSTITUTE(SUBSTITUTE(SUBSTITUTE(SUBSTITUTE(SUBSTITUTE(SUBSTITUTE(LOWER(W541&amp;""),CHAR(160),"")," ",""),".",""),"-",""),"/",""),"?",""),"_",""),",",""),"[",""),"]",""),"(",""),")",""),"*","")</f>
        <v/>
      </c>
      <c r="AZ541" s="61" t="str">
        <f aca="false">SUBSTITUTE(SUBSTITUTE(SUBSTITUTE(SUBSTITUTE(SUBSTITUTE(SUBSTITUTE(SUBSTITUTE(SUBSTITUTE(SUBSTITUTE(SUBSTITUTE(SUBSTITUTE(SUBSTITUTE(SUBSTITUTE(LOWER(AC541&amp;""),CHAR(160),"")," ",""),".",""),"-",""),"/",""),"?",""),"_",""),",",""),"[",""),"]",""),"(",""),")",""),"*","")</f>
        <v/>
      </c>
      <c r="BA541" s="61" t="str">
        <f aca="false">SUBSTITUTE(SUBSTITUTE(SUBSTITUTE(SUBSTITUTE(SUBSTITUTE(SUBSTITUTE(SUBSTITUTE(SUBSTITUTE(SUBSTITUTE(SUBSTITUTE(SUBSTITUTE(SUBSTITUTE(SUBSTITUTE(LOWER(AA541&amp;""),CHAR(160),""),"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"&amp;TRIM(SUBSTITUTE(SUBSTITUTE(SUBSTITUTE(SUBSTITUTE(SUBSTITUTE(SUBSTITUTE(SUBSTITUTE(SUBSTITUTE(SUBSTITUTE(SUBSTITUTE(SUBSTITUTE(SUBSTITUTE(SUBSTITUTE(SUBSTITUTE(SUBSTITUTE(SUBSTITUTE(SUBSTITUTE(SUBSTITUTE(SUBSTITUTE(SUBSTITUTE(LOWER(V541&amp;""),CHAR(160)," "),"."," "),","," "),"-"," "),"/"," "),"("," "),")"," "),":"," "),";"," "),"_"," "),"–"," "),"?"," "),"!"," "),"*"," "),"["," "),"]"," "),"'"," "),"#"," "),"+"," "),"&amp;"," "))&amp;" "</f>
        <v>  </v>
      </c>
      <c r="BD541" s="61" t="str">
        <f aca="false">" "&amp;TRIM(SUBSTITUTE(SUBSTITUTE(SUBSTITUTE(SUBSTITUTE(SUBSTITUTE(SUBSTITUTE(SUBSTITUTE(SUBSTITUTE(SUBSTITUTE(SUBSTITUTE(SUBSTITUTE(SUBSTITUTE(SUBSTITUTE(SUBSTITUTE(SUBSTITUTE(SUBSTITUTE(SUBSTITUTE(SUBSTITUTE(SUBSTITUTE(SUBSTITUTE(LOWER(Z541&amp;""),CHAR(160)," "),"."," "),","," "),"-"," "),"/"," "),"("," "),")"," "),":"," "),";"," "),"_"," "),"–"," "),"?"," "),"!"," "),"*"," "),"["," "),"]"," "),"'"," "),"#"," "),"+"," "),"&amp;"," "))&amp;" "</f>
        <v>  </v>
      </c>
      <c r="BE541" s="61" t="str">
        <f aca="false">" "&amp;TRIM(SUBSTITUTE(SUBSTITUTE(SUBSTITUTE(SUBSTITUTE(SUBSTITUTE(SUBSTITUTE(SUBSTITUTE(SUBSTITUTE(SUBSTITUTE(SUBSTITUTE(SUBSTITUTE(SUBSTITUTE(SUBSTITUTE(SUBSTITUTE(SUBSTITUTE(SUBSTITUTE(SUBSTITUTE(SUBSTITUTE(SUBSTITUTE(SUBSTITUTE(LOWER(W541&amp;""),CHAR(160)," "),"."," "),","," "),"-"," "),"/"," "),"("," "),")"," "),":"," "),";"," "),"_"," "),"–"," "),"?"," "),"!"," "),"*"," "),"["," "),"]"," "),"'"," "),"#"," "),"+"," "),"&amp;"," "))&amp;" "</f>
        <v>  </v>
      </c>
      <c r="BF541" s="61" t="str">
        <f aca="false">" "&amp;TRIM(SUBSTITUTE(SUBSTITUTE(SUBSTITUTE(SUBSTITUTE(SUBSTITUTE(SUBSTITUTE(SUBSTITUTE(SUBSTITUTE(SUBSTITUTE(SUBSTITUTE(SUBSTITUTE(SUBSTITUTE(SUBSTITUTE(SUBSTITUTE(SUBSTITUTE(SUBSTITUTE(SUBSTITUTE(SUBSTITUTE(SUBSTITUTE(SUBSTITUTE(LOWER(AC541&amp;""),CHAR(160)," "),"."," "),","," "),"-"," "),"/"," "),"("," "),")"," "),":"," "),";"," "),"_"," "),"–"," "),"?"," "),"!"," "),"*"," "),"["," "),"]"," "),"'"," "),"#"," "),"+"," "),"&amp;"," "))&amp;" "</f>
        <v>  </v>
      </c>
    </row>
    <row r="542" customFormat="false" ht="39.75" hidden="false" customHeight="true" outlineLevel="0" collapsed="false">
      <c r="A542" s="57" t="s">
        <v>1195</v>
      </c>
      <c r="B542" s="57" t="s">
        <v>287</v>
      </c>
      <c r="C542" s="57" t="str">
        <f aca="false">Flights!$F$21</f>
        <v>MH0073</v>
      </c>
      <c r="D542" s="58" t="n">
        <f aca="false">Flights!$D$21</f>
        <v>46322</v>
      </c>
      <c r="E542" s="57" t="str">
        <f aca="false">Flights!$G$21&amp;"-"&amp;Flights!$H$21</f>
        <v>HKG-KUL</v>
      </c>
      <c r="F542" s="57" t="str">
        <f aca="false">Flights!$K$21</f>
        <v>BC</v>
      </c>
      <c r="G542" s="57" t="s">
        <v>402</v>
      </c>
      <c r="H542" s="57" t="s">
        <v>360</v>
      </c>
      <c r="I542" s="57" t="s">
        <v>361</v>
      </c>
      <c r="J542" s="57" t="s">
        <v>403</v>
      </c>
      <c r="K542" s="67"/>
      <c r="L542" s="67" t="s">
        <v>404</v>
      </c>
      <c r="M542" s="67"/>
      <c r="N542" s="67" t="s">
        <v>365</v>
      </c>
      <c r="O542" s="67" t="s">
        <v>405</v>
      </c>
      <c r="P542" s="57" t="s">
        <v>279</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open",IF(AND(NOT(OR(LEN(AZ542)&lt;15,ISNUMBER(MATCH(AZ542,L_Placeholder,0)))),NOT(SUMPRODUCT(--ISNUMBER(SEARCH(" "&amp;L_EvidencePhrase&amp;" ",BF542)))&gt;0),NOT(OR(LEN(AU542)&lt;2,ISNUMBER(MATCH(AU542,L_Placeholder,0)))),NOT(OR(LEN(AX542)&lt;2,ISNUMBER(MATCH(AX542,L_Placeholder,0)))),TRIM(AE542)&lt;&gt;TRIM(T542)),"N/A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",BD542)))&gt;0),"INVALID – evidence missing, placeholder or not yet on file",IF(OR(LEN(AX542)&lt;2,ISNUMBER(MATCH(AX542,L_Placeholder,0))),"INVALID – verifier missing",IF(AX542=AU542,"INVALID – verifier must be someone other than the PIC",IF(SUMPRODUCT(--ISNUMBER(SEARCH(" "&amp;L_EvidencePhrase&amp;" ",BC542)))&gt;0,"INVALID – result not yet available (awaiting / TBC)",IF(AND(TRIM(U542)="Pass",SUMPRODUCT(--ISNUMBER(SEARCH(" "&amp;L_ResultBad&amp;" ",BC542)))&gt;0,NOT(SUMPRODUCT(--ISNUMBER(SEARCH(" "&amp;L_Negation&amp;" ",BC542)))&gt;0)),"INVALID – result describes a problem: use Fail, then Pass after CA",IF(AND(AQ542=1,OR(OR(LEN(AY542)&lt;3,ISNUMBER(MATCH(AY542,L_Placeholder,0))),SUMPRODUCT(--ISNUMBER(SEARCH(" "&amp;L_EvidencePhrase&amp;" ",BE542)))&gt;0)),"INVALID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SUBSTITUTE(SUBSTITUTE(SUBSTITUTE(SUBSTITUTE(SUBSTITUTE(SUBSTITUTE(SUBSTITUTE(SUBSTITUTE(SUBSTITUTE(SUBSTITUTE(SUBSTITUTE(SUBSTITUTE(SUBSTITUTE(LOWER(T542&amp;""),CHAR(160),"")," ",""),".",""),"-",""),"/",""),"?",""),"_",""),",",""),"[",""),"]",""),"(",""),")",""),"*","")</f>
        <v/>
      </c>
      <c r="AV542" s="61" t="str">
        <f aca="false">SUBSTITUTE(SUBSTITUTE(SUBSTITUTE(SUBSTITUTE(SUBSTITUTE(SUBSTITUTE(SUBSTITUTE(SUBSTITUTE(SUBSTITUTE(SUBSTITUTE(SUBSTITUTE(SUBSTITUTE(SUBSTITUTE(LOWER(V542&amp;""),CHAR(160),"")," ",""),".",""),"-",""),"/",""),"?",""),"_",""),",",""),"[",""),"]",""),"(",""),")",""),"*","")</f>
        <v/>
      </c>
      <c r="AW542" s="61" t="str">
        <f aca="false">SUBSTITUTE(SUBSTITUTE(SUBSTITUTE(SUBSTITUTE(SUBSTITUTE(SUBSTITUTE(SUBSTITUTE(SUBSTITUTE(SUBSTITUTE(SUBSTITUTE(SUBSTITUTE(SUBSTITUTE(SUBSTITUTE(LOWER(Z542&amp;""),CHAR(160),"")," ",""),".",""),"-",""),"/",""),"?",""),"_",""),",",""),"[",""),"]",""),"(",""),")",""),"*","")</f>
        <v/>
      </c>
      <c r="AX542" s="61" t="str">
        <f aca="false">SUBSTITUTE(SUBSTITUTE(SUBSTITUTE(SUBSTITUTE(SUBSTITUTE(SUBSTITUTE(SUBSTITUTE(SUBSTITUTE(SUBSTITUTE(SUBSTITUTE(SUBSTITUTE(SUBSTITUTE(SUBSTITUTE(LOWER(AE542&amp;""),CHAR(160),"")," ",""),".",""),"-",""),"/",""),"?",""),"_",""),",",""),"[",""),"]",""),"(",""),")",""),"*","")</f>
        <v/>
      </c>
      <c r="AY542" s="61" t="str">
        <f aca="false">SUBSTITUTE(SUBSTITUTE(SUBSTITUTE(SUBSTITUTE(SUBSTITUTE(SUBSTITUTE(SUBSTITUTE(SUBSTITUTE(SUBSTITUTE(SUBSTITUTE(SUBSTITUTE(SUBSTITUTE(SUBSTITUTE(LOWER(W542&amp;""),CHAR(160),"")," ",""),".",""),"-",""),"/",""),"?",""),"_",""),",",""),"[",""),"]",""),"(",""),")",""),"*","")</f>
        <v/>
      </c>
      <c r="AZ542" s="61" t="str">
        <f aca="false">SUBSTITUTE(SUBSTITUTE(SUBSTITUTE(SUBSTITUTE(SUBSTITUTE(SUBSTITUTE(SUBSTITUTE(SUBSTITUTE(SUBSTITUTE(SUBSTITUTE(SUBSTITUTE(SUBSTITUTE(SUBSTITUTE(LOWER(AC542&amp;""),CHAR(160),"")," ",""),".",""),"-",""),"/",""),"?",""),"_",""),",",""),"[",""),"]",""),"(",""),")",""),"*","")</f>
        <v/>
      </c>
      <c r="BA542" s="61" t="str">
        <f aca="false">SUBSTITUTE(SUBSTITUTE(SUBSTITUTE(SUBSTITUTE(SUBSTITUTE(SUBSTITUTE(SUBSTITUTE(SUBSTITUTE(SUBSTITUTE(SUBSTITUTE(SUBSTITUTE(SUBSTITUTE(SUBSTITUTE(LOWER(AA542&amp;""),CHAR(160),""),"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"&amp;TRIM(SUBSTITUTE(SUBSTITUTE(SUBSTITUTE(SUBSTITUTE(SUBSTITUTE(SUBSTITUTE(SUBSTITUTE(SUBSTITUTE(SUBSTITUTE(SUBSTITUTE(SUBSTITUTE(SUBSTITUTE(SUBSTITUTE(SUBSTITUTE(SUBSTITUTE(SUBSTITUTE(SUBSTITUTE(SUBSTITUTE(SUBSTITUTE(SUBSTITUTE(LOWER(V542&amp;""),CHAR(160)," "),"."," "),","," "),"-"," "),"/"," "),"("," "),")"," "),":"," "),";"," "),"_"," "),"–"," "),"?"," "),"!"," "),"*"," "),"["," "),"]"," "),"'"," "),"#"," "),"+"," "),"&amp;"," "))&amp;" "</f>
        <v>  </v>
      </c>
      <c r="BD542" s="61" t="str">
        <f aca="false">" "&amp;TRIM(SUBSTITUTE(SUBSTITUTE(SUBSTITUTE(SUBSTITUTE(SUBSTITUTE(SUBSTITUTE(SUBSTITUTE(SUBSTITUTE(SUBSTITUTE(SUBSTITUTE(SUBSTITUTE(SUBSTITUTE(SUBSTITUTE(SUBSTITUTE(SUBSTITUTE(SUBSTITUTE(SUBSTITUTE(SUBSTITUTE(SUBSTITUTE(SUBSTITUTE(LOWER(Z542&amp;""),CHAR(160)," "),"."," "),","," "),"-"," "),"/"," "),"("," "),")"," "),":"," "),";"," "),"_"," "),"–"," "),"?"," "),"!"," "),"*"," "),"["," "),"]"," "),"'"," "),"#"," "),"+"," "),"&amp;"," "))&amp;" "</f>
        <v>  </v>
      </c>
      <c r="BE542" s="61" t="str">
        <f aca="false">" "&amp;TRIM(SUBSTITUTE(SUBSTITUTE(SUBSTITUTE(SUBSTITUTE(SUBSTITUTE(SUBSTITUTE(SUBSTITUTE(SUBSTITUTE(SUBSTITUTE(SUBSTITUTE(SUBSTITUTE(SUBSTITUTE(SUBSTITUTE(SUBSTITUTE(SUBSTITUTE(SUBSTITUTE(SUBSTITUTE(SUBSTITUTE(SUBSTITUTE(SUBSTITUTE(LOWER(W542&amp;""),CHAR(160)," "),"."," "),","," "),"-"," "),"/"," "),"("," "),")"," "),":"," "),";"," "),"_"," "),"–"," "),"?"," "),"!"," "),"*"," "),"["," "),"]"," "),"'"," "),"#"," "),"+"," "),"&amp;"," "))&amp;" "</f>
        <v>  </v>
      </c>
      <c r="BF542" s="61" t="str">
        <f aca="false">" "&amp;TRIM(SUBSTITUTE(SUBSTITUTE(SUBSTITUTE(SUBSTITUTE(SUBSTITUTE(SUBSTITUTE(SUBSTITUTE(SUBSTITUTE(SUBSTITUTE(SUBSTITUTE(SUBSTITUTE(SUBSTITUTE(SUBSTITUTE(SUBSTITUTE(SUBSTITUTE(SUBSTITUTE(SUBSTITUTE(SUBSTITUTE(SUBSTITUTE(SUBSTITUTE(LOWER(AC542&amp;""),CHAR(160)," "),"."," "),","," "),"-"," "),"/"," "),"("," "),")"," "),":"," "),";"," "),"_"," "),"–"," "),"?"," "),"!"," "),"*"," "),"["," "),"]"," "),"'"," "),"#"," "),"+"," "),"&amp;"," "))&amp;" "</f>
        <v>  </v>
      </c>
    </row>
    <row r="543" customFormat="false" ht="39.75" hidden="false" customHeight="true" outlineLevel="0" collapsed="false">
      <c r="A543" s="57" t="s">
        <v>1196</v>
      </c>
      <c r="B543" s="57" t="s">
        <v>287</v>
      </c>
      <c r="C543" s="57" t="str">
        <f aca="false">Flights!$F$21</f>
        <v>MH0073</v>
      </c>
      <c r="D543" s="58" t="n">
        <f aca="false">Flights!$D$21</f>
        <v>46322</v>
      </c>
      <c r="E543" s="57" t="str">
        <f aca="false">Flights!$G$21&amp;"-"&amp;Flights!$H$21</f>
        <v>HKG-KUL</v>
      </c>
      <c r="F543" s="57" t="str">
        <f aca="false">Flights!$K$21</f>
        <v>BC</v>
      </c>
      <c r="G543" s="57" t="s">
        <v>402</v>
      </c>
      <c r="H543" s="57" t="s">
        <v>360</v>
      </c>
      <c r="I543" s="57" t="s">
        <v>361</v>
      </c>
      <c r="J543" s="57" t="s">
        <v>407</v>
      </c>
      <c r="K543" s="67" t="s">
        <v>408</v>
      </c>
      <c r="L543" s="67" t="s">
        <v>404</v>
      </c>
      <c r="M543" s="67"/>
      <c r="N543" s="67" t="s">
        <v>365</v>
      </c>
      <c r="O543" s="67" t="s">
        <v>405</v>
      </c>
      <c r="P543" s="57" t="s">
        <v>279</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open",IF(AND(NOT(OR(LEN(AZ543)&lt;15,ISNUMBER(MATCH(AZ543,L_Placeholder,0)))),NOT(SUMPRODUCT(--ISNUMBER(SEARCH(" "&amp;L_EvidencePhrase&amp;" ",BF543)))&gt;0),NOT(OR(LEN(AU543)&lt;2,ISNUMBER(MATCH(AU543,L_Placeholder,0)))),NOT(OR(LEN(AX543)&lt;2,ISNUMBER(MATCH(AX543,L_Placeholder,0)))),TRIM(AE543)&lt;&gt;TRIM(T543)),"N/A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",BD543)))&gt;0),"INVALID – evidence missing, placeholder or not yet on file",IF(OR(LEN(AX543)&lt;2,ISNUMBER(MATCH(AX543,L_Placeholder,0))),"INVALID – verifier missing",IF(AX543=AU543,"INVALID – verifier must be someone other than the PIC",IF(SUMPRODUCT(--ISNUMBER(SEARCH(" "&amp;L_EvidencePhrase&amp;" ",BC543)))&gt;0,"INVALID – result not yet available (awaiting / TBC)",IF(AND(TRIM(U543)="Pass",SUMPRODUCT(--ISNUMBER(SEARCH(" "&amp;L_ResultBad&amp;" ",BC543)))&gt;0,NOT(SUMPRODUCT(--ISNUMBER(SEARCH(" "&amp;L_Negation&amp;" ",BC543)))&gt;0)),"INVALID – result describes a problem: use Fail, then Pass after CA",IF(AND(AQ543=1,OR(OR(LEN(AY543)&lt;3,ISNUMBER(MATCH(AY543,L_Placeholder,0))),SUMPRODUCT(--ISNUMBER(SEARCH(" "&amp;L_EvidencePhrase&amp;" ",BE543)))&gt;0)),"INVALID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SUBSTITUTE(SUBSTITUTE(SUBSTITUTE(SUBSTITUTE(SUBSTITUTE(SUBSTITUTE(SUBSTITUTE(SUBSTITUTE(SUBSTITUTE(SUBSTITUTE(SUBSTITUTE(SUBSTITUTE(SUBSTITUTE(LOWER(T543&amp;""),CHAR(160),"")," ",""),".",""),"-",""),"/",""),"?",""),"_",""),",",""),"[",""),"]",""),"(",""),")",""),"*","")</f>
        <v/>
      </c>
      <c r="AV543" s="61" t="str">
        <f aca="false">SUBSTITUTE(SUBSTITUTE(SUBSTITUTE(SUBSTITUTE(SUBSTITUTE(SUBSTITUTE(SUBSTITUTE(SUBSTITUTE(SUBSTITUTE(SUBSTITUTE(SUBSTITUTE(SUBSTITUTE(SUBSTITUTE(LOWER(V543&amp;""),CHAR(160),"")," ",""),".",""),"-",""),"/",""),"?",""),"_",""),",",""),"[",""),"]",""),"(",""),")",""),"*","")</f>
        <v/>
      </c>
      <c r="AW543" s="61" t="str">
        <f aca="false">SUBSTITUTE(SUBSTITUTE(SUBSTITUTE(SUBSTITUTE(SUBSTITUTE(SUBSTITUTE(SUBSTITUTE(SUBSTITUTE(SUBSTITUTE(SUBSTITUTE(SUBSTITUTE(SUBSTITUTE(SUBSTITUTE(LOWER(Z543&amp;""),CHAR(160),"")," ",""),".",""),"-",""),"/",""),"?",""),"_",""),",",""),"[",""),"]",""),"(",""),")",""),"*","")</f>
        <v/>
      </c>
      <c r="AX543" s="61" t="str">
        <f aca="false">SUBSTITUTE(SUBSTITUTE(SUBSTITUTE(SUBSTITUTE(SUBSTITUTE(SUBSTITUTE(SUBSTITUTE(SUBSTITUTE(SUBSTITUTE(SUBSTITUTE(SUBSTITUTE(SUBSTITUTE(SUBSTITUTE(LOWER(AE543&amp;""),CHAR(160),"")," ",""),".",""),"-",""),"/",""),"?",""),"_",""),",",""),"[",""),"]",""),"(",""),")",""),"*","")</f>
        <v/>
      </c>
      <c r="AY543" s="61" t="str">
        <f aca="false">SUBSTITUTE(SUBSTITUTE(SUBSTITUTE(SUBSTITUTE(SUBSTITUTE(SUBSTITUTE(SUBSTITUTE(SUBSTITUTE(SUBSTITUTE(SUBSTITUTE(SUBSTITUTE(SUBSTITUTE(SUBSTITUTE(LOWER(W543&amp;""),CHAR(160),"")," ",""),".",""),"-",""),"/",""),"?",""),"_",""),",",""),"[",""),"]",""),"(",""),")",""),"*","")</f>
        <v/>
      </c>
      <c r="AZ543" s="61" t="str">
        <f aca="false">SUBSTITUTE(SUBSTITUTE(SUBSTITUTE(SUBSTITUTE(SUBSTITUTE(SUBSTITUTE(SUBSTITUTE(SUBSTITUTE(SUBSTITUTE(SUBSTITUTE(SUBSTITUTE(SUBSTITUTE(SUBSTITUTE(LOWER(AC543&amp;""),CHAR(160),"")," ",""),".",""),"-",""),"/",""),"?",""),"_",""),",",""),"[",""),"]",""),"(",""),")",""),"*","")</f>
        <v/>
      </c>
      <c r="BA543" s="61" t="str">
        <f aca="false">SUBSTITUTE(SUBSTITUTE(SUBSTITUTE(SUBSTITUTE(SUBSTITUTE(SUBSTITUTE(SUBSTITUTE(SUBSTITUTE(SUBSTITUTE(SUBSTITUTE(SUBSTITUTE(SUBSTITUTE(SUBSTITUTE(LOWER(AA543&amp;""),CHAR(160),""),"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"&amp;TRIM(SUBSTITUTE(SUBSTITUTE(SUBSTITUTE(SUBSTITUTE(SUBSTITUTE(SUBSTITUTE(SUBSTITUTE(SUBSTITUTE(SUBSTITUTE(SUBSTITUTE(SUBSTITUTE(SUBSTITUTE(SUBSTITUTE(SUBSTITUTE(SUBSTITUTE(SUBSTITUTE(SUBSTITUTE(SUBSTITUTE(SUBSTITUTE(SUBSTITUTE(LOWER(V543&amp;""),CHAR(160)," "),"."," "),","," "),"-"," "),"/"," "),"("," "),")"," "),":"," "),";"," "),"_"," "),"–"," "),"?"," "),"!"," "),"*"," "),"["," "),"]"," "),"'"," "),"#"," "),"+"," "),"&amp;"," "))&amp;" "</f>
        <v>  </v>
      </c>
      <c r="BD543" s="61" t="str">
        <f aca="false">" "&amp;TRIM(SUBSTITUTE(SUBSTITUTE(SUBSTITUTE(SUBSTITUTE(SUBSTITUTE(SUBSTITUTE(SUBSTITUTE(SUBSTITUTE(SUBSTITUTE(SUBSTITUTE(SUBSTITUTE(SUBSTITUTE(SUBSTITUTE(SUBSTITUTE(SUBSTITUTE(SUBSTITUTE(SUBSTITUTE(SUBSTITUTE(SUBSTITUTE(SUBSTITUTE(LOWER(Z543&amp;""),CHAR(160)," "),"."," "),","," "),"-"," "),"/"," "),"("," "),")"," "),":"," "),";"," "),"_"," "),"–"," "),"?"," "),"!"," "),"*"," "),"["," "),"]"," "),"'"," "),"#"," "),"+"," "),"&amp;"," "))&amp;" "</f>
        <v>  </v>
      </c>
      <c r="BE543" s="61" t="str">
        <f aca="false">" "&amp;TRIM(SUBSTITUTE(SUBSTITUTE(SUBSTITUTE(SUBSTITUTE(SUBSTITUTE(SUBSTITUTE(SUBSTITUTE(SUBSTITUTE(SUBSTITUTE(SUBSTITUTE(SUBSTITUTE(SUBSTITUTE(SUBSTITUTE(SUBSTITUTE(SUBSTITUTE(SUBSTITUTE(SUBSTITUTE(SUBSTITUTE(SUBSTITUTE(SUBSTITUTE(LOWER(W543&amp;""),CHAR(160)," "),"."," "),","," "),"-"," "),"/"," "),"("," "),")"," "),":"," "),";"," "),"_"," "),"–"," "),"?"," "),"!"," "),"*"," "),"["," "),"]"," "),"'"," "),"#"," "),"+"," "),"&amp;"," "))&amp;" "</f>
        <v>  </v>
      </c>
      <c r="BF543" s="61" t="str">
        <f aca="false">" "&amp;TRIM(SUBSTITUTE(SUBSTITUTE(SUBSTITUTE(SUBSTITUTE(SUBSTITUTE(SUBSTITUTE(SUBSTITUTE(SUBSTITUTE(SUBSTITUTE(SUBSTITUTE(SUBSTITUTE(SUBSTITUTE(SUBSTITUTE(SUBSTITUTE(SUBSTITUTE(SUBSTITUTE(SUBSTITUTE(SUBSTITUTE(SUBSTITUTE(SUBSTITUTE(LOWER(AC543&amp;""),CHAR(160)," "),"."," "),","," "),"-"," "),"/"," "),"("," "),")"," "),":"," "),";"," "),"_"," "),"–"," "),"?"," "),"!"," "),"*"," "),"["," "),"]"," "),"'"," "),"#"," "),"+"," "),"&amp;"," "))&amp;" "</f>
        <v>  </v>
      </c>
    </row>
    <row r="544" customFormat="false" ht="39.75" hidden="false" customHeight="true" outlineLevel="0" collapsed="false">
      <c r="A544" s="57" t="s">
        <v>1197</v>
      </c>
      <c r="B544" s="57" t="s">
        <v>287</v>
      </c>
      <c r="C544" s="57" t="str">
        <f aca="false">Flights!$F$21</f>
        <v>MH0073</v>
      </c>
      <c r="D544" s="58" t="n">
        <f aca="false">Flights!$D$21</f>
        <v>46322</v>
      </c>
      <c r="E544" s="57" t="str">
        <f aca="false">Flights!$G$21&amp;"-"&amp;Flights!$H$21</f>
        <v>HKG-KUL</v>
      </c>
      <c r="F544" s="57" t="str">
        <f aca="false">Flights!$K$21</f>
        <v>BC</v>
      </c>
      <c r="G544" s="57" t="s">
        <v>402</v>
      </c>
      <c r="H544" s="57" t="s">
        <v>360</v>
      </c>
      <c r="I544" s="57" t="s">
        <v>410</v>
      </c>
      <c r="J544" s="57" t="s">
        <v>411</v>
      </c>
      <c r="K544" s="67"/>
      <c r="L544" s="67" t="s">
        <v>404</v>
      </c>
      <c r="M544" s="67"/>
      <c r="N544" s="67" t="s">
        <v>365</v>
      </c>
      <c r="O544" s="67" t="s">
        <v>405</v>
      </c>
      <c r="P544" s="57" t="s">
        <v>279</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open",IF(AND(NOT(OR(LEN(AZ544)&lt;15,ISNUMBER(MATCH(AZ544,L_Placeholder,0)))),NOT(SUMPRODUCT(--ISNUMBER(SEARCH(" "&amp;L_EvidencePhrase&amp;" ",BF544)))&gt;0),NOT(OR(LEN(AU544)&lt;2,ISNUMBER(MATCH(AU544,L_Placeholder,0)))),NOT(OR(LEN(AX544)&lt;2,ISNUMBER(MATCH(AX544,L_Placeholder,0)))),TRIM(AE544)&lt;&gt;TRIM(T544)),"N/A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",BD544)))&gt;0),"INVALID – evidence missing, placeholder or not yet on file",IF(OR(LEN(AX544)&lt;2,ISNUMBER(MATCH(AX544,L_Placeholder,0))),"INVALID – verifier missing",IF(AX544=AU544,"INVALID – verifier must be someone other than the PIC",IF(SUMPRODUCT(--ISNUMBER(SEARCH(" "&amp;L_EvidencePhrase&amp;" ",BC544)))&gt;0,"INVALID – result not yet available (awaiting / TBC)",IF(AND(TRIM(U544)="Pass",SUMPRODUCT(--ISNUMBER(SEARCH(" "&amp;L_ResultBad&amp;" ",BC544)))&gt;0,NOT(SUMPRODUCT(--ISNUMBER(SEARCH(" "&amp;L_Negation&amp;" ",BC544)))&gt;0)),"INVALID – result describes a problem: use Fail, then Pass after CA",IF(AND(AQ544=1,OR(OR(LEN(AY544)&lt;3,ISNUMBER(MATCH(AY544,L_Placeholder,0))),SUMPRODUCT(--ISNUMBER(SEARCH(" "&amp;L_EvidencePhrase&amp;" ",BE544)))&gt;0)),"INVALID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SUBSTITUTE(SUBSTITUTE(SUBSTITUTE(SUBSTITUTE(SUBSTITUTE(SUBSTITUTE(SUBSTITUTE(SUBSTITUTE(SUBSTITUTE(SUBSTITUTE(SUBSTITUTE(SUBSTITUTE(SUBSTITUTE(LOWER(T544&amp;""),CHAR(160),"")," ",""),".",""),"-",""),"/",""),"?",""),"_",""),",",""),"[",""),"]",""),"(",""),")",""),"*","")</f>
        <v/>
      </c>
      <c r="AV544" s="61" t="str">
        <f aca="false">SUBSTITUTE(SUBSTITUTE(SUBSTITUTE(SUBSTITUTE(SUBSTITUTE(SUBSTITUTE(SUBSTITUTE(SUBSTITUTE(SUBSTITUTE(SUBSTITUTE(SUBSTITUTE(SUBSTITUTE(SUBSTITUTE(LOWER(V544&amp;""),CHAR(160),"")," ",""),".",""),"-",""),"/",""),"?",""),"_",""),",",""),"[",""),"]",""),"(",""),")",""),"*","")</f>
        <v/>
      </c>
      <c r="AW544" s="61" t="str">
        <f aca="false">SUBSTITUTE(SUBSTITUTE(SUBSTITUTE(SUBSTITUTE(SUBSTITUTE(SUBSTITUTE(SUBSTITUTE(SUBSTITUTE(SUBSTITUTE(SUBSTITUTE(SUBSTITUTE(SUBSTITUTE(SUBSTITUTE(LOWER(Z544&amp;""),CHAR(160),"")," ",""),".",""),"-",""),"/",""),"?",""),"_",""),",",""),"[",""),"]",""),"(",""),")",""),"*","")</f>
        <v/>
      </c>
      <c r="AX544" s="61" t="str">
        <f aca="false">SUBSTITUTE(SUBSTITUTE(SUBSTITUTE(SUBSTITUTE(SUBSTITUTE(SUBSTITUTE(SUBSTITUTE(SUBSTITUTE(SUBSTITUTE(SUBSTITUTE(SUBSTITUTE(SUBSTITUTE(SUBSTITUTE(LOWER(AE544&amp;""),CHAR(160),"")," ",""),".",""),"-",""),"/",""),"?",""),"_",""),",",""),"[",""),"]",""),"(",""),")",""),"*","")</f>
        <v/>
      </c>
      <c r="AY544" s="61" t="str">
        <f aca="false">SUBSTITUTE(SUBSTITUTE(SUBSTITUTE(SUBSTITUTE(SUBSTITUTE(SUBSTITUTE(SUBSTITUTE(SUBSTITUTE(SUBSTITUTE(SUBSTITUTE(SUBSTITUTE(SUBSTITUTE(SUBSTITUTE(LOWER(W544&amp;""),CHAR(160),"")," ",""),".",""),"-",""),"/",""),"?",""),"_",""),",",""),"[",""),"]",""),"(",""),")",""),"*","")</f>
        <v/>
      </c>
      <c r="AZ544" s="61" t="str">
        <f aca="false">SUBSTITUTE(SUBSTITUTE(SUBSTITUTE(SUBSTITUTE(SUBSTITUTE(SUBSTITUTE(SUBSTITUTE(SUBSTITUTE(SUBSTITUTE(SUBSTITUTE(SUBSTITUTE(SUBSTITUTE(SUBSTITUTE(LOWER(AC544&amp;""),CHAR(160),"")," ",""),".",""),"-",""),"/",""),"?",""),"_",""),",",""),"[",""),"]",""),"(",""),")",""),"*","")</f>
        <v/>
      </c>
      <c r="BA544" s="61" t="str">
        <f aca="false">SUBSTITUTE(SUBSTITUTE(SUBSTITUTE(SUBSTITUTE(SUBSTITUTE(SUBSTITUTE(SUBSTITUTE(SUBSTITUTE(SUBSTITUTE(SUBSTITUTE(SUBSTITUTE(SUBSTITUTE(SUBSTITUTE(LOWER(AA544&amp;""),CHAR(160),""),"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"&amp;TRIM(SUBSTITUTE(SUBSTITUTE(SUBSTITUTE(SUBSTITUTE(SUBSTITUTE(SUBSTITUTE(SUBSTITUTE(SUBSTITUTE(SUBSTITUTE(SUBSTITUTE(SUBSTITUTE(SUBSTITUTE(SUBSTITUTE(SUBSTITUTE(SUBSTITUTE(SUBSTITUTE(SUBSTITUTE(SUBSTITUTE(SUBSTITUTE(SUBSTITUTE(LOWER(V544&amp;""),CHAR(160)," "),"."," "),","," "),"-"," "),"/"," "),"("," "),")"," "),":"," "),";"," "),"_"," "),"–"," "),"?"," "),"!"," "),"*"," "),"["," "),"]"," "),"'"," "),"#"," "),"+"," "),"&amp;"," "))&amp;" "</f>
        <v>  </v>
      </c>
      <c r="BD544" s="61" t="str">
        <f aca="false">" "&amp;TRIM(SUBSTITUTE(SUBSTITUTE(SUBSTITUTE(SUBSTITUTE(SUBSTITUTE(SUBSTITUTE(SUBSTITUTE(SUBSTITUTE(SUBSTITUTE(SUBSTITUTE(SUBSTITUTE(SUBSTITUTE(SUBSTITUTE(SUBSTITUTE(SUBSTITUTE(SUBSTITUTE(SUBSTITUTE(SUBSTITUTE(SUBSTITUTE(SUBSTITUTE(LOWER(Z544&amp;""),CHAR(160)," "),"."," "),","," "),"-"," "),"/"," "),"("," "),")"," "),":"," "),";"," "),"_"," "),"–"," "),"?"," "),"!"," "),"*"," "),"["," "),"]"," "),"'"," "),"#"," "),"+"," "),"&amp;"," "))&amp;" "</f>
        <v>  </v>
      </c>
      <c r="BE544" s="61" t="str">
        <f aca="false">" "&amp;TRIM(SUBSTITUTE(SUBSTITUTE(SUBSTITUTE(SUBSTITUTE(SUBSTITUTE(SUBSTITUTE(SUBSTITUTE(SUBSTITUTE(SUBSTITUTE(SUBSTITUTE(SUBSTITUTE(SUBSTITUTE(SUBSTITUTE(SUBSTITUTE(SUBSTITUTE(SUBSTITUTE(SUBSTITUTE(SUBSTITUTE(SUBSTITUTE(SUBSTITUTE(LOWER(W544&amp;""),CHAR(160)," "),"."," "),","," "),"-"," "),"/"," "),"("," "),")"," "),":"," "),";"," "),"_"," "),"–"," "),"?"," "),"!"," "),"*"," "),"["," "),"]"," "),"'"," "),"#"," "),"+"," "),"&amp;"," "))&amp;" "</f>
        <v>  </v>
      </c>
      <c r="BF544" s="61" t="str">
        <f aca="false">" "&amp;TRIM(SUBSTITUTE(SUBSTITUTE(SUBSTITUTE(SUBSTITUTE(SUBSTITUTE(SUBSTITUTE(SUBSTITUTE(SUBSTITUTE(SUBSTITUTE(SUBSTITUTE(SUBSTITUTE(SUBSTITUTE(SUBSTITUTE(SUBSTITUTE(SUBSTITUTE(SUBSTITUTE(SUBSTITUTE(SUBSTITUTE(SUBSTITUTE(SUBSTITUTE(LOWER(AC544&amp;""),CHAR(160)," "),"."," "),","," "),"-"," "),"/"," "),"("," "),")"," "),":"," "),";"," "),"_"," "),"–"," "),"?"," "),"!"," "),"*"," "),"["," "),"]"," "),"'"," "),"#"," "),"+"," "),"&amp;"," "))&amp;" "</f>
        <v>  </v>
      </c>
    </row>
    <row r="545" customFormat="false" ht="39.75" hidden="false" customHeight="true" outlineLevel="0" collapsed="false">
      <c r="A545" s="57" t="s">
        <v>1198</v>
      </c>
      <c r="B545" s="57" t="s">
        <v>287</v>
      </c>
      <c r="C545" s="57" t="str">
        <f aca="false">Flights!$F$21</f>
        <v>MH0073</v>
      </c>
      <c r="D545" s="58" t="n">
        <f aca="false">Flights!$D$21</f>
        <v>46322</v>
      </c>
      <c r="E545" s="57" t="str">
        <f aca="false">Flights!$G$21&amp;"-"&amp;Flights!$H$21</f>
        <v>HKG-KUL</v>
      </c>
      <c r="F545" s="57" t="str">
        <f aca="false">Flights!$K$21</f>
        <v>BC</v>
      </c>
      <c r="G545" s="57" t="s">
        <v>402</v>
      </c>
      <c r="H545" s="57" t="s">
        <v>360</v>
      </c>
      <c r="I545" s="57" t="s">
        <v>410</v>
      </c>
      <c r="J545" s="57" t="s">
        <v>413</v>
      </c>
      <c r="K545" s="67"/>
      <c r="L545" s="67" t="s">
        <v>404</v>
      </c>
      <c r="M545" s="67"/>
      <c r="N545" s="67" t="s">
        <v>365</v>
      </c>
      <c r="O545" s="67" t="s">
        <v>405</v>
      </c>
      <c r="P545" s="57" t="s">
        <v>279</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open",IF(AND(NOT(OR(LEN(AZ545)&lt;15,ISNUMBER(MATCH(AZ545,L_Placeholder,0)))),NOT(SUMPRODUCT(--ISNUMBER(SEARCH(" "&amp;L_EvidencePhrase&amp;" ",BF545)))&gt;0),NOT(OR(LEN(AU545)&lt;2,ISNUMBER(MATCH(AU545,L_Placeholder,0)))),NOT(OR(LEN(AX545)&lt;2,ISNUMBER(MATCH(AX545,L_Placeholder,0)))),TRIM(AE545)&lt;&gt;TRIM(T545)),"N/A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",BD545)))&gt;0),"INVALID – evidence missing, placeholder or not yet on file",IF(OR(LEN(AX545)&lt;2,ISNUMBER(MATCH(AX545,L_Placeholder,0))),"INVALID – verifier missing",IF(AX545=AU545,"INVALID – verifier must be someone other than the PIC",IF(SUMPRODUCT(--ISNUMBER(SEARCH(" "&amp;L_EvidencePhrase&amp;" ",BC545)))&gt;0,"INVALID – result not yet available (awaiting / TBC)",IF(AND(TRIM(U545)="Pass",SUMPRODUCT(--ISNUMBER(SEARCH(" "&amp;L_ResultBad&amp;" ",BC545)))&gt;0,NOT(SUMPRODUCT(--ISNUMBER(SEARCH(" "&amp;L_Negation&amp;" ",BC545)))&gt;0)),"INVALID – result describes a problem: use Fail, then Pass after CA",IF(AND(AQ545=1,OR(OR(LEN(AY545)&lt;3,ISNUMBER(MATCH(AY545,L_Placeholder,0))),SUMPRODUCT(--ISNUMBER(SEARCH(" "&amp;L_EvidencePhrase&amp;" ",BE545)))&gt;0)),"INVALID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SUBSTITUTE(SUBSTITUTE(SUBSTITUTE(SUBSTITUTE(SUBSTITUTE(SUBSTITUTE(SUBSTITUTE(SUBSTITUTE(SUBSTITUTE(SUBSTITUTE(SUBSTITUTE(SUBSTITUTE(SUBSTITUTE(LOWER(T545&amp;""),CHAR(160),"")," ",""),".",""),"-",""),"/",""),"?",""),"_",""),",",""),"[",""),"]",""),"(",""),")",""),"*","")</f>
        <v/>
      </c>
      <c r="AV545" s="61" t="str">
        <f aca="false">SUBSTITUTE(SUBSTITUTE(SUBSTITUTE(SUBSTITUTE(SUBSTITUTE(SUBSTITUTE(SUBSTITUTE(SUBSTITUTE(SUBSTITUTE(SUBSTITUTE(SUBSTITUTE(SUBSTITUTE(SUBSTITUTE(LOWER(V545&amp;""),CHAR(160),"")," ",""),".",""),"-",""),"/",""),"?",""),"_",""),",",""),"[",""),"]",""),"(",""),")",""),"*","")</f>
        <v/>
      </c>
      <c r="AW545" s="61" t="str">
        <f aca="false">SUBSTITUTE(SUBSTITUTE(SUBSTITUTE(SUBSTITUTE(SUBSTITUTE(SUBSTITUTE(SUBSTITUTE(SUBSTITUTE(SUBSTITUTE(SUBSTITUTE(SUBSTITUTE(SUBSTITUTE(SUBSTITUTE(LOWER(Z545&amp;""),CHAR(160),"")," ",""),".",""),"-",""),"/",""),"?",""),"_",""),",",""),"[",""),"]",""),"(",""),")",""),"*","")</f>
        <v/>
      </c>
      <c r="AX545" s="61" t="str">
        <f aca="false">SUBSTITUTE(SUBSTITUTE(SUBSTITUTE(SUBSTITUTE(SUBSTITUTE(SUBSTITUTE(SUBSTITUTE(SUBSTITUTE(SUBSTITUTE(SUBSTITUTE(SUBSTITUTE(SUBSTITUTE(SUBSTITUTE(LOWER(AE545&amp;""),CHAR(160),"")," ",""),".",""),"-",""),"/",""),"?",""),"_",""),",",""),"[",""),"]",""),"(",""),")",""),"*","")</f>
        <v/>
      </c>
      <c r="AY545" s="61" t="str">
        <f aca="false">SUBSTITUTE(SUBSTITUTE(SUBSTITUTE(SUBSTITUTE(SUBSTITUTE(SUBSTITUTE(SUBSTITUTE(SUBSTITUTE(SUBSTITUTE(SUBSTITUTE(SUBSTITUTE(SUBSTITUTE(SUBSTITUTE(LOWER(W545&amp;""),CHAR(160),"")," ",""),".",""),"-",""),"/",""),"?",""),"_",""),",",""),"[",""),"]",""),"(",""),")",""),"*","")</f>
        <v/>
      </c>
      <c r="AZ545" s="61" t="str">
        <f aca="false">SUBSTITUTE(SUBSTITUTE(SUBSTITUTE(SUBSTITUTE(SUBSTITUTE(SUBSTITUTE(SUBSTITUTE(SUBSTITUTE(SUBSTITUTE(SUBSTITUTE(SUBSTITUTE(SUBSTITUTE(SUBSTITUTE(LOWER(AC545&amp;""),CHAR(160),"")," ",""),".",""),"-",""),"/",""),"?",""),"_",""),",",""),"[",""),"]",""),"(",""),")",""),"*","")</f>
        <v/>
      </c>
      <c r="BA545" s="61" t="str">
        <f aca="false">SUBSTITUTE(SUBSTITUTE(SUBSTITUTE(SUBSTITUTE(SUBSTITUTE(SUBSTITUTE(SUBSTITUTE(SUBSTITUTE(SUBSTITUTE(SUBSTITUTE(SUBSTITUTE(SUBSTITUTE(SUBSTITUTE(LOWER(AA545&amp;""),CHAR(160),""),"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"&amp;TRIM(SUBSTITUTE(SUBSTITUTE(SUBSTITUTE(SUBSTITUTE(SUBSTITUTE(SUBSTITUTE(SUBSTITUTE(SUBSTITUTE(SUBSTITUTE(SUBSTITUTE(SUBSTITUTE(SUBSTITUTE(SUBSTITUTE(SUBSTITUTE(SUBSTITUTE(SUBSTITUTE(SUBSTITUTE(SUBSTITUTE(SUBSTITUTE(SUBSTITUTE(LOWER(V545&amp;""),CHAR(160)," "),"."," "),","," "),"-"," "),"/"," "),"("," "),")"," "),":"," "),";"," "),"_"," "),"–"," "),"?"," "),"!"," "),"*"," "),"["," "),"]"," "),"'"," "),"#"," "),"+"," "),"&amp;"," "))&amp;" "</f>
        <v>  </v>
      </c>
      <c r="BD545" s="61" t="str">
        <f aca="false">" "&amp;TRIM(SUBSTITUTE(SUBSTITUTE(SUBSTITUTE(SUBSTITUTE(SUBSTITUTE(SUBSTITUTE(SUBSTITUTE(SUBSTITUTE(SUBSTITUTE(SUBSTITUTE(SUBSTITUTE(SUBSTITUTE(SUBSTITUTE(SUBSTITUTE(SUBSTITUTE(SUBSTITUTE(SUBSTITUTE(SUBSTITUTE(SUBSTITUTE(SUBSTITUTE(LOWER(Z545&amp;""),CHAR(160)," "),"."," "),","," "),"-"," "),"/"," "),"("," "),")"," "),":"," "),";"," "),"_"," "),"–"," "),"?"," "),"!"," "),"*"," "),"["," "),"]"," "),"'"," "),"#"," "),"+"," "),"&amp;"," "))&amp;" "</f>
        <v>  </v>
      </c>
      <c r="BE545" s="61" t="str">
        <f aca="false">" "&amp;TRIM(SUBSTITUTE(SUBSTITUTE(SUBSTITUTE(SUBSTITUTE(SUBSTITUTE(SUBSTITUTE(SUBSTITUTE(SUBSTITUTE(SUBSTITUTE(SUBSTITUTE(SUBSTITUTE(SUBSTITUTE(SUBSTITUTE(SUBSTITUTE(SUBSTITUTE(SUBSTITUTE(SUBSTITUTE(SUBSTITUTE(SUBSTITUTE(SUBSTITUTE(LOWER(W545&amp;""),CHAR(160)," "),"."," "),","," "),"-"," "),"/"," "),"("," "),")"," "),":"," "),";"," "),"_"," "),"–"," "),"?"," "),"!"," "),"*"," "),"["," "),"]"," "),"'"," "),"#"," "),"+"," "),"&amp;"," "))&amp;" "</f>
        <v>  </v>
      </c>
      <c r="BF545" s="61" t="str">
        <f aca="false">" "&amp;TRIM(SUBSTITUTE(SUBSTITUTE(SUBSTITUTE(SUBSTITUTE(SUBSTITUTE(SUBSTITUTE(SUBSTITUTE(SUBSTITUTE(SUBSTITUTE(SUBSTITUTE(SUBSTITUTE(SUBSTITUTE(SUBSTITUTE(SUBSTITUTE(SUBSTITUTE(SUBSTITUTE(SUBSTITUTE(SUBSTITUTE(SUBSTITUTE(SUBSTITUTE(LOWER(AC545&amp;""),CHAR(160)," "),"."," "),","," "),"-"," "),"/"," "),"("," "),")"," "),":"," "),";"," "),"_"," "),"–"," "),"?"," "),"!"," "),"*"," "),"["," "),"]"," "),"'"," "),"#"," "),"+"," "),"&amp;"," "))&amp;" "</f>
        <v>  </v>
      </c>
    </row>
    <row r="546" customFormat="false" ht="39.75" hidden="false" customHeight="true" outlineLevel="0" collapsed="false">
      <c r="A546" s="57" t="s">
        <v>1199</v>
      </c>
      <c r="B546" s="57" t="s">
        <v>287</v>
      </c>
      <c r="C546" s="57" t="str">
        <f aca="false">Flights!$F$21</f>
        <v>MH0073</v>
      </c>
      <c r="D546" s="58" t="n">
        <f aca="false">Flights!$D$21</f>
        <v>46322</v>
      </c>
      <c r="E546" s="57" t="str">
        <f aca="false">Flights!$G$21&amp;"-"&amp;Flights!$H$21</f>
        <v>HKG-KUL</v>
      </c>
      <c r="F546" s="57" t="str">
        <f aca="false">Flights!$K$21</f>
        <v>BC</v>
      </c>
      <c r="G546" s="57" t="s">
        <v>402</v>
      </c>
      <c r="H546" s="57" t="s">
        <v>360</v>
      </c>
      <c r="I546" s="57" t="s">
        <v>410</v>
      </c>
      <c r="J546" s="57" t="s">
        <v>415</v>
      </c>
      <c r="K546" s="67"/>
      <c r="L546" s="67" t="s">
        <v>404</v>
      </c>
      <c r="M546" s="67"/>
      <c r="N546" s="67" t="s">
        <v>365</v>
      </c>
      <c r="O546" s="67" t="s">
        <v>405</v>
      </c>
      <c r="P546" s="57" t="s">
        <v>279</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open",IF(AND(NOT(OR(LEN(AZ546)&lt;15,ISNUMBER(MATCH(AZ546,L_Placeholder,0)))),NOT(SUMPRODUCT(--ISNUMBER(SEARCH(" "&amp;L_EvidencePhrase&amp;" ",BF546)))&gt;0),NOT(OR(LEN(AU546)&lt;2,ISNUMBER(MATCH(AU546,L_Placeholder,0)))),NOT(OR(LEN(AX546)&lt;2,ISNUMBER(MATCH(AX546,L_Placeholder,0)))),TRIM(AE546)&lt;&gt;TRIM(T546)),"N/A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",BD546)))&gt;0),"INVALID – evidence missing, placeholder or not yet on file",IF(OR(LEN(AX546)&lt;2,ISNUMBER(MATCH(AX546,L_Placeholder,0))),"INVALID – verifier missing",IF(AX546=AU546,"INVALID – verifier must be someone other than the PIC",IF(SUMPRODUCT(--ISNUMBER(SEARCH(" "&amp;L_EvidencePhrase&amp;" ",BC546)))&gt;0,"INVALID – result not yet available (awaiting / TBC)",IF(AND(TRIM(U546)="Pass",SUMPRODUCT(--ISNUMBER(SEARCH(" "&amp;L_ResultBad&amp;" ",BC546)))&gt;0,NOT(SUMPRODUCT(--ISNUMBER(SEARCH(" "&amp;L_Negation&amp;" ",BC546)))&gt;0)),"INVALID – result describes a problem: use Fail, then Pass after CA",IF(AND(AQ546=1,OR(OR(LEN(AY546)&lt;3,ISNUMBER(MATCH(AY546,L_Placeholder,0))),SUMPRODUCT(--ISNUMBER(SEARCH(" "&amp;L_EvidencePhrase&amp;" ",BE546)))&gt;0)),"INVALID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SUBSTITUTE(SUBSTITUTE(SUBSTITUTE(SUBSTITUTE(SUBSTITUTE(SUBSTITUTE(SUBSTITUTE(SUBSTITUTE(SUBSTITUTE(SUBSTITUTE(SUBSTITUTE(SUBSTITUTE(SUBSTITUTE(LOWER(T546&amp;""),CHAR(160),"")," ",""),".",""),"-",""),"/",""),"?",""),"_",""),",",""),"[",""),"]",""),"(",""),")",""),"*","")</f>
        <v/>
      </c>
      <c r="AV546" s="61" t="str">
        <f aca="false">SUBSTITUTE(SUBSTITUTE(SUBSTITUTE(SUBSTITUTE(SUBSTITUTE(SUBSTITUTE(SUBSTITUTE(SUBSTITUTE(SUBSTITUTE(SUBSTITUTE(SUBSTITUTE(SUBSTITUTE(SUBSTITUTE(LOWER(V546&amp;""),CHAR(160),"")," ",""),".",""),"-",""),"/",""),"?",""),"_",""),",",""),"[",""),"]",""),"(",""),")",""),"*","")</f>
        <v/>
      </c>
      <c r="AW546" s="61" t="str">
        <f aca="false">SUBSTITUTE(SUBSTITUTE(SUBSTITUTE(SUBSTITUTE(SUBSTITUTE(SUBSTITUTE(SUBSTITUTE(SUBSTITUTE(SUBSTITUTE(SUBSTITUTE(SUBSTITUTE(SUBSTITUTE(SUBSTITUTE(LOWER(Z546&amp;""),CHAR(160),"")," ",""),".",""),"-",""),"/",""),"?",""),"_",""),",",""),"[",""),"]",""),"(",""),")",""),"*","")</f>
        <v/>
      </c>
      <c r="AX546" s="61" t="str">
        <f aca="false">SUBSTITUTE(SUBSTITUTE(SUBSTITUTE(SUBSTITUTE(SUBSTITUTE(SUBSTITUTE(SUBSTITUTE(SUBSTITUTE(SUBSTITUTE(SUBSTITUTE(SUBSTITUTE(SUBSTITUTE(SUBSTITUTE(LOWER(AE546&amp;""),CHAR(160),"")," ",""),".",""),"-",""),"/",""),"?",""),"_",""),",",""),"[",""),"]",""),"(",""),")",""),"*","")</f>
        <v/>
      </c>
      <c r="AY546" s="61" t="str">
        <f aca="false">SUBSTITUTE(SUBSTITUTE(SUBSTITUTE(SUBSTITUTE(SUBSTITUTE(SUBSTITUTE(SUBSTITUTE(SUBSTITUTE(SUBSTITUTE(SUBSTITUTE(SUBSTITUTE(SUBSTITUTE(SUBSTITUTE(LOWER(W546&amp;""),CHAR(160),"")," ",""),".",""),"-",""),"/",""),"?",""),"_",""),",",""),"[",""),"]",""),"(",""),")",""),"*","")</f>
        <v/>
      </c>
      <c r="AZ546" s="61" t="str">
        <f aca="false">SUBSTITUTE(SUBSTITUTE(SUBSTITUTE(SUBSTITUTE(SUBSTITUTE(SUBSTITUTE(SUBSTITUTE(SUBSTITUTE(SUBSTITUTE(SUBSTITUTE(SUBSTITUTE(SUBSTITUTE(SUBSTITUTE(LOWER(AC546&amp;""),CHAR(160),"")," ",""),".",""),"-",""),"/",""),"?",""),"_",""),",",""),"[",""),"]",""),"(",""),")",""),"*","")</f>
        <v/>
      </c>
      <c r="BA546" s="61" t="str">
        <f aca="false">SUBSTITUTE(SUBSTITUTE(SUBSTITUTE(SUBSTITUTE(SUBSTITUTE(SUBSTITUTE(SUBSTITUTE(SUBSTITUTE(SUBSTITUTE(SUBSTITUTE(SUBSTITUTE(SUBSTITUTE(SUBSTITUTE(LOWER(AA546&amp;""),CHAR(160),""),"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"&amp;TRIM(SUBSTITUTE(SUBSTITUTE(SUBSTITUTE(SUBSTITUTE(SUBSTITUTE(SUBSTITUTE(SUBSTITUTE(SUBSTITUTE(SUBSTITUTE(SUBSTITUTE(SUBSTITUTE(SUBSTITUTE(SUBSTITUTE(SUBSTITUTE(SUBSTITUTE(SUBSTITUTE(SUBSTITUTE(SUBSTITUTE(SUBSTITUTE(SUBSTITUTE(LOWER(V546&amp;""),CHAR(160)," "),"."," "),","," "),"-"," "),"/"," "),"("," "),")"," "),":"," "),";"," "),"_"," "),"–"," "),"?"," "),"!"," "),"*"," "),"["," "),"]"," "),"'"," "),"#"," "),"+"," "),"&amp;"," "))&amp;" "</f>
        <v>  </v>
      </c>
      <c r="BD546" s="61" t="str">
        <f aca="false">" "&amp;TRIM(SUBSTITUTE(SUBSTITUTE(SUBSTITUTE(SUBSTITUTE(SUBSTITUTE(SUBSTITUTE(SUBSTITUTE(SUBSTITUTE(SUBSTITUTE(SUBSTITUTE(SUBSTITUTE(SUBSTITUTE(SUBSTITUTE(SUBSTITUTE(SUBSTITUTE(SUBSTITUTE(SUBSTITUTE(SUBSTITUTE(SUBSTITUTE(SUBSTITUTE(LOWER(Z546&amp;""),CHAR(160)," "),"."," "),","," "),"-"," "),"/"," "),"("," "),")"," "),":"," "),";"," "),"_"," "),"–"," "),"?"," "),"!"," "),"*"," "),"["," "),"]"," "),"'"," "),"#"," "),"+"," "),"&amp;"," "))&amp;" "</f>
        <v>  </v>
      </c>
      <c r="BE546" s="61" t="str">
        <f aca="false">" "&amp;TRIM(SUBSTITUTE(SUBSTITUTE(SUBSTITUTE(SUBSTITUTE(SUBSTITUTE(SUBSTITUTE(SUBSTITUTE(SUBSTITUTE(SUBSTITUTE(SUBSTITUTE(SUBSTITUTE(SUBSTITUTE(SUBSTITUTE(SUBSTITUTE(SUBSTITUTE(SUBSTITUTE(SUBSTITUTE(SUBSTITUTE(SUBSTITUTE(SUBSTITUTE(LOWER(W546&amp;""),CHAR(160)," "),"."," "),","," "),"-"," "),"/"," "),"("," "),")"," "),":"," "),";"," "),"_"," "),"–"," "),"?"," "),"!"," "),"*"," "),"["," "),"]"," "),"'"," "),"#"," "),"+"," "),"&amp;"," "))&amp;" "</f>
        <v>  </v>
      </c>
      <c r="BF546" s="61" t="str">
        <f aca="false">" "&amp;TRIM(SUBSTITUTE(SUBSTITUTE(SUBSTITUTE(SUBSTITUTE(SUBSTITUTE(SUBSTITUTE(SUBSTITUTE(SUBSTITUTE(SUBSTITUTE(SUBSTITUTE(SUBSTITUTE(SUBSTITUTE(SUBSTITUTE(SUBSTITUTE(SUBSTITUTE(SUBSTITUTE(SUBSTITUTE(SUBSTITUTE(SUBSTITUTE(SUBSTITUTE(LOWER(AC546&amp;""),CHAR(160)," "),"."," "),","," "),"-"," "),"/"," "),"("," "),")"," "),":"," "),";"," "),"_"," "),"–"," "),"?"," "),"!"," "),"*"," "),"["," "),"]"," "),"'"," "),"#"," "),"+"," "),"&amp;"," "))&amp;" "</f>
        <v>  </v>
      </c>
    </row>
    <row r="547" customFormat="false" ht="78.75" hidden="false" customHeight="true" outlineLevel="0" collapsed="false">
      <c r="A547" s="57" t="s">
        <v>1200</v>
      </c>
      <c r="B547" s="57" t="s">
        <v>287</v>
      </c>
      <c r="C547" s="57" t="str">
        <f aca="false">Flights!$F$21</f>
        <v>MH0073</v>
      </c>
      <c r="D547" s="58" t="n">
        <f aca="false">Flights!$D$21</f>
        <v>46322</v>
      </c>
      <c r="E547" s="57" t="str">
        <f aca="false">Flights!$G$21&amp;"-"&amp;Flights!$H$21</f>
        <v>HKG-KUL</v>
      </c>
      <c r="F547" s="57" t="str">
        <f aca="false">Flights!$K$21</f>
        <v>BC</v>
      </c>
      <c r="G547" s="57" t="s">
        <v>402</v>
      </c>
      <c r="H547" s="57" t="s">
        <v>360</v>
      </c>
      <c r="I547" s="57" t="s">
        <v>410</v>
      </c>
      <c r="J547" s="57" t="s">
        <v>417</v>
      </c>
      <c r="K547" s="67" t="s">
        <v>473</v>
      </c>
      <c r="L547" s="67" t="s">
        <v>404</v>
      </c>
      <c r="M547" s="67"/>
      <c r="N547" s="67" t="s">
        <v>365</v>
      </c>
      <c r="O547" s="67" t="s">
        <v>405</v>
      </c>
      <c r="P547" s="57" t="s">
        <v>279</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open",IF(AND(NOT(OR(LEN(AZ547)&lt;15,ISNUMBER(MATCH(AZ547,L_Placeholder,0)))),NOT(SUMPRODUCT(--ISNUMBER(SEARCH(" "&amp;L_EvidencePhrase&amp;" ",BF547)))&gt;0),NOT(OR(LEN(AU547)&lt;2,ISNUMBER(MATCH(AU547,L_Placeholder,0)))),NOT(OR(LEN(AX547)&lt;2,ISNUMBER(MATCH(AX547,L_Placeholder,0)))),TRIM(AE547)&lt;&gt;TRIM(T547)),"N/A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",BD547)))&gt;0),"INVALID – evidence missing, placeholder or not yet on file",IF(OR(LEN(AX547)&lt;2,ISNUMBER(MATCH(AX547,L_Placeholder,0))),"INVALID – verifier missing",IF(AX547=AU547,"INVALID – verifier must be someone other than the PIC",IF(SUMPRODUCT(--ISNUMBER(SEARCH(" "&amp;L_EvidencePhrase&amp;" ",BC547)))&gt;0,"INVALID – result not yet available (awaiting / TBC)",IF(AND(TRIM(U547)="Pass",SUMPRODUCT(--ISNUMBER(SEARCH(" "&amp;L_ResultBad&amp;" ",BC547)))&gt;0,NOT(SUMPRODUCT(--ISNUMBER(SEARCH(" "&amp;L_Negation&amp;" ",BC547)))&gt;0)),"INVALID – result describes a problem: use Fail, then Pass after CA",IF(AND(AQ547=1,OR(OR(LEN(AY547)&lt;3,ISNUMBER(MATCH(AY547,L_Placeholder,0))),SUMPRODUCT(--ISNUMBER(SEARCH(" "&amp;L_EvidencePhrase&amp;" ",BE547)))&gt;0)),"INVALID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SUBSTITUTE(SUBSTITUTE(SUBSTITUTE(SUBSTITUTE(SUBSTITUTE(SUBSTITUTE(SUBSTITUTE(SUBSTITUTE(SUBSTITUTE(SUBSTITUTE(SUBSTITUTE(SUBSTITUTE(SUBSTITUTE(LOWER(T547&amp;""),CHAR(160),"")," ",""),".",""),"-",""),"/",""),"?",""),"_",""),",",""),"[",""),"]",""),"(",""),")",""),"*","")</f>
        <v/>
      </c>
      <c r="AV547" s="61" t="str">
        <f aca="false">SUBSTITUTE(SUBSTITUTE(SUBSTITUTE(SUBSTITUTE(SUBSTITUTE(SUBSTITUTE(SUBSTITUTE(SUBSTITUTE(SUBSTITUTE(SUBSTITUTE(SUBSTITUTE(SUBSTITUTE(SUBSTITUTE(LOWER(V547&amp;""),CHAR(160),"")," ",""),".",""),"-",""),"/",""),"?",""),"_",""),",",""),"[",""),"]",""),"(",""),")",""),"*","")</f>
        <v/>
      </c>
      <c r="AW547" s="61" t="str">
        <f aca="false">SUBSTITUTE(SUBSTITUTE(SUBSTITUTE(SUBSTITUTE(SUBSTITUTE(SUBSTITUTE(SUBSTITUTE(SUBSTITUTE(SUBSTITUTE(SUBSTITUTE(SUBSTITUTE(SUBSTITUTE(SUBSTITUTE(LOWER(Z547&amp;""),CHAR(160),"")," ",""),".",""),"-",""),"/",""),"?",""),"_",""),",",""),"[",""),"]",""),"(",""),")",""),"*","")</f>
        <v/>
      </c>
      <c r="AX547" s="61" t="str">
        <f aca="false">SUBSTITUTE(SUBSTITUTE(SUBSTITUTE(SUBSTITUTE(SUBSTITUTE(SUBSTITUTE(SUBSTITUTE(SUBSTITUTE(SUBSTITUTE(SUBSTITUTE(SUBSTITUTE(SUBSTITUTE(SUBSTITUTE(LOWER(AE547&amp;""),CHAR(160),"")," ",""),".",""),"-",""),"/",""),"?",""),"_",""),",",""),"[",""),"]",""),"(",""),")",""),"*","")</f>
        <v/>
      </c>
      <c r="AY547" s="61" t="str">
        <f aca="false">SUBSTITUTE(SUBSTITUTE(SUBSTITUTE(SUBSTITUTE(SUBSTITUTE(SUBSTITUTE(SUBSTITUTE(SUBSTITUTE(SUBSTITUTE(SUBSTITUTE(SUBSTITUTE(SUBSTITUTE(SUBSTITUTE(LOWER(W547&amp;""),CHAR(160),"")," ",""),".",""),"-",""),"/",""),"?",""),"_",""),",",""),"[",""),"]",""),"(",""),")",""),"*","")</f>
        <v/>
      </c>
      <c r="AZ547" s="61" t="str">
        <f aca="false">SUBSTITUTE(SUBSTITUTE(SUBSTITUTE(SUBSTITUTE(SUBSTITUTE(SUBSTITUTE(SUBSTITUTE(SUBSTITUTE(SUBSTITUTE(SUBSTITUTE(SUBSTITUTE(SUBSTITUTE(SUBSTITUTE(LOWER(AC547&amp;""),CHAR(160),"")," ",""),".",""),"-",""),"/",""),"?",""),"_",""),",",""),"[",""),"]",""),"(",""),")",""),"*","")</f>
        <v/>
      </c>
      <c r="BA547" s="61" t="str">
        <f aca="false">SUBSTITUTE(SUBSTITUTE(SUBSTITUTE(SUBSTITUTE(SUBSTITUTE(SUBSTITUTE(SUBSTITUTE(SUBSTITUTE(SUBSTITUTE(SUBSTITUTE(SUBSTITUTE(SUBSTITUTE(SUBSTITUTE(LOWER(AA547&amp;""),CHAR(160),""),"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"&amp;TRIM(SUBSTITUTE(SUBSTITUTE(SUBSTITUTE(SUBSTITUTE(SUBSTITUTE(SUBSTITUTE(SUBSTITUTE(SUBSTITUTE(SUBSTITUTE(SUBSTITUTE(SUBSTITUTE(SUBSTITUTE(SUBSTITUTE(SUBSTITUTE(SUBSTITUTE(SUBSTITUTE(SUBSTITUTE(SUBSTITUTE(SUBSTITUTE(SUBSTITUTE(LOWER(V547&amp;""),CHAR(160)," "),"."," "),","," "),"-"," "),"/"," "),"("," "),")"," "),":"," "),";"," "),"_"," "),"–"," "),"?"," "),"!"," "),"*"," "),"["," "),"]"," "),"'"," "),"#"," "),"+"," "),"&amp;"," "))&amp;" "</f>
        <v>  </v>
      </c>
      <c r="BD547" s="61" t="str">
        <f aca="false">" "&amp;TRIM(SUBSTITUTE(SUBSTITUTE(SUBSTITUTE(SUBSTITUTE(SUBSTITUTE(SUBSTITUTE(SUBSTITUTE(SUBSTITUTE(SUBSTITUTE(SUBSTITUTE(SUBSTITUTE(SUBSTITUTE(SUBSTITUTE(SUBSTITUTE(SUBSTITUTE(SUBSTITUTE(SUBSTITUTE(SUBSTITUTE(SUBSTITUTE(SUBSTITUTE(LOWER(Z547&amp;""),CHAR(160)," "),"."," "),","," "),"-"," "),"/"," "),"("," "),")"," "),":"," "),";"," "),"_"," "),"–"," "),"?"," "),"!"," "),"*"," "),"["," "),"]"," "),"'"," "),"#"," "),"+"," "),"&amp;"," "))&amp;" "</f>
        <v>  </v>
      </c>
      <c r="BE547" s="61" t="str">
        <f aca="false">" "&amp;TRIM(SUBSTITUTE(SUBSTITUTE(SUBSTITUTE(SUBSTITUTE(SUBSTITUTE(SUBSTITUTE(SUBSTITUTE(SUBSTITUTE(SUBSTITUTE(SUBSTITUTE(SUBSTITUTE(SUBSTITUTE(SUBSTITUTE(SUBSTITUTE(SUBSTITUTE(SUBSTITUTE(SUBSTITUTE(SUBSTITUTE(SUBSTITUTE(SUBSTITUTE(LOWER(W547&amp;""),CHAR(160)," "),"."," "),","," "),"-"," "),"/"," "),"("," "),")"," "),":"," "),";"," "),"_"," "),"–"," "),"?"," "),"!"," "),"*"," "),"["," "),"]"," "),"'"," "),"#"," "),"+"," "),"&amp;"," "))&amp;" "</f>
        <v>  </v>
      </c>
      <c r="BF547" s="61" t="str">
        <f aca="false">" "&amp;TRIM(SUBSTITUTE(SUBSTITUTE(SUBSTITUTE(SUBSTITUTE(SUBSTITUTE(SUBSTITUTE(SUBSTITUTE(SUBSTITUTE(SUBSTITUTE(SUBSTITUTE(SUBSTITUTE(SUBSTITUTE(SUBSTITUTE(SUBSTITUTE(SUBSTITUTE(SUBSTITUTE(SUBSTITUTE(SUBSTITUTE(SUBSTITUTE(SUBSTITUTE(LOWER(AC547&amp;""),CHAR(160)," "),"."," "),","," "),"-"," "),"/"," "),"("," "),")"," "),":"," "),";"," "),"_"," "),"–"," "),"?"," "),"!"," "),"*"," "),"["," "),"]"," "),"'"," "),"#"," "),"+"," "),"&amp;"," "))&amp;" "</f>
        <v>  </v>
      </c>
    </row>
    <row r="548" customFormat="false" ht="39.75" hidden="false" customHeight="true" outlineLevel="0" collapsed="false">
      <c r="A548" s="57" t="s">
        <v>1201</v>
      </c>
      <c r="B548" s="57" t="s">
        <v>287</v>
      </c>
      <c r="C548" s="57" t="str">
        <f aca="false">Flights!$F$21</f>
        <v>MH0073</v>
      </c>
      <c r="D548" s="58" t="n">
        <f aca="false">Flights!$D$21</f>
        <v>46322</v>
      </c>
      <c r="E548" s="57" t="str">
        <f aca="false">Flights!$G$21&amp;"-"&amp;Flights!$H$21</f>
        <v>HKG-KUL</v>
      </c>
      <c r="F548" s="57" t="str">
        <f aca="false">Flights!$K$21</f>
        <v>BC</v>
      </c>
      <c r="G548" s="57" t="s">
        <v>402</v>
      </c>
      <c r="H548" s="57" t="s">
        <v>360</v>
      </c>
      <c r="I548" s="57" t="s">
        <v>410</v>
      </c>
      <c r="J548" s="57" t="s">
        <v>420</v>
      </c>
      <c r="K548" s="67"/>
      <c r="L548" s="67" t="s">
        <v>404</v>
      </c>
      <c r="M548" s="67"/>
      <c r="N548" s="67" t="s">
        <v>365</v>
      </c>
      <c r="O548" s="67" t="s">
        <v>405</v>
      </c>
      <c r="P548" s="57" t="s">
        <v>279</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open",IF(AND(NOT(OR(LEN(AZ548)&lt;15,ISNUMBER(MATCH(AZ548,L_Placeholder,0)))),NOT(SUMPRODUCT(--ISNUMBER(SEARCH(" "&amp;L_EvidencePhrase&amp;" ",BF548)))&gt;0),NOT(OR(LEN(AU548)&lt;2,ISNUMBER(MATCH(AU548,L_Placeholder,0)))),NOT(OR(LEN(AX548)&lt;2,ISNUMBER(MATCH(AX548,L_Placeholder,0)))),TRIM(AE548)&lt;&gt;TRIM(T548)),"N/A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",BD548)))&gt;0),"INVALID – evidence missing, placeholder or not yet on file",IF(OR(LEN(AX548)&lt;2,ISNUMBER(MATCH(AX548,L_Placeholder,0))),"INVALID – verifier missing",IF(AX548=AU548,"INVALID – verifier must be someone other than the PIC",IF(SUMPRODUCT(--ISNUMBER(SEARCH(" "&amp;L_EvidencePhrase&amp;" ",BC548)))&gt;0,"INVALID – result not yet available (awaiting / TBC)",IF(AND(TRIM(U548)="Pass",SUMPRODUCT(--ISNUMBER(SEARCH(" "&amp;L_ResultBad&amp;" ",BC548)))&gt;0,NOT(SUMPRODUCT(--ISNUMBER(SEARCH(" "&amp;L_Negation&amp;" ",BC548)))&gt;0)),"INVALID – result describes a problem: use Fail, then Pass after CA",IF(AND(AQ548=1,OR(OR(LEN(AY548)&lt;3,ISNUMBER(MATCH(AY548,L_Placeholder,0))),SUMPRODUCT(--ISNUMBER(SEARCH(" "&amp;L_EvidencePhrase&amp;" ",BE548)))&gt;0)),"INVALID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SUBSTITUTE(SUBSTITUTE(SUBSTITUTE(SUBSTITUTE(SUBSTITUTE(SUBSTITUTE(SUBSTITUTE(SUBSTITUTE(SUBSTITUTE(SUBSTITUTE(SUBSTITUTE(SUBSTITUTE(SUBSTITUTE(LOWER(T548&amp;""),CHAR(160),"")," ",""),".",""),"-",""),"/",""),"?",""),"_",""),",",""),"[",""),"]",""),"(",""),")",""),"*","")</f>
        <v/>
      </c>
      <c r="AV548" s="61" t="str">
        <f aca="false">SUBSTITUTE(SUBSTITUTE(SUBSTITUTE(SUBSTITUTE(SUBSTITUTE(SUBSTITUTE(SUBSTITUTE(SUBSTITUTE(SUBSTITUTE(SUBSTITUTE(SUBSTITUTE(SUBSTITUTE(SUBSTITUTE(LOWER(V548&amp;""),CHAR(160),"")," ",""),".",""),"-",""),"/",""),"?",""),"_",""),",",""),"[",""),"]",""),"(",""),")",""),"*","")</f>
        <v/>
      </c>
      <c r="AW548" s="61" t="str">
        <f aca="false">SUBSTITUTE(SUBSTITUTE(SUBSTITUTE(SUBSTITUTE(SUBSTITUTE(SUBSTITUTE(SUBSTITUTE(SUBSTITUTE(SUBSTITUTE(SUBSTITUTE(SUBSTITUTE(SUBSTITUTE(SUBSTITUTE(LOWER(Z548&amp;""),CHAR(160),"")," ",""),".",""),"-",""),"/",""),"?",""),"_",""),",",""),"[",""),"]",""),"(",""),")",""),"*","")</f>
        <v/>
      </c>
      <c r="AX548" s="61" t="str">
        <f aca="false">SUBSTITUTE(SUBSTITUTE(SUBSTITUTE(SUBSTITUTE(SUBSTITUTE(SUBSTITUTE(SUBSTITUTE(SUBSTITUTE(SUBSTITUTE(SUBSTITUTE(SUBSTITUTE(SUBSTITUTE(SUBSTITUTE(LOWER(AE548&amp;""),CHAR(160),"")," ",""),".",""),"-",""),"/",""),"?",""),"_",""),",",""),"[",""),"]",""),"(",""),")",""),"*","")</f>
        <v/>
      </c>
      <c r="AY548" s="61" t="str">
        <f aca="false">SUBSTITUTE(SUBSTITUTE(SUBSTITUTE(SUBSTITUTE(SUBSTITUTE(SUBSTITUTE(SUBSTITUTE(SUBSTITUTE(SUBSTITUTE(SUBSTITUTE(SUBSTITUTE(SUBSTITUTE(SUBSTITUTE(LOWER(W548&amp;""),CHAR(160),"")," ",""),".",""),"-",""),"/",""),"?",""),"_",""),",",""),"[",""),"]",""),"(",""),")",""),"*","")</f>
        <v/>
      </c>
      <c r="AZ548" s="61" t="str">
        <f aca="false">SUBSTITUTE(SUBSTITUTE(SUBSTITUTE(SUBSTITUTE(SUBSTITUTE(SUBSTITUTE(SUBSTITUTE(SUBSTITUTE(SUBSTITUTE(SUBSTITUTE(SUBSTITUTE(SUBSTITUTE(SUBSTITUTE(LOWER(AC548&amp;""),CHAR(160),"")," ",""),".",""),"-",""),"/",""),"?",""),"_",""),",",""),"[",""),"]",""),"(",""),")",""),"*","")</f>
        <v/>
      </c>
      <c r="BA548" s="61" t="str">
        <f aca="false">SUBSTITUTE(SUBSTITUTE(SUBSTITUTE(SUBSTITUTE(SUBSTITUTE(SUBSTITUTE(SUBSTITUTE(SUBSTITUTE(SUBSTITUTE(SUBSTITUTE(SUBSTITUTE(SUBSTITUTE(SUBSTITUTE(LOWER(AA548&amp;""),CHAR(160),""),"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"&amp;TRIM(SUBSTITUTE(SUBSTITUTE(SUBSTITUTE(SUBSTITUTE(SUBSTITUTE(SUBSTITUTE(SUBSTITUTE(SUBSTITUTE(SUBSTITUTE(SUBSTITUTE(SUBSTITUTE(SUBSTITUTE(SUBSTITUTE(SUBSTITUTE(SUBSTITUTE(SUBSTITUTE(SUBSTITUTE(SUBSTITUTE(SUBSTITUTE(SUBSTITUTE(LOWER(V548&amp;""),CHAR(160)," "),"."," "),","," "),"-"," "),"/"," "),"("," "),")"," "),":"," "),";"," "),"_"," "),"–"," "),"?"," "),"!"," "),"*"," "),"["," "),"]"," "),"'"," "),"#"," "),"+"," "),"&amp;"," "))&amp;" "</f>
        <v>  </v>
      </c>
      <c r="BD548" s="61" t="str">
        <f aca="false">" "&amp;TRIM(SUBSTITUTE(SUBSTITUTE(SUBSTITUTE(SUBSTITUTE(SUBSTITUTE(SUBSTITUTE(SUBSTITUTE(SUBSTITUTE(SUBSTITUTE(SUBSTITUTE(SUBSTITUTE(SUBSTITUTE(SUBSTITUTE(SUBSTITUTE(SUBSTITUTE(SUBSTITUTE(SUBSTITUTE(SUBSTITUTE(SUBSTITUTE(SUBSTITUTE(LOWER(Z548&amp;""),CHAR(160)," "),"."," "),","," "),"-"," "),"/"," "),"("," "),")"," "),":"," "),";"," "),"_"," "),"–"," "),"?"," "),"!"," "),"*"," "),"["," "),"]"," "),"'"," "),"#"," "),"+"," "),"&amp;"," "))&amp;" "</f>
        <v>  </v>
      </c>
      <c r="BE548" s="61" t="str">
        <f aca="false">" "&amp;TRIM(SUBSTITUTE(SUBSTITUTE(SUBSTITUTE(SUBSTITUTE(SUBSTITUTE(SUBSTITUTE(SUBSTITUTE(SUBSTITUTE(SUBSTITUTE(SUBSTITUTE(SUBSTITUTE(SUBSTITUTE(SUBSTITUTE(SUBSTITUTE(SUBSTITUTE(SUBSTITUTE(SUBSTITUTE(SUBSTITUTE(SUBSTITUTE(SUBSTITUTE(LOWER(W548&amp;""),CHAR(160)," "),"."," "),","," "),"-"," "),"/"," "),"("," "),")"," "),":"," "),";"," "),"_"," "),"–"," "),"?"," "),"!"," "),"*"," "),"["," "),"]"," "),"'"," "),"#"," "),"+"," "),"&amp;"," "))&amp;" "</f>
        <v>  </v>
      </c>
      <c r="BF548" s="61" t="str">
        <f aca="false">" "&amp;TRIM(SUBSTITUTE(SUBSTITUTE(SUBSTITUTE(SUBSTITUTE(SUBSTITUTE(SUBSTITUTE(SUBSTITUTE(SUBSTITUTE(SUBSTITUTE(SUBSTITUTE(SUBSTITUTE(SUBSTITUTE(SUBSTITUTE(SUBSTITUTE(SUBSTITUTE(SUBSTITUTE(SUBSTITUTE(SUBSTITUTE(SUBSTITUTE(SUBSTITUTE(LOWER(AC548&amp;""),CHAR(160)," "),"."," "),","," "),"-"," "),"/"," "),"("," "),")"," "),":"," "),";"," "),"_"," "),"–"," "),"?"," "),"!"," "),"*"," "),"["," "),"]"," "),"'"," "),"#"," "),"+"," "),"&amp;"," "))&amp;" "</f>
        <v>  </v>
      </c>
    </row>
    <row r="549" customFormat="false" ht="41.25" hidden="false" customHeight="true" outlineLevel="0" collapsed="false">
      <c r="A549" s="57" t="s">
        <v>1202</v>
      </c>
      <c r="B549" s="57" t="s">
        <v>287</v>
      </c>
      <c r="C549" s="57" t="str">
        <f aca="false">Flights!$F$21</f>
        <v>MH0073</v>
      </c>
      <c r="D549" s="58" t="n">
        <f aca="false">Flights!$D$21</f>
        <v>46322</v>
      </c>
      <c r="E549" s="57" t="str">
        <f aca="false">Flights!$G$21&amp;"-"&amp;Flights!$H$21</f>
        <v>HKG-KUL</v>
      </c>
      <c r="F549" s="57" t="str">
        <f aca="false">Flights!$K$21</f>
        <v>BC</v>
      </c>
      <c r="G549" s="57" t="s">
        <v>402</v>
      </c>
      <c r="H549" s="57" t="s">
        <v>360</v>
      </c>
      <c r="I549" s="57" t="s">
        <v>422</v>
      </c>
      <c r="J549" s="57" t="s">
        <v>1203</v>
      </c>
      <c r="K549" s="67" t="s">
        <v>483</v>
      </c>
      <c r="L549" s="67" t="s">
        <v>1204</v>
      </c>
      <c r="M549" s="67" t="s">
        <v>184</v>
      </c>
      <c r="N549" s="67" t="s">
        <v>365</v>
      </c>
      <c r="O549" s="67" t="s">
        <v>1205</v>
      </c>
      <c r="P549" s="57" t="s">
        <v>184</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open",IF(AND(NOT(OR(LEN(AZ549)&lt;15,ISNUMBER(MATCH(AZ549,L_Placeholder,0)))),NOT(SUMPRODUCT(--ISNUMBER(SEARCH(" "&amp;L_EvidencePhrase&amp;" ",BF549)))&gt;0),NOT(OR(LEN(AU549)&lt;2,ISNUMBER(MATCH(AU549,L_Placeholder,0)))),NOT(OR(LEN(AX549)&lt;2,ISNUMBER(MATCH(AX549,L_Placeholder,0)))),TRIM(AE549)&lt;&gt;TRIM(T549)),"N/A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",BD549)))&gt;0),"INVALID – evidence missing, placeholder or not yet on file",IF(OR(LEN(AX549)&lt;2,ISNUMBER(MATCH(AX549,L_Placeholder,0))),"INVALID – verifier missing",IF(AX549=AU549,"INVALID – verifier must be someone other than the PIC",IF(SUMPRODUCT(--ISNUMBER(SEARCH(" "&amp;L_EvidencePhrase&amp;" ",BC549)))&gt;0,"INVALID – result not yet available (awaiting / TBC)",IF(AND(TRIM(U549)="Pass",SUMPRODUCT(--ISNUMBER(SEARCH(" "&amp;L_ResultBad&amp;" ",BC549)))&gt;0,NOT(SUMPRODUCT(--ISNUMBER(SEARCH(" "&amp;L_Negation&amp;" ",BC549)))&gt;0)),"INVALID – result describes a problem: use Fail, then Pass after CA",IF(AND(AQ549=1,OR(OR(LEN(AY549)&lt;3,ISNUMBER(MATCH(AY549,L_Placeholder,0))),SUMPRODUCT(--ISNUMBER(SEARCH(" "&amp;L_EvidencePhrase&amp;" ",BE549)))&gt;0)),"INVALID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SUBSTITUTE(SUBSTITUTE(SUBSTITUTE(SUBSTITUTE(SUBSTITUTE(SUBSTITUTE(SUBSTITUTE(SUBSTITUTE(SUBSTITUTE(SUBSTITUTE(SUBSTITUTE(SUBSTITUTE(SUBSTITUTE(LOWER(T549&amp;""),CHAR(160),"")," ",""),".",""),"-",""),"/",""),"?",""),"_",""),",",""),"[",""),"]",""),"(",""),")",""),"*","")</f>
        <v/>
      </c>
      <c r="AV549" s="61" t="str">
        <f aca="false">SUBSTITUTE(SUBSTITUTE(SUBSTITUTE(SUBSTITUTE(SUBSTITUTE(SUBSTITUTE(SUBSTITUTE(SUBSTITUTE(SUBSTITUTE(SUBSTITUTE(SUBSTITUTE(SUBSTITUTE(SUBSTITUTE(LOWER(V549&amp;""),CHAR(160),"")," ",""),".",""),"-",""),"/",""),"?",""),"_",""),",",""),"[",""),"]",""),"(",""),")",""),"*","")</f>
        <v/>
      </c>
      <c r="AW549" s="61" t="str">
        <f aca="false">SUBSTITUTE(SUBSTITUTE(SUBSTITUTE(SUBSTITUTE(SUBSTITUTE(SUBSTITUTE(SUBSTITUTE(SUBSTITUTE(SUBSTITUTE(SUBSTITUTE(SUBSTITUTE(SUBSTITUTE(SUBSTITUTE(LOWER(Z549&amp;""),CHAR(160),"")," ",""),".",""),"-",""),"/",""),"?",""),"_",""),",",""),"[",""),"]",""),"(",""),")",""),"*","")</f>
        <v/>
      </c>
      <c r="AX549" s="61" t="str">
        <f aca="false">SUBSTITUTE(SUBSTITUTE(SUBSTITUTE(SUBSTITUTE(SUBSTITUTE(SUBSTITUTE(SUBSTITUTE(SUBSTITUTE(SUBSTITUTE(SUBSTITUTE(SUBSTITUTE(SUBSTITUTE(SUBSTITUTE(LOWER(AE549&amp;""),CHAR(160),"")," ",""),".",""),"-",""),"/",""),"?",""),"_",""),",",""),"[",""),"]",""),"(",""),")",""),"*","")</f>
        <v/>
      </c>
      <c r="AY549" s="61" t="str">
        <f aca="false">SUBSTITUTE(SUBSTITUTE(SUBSTITUTE(SUBSTITUTE(SUBSTITUTE(SUBSTITUTE(SUBSTITUTE(SUBSTITUTE(SUBSTITUTE(SUBSTITUTE(SUBSTITUTE(SUBSTITUTE(SUBSTITUTE(LOWER(W549&amp;""),CHAR(160),"")," ",""),".",""),"-",""),"/",""),"?",""),"_",""),",",""),"[",""),"]",""),"(",""),")",""),"*","")</f>
        <v/>
      </c>
      <c r="AZ549" s="61" t="str">
        <f aca="false">SUBSTITUTE(SUBSTITUTE(SUBSTITUTE(SUBSTITUTE(SUBSTITUTE(SUBSTITUTE(SUBSTITUTE(SUBSTITUTE(SUBSTITUTE(SUBSTITUTE(SUBSTITUTE(SUBSTITUTE(SUBSTITUTE(LOWER(AC549&amp;""),CHAR(160),"")," ",""),".",""),"-",""),"/",""),"?",""),"_",""),",",""),"[",""),"]",""),"(",""),")",""),"*","")</f>
        <v/>
      </c>
      <c r="BA549" s="61" t="str">
        <f aca="false">SUBSTITUTE(SUBSTITUTE(SUBSTITUTE(SUBSTITUTE(SUBSTITUTE(SUBSTITUTE(SUBSTITUTE(SUBSTITUTE(SUBSTITUTE(SUBSTITUTE(SUBSTITUTE(SUBSTITUTE(SUBSTITUTE(LOWER(AA549&amp;""),CHAR(160),""),"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"&amp;TRIM(SUBSTITUTE(SUBSTITUTE(SUBSTITUTE(SUBSTITUTE(SUBSTITUTE(SUBSTITUTE(SUBSTITUTE(SUBSTITUTE(SUBSTITUTE(SUBSTITUTE(SUBSTITUTE(SUBSTITUTE(SUBSTITUTE(SUBSTITUTE(SUBSTITUTE(SUBSTITUTE(SUBSTITUTE(SUBSTITUTE(SUBSTITUTE(SUBSTITUTE(LOWER(V549&amp;""),CHAR(160)," "),"."," "),","," "),"-"," "),"/"," "),"("," "),")"," "),":"," "),";"," "),"_"," "),"–"," "),"?"," "),"!"," "),"*"," "),"["," "),"]"," "),"'"," "),"#"," "),"+"," "),"&amp;"," "))&amp;" "</f>
        <v>  </v>
      </c>
      <c r="BD549" s="61" t="str">
        <f aca="false">" "&amp;TRIM(SUBSTITUTE(SUBSTITUTE(SUBSTITUTE(SUBSTITUTE(SUBSTITUTE(SUBSTITUTE(SUBSTITUTE(SUBSTITUTE(SUBSTITUTE(SUBSTITUTE(SUBSTITUTE(SUBSTITUTE(SUBSTITUTE(SUBSTITUTE(SUBSTITUTE(SUBSTITUTE(SUBSTITUTE(SUBSTITUTE(SUBSTITUTE(SUBSTITUTE(LOWER(Z549&amp;""),CHAR(160)," "),"."," "),","," "),"-"," "),"/"," "),"("," "),")"," "),":"," "),";"," "),"_"," "),"–"," "),"?"," "),"!"," "),"*"," "),"["," "),"]"," "),"'"," "),"#"," "),"+"," "),"&amp;"," "))&amp;" "</f>
        <v>  </v>
      </c>
      <c r="BE549" s="61" t="str">
        <f aca="false">" "&amp;TRIM(SUBSTITUTE(SUBSTITUTE(SUBSTITUTE(SUBSTITUTE(SUBSTITUTE(SUBSTITUTE(SUBSTITUTE(SUBSTITUTE(SUBSTITUTE(SUBSTITUTE(SUBSTITUTE(SUBSTITUTE(SUBSTITUTE(SUBSTITUTE(SUBSTITUTE(SUBSTITUTE(SUBSTITUTE(SUBSTITUTE(SUBSTITUTE(SUBSTITUTE(LOWER(W549&amp;""),CHAR(160)," "),"."," "),","," "),"-"," "),"/"," "),"("," "),")"," "),":"," "),";"," "),"_"," "),"–"," "),"?"," "),"!"," "),"*"," "),"["," "),"]"," "),"'"," "),"#"," "),"+"," "),"&amp;"," "))&amp;" "</f>
        <v>  </v>
      </c>
      <c r="BF549" s="61" t="str">
        <f aca="false">" "&amp;TRIM(SUBSTITUTE(SUBSTITUTE(SUBSTITUTE(SUBSTITUTE(SUBSTITUTE(SUBSTITUTE(SUBSTITUTE(SUBSTITUTE(SUBSTITUTE(SUBSTITUTE(SUBSTITUTE(SUBSTITUTE(SUBSTITUTE(SUBSTITUTE(SUBSTITUTE(SUBSTITUTE(SUBSTITUTE(SUBSTITUTE(SUBSTITUTE(SUBSTITUTE(LOWER(AC549&amp;""),CHAR(160)," "),"."," "),","," "),"-"," "),"/"," "),"("," "),")"," "),":"," "),";"," "),"_"," "),"–"," "),"?"," "),"!"," "),"*"," "),"["," "),"]"," "),"'"," "),"#"," "),"+"," "),"&amp;"," "))&amp;" "</f>
        <v>  </v>
      </c>
    </row>
    <row r="550" customFormat="false" ht="41.25" hidden="false" customHeight="true" outlineLevel="0" collapsed="false">
      <c r="A550" s="57" t="s">
        <v>1206</v>
      </c>
      <c r="B550" s="57" t="s">
        <v>287</v>
      </c>
      <c r="C550" s="57" t="str">
        <f aca="false">Flights!$F$21</f>
        <v>MH0073</v>
      </c>
      <c r="D550" s="58" t="n">
        <f aca="false">Flights!$D$21</f>
        <v>46322</v>
      </c>
      <c r="E550" s="57" t="str">
        <f aca="false">Flights!$G$21&amp;"-"&amp;Flights!$H$21</f>
        <v>HKG-KUL</v>
      </c>
      <c r="F550" s="57" t="str">
        <f aca="false">Flights!$K$21</f>
        <v>BC</v>
      </c>
      <c r="G550" s="57" t="s">
        <v>402</v>
      </c>
      <c r="H550" s="57" t="s">
        <v>360</v>
      </c>
      <c r="I550" s="57" t="s">
        <v>481</v>
      </c>
      <c r="J550" s="57" t="s">
        <v>482</v>
      </c>
      <c r="K550" s="67" t="s">
        <v>483</v>
      </c>
      <c r="L550" s="67" t="s">
        <v>1207</v>
      </c>
      <c r="M550" s="67" t="s">
        <v>433</v>
      </c>
      <c r="N550" s="67" t="s">
        <v>365</v>
      </c>
      <c r="O550" s="67" t="s">
        <v>1208</v>
      </c>
      <c r="P550" s="57" t="s">
        <v>279</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open",IF(AND(NOT(OR(LEN(AZ550)&lt;15,ISNUMBER(MATCH(AZ550,L_Placeholder,0)))),NOT(SUMPRODUCT(--ISNUMBER(SEARCH(" "&amp;L_EvidencePhrase&amp;" ",BF550)))&gt;0),NOT(OR(LEN(AU550)&lt;2,ISNUMBER(MATCH(AU550,L_Placeholder,0)))),NOT(OR(LEN(AX550)&lt;2,ISNUMBER(MATCH(AX550,L_Placeholder,0)))),TRIM(AE550)&lt;&gt;TRIM(T550)),"N/A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",BD550)))&gt;0),"INVALID – evidence missing, placeholder or not yet on file",IF(OR(LEN(AX550)&lt;2,ISNUMBER(MATCH(AX550,L_Placeholder,0))),"INVALID – verifier missing",IF(AX550=AU550,"INVALID – verifier must be someone other than the PIC",IF(SUMPRODUCT(--ISNUMBER(SEARCH(" "&amp;L_EvidencePhrase&amp;" ",BC550)))&gt;0,"INVALID – result not yet available (awaiting / TBC)",IF(AND(TRIM(U550)="Pass",SUMPRODUCT(--ISNUMBER(SEARCH(" "&amp;L_ResultBad&amp;" ",BC550)))&gt;0,NOT(SUMPRODUCT(--ISNUMBER(SEARCH(" "&amp;L_Negation&amp;" ",BC550)))&gt;0)),"INVALID – result describes a problem: use Fail, then Pass after CA",IF(AND(AQ550=1,OR(OR(LEN(AY550)&lt;3,ISNUMBER(MATCH(AY550,L_Placeholder,0))),SUMPRODUCT(--ISNUMBER(SEARCH(" "&amp;L_EvidencePhrase&amp;" ",BE550)))&gt;0)),"INVALID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SUBSTITUTE(SUBSTITUTE(SUBSTITUTE(SUBSTITUTE(SUBSTITUTE(SUBSTITUTE(SUBSTITUTE(SUBSTITUTE(SUBSTITUTE(SUBSTITUTE(SUBSTITUTE(SUBSTITUTE(SUBSTITUTE(LOWER(T550&amp;""),CHAR(160),"")," ",""),".",""),"-",""),"/",""),"?",""),"_",""),",",""),"[",""),"]",""),"(",""),")",""),"*","")</f>
        <v/>
      </c>
      <c r="AV550" s="61" t="str">
        <f aca="false">SUBSTITUTE(SUBSTITUTE(SUBSTITUTE(SUBSTITUTE(SUBSTITUTE(SUBSTITUTE(SUBSTITUTE(SUBSTITUTE(SUBSTITUTE(SUBSTITUTE(SUBSTITUTE(SUBSTITUTE(SUBSTITUTE(LOWER(V550&amp;""),CHAR(160),"")," ",""),".",""),"-",""),"/",""),"?",""),"_",""),",",""),"[",""),"]",""),"(",""),")",""),"*","")</f>
        <v/>
      </c>
      <c r="AW550" s="61" t="str">
        <f aca="false">SUBSTITUTE(SUBSTITUTE(SUBSTITUTE(SUBSTITUTE(SUBSTITUTE(SUBSTITUTE(SUBSTITUTE(SUBSTITUTE(SUBSTITUTE(SUBSTITUTE(SUBSTITUTE(SUBSTITUTE(SUBSTITUTE(LOWER(Z550&amp;""),CHAR(160),"")," ",""),".",""),"-",""),"/",""),"?",""),"_",""),",",""),"[",""),"]",""),"(",""),")",""),"*","")</f>
        <v/>
      </c>
      <c r="AX550" s="61" t="str">
        <f aca="false">SUBSTITUTE(SUBSTITUTE(SUBSTITUTE(SUBSTITUTE(SUBSTITUTE(SUBSTITUTE(SUBSTITUTE(SUBSTITUTE(SUBSTITUTE(SUBSTITUTE(SUBSTITUTE(SUBSTITUTE(SUBSTITUTE(LOWER(AE550&amp;""),CHAR(160),"")," ",""),".",""),"-",""),"/",""),"?",""),"_",""),",",""),"[",""),"]",""),"(",""),")",""),"*","")</f>
        <v/>
      </c>
      <c r="AY550" s="61" t="str">
        <f aca="false">SUBSTITUTE(SUBSTITUTE(SUBSTITUTE(SUBSTITUTE(SUBSTITUTE(SUBSTITUTE(SUBSTITUTE(SUBSTITUTE(SUBSTITUTE(SUBSTITUTE(SUBSTITUTE(SUBSTITUTE(SUBSTITUTE(LOWER(W550&amp;""),CHAR(160),"")," ",""),".",""),"-",""),"/",""),"?",""),"_",""),",",""),"[",""),"]",""),"(",""),")",""),"*","")</f>
        <v/>
      </c>
      <c r="AZ550" s="61" t="str">
        <f aca="false">SUBSTITUTE(SUBSTITUTE(SUBSTITUTE(SUBSTITUTE(SUBSTITUTE(SUBSTITUTE(SUBSTITUTE(SUBSTITUTE(SUBSTITUTE(SUBSTITUTE(SUBSTITUTE(SUBSTITUTE(SUBSTITUTE(LOWER(AC550&amp;""),CHAR(160),"")," ",""),".",""),"-",""),"/",""),"?",""),"_",""),",",""),"[",""),"]",""),"(",""),")",""),"*","")</f>
        <v/>
      </c>
      <c r="BA550" s="61" t="str">
        <f aca="false">SUBSTITUTE(SUBSTITUTE(SUBSTITUTE(SUBSTITUTE(SUBSTITUTE(SUBSTITUTE(SUBSTITUTE(SUBSTITUTE(SUBSTITUTE(SUBSTITUTE(SUBSTITUTE(SUBSTITUTE(SUBSTITUTE(LOWER(AA550&amp;""),CHAR(160),""),"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"&amp;TRIM(SUBSTITUTE(SUBSTITUTE(SUBSTITUTE(SUBSTITUTE(SUBSTITUTE(SUBSTITUTE(SUBSTITUTE(SUBSTITUTE(SUBSTITUTE(SUBSTITUTE(SUBSTITUTE(SUBSTITUTE(SUBSTITUTE(SUBSTITUTE(SUBSTITUTE(SUBSTITUTE(SUBSTITUTE(SUBSTITUTE(SUBSTITUTE(SUBSTITUTE(LOWER(V550&amp;""),CHAR(160)," "),"."," "),","," "),"-"," "),"/"," "),"("," "),")"," "),":"," "),";"," "),"_"," "),"–"," "),"?"," "),"!"," "),"*"," "),"["," "),"]"," "),"'"," "),"#"," "),"+"," "),"&amp;"," "))&amp;" "</f>
        <v>  </v>
      </c>
      <c r="BD550" s="61" t="str">
        <f aca="false">" "&amp;TRIM(SUBSTITUTE(SUBSTITUTE(SUBSTITUTE(SUBSTITUTE(SUBSTITUTE(SUBSTITUTE(SUBSTITUTE(SUBSTITUTE(SUBSTITUTE(SUBSTITUTE(SUBSTITUTE(SUBSTITUTE(SUBSTITUTE(SUBSTITUTE(SUBSTITUTE(SUBSTITUTE(SUBSTITUTE(SUBSTITUTE(SUBSTITUTE(SUBSTITUTE(LOWER(Z550&amp;""),CHAR(160)," "),"."," "),","," "),"-"," "),"/"," "),"("," "),")"," "),":"," "),";"," "),"_"," "),"–"," "),"?"," "),"!"," "),"*"," "),"["," "),"]"," "),"'"," "),"#"," "),"+"," "),"&amp;"," "))&amp;" "</f>
        <v>  </v>
      </c>
      <c r="BE550" s="61" t="str">
        <f aca="false">" "&amp;TRIM(SUBSTITUTE(SUBSTITUTE(SUBSTITUTE(SUBSTITUTE(SUBSTITUTE(SUBSTITUTE(SUBSTITUTE(SUBSTITUTE(SUBSTITUTE(SUBSTITUTE(SUBSTITUTE(SUBSTITUTE(SUBSTITUTE(SUBSTITUTE(SUBSTITUTE(SUBSTITUTE(SUBSTITUTE(SUBSTITUTE(SUBSTITUTE(SUBSTITUTE(LOWER(W550&amp;""),CHAR(160)," "),"."," "),","," "),"-"," "),"/"," "),"("," "),")"," "),":"," "),";"," "),"_"," "),"–"," "),"?"," "),"!"," "),"*"," "),"["," "),"]"," "),"'"," "),"#"," "),"+"," "),"&amp;"," "))&amp;" "</f>
        <v>  </v>
      </c>
      <c r="BF550" s="61" t="str">
        <f aca="false">" "&amp;TRIM(SUBSTITUTE(SUBSTITUTE(SUBSTITUTE(SUBSTITUTE(SUBSTITUTE(SUBSTITUTE(SUBSTITUTE(SUBSTITUTE(SUBSTITUTE(SUBSTITUTE(SUBSTITUTE(SUBSTITUTE(SUBSTITUTE(SUBSTITUTE(SUBSTITUTE(SUBSTITUTE(SUBSTITUTE(SUBSTITUTE(SUBSTITUTE(SUBSTITUTE(LOWER(AC550&amp;""),CHAR(160)," "),"."," "),","," "),"-"," "),"/"," "),"("," "),")"," "),":"," "),";"," "),"_"," "),"–"," "),"?"," "),"!"," "),"*"," "),"["," "),"]"," "),"'"," "),"#"," "),"+"," "),"&amp;"," "))&amp;" "</f>
        <v>  </v>
      </c>
    </row>
    <row r="551" customFormat="false" ht="41.25" hidden="false" customHeight="true" outlineLevel="0" collapsed="false">
      <c r="A551" s="57" t="s">
        <v>1209</v>
      </c>
      <c r="B551" s="57" t="s">
        <v>287</v>
      </c>
      <c r="C551" s="57" t="str">
        <f aca="false">Flights!$F$21</f>
        <v>MH0073</v>
      </c>
      <c r="D551" s="58" t="n">
        <f aca="false">Flights!$D$21</f>
        <v>46322</v>
      </c>
      <c r="E551" s="57" t="str">
        <f aca="false">Flights!$G$21&amp;"-"&amp;Flights!$H$21</f>
        <v>HKG-KUL</v>
      </c>
      <c r="F551" s="57" t="str">
        <f aca="false">Flights!$K$21</f>
        <v>BC</v>
      </c>
      <c r="G551" s="57" t="s">
        <v>402</v>
      </c>
      <c r="H551" s="57" t="s">
        <v>360</v>
      </c>
      <c r="I551" s="57" t="s">
        <v>481</v>
      </c>
      <c r="J551" s="57" t="s">
        <v>487</v>
      </c>
      <c r="K551" s="67" t="s">
        <v>483</v>
      </c>
      <c r="L551" s="67" t="s">
        <v>1210</v>
      </c>
      <c r="M551" s="67" t="s">
        <v>433</v>
      </c>
      <c r="N551" s="67" t="s">
        <v>365</v>
      </c>
      <c r="O551" s="67" t="s">
        <v>1208</v>
      </c>
      <c r="P551" s="57" t="s">
        <v>279</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open",IF(AND(NOT(OR(LEN(AZ551)&lt;15,ISNUMBER(MATCH(AZ551,L_Placeholder,0)))),NOT(SUMPRODUCT(--ISNUMBER(SEARCH(" "&amp;L_EvidencePhrase&amp;" ",BF551)))&gt;0),NOT(OR(LEN(AU551)&lt;2,ISNUMBER(MATCH(AU551,L_Placeholder,0)))),NOT(OR(LEN(AX551)&lt;2,ISNUMBER(MATCH(AX551,L_Placeholder,0)))),TRIM(AE551)&lt;&gt;TRIM(T551)),"N/A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",BD551)))&gt;0),"INVALID – evidence missing, placeholder or not yet on file",IF(OR(LEN(AX551)&lt;2,ISNUMBER(MATCH(AX551,L_Placeholder,0))),"INVALID – verifier missing",IF(AX551=AU551,"INVALID – verifier must be someone other than the PIC",IF(SUMPRODUCT(--ISNUMBER(SEARCH(" "&amp;L_EvidencePhrase&amp;" ",BC551)))&gt;0,"INVALID – result not yet available (awaiting / TBC)",IF(AND(TRIM(U551)="Pass",SUMPRODUCT(--ISNUMBER(SEARCH(" "&amp;L_ResultBad&amp;" ",BC551)))&gt;0,NOT(SUMPRODUCT(--ISNUMBER(SEARCH(" "&amp;L_Negation&amp;" ",BC551)))&gt;0)),"INVALID – result describes a problem: use Fail, then Pass after CA",IF(AND(AQ551=1,OR(OR(LEN(AY551)&lt;3,ISNUMBER(MATCH(AY551,L_Placeholder,0))),SUMPRODUCT(--ISNUMBER(SEARCH(" "&amp;L_EvidencePhrase&amp;" ",BE551)))&gt;0)),"INVALID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SUBSTITUTE(SUBSTITUTE(SUBSTITUTE(SUBSTITUTE(SUBSTITUTE(SUBSTITUTE(SUBSTITUTE(SUBSTITUTE(SUBSTITUTE(SUBSTITUTE(SUBSTITUTE(SUBSTITUTE(SUBSTITUTE(LOWER(T551&amp;""),CHAR(160),"")," ",""),".",""),"-",""),"/",""),"?",""),"_",""),",",""),"[",""),"]",""),"(",""),")",""),"*","")</f>
        <v/>
      </c>
      <c r="AV551" s="61" t="str">
        <f aca="false">SUBSTITUTE(SUBSTITUTE(SUBSTITUTE(SUBSTITUTE(SUBSTITUTE(SUBSTITUTE(SUBSTITUTE(SUBSTITUTE(SUBSTITUTE(SUBSTITUTE(SUBSTITUTE(SUBSTITUTE(SUBSTITUTE(LOWER(V551&amp;""),CHAR(160),"")," ",""),".",""),"-",""),"/",""),"?",""),"_",""),",",""),"[",""),"]",""),"(",""),")",""),"*","")</f>
        <v/>
      </c>
      <c r="AW551" s="61" t="str">
        <f aca="false">SUBSTITUTE(SUBSTITUTE(SUBSTITUTE(SUBSTITUTE(SUBSTITUTE(SUBSTITUTE(SUBSTITUTE(SUBSTITUTE(SUBSTITUTE(SUBSTITUTE(SUBSTITUTE(SUBSTITUTE(SUBSTITUTE(LOWER(Z551&amp;""),CHAR(160),"")," ",""),".",""),"-",""),"/",""),"?",""),"_",""),",",""),"[",""),"]",""),"(",""),")",""),"*","")</f>
        <v/>
      </c>
      <c r="AX551" s="61" t="str">
        <f aca="false">SUBSTITUTE(SUBSTITUTE(SUBSTITUTE(SUBSTITUTE(SUBSTITUTE(SUBSTITUTE(SUBSTITUTE(SUBSTITUTE(SUBSTITUTE(SUBSTITUTE(SUBSTITUTE(SUBSTITUTE(SUBSTITUTE(LOWER(AE551&amp;""),CHAR(160),"")," ",""),".",""),"-",""),"/",""),"?",""),"_",""),",",""),"[",""),"]",""),"(",""),")",""),"*","")</f>
        <v/>
      </c>
      <c r="AY551" s="61" t="str">
        <f aca="false">SUBSTITUTE(SUBSTITUTE(SUBSTITUTE(SUBSTITUTE(SUBSTITUTE(SUBSTITUTE(SUBSTITUTE(SUBSTITUTE(SUBSTITUTE(SUBSTITUTE(SUBSTITUTE(SUBSTITUTE(SUBSTITUTE(LOWER(W551&amp;""),CHAR(160),"")," ",""),".",""),"-",""),"/",""),"?",""),"_",""),",",""),"[",""),"]",""),"(",""),")",""),"*","")</f>
        <v/>
      </c>
      <c r="AZ551" s="61" t="str">
        <f aca="false">SUBSTITUTE(SUBSTITUTE(SUBSTITUTE(SUBSTITUTE(SUBSTITUTE(SUBSTITUTE(SUBSTITUTE(SUBSTITUTE(SUBSTITUTE(SUBSTITUTE(SUBSTITUTE(SUBSTITUTE(SUBSTITUTE(LOWER(AC551&amp;""),CHAR(160),"")," ",""),".",""),"-",""),"/",""),"?",""),"_",""),",",""),"[",""),"]",""),"(",""),")",""),"*","")</f>
        <v/>
      </c>
      <c r="BA551" s="61" t="str">
        <f aca="false">SUBSTITUTE(SUBSTITUTE(SUBSTITUTE(SUBSTITUTE(SUBSTITUTE(SUBSTITUTE(SUBSTITUTE(SUBSTITUTE(SUBSTITUTE(SUBSTITUTE(SUBSTITUTE(SUBSTITUTE(SUBSTITUTE(LOWER(AA551&amp;""),CHAR(160),""),"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"&amp;TRIM(SUBSTITUTE(SUBSTITUTE(SUBSTITUTE(SUBSTITUTE(SUBSTITUTE(SUBSTITUTE(SUBSTITUTE(SUBSTITUTE(SUBSTITUTE(SUBSTITUTE(SUBSTITUTE(SUBSTITUTE(SUBSTITUTE(SUBSTITUTE(SUBSTITUTE(SUBSTITUTE(SUBSTITUTE(SUBSTITUTE(SUBSTITUTE(SUBSTITUTE(LOWER(V551&amp;""),CHAR(160)," "),"."," "),","," "),"-"," "),"/"," "),"("," "),")"," "),":"," "),";"," "),"_"," "),"–"," "),"?"," "),"!"," "),"*"," "),"["," "),"]"," "),"'"," "),"#"," "),"+"," "),"&amp;"," "))&amp;" "</f>
        <v>  </v>
      </c>
      <c r="BD551" s="61" t="str">
        <f aca="false">" "&amp;TRIM(SUBSTITUTE(SUBSTITUTE(SUBSTITUTE(SUBSTITUTE(SUBSTITUTE(SUBSTITUTE(SUBSTITUTE(SUBSTITUTE(SUBSTITUTE(SUBSTITUTE(SUBSTITUTE(SUBSTITUTE(SUBSTITUTE(SUBSTITUTE(SUBSTITUTE(SUBSTITUTE(SUBSTITUTE(SUBSTITUTE(SUBSTITUTE(SUBSTITUTE(LOWER(Z551&amp;""),CHAR(160)," "),"."," "),","," "),"-"," "),"/"," "),"("," "),")"," "),":"," "),";"," "),"_"," "),"–"," "),"?"," "),"!"," "),"*"," "),"["," "),"]"," "),"'"," "),"#"," "),"+"," "),"&amp;"," "))&amp;" "</f>
        <v>  </v>
      </c>
      <c r="BE551" s="61" t="str">
        <f aca="false">" "&amp;TRIM(SUBSTITUTE(SUBSTITUTE(SUBSTITUTE(SUBSTITUTE(SUBSTITUTE(SUBSTITUTE(SUBSTITUTE(SUBSTITUTE(SUBSTITUTE(SUBSTITUTE(SUBSTITUTE(SUBSTITUTE(SUBSTITUTE(SUBSTITUTE(SUBSTITUTE(SUBSTITUTE(SUBSTITUTE(SUBSTITUTE(SUBSTITUTE(SUBSTITUTE(LOWER(W551&amp;""),CHAR(160)," "),"."," "),","," "),"-"," "),"/"," "),"("," "),")"," "),":"," "),";"," "),"_"," "),"–"," "),"?"," "),"!"," "),"*"," "),"["," "),"]"," "),"'"," "),"#"," "),"+"," "),"&amp;"," "))&amp;" "</f>
        <v>  </v>
      </c>
      <c r="BF551" s="61" t="str">
        <f aca="false">" "&amp;TRIM(SUBSTITUTE(SUBSTITUTE(SUBSTITUTE(SUBSTITUTE(SUBSTITUTE(SUBSTITUTE(SUBSTITUTE(SUBSTITUTE(SUBSTITUTE(SUBSTITUTE(SUBSTITUTE(SUBSTITUTE(SUBSTITUTE(SUBSTITUTE(SUBSTITUTE(SUBSTITUTE(SUBSTITUTE(SUBSTITUTE(SUBSTITUTE(SUBSTITUTE(LOWER(AC551&amp;""),CHAR(160)," "),"."," "),","," "),"-"," "),"/"," "),"("," "),")"," "),":"," "),";"," "),"_"," "),"–"," "),"?"," "),"!"," "),"*"," "),"["," "),"]"," "),"'"," "),"#"," "),"+"," "),"&amp;"," "))&amp;" "</f>
        <v>  </v>
      </c>
    </row>
    <row r="552" customFormat="false" ht="41.25" hidden="false" customHeight="true" outlineLevel="0" collapsed="false">
      <c r="A552" s="57" t="s">
        <v>1211</v>
      </c>
      <c r="B552" s="57" t="s">
        <v>287</v>
      </c>
      <c r="C552" s="57" t="str">
        <f aca="false">Flights!$F$21</f>
        <v>MH0073</v>
      </c>
      <c r="D552" s="58" t="n">
        <f aca="false">Flights!$D$21</f>
        <v>46322</v>
      </c>
      <c r="E552" s="57" t="str">
        <f aca="false">Flights!$G$21&amp;"-"&amp;Flights!$H$21</f>
        <v>HKG-KUL</v>
      </c>
      <c r="F552" s="57" t="str">
        <f aca="false">Flights!$K$21</f>
        <v>BC</v>
      </c>
      <c r="G552" s="57" t="s">
        <v>402</v>
      </c>
      <c r="H552" s="57" t="s">
        <v>360</v>
      </c>
      <c r="I552" s="57" t="s">
        <v>481</v>
      </c>
      <c r="J552" s="57" t="s">
        <v>490</v>
      </c>
      <c r="K552" s="67" t="s">
        <v>483</v>
      </c>
      <c r="L552" s="67" t="s">
        <v>1212</v>
      </c>
      <c r="M552" s="67" t="s">
        <v>433</v>
      </c>
      <c r="N552" s="67" t="s">
        <v>365</v>
      </c>
      <c r="O552" s="67" t="s">
        <v>1208</v>
      </c>
      <c r="P552" s="57" t="s">
        <v>279</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open",IF(AND(NOT(OR(LEN(AZ552)&lt;15,ISNUMBER(MATCH(AZ552,L_Placeholder,0)))),NOT(SUMPRODUCT(--ISNUMBER(SEARCH(" "&amp;L_EvidencePhrase&amp;" ",BF552)))&gt;0),NOT(OR(LEN(AU552)&lt;2,ISNUMBER(MATCH(AU552,L_Placeholder,0)))),NOT(OR(LEN(AX552)&lt;2,ISNUMBER(MATCH(AX552,L_Placeholder,0)))),TRIM(AE552)&lt;&gt;TRIM(T552)),"N/A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",BD552)))&gt;0),"INVALID – evidence missing, placeholder or not yet on file",IF(OR(LEN(AX552)&lt;2,ISNUMBER(MATCH(AX552,L_Placeholder,0))),"INVALID – verifier missing",IF(AX552=AU552,"INVALID – verifier must be someone other than the PIC",IF(SUMPRODUCT(--ISNUMBER(SEARCH(" "&amp;L_EvidencePhrase&amp;" ",BC552)))&gt;0,"INVALID – result not yet available (awaiting / TBC)",IF(AND(TRIM(U552)="Pass",SUMPRODUCT(--ISNUMBER(SEARCH(" "&amp;L_ResultBad&amp;" ",BC552)))&gt;0,NOT(SUMPRODUCT(--ISNUMBER(SEARCH(" "&amp;L_Negation&amp;" ",BC552)))&gt;0)),"INVALID – result describes a problem: use Fail, then Pass after CA",IF(AND(AQ552=1,OR(OR(LEN(AY552)&lt;3,ISNUMBER(MATCH(AY552,L_Placeholder,0))),SUMPRODUCT(--ISNUMBER(SEARCH(" "&amp;L_EvidencePhrase&amp;" ",BE552)))&gt;0)),"INVALID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SUBSTITUTE(SUBSTITUTE(SUBSTITUTE(SUBSTITUTE(SUBSTITUTE(SUBSTITUTE(SUBSTITUTE(SUBSTITUTE(SUBSTITUTE(SUBSTITUTE(SUBSTITUTE(SUBSTITUTE(SUBSTITUTE(LOWER(T552&amp;""),CHAR(160),"")," ",""),".",""),"-",""),"/",""),"?",""),"_",""),",",""),"[",""),"]",""),"(",""),")",""),"*","")</f>
        <v/>
      </c>
      <c r="AV552" s="61" t="str">
        <f aca="false">SUBSTITUTE(SUBSTITUTE(SUBSTITUTE(SUBSTITUTE(SUBSTITUTE(SUBSTITUTE(SUBSTITUTE(SUBSTITUTE(SUBSTITUTE(SUBSTITUTE(SUBSTITUTE(SUBSTITUTE(SUBSTITUTE(LOWER(V552&amp;""),CHAR(160),"")," ",""),".",""),"-",""),"/",""),"?",""),"_",""),",",""),"[",""),"]",""),"(",""),")",""),"*","")</f>
        <v/>
      </c>
      <c r="AW552" s="61" t="str">
        <f aca="false">SUBSTITUTE(SUBSTITUTE(SUBSTITUTE(SUBSTITUTE(SUBSTITUTE(SUBSTITUTE(SUBSTITUTE(SUBSTITUTE(SUBSTITUTE(SUBSTITUTE(SUBSTITUTE(SUBSTITUTE(SUBSTITUTE(LOWER(Z552&amp;""),CHAR(160),"")," ",""),".",""),"-",""),"/",""),"?",""),"_",""),",",""),"[",""),"]",""),"(",""),")",""),"*","")</f>
        <v/>
      </c>
      <c r="AX552" s="61" t="str">
        <f aca="false">SUBSTITUTE(SUBSTITUTE(SUBSTITUTE(SUBSTITUTE(SUBSTITUTE(SUBSTITUTE(SUBSTITUTE(SUBSTITUTE(SUBSTITUTE(SUBSTITUTE(SUBSTITUTE(SUBSTITUTE(SUBSTITUTE(LOWER(AE552&amp;""),CHAR(160),"")," ",""),".",""),"-",""),"/",""),"?",""),"_",""),",",""),"[",""),"]",""),"(",""),")",""),"*","")</f>
        <v/>
      </c>
      <c r="AY552" s="61" t="str">
        <f aca="false">SUBSTITUTE(SUBSTITUTE(SUBSTITUTE(SUBSTITUTE(SUBSTITUTE(SUBSTITUTE(SUBSTITUTE(SUBSTITUTE(SUBSTITUTE(SUBSTITUTE(SUBSTITUTE(SUBSTITUTE(SUBSTITUTE(LOWER(W552&amp;""),CHAR(160),"")," ",""),".",""),"-",""),"/",""),"?",""),"_",""),",",""),"[",""),"]",""),"(",""),")",""),"*","")</f>
        <v/>
      </c>
      <c r="AZ552" s="61" t="str">
        <f aca="false">SUBSTITUTE(SUBSTITUTE(SUBSTITUTE(SUBSTITUTE(SUBSTITUTE(SUBSTITUTE(SUBSTITUTE(SUBSTITUTE(SUBSTITUTE(SUBSTITUTE(SUBSTITUTE(SUBSTITUTE(SUBSTITUTE(LOWER(AC552&amp;""),CHAR(160),"")," ",""),".",""),"-",""),"/",""),"?",""),"_",""),",",""),"[",""),"]",""),"(",""),")",""),"*","")</f>
        <v/>
      </c>
      <c r="BA552" s="61" t="str">
        <f aca="false">SUBSTITUTE(SUBSTITUTE(SUBSTITUTE(SUBSTITUTE(SUBSTITUTE(SUBSTITUTE(SUBSTITUTE(SUBSTITUTE(SUBSTITUTE(SUBSTITUTE(SUBSTITUTE(SUBSTITUTE(SUBSTITUTE(LOWER(AA552&amp;""),CHAR(160),""),"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"&amp;TRIM(SUBSTITUTE(SUBSTITUTE(SUBSTITUTE(SUBSTITUTE(SUBSTITUTE(SUBSTITUTE(SUBSTITUTE(SUBSTITUTE(SUBSTITUTE(SUBSTITUTE(SUBSTITUTE(SUBSTITUTE(SUBSTITUTE(SUBSTITUTE(SUBSTITUTE(SUBSTITUTE(SUBSTITUTE(SUBSTITUTE(SUBSTITUTE(SUBSTITUTE(LOWER(V552&amp;""),CHAR(160)," "),"."," "),","," "),"-"," "),"/"," "),"("," "),")"," "),":"," "),";"," "),"_"," "),"–"," "),"?"," "),"!"," "),"*"," "),"["," "),"]"," "),"'"," "),"#"," "),"+"," "),"&amp;"," "))&amp;" "</f>
        <v>  </v>
      </c>
      <c r="BD552" s="61" t="str">
        <f aca="false">" "&amp;TRIM(SUBSTITUTE(SUBSTITUTE(SUBSTITUTE(SUBSTITUTE(SUBSTITUTE(SUBSTITUTE(SUBSTITUTE(SUBSTITUTE(SUBSTITUTE(SUBSTITUTE(SUBSTITUTE(SUBSTITUTE(SUBSTITUTE(SUBSTITUTE(SUBSTITUTE(SUBSTITUTE(SUBSTITUTE(SUBSTITUTE(SUBSTITUTE(SUBSTITUTE(LOWER(Z552&amp;""),CHAR(160)," "),"."," "),","," "),"-"," "),"/"," "),"("," "),")"," "),":"," "),";"," "),"_"," "),"–"," "),"?"," "),"!"," "),"*"," "),"["," "),"]"," "),"'"," "),"#"," "),"+"," "),"&amp;"," "))&amp;" "</f>
        <v>  </v>
      </c>
      <c r="BE552" s="61" t="str">
        <f aca="false">" "&amp;TRIM(SUBSTITUTE(SUBSTITUTE(SUBSTITUTE(SUBSTITUTE(SUBSTITUTE(SUBSTITUTE(SUBSTITUTE(SUBSTITUTE(SUBSTITUTE(SUBSTITUTE(SUBSTITUTE(SUBSTITUTE(SUBSTITUTE(SUBSTITUTE(SUBSTITUTE(SUBSTITUTE(SUBSTITUTE(SUBSTITUTE(SUBSTITUTE(SUBSTITUTE(LOWER(W552&amp;""),CHAR(160)," "),"."," "),","," "),"-"," "),"/"," "),"("," "),")"," "),":"," "),";"," "),"_"," "),"–"," "),"?"," "),"!"," "),"*"," "),"["," "),"]"," "),"'"," "),"#"," "),"+"," "),"&amp;"," "))&amp;" "</f>
        <v>  </v>
      </c>
      <c r="BF552" s="61" t="str">
        <f aca="false">" "&amp;TRIM(SUBSTITUTE(SUBSTITUTE(SUBSTITUTE(SUBSTITUTE(SUBSTITUTE(SUBSTITUTE(SUBSTITUTE(SUBSTITUTE(SUBSTITUTE(SUBSTITUTE(SUBSTITUTE(SUBSTITUTE(SUBSTITUTE(SUBSTITUTE(SUBSTITUTE(SUBSTITUTE(SUBSTITUTE(SUBSTITUTE(SUBSTITUTE(SUBSTITUTE(LOWER(AC552&amp;""),CHAR(160)," "),"."," "),","," "),"-"," "),"/"," "),"("," "),")"," "),":"," "),";"," "),"_"," "),"–"," "),"?"," "),"!"," "),"*"," "),"["," "),"]"," "),"'"," "),"#"," "),"+"," "),"&amp;"," "))&amp;" "</f>
        <v>  </v>
      </c>
    </row>
    <row r="553" customFormat="false" ht="116.25" hidden="false" customHeight="true" outlineLevel="0" collapsed="false">
      <c r="A553" s="57" t="s">
        <v>1213</v>
      </c>
      <c r="B553" s="57" t="s">
        <v>287</v>
      </c>
      <c r="C553" s="57" t="str">
        <f aca="false">Flights!$F$21</f>
        <v>MH0073</v>
      </c>
      <c r="D553" s="58" t="n">
        <f aca="false">Flights!$D$21</f>
        <v>46322</v>
      </c>
      <c r="E553" s="57" t="str">
        <f aca="false">Flights!$G$21&amp;"-"&amp;Flights!$H$21</f>
        <v>HKG-KUL</v>
      </c>
      <c r="F553" s="57" t="str">
        <f aca="false">Flights!$K$21</f>
        <v>BC</v>
      </c>
      <c r="G553" s="57" t="s">
        <v>402</v>
      </c>
      <c r="H553" s="57" t="s">
        <v>360</v>
      </c>
      <c r="I553" s="57" t="s">
        <v>481</v>
      </c>
      <c r="J553" s="57" t="s">
        <v>493</v>
      </c>
      <c r="K553" s="67" t="s">
        <v>483</v>
      </c>
      <c r="L553" s="67" t="s">
        <v>1214</v>
      </c>
      <c r="M553" s="67" t="s">
        <v>433</v>
      </c>
      <c r="N553" s="67" t="s">
        <v>426</v>
      </c>
      <c r="O553" s="67" t="s">
        <v>1215</v>
      </c>
      <c r="P553" s="57" t="s">
        <v>279</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open",IF(AND(NOT(OR(LEN(AZ553)&lt;15,ISNUMBER(MATCH(AZ553,L_Placeholder,0)))),NOT(SUMPRODUCT(--ISNUMBER(SEARCH(" "&amp;L_EvidencePhrase&amp;" ",BF553)))&gt;0),NOT(OR(LEN(AU553)&lt;2,ISNUMBER(MATCH(AU553,L_Placeholder,0)))),NOT(OR(LEN(AX553)&lt;2,ISNUMBER(MATCH(AX553,L_Placeholder,0)))),TRIM(AE553)&lt;&gt;TRIM(T553)),"N/A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",BD553)))&gt;0),"INVALID – evidence missing, placeholder or not yet on file",IF(OR(LEN(AX553)&lt;2,ISNUMBER(MATCH(AX553,L_Placeholder,0))),"INVALID – verifier missing",IF(AX553=AU553,"INVALID – verifier must be someone other than the PIC",IF(SUMPRODUCT(--ISNUMBER(SEARCH(" "&amp;L_EvidencePhrase&amp;" ",BC553)))&gt;0,"INVALID – result not yet available (awaiting / TBC)",IF(AND(TRIM(U553)="Pass",SUMPRODUCT(--ISNUMBER(SEARCH(" "&amp;L_ResultBad&amp;" ",BC553)))&gt;0,NOT(SUMPRODUCT(--ISNUMBER(SEARCH(" "&amp;L_Negation&amp;" ",BC553)))&gt;0)),"INVALID – result describes a problem: use Fail, then Pass after CA",IF(AND(AQ553=1,OR(OR(LEN(AY553)&lt;3,ISNUMBER(MATCH(AY553,L_Placeholder,0))),SUMPRODUCT(--ISNUMBER(SEARCH(" "&amp;L_EvidencePhrase&amp;" ",BE553)))&gt;0)),"INVALID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SUBSTITUTE(SUBSTITUTE(SUBSTITUTE(SUBSTITUTE(SUBSTITUTE(SUBSTITUTE(SUBSTITUTE(SUBSTITUTE(SUBSTITUTE(SUBSTITUTE(SUBSTITUTE(SUBSTITUTE(SUBSTITUTE(LOWER(T553&amp;""),CHAR(160),"")," ",""),".",""),"-",""),"/",""),"?",""),"_",""),",",""),"[",""),"]",""),"(",""),")",""),"*","")</f>
        <v/>
      </c>
      <c r="AV553" s="61" t="str">
        <f aca="false">SUBSTITUTE(SUBSTITUTE(SUBSTITUTE(SUBSTITUTE(SUBSTITUTE(SUBSTITUTE(SUBSTITUTE(SUBSTITUTE(SUBSTITUTE(SUBSTITUTE(SUBSTITUTE(SUBSTITUTE(SUBSTITUTE(LOWER(V553&amp;""),CHAR(160),"")," ",""),".",""),"-",""),"/",""),"?",""),"_",""),",",""),"[",""),"]",""),"(",""),")",""),"*","")</f>
        <v/>
      </c>
      <c r="AW553" s="61" t="str">
        <f aca="false">SUBSTITUTE(SUBSTITUTE(SUBSTITUTE(SUBSTITUTE(SUBSTITUTE(SUBSTITUTE(SUBSTITUTE(SUBSTITUTE(SUBSTITUTE(SUBSTITUTE(SUBSTITUTE(SUBSTITUTE(SUBSTITUTE(LOWER(Z553&amp;""),CHAR(160),"")," ",""),".",""),"-",""),"/",""),"?",""),"_",""),",",""),"[",""),"]",""),"(",""),")",""),"*","")</f>
        <v/>
      </c>
      <c r="AX553" s="61" t="str">
        <f aca="false">SUBSTITUTE(SUBSTITUTE(SUBSTITUTE(SUBSTITUTE(SUBSTITUTE(SUBSTITUTE(SUBSTITUTE(SUBSTITUTE(SUBSTITUTE(SUBSTITUTE(SUBSTITUTE(SUBSTITUTE(SUBSTITUTE(LOWER(AE553&amp;""),CHAR(160),"")," ",""),".",""),"-",""),"/",""),"?",""),"_",""),",",""),"[",""),"]",""),"(",""),")",""),"*","")</f>
        <v/>
      </c>
      <c r="AY553" s="61" t="str">
        <f aca="false">SUBSTITUTE(SUBSTITUTE(SUBSTITUTE(SUBSTITUTE(SUBSTITUTE(SUBSTITUTE(SUBSTITUTE(SUBSTITUTE(SUBSTITUTE(SUBSTITUTE(SUBSTITUTE(SUBSTITUTE(SUBSTITUTE(LOWER(W553&amp;""),CHAR(160),"")," ",""),".",""),"-",""),"/",""),"?",""),"_",""),",",""),"[",""),"]",""),"(",""),")",""),"*","")</f>
        <v/>
      </c>
      <c r="AZ553" s="61" t="str">
        <f aca="false">SUBSTITUTE(SUBSTITUTE(SUBSTITUTE(SUBSTITUTE(SUBSTITUTE(SUBSTITUTE(SUBSTITUTE(SUBSTITUTE(SUBSTITUTE(SUBSTITUTE(SUBSTITUTE(SUBSTITUTE(SUBSTITUTE(LOWER(AC553&amp;""),CHAR(160),"")," ",""),".",""),"-",""),"/",""),"?",""),"_",""),",",""),"[",""),"]",""),"(",""),")",""),"*","")</f>
        <v/>
      </c>
      <c r="BA553" s="61" t="str">
        <f aca="false">SUBSTITUTE(SUBSTITUTE(SUBSTITUTE(SUBSTITUTE(SUBSTITUTE(SUBSTITUTE(SUBSTITUTE(SUBSTITUTE(SUBSTITUTE(SUBSTITUTE(SUBSTITUTE(SUBSTITUTE(SUBSTITUTE(LOWER(AA553&amp;""),CHAR(160),""),"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"&amp;TRIM(SUBSTITUTE(SUBSTITUTE(SUBSTITUTE(SUBSTITUTE(SUBSTITUTE(SUBSTITUTE(SUBSTITUTE(SUBSTITUTE(SUBSTITUTE(SUBSTITUTE(SUBSTITUTE(SUBSTITUTE(SUBSTITUTE(SUBSTITUTE(SUBSTITUTE(SUBSTITUTE(SUBSTITUTE(SUBSTITUTE(SUBSTITUTE(SUBSTITUTE(LOWER(V553&amp;""),CHAR(160)," "),"."," "),","," "),"-"," "),"/"," "),"("," "),")"," "),":"," "),";"," "),"_"," "),"–"," "),"?"," "),"!"," "),"*"," "),"["," "),"]"," "),"'"," "),"#"," "),"+"," "),"&amp;"," "))&amp;" "</f>
        <v>  </v>
      </c>
      <c r="BD553" s="61" t="str">
        <f aca="false">" "&amp;TRIM(SUBSTITUTE(SUBSTITUTE(SUBSTITUTE(SUBSTITUTE(SUBSTITUTE(SUBSTITUTE(SUBSTITUTE(SUBSTITUTE(SUBSTITUTE(SUBSTITUTE(SUBSTITUTE(SUBSTITUTE(SUBSTITUTE(SUBSTITUTE(SUBSTITUTE(SUBSTITUTE(SUBSTITUTE(SUBSTITUTE(SUBSTITUTE(SUBSTITUTE(LOWER(Z553&amp;""),CHAR(160)," "),"."," "),","," "),"-"," "),"/"," "),"("," "),")"," "),":"," "),";"," "),"_"," "),"–"," "),"?"," "),"!"," "),"*"," "),"["," "),"]"," "),"'"," "),"#"," "),"+"," "),"&amp;"," "))&amp;" "</f>
        <v>  </v>
      </c>
      <c r="BE553" s="61" t="str">
        <f aca="false">" "&amp;TRIM(SUBSTITUTE(SUBSTITUTE(SUBSTITUTE(SUBSTITUTE(SUBSTITUTE(SUBSTITUTE(SUBSTITUTE(SUBSTITUTE(SUBSTITUTE(SUBSTITUTE(SUBSTITUTE(SUBSTITUTE(SUBSTITUTE(SUBSTITUTE(SUBSTITUTE(SUBSTITUTE(SUBSTITUTE(SUBSTITUTE(SUBSTITUTE(SUBSTITUTE(LOWER(W553&amp;""),CHAR(160)," "),"."," "),","," "),"-"," "),"/"," "),"("," "),")"," "),":"," "),";"," "),"_"," "),"–"," "),"?"," "),"!"," "),"*"," "),"["," "),"]"," "),"'"," "),"#"," "),"+"," "),"&amp;"," "))&amp;" "</f>
        <v>  </v>
      </c>
      <c r="BF553" s="61" t="str">
        <f aca="false">" "&amp;TRIM(SUBSTITUTE(SUBSTITUTE(SUBSTITUTE(SUBSTITUTE(SUBSTITUTE(SUBSTITUTE(SUBSTITUTE(SUBSTITUTE(SUBSTITUTE(SUBSTITUTE(SUBSTITUTE(SUBSTITUTE(SUBSTITUTE(SUBSTITUTE(SUBSTITUTE(SUBSTITUTE(SUBSTITUTE(SUBSTITUTE(SUBSTITUTE(SUBSTITUTE(LOWER(AC553&amp;""),CHAR(160)," "),"."," "),","," "),"-"," "),"/"," "),"("," "),")"," "),":"," "),";"," "),"_"," "),"–"," "),"?"," "),"!"," "),"*"," "),"["," "),"]"," "),"'"," "),"#"," "),"+"," "),"&amp;"," "))&amp;" "</f>
        <v>  </v>
      </c>
    </row>
    <row r="554" customFormat="false" ht="116.25" hidden="false" customHeight="true" outlineLevel="0" collapsed="false">
      <c r="A554" s="57" t="s">
        <v>1216</v>
      </c>
      <c r="B554" s="57" t="s">
        <v>287</v>
      </c>
      <c r="C554" s="57" t="str">
        <f aca="false">Flights!$F$21</f>
        <v>MH0073</v>
      </c>
      <c r="D554" s="58" t="n">
        <f aca="false">Flights!$D$21</f>
        <v>46322</v>
      </c>
      <c r="E554" s="57" t="str">
        <f aca="false">Flights!$G$21&amp;"-"&amp;Flights!$H$21</f>
        <v>HKG-KUL</v>
      </c>
      <c r="F554" s="57" t="str">
        <f aca="false">Flights!$K$21</f>
        <v>BC</v>
      </c>
      <c r="G554" s="57" t="s">
        <v>402</v>
      </c>
      <c r="H554" s="57" t="s">
        <v>360</v>
      </c>
      <c r="I554" s="57" t="s">
        <v>481</v>
      </c>
      <c r="J554" s="57" t="s">
        <v>497</v>
      </c>
      <c r="K554" s="67" t="s">
        <v>483</v>
      </c>
      <c r="L554" s="67" t="s">
        <v>1217</v>
      </c>
      <c r="M554" s="67" t="s">
        <v>433</v>
      </c>
      <c r="N554" s="67" t="s">
        <v>426</v>
      </c>
      <c r="O554" s="67" t="s">
        <v>1215</v>
      </c>
      <c r="P554" s="57" t="s">
        <v>279</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open",IF(AND(NOT(OR(LEN(AZ554)&lt;15,ISNUMBER(MATCH(AZ554,L_Placeholder,0)))),NOT(SUMPRODUCT(--ISNUMBER(SEARCH(" "&amp;L_EvidencePhrase&amp;" ",BF554)))&gt;0),NOT(OR(LEN(AU554)&lt;2,ISNUMBER(MATCH(AU554,L_Placeholder,0)))),NOT(OR(LEN(AX554)&lt;2,ISNUMBER(MATCH(AX554,L_Placeholder,0)))),TRIM(AE554)&lt;&gt;TRIM(T554)),"N/A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",BD554)))&gt;0),"INVALID – evidence missing, placeholder or not yet on file",IF(OR(LEN(AX554)&lt;2,ISNUMBER(MATCH(AX554,L_Placeholder,0))),"INVALID – verifier missing",IF(AX554=AU554,"INVALID – verifier must be someone other than the PIC",IF(SUMPRODUCT(--ISNUMBER(SEARCH(" "&amp;L_EvidencePhrase&amp;" ",BC554)))&gt;0,"INVALID – result not yet available (awaiting / TBC)",IF(AND(TRIM(U554)="Pass",SUMPRODUCT(--ISNUMBER(SEARCH(" "&amp;L_ResultBad&amp;" ",BC554)))&gt;0,NOT(SUMPRODUCT(--ISNUMBER(SEARCH(" "&amp;L_Negation&amp;" ",BC554)))&gt;0)),"INVALID – result describes a problem: use Fail, then Pass after CA",IF(AND(AQ554=1,OR(OR(LEN(AY554)&lt;3,ISNUMBER(MATCH(AY554,L_Placeholder,0))),SUMPRODUCT(--ISNUMBER(SEARCH(" "&amp;L_EvidencePhrase&amp;" ",BE554)))&gt;0)),"INVALID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SUBSTITUTE(SUBSTITUTE(SUBSTITUTE(SUBSTITUTE(SUBSTITUTE(SUBSTITUTE(SUBSTITUTE(SUBSTITUTE(SUBSTITUTE(SUBSTITUTE(SUBSTITUTE(SUBSTITUTE(SUBSTITUTE(LOWER(T554&amp;""),CHAR(160),"")," ",""),".",""),"-",""),"/",""),"?",""),"_",""),",",""),"[",""),"]",""),"(",""),")",""),"*","")</f>
        <v/>
      </c>
      <c r="AV554" s="61" t="str">
        <f aca="false">SUBSTITUTE(SUBSTITUTE(SUBSTITUTE(SUBSTITUTE(SUBSTITUTE(SUBSTITUTE(SUBSTITUTE(SUBSTITUTE(SUBSTITUTE(SUBSTITUTE(SUBSTITUTE(SUBSTITUTE(SUBSTITUTE(LOWER(V554&amp;""),CHAR(160),"")," ",""),".",""),"-",""),"/",""),"?",""),"_",""),",",""),"[",""),"]",""),"(",""),")",""),"*","")</f>
        <v/>
      </c>
      <c r="AW554" s="61" t="str">
        <f aca="false">SUBSTITUTE(SUBSTITUTE(SUBSTITUTE(SUBSTITUTE(SUBSTITUTE(SUBSTITUTE(SUBSTITUTE(SUBSTITUTE(SUBSTITUTE(SUBSTITUTE(SUBSTITUTE(SUBSTITUTE(SUBSTITUTE(LOWER(Z554&amp;""),CHAR(160),"")," ",""),".",""),"-",""),"/",""),"?",""),"_",""),",",""),"[",""),"]",""),"(",""),")",""),"*","")</f>
        <v/>
      </c>
      <c r="AX554" s="61" t="str">
        <f aca="false">SUBSTITUTE(SUBSTITUTE(SUBSTITUTE(SUBSTITUTE(SUBSTITUTE(SUBSTITUTE(SUBSTITUTE(SUBSTITUTE(SUBSTITUTE(SUBSTITUTE(SUBSTITUTE(SUBSTITUTE(SUBSTITUTE(LOWER(AE554&amp;""),CHAR(160),"")," ",""),".",""),"-",""),"/",""),"?",""),"_",""),",",""),"[",""),"]",""),"(",""),")",""),"*","")</f>
        <v/>
      </c>
      <c r="AY554" s="61" t="str">
        <f aca="false">SUBSTITUTE(SUBSTITUTE(SUBSTITUTE(SUBSTITUTE(SUBSTITUTE(SUBSTITUTE(SUBSTITUTE(SUBSTITUTE(SUBSTITUTE(SUBSTITUTE(SUBSTITUTE(SUBSTITUTE(SUBSTITUTE(LOWER(W554&amp;""),CHAR(160),"")," ",""),".",""),"-",""),"/",""),"?",""),"_",""),",",""),"[",""),"]",""),"(",""),")",""),"*","")</f>
        <v/>
      </c>
      <c r="AZ554" s="61" t="str">
        <f aca="false">SUBSTITUTE(SUBSTITUTE(SUBSTITUTE(SUBSTITUTE(SUBSTITUTE(SUBSTITUTE(SUBSTITUTE(SUBSTITUTE(SUBSTITUTE(SUBSTITUTE(SUBSTITUTE(SUBSTITUTE(SUBSTITUTE(LOWER(AC554&amp;""),CHAR(160),"")," ",""),".",""),"-",""),"/",""),"?",""),"_",""),",",""),"[",""),"]",""),"(",""),")",""),"*","")</f>
        <v/>
      </c>
      <c r="BA554" s="61" t="str">
        <f aca="false">SUBSTITUTE(SUBSTITUTE(SUBSTITUTE(SUBSTITUTE(SUBSTITUTE(SUBSTITUTE(SUBSTITUTE(SUBSTITUTE(SUBSTITUTE(SUBSTITUTE(SUBSTITUTE(SUBSTITUTE(SUBSTITUTE(LOWER(AA554&amp;""),CHAR(160),""),"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"&amp;TRIM(SUBSTITUTE(SUBSTITUTE(SUBSTITUTE(SUBSTITUTE(SUBSTITUTE(SUBSTITUTE(SUBSTITUTE(SUBSTITUTE(SUBSTITUTE(SUBSTITUTE(SUBSTITUTE(SUBSTITUTE(SUBSTITUTE(SUBSTITUTE(SUBSTITUTE(SUBSTITUTE(SUBSTITUTE(SUBSTITUTE(SUBSTITUTE(SUBSTITUTE(LOWER(V554&amp;""),CHAR(160)," "),"."," "),","," "),"-"," "),"/"," "),"("," "),")"," "),":"," "),";"," "),"_"," "),"–"," "),"?"," "),"!"," "),"*"," "),"["," "),"]"," "),"'"," "),"#"," "),"+"," "),"&amp;"," "))&amp;" "</f>
        <v>  </v>
      </c>
      <c r="BD554" s="61" t="str">
        <f aca="false">" "&amp;TRIM(SUBSTITUTE(SUBSTITUTE(SUBSTITUTE(SUBSTITUTE(SUBSTITUTE(SUBSTITUTE(SUBSTITUTE(SUBSTITUTE(SUBSTITUTE(SUBSTITUTE(SUBSTITUTE(SUBSTITUTE(SUBSTITUTE(SUBSTITUTE(SUBSTITUTE(SUBSTITUTE(SUBSTITUTE(SUBSTITUTE(SUBSTITUTE(SUBSTITUTE(LOWER(Z554&amp;""),CHAR(160)," "),"."," "),","," "),"-"," "),"/"," "),"("," "),")"," "),":"," "),";"," "),"_"," "),"–"," "),"?"," "),"!"," "),"*"," "),"["," "),"]"," "),"'"," "),"#"," "),"+"," "),"&amp;"," "))&amp;" "</f>
        <v>  </v>
      </c>
      <c r="BE554" s="61" t="str">
        <f aca="false">" "&amp;TRIM(SUBSTITUTE(SUBSTITUTE(SUBSTITUTE(SUBSTITUTE(SUBSTITUTE(SUBSTITUTE(SUBSTITUTE(SUBSTITUTE(SUBSTITUTE(SUBSTITUTE(SUBSTITUTE(SUBSTITUTE(SUBSTITUTE(SUBSTITUTE(SUBSTITUTE(SUBSTITUTE(SUBSTITUTE(SUBSTITUTE(SUBSTITUTE(SUBSTITUTE(LOWER(W554&amp;""),CHAR(160)," "),"."," "),","," "),"-"," "),"/"," "),"("," "),")"," "),":"," "),";"," "),"_"," "),"–"," "),"?"," "),"!"," "),"*"," "),"["," "),"]"," "),"'"," "),"#"," "),"+"," "),"&amp;"," "))&amp;" "</f>
        <v>  </v>
      </c>
      <c r="BF554" s="61" t="str">
        <f aca="false">" "&amp;TRIM(SUBSTITUTE(SUBSTITUTE(SUBSTITUTE(SUBSTITUTE(SUBSTITUTE(SUBSTITUTE(SUBSTITUTE(SUBSTITUTE(SUBSTITUTE(SUBSTITUTE(SUBSTITUTE(SUBSTITUTE(SUBSTITUTE(SUBSTITUTE(SUBSTITUTE(SUBSTITUTE(SUBSTITUTE(SUBSTITUTE(SUBSTITUTE(SUBSTITUTE(LOWER(AC554&amp;""),CHAR(160)," "),"."," "),","," "),"-"," "),"/"," "),"("," "),")"," "),":"," "),";"," "),"_"," "),"–"," "),"?"," "),"!"," "),"*"," "),"["," "),"]"," "),"'"," "),"#"," "),"+"," "),"&amp;"," "))&amp;" "</f>
        <v>  </v>
      </c>
    </row>
    <row r="555" customFormat="false" ht="54" hidden="false" customHeight="true" outlineLevel="0" collapsed="false">
      <c r="A555" s="57" t="s">
        <v>1218</v>
      </c>
      <c r="B555" s="57" t="s">
        <v>287</v>
      </c>
      <c r="C555" s="57" t="str">
        <f aca="false">Flights!$F$21</f>
        <v>MH0073</v>
      </c>
      <c r="D555" s="58" t="n">
        <f aca="false">Flights!$D$21</f>
        <v>46322</v>
      </c>
      <c r="E555" s="57" t="str">
        <f aca="false">Flights!$G$21&amp;"-"&amp;Flights!$H$21</f>
        <v>HKG-KUL</v>
      </c>
      <c r="F555" s="57" t="str">
        <f aca="false">Flights!$K$21</f>
        <v>BC</v>
      </c>
      <c r="G555" s="57" t="s">
        <v>402</v>
      </c>
      <c r="H555" s="57" t="s">
        <v>360</v>
      </c>
      <c r="I555" s="57" t="s">
        <v>481</v>
      </c>
      <c r="J555" s="57" t="s">
        <v>500</v>
      </c>
      <c r="K555" s="67" t="s">
        <v>501</v>
      </c>
      <c r="L555" s="67" t="s">
        <v>1219</v>
      </c>
      <c r="M555" s="67" t="s">
        <v>433</v>
      </c>
      <c r="N555" s="67" t="s">
        <v>365</v>
      </c>
      <c r="O555" s="67" t="s">
        <v>1220</v>
      </c>
      <c r="P555" s="57" t="s">
        <v>279</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open",IF(AND(NOT(OR(LEN(AZ555)&lt;15,ISNUMBER(MATCH(AZ555,L_Placeholder,0)))),NOT(SUMPRODUCT(--ISNUMBER(SEARCH(" "&amp;L_EvidencePhrase&amp;" ",BF555)))&gt;0),NOT(OR(LEN(AU555)&lt;2,ISNUMBER(MATCH(AU555,L_Placeholder,0)))),NOT(OR(LEN(AX555)&lt;2,ISNUMBER(MATCH(AX555,L_Placeholder,0)))),TRIM(AE555)&lt;&gt;TRIM(T555)),"N/A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",BD555)))&gt;0),"INVALID – evidence missing, placeholder or not yet on file",IF(OR(LEN(AX555)&lt;2,ISNUMBER(MATCH(AX555,L_Placeholder,0))),"INVALID – verifier missing",IF(AX555=AU555,"INVALID – verifier must be someone other than the PIC",IF(SUMPRODUCT(--ISNUMBER(SEARCH(" "&amp;L_EvidencePhrase&amp;" ",BC555)))&gt;0,"INVALID – result not yet available (awaiting / TBC)",IF(AND(TRIM(U555)="Pass",SUMPRODUCT(--ISNUMBER(SEARCH(" "&amp;L_ResultBad&amp;" ",BC555)))&gt;0,NOT(SUMPRODUCT(--ISNUMBER(SEARCH(" "&amp;L_Negation&amp;" ",BC555)))&gt;0)),"INVALID – result describes a problem: use Fail, then Pass after CA",IF(AND(AQ555=1,OR(OR(LEN(AY555)&lt;3,ISNUMBER(MATCH(AY555,L_Placeholder,0))),SUMPRODUCT(--ISNUMBER(SEARCH(" "&amp;L_EvidencePhrase&amp;" ",BE555)))&gt;0)),"INVALID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SUBSTITUTE(SUBSTITUTE(SUBSTITUTE(SUBSTITUTE(SUBSTITUTE(SUBSTITUTE(SUBSTITUTE(SUBSTITUTE(SUBSTITUTE(SUBSTITUTE(SUBSTITUTE(SUBSTITUTE(SUBSTITUTE(LOWER(T555&amp;""),CHAR(160),"")," ",""),".",""),"-",""),"/",""),"?",""),"_",""),",",""),"[",""),"]",""),"(",""),")",""),"*","")</f>
        <v/>
      </c>
      <c r="AV555" s="61" t="str">
        <f aca="false">SUBSTITUTE(SUBSTITUTE(SUBSTITUTE(SUBSTITUTE(SUBSTITUTE(SUBSTITUTE(SUBSTITUTE(SUBSTITUTE(SUBSTITUTE(SUBSTITUTE(SUBSTITUTE(SUBSTITUTE(SUBSTITUTE(LOWER(V555&amp;""),CHAR(160),"")," ",""),".",""),"-",""),"/",""),"?",""),"_",""),",",""),"[",""),"]",""),"(",""),")",""),"*","")</f>
        <v/>
      </c>
      <c r="AW555" s="61" t="str">
        <f aca="false">SUBSTITUTE(SUBSTITUTE(SUBSTITUTE(SUBSTITUTE(SUBSTITUTE(SUBSTITUTE(SUBSTITUTE(SUBSTITUTE(SUBSTITUTE(SUBSTITUTE(SUBSTITUTE(SUBSTITUTE(SUBSTITUTE(LOWER(Z555&amp;""),CHAR(160),"")," ",""),".",""),"-",""),"/",""),"?",""),"_",""),",",""),"[",""),"]",""),"(",""),")",""),"*","")</f>
        <v/>
      </c>
      <c r="AX555" s="61" t="str">
        <f aca="false">SUBSTITUTE(SUBSTITUTE(SUBSTITUTE(SUBSTITUTE(SUBSTITUTE(SUBSTITUTE(SUBSTITUTE(SUBSTITUTE(SUBSTITUTE(SUBSTITUTE(SUBSTITUTE(SUBSTITUTE(SUBSTITUTE(LOWER(AE555&amp;""),CHAR(160),"")," ",""),".",""),"-",""),"/",""),"?",""),"_",""),",",""),"[",""),"]",""),"(",""),")",""),"*","")</f>
        <v/>
      </c>
      <c r="AY555" s="61" t="str">
        <f aca="false">SUBSTITUTE(SUBSTITUTE(SUBSTITUTE(SUBSTITUTE(SUBSTITUTE(SUBSTITUTE(SUBSTITUTE(SUBSTITUTE(SUBSTITUTE(SUBSTITUTE(SUBSTITUTE(SUBSTITUTE(SUBSTITUTE(LOWER(W555&amp;""),CHAR(160),"")," ",""),".",""),"-",""),"/",""),"?",""),"_",""),",",""),"[",""),"]",""),"(",""),")",""),"*","")</f>
        <v/>
      </c>
      <c r="AZ555" s="61" t="str">
        <f aca="false">SUBSTITUTE(SUBSTITUTE(SUBSTITUTE(SUBSTITUTE(SUBSTITUTE(SUBSTITUTE(SUBSTITUTE(SUBSTITUTE(SUBSTITUTE(SUBSTITUTE(SUBSTITUTE(SUBSTITUTE(SUBSTITUTE(LOWER(AC555&amp;""),CHAR(160),"")," ",""),".",""),"-",""),"/",""),"?",""),"_",""),",",""),"[",""),"]",""),"(",""),")",""),"*","")</f>
        <v/>
      </c>
      <c r="BA555" s="61" t="str">
        <f aca="false">SUBSTITUTE(SUBSTITUTE(SUBSTITUTE(SUBSTITUTE(SUBSTITUTE(SUBSTITUTE(SUBSTITUTE(SUBSTITUTE(SUBSTITUTE(SUBSTITUTE(SUBSTITUTE(SUBSTITUTE(SUBSTITUTE(LOWER(AA555&amp;""),CHAR(160),""),"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"&amp;TRIM(SUBSTITUTE(SUBSTITUTE(SUBSTITUTE(SUBSTITUTE(SUBSTITUTE(SUBSTITUTE(SUBSTITUTE(SUBSTITUTE(SUBSTITUTE(SUBSTITUTE(SUBSTITUTE(SUBSTITUTE(SUBSTITUTE(SUBSTITUTE(SUBSTITUTE(SUBSTITUTE(SUBSTITUTE(SUBSTITUTE(SUBSTITUTE(SUBSTITUTE(LOWER(V555&amp;""),CHAR(160)," "),"."," "),","," "),"-"," "),"/"," "),"("," "),")"," "),":"," "),";"," "),"_"," "),"–"," "),"?"," "),"!"," "),"*"," "),"["," "),"]"," "),"'"," "),"#"," "),"+"," "),"&amp;"," "))&amp;" "</f>
        <v>  </v>
      </c>
      <c r="BD555" s="61" t="str">
        <f aca="false">" "&amp;TRIM(SUBSTITUTE(SUBSTITUTE(SUBSTITUTE(SUBSTITUTE(SUBSTITUTE(SUBSTITUTE(SUBSTITUTE(SUBSTITUTE(SUBSTITUTE(SUBSTITUTE(SUBSTITUTE(SUBSTITUTE(SUBSTITUTE(SUBSTITUTE(SUBSTITUTE(SUBSTITUTE(SUBSTITUTE(SUBSTITUTE(SUBSTITUTE(SUBSTITUTE(LOWER(Z555&amp;""),CHAR(160)," "),"."," "),","," "),"-"," "),"/"," "),"("," "),")"," "),":"," "),";"," "),"_"," "),"–"," "),"?"," "),"!"," "),"*"," "),"["," "),"]"," "),"'"," "),"#"," "),"+"," "),"&amp;"," "))&amp;" "</f>
        <v>  </v>
      </c>
      <c r="BE555" s="61" t="str">
        <f aca="false">" "&amp;TRIM(SUBSTITUTE(SUBSTITUTE(SUBSTITUTE(SUBSTITUTE(SUBSTITUTE(SUBSTITUTE(SUBSTITUTE(SUBSTITUTE(SUBSTITUTE(SUBSTITUTE(SUBSTITUTE(SUBSTITUTE(SUBSTITUTE(SUBSTITUTE(SUBSTITUTE(SUBSTITUTE(SUBSTITUTE(SUBSTITUTE(SUBSTITUTE(SUBSTITUTE(LOWER(W555&amp;""),CHAR(160)," "),"."," "),","," "),"-"," "),"/"," "),"("," "),")"," "),":"," "),";"," "),"_"," "),"–"," "),"?"," "),"!"," "),"*"," "),"["," "),"]"," "),"'"," "),"#"," "),"+"," "),"&amp;"," "))&amp;" "</f>
        <v>  </v>
      </c>
      <c r="BF555" s="61" t="str">
        <f aca="false">" "&amp;TRIM(SUBSTITUTE(SUBSTITUTE(SUBSTITUTE(SUBSTITUTE(SUBSTITUTE(SUBSTITUTE(SUBSTITUTE(SUBSTITUTE(SUBSTITUTE(SUBSTITUTE(SUBSTITUTE(SUBSTITUTE(SUBSTITUTE(SUBSTITUTE(SUBSTITUTE(SUBSTITUTE(SUBSTITUTE(SUBSTITUTE(SUBSTITUTE(SUBSTITUTE(LOWER(AC555&amp;""),CHAR(160)," "),"."," "),","," "),"-"," "),"/"," "),"("," "),")"," "),":"," "),";"," "),"_"," "),"–"," "),"?"," "),"!"," "),"*"," "),"["," "),"]"," "),"'"," "),"#"," "),"+"," "),"&amp;"," "))&amp;" "</f>
        <v>  </v>
      </c>
    </row>
    <row r="556" customFormat="false" ht="41.25" hidden="false" customHeight="true" outlineLevel="0" collapsed="false">
      <c r="A556" s="57" t="s">
        <v>1221</v>
      </c>
      <c r="B556" s="57" t="s">
        <v>287</v>
      </c>
      <c r="C556" s="57" t="str">
        <f aca="false">Flights!$F$21</f>
        <v>MH0073</v>
      </c>
      <c r="D556" s="58" t="n">
        <f aca="false">Flights!$D$21</f>
        <v>46322</v>
      </c>
      <c r="E556" s="57" t="str">
        <f aca="false">Flights!$G$21&amp;"-"&amp;Flights!$H$21</f>
        <v>HKG-KUL</v>
      </c>
      <c r="F556" s="57" t="str">
        <f aca="false">Flights!$K$21</f>
        <v>BC</v>
      </c>
      <c r="G556" s="57" t="s">
        <v>402</v>
      </c>
      <c r="H556" s="57" t="s">
        <v>360</v>
      </c>
      <c r="I556" s="57" t="s">
        <v>481</v>
      </c>
      <c r="J556" s="57" t="s">
        <v>505</v>
      </c>
      <c r="K556" s="67" t="s">
        <v>483</v>
      </c>
      <c r="L556" s="67" t="s">
        <v>1222</v>
      </c>
      <c r="M556" s="67" t="s">
        <v>433</v>
      </c>
      <c r="N556" s="67" t="s">
        <v>365</v>
      </c>
      <c r="O556" s="67" t="s">
        <v>1208</v>
      </c>
      <c r="P556" s="57" t="s">
        <v>279</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open",IF(AND(NOT(OR(LEN(AZ556)&lt;15,ISNUMBER(MATCH(AZ556,L_Placeholder,0)))),NOT(SUMPRODUCT(--ISNUMBER(SEARCH(" "&amp;L_EvidencePhrase&amp;" ",BF556)))&gt;0),NOT(OR(LEN(AU556)&lt;2,ISNUMBER(MATCH(AU556,L_Placeholder,0)))),NOT(OR(LEN(AX556)&lt;2,ISNUMBER(MATCH(AX556,L_Placeholder,0)))),TRIM(AE556)&lt;&gt;TRIM(T556)),"N/A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",BD556)))&gt;0),"INVALID – evidence missing, placeholder or not yet on file",IF(OR(LEN(AX556)&lt;2,ISNUMBER(MATCH(AX556,L_Placeholder,0))),"INVALID – verifier missing",IF(AX556=AU556,"INVALID – verifier must be someone other than the PIC",IF(SUMPRODUCT(--ISNUMBER(SEARCH(" "&amp;L_EvidencePhrase&amp;" ",BC556)))&gt;0,"INVALID – result not yet available (awaiting / TBC)",IF(AND(TRIM(U556)="Pass",SUMPRODUCT(--ISNUMBER(SEARCH(" "&amp;L_ResultBad&amp;" ",BC556)))&gt;0,NOT(SUMPRODUCT(--ISNUMBER(SEARCH(" "&amp;L_Negation&amp;" ",BC556)))&gt;0)),"INVALID – result describes a problem: use Fail, then Pass after CA",IF(AND(AQ556=1,OR(OR(LEN(AY556)&lt;3,ISNUMBER(MATCH(AY556,L_Placeholder,0))),SUMPRODUCT(--ISNUMBER(SEARCH(" "&amp;L_EvidencePhrase&amp;" ",BE556)))&gt;0)),"INVALID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SUBSTITUTE(SUBSTITUTE(SUBSTITUTE(SUBSTITUTE(SUBSTITUTE(SUBSTITUTE(SUBSTITUTE(SUBSTITUTE(SUBSTITUTE(SUBSTITUTE(SUBSTITUTE(SUBSTITUTE(SUBSTITUTE(LOWER(T556&amp;""),CHAR(160),"")," ",""),".",""),"-",""),"/",""),"?",""),"_",""),",",""),"[",""),"]",""),"(",""),")",""),"*","")</f>
        <v/>
      </c>
      <c r="AV556" s="61" t="str">
        <f aca="false">SUBSTITUTE(SUBSTITUTE(SUBSTITUTE(SUBSTITUTE(SUBSTITUTE(SUBSTITUTE(SUBSTITUTE(SUBSTITUTE(SUBSTITUTE(SUBSTITUTE(SUBSTITUTE(SUBSTITUTE(SUBSTITUTE(LOWER(V556&amp;""),CHAR(160),"")," ",""),".",""),"-",""),"/",""),"?",""),"_",""),",",""),"[",""),"]",""),"(",""),")",""),"*","")</f>
        <v/>
      </c>
      <c r="AW556" s="61" t="str">
        <f aca="false">SUBSTITUTE(SUBSTITUTE(SUBSTITUTE(SUBSTITUTE(SUBSTITUTE(SUBSTITUTE(SUBSTITUTE(SUBSTITUTE(SUBSTITUTE(SUBSTITUTE(SUBSTITUTE(SUBSTITUTE(SUBSTITUTE(LOWER(Z556&amp;""),CHAR(160),"")," ",""),".",""),"-",""),"/",""),"?",""),"_",""),",",""),"[",""),"]",""),"(",""),")",""),"*","")</f>
        <v/>
      </c>
      <c r="AX556" s="61" t="str">
        <f aca="false">SUBSTITUTE(SUBSTITUTE(SUBSTITUTE(SUBSTITUTE(SUBSTITUTE(SUBSTITUTE(SUBSTITUTE(SUBSTITUTE(SUBSTITUTE(SUBSTITUTE(SUBSTITUTE(SUBSTITUTE(SUBSTITUTE(LOWER(AE556&amp;""),CHAR(160),"")," ",""),".",""),"-",""),"/",""),"?",""),"_",""),",",""),"[",""),"]",""),"(",""),")",""),"*","")</f>
        <v/>
      </c>
      <c r="AY556" s="61" t="str">
        <f aca="false">SUBSTITUTE(SUBSTITUTE(SUBSTITUTE(SUBSTITUTE(SUBSTITUTE(SUBSTITUTE(SUBSTITUTE(SUBSTITUTE(SUBSTITUTE(SUBSTITUTE(SUBSTITUTE(SUBSTITUTE(SUBSTITUTE(LOWER(W556&amp;""),CHAR(160),"")," ",""),".",""),"-",""),"/",""),"?",""),"_",""),",",""),"[",""),"]",""),"(",""),")",""),"*","")</f>
        <v/>
      </c>
      <c r="AZ556" s="61" t="str">
        <f aca="false">SUBSTITUTE(SUBSTITUTE(SUBSTITUTE(SUBSTITUTE(SUBSTITUTE(SUBSTITUTE(SUBSTITUTE(SUBSTITUTE(SUBSTITUTE(SUBSTITUTE(SUBSTITUTE(SUBSTITUTE(SUBSTITUTE(LOWER(AC556&amp;""),CHAR(160),"")," ",""),".",""),"-",""),"/",""),"?",""),"_",""),",",""),"[",""),"]",""),"(",""),")",""),"*","")</f>
        <v/>
      </c>
      <c r="BA556" s="61" t="str">
        <f aca="false">SUBSTITUTE(SUBSTITUTE(SUBSTITUTE(SUBSTITUTE(SUBSTITUTE(SUBSTITUTE(SUBSTITUTE(SUBSTITUTE(SUBSTITUTE(SUBSTITUTE(SUBSTITUTE(SUBSTITUTE(SUBSTITUTE(LOWER(AA556&amp;""),CHAR(160),""),"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"&amp;TRIM(SUBSTITUTE(SUBSTITUTE(SUBSTITUTE(SUBSTITUTE(SUBSTITUTE(SUBSTITUTE(SUBSTITUTE(SUBSTITUTE(SUBSTITUTE(SUBSTITUTE(SUBSTITUTE(SUBSTITUTE(SUBSTITUTE(SUBSTITUTE(SUBSTITUTE(SUBSTITUTE(SUBSTITUTE(SUBSTITUTE(SUBSTITUTE(SUBSTITUTE(LOWER(V556&amp;""),CHAR(160)," "),"."," "),","," "),"-"," "),"/"," "),"("," "),")"," "),":"," "),";"," "),"_"," "),"–"," "),"?"," "),"!"," "),"*"," "),"["," "),"]"," "),"'"," "),"#"," "),"+"," "),"&amp;"," "))&amp;" "</f>
        <v>  </v>
      </c>
      <c r="BD556" s="61" t="str">
        <f aca="false">" "&amp;TRIM(SUBSTITUTE(SUBSTITUTE(SUBSTITUTE(SUBSTITUTE(SUBSTITUTE(SUBSTITUTE(SUBSTITUTE(SUBSTITUTE(SUBSTITUTE(SUBSTITUTE(SUBSTITUTE(SUBSTITUTE(SUBSTITUTE(SUBSTITUTE(SUBSTITUTE(SUBSTITUTE(SUBSTITUTE(SUBSTITUTE(SUBSTITUTE(SUBSTITUTE(LOWER(Z556&amp;""),CHAR(160)," "),"."," "),","," "),"-"," "),"/"," "),"("," "),")"," "),":"," "),";"," "),"_"," "),"–"," "),"?"," "),"!"," "),"*"," "),"["," "),"]"," "),"'"," "),"#"," "),"+"," "),"&amp;"," "))&amp;" "</f>
        <v>  </v>
      </c>
      <c r="BE556" s="61" t="str">
        <f aca="false">" "&amp;TRIM(SUBSTITUTE(SUBSTITUTE(SUBSTITUTE(SUBSTITUTE(SUBSTITUTE(SUBSTITUTE(SUBSTITUTE(SUBSTITUTE(SUBSTITUTE(SUBSTITUTE(SUBSTITUTE(SUBSTITUTE(SUBSTITUTE(SUBSTITUTE(SUBSTITUTE(SUBSTITUTE(SUBSTITUTE(SUBSTITUTE(SUBSTITUTE(SUBSTITUTE(LOWER(W556&amp;""),CHAR(160)," "),"."," "),","," "),"-"," "),"/"," "),"("," "),")"," "),":"," "),";"," "),"_"," "),"–"," "),"?"," "),"!"," "),"*"," "),"["," "),"]"," "),"'"," "),"#"," "),"+"," "),"&amp;"," "))&amp;" "</f>
        <v>  </v>
      </c>
      <c r="BF556" s="61" t="str">
        <f aca="false">" "&amp;TRIM(SUBSTITUTE(SUBSTITUTE(SUBSTITUTE(SUBSTITUTE(SUBSTITUTE(SUBSTITUTE(SUBSTITUTE(SUBSTITUTE(SUBSTITUTE(SUBSTITUTE(SUBSTITUTE(SUBSTITUTE(SUBSTITUTE(SUBSTITUTE(SUBSTITUTE(SUBSTITUTE(SUBSTITUTE(SUBSTITUTE(SUBSTITUTE(SUBSTITUTE(LOWER(AC556&amp;""),CHAR(160)," "),"."," "),","," "),"-"," "),"/"," "),"("," "),")"," "),":"," "),";"," "),"_"," "),"–"," "),"?"," "),"!"," "),"*"," "),"["," "),"]"," "),"'"," "),"#"," "),"+"," "),"&amp;"," "))&amp;" "</f>
        <v>  </v>
      </c>
    </row>
    <row r="557" customFormat="false" ht="41.25" hidden="false" customHeight="true" outlineLevel="0" collapsed="false">
      <c r="A557" s="57" t="s">
        <v>1223</v>
      </c>
      <c r="B557" s="57" t="s">
        <v>287</v>
      </c>
      <c r="C557" s="57" t="str">
        <f aca="false">Flights!$F$21</f>
        <v>MH0073</v>
      </c>
      <c r="D557" s="58" t="n">
        <f aca="false">Flights!$D$21</f>
        <v>46322</v>
      </c>
      <c r="E557" s="57" t="str">
        <f aca="false">Flights!$G$21&amp;"-"&amp;Flights!$H$21</f>
        <v>HKG-KUL</v>
      </c>
      <c r="F557" s="57" t="str">
        <f aca="false">Flights!$K$21</f>
        <v>BC</v>
      </c>
      <c r="G557" s="57" t="s">
        <v>402</v>
      </c>
      <c r="H557" s="57" t="s">
        <v>360</v>
      </c>
      <c r="I557" s="57" t="s">
        <v>429</v>
      </c>
      <c r="J557" s="57" t="s">
        <v>508</v>
      </c>
      <c r="K557" s="67" t="s">
        <v>431</v>
      </c>
      <c r="L557" s="67" t="s">
        <v>1224</v>
      </c>
      <c r="M557" s="67" t="s">
        <v>433</v>
      </c>
      <c r="N557" s="67" t="s">
        <v>365</v>
      </c>
      <c r="O557" s="67" t="s">
        <v>1208</v>
      </c>
      <c r="P557" s="57" t="s">
        <v>279</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open",IF(AND(NOT(OR(LEN(AZ557)&lt;15,ISNUMBER(MATCH(AZ557,L_Placeholder,0)))),NOT(SUMPRODUCT(--ISNUMBER(SEARCH(" "&amp;L_EvidencePhrase&amp;" ",BF557)))&gt;0),NOT(OR(LEN(AU557)&lt;2,ISNUMBER(MATCH(AU557,L_Placeholder,0)))),NOT(OR(LEN(AX557)&lt;2,ISNUMBER(MATCH(AX557,L_Placeholder,0)))),TRIM(AE557)&lt;&gt;TRIM(T557)),"N/A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",BD557)))&gt;0),"INVALID – evidence missing, placeholder or not yet on file",IF(OR(LEN(AX557)&lt;2,ISNUMBER(MATCH(AX557,L_Placeholder,0))),"INVALID – verifier missing",IF(AX557=AU557,"INVALID – verifier must be someone other than the PIC",IF(SUMPRODUCT(--ISNUMBER(SEARCH(" "&amp;L_EvidencePhrase&amp;" ",BC557)))&gt;0,"INVALID – result not yet available (awaiting / TBC)",IF(AND(TRIM(U557)="Pass",SUMPRODUCT(--ISNUMBER(SEARCH(" "&amp;L_ResultBad&amp;" ",BC557)))&gt;0,NOT(SUMPRODUCT(--ISNUMBER(SEARCH(" "&amp;L_Negation&amp;" ",BC557)))&gt;0)),"INVALID – result describes a problem: use Fail, then Pass after CA",IF(AND(AQ557=1,OR(OR(LEN(AY557)&lt;3,ISNUMBER(MATCH(AY557,L_Placeholder,0))),SUMPRODUCT(--ISNUMBER(SEARCH(" "&amp;L_EvidencePhrase&amp;" ",BE557)))&gt;0)),"INVALID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SUBSTITUTE(SUBSTITUTE(SUBSTITUTE(SUBSTITUTE(SUBSTITUTE(SUBSTITUTE(SUBSTITUTE(SUBSTITUTE(SUBSTITUTE(SUBSTITUTE(SUBSTITUTE(SUBSTITUTE(SUBSTITUTE(LOWER(T557&amp;""),CHAR(160),"")," ",""),".",""),"-",""),"/",""),"?",""),"_",""),",",""),"[",""),"]",""),"(",""),")",""),"*","")</f>
        <v/>
      </c>
      <c r="AV557" s="61" t="str">
        <f aca="false">SUBSTITUTE(SUBSTITUTE(SUBSTITUTE(SUBSTITUTE(SUBSTITUTE(SUBSTITUTE(SUBSTITUTE(SUBSTITUTE(SUBSTITUTE(SUBSTITUTE(SUBSTITUTE(SUBSTITUTE(SUBSTITUTE(LOWER(V557&amp;""),CHAR(160),"")," ",""),".",""),"-",""),"/",""),"?",""),"_",""),",",""),"[",""),"]",""),"(",""),")",""),"*","")</f>
        <v/>
      </c>
      <c r="AW557" s="61" t="str">
        <f aca="false">SUBSTITUTE(SUBSTITUTE(SUBSTITUTE(SUBSTITUTE(SUBSTITUTE(SUBSTITUTE(SUBSTITUTE(SUBSTITUTE(SUBSTITUTE(SUBSTITUTE(SUBSTITUTE(SUBSTITUTE(SUBSTITUTE(LOWER(Z557&amp;""),CHAR(160),"")," ",""),".",""),"-",""),"/",""),"?",""),"_",""),",",""),"[",""),"]",""),"(",""),")",""),"*","")</f>
        <v/>
      </c>
      <c r="AX557" s="61" t="str">
        <f aca="false">SUBSTITUTE(SUBSTITUTE(SUBSTITUTE(SUBSTITUTE(SUBSTITUTE(SUBSTITUTE(SUBSTITUTE(SUBSTITUTE(SUBSTITUTE(SUBSTITUTE(SUBSTITUTE(SUBSTITUTE(SUBSTITUTE(LOWER(AE557&amp;""),CHAR(160),"")," ",""),".",""),"-",""),"/",""),"?",""),"_",""),",",""),"[",""),"]",""),"(",""),")",""),"*","")</f>
        <v/>
      </c>
      <c r="AY557" s="61" t="str">
        <f aca="false">SUBSTITUTE(SUBSTITUTE(SUBSTITUTE(SUBSTITUTE(SUBSTITUTE(SUBSTITUTE(SUBSTITUTE(SUBSTITUTE(SUBSTITUTE(SUBSTITUTE(SUBSTITUTE(SUBSTITUTE(SUBSTITUTE(LOWER(W557&amp;""),CHAR(160),"")," ",""),".",""),"-",""),"/",""),"?",""),"_",""),",",""),"[",""),"]",""),"(",""),")",""),"*","")</f>
        <v/>
      </c>
      <c r="AZ557" s="61" t="str">
        <f aca="false">SUBSTITUTE(SUBSTITUTE(SUBSTITUTE(SUBSTITUTE(SUBSTITUTE(SUBSTITUTE(SUBSTITUTE(SUBSTITUTE(SUBSTITUTE(SUBSTITUTE(SUBSTITUTE(SUBSTITUTE(SUBSTITUTE(LOWER(AC557&amp;""),CHAR(160),"")," ",""),".",""),"-",""),"/",""),"?",""),"_",""),",",""),"[",""),"]",""),"(",""),")",""),"*","")</f>
        <v/>
      </c>
      <c r="BA557" s="61" t="str">
        <f aca="false">SUBSTITUTE(SUBSTITUTE(SUBSTITUTE(SUBSTITUTE(SUBSTITUTE(SUBSTITUTE(SUBSTITUTE(SUBSTITUTE(SUBSTITUTE(SUBSTITUTE(SUBSTITUTE(SUBSTITUTE(SUBSTITUTE(LOWER(AA557&amp;""),CHAR(160),""),"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"&amp;TRIM(SUBSTITUTE(SUBSTITUTE(SUBSTITUTE(SUBSTITUTE(SUBSTITUTE(SUBSTITUTE(SUBSTITUTE(SUBSTITUTE(SUBSTITUTE(SUBSTITUTE(SUBSTITUTE(SUBSTITUTE(SUBSTITUTE(SUBSTITUTE(SUBSTITUTE(SUBSTITUTE(SUBSTITUTE(SUBSTITUTE(SUBSTITUTE(SUBSTITUTE(LOWER(V557&amp;""),CHAR(160)," "),"."," "),","," "),"-"," "),"/"," "),"("," "),")"," "),":"," "),";"," "),"_"," "),"–"," "),"?"," "),"!"," "),"*"," "),"["," "),"]"," "),"'"," "),"#"," "),"+"," "),"&amp;"," "))&amp;" "</f>
        <v>  </v>
      </c>
      <c r="BD557" s="61" t="str">
        <f aca="false">" "&amp;TRIM(SUBSTITUTE(SUBSTITUTE(SUBSTITUTE(SUBSTITUTE(SUBSTITUTE(SUBSTITUTE(SUBSTITUTE(SUBSTITUTE(SUBSTITUTE(SUBSTITUTE(SUBSTITUTE(SUBSTITUTE(SUBSTITUTE(SUBSTITUTE(SUBSTITUTE(SUBSTITUTE(SUBSTITUTE(SUBSTITUTE(SUBSTITUTE(SUBSTITUTE(LOWER(Z557&amp;""),CHAR(160)," "),"."," "),","," "),"-"," "),"/"," "),"("," "),")"," "),":"," "),";"," "),"_"," "),"–"," "),"?"," "),"!"," "),"*"," "),"["," "),"]"," "),"'"," "),"#"," "),"+"," "),"&amp;"," "))&amp;" "</f>
        <v>  </v>
      </c>
      <c r="BE557" s="61" t="str">
        <f aca="false">" "&amp;TRIM(SUBSTITUTE(SUBSTITUTE(SUBSTITUTE(SUBSTITUTE(SUBSTITUTE(SUBSTITUTE(SUBSTITUTE(SUBSTITUTE(SUBSTITUTE(SUBSTITUTE(SUBSTITUTE(SUBSTITUTE(SUBSTITUTE(SUBSTITUTE(SUBSTITUTE(SUBSTITUTE(SUBSTITUTE(SUBSTITUTE(SUBSTITUTE(SUBSTITUTE(LOWER(W557&amp;""),CHAR(160)," "),"."," "),","," "),"-"," "),"/"," "),"("," "),")"," "),":"," "),";"," "),"_"," "),"–"," "),"?"," "),"!"," "),"*"," "),"["," "),"]"," "),"'"," "),"#"," "),"+"," "),"&amp;"," "))&amp;" "</f>
        <v>  </v>
      </c>
      <c r="BF557" s="61" t="str">
        <f aca="false">" "&amp;TRIM(SUBSTITUTE(SUBSTITUTE(SUBSTITUTE(SUBSTITUTE(SUBSTITUTE(SUBSTITUTE(SUBSTITUTE(SUBSTITUTE(SUBSTITUTE(SUBSTITUTE(SUBSTITUTE(SUBSTITUTE(SUBSTITUTE(SUBSTITUTE(SUBSTITUTE(SUBSTITUTE(SUBSTITUTE(SUBSTITUTE(SUBSTITUTE(SUBSTITUTE(LOWER(AC557&amp;""),CHAR(160)," "),"."," "),","," "),"-"," "),"/"," "),"("," "),")"," "),":"," "),";"," "),"_"," "),"–"," "),"?"," "),"!"," "),"*"," "),"["," "),"]"," "),"'"," "),"#"," "),"+"," "),"&amp;"," "))&amp;" "</f>
        <v>  </v>
      </c>
    </row>
    <row r="558" customFormat="false" ht="41.25" hidden="false" customHeight="true" outlineLevel="0" collapsed="false">
      <c r="A558" s="57" t="s">
        <v>1225</v>
      </c>
      <c r="B558" s="57" t="s">
        <v>287</v>
      </c>
      <c r="C558" s="57" t="str">
        <f aca="false">Flights!$F$21</f>
        <v>MH0073</v>
      </c>
      <c r="D558" s="58" t="n">
        <f aca="false">Flights!$D$21</f>
        <v>46322</v>
      </c>
      <c r="E558" s="57" t="str">
        <f aca="false">Flights!$G$21&amp;"-"&amp;Flights!$H$21</f>
        <v>HKG-KUL</v>
      </c>
      <c r="F558" s="57" t="str">
        <f aca="false">Flights!$K$21</f>
        <v>BC</v>
      </c>
      <c r="G558" s="57" t="s">
        <v>402</v>
      </c>
      <c r="H558" s="57" t="s">
        <v>360</v>
      </c>
      <c r="I558" s="57" t="s">
        <v>429</v>
      </c>
      <c r="J558" s="57" t="s">
        <v>511</v>
      </c>
      <c r="K558" s="67" t="s">
        <v>431</v>
      </c>
      <c r="L558" s="67" t="s">
        <v>1226</v>
      </c>
      <c r="M558" s="67" t="s">
        <v>433</v>
      </c>
      <c r="N558" s="67" t="s">
        <v>365</v>
      </c>
      <c r="O558" s="67" t="s">
        <v>1208</v>
      </c>
      <c r="P558" s="57" t="s">
        <v>279</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open",IF(AND(NOT(OR(LEN(AZ558)&lt;15,ISNUMBER(MATCH(AZ558,L_Placeholder,0)))),NOT(SUMPRODUCT(--ISNUMBER(SEARCH(" "&amp;L_EvidencePhrase&amp;" ",BF558)))&gt;0),NOT(OR(LEN(AU558)&lt;2,ISNUMBER(MATCH(AU558,L_Placeholder,0)))),NOT(OR(LEN(AX558)&lt;2,ISNUMBER(MATCH(AX558,L_Placeholder,0)))),TRIM(AE558)&lt;&gt;TRIM(T558)),"N/A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",BD558)))&gt;0),"INVALID – evidence missing, placeholder or not yet on file",IF(OR(LEN(AX558)&lt;2,ISNUMBER(MATCH(AX558,L_Placeholder,0))),"INVALID – verifier missing",IF(AX558=AU558,"INVALID – verifier must be someone other than the PIC",IF(SUMPRODUCT(--ISNUMBER(SEARCH(" "&amp;L_EvidencePhrase&amp;" ",BC558)))&gt;0,"INVALID – result not yet available (awaiting / TBC)",IF(AND(TRIM(U558)="Pass",SUMPRODUCT(--ISNUMBER(SEARCH(" "&amp;L_ResultBad&amp;" ",BC558)))&gt;0,NOT(SUMPRODUCT(--ISNUMBER(SEARCH(" "&amp;L_Negation&amp;" ",BC558)))&gt;0)),"INVALID – result describes a problem: use Fail, then Pass after CA",IF(AND(AQ558=1,OR(OR(LEN(AY558)&lt;3,ISNUMBER(MATCH(AY558,L_Placeholder,0))),SUMPRODUCT(--ISNUMBER(SEARCH(" "&amp;L_EvidencePhrase&amp;" ",BE558)))&gt;0)),"INVALID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SUBSTITUTE(SUBSTITUTE(SUBSTITUTE(SUBSTITUTE(SUBSTITUTE(SUBSTITUTE(SUBSTITUTE(SUBSTITUTE(SUBSTITUTE(SUBSTITUTE(SUBSTITUTE(SUBSTITUTE(SUBSTITUTE(LOWER(T558&amp;""),CHAR(160),"")," ",""),".",""),"-",""),"/",""),"?",""),"_",""),",",""),"[",""),"]",""),"(",""),")",""),"*","")</f>
        <v/>
      </c>
      <c r="AV558" s="61" t="str">
        <f aca="false">SUBSTITUTE(SUBSTITUTE(SUBSTITUTE(SUBSTITUTE(SUBSTITUTE(SUBSTITUTE(SUBSTITUTE(SUBSTITUTE(SUBSTITUTE(SUBSTITUTE(SUBSTITUTE(SUBSTITUTE(SUBSTITUTE(LOWER(V558&amp;""),CHAR(160),"")," ",""),".",""),"-",""),"/",""),"?",""),"_",""),",",""),"[",""),"]",""),"(",""),")",""),"*","")</f>
        <v/>
      </c>
      <c r="AW558" s="61" t="str">
        <f aca="false">SUBSTITUTE(SUBSTITUTE(SUBSTITUTE(SUBSTITUTE(SUBSTITUTE(SUBSTITUTE(SUBSTITUTE(SUBSTITUTE(SUBSTITUTE(SUBSTITUTE(SUBSTITUTE(SUBSTITUTE(SUBSTITUTE(LOWER(Z558&amp;""),CHAR(160),"")," ",""),".",""),"-",""),"/",""),"?",""),"_",""),",",""),"[",""),"]",""),"(",""),")",""),"*","")</f>
        <v/>
      </c>
      <c r="AX558" s="61" t="str">
        <f aca="false">SUBSTITUTE(SUBSTITUTE(SUBSTITUTE(SUBSTITUTE(SUBSTITUTE(SUBSTITUTE(SUBSTITUTE(SUBSTITUTE(SUBSTITUTE(SUBSTITUTE(SUBSTITUTE(SUBSTITUTE(SUBSTITUTE(LOWER(AE558&amp;""),CHAR(160),"")," ",""),".",""),"-",""),"/",""),"?",""),"_",""),",",""),"[",""),"]",""),"(",""),")",""),"*","")</f>
        <v/>
      </c>
      <c r="AY558" s="61" t="str">
        <f aca="false">SUBSTITUTE(SUBSTITUTE(SUBSTITUTE(SUBSTITUTE(SUBSTITUTE(SUBSTITUTE(SUBSTITUTE(SUBSTITUTE(SUBSTITUTE(SUBSTITUTE(SUBSTITUTE(SUBSTITUTE(SUBSTITUTE(LOWER(W558&amp;""),CHAR(160),"")," ",""),".",""),"-",""),"/",""),"?",""),"_",""),",",""),"[",""),"]",""),"(",""),")",""),"*","")</f>
        <v/>
      </c>
      <c r="AZ558" s="61" t="str">
        <f aca="false">SUBSTITUTE(SUBSTITUTE(SUBSTITUTE(SUBSTITUTE(SUBSTITUTE(SUBSTITUTE(SUBSTITUTE(SUBSTITUTE(SUBSTITUTE(SUBSTITUTE(SUBSTITUTE(SUBSTITUTE(SUBSTITUTE(LOWER(AC558&amp;""),CHAR(160),"")," ",""),".",""),"-",""),"/",""),"?",""),"_",""),",",""),"[",""),"]",""),"(",""),")",""),"*","")</f>
        <v/>
      </c>
      <c r="BA558" s="61" t="str">
        <f aca="false">SUBSTITUTE(SUBSTITUTE(SUBSTITUTE(SUBSTITUTE(SUBSTITUTE(SUBSTITUTE(SUBSTITUTE(SUBSTITUTE(SUBSTITUTE(SUBSTITUTE(SUBSTITUTE(SUBSTITUTE(SUBSTITUTE(LOWER(AA558&amp;""),CHAR(160),""),"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"&amp;TRIM(SUBSTITUTE(SUBSTITUTE(SUBSTITUTE(SUBSTITUTE(SUBSTITUTE(SUBSTITUTE(SUBSTITUTE(SUBSTITUTE(SUBSTITUTE(SUBSTITUTE(SUBSTITUTE(SUBSTITUTE(SUBSTITUTE(SUBSTITUTE(SUBSTITUTE(SUBSTITUTE(SUBSTITUTE(SUBSTITUTE(SUBSTITUTE(SUBSTITUTE(LOWER(V558&amp;""),CHAR(160)," "),"."," "),","," "),"-"," "),"/"," "),"("," "),")"," "),":"," "),";"," "),"_"," "),"–"," "),"?"," "),"!"," "),"*"," "),"["," "),"]"," "),"'"," "),"#"," "),"+"," "),"&amp;"," "))&amp;" "</f>
        <v>  </v>
      </c>
      <c r="BD558" s="61" t="str">
        <f aca="false">" "&amp;TRIM(SUBSTITUTE(SUBSTITUTE(SUBSTITUTE(SUBSTITUTE(SUBSTITUTE(SUBSTITUTE(SUBSTITUTE(SUBSTITUTE(SUBSTITUTE(SUBSTITUTE(SUBSTITUTE(SUBSTITUTE(SUBSTITUTE(SUBSTITUTE(SUBSTITUTE(SUBSTITUTE(SUBSTITUTE(SUBSTITUTE(SUBSTITUTE(SUBSTITUTE(LOWER(Z558&amp;""),CHAR(160)," "),"."," "),","," "),"-"," "),"/"," "),"("," "),")"," "),":"," "),";"," "),"_"," "),"–"," "),"?"," "),"!"," "),"*"," "),"["," "),"]"," "),"'"," "),"#"," "),"+"," "),"&amp;"," "))&amp;" "</f>
        <v>  </v>
      </c>
      <c r="BE558" s="61" t="str">
        <f aca="false">" "&amp;TRIM(SUBSTITUTE(SUBSTITUTE(SUBSTITUTE(SUBSTITUTE(SUBSTITUTE(SUBSTITUTE(SUBSTITUTE(SUBSTITUTE(SUBSTITUTE(SUBSTITUTE(SUBSTITUTE(SUBSTITUTE(SUBSTITUTE(SUBSTITUTE(SUBSTITUTE(SUBSTITUTE(SUBSTITUTE(SUBSTITUTE(SUBSTITUTE(SUBSTITUTE(LOWER(W558&amp;""),CHAR(160)," "),"."," "),","," "),"-"," "),"/"," "),"("," "),")"," "),":"," "),";"," "),"_"," "),"–"," "),"?"," "),"!"," "),"*"," "),"["," "),"]"," "),"'"," "),"#"," "),"+"," "),"&amp;"," "))&amp;" "</f>
        <v>  </v>
      </c>
      <c r="BF558" s="61" t="str">
        <f aca="false">" "&amp;TRIM(SUBSTITUTE(SUBSTITUTE(SUBSTITUTE(SUBSTITUTE(SUBSTITUTE(SUBSTITUTE(SUBSTITUTE(SUBSTITUTE(SUBSTITUTE(SUBSTITUTE(SUBSTITUTE(SUBSTITUTE(SUBSTITUTE(SUBSTITUTE(SUBSTITUTE(SUBSTITUTE(SUBSTITUTE(SUBSTITUTE(SUBSTITUTE(SUBSTITUTE(LOWER(AC558&amp;""),CHAR(160)," "),"."," "),","," "),"-"," "),"/"," "),"("," "),")"," "),":"," "),";"," "),"_"," "),"–"," "),"?"," "),"!"," "),"*"," "),"["," "),"]"," "),"'"," "),"#"," "),"+"," "),"&amp;"," "))&amp;" "</f>
        <v>  </v>
      </c>
    </row>
    <row r="559" customFormat="false" ht="91.5" hidden="false" customHeight="true" outlineLevel="0" collapsed="false">
      <c r="A559" s="57" t="s">
        <v>1227</v>
      </c>
      <c r="B559" s="57" t="s">
        <v>287</v>
      </c>
      <c r="C559" s="57" t="str">
        <f aca="false">Flights!$F$21</f>
        <v>MH0073</v>
      </c>
      <c r="D559" s="58" t="n">
        <f aca="false">Flights!$D$21</f>
        <v>46322</v>
      </c>
      <c r="E559" s="57" t="str">
        <f aca="false">Flights!$G$21&amp;"-"&amp;Flights!$H$21</f>
        <v>HKG-KUL</v>
      </c>
      <c r="F559" s="57" t="str">
        <f aca="false">Flights!$K$21</f>
        <v>BC</v>
      </c>
      <c r="G559" s="57" t="s">
        <v>402</v>
      </c>
      <c r="H559" s="57" t="s">
        <v>360</v>
      </c>
      <c r="I559" s="57" t="s">
        <v>616</v>
      </c>
      <c r="J559" s="57" t="s">
        <v>1168</v>
      </c>
      <c r="K559" s="67" t="s">
        <v>1169</v>
      </c>
      <c r="L559" s="67" t="s">
        <v>1170</v>
      </c>
      <c r="M559" s="67" t="s">
        <v>433</v>
      </c>
      <c r="N559" s="67" t="s">
        <v>426</v>
      </c>
      <c r="O559" s="67" t="s">
        <v>1228</v>
      </c>
      <c r="P559" s="57" t="s">
        <v>279</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open",IF(AND(NOT(OR(LEN(AZ559)&lt;15,ISNUMBER(MATCH(AZ559,L_Placeholder,0)))),NOT(SUMPRODUCT(--ISNUMBER(SEARCH(" "&amp;L_EvidencePhrase&amp;" ",BF559)))&gt;0),NOT(OR(LEN(AU559)&lt;2,ISNUMBER(MATCH(AU559,L_Placeholder,0)))),NOT(OR(LEN(AX559)&lt;2,ISNUMBER(MATCH(AX559,L_Placeholder,0)))),TRIM(AE559)&lt;&gt;TRIM(T559)),"N/A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",BD559)))&gt;0),"INVALID – evidence missing, placeholder or not yet on file",IF(OR(LEN(AX559)&lt;2,ISNUMBER(MATCH(AX559,L_Placeholder,0))),"INVALID – verifier missing",IF(AX559=AU559,"INVALID – verifier must be someone other than the PIC",IF(SUMPRODUCT(--ISNUMBER(SEARCH(" "&amp;L_EvidencePhrase&amp;" ",BC559)))&gt;0,"INVALID – result not yet available (awaiting / TBC)",IF(AND(TRIM(U559)="Pass",SUMPRODUCT(--ISNUMBER(SEARCH(" "&amp;L_ResultBad&amp;" ",BC559)))&gt;0,NOT(SUMPRODUCT(--ISNUMBER(SEARCH(" "&amp;L_Negation&amp;" ",BC559)))&gt;0)),"INVALID – result describes a problem: use Fail, then Pass after CA",IF(AND(AQ559=1,OR(OR(LEN(AY559)&lt;3,ISNUMBER(MATCH(AY559,L_Placeholder,0))),SUMPRODUCT(--ISNUMBER(SEARCH(" "&amp;L_EvidencePhrase&amp;" ",BE559)))&gt;0)),"INVALID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SUBSTITUTE(SUBSTITUTE(SUBSTITUTE(SUBSTITUTE(SUBSTITUTE(SUBSTITUTE(SUBSTITUTE(SUBSTITUTE(SUBSTITUTE(SUBSTITUTE(SUBSTITUTE(SUBSTITUTE(SUBSTITUTE(LOWER(T559&amp;""),CHAR(160),"")," ",""),".",""),"-",""),"/",""),"?",""),"_",""),",",""),"[",""),"]",""),"(",""),")",""),"*","")</f>
        <v/>
      </c>
      <c r="AV559" s="61" t="str">
        <f aca="false">SUBSTITUTE(SUBSTITUTE(SUBSTITUTE(SUBSTITUTE(SUBSTITUTE(SUBSTITUTE(SUBSTITUTE(SUBSTITUTE(SUBSTITUTE(SUBSTITUTE(SUBSTITUTE(SUBSTITUTE(SUBSTITUTE(LOWER(V559&amp;""),CHAR(160),"")," ",""),".",""),"-",""),"/",""),"?",""),"_",""),",",""),"[",""),"]",""),"(",""),")",""),"*","")</f>
        <v/>
      </c>
      <c r="AW559" s="61" t="str">
        <f aca="false">SUBSTITUTE(SUBSTITUTE(SUBSTITUTE(SUBSTITUTE(SUBSTITUTE(SUBSTITUTE(SUBSTITUTE(SUBSTITUTE(SUBSTITUTE(SUBSTITUTE(SUBSTITUTE(SUBSTITUTE(SUBSTITUTE(LOWER(Z559&amp;""),CHAR(160),"")," ",""),".",""),"-",""),"/",""),"?",""),"_",""),",",""),"[",""),"]",""),"(",""),")",""),"*","")</f>
        <v/>
      </c>
      <c r="AX559" s="61" t="str">
        <f aca="false">SUBSTITUTE(SUBSTITUTE(SUBSTITUTE(SUBSTITUTE(SUBSTITUTE(SUBSTITUTE(SUBSTITUTE(SUBSTITUTE(SUBSTITUTE(SUBSTITUTE(SUBSTITUTE(SUBSTITUTE(SUBSTITUTE(LOWER(AE559&amp;""),CHAR(160),"")," ",""),".",""),"-",""),"/",""),"?",""),"_",""),",",""),"[",""),"]",""),"(",""),")",""),"*","")</f>
        <v/>
      </c>
      <c r="AY559" s="61" t="str">
        <f aca="false">SUBSTITUTE(SUBSTITUTE(SUBSTITUTE(SUBSTITUTE(SUBSTITUTE(SUBSTITUTE(SUBSTITUTE(SUBSTITUTE(SUBSTITUTE(SUBSTITUTE(SUBSTITUTE(SUBSTITUTE(SUBSTITUTE(LOWER(W559&amp;""),CHAR(160),"")," ",""),".",""),"-",""),"/",""),"?",""),"_",""),",",""),"[",""),"]",""),"(",""),")",""),"*","")</f>
        <v/>
      </c>
      <c r="AZ559" s="61" t="str">
        <f aca="false">SUBSTITUTE(SUBSTITUTE(SUBSTITUTE(SUBSTITUTE(SUBSTITUTE(SUBSTITUTE(SUBSTITUTE(SUBSTITUTE(SUBSTITUTE(SUBSTITUTE(SUBSTITUTE(SUBSTITUTE(SUBSTITUTE(LOWER(AC559&amp;""),CHAR(160),"")," ",""),".",""),"-",""),"/",""),"?",""),"_",""),",",""),"[",""),"]",""),"(",""),")",""),"*","")</f>
        <v/>
      </c>
      <c r="BA559" s="61" t="str">
        <f aca="false">SUBSTITUTE(SUBSTITUTE(SUBSTITUTE(SUBSTITUTE(SUBSTITUTE(SUBSTITUTE(SUBSTITUTE(SUBSTITUTE(SUBSTITUTE(SUBSTITUTE(SUBSTITUTE(SUBSTITUTE(SUBSTITUTE(LOWER(AA559&amp;""),CHAR(160),""),"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"&amp;TRIM(SUBSTITUTE(SUBSTITUTE(SUBSTITUTE(SUBSTITUTE(SUBSTITUTE(SUBSTITUTE(SUBSTITUTE(SUBSTITUTE(SUBSTITUTE(SUBSTITUTE(SUBSTITUTE(SUBSTITUTE(SUBSTITUTE(SUBSTITUTE(SUBSTITUTE(SUBSTITUTE(SUBSTITUTE(SUBSTITUTE(SUBSTITUTE(SUBSTITUTE(LOWER(V559&amp;""),CHAR(160)," "),"."," "),","," "),"-"," "),"/"," "),"("," "),")"," "),":"," "),";"," "),"_"," "),"–"," "),"?"," "),"!"," "),"*"," "),"["," "),"]"," "),"'"," "),"#"," "),"+"," "),"&amp;"," "))&amp;" "</f>
        <v>  </v>
      </c>
      <c r="BD559" s="61" t="str">
        <f aca="false">" "&amp;TRIM(SUBSTITUTE(SUBSTITUTE(SUBSTITUTE(SUBSTITUTE(SUBSTITUTE(SUBSTITUTE(SUBSTITUTE(SUBSTITUTE(SUBSTITUTE(SUBSTITUTE(SUBSTITUTE(SUBSTITUTE(SUBSTITUTE(SUBSTITUTE(SUBSTITUTE(SUBSTITUTE(SUBSTITUTE(SUBSTITUTE(SUBSTITUTE(SUBSTITUTE(LOWER(Z559&amp;""),CHAR(160)," "),"."," "),","," "),"-"," "),"/"," "),"("," "),")"," "),":"," "),";"," "),"_"," "),"–"," "),"?"," "),"!"," "),"*"," "),"["," "),"]"," "),"'"," "),"#"," "),"+"," "),"&amp;"," "))&amp;" "</f>
        <v>  </v>
      </c>
      <c r="BE559" s="61" t="str">
        <f aca="false">" "&amp;TRIM(SUBSTITUTE(SUBSTITUTE(SUBSTITUTE(SUBSTITUTE(SUBSTITUTE(SUBSTITUTE(SUBSTITUTE(SUBSTITUTE(SUBSTITUTE(SUBSTITUTE(SUBSTITUTE(SUBSTITUTE(SUBSTITUTE(SUBSTITUTE(SUBSTITUTE(SUBSTITUTE(SUBSTITUTE(SUBSTITUTE(SUBSTITUTE(SUBSTITUTE(LOWER(W559&amp;""),CHAR(160)," "),"."," "),","," "),"-"," "),"/"," "),"("," "),")"," "),":"," "),";"," "),"_"," "),"–"," "),"?"," "),"!"," "),"*"," "),"["," "),"]"," "),"'"," "),"#"," "),"+"," "),"&amp;"," "))&amp;" "</f>
        <v>  </v>
      </c>
      <c r="BF559" s="61" t="str">
        <f aca="false">" "&amp;TRIM(SUBSTITUTE(SUBSTITUTE(SUBSTITUTE(SUBSTITUTE(SUBSTITUTE(SUBSTITUTE(SUBSTITUTE(SUBSTITUTE(SUBSTITUTE(SUBSTITUTE(SUBSTITUTE(SUBSTITUTE(SUBSTITUTE(SUBSTITUTE(SUBSTITUTE(SUBSTITUTE(SUBSTITUTE(SUBSTITUTE(SUBSTITUTE(SUBSTITUTE(LOWER(AC559&amp;""),CHAR(160)," "),"."," "),","," "),"-"," "),"/"," "),"("," "),")"," "),":"," "),";"," "),"_"," "),"–"," "),"?"," "),"!"," "),"*"," "),"["," "),"]"," "),"'"," "),"#"," "),"+"," "),"&amp;"," "))&amp;" "</f>
        <v>  </v>
      </c>
    </row>
    <row r="560" customFormat="false" ht="39.75" hidden="false" customHeight="true" outlineLevel="0" collapsed="false">
      <c r="A560" s="57" t="s">
        <v>1229</v>
      </c>
      <c r="B560" s="57" t="s">
        <v>287</v>
      </c>
      <c r="C560" s="57" t="str">
        <f aca="false">Flights!$F$21</f>
        <v>MH0073</v>
      </c>
      <c r="D560" s="58" t="n">
        <f aca="false">Flights!$D$21</f>
        <v>46322</v>
      </c>
      <c r="E560" s="57" t="str">
        <f aca="false">Flights!$G$21&amp;"-"&amp;Flights!$H$21</f>
        <v>HKG-KUL</v>
      </c>
      <c r="F560" s="57" t="str">
        <f aca="false">Flights!$K$21</f>
        <v>BC</v>
      </c>
      <c r="G560" s="57" t="s">
        <v>441</v>
      </c>
      <c r="H560" s="57" t="s">
        <v>442</v>
      </c>
      <c r="I560" s="57" t="s">
        <v>361</v>
      </c>
      <c r="J560" s="57" t="s">
        <v>443</v>
      </c>
      <c r="K560" s="67" t="s">
        <v>408</v>
      </c>
      <c r="L560" s="67" t="s">
        <v>444</v>
      </c>
      <c r="M560" s="67"/>
      <c r="N560" s="67" t="s">
        <v>365</v>
      </c>
      <c r="O560" s="67" t="s">
        <v>445</v>
      </c>
      <c r="P560" s="57" t="s">
        <v>279</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open",IF(AND(NOT(OR(LEN(AZ560)&lt;15,ISNUMBER(MATCH(AZ560,L_Placeholder,0)))),NOT(SUMPRODUCT(--ISNUMBER(SEARCH(" "&amp;L_EvidencePhrase&amp;" ",BF560)))&gt;0),NOT(OR(LEN(AU560)&lt;2,ISNUMBER(MATCH(AU560,L_Placeholder,0)))),NOT(OR(LEN(AX560)&lt;2,ISNUMBER(MATCH(AX560,L_Placeholder,0)))),TRIM(AE560)&lt;&gt;TRIM(T560)),"N/A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",BD560)))&gt;0),"INVALID – evidence missing, placeholder or not yet on file",IF(OR(LEN(AX560)&lt;2,ISNUMBER(MATCH(AX560,L_Placeholder,0))),"INVALID – verifier missing",IF(AX560=AU560,"INVALID – verifier must be someone other than the PIC",IF(SUMPRODUCT(--ISNUMBER(SEARCH(" "&amp;L_EvidencePhrase&amp;" ",BC560)))&gt;0,"INVALID – result not yet available (awaiting / TBC)",IF(AND(TRIM(U560)="Pass",SUMPRODUCT(--ISNUMBER(SEARCH(" "&amp;L_ResultBad&amp;" ",BC560)))&gt;0,NOT(SUMPRODUCT(--ISNUMBER(SEARCH(" "&amp;L_Negation&amp;" ",BC560)))&gt;0)),"INVALID – result describes a problem: use Fail, then Pass after CA",IF(AND(AQ560=1,OR(OR(LEN(AY560)&lt;3,ISNUMBER(MATCH(AY560,L_Placeholder,0))),SUMPRODUCT(--ISNUMBER(SEARCH(" "&amp;L_EvidencePhrase&amp;" ",BE560)))&gt;0)),"INVALID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SUBSTITUTE(SUBSTITUTE(SUBSTITUTE(SUBSTITUTE(SUBSTITUTE(SUBSTITUTE(SUBSTITUTE(SUBSTITUTE(SUBSTITUTE(SUBSTITUTE(SUBSTITUTE(SUBSTITUTE(SUBSTITUTE(LOWER(T560&amp;""),CHAR(160),"")," ",""),".",""),"-",""),"/",""),"?",""),"_",""),",",""),"[",""),"]",""),"(",""),")",""),"*","")</f>
        <v/>
      </c>
      <c r="AV560" s="61" t="str">
        <f aca="false">SUBSTITUTE(SUBSTITUTE(SUBSTITUTE(SUBSTITUTE(SUBSTITUTE(SUBSTITUTE(SUBSTITUTE(SUBSTITUTE(SUBSTITUTE(SUBSTITUTE(SUBSTITUTE(SUBSTITUTE(SUBSTITUTE(LOWER(V560&amp;""),CHAR(160),"")," ",""),".",""),"-",""),"/",""),"?",""),"_",""),",",""),"[",""),"]",""),"(",""),")",""),"*","")</f>
        <v/>
      </c>
      <c r="AW560" s="61" t="str">
        <f aca="false">SUBSTITUTE(SUBSTITUTE(SUBSTITUTE(SUBSTITUTE(SUBSTITUTE(SUBSTITUTE(SUBSTITUTE(SUBSTITUTE(SUBSTITUTE(SUBSTITUTE(SUBSTITUTE(SUBSTITUTE(SUBSTITUTE(LOWER(Z560&amp;""),CHAR(160),"")," ",""),".",""),"-",""),"/",""),"?",""),"_",""),",",""),"[",""),"]",""),"(",""),")",""),"*","")</f>
        <v/>
      </c>
      <c r="AX560" s="61" t="str">
        <f aca="false">SUBSTITUTE(SUBSTITUTE(SUBSTITUTE(SUBSTITUTE(SUBSTITUTE(SUBSTITUTE(SUBSTITUTE(SUBSTITUTE(SUBSTITUTE(SUBSTITUTE(SUBSTITUTE(SUBSTITUTE(SUBSTITUTE(LOWER(AE560&amp;""),CHAR(160),"")," ",""),".",""),"-",""),"/",""),"?",""),"_",""),",",""),"[",""),"]",""),"(",""),")",""),"*","")</f>
        <v/>
      </c>
      <c r="AY560" s="61" t="str">
        <f aca="false">SUBSTITUTE(SUBSTITUTE(SUBSTITUTE(SUBSTITUTE(SUBSTITUTE(SUBSTITUTE(SUBSTITUTE(SUBSTITUTE(SUBSTITUTE(SUBSTITUTE(SUBSTITUTE(SUBSTITUTE(SUBSTITUTE(LOWER(W560&amp;""),CHAR(160),"")," ",""),".",""),"-",""),"/",""),"?",""),"_",""),",",""),"[",""),"]",""),"(",""),")",""),"*","")</f>
        <v/>
      </c>
      <c r="AZ560" s="61" t="str">
        <f aca="false">SUBSTITUTE(SUBSTITUTE(SUBSTITUTE(SUBSTITUTE(SUBSTITUTE(SUBSTITUTE(SUBSTITUTE(SUBSTITUTE(SUBSTITUTE(SUBSTITUTE(SUBSTITUTE(SUBSTITUTE(SUBSTITUTE(LOWER(AC560&amp;""),CHAR(160),"")," ",""),".",""),"-",""),"/",""),"?",""),"_",""),",",""),"[",""),"]",""),"(",""),")",""),"*","")</f>
        <v/>
      </c>
      <c r="BA560" s="61" t="str">
        <f aca="false">SUBSTITUTE(SUBSTITUTE(SUBSTITUTE(SUBSTITUTE(SUBSTITUTE(SUBSTITUTE(SUBSTITUTE(SUBSTITUTE(SUBSTITUTE(SUBSTITUTE(SUBSTITUTE(SUBSTITUTE(SUBSTITUTE(LOWER(AA560&amp;""),CHAR(160),""),"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"&amp;TRIM(SUBSTITUTE(SUBSTITUTE(SUBSTITUTE(SUBSTITUTE(SUBSTITUTE(SUBSTITUTE(SUBSTITUTE(SUBSTITUTE(SUBSTITUTE(SUBSTITUTE(SUBSTITUTE(SUBSTITUTE(SUBSTITUTE(SUBSTITUTE(SUBSTITUTE(SUBSTITUTE(SUBSTITUTE(SUBSTITUTE(SUBSTITUTE(SUBSTITUTE(LOWER(V560&amp;""),CHAR(160)," "),"."," "),","," "),"-"," "),"/"," "),"("," "),")"," "),":"," "),";"," "),"_"," "),"–"," "),"?"," "),"!"," "),"*"," "),"["," "),"]"," "),"'"," "),"#"," "),"+"," "),"&amp;"," "))&amp;" "</f>
        <v>  </v>
      </c>
      <c r="BD560" s="61" t="str">
        <f aca="false">" "&amp;TRIM(SUBSTITUTE(SUBSTITUTE(SUBSTITUTE(SUBSTITUTE(SUBSTITUTE(SUBSTITUTE(SUBSTITUTE(SUBSTITUTE(SUBSTITUTE(SUBSTITUTE(SUBSTITUTE(SUBSTITUTE(SUBSTITUTE(SUBSTITUTE(SUBSTITUTE(SUBSTITUTE(SUBSTITUTE(SUBSTITUTE(SUBSTITUTE(SUBSTITUTE(LOWER(Z560&amp;""),CHAR(160)," "),"."," "),","," "),"-"," "),"/"," "),"("," "),")"," "),":"," "),";"," "),"_"," "),"–"," "),"?"," "),"!"," "),"*"," "),"["," "),"]"," "),"'"," "),"#"," "),"+"," "),"&amp;"," "))&amp;" "</f>
        <v>  </v>
      </c>
      <c r="BE560" s="61" t="str">
        <f aca="false">" "&amp;TRIM(SUBSTITUTE(SUBSTITUTE(SUBSTITUTE(SUBSTITUTE(SUBSTITUTE(SUBSTITUTE(SUBSTITUTE(SUBSTITUTE(SUBSTITUTE(SUBSTITUTE(SUBSTITUTE(SUBSTITUTE(SUBSTITUTE(SUBSTITUTE(SUBSTITUTE(SUBSTITUTE(SUBSTITUTE(SUBSTITUTE(SUBSTITUTE(SUBSTITUTE(LOWER(W560&amp;""),CHAR(160)," "),"."," "),","," "),"-"," "),"/"," "),"("," "),")"," "),":"," "),";"," "),"_"," "),"–"," "),"?"," "),"!"," "),"*"," "),"["," "),"]"," "),"'"," "),"#"," "),"+"," "),"&amp;"," "))&amp;" "</f>
        <v>  </v>
      </c>
      <c r="BF560" s="61" t="str">
        <f aca="false">" "&amp;TRIM(SUBSTITUTE(SUBSTITUTE(SUBSTITUTE(SUBSTITUTE(SUBSTITUTE(SUBSTITUTE(SUBSTITUTE(SUBSTITUTE(SUBSTITUTE(SUBSTITUTE(SUBSTITUTE(SUBSTITUTE(SUBSTITUTE(SUBSTITUTE(SUBSTITUTE(SUBSTITUTE(SUBSTITUTE(SUBSTITUTE(SUBSTITUTE(SUBSTITUTE(LOWER(AC560&amp;""),CHAR(160)," "),"."," "),","," "),"-"," "),"/"," "),"("," "),")"," "),":"," "),";"," "),"_"," "),"–"," "),"?"," "),"!"," "),"*"," "),"["," "),"]"," "),"'"," "),"#"," "),"+"," "),"&amp;"," "))&amp;" "</f>
        <v>  </v>
      </c>
    </row>
    <row r="561" customFormat="false" ht="39.75" hidden="false" customHeight="true" outlineLevel="0" collapsed="false">
      <c r="A561" s="57" t="s">
        <v>1230</v>
      </c>
      <c r="B561" s="57" t="s">
        <v>287</v>
      </c>
      <c r="C561" s="57" t="str">
        <f aca="false">Flights!$F$21</f>
        <v>MH0073</v>
      </c>
      <c r="D561" s="58" t="n">
        <f aca="false">Flights!$D$21</f>
        <v>46322</v>
      </c>
      <c r="E561" s="57" t="str">
        <f aca="false">Flights!$G$21&amp;"-"&amp;Flights!$H$21</f>
        <v>HKG-KUL</v>
      </c>
      <c r="F561" s="57" t="str">
        <f aca="false">Flights!$K$21</f>
        <v>BC</v>
      </c>
      <c r="G561" s="57" t="s">
        <v>441</v>
      </c>
      <c r="H561" s="57" t="s">
        <v>442</v>
      </c>
      <c r="I561" s="57" t="s">
        <v>410</v>
      </c>
      <c r="J561" s="57" t="s">
        <v>447</v>
      </c>
      <c r="K561" s="67" t="s">
        <v>408</v>
      </c>
      <c r="L561" s="67" t="s">
        <v>444</v>
      </c>
      <c r="M561" s="67"/>
      <c r="N561" s="67" t="s">
        <v>365</v>
      </c>
      <c r="O561" s="67" t="s">
        <v>445</v>
      </c>
      <c r="P561" s="57" t="s">
        <v>279</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open",IF(AND(NOT(OR(LEN(AZ561)&lt;15,ISNUMBER(MATCH(AZ561,L_Placeholder,0)))),NOT(SUMPRODUCT(--ISNUMBER(SEARCH(" "&amp;L_EvidencePhrase&amp;" ",BF561)))&gt;0),NOT(OR(LEN(AU561)&lt;2,ISNUMBER(MATCH(AU561,L_Placeholder,0)))),NOT(OR(LEN(AX561)&lt;2,ISNUMBER(MATCH(AX561,L_Placeholder,0)))),TRIM(AE561)&lt;&gt;TRIM(T561)),"N/A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",BD561)))&gt;0),"INVALID – evidence missing, placeholder or not yet on file",IF(OR(LEN(AX561)&lt;2,ISNUMBER(MATCH(AX561,L_Placeholder,0))),"INVALID – verifier missing",IF(AX561=AU561,"INVALID – verifier must be someone other than the PIC",IF(SUMPRODUCT(--ISNUMBER(SEARCH(" "&amp;L_EvidencePhrase&amp;" ",BC561)))&gt;0,"INVALID – result not yet available (awaiting / TBC)",IF(AND(TRIM(U561)="Pass",SUMPRODUCT(--ISNUMBER(SEARCH(" "&amp;L_ResultBad&amp;" ",BC561)))&gt;0,NOT(SUMPRODUCT(--ISNUMBER(SEARCH(" "&amp;L_Negation&amp;" ",BC561)))&gt;0)),"INVALID – result describes a problem: use Fail, then Pass after CA",IF(AND(AQ561=1,OR(OR(LEN(AY561)&lt;3,ISNUMBER(MATCH(AY561,L_Placeholder,0))),SUMPRODUCT(--ISNUMBER(SEARCH(" "&amp;L_EvidencePhrase&amp;" ",BE561)))&gt;0)),"INVALID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SUBSTITUTE(SUBSTITUTE(SUBSTITUTE(SUBSTITUTE(SUBSTITUTE(SUBSTITUTE(SUBSTITUTE(SUBSTITUTE(SUBSTITUTE(SUBSTITUTE(SUBSTITUTE(SUBSTITUTE(SUBSTITUTE(LOWER(T561&amp;""),CHAR(160),"")," ",""),".",""),"-",""),"/",""),"?",""),"_",""),",",""),"[",""),"]",""),"(",""),")",""),"*","")</f>
        <v/>
      </c>
      <c r="AV561" s="61" t="str">
        <f aca="false">SUBSTITUTE(SUBSTITUTE(SUBSTITUTE(SUBSTITUTE(SUBSTITUTE(SUBSTITUTE(SUBSTITUTE(SUBSTITUTE(SUBSTITUTE(SUBSTITUTE(SUBSTITUTE(SUBSTITUTE(SUBSTITUTE(LOWER(V561&amp;""),CHAR(160),"")," ",""),".",""),"-",""),"/",""),"?",""),"_",""),",",""),"[",""),"]",""),"(",""),")",""),"*","")</f>
        <v/>
      </c>
      <c r="AW561" s="61" t="str">
        <f aca="false">SUBSTITUTE(SUBSTITUTE(SUBSTITUTE(SUBSTITUTE(SUBSTITUTE(SUBSTITUTE(SUBSTITUTE(SUBSTITUTE(SUBSTITUTE(SUBSTITUTE(SUBSTITUTE(SUBSTITUTE(SUBSTITUTE(LOWER(Z561&amp;""),CHAR(160),"")," ",""),".",""),"-",""),"/",""),"?",""),"_",""),",",""),"[",""),"]",""),"(",""),")",""),"*","")</f>
        <v/>
      </c>
      <c r="AX561" s="61" t="str">
        <f aca="false">SUBSTITUTE(SUBSTITUTE(SUBSTITUTE(SUBSTITUTE(SUBSTITUTE(SUBSTITUTE(SUBSTITUTE(SUBSTITUTE(SUBSTITUTE(SUBSTITUTE(SUBSTITUTE(SUBSTITUTE(SUBSTITUTE(LOWER(AE561&amp;""),CHAR(160),"")," ",""),".",""),"-",""),"/",""),"?",""),"_",""),",",""),"[",""),"]",""),"(",""),")",""),"*","")</f>
        <v/>
      </c>
      <c r="AY561" s="61" t="str">
        <f aca="false">SUBSTITUTE(SUBSTITUTE(SUBSTITUTE(SUBSTITUTE(SUBSTITUTE(SUBSTITUTE(SUBSTITUTE(SUBSTITUTE(SUBSTITUTE(SUBSTITUTE(SUBSTITUTE(SUBSTITUTE(SUBSTITUTE(LOWER(W561&amp;""),CHAR(160),"")," ",""),".",""),"-",""),"/",""),"?",""),"_",""),",",""),"[",""),"]",""),"(",""),")",""),"*","")</f>
        <v/>
      </c>
      <c r="AZ561" s="61" t="str">
        <f aca="false">SUBSTITUTE(SUBSTITUTE(SUBSTITUTE(SUBSTITUTE(SUBSTITUTE(SUBSTITUTE(SUBSTITUTE(SUBSTITUTE(SUBSTITUTE(SUBSTITUTE(SUBSTITUTE(SUBSTITUTE(SUBSTITUTE(LOWER(AC561&amp;""),CHAR(160),"")," ",""),".",""),"-",""),"/",""),"?",""),"_",""),",",""),"[",""),"]",""),"(",""),")",""),"*","")</f>
        <v/>
      </c>
      <c r="BA561" s="61" t="str">
        <f aca="false">SUBSTITUTE(SUBSTITUTE(SUBSTITUTE(SUBSTITUTE(SUBSTITUTE(SUBSTITUTE(SUBSTITUTE(SUBSTITUTE(SUBSTITUTE(SUBSTITUTE(SUBSTITUTE(SUBSTITUTE(SUBSTITUTE(LOWER(AA561&amp;""),CHAR(160),""),"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"&amp;TRIM(SUBSTITUTE(SUBSTITUTE(SUBSTITUTE(SUBSTITUTE(SUBSTITUTE(SUBSTITUTE(SUBSTITUTE(SUBSTITUTE(SUBSTITUTE(SUBSTITUTE(SUBSTITUTE(SUBSTITUTE(SUBSTITUTE(SUBSTITUTE(SUBSTITUTE(SUBSTITUTE(SUBSTITUTE(SUBSTITUTE(SUBSTITUTE(SUBSTITUTE(LOWER(V561&amp;""),CHAR(160)," "),"."," "),","," "),"-"," "),"/"," "),"("," "),")"," "),":"," "),";"," "),"_"," "),"–"," "),"?"," "),"!"," "),"*"," "),"["," "),"]"," "),"'"," "),"#"," "),"+"," "),"&amp;"," "))&amp;" "</f>
        <v>  </v>
      </c>
      <c r="BD561" s="61" t="str">
        <f aca="false">" "&amp;TRIM(SUBSTITUTE(SUBSTITUTE(SUBSTITUTE(SUBSTITUTE(SUBSTITUTE(SUBSTITUTE(SUBSTITUTE(SUBSTITUTE(SUBSTITUTE(SUBSTITUTE(SUBSTITUTE(SUBSTITUTE(SUBSTITUTE(SUBSTITUTE(SUBSTITUTE(SUBSTITUTE(SUBSTITUTE(SUBSTITUTE(SUBSTITUTE(SUBSTITUTE(LOWER(Z561&amp;""),CHAR(160)," "),"."," "),","," "),"-"," "),"/"," "),"("," "),")"," "),":"," "),";"," "),"_"," "),"–"," "),"?"," "),"!"," "),"*"," "),"["," "),"]"," "),"'"," "),"#"," "),"+"," "),"&amp;"," "))&amp;" "</f>
        <v>  </v>
      </c>
      <c r="BE561" s="61" t="str">
        <f aca="false">" "&amp;TRIM(SUBSTITUTE(SUBSTITUTE(SUBSTITUTE(SUBSTITUTE(SUBSTITUTE(SUBSTITUTE(SUBSTITUTE(SUBSTITUTE(SUBSTITUTE(SUBSTITUTE(SUBSTITUTE(SUBSTITUTE(SUBSTITUTE(SUBSTITUTE(SUBSTITUTE(SUBSTITUTE(SUBSTITUTE(SUBSTITUTE(SUBSTITUTE(SUBSTITUTE(LOWER(W561&amp;""),CHAR(160)," "),"."," "),","," "),"-"," "),"/"," "),"("," "),")"," "),":"," "),";"," "),"_"," "),"–"," "),"?"," "),"!"," "),"*"," "),"["," "),"]"," "),"'"," "),"#"," "),"+"," "),"&amp;"," "))&amp;" "</f>
        <v>  </v>
      </c>
      <c r="BF561" s="61" t="str">
        <f aca="false">" "&amp;TRIM(SUBSTITUTE(SUBSTITUTE(SUBSTITUTE(SUBSTITUTE(SUBSTITUTE(SUBSTITUTE(SUBSTITUTE(SUBSTITUTE(SUBSTITUTE(SUBSTITUTE(SUBSTITUTE(SUBSTITUTE(SUBSTITUTE(SUBSTITUTE(SUBSTITUTE(SUBSTITUTE(SUBSTITUTE(SUBSTITUTE(SUBSTITUTE(SUBSTITUTE(LOWER(AC561&amp;""),CHAR(160)," "),"."," "),","," "),"-"," "),"/"," "),"("," "),")"," "),":"," "),";"," "),"_"," "),"–"," "),"?"," "),"!"," "),"*"," "),"["," "),"]"," "),"'"," "),"#"," "),"+"," "),"&amp;"," "))&amp;" "</f>
        <v>  </v>
      </c>
    </row>
    <row r="562" customFormat="false" ht="41.25" hidden="false" customHeight="true" outlineLevel="0" collapsed="false">
      <c r="A562" s="57" t="s">
        <v>1231</v>
      </c>
      <c r="B562" s="57" t="s">
        <v>287</v>
      </c>
      <c r="C562" s="57" t="str">
        <f aca="false">Flights!$F$21</f>
        <v>MH0073</v>
      </c>
      <c r="D562" s="58" t="n">
        <f aca="false">Flights!$D$21</f>
        <v>46322</v>
      </c>
      <c r="E562" s="57" t="str">
        <f aca="false">Flights!$G$21&amp;"-"&amp;Flights!$H$21</f>
        <v>HKG-KUL</v>
      </c>
      <c r="F562" s="57" t="str">
        <f aca="false">Flights!$K$21</f>
        <v>BC</v>
      </c>
      <c r="G562" s="57" t="s">
        <v>441</v>
      </c>
      <c r="H562" s="57" t="s">
        <v>442</v>
      </c>
      <c r="I562" s="57" t="s">
        <v>393</v>
      </c>
      <c r="J562" s="57" t="s">
        <v>1232</v>
      </c>
      <c r="K562" s="67" t="s">
        <v>1233</v>
      </c>
      <c r="L562" s="67" t="s">
        <v>681</v>
      </c>
      <c r="M562" s="67"/>
      <c r="N562" s="67" t="s">
        <v>365</v>
      </c>
      <c r="O562" s="67" t="s">
        <v>682</v>
      </c>
      <c r="P562" s="57" t="s">
        <v>184</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open",IF(AND(NOT(OR(LEN(AZ562)&lt;15,ISNUMBER(MATCH(AZ562,L_Placeholder,0)))),NOT(SUMPRODUCT(--ISNUMBER(SEARCH(" "&amp;L_EvidencePhrase&amp;" ",BF562)))&gt;0),NOT(OR(LEN(AU562)&lt;2,ISNUMBER(MATCH(AU562,L_Placeholder,0)))),NOT(OR(LEN(AX562)&lt;2,ISNUMBER(MATCH(AX562,L_Placeholder,0)))),TRIM(AE562)&lt;&gt;TRIM(T562)),"N/A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",BD562)))&gt;0),"INVALID – evidence missing, placeholder or not yet on file",IF(OR(LEN(AX562)&lt;2,ISNUMBER(MATCH(AX562,L_Placeholder,0))),"INVALID – verifier missing",IF(AX562=AU562,"INVALID – verifier must be someone other than the PIC",IF(SUMPRODUCT(--ISNUMBER(SEARCH(" "&amp;L_EvidencePhrase&amp;" ",BC562)))&gt;0,"INVALID – result not yet available (awaiting / TBC)",IF(AND(TRIM(U562)="Pass",SUMPRODUCT(--ISNUMBER(SEARCH(" "&amp;L_ResultBad&amp;" ",BC562)))&gt;0,NOT(SUMPRODUCT(--ISNUMBER(SEARCH(" "&amp;L_Negation&amp;" ",BC562)))&gt;0)),"INVALID – result describes a problem: use Fail, then Pass after CA",IF(AND(AQ562=1,OR(OR(LEN(AY562)&lt;3,ISNUMBER(MATCH(AY562,L_Placeholder,0))),SUMPRODUCT(--ISNUMBER(SEARCH(" "&amp;L_EvidencePhrase&amp;" ",BE562)))&gt;0)),"INVALID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SUBSTITUTE(SUBSTITUTE(SUBSTITUTE(SUBSTITUTE(SUBSTITUTE(SUBSTITUTE(SUBSTITUTE(SUBSTITUTE(SUBSTITUTE(SUBSTITUTE(SUBSTITUTE(SUBSTITUTE(SUBSTITUTE(LOWER(T562&amp;""),CHAR(160),"")," ",""),".",""),"-",""),"/",""),"?",""),"_",""),",",""),"[",""),"]",""),"(",""),")",""),"*","")</f>
        <v/>
      </c>
      <c r="AV562" s="61" t="str">
        <f aca="false">SUBSTITUTE(SUBSTITUTE(SUBSTITUTE(SUBSTITUTE(SUBSTITUTE(SUBSTITUTE(SUBSTITUTE(SUBSTITUTE(SUBSTITUTE(SUBSTITUTE(SUBSTITUTE(SUBSTITUTE(SUBSTITUTE(LOWER(V562&amp;""),CHAR(160),"")," ",""),".",""),"-",""),"/",""),"?",""),"_",""),",",""),"[",""),"]",""),"(",""),")",""),"*","")</f>
        <v/>
      </c>
      <c r="AW562" s="61" t="str">
        <f aca="false">SUBSTITUTE(SUBSTITUTE(SUBSTITUTE(SUBSTITUTE(SUBSTITUTE(SUBSTITUTE(SUBSTITUTE(SUBSTITUTE(SUBSTITUTE(SUBSTITUTE(SUBSTITUTE(SUBSTITUTE(SUBSTITUTE(LOWER(Z562&amp;""),CHAR(160),"")," ",""),".",""),"-",""),"/",""),"?",""),"_",""),",",""),"[",""),"]",""),"(",""),")",""),"*","")</f>
        <v/>
      </c>
      <c r="AX562" s="61" t="str">
        <f aca="false">SUBSTITUTE(SUBSTITUTE(SUBSTITUTE(SUBSTITUTE(SUBSTITUTE(SUBSTITUTE(SUBSTITUTE(SUBSTITUTE(SUBSTITUTE(SUBSTITUTE(SUBSTITUTE(SUBSTITUTE(SUBSTITUTE(LOWER(AE562&amp;""),CHAR(160),"")," ",""),".",""),"-",""),"/",""),"?",""),"_",""),",",""),"[",""),"]",""),"(",""),")",""),"*","")</f>
        <v/>
      </c>
      <c r="AY562" s="61" t="str">
        <f aca="false">SUBSTITUTE(SUBSTITUTE(SUBSTITUTE(SUBSTITUTE(SUBSTITUTE(SUBSTITUTE(SUBSTITUTE(SUBSTITUTE(SUBSTITUTE(SUBSTITUTE(SUBSTITUTE(SUBSTITUTE(SUBSTITUTE(LOWER(W562&amp;""),CHAR(160),"")," ",""),".",""),"-",""),"/",""),"?",""),"_",""),",",""),"[",""),"]",""),"(",""),")",""),"*","")</f>
        <v/>
      </c>
      <c r="AZ562" s="61" t="str">
        <f aca="false">SUBSTITUTE(SUBSTITUTE(SUBSTITUTE(SUBSTITUTE(SUBSTITUTE(SUBSTITUTE(SUBSTITUTE(SUBSTITUTE(SUBSTITUTE(SUBSTITUTE(SUBSTITUTE(SUBSTITUTE(SUBSTITUTE(LOWER(AC562&amp;""),CHAR(160),"")," ",""),".",""),"-",""),"/",""),"?",""),"_",""),",",""),"[",""),"]",""),"(",""),")",""),"*","")</f>
        <v/>
      </c>
      <c r="BA562" s="61" t="str">
        <f aca="false">SUBSTITUTE(SUBSTITUTE(SUBSTITUTE(SUBSTITUTE(SUBSTITUTE(SUBSTITUTE(SUBSTITUTE(SUBSTITUTE(SUBSTITUTE(SUBSTITUTE(SUBSTITUTE(SUBSTITUTE(SUBSTITUTE(LOWER(AA562&amp;""),CHAR(160),""),"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"&amp;TRIM(SUBSTITUTE(SUBSTITUTE(SUBSTITUTE(SUBSTITUTE(SUBSTITUTE(SUBSTITUTE(SUBSTITUTE(SUBSTITUTE(SUBSTITUTE(SUBSTITUTE(SUBSTITUTE(SUBSTITUTE(SUBSTITUTE(SUBSTITUTE(SUBSTITUTE(SUBSTITUTE(SUBSTITUTE(SUBSTITUTE(SUBSTITUTE(SUBSTITUTE(LOWER(V562&amp;""),CHAR(160)," "),"."," "),","," "),"-"," "),"/"," "),"("," "),")"," "),":"," "),";"," "),"_"," "),"–"," "),"?"," "),"!"," "),"*"," "),"["," "),"]"," "),"'"," "),"#"," "),"+"," "),"&amp;"," "))&amp;" "</f>
        <v>  </v>
      </c>
      <c r="BD562" s="61" t="str">
        <f aca="false">" "&amp;TRIM(SUBSTITUTE(SUBSTITUTE(SUBSTITUTE(SUBSTITUTE(SUBSTITUTE(SUBSTITUTE(SUBSTITUTE(SUBSTITUTE(SUBSTITUTE(SUBSTITUTE(SUBSTITUTE(SUBSTITUTE(SUBSTITUTE(SUBSTITUTE(SUBSTITUTE(SUBSTITUTE(SUBSTITUTE(SUBSTITUTE(SUBSTITUTE(SUBSTITUTE(LOWER(Z562&amp;""),CHAR(160)," "),"."," "),","," "),"-"," "),"/"," "),"("," "),")"," "),":"," "),";"," "),"_"," "),"–"," "),"?"," "),"!"," "),"*"," "),"["," "),"]"," "),"'"," "),"#"," "),"+"," "),"&amp;"," "))&amp;" "</f>
        <v>  </v>
      </c>
      <c r="BE562" s="61" t="str">
        <f aca="false">" "&amp;TRIM(SUBSTITUTE(SUBSTITUTE(SUBSTITUTE(SUBSTITUTE(SUBSTITUTE(SUBSTITUTE(SUBSTITUTE(SUBSTITUTE(SUBSTITUTE(SUBSTITUTE(SUBSTITUTE(SUBSTITUTE(SUBSTITUTE(SUBSTITUTE(SUBSTITUTE(SUBSTITUTE(SUBSTITUTE(SUBSTITUTE(SUBSTITUTE(SUBSTITUTE(LOWER(W562&amp;""),CHAR(160)," "),"."," "),","," "),"-"," "),"/"," "),"("," "),")"," "),":"," "),";"," "),"_"," "),"–"," "),"?"," "),"!"," "),"*"," "),"["," "),"]"," "),"'"," "),"#"," "),"+"," "),"&amp;"," "))&amp;" "</f>
        <v>  </v>
      </c>
      <c r="BF562" s="61" t="str">
        <f aca="false">" "&amp;TRIM(SUBSTITUTE(SUBSTITUTE(SUBSTITUTE(SUBSTITUTE(SUBSTITUTE(SUBSTITUTE(SUBSTITUTE(SUBSTITUTE(SUBSTITUTE(SUBSTITUTE(SUBSTITUTE(SUBSTITUTE(SUBSTITUTE(SUBSTITUTE(SUBSTITUTE(SUBSTITUTE(SUBSTITUTE(SUBSTITUTE(SUBSTITUTE(SUBSTITUTE(LOWER(AC562&amp;""),CHAR(160)," "),"."," "),","," "),"-"," "),"/"," "),"("," "),")"," "),":"," "),";"," "),"_"," "),"–"," "),"?"," "),"!"," "),"*"," "),"["," "),"]"," "),"'"," "),"#"," "),"+"," "),"&amp;"," "))&amp;" "</f>
        <v>  </v>
      </c>
    </row>
    <row r="563" customFormat="false" ht="39.75" hidden="false" customHeight="true" outlineLevel="0" collapsed="false">
      <c r="A563" s="57" t="s">
        <v>1234</v>
      </c>
      <c r="B563" s="57" t="s">
        <v>287</v>
      </c>
      <c r="C563" s="57" t="str">
        <f aca="false">Flights!$F$21</f>
        <v>MH0073</v>
      </c>
      <c r="D563" s="58" t="n">
        <f aca="false">Flights!$D$21</f>
        <v>46322</v>
      </c>
      <c r="E563" s="57" t="str">
        <f aca="false">Flights!$G$21&amp;"-"&amp;Flights!$H$21</f>
        <v>HKG-KUL</v>
      </c>
      <c r="F563" s="57" t="str">
        <f aca="false">Flights!$K$21</f>
        <v>BC</v>
      </c>
      <c r="G563" s="57" t="s">
        <v>441</v>
      </c>
      <c r="H563" s="57" t="s">
        <v>442</v>
      </c>
      <c r="I563" s="57" t="s">
        <v>422</v>
      </c>
      <c r="J563" s="57" t="s">
        <v>1235</v>
      </c>
      <c r="K563" s="67" t="s">
        <v>483</v>
      </c>
      <c r="L563" s="67" t="s">
        <v>1204</v>
      </c>
      <c r="M563" s="67" t="s">
        <v>184</v>
      </c>
      <c r="N563" s="67" t="s">
        <v>365</v>
      </c>
      <c r="O563" s="67"/>
      <c r="P563" s="57" t="s">
        <v>279</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open",IF(AND(NOT(OR(LEN(AZ563)&lt;15,ISNUMBER(MATCH(AZ563,L_Placeholder,0)))),NOT(SUMPRODUCT(--ISNUMBER(SEARCH(" "&amp;L_EvidencePhrase&amp;" ",BF563)))&gt;0),NOT(OR(LEN(AU563)&lt;2,ISNUMBER(MATCH(AU563,L_Placeholder,0)))),NOT(OR(LEN(AX563)&lt;2,ISNUMBER(MATCH(AX563,L_Placeholder,0)))),TRIM(AE563)&lt;&gt;TRIM(T563)),"N/A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",BD563)))&gt;0),"INVALID – evidence missing, placeholder or not yet on file",IF(OR(LEN(AX563)&lt;2,ISNUMBER(MATCH(AX563,L_Placeholder,0))),"INVALID – verifier missing",IF(AX563=AU563,"INVALID – verifier must be someone other than the PIC",IF(SUMPRODUCT(--ISNUMBER(SEARCH(" "&amp;L_EvidencePhrase&amp;" ",BC563)))&gt;0,"INVALID – result not yet available (awaiting / TBC)",IF(AND(TRIM(U563)="Pass",SUMPRODUCT(--ISNUMBER(SEARCH(" "&amp;L_ResultBad&amp;" ",BC563)))&gt;0,NOT(SUMPRODUCT(--ISNUMBER(SEARCH(" "&amp;L_Negation&amp;" ",BC563)))&gt;0)),"INVALID – result describes a problem: use Fail, then Pass after CA",IF(AND(AQ563=1,OR(OR(LEN(AY563)&lt;3,ISNUMBER(MATCH(AY563,L_Placeholder,0))),SUMPRODUCT(--ISNUMBER(SEARCH(" "&amp;L_EvidencePhrase&amp;" ",BE563)))&gt;0)),"INVALID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SUBSTITUTE(SUBSTITUTE(SUBSTITUTE(SUBSTITUTE(SUBSTITUTE(SUBSTITUTE(SUBSTITUTE(SUBSTITUTE(SUBSTITUTE(SUBSTITUTE(SUBSTITUTE(SUBSTITUTE(SUBSTITUTE(LOWER(T563&amp;""),CHAR(160),"")," ",""),".",""),"-",""),"/",""),"?",""),"_",""),",",""),"[",""),"]",""),"(",""),")",""),"*","")</f>
        <v/>
      </c>
      <c r="AV563" s="61" t="str">
        <f aca="false">SUBSTITUTE(SUBSTITUTE(SUBSTITUTE(SUBSTITUTE(SUBSTITUTE(SUBSTITUTE(SUBSTITUTE(SUBSTITUTE(SUBSTITUTE(SUBSTITUTE(SUBSTITUTE(SUBSTITUTE(SUBSTITUTE(LOWER(V563&amp;""),CHAR(160),"")," ",""),".",""),"-",""),"/",""),"?",""),"_",""),",",""),"[",""),"]",""),"(",""),")",""),"*","")</f>
        <v/>
      </c>
      <c r="AW563" s="61" t="str">
        <f aca="false">SUBSTITUTE(SUBSTITUTE(SUBSTITUTE(SUBSTITUTE(SUBSTITUTE(SUBSTITUTE(SUBSTITUTE(SUBSTITUTE(SUBSTITUTE(SUBSTITUTE(SUBSTITUTE(SUBSTITUTE(SUBSTITUTE(LOWER(Z563&amp;""),CHAR(160),"")," ",""),".",""),"-",""),"/",""),"?",""),"_",""),",",""),"[",""),"]",""),"(",""),")",""),"*","")</f>
        <v/>
      </c>
      <c r="AX563" s="61" t="str">
        <f aca="false">SUBSTITUTE(SUBSTITUTE(SUBSTITUTE(SUBSTITUTE(SUBSTITUTE(SUBSTITUTE(SUBSTITUTE(SUBSTITUTE(SUBSTITUTE(SUBSTITUTE(SUBSTITUTE(SUBSTITUTE(SUBSTITUTE(LOWER(AE563&amp;""),CHAR(160),"")," ",""),".",""),"-",""),"/",""),"?",""),"_",""),",",""),"[",""),"]",""),"(",""),")",""),"*","")</f>
        <v/>
      </c>
      <c r="AY563" s="61" t="str">
        <f aca="false">SUBSTITUTE(SUBSTITUTE(SUBSTITUTE(SUBSTITUTE(SUBSTITUTE(SUBSTITUTE(SUBSTITUTE(SUBSTITUTE(SUBSTITUTE(SUBSTITUTE(SUBSTITUTE(SUBSTITUTE(SUBSTITUTE(LOWER(W563&amp;""),CHAR(160),"")," ",""),".",""),"-",""),"/",""),"?",""),"_",""),",",""),"[",""),"]",""),"(",""),")",""),"*","")</f>
        <v/>
      </c>
      <c r="AZ563" s="61" t="str">
        <f aca="false">SUBSTITUTE(SUBSTITUTE(SUBSTITUTE(SUBSTITUTE(SUBSTITUTE(SUBSTITUTE(SUBSTITUTE(SUBSTITUTE(SUBSTITUTE(SUBSTITUTE(SUBSTITUTE(SUBSTITUTE(SUBSTITUTE(LOWER(AC563&amp;""),CHAR(160),"")," ",""),".",""),"-",""),"/",""),"?",""),"_",""),",",""),"[",""),"]",""),"(",""),")",""),"*","")</f>
        <v/>
      </c>
      <c r="BA563" s="61" t="str">
        <f aca="false">SUBSTITUTE(SUBSTITUTE(SUBSTITUTE(SUBSTITUTE(SUBSTITUTE(SUBSTITUTE(SUBSTITUTE(SUBSTITUTE(SUBSTITUTE(SUBSTITUTE(SUBSTITUTE(SUBSTITUTE(SUBSTITUTE(LOWER(AA563&amp;""),CHAR(160),""),"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"&amp;TRIM(SUBSTITUTE(SUBSTITUTE(SUBSTITUTE(SUBSTITUTE(SUBSTITUTE(SUBSTITUTE(SUBSTITUTE(SUBSTITUTE(SUBSTITUTE(SUBSTITUTE(SUBSTITUTE(SUBSTITUTE(SUBSTITUTE(SUBSTITUTE(SUBSTITUTE(SUBSTITUTE(SUBSTITUTE(SUBSTITUTE(SUBSTITUTE(SUBSTITUTE(LOWER(V563&amp;""),CHAR(160)," "),"."," "),","," "),"-"," "),"/"," "),"("," "),")"," "),":"," "),";"," "),"_"," "),"–"," "),"?"," "),"!"," "),"*"," "),"["," "),"]"," "),"'"," "),"#"," "),"+"," "),"&amp;"," "))&amp;" "</f>
        <v>  </v>
      </c>
      <c r="BD563" s="61" t="str">
        <f aca="false">" "&amp;TRIM(SUBSTITUTE(SUBSTITUTE(SUBSTITUTE(SUBSTITUTE(SUBSTITUTE(SUBSTITUTE(SUBSTITUTE(SUBSTITUTE(SUBSTITUTE(SUBSTITUTE(SUBSTITUTE(SUBSTITUTE(SUBSTITUTE(SUBSTITUTE(SUBSTITUTE(SUBSTITUTE(SUBSTITUTE(SUBSTITUTE(SUBSTITUTE(SUBSTITUTE(LOWER(Z563&amp;""),CHAR(160)," "),"."," "),","," "),"-"," "),"/"," "),"("," "),")"," "),":"," "),";"," "),"_"," "),"–"," "),"?"," "),"!"," "),"*"," "),"["," "),"]"," "),"'"," "),"#"," "),"+"," "),"&amp;"," "))&amp;" "</f>
        <v>  </v>
      </c>
      <c r="BE563" s="61" t="str">
        <f aca="false">" "&amp;TRIM(SUBSTITUTE(SUBSTITUTE(SUBSTITUTE(SUBSTITUTE(SUBSTITUTE(SUBSTITUTE(SUBSTITUTE(SUBSTITUTE(SUBSTITUTE(SUBSTITUTE(SUBSTITUTE(SUBSTITUTE(SUBSTITUTE(SUBSTITUTE(SUBSTITUTE(SUBSTITUTE(SUBSTITUTE(SUBSTITUTE(SUBSTITUTE(SUBSTITUTE(LOWER(W563&amp;""),CHAR(160)," "),"."," "),","," "),"-"," "),"/"," "),"("," "),")"," "),":"," "),";"," "),"_"," "),"–"," "),"?"," "),"!"," "),"*"," "),"["," "),"]"," "),"'"," "),"#"," "),"+"," "),"&amp;"," "))&amp;" "</f>
        <v>  </v>
      </c>
      <c r="BF563" s="61" t="str">
        <f aca="false">" "&amp;TRIM(SUBSTITUTE(SUBSTITUTE(SUBSTITUTE(SUBSTITUTE(SUBSTITUTE(SUBSTITUTE(SUBSTITUTE(SUBSTITUTE(SUBSTITUTE(SUBSTITUTE(SUBSTITUTE(SUBSTITUTE(SUBSTITUTE(SUBSTITUTE(SUBSTITUTE(SUBSTITUTE(SUBSTITUTE(SUBSTITUTE(SUBSTITUTE(SUBSTITUTE(LOWER(AC563&amp;""),CHAR(160)," "),"."," "),","," "),"-"," "),"/"," "),"("," "),")"," "),":"," "),";"," "),"_"," "),"–"," "),"?"," "),"!"," "),"*"," "),"["," "),"]"," "),"'"," "),"#"," "),"+"," "),"&amp;"," "))&amp;" "</f>
        <v>  </v>
      </c>
    </row>
    <row r="564" customFormat="false" ht="39.75" hidden="false" customHeight="true" outlineLevel="0" collapsed="false">
      <c r="A564" s="57" t="s">
        <v>1236</v>
      </c>
      <c r="B564" s="57" t="s">
        <v>287</v>
      </c>
      <c r="C564" s="57" t="str">
        <f aca="false">Flights!$F$21</f>
        <v>MH0073</v>
      </c>
      <c r="D564" s="58" t="n">
        <f aca="false">Flights!$D$21</f>
        <v>46322</v>
      </c>
      <c r="E564" s="57" t="str">
        <f aca="false">Flights!$G$21&amp;"-"&amp;Flights!$H$21</f>
        <v>HKG-KUL</v>
      </c>
      <c r="F564" s="57" t="str">
        <f aca="false">Flights!$K$21</f>
        <v>BC</v>
      </c>
      <c r="G564" s="57" t="s">
        <v>441</v>
      </c>
      <c r="H564" s="57" t="s">
        <v>442</v>
      </c>
      <c r="I564" s="57" t="s">
        <v>481</v>
      </c>
      <c r="J564" s="57" t="s">
        <v>519</v>
      </c>
      <c r="K564" s="67" t="s">
        <v>483</v>
      </c>
      <c r="L564" s="67" t="s">
        <v>1207</v>
      </c>
      <c r="M564" s="67" t="s">
        <v>433</v>
      </c>
      <c r="N564" s="67" t="s">
        <v>365</v>
      </c>
      <c r="O564" s="67"/>
      <c r="P564" s="57" t="s">
        <v>279</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open",IF(AND(NOT(OR(LEN(AZ564)&lt;15,ISNUMBER(MATCH(AZ564,L_Placeholder,0)))),NOT(SUMPRODUCT(--ISNUMBER(SEARCH(" "&amp;L_EvidencePhrase&amp;" ",BF564)))&gt;0),NOT(OR(LEN(AU564)&lt;2,ISNUMBER(MATCH(AU564,L_Placeholder,0)))),NOT(OR(LEN(AX564)&lt;2,ISNUMBER(MATCH(AX564,L_Placeholder,0)))),TRIM(AE564)&lt;&gt;TRIM(T564)),"N/A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",BD564)))&gt;0),"INVALID – evidence missing, placeholder or not yet on file",IF(OR(LEN(AX564)&lt;2,ISNUMBER(MATCH(AX564,L_Placeholder,0))),"INVALID – verifier missing",IF(AX564=AU564,"INVALID – verifier must be someone other than the PIC",IF(SUMPRODUCT(--ISNUMBER(SEARCH(" "&amp;L_EvidencePhrase&amp;" ",BC564)))&gt;0,"INVALID – result not yet available (awaiting / TBC)",IF(AND(TRIM(U564)="Pass",SUMPRODUCT(--ISNUMBER(SEARCH(" "&amp;L_ResultBad&amp;" ",BC564)))&gt;0,NOT(SUMPRODUCT(--ISNUMBER(SEARCH(" "&amp;L_Negation&amp;" ",BC564)))&gt;0)),"INVALID – result describes a problem: use Fail, then Pass after CA",IF(AND(AQ564=1,OR(OR(LEN(AY564)&lt;3,ISNUMBER(MATCH(AY564,L_Placeholder,0))),SUMPRODUCT(--ISNUMBER(SEARCH(" "&amp;L_EvidencePhrase&amp;" ",BE564)))&gt;0)),"INVALID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SUBSTITUTE(SUBSTITUTE(SUBSTITUTE(SUBSTITUTE(SUBSTITUTE(SUBSTITUTE(SUBSTITUTE(SUBSTITUTE(SUBSTITUTE(SUBSTITUTE(SUBSTITUTE(SUBSTITUTE(SUBSTITUTE(LOWER(T564&amp;""),CHAR(160),"")," ",""),".",""),"-",""),"/",""),"?",""),"_",""),",",""),"[",""),"]",""),"(",""),")",""),"*","")</f>
        <v/>
      </c>
      <c r="AV564" s="61" t="str">
        <f aca="false">SUBSTITUTE(SUBSTITUTE(SUBSTITUTE(SUBSTITUTE(SUBSTITUTE(SUBSTITUTE(SUBSTITUTE(SUBSTITUTE(SUBSTITUTE(SUBSTITUTE(SUBSTITUTE(SUBSTITUTE(SUBSTITUTE(LOWER(V564&amp;""),CHAR(160),"")," ",""),".",""),"-",""),"/",""),"?",""),"_",""),",",""),"[",""),"]",""),"(",""),")",""),"*","")</f>
        <v/>
      </c>
      <c r="AW564" s="61" t="str">
        <f aca="false">SUBSTITUTE(SUBSTITUTE(SUBSTITUTE(SUBSTITUTE(SUBSTITUTE(SUBSTITUTE(SUBSTITUTE(SUBSTITUTE(SUBSTITUTE(SUBSTITUTE(SUBSTITUTE(SUBSTITUTE(SUBSTITUTE(LOWER(Z564&amp;""),CHAR(160),"")," ",""),".",""),"-",""),"/",""),"?",""),"_",""),",",""),"[",""),"]",""),"(",""),")",""),"*","")</f>
        <v/>
      </c>
      <c r="AX564" s="61" t="str">
        <f aca="false">SUBSTITUTE(SUBSTITUTE(SUBSTITUTE(SUBSTITUTE(SUBSTITUTE(SUBSTITUTE(SUBSTITUTE(SUBSTITUTE(SUBSTITUTE(SUBSTITUTE(SUBSTITUTE(SUBSTITUTE(SUBSTITUTE(LOWER(AE564&amp;""),CHAR(160),"")," ",""),".",""),"-",""),"/",""),"?",""),"_",""),",",""),"[",""),"]",""),"(",""),")",""),"*","")</f>
        <v/>
      </c>
      <c r="AY564" s="61" t="str">
        <f aca="false">SUBSTITUTE(SUBSTITUTE(SUBSTITUTE(SUBSTITUTE(SUBSTITUTE(SUBSTITUTE(SUBSTITUTE(SUBSTITUTE(SUBSTITUTE(SUBSTITUTE(SUBSTITUTE(SUBSTITUTE(SUBSTITUTE(LOWER(W564&amp;""),CHAR(160),"")," ",""),".",""),"-",""),"/",""),"?",""),"_",""),",",""),"[",""),"]",""),"(",""),")",""),"*","")</f>
        <v/>
      </c>
      <c r="AZ564" s="61" t="str">
        <f aca="false">SUBSTITUTE(SUBSTITUTE(SUBSTITUTE(SUBSTITUTE(SUBSTITUTE(SUBSTITUTE(SUBSTITUTE(SUBSTITUTE(SUBSTITUTE(SUBSTITUTE(SUBSTITUTE(SUBSTITUTE(SUBSTITUTE(LOWER(AC564&amp;""),CHAR(160),"")," ",""),".",""),"-",""),"/",""),"?",""),"_",""),",",""),"[",""),"]",""),"(",""),")",""),"*","")</f>
        <v/>
      </c>
      <c r="BA564" s="61" t="str">
        <f aca="false">SUBSTITUTE(SUBSTITUTE(SUBSTITUTE(SUBSTITUTE(SUBSTITUTE(SUBSTITUTE(SUBSTITUTE(SUBSTITUTE(SUBSTITUTE(SUBSTITUTE(SUBSTITUTE(SUBSTITUTE(SUBSTITUTE(LOWER(AA564&amp;""),CHAR(160),""),"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"&amp;TRIM(SUBSTITUTE(SUBSTITUTE(SUBSTITUTE(SUBSTITUTE(SUBSTITUTE(SUBSTITUTE(SUBSTITUTE(SUBSTITUTE(SUBSTITUTE(SUBSTITUTE(SUBSTITUTE(SUBSTITUTE(SUBSTITUTE(SUBSTITUTE(SUBSTITUTE(SUBSTITUTE(SUBSTITUTE(SUBSTITUTE(SUBSTITUTE(SUBSTITUTE(LOWER(V564&amp;""),CHAR(160)," "),"."," "),","," "),"-"," "),"/"," "),"("," "),")"," "),":"," "),";"," "),"_"," "),"–"," "),"?"," "),"!"," "),"*"," "),"["," "),"]"," "),"'"," "),"#"," "),"+"," "),"&amp;"," "))&amp;" "</f>
        <v>  </v>
      </c>
      <c r="BD564" s="61" t="str">
        <f aca="false">" "&amp;TRIM(SUBSTITUTE(SUBSTITUTE(SUBSTITUTE(SUBSTITUTE(SUBSTITUTE(SUBSTITUTE(SUBSTITUTE(SUBSTITUTE(SUBSTITUTE(SUBSTITUTE(SUBSTITUTE(SUBSTITUTE(SUBSTITUTE(SUBSTITUTE(SUBSTITUTE(SUBSTITUTE(SUBSTITUTE(SUBSTITUTE(SUBSTITUTE(SUBSTITUTE(LOWER(Z564&amp;""),CHAR(160)," "),"."," "),","," "),"-"," "),"/"," "),"("," "),")"," "),":"," "),";"," "),"_"," "),"–"," "),"?"," "),"!"," "),"*"," "),"["," "),"]"," "),"'"," "),"#"," "),"+"," "),"&amp;"," "))&amp;" "</f>
        <v>  </v>
      </c>
      <c r="BE564" s="61" t="str">
        <f aca="false">" "&amp;TRIM(SUBSTITUTE(SUBSTITUTE(SUBSTITUTE(SUBSTITUTE(SUBSTITUTE(SUBSTITUTE(SUBSTITUTE(SUBSTITUTE(SUBSTITUTE(SUBSTITUTE(SUBSTITUTE(SUBSTITUTE(SUBSTITUTE(SUBSTITUTE(SUBSTITUTE(SUBSTITUTE(SUBSTITUTE(SUBSTITUTE(SUBSTITUTE(SUBSTITUTE(LOWER(W564&amp;""),CHAR(160)," "),"."," "),","," "),"-"," "),"/"," "),"("," "),")"," "),":"," "),";"," "),"_"," "),"–"," "),"?"," "),"!"," "),"*"," "),"["," "),"]"," "),"'"," "),"#"," "),"+"," "),"&amp;"," "))&amp;" "</f>
        <v>  </v>
      </c>
      <c r="BF564" s="61" t="str">
        <f aca="false">" "&amp;TRIM(SUBSTITUTE(SUBSTITUTE(SUBSTITUTE(SUBSTITUTE(SUBSTITUTE(SUBSTITUTE(SUBSTITUTE(SUBSTITUTE(SUBSTITUTE(SUBSTITUTE(SUBSTITUTE(SUBSTITUTE(SUBSTITUTE(SUBSTITUTE(SUBSTITUTE(SUBSTITUTE(SUBSTITUTE(SUBSTITUTE(SUBSTITUTE(SUBSTITUTE(LOWER(AC564&amp;""),CHAR(160)," "),"."," "),","," "),"-"," "),"/"," "),"("," "),")"," "),":"," "),";"," "),"_"," "),"–"," "),"?"," "),"!"," "),"*"," "),"["," "),"]"," "),"'"," "),"#"," "),"+"," "),"&amp;"," "))&amp;" "</f>
        <v>  </v>
      </c>
    </row>
    <row r="565" customFormat="false" ht="39.75" hidden="false" customHeight="true" outlineLevel="0" collapsed="false">
      <c r="A565" s="57" t="s">
        <v>1237</v>
      </c>
      <c r="B565" s="57" t="s">
        <v>287</v>
      </c>
      <c r="C565" s="57" t="str">
        <f aca="false">Flights!$F$21</f>
        <v>MH0073</v>
      </c>
      <c r="D565" s="58" t="n">
        <f aca="false">Flights!$D$21</f>
        <v>46322</v>
      </c>
      <c r="E565" s="57" t="str">
        <f aca="false">Flights!$G$21&amp;"-"&amp;Flights!$H$21</f>
        <v>HKG-KUL</v>
      </c>
      <c r="F565" s="57" t="str">
        <f aca="false">Flights!$K$21</f>
        <v>BC</v>
      </c>
      <c r="G565" s="57" t="s">
        <v>441</v>
      </c>
      <c r="H565" s="57" t="s">
        <v>442</v>
      </c>
      <c r="I565" s="57" t="s">
        <v>481</v>
      </c>
      <c r="J565" s="57" t="s">
        <v>521</v>
      </c>
      <c r="K565" s="67" t="s">
        <v>483</v>
      </c>
      <c r="L565" s="67" t="s">
        <v>1210</v>
      </c>
      <c r="M565" s="67" t="s">
        <v>433</v>
      </c>
      <c r="N565" s="67" t="s">
        <v>365</v>
      </c>
      <c r="O565" s="67"/>
      <c r="P565" s="57" t="s">
        <v>279</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open",IF(AND(NOT(OR(LEN(AZ565)&lt;15,ISNUMBER(MATCH(AZ565,L_Placeholder,0)))),NOT(SUMPRODUCT(--ISNUMBER(SEARCH(" "&amp;L_EvidencePhrase&amp;" ",BF565)))&gt;0),NOT(OR(LEN(AU565)&lt;2,ISNUMBER(MATCH(AU565,L_Placeholder,0)))),NOT(OR(LEN(AX565)&lt;2,ISNUMBER(MATCH(AX565,L_Placeholder,0)))),TRIM(AE565)&lt;&gt;TRIM(T565)),"N/A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",BD565)))&gt;0),"INVALID – evidence missing, placeholder or not yet on file",IF(OR(LEN(AX565)&lt;2,ISNUMBER(MATCH(AX565,L_Placeholder,0))),"INVALID – verifier missing",IF(AX565=AU565,"INVALID – verifier must be someone other than the PIC",IF(SUMPRODUCT(--ISNUMBER(SEARCH(" "&amp;L_EvidencePhrase&amp;" ",BC565)))&gt;0,"INVALID – result not yet available (awaiting / TBC)",IF(AND(TRIM(U565)="Pass",SUMPRODUCT(--ISNUMBER(SEARCH(" "&amp;L_ResultBad&amp;" ",BC565)))&gt;0,NOT(SUMPRODUCT(--ISNUMBER(SEARCH(" "&amp;L_Negation&amp;" ",BC565)))&gt;0)),"INVALID – result describes a problem: use Fail, then Pass after CA",IF(AND(AQ565=1,OR(OR(LEN(AY565)&lt;3,ISNUMBER(MATCH(AY565,L_Placeholder,0))),SUMPRODUCT(--ISNUMBER(SEARCH(" "&amp;L_EvidencePhrase&amp;" ",BE565)))&gt;0)),"INVALID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SUBSTITUTE(SUBSTITUTE(SUBSTITUTE(SUBSTITUTE(SUBSTITUTE(SUBSTITUTE(SUBSTITUTE(SUBSTITUTE(SUBSTITUTE(SUBSTITUTE(SUBSTITUTE(SUBSTITUTE(SUBSTITUTE(LOWER(T565&amp;""),CHAR(160),"")," ",""),".",""),"-",""),"/",""),"?",""),"_",""),",",""),"[",""),"]",""),"(",""),")",""),"*","")</f>
        <v/>
      </c>
      <c r="AV565" s="61" t="str">
        <f aca="false">SUBSTITUTE(SUBSTITUTE(SUBSTITUTE(SUBSTITUTE(SUBSTITUTE(SUBSTITUTE(SUBSTITUTE(SUBSTITUTE(SUBSTITUTE(SUBSTITUTE(SUBSTITUTE(SUBSTITUTE(SUBSTITUTE(LOWER(V565&amp;""),CHAR(160),"")," ",""),".",""),"-",""),"/",""),"?",""),"_",""),",",""),"[",""),"]",""),"(",""),")",""),"*","")</f>
        <v/>
      </c>
      <c r="AW565" s="61" t="str">
        <f aca="false">SUBSTITUTE(SUBSTITUTE(SUBSTITUTE(SUBSTITUTE(SUBSTITUTE(SUBSTITUTE(SUBSTITUTE(SUBSTITUTE(SUBSTITUTE(SUBSTITUTE(SUBSTITUTE(SUBSTITUTE(SUBSTITUTE(LOWER(Z565&amp;""),CHAR(160),"")," ",""),".",""),"-",""),"/",""),"?",""),"_",""),",",""),"[",""),"]",""),"(",""),")",""),"*","")</f>
        <v/>
      </c>
      <c r="AX565" s="61" t="str">
        <f aca="false">SUBSTITUTE(SUBSTITUTE(SUBSTITUTE(SUBSTITUTE(SUBSTITUTE(SUBSTITUTE(SUBSTITUTE(SUBSTITUTE(SUBSTITUTE(SUBSTITUTE(SUBSTITUTE(SUBSTITUTE(SUBSTITUTE(LOWER(AE565&amp;""),CHAR(160),"")," ",""),".",""),"-",""),"/",""),"?",""),"_",""),",",""),"[",""),"]",""),"(",""),")",""),"*","")</f>
        <v/>
      </c>
      <c r="AY565" s="61" t="str">
        <f aca="false">SUBSTITUTE(SUBSTITUTE(SUBSTITUTE(SUBSTITUTE(SUBSTITUTE(SUBSTITUTE(SUBSTITUTE(SUBSTITUTE(SUBSTITUTE(SUBSTITUTE(SUBSTITUTE(SUBSTITUTE(SUBSTITUTE(LOWER(W565&amp;""),CHAR(160),"")," ",""),".",""),"-",""),"/",""),"?",""),"_",""),",",""),"[",""),"]",""),"(",""),")",""),"*","")</f>
        <v/>
      </c>
      <c r="AZ565" s="61" t="str">
        <f aca="false">SUBSTITUTE(SUBSTITUTE(SUBSTITUTE(SUBSTITUTE(SUBSTITUTE(SUBSTITUTE(SUBSTITUTE(SUBSTITUTE(SUBSTITUTE(SUBSTITUTE(SUBSTITUTE(SUBSTITUTE(SUBSTITUTE(LOWER(AC565&amp;""),CHAR(160),"")," ",""),".",""),"-",""),"/",""),"?",""),"_",""),",",""),"[",""),"]",""),"(",""),")",""),"*","")</f>
        <v/>
      </c>
      <c r="BA565" s="61" t="str">
        <f aca="false">SUBSTITUTE(SUBSTITUTE(SUBSTITUTE(SUBSTITUTE(SUBSTITUTE(SUBSTITUTE(SUBSTITUTE(SUBSTITUTE(SUBSTITUTE(SUBSTITUTE(SUBSTITUTE(SUBSTITUTE(SUBSTITUTE(LOWER(AA565&amp;""),CHAR(160),""),"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"&amp;TRIM(SUBSTITUTE(SUBSTITUTE(SUBSTITUTE(SUBSTITUTE(SUBSTITUTE(SUBSTITUTE(SUBSTITUTE(SUBSTITUTE(SUBSTITUTE(SUBSTITUTE(SUBSTITUTE(SUBSTITUTE(SUBSTITUTE(SUBSTITUTE(SUBSTITUTE(SUBSTITUTE(SUBSTITUTE(SUBSTITUTE(SUBSTITUTE(SUBSTITUTE(LOWER(V565&amp;""),CHAR(160)," "),"."," "),","," "),"-"," "),"/"," "),"("," "),")"," "),":"," "),";"," "),"_"," "),"–"," "),"?"," "),"!"," "),"*"," "),"["," "),"]"," "),"'"," "),"#"," "),"+"," "),"&amp;"," "))&amp;" "</f>
        <v>  </v>
      </c>
      <c r="BD565" s="61" t="str">
        <f aca="false">" "&amp;TRIM(SUBSTITUTE(SUBSTITUTE(SUBSTITUTE(SUBSTITUTE(SUBSTITUTE(SUBSTITUTE(SUBSTITUTE(SUBSTITUTE(SUBSTITUTE(SUBSTITUTE(SUBSTITUTE(SUBSTITUTE(SUBSTITUTE(SUBSTITUTE(SUBSTITUTE(SUBSTITUTE(SUBSTITUTE(SUBSTITUTE(SUBSTITUTE(SUBSTITUTE(LOWER(Z565&amp;""),CHAR(160)," "),"."," "),","," "),"-"," "),"/"," "),"("," "),")"," "),":"," "),";"," "),"_"," "),"–"," "),"?"," "),"!"," "),"*"," "),"["," "),"]"," "),"'"," "),"#"," "),"+"," "),"&amp;"," "))&amp;" "</f>
        <v>  </v>
      </c>
      <c r="BE565" s="61" t="str">
        <f aca="false">" "&amp;TRIM(SUBSTITUTE(SUBSTITUTE(SUBSTITUTE(SUBSTITUTE(SUBSTITUTE(SUBSTITUTE(SUBSTITUTE(SUBSTITUTE(SUBSTITUTE(SUBSTITUTE(SUBSTITUTE(SUBSTITUTE(SUBSTITUTE(SUBSTITUTE(SUBSTITUTE(SUBSTITUTE(SUBSTITUTE(SUBSTITUTE(SUBSTITUTE(SUBSTITUTE(LOWER(W565&amp;""),CHAR(160)," "),"."," "),","," "),"-"," "),"/"," "),"("," "),")"," "),":"," "),";"," "),"_"," "),"–"," "),"?"," "),"!"," "),"*"," "),"["," "),"]"," "),"'"," "),"#"," "),"+"," "),"&amp;"," "))&amp;" "</f>
        <v>  </v>
      </c>
      <c r="BF565" s="61" t="str">
        <f aca="false">" "&amp;TRIM(SUBSTITUTE(SUBSTITUTE(SUBSTITUTE(SUBSTITUTE(SUBSTITUTE(SUBSTITUTE(SUBSTITUTE(SUBSTITUTE(SUBSTITUTE(SUBSTITUTE(SUBSTITUTE(SUBSTITUTE(SUBSTITUTE(SUBSTITUTE(SUBSTITUTE(SUBSTITUTE(SUBSTITUTE(SUBSTITUTE(SUBSTITUTE(SUBSTITUTE(LOWER(AC565&amp;""),CHAR(160)," "),"."," "),","," "),"-"," "),"/"," "),"("," "),")"," "),":"," "),";"," "),"_"," "),"–"," "),"?"," "),"!"," "),"*"," "),"["," "),"]"," "),"'"," "),"#"," "),"+"," "),"&amp;"," "))&amp;" "</f>
        <v>  </v>
      </c>
    </row>
    <row r="566" customFormat="false" ht="39.75" hidden="false" customHeight="true" outlineLevel="0" collapsed="false">
      <c r="A566" s="57" t="s">
        <v>1238</v>
      </c>
      <c r="B566" s="57" t="s">
        <v>287</v>
      </c>
      <c r="C566" s="57" t="str">
        <f aca="false">Flights!$F$21</f>
        <v>MH0073</v>
      </c>
      <c r="D566" s="58" t="n">
        <f aca="false">Flights!$D$21</f>
        <v>46322</v>
      </c>
      <c r="E566" s="57" t="str">
        <f aca="false">Flights!$G$21&amp;"-"&amp;Flights!$H$21</f>
        <v>HKG-KUL</v>
      </c>
      <c r="F566" s="57" t="str">
        <f aca="false">Flights!$K$21</f>
        <v>BC</v>
      </c>
      <c r="G566" s="57" t="s">
        <v>441</v>
      </c>
      <c r="H566" s="57" t="s">
        <v>442</v>
      </c>
      <c r="I566" s="57" t="s">
        <v>481</v>
      </c>
      <c r="J566" s="57" t="s">
        <v>523</v>
      </c>
      <c r="K566" s="67" t="s">
        <v>483</v>
      </c>
      <c r="L566" s="67" t="s">
        <v>1212</v>
      </c>
      <c r="M566" s="67" t="s">
        <v>433</v>
      </c>
      <c r="N566" s="67" t="s">
        <v>365</v>
      </c>
      <c r="O566" s="67"/>
      <c r="P566" s="57" t="s">
        <v>279</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open",IF(AND(NOT(OR(LEN(AZ566)&lt;15,ISNUMBER(MATCH(AZ566,L_Placeholder,0)))),NOT(SUMPRODUCT(--ISNUMBER(SEARCH(" "&amp;L_EvidencePhrase&amp;" ",BF566)))&gt;0),NOT(OR(LEN(AU566)&lt;2,ISNUMBER(MATCH(AU566,L_Placeholder,0)))),NOT(OR(LEN(AX566)&lt;2,ISNUMBER(MATCH(AX566,L_Placeholder,0)))),TRIM(AE566)&lt;&gt;TRIM(T566)),"N/A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",BD566)))&gt;0),"INVALID – evidence missing, placeholder or not yet on file",IF(OR(LEN(AX566)&lt;2,ISNUMBER(MATCH(AX566,L_Placeholder,0))),"INVALID – verifier missing",IF(AX566=AU566,"INVALID – verifier must be someone other than the PIC",IF(SUMPRODUCT(--ISNUMBER(SEARCH(" "&amp;L_EvidencePhrase&amp;" ",BC566)))&gt;0,"INVALID – result not yet available (awaiting / TBC)",IF(AND(TRIM(U566)="Pass",SUMPRODUCT(--ISNUMBER(SEARCH(" "&amp;L_ResultBad&amp;" ",BC566)))&gt;0,NOT(SUMPRODUCT(--ISNUMBER(SEARCH(" "&amp;L_Negation&amp;" ",BC566)))&gt;0)),"INVALID – result describes a problem: use Fail, then Pass after CA",IF(AND(AQ566=1,OR(OR(LEN(AY566)&lt;3,ISNUMBER(MATCH(AY566,L_Placeholder,0))),SUMPRODUCT(--ISNUMBER(SEARCH(" "&amp;L_EvidencePhrase&amp;" ",BE566)))&gt;0)),"INVALID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SUBSTITUTE(SUBSTITUTE(SUBSTITUTE(SUBSTITUTE(SUBSTITUTE(SUBSTITUTE(SUBSTITUTE(SUBSTITUTE(SUBSTITUTE(SUBSTITUTE(SUBSTITUTE(SUBSTITUTE(SUBSTITUTE(LOWER(T566&amp;""),CHAR(160),"")," ",""),".",""),"-",""),"/",""),"?",""),"_",""),",",""),"[",""),"]",""),"(",""),")",""),"*","")</f>
        <v/>
      </c>
      <c r="AV566" s="61" t="str">
        <f aca="false">SUBSTITUTE(SUBSTITUTE(SUBSTITUTE(SUBSTITUTE(SUBSTITUTE(SUBSTITUTE(SUBSTITUTE(SUBSTITUTE(SUBSTITUTE(SUBSTITUTE(SUBSTITUTE(SUBSTITUTE(SUBSTITUTE(LOWER(V566&amp;""),CHAR(160),"")," ",""),".",""),"-",""),"/",""),"?",""),"_",""),",",""),"[",""),"]",""),"(",""),")",""),"*","")</f>
        <v/>
      </c>
      <c r="AW566" s="61" t="str">
        <f aca="false">SUBSTITUTE(SUBSTITUTE(SUBSTITUTE(SUBSTITUTE(SUBSTITUTE(SUBSTITUTE(SUBSTITUTE(SUBSTITUTE(SUBSTITUTE(SUBSTITUTE(SUBSTITUTE(SUBSTITUTE(SUBSTITUTE(LOWER(Z566&amp;""),CHAR(160),"")," ",""),".",""),"-",""),"/",""),"?",""),"_",""),",",""),"[",""),"]",""),"(",""),")",""),"*","")</f>
        <v/>
      </c>
      <c r="AX566" s="61" t="str">
        <f aca="false">SUBSTITUTE(SUBSTITUTE(SUBSTITUTE(SUBSTITUTE(SUBSTITUTE(SUBSTITUTE(SUBSTITUTE(SUBSTITUTE(SUBSTITUTE(SUBSTITUTE(SUBSTITUTE(SUBSTITUTE(SUBSTITUTE(LOWER(AE566&amp;""),CHAR(160),"")," ",""),".",""),"-",""),"/",""),"?",""),"_",""),",",""),"[",""),"]",""),"(",""),")",""),"*","")</f>
        <v/>
      </c>
      <c r="AY566" s="61" t="str">
        <f aca="false">SUBSTITUTE(SUBSTITUTE(SUBSTITUTE(SUBSTITUTE(SUBSTITUTE(SUBSTITUTE(SUBSTITUTE(SUBSTITUTE(SUBSTITUTE(SUBSTITUTE(SUBSTITUTE(SUBSTITUTE(SUBSTITUTE(LOWER(W566&amp;""),CHAR(160),"")," ",""),".",""),"-",""),"/",""),"?",""),"_",""),",",""),"[",""),"]",""),"(",""),")",""),"*","")</f>
        <v/>
      </c>
      <c r="AZ566" s="61" t="str">
        <f aca="false">SUBSTITUTE(SUBSTITUTE(SUBSTITUTE(SUBSTITUTE(SUBSTITUTE(SUBSTITUTE(SUBSTITUTE(SUBSTITUTE(SUBSTITUTE(SUBSTITUTE(SUBSTITUTE(SUBSTITUTE(SUBSTITUTE(LOWER(AC566&amp;""),CHAR(160),"")," ",""),".",""),"-",""),"/",""),"?",""),"_",""),",",""),"[",""),"]",""),"(",""),")",""),"*","")</f>
        <v/>
      </c>
      <c r="BA566" s="61" t="str">
        <f aca="false">SUBSTITUTE(SUBSTITUTE(SUBSTITUTE(SUBSTITUTE(SUBSTITUTE(SUBSTITUTE(SUBSTITUTE(SUBSTITUTE(SUBSTITUTE(SUBSTITUTE(SUBSTITUTE(SUBSTITUTE(SUBSTITUTE(LOWER(AA566&amp;""),CHAR(160),""),"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"&amp;TRIM(SUBSTITUTE(SUBSTITUTE(SUBSTITUTE(SUBSTITUTE(SUBSTITUTE(SUBSTITUTE(SUBSTITUTE(SUBSTITUTE(SUBSTITUTE(SUBSTITUTE(SUBSTITUTE(SUBSTITUTE(SUBSTITUTE(SUBSTITUTE(SUBSTITUTE(SUBSTITUTE(SUBSTITUTE(SUBSTITUTE(SUBSTITUTE(SUBSTITUTE(LOWER(V566&amp;""),CHAR(160)," "),"."," "),","," "),"-"," "),"/"," "),"("," "),")"," "),":"," "),";"," "),"_"," "),"–"," "),"?"," "),"!"," "),"*"," "),"["," "),"]"," "),"'"," "),"#"," "),"+"," "),"&amp;"," "))&amp;" "</f>
        <v>  </v>
      </c>
      <c r="BD566" s="61" t="str">
        <f aca="false">" "&amp;TRIM(SUBSTITUTE(SUBSTITUTE(SUBSTITUTE(SUBSTITUTE(SUBSTITUTE(SUBSTITUTE(SUBSTITUTE(SUBSTITUTE(SUBSTITUTE(SUBSTITUTE(SUBSTITUTE(SUBSTITUTE(SUBSTITUTE(SUBSTITUTE(SUBSTITUTE(SUBSTITUTE(SUBSTITUTE(SUBSTITUTE(SUBSTITUTE(SUBSTITUTE(LOWER(Z566&amp;""),CHAR(160)," "),"."," "),","," "),"-"," "),"/"," "),"("," "),")"," "),":"," "),";"," "),"_"," "),"–"," "),"?"," "),"!"," "),"*"," "),"["," "),"]"," "),"'"," "),"#"," "),"+"," "),"&amp;"," "))&amp;" "</f>
        <v>  </v>
      </c>
      <c r="BE566" s="61" t="str">
        <f aca="false">" "&amp;TRIM(SUBSTITUTE(SUBSTITUTE(SUBSTITUTE(SUBSTITUTE(SUBSTITUTE(SUBSTITUTE(SUBSTITUTE(SUBSTITUTE(SUBSTITUTE(SUBSTITUTE(SUBSTITUTE(SUBSTITUTE(SUBSTITUTE(SUBSTITUTE(SUBSTITUTE(SUBSTITUTE(SUBSTITUTE(SUBSTITUTE(SUBSTITUTE(SUBSTITUTE(LOWER(W566&amp;""),CHAR(160)," "),"."," "),","," "),"-"," "),"/"," "),"("," "),")"," "),":"," "),";"," "),"_"," "),"–"," "),"?"," "),"!"," "),"*"," "),"["," "),"]"," "),"'"," "),"#"," "),"+"," "),"&amp;"," "))&amp;" "</f>
        <v>  </v>
      </c>
      <c r="BF566" s="61" t="str">
        <f aca="false">" "&amp;TRIM(SUBSTITUTE(SUBSTITUTE(SUBSTITUTE(SUBSTITUTE(SUBSTITUTE(SUBSTITUTE(SUBSTITUTE(SUBSTITUTE(SUBSTITUTE(SUBSTITUTE(SUBSTITUTE(SUBSTITUTE(SUBSTITUTE(SUBSTITUTE(SUBSTITUTE(SUBSTITUTE(SUBSTITUTE(SUBSTITUTE(SUBSTITUTE(SUBSTITUTE(LOWER(AC566&amp;""),CHAR(160)," "),"."," "),","," "),"-"," "),"/"," "),"("," "),")"," "),":"," "),";"," "),"_"," "),"–"," "),"?"," "),"!"," "),"*"," "),"["," "),"]"," "),"'"," "),"#"," "),"+"," "),"&amp;"," "))&amp;" "</f>
        <v>  </v>
      </c>
    </row>
    <row r="567" customFormat="false" ht="78.75" hidden="false" customHeight="true" outlineLevel="0" collapsed="false">
      <c r="A567" s="57" t="s">
        <v>1239</v>
      </c>
      <c r="B567" s="57" t="s">
        <v>287</v>
      </c>
      <c r="C567" s="57" t="str">
        <f aca="false">Flights!$F$21</f>
        <v>MH0073</v>
      </c>
      <c r="D567" s="58" t="n">
        <f aca="false">Flights!$D$21</f>
        <v>46322</v>
      </c>
      <c r="E567" s="57" t="str">
        <f aca="false">Flights!$G$21&amp;"-"&amp;Flights!$H$21</f>
        <v>HKG-KUL</v>
      </c>
      <c r="F567" s="57" t="str">
        <f aca="false">Flights!$K$21</f>
        <v>BC</v>
      </c>
      <c r="G567" s="57" t="s">
        <v>441</v>
      </c>
      <c r="H567" s="57" t="s">
        <v>442</v>
      </c>
      <c r="I567" s="57" t="s">
        <v>481</v>
      </c>
      <c r="J567" s="57" t="s">
        <v>525</v>
      </c>
      <c r="K567" s="67" t="s">
        <v>483</v>
      </c>
      <c r="L567" s="67" t="s">
        <v>1214</v>
      </c>
      <c r="M567" s="67" t="s">
        <v>433</v>
      </c>
      <c r="N567" s="67" t="s">
        <v>426</v>
      </c>
      <c r="O567" s="67" t="s">
        <v>1240</v>
      </c>
      <c r="P567" s="57" t="s">
        <v>279</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open",IF(AND(NOT(OR(LEN(AZ567)&lt;15,ISNUMBER(MATCH(AZ567,L_Placeholder,0)))),NOT(SUMPRODUCT(--ISNUMBER(SEARCH(" "&amp;L_EvidencePhrase&amp;" ",BF567)))&gt;0),NOT(OR(LEN(AU567)&lt;2,ISNUMBER(MATCH(AU567,L_Placeholder,0)))),NOT(OR(LEN(AX567)&lt;2,ISNUMBER(MATCH(AX567,L_Placeholder,0)))),TRIM(AE567)&lt;&gt;TRIM(T567)),"N/A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",BD567)))&gt;0),"INVALID – evidence missing, placeholder or not yet on file",IF(OR(LEN(AX567)&lt;2,ISNUMBER(MATCH(AX567,L_Placeholder,0))),"INVALID – verifier missing",IF(AX567=AU567,"INVALID – verifier must be someone other than the PIC",IF(SUMPRODUCT(--ISNUMBER(SEARCH(" "&amp;L_EvidencePhrase&amp;" ",BC567)))&gt;0,"INVALID – result not yet available (awaiting / TBC)",IF(AND(TRIM(U567)="Pass",SUMPRODUCT(--ISNUMBER(SEARCH(" "&amp;L_ResultBad&amp;" ",BC567)))&gt;0,NOT(SUMPRODUCT(--ISNUMBER(SEARCH(" "&amp;L_Negation&amp;" ",BC567)))&gt;0)),"INVALID – result describes a problem: use Fail, then Pass after CA",IF(AND(AQ567=1,OR(OR(LEN(AY567)&lt;3,ISNUMBER(MATCH(AY567,L_Placeholder,0))),SUMPRODUCT(--ISNUMBER(SEARCH(" "&amp;L_EvidencePhrase&amp;" ",BE567)))&gt;0)),"INVALID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SUBSTITUTE(SUBSTITUTE(SUBSTITUTE(SUBSTITUTE(SUBSTITUTE(SUBSTITUTE(SUBSTITUTE(SUBSTITUTE(SUBSTITUTE(SUBSTITUTE(SUBSTITUTE(SUBSTITUTE(SUBSTITUTE(LOWER(T567&amp;""),CHAR(160),"")," ",""),".",""),"-",""),"/",""),"?",""),"_",""),",",""),"[",""),"]",""),"(",""),")",""),"*","")</f>
        <v/>
      </c>
      <c r="AV567" s="61" t="str">
        <f aca="false">SUBSTITUTE(SUBSTITUTE(SUBSTITUTE(SUBSTITUTE(SUBSTITUTE(SUBSTITUTE(SUBSTITUTE(SUBSTITUTE(SUBSTITUTE(SUBSTITUTE(SUBSTITUTE(SUBSTITUTE(SUBSTITUTE(LOWER(V567&amp;""),CHAR(160),"")," ",""),".",""),"-",""),"/",""),"?",""),"_",""),",",""),"[",""),"]",""),"(",""),")",""),"*","")</f>
        <v/>
      </c>
      <c r="AW567" s="61" t="str">
        <f aca="false">SUBSTITUTE(SUBSTITUTE(SUBSTITUTE(SUBSTITUTE(SUBSTITUTE(SUBSTITUTE(SUBSTITUTE(SUBSTITUTE(SUBSTITUTE(SUBSTITUTE(SUBSTITUTE(SUBSTITUTE(SUBSTITUTE(LOWER(Z567&amp;""),CHAR(160),"")," ",""),".",""),"-",""),"/",""),"?",""),"_",""),",",""),"[",""),"]",""),"(",""),")",""),"*","")</f>
        <v/>
      </c>
      <c r="AX567" s="61" t="str">
        <f aca="false">SUBSTITUTE(SUBSTITUTE(SUBSTITUTE(SUBSTITUTE(SUBSTITUTE(SUBSTITUTE(SUBSTITUTE(SUBSTITUTE(SUBSTITUTE(SUBSTITUTE(SUBSTITUTE(SUBSTITUTE(SUBSTITUTE(LOWER(AE567&amp;""),CHAR(160),"")," ",""),".",""),"-",""),"/",""),"?",""),"_",""),",",""),"[",""),"]",""),"(",""),")",""),"*","")</f>
        <v/>
      </c>
      <c r="AY567" s="61" t="str">
        <f aca="false">SUBSTITUTE(SUBSTITUTE(SUBSTITUTE(SUBSTITUTE(SUBSTITUTE(SUBSTITUTE(SUBSTITUTE(SUBSTITUTE(SUBSTITUTE(SUBSTITUTE(SUBSTITUTE(SUBSTITUTE(SUBSTITUTE(LOWER(W567&amp;""),CHAR(160),"")," ",""),".",""),"-",""),"/",""),"?",""),"_",""),",",""),"[",""),"]",""),"(",""),")",""),"*","")</f>
        <v/>
      </c>
      <c r="AZ567" s="61" t="str">
        <f aca="false">SUBSTITUTE(SUBSTITUTE(SUBSTITUTE(SUBSTITUTE(SUBSTITUTE(SUBSTITUTE(SUBSTITUTE(SUBSTITUTE(SUBSTITUTE(SUBSTITUTE(SUBSTITUTE(SUBSTITUTE(SUBSTITUTE(LOWER(AC567&amp;""),CHAR(160),"")," ",""),".",""),"-",""),"/",""),"?",""),"_",""),",",""),"[",""),"]",""),"(",""),")",""),"*","")</f>
        <v/>
      </c>
      <c r="BA567" s="61" t="str">
        <f aca="false">SUBSTITUTE(SUBSTITUTE(SUBSTITUTE(SUBSTITUTE(SUBSTITUTE(SUBSTITUTE(SUBSTITUTE(SUBSTITUTE(SUBSTITUTE(SUBSTITUTE(SUBSTITUTE(SUBSTITUTE(SUBSTITUTE(LOWER(AA567&amp;""),CHAR(160),""),"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"&amp;TRIM(SUBSTITUTE(SUBSTITUTE(SUBSTITUTE(SUBSTITUTE(SUBSTITUTE(SUBSTITUTE(SUBSTITUTE(SUBSTITUTE(SUBSTITUTE(SUBSTITUTE(SUBSTITUTE(SUBSTITUTE(SUBSTITUTE(SUBSTITUTE(SUBSTITUTE(SUBSTITUTE(SUBSTITUTE(SUBSTITUTE(SUBSTITUTE(SUBSTITUTE(LOWER(V567&amp;""),CHAR(160)," "),"."," "),","," "),"-"," "),"/"," "),"("," "),")"," "),":"," "),";"," "),"_"," "),"–"," "),"?"," "),"!"," "),"*"," "),"["," "),"]"," "),"'"," "),"#"," "),"+"," "),"&amp;"," "))&amp;" "</f>
        <v>  </v>
      </c>
      <c r="BD567" s="61" t="str">
        <f aca="false">" "&amp;TRIM(SUBSTITUTE(SUBSTITUTE(SUBSTITUTE(SUBSTITUTE(SUBSTITUTE(SUBSTITUTE(SUBSTITUTE(SUBSTITUTE(SUBSTITUTE(SUBSTITUTE(SUBSTITUTE(SUBSTITUTE(SUBSTITUTE(SUBSTITUTE(SUBSTITUTE(SUBSTITUTE(SUBSTITUTE(SUBSTITUTE(SUBSTITUTE(SUBSTITUTE(LOWER(Z567&amp;""),CHAR(160)," "),"."," "),","," "),"-"," "),"/"," "),"("," "),")"," "),":"," "),";"," "),"_"," "),"–"," "),"?"," "),"!"," "),"*"," "),"["," "),"]"," "),"'"," "),"#"," "),"+"," "),"&amp;"," "))&amp;" "</f>
        <v>  </v>
      </c>
      <c r="BE567" s="61" t="str">
        <f aca="false">" "&amp;TRIM(SUBSTITUTE(SUBSTITUTE(SUBSTITUTE(SUBSTITUTE(SUBSTITUTE(SUBSTITUTE(SUBSTITUTE(SUBSTITUTE(SUBSTITUTE(SUBSTITUTE(SUBSTITUTE(SUBSTITUTE(SUBSTITUTE(SUBSTITUTE(SUBSTITUTE(SUBSTITUTE(SUBSTITUTE(SUBSTITUTE(SUBSTITUTE(SUBSTITUTE(LOWER(W567&amp;""),CHAR(160)," "),"."," "),","," "),"-"," "),"/"," "),"("," "),")"," "),":"," "),";"," "),"_"," "),"–"," "),"?"," "),"!"," "),"*"," "),"["," "),"]"," "),"'"," "),"#"," "),"+"," "),"&amp;"," "))&amp;" "</f>
        <v>  </v>
      </c>
      <c r="BF567" s="61" t="str">
        <f aca="false">" "&amp;TRIM(SUBSTITUTE(SUBSTITUTE(SUBSTITUTE(SUBSTITUTE(SUBSTITUTE(SUBSTITUTE(SUBSTITUTE(SUBSTITUTE(SUBSTITUTE(SUBSTITUTE(SUBSTITUTE(SUBSTITUTE(SUBSTITUTE(SUBSTITUTE(SUBSTITUTE(SUBSTITUTE(SUBSTITUTE(SUBSTITUTE(SUBSTITUTE(SUBSTITUTE(LOWER(AC567&amp;""),CHAR(160)," "),"."," "),","," "),"-"," "),"/"," "),"("," "),")"," "),":"," "),";"," "),"_"," "),"–"," "),"?"," "),"!"," "),"*"," "),"["," "),"]"," "),"'"," "),"#"," "),"+"," "),"&amp;"," "))&amp;" "</f>
        <v>  </v>
      </c>
    </row>
    <row r="568" customFormat="false" ht="78.75" hidden="false" customHeight="true" outlineLevel="0" collapsed="false">
      <c r="A568" s="57" t="s">
        <v>1241</v>
      </c>
      <c r="B568" s="57" t="s">
        <v>287</v>
      </c>
      <c r="C568" s="57" t="str">
        <f aca="false">Flights!$F$21</f>
        <v>MH0073</v>
      </c>
      <c r="D568" s="58" t="n">
        <f aca="false">Flights!$D$21</f>
        <v>46322</v>
      </c>
      <c r="E568" s="57" t="str">
        <f aca="false">Flights!$G$21&amp;"-"&amp;Flights!$H$21</f>
        <v>HKG-KUL</v>
      </c>
      <c r="F568" s="57" t="str">
        <f aca="false">Flights!$K$21</f>
        <v>BC</v>
      </c>
      <c r="G568" s="57" t="s">
        <v>441</v>
      </c>
      <c r="H568" s="57" t="s">
        <v>442</v>
      </c>
      <c r="I568" s="57" t="s">
        <v>481</v>
      </c>
      <c r="J568" s="57" t="s">
        <v>528</v>
      </c>
      <c r="K568" s="67" t="s">
        <v>483</v>
      </c>
      <c r="L568" s="67" t="s">
        <v>1217</v>
      </c>
      <c r="M568" s="67" t="s">
        <v>433</v>
      </c>
      <c r="N568" s="67" t="s">
        <v>426</v>
      </c>
      <c r="O568" s="67" t="s">
        <v>1240</v>
      </c>
      <c r="P568" s="57" t="s">
        <v>279</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open",IF(AND(NOT(OR(LEN(AZ568)&lt;15,ISNUMBER(MATCH(AZ568,L_Placeholder,0)))),NOT(SUMPRODUCT(--ISNUMBER(SEARCH(" "&amp;L_EvidencePhrase&amp;" ",BF568)))&gt;0),NOT(OR(LEN(AU568)&lt;2,ISNUMBER(MATCH(AU568,L_Placeholder,0)))),NOT(OR(LEN(AX568)&lt;2,ISNUMBER(MATCH(AX568,L_Placeholder,0)))),TRIM(AE568)&lt;&gt;TRIM(T568)),"N/A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",BD568)))&gt;0),"INVALID – evidence missing, placeholder or not yet on file",IF(OR(LEN(AX568)&lt;2,ISNUMBER(MATCH(AX568,L_Placeholder,0))),"INVALID – verifier missing",IF(AX568=AU568,"INVALID – verifier must be someone other than the PIC",IF(SUMPRODUCT(--ISNUMBER(SEARCH(" "&amp;L_EvidencePhrase&amp;" ",BC568)))&gt;0,"INVALID – result not yet available (awaiting / TBC)",IF(AND(TRIM(U568)="Pass",SUMPRODUCT(--ISNUMBER(SEARCH(" "&amp;L_ResultBad&amp;" ",BC568)))&gt;0,NOT(SUMPRODUCT(--ISNUMBER(SEARCH(" "&amp;L_Negation&amp;" ",BC568)))&gt;0)),"INVALID – result describes a problem: use Fail, then Pass after CA",IF(AND(AQ568=1,OR(OR(LEN(AY568)&lt;3,ISNUMBER(MATCH(AY568,L_Placeholder,0))),SUMPRODUCT(--ISNUMBER(SEARCH(" "&amp;L_EvidencePhrase&amp;" ",BE568)))&gt;0)),"INVALID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SUBSTITUTE(SUBSTITUTE(SUBSTITUTE(SUBSTITUTE(SUBSTITUTE(SUBSTITUTE(SUBSTITUTE(SUBSTITUTE(SUBSTITUTE(SUBSTITUTE(SUBSTITUTE(SUBSTITUTE(SUBSTITUTE(LOWER(T568&amp;""),CHAR(160),"")," ",""),".",""),"-",""),"/",""),"?",""),"_",""),",",""),"[",""),"]",""),"(",""),")",""),"*","")</f>
        <v/>
      </c>
      <c r="AV568" s="61" t="str">
        <f aca="false">SUBSTITUTE(SUBSTITUTE(SUBSTITUTE(SUBSTITUTE(SUBSTITUTE(SUBSTITUTE(SUBSTITUTE(SUBSTITUTE(SUBSTITUTE(SUBSTITUTE(SUBSTITUTE(SUBSTITUTE(SUBSTITUTE(LOWER(V568&amp;""),CHAR(160),"")," ",""),".",""),"-",""),"/",""),"?",""),"_",""),",",""),"[",""),"]",""),"(",""),")",""),"*","")</f>
        <v/>
      </c>
      <c r="AW568" s="61" t="str">
        <f aca="false">SUBSTITUTE(SUBSTITUTE(SUBSTITUTE(SUBSTITUTE(SUBSTITUTE(SUBSTITUTE(SUBSTITUTE(SUBSTITUTE(SUBSTITUTE(SUBSTITUTE(SUBSTITUTE(SUBSTITUTE(SUBSTITUTE(LOWER(Z568&amp;""),CHAR(160),"")," ",""),".",""),"-",""),"/",""),"?",""),"_",""),",",""),"[",""),"]",""),"(",""),")",""),"*","")</f>
        <v/>
      </c>
      <c r="AX568" s="61" t="str">
        <f aca="false">SUBSTITUTE(SUBSTITUTE(SUBSTITUTE(SUBSTITUTE(SUBSTITUTE(SUBSTITUTE(SUBSTITUTE(SUBSTITUTE(SUBSTITUTE(SUBSTITUTE(SUBSTITUTE(SUBSTITUTE(SUBSTITUTE(LOWER(AE568&amp;""),CHAR(160),"")," ",""),".",""),"-",""),"/",""),"?",""),"_",""),",",""),"[",""),"]",""),"(",""),")",""),"*","")</f>
        <v/>
      </c>
      <c r="AY568" s="61" t="str">
        <f aca="false">SUBSTITUTE(SUBSTITUTE(SUBSTITUTE(SUBSTITUTE(SUBSTITUTE(SUBSTITUTE(SUBSTITUTE(SUBSTITUTE(SUBSTITUTE(SUBSTITUTE(SUBSTITUTE(SUBSTITUTE(SUBSTITUTE(LOWER(W568&amp;""),CHAR(160),"")," ",""),".",""),"-",""),"/",""),"?",""),"_",""),",",""),"[",""),"]",""),"(",""),")",""),"*","")</f>
        <v/>
      </c>
      <c r="AZ568" s="61" t="str">
        <f aca="false">SUBSTITUTE(SUBSTITUTE(SUBSTITUTE(SUBSTITUTE(SUBSTITUTE(SUBSTITUTE(SUBSTITUTE(SUBSTITUTE(SUBSTITUTE(SUBSTITUTE(SUBSTITUTE(SUBSTITUTE(SUBSTITUTE(LOWER(AC568&amp;""),CHAR(160),"")," ",""),".",""),"-",""),"/",""),"?",""),"_",""),",",""),"[",""),"]",""),"(",""),")",""),"*","")</f>
        <v/>
      </c>
      <c r="BA568" s="61" t="str">
        <f aca="false">SUBSTITUTE(SUBSTITUTE(SUBSTITUTE(SUBSTITUTE(SUBSTITUTE(SUBSTITUTE(SUBSTITUTE(SUBSTITUTE(SUBSTITUTE(SUBSTITUTE(SUBSTITUTE(SUBSTITUTE(SUBSTITUTE(LOWER(AA568&amp;""),CHAR(160),""),"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"&amp;TRIM(SUBSTITUTE(SUBSTITUTE(SUBSTITUTE(SUBSTITUTE(SUBSTITUTE(SUBSTITUTE(SUBSTITUTE(SUBSTITUTE(SUBSTITUTE(SUBSTITUTE(SUBSTITUTE(SUBSTITUTE(SUBSTITUTE(SUBSTITUTE(SUBSTITUTE(SUBSTITUTE(SUBSTITUTE(SUBSTITUTE(SUBSTITUTE(SUBSTITUTE(LOWER(V568&amp;""),CHAR(160)," "),"."," "),","," "),"-"," "),"/"," "),"("," "),")"," "),":"," "),";"," "),"_"," "),"–"," "),"?"," "),"!"," "),"*"," "),"["," "),"]"," "),"'"," "),"#"," "),"+"," "),"&amp;"," "))&amp;" "</f>
        <v>  </v>
      </c>
      <c r="BD568" s="61" t="str">
        <f aca="false">" "&amp;TRIM(SUBSTITUTE(SUBSTITUTE(SUBSTITUTE(SUBSTITUTE(SUBSTITUTE(SUBSTITUTE(SUBSTITUTE(SUBSTITUTE(SUBSTITUTE(SUBSTITUTE(SUBSTITUTE(SUBSTITUTE(SUBSTITUTE(SUBSTITUTE(SUBSTITUTE(SUBSTITUTE(SUBSTITUTE(SUBSTITUTE(SUBSTITUTE(SUBSTITUTE(LOWER(Z568&amp;""),CHAR(160)," "),"."," "),","," "),"-"," "),"/"," "),"("," "),")"," "),":"," "),";"," "),"_"," "),"–"," "),"?"," "),"!"," "),"*"," "),"["," "),"]"," "),"'"," "),"#"," "),"+"," "),"&amp;"," "))&amp;" "</f>
        <v>  </v>
      </c>
      <c r="BE568" s="61" t="str">
        <f aca="false">" "&amp;TRIM(SUBSTITUTE(SUBSTITUTE(SUBSTITUTE(SUBSTITUTE(SUBSTITUTE(SUBSTITUTE(SUBSTITUTE(SUBSTITUTE(SUBSTITUTE(SUBSTITUTE(SUBSTITUTE(SUBSTITUTE(SUBSTITUTE(SUBSTITUTE(SUBSTITUTE(SUBSTITUTE(SUBSTITUTE(SUBSTITUTE(SUBSTITUTE(SUBSTITUTE(LOWER(W568&amp;""),CHAR(160)," "),"."," "),","," "),"-"," "),"/"," "),"("," "),")"," "),":"," "),";"," "),"_"," "),"–"," "),"?"," "),"!"," "),"*"," "),"["," "),"]"," "),"'"," "),"#"," "),"+"," "),"&amp;"," "))&amp;" "</f>
        <v>  </v>
      </c>
      <c r="BF568" s="61" t="str">
        <f aca="false">" "&amp;TRIM(SUBSTITUTE(SUBSTITUTE(SUBSTITUTE(SUBSTITUTE(SUBSTITUTE(SUBSTITUTE(SUBSTITUTE(SUBSTITUTE(SUBSTITUTE(SUBSTITUTE(SUBSTITUTE(SUBSTITUTE(SUBSTITUTE(SUBSTITUTE(SUBSTITUTE(SUBSTITUTE(SUBSTITUTE(SUBSTITUTE(SUBSTITUTE(SUBSTITUTE(LOWER(AC568&amp;""),CHAR(160)," "),"."," "),","," "),"-"," "),"/"," "),"("," "),")"," "),":"," "),";"," "),"_"," "),"–"," "),"?"," "),"!"," "),"*"," "),"["," "),"]"," "),"'"," "),"#"," "),"+"," "),"&amp;"," "))&amp;" "</f>
        <v>  </v>
      </c>
    </row>
    <row r="569" customFormat="false" ht="39.75" hidden="false" customHeight="true" outlineLevel="0" collapsed="false">
      <c r="A569" s="57" t="s">
        <v>1242</v>
      </c>
      <c r="B569" s="57" t="s">
        <v>287</v>
      </c>
      <c r="C569" s="57" t="str">
        <f aca="false">Flights!$F$21</f>
        <v>MH0073</v>
      </c>
      <c r="D569" s="58" t="n">
        <f aca="false">Flights!$D$21</f>
        <v>46322</v>
      </c>
      <c r="E569" s="57" t="str">
        <f aca="false">Flights!$G$21&amp;"-"&amp;Flights!$H$21</f>
        <v>HKG-KUL</v>
      </c>
      <c r="F569" s="57" t="str">
        <f aca="false">Flights!$K$21</f>
        <v>BC</v>
      </c>
      <c r="G569" s="57" t="s">
        <v>441</v>
      </c>
      <c r="H569" s="57" t="s">
        <v>442</v>
      </c>
      <c r="I569" s="57" t="s">
        <v>481</v>
      </c>
      <c r="J569" s="57" t="s">
        <v>530</v>
      </c>
      <c r="K569" s="67" t="s">
        <v>501</v>
      </c>
      <c r="L569" s="67" t="s">
        <v>1219</v>
      </c>
      <c r="M569" s="67" t="s">
        <v>433</v>
      </c>
      <c r="N569" s="67" t="s">
        <v>365</v>
      </c>
      <c r="O569" s="67" t="s">
        <v>531</v>
      </c>
      <c r="P569" s="57" t="s">
        <v>279</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open",IF(AND(NOT(OR(LEN(AZ569)&lt;15,ISNUMBER(MATCH(AZ569,L_Placeholder,0)))),NOT(SUMPRODUCT(--ISNUMBER(SEARCH(" "&amp;L_EvidencePhrase&amp;" ",BF569)))&gt;0),NOT(OR(LEN(AU569)&lt;2,ISNUMBER(MATCH(AU569,L_Placeholder,0)))),NOT(OR(LEN(AX569)&lt;2,ISNUMBER(MATCH(AX569,L_Placeholder,0)))),TRIM(AE569)&lt;&gt;TRIM(T569)),"N/A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",BD569)))&gt;0),"INVALID – evidence missing, placeholder or not yet on file",IF(OR(LEN(AX569)&lt;2,ISNUMBER(MATCH(AX569,L_Placeholder,0))),"INVALID – verifier missing",IF(AX569=AU569,"INVALID – verifier must be someone other than the PIC",IF(SUMPRODUCT(--ISNUMBER(SEARCH(" "&amp;L_EvidencePhrase&amp;" ",BC569)))&gt;0,"INVALID – result not yet available (awaiting / TBC)",IF(AND(TRIM(U569)="Pass",SUMPRODUCT(--ISNUMBER(SEARCH(" "&amp;L_ResultBad&amp;" ",BC569)))&gt;0,NOT(SUMPRODUCT(--ISNUMBER(SEARCH(" "&amp;L_Negation&amp;" ",BC569)))&gt;0)),"INVALID – result describes a problem: use Fail, then Pass after CA",IF(AND(AQ569=1,OR(OR(LEN(AY569)&lt;3,ISNUMBER(MATCH(AY569,L_Placeholder,0))),SUMPRODUCT(--ISNUMBER(SEARCH(" "&amp;L_EvidencePhrase&amp;" ",BE569)))&gt;0)),"INVALID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SUBSTITUTE(SUBSTITUTE(SUBSTITUTE(SUBSTITUTE(SUBSTITUTE(SUBSTITUTE(SUBSTITUTE(SUBSTITUTE(SUBSTITUTE(SUBSTITUTE(SUBSTITUTE(SUBSTITUTE(SUBSTITUTE(LOWER(T569&amp;""),CHAR(160),"")," ",""),".",""),"-",""),"/",""),"?",""),"_",""),",",""),"[",""),"]",""),"(",""),")",""),"*","")</f>
        <v/>
      </c>
      <c r="AV569" s="61" t="str">
        <f aca="false">SUBSTITUTE(SUBSTITUTE(SUBSTITUTE(SUBSTITUTE(SUBSTITUTE(SUBSTITUTE(SUBSTITUTE(SUBSTITUTE(SUBSTITUTE(SUBSTITUTE(SUBSTITUTE(SUBSTITUTE(SUBSTITUTE(LOWER(V569&amp;""),CHAR(160),"")," ",""),".",""),"-",""),"/",""),"?",""),"_",""),",",""),"[",""),"]",""),"(",""),")",""),"*","")</f>
        <v/>
      </c>
      <c r="AW569" s="61" t="str">
        <f aca="false">SUBSTITUTE(SUBSTITUTE(SUBSTITUTE(SUBSTITUTE(SUBSTITUTE(SUBSTITUTE(SUBSTITUTE(SUBSTITUTE(SUBSTITUTE(SUBSTITUTE(SUBSTITUTE(SUBSTITUTE(SUBSTITUTE(LOWER(Z569&amp;""),CHAR(160),"")," ",""),".",""),"-",""),"/",""),"?",""),"_",""),",",""),"[",""),"]",""),"(",""),")",""),"*","")</f>
        <v/>
      </c>
      <c r="AX569" s="61" t="str">
        <f aca="false">SUBSTITUTE(SUBSTITUTE(SUBSTITUTE(SUBSTITUTE(SUBSTITUTE(SUBSTITUTE(SUBSTITUTE(SUBSTITUTE(SUBSTITUTE(SUBSTITUTE(SUBSTITUTE(SUBSTITUTE(SUBSTITUTE(LOWER(AE569&amp;""),CHAR(160),"")," ",""),".",""),"-",""),"/",""),"?",""),"_",""),",",""),"[",""),"]",""),"(",""),")",""),"*","")</f>
        <v/>
      </c>
      <c r="AY569" s="61" t="str">
        <f aca="false">SUBSTITUTE(SUBSTITUTE(SUBSTITUTE(SUBSTITUTE(SUBSTITUTE(SUBSTITUTE(SUBSTITUTE(SUBSTITUTE(SUBSTITUTE(SUBSTITUTE(SUBSTITUTE(SUBSTITUTE(SUBSTITUTE(LOWER(W569&amp;""),CHAR(160),"")," ",""),".",""),"-",""),"/",""),"?",""),"_",""),",",""),"[",""),"]",""),"(",""),")",""),"*","")</f>
        <v/>
      </c>
      <c r="AZ569" s="61" t="str">
        <f aca="false">SUBSTITUTE(SUBSTITUTE(SUBSTITUTE(SUBSTITUTE(SUBSTITUTE(SUBSTITUTE(SUBSTITUTE(SUBSTITUTE(SUBSTITUTE(SUBSTITUTE(SUBSTITUTE(SUBSTITUTE(SUBSTITUTE(LOWER(AC569&amp;""),CHAR(160),"")," ",""),".",""),"-",""),"/",""),"?",""),"_",""),",",""),"[",""),"]",""),"(",""),")",""),"*","")</f>
        <v/>
      </c>
      <c r="BA569" s="61" t="str">
        <f aca="false">SUBSTITUTE(SUBSTITUTE(SUBSTITUTE(SUBSTITUTE(SUBSTITUTE(SUBSTITUTE(SUBSTITUTE(SUBSTITUTE(SUBSTITUTE(SUBSTITUTE(SUBSTITUTE(SUBSTITUTE(SUBSTITUTE(LOWER(AA569&amp;""),CHAR(160),""),"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"&amp;TRIM(SUBSTITUTE(SUBSTITUTE(SUBSTITUTE(SUBSTITUTE(SUBSTITUTE(SUBSTITUTE(SUBSTITUTE(SUBSTITUTE(SUBSTITUTE(SUBSTITUTE(SUBSTITUTE(SUBSTITUTE(SUBSTITUTE(SUBSTITUTE(SUBSTITUTE(SUBSTITUTE(SUBSTITUTE(SUBSTITUTE(SUBSTITUTE(SUBSTITUTE(LOWER(V569&amp;""),CHAR(160)," "),"."," "),","," "),"-"," "),"/"," "),"("," "),")"," "),":"," "),";"," "),"_"," "),"–"," "),"?"," "),"!"," "),"*"," "),"["," "),"]"," "),"'"," "),"#"," "),"+"," "),"&amp;"," "))&amp;" "</f>
        <v>  </v>
      </c>
      <c r="BD569" s="61" t="str">
        <f aca="false">" "&amp;TRIM(SUBSTITUTE(SUBSTITUTE(SUBSTITUTE(SUBSTITUTE(SUBSTITUTE(SUBSTITUTE(SUBSTITUTE(SUBSTITUTE(SUBSTITUTE(SUBSTITUTE(SUBSTITUTE(SUBSTITUTE(SUBSTITUTE(SUBSTITUTE(SUBSTITUTE(SUBSTITUTE(SUBSTITUTE(SUBSTITUTE(SUBSTITUTE(SUBSTITUTE(LOWER(Z569&amp;""),CHAR(160)," "),"."," "),","," "),"-"," "),"/"," "),"("," "),")"," "),":"," "),";"," "),"_"," "),"–"," "),"?"," "),"!"," "),"*"," "),"["," "),"]"," "),"'"," "),"#"," "),"+"," "),"&amp;"," "))&amp;" "</f>
        <v>  </v>
      </c>
      <c r="BE569" s="61" t="str">
        <f aca="false">" "&amp;TRIM(SUBSTITUTE(SUBSTITUTE(SUBSTITUTE(SUBSTITUTE(SUBSTITUTE(SUBSTITUTE(SUBSTITUTE(SUBSTITUTE(SUBSTITUTE(SUBSTITUTE(SUBSTITUTE(SUBSTITUTE(SUBSTITUTE(SUBSTITUTE(SUBSTITUTE(SUBSTITUTE(SUBSTITUTE(SUBSTITUTE(SUBSTITUTE(SUBSTITUTE(LOWER(W569&amp;""),CHAR(160)," "),"."," "),","," "),"-"," "),"/"," "),"("," "),")"," "),":"," "),";"," "),"_"," "),"–"," "),"?"," "),"!"," "),"*"," "),"["," "),"]"," "),"'"," "),"#"," "),"+"," "),"&amp;"," "))&amp;" "</f>
        <v>  </v>
      </c>
      <c r="BF569" s="61" t="str">
        <f aca="false">" "&amp;TRIM(SUBSTITUTE(SUBSTITUTE(SUBSTITUTE(SUBSTITUTE(SUBSTITUTE(SUBSTITUTE(SUBSTITUTE(SUBSTITUTE(SUBSTITUTE(SUBSTITUTE(SUBSTITUTE(SUBSTITUTE(SUBSTITUTE(SUBSTITUTE(SUBSTITUTE(SUBSTITUTE(SUBSTITUTE(SUBSTITUTE(SUBSTITUTE(SUBSTITUTE(LOWER(AC569&amp;""),CHAR(160)," "),"."," "),","," "),"-"," "),"/"," "),"("," "),")"," "),":"," "),";"," "),"_"," "),"–"," "),"?"," "),"!"," "),"*"," "),"["," "),"]"," "),"'"," "),"#"," "),"+"," "),"&amp;"," "))&amp;" "</f>
        <v>  </v>
      </c>
    </row>
    <row r="570" customFormat="false" ht="39.75" hidden="false" customHeight="true" outlineLevel="0" collapsed="false">
      <c r="A570" s="57" t="s">
        <v>1243</v>
      </c>
      <c r="B570" s="57" t="s">
        <v>287</v>
      </c>
      <c r="C570" s="57" t="str">
        <f aca="false">Flights!$F$21</f>
        <v>MH0073</v>
      </c>
      <c r="D570" s="58" t="n">
        <f aca="false">Flights!$D$21</f>
        <v>46322</v>
      </c>
      <c r="E570" s="57" t="str">
        <f aca="false">Flights!$G$21&amp;"-"&amp;Flights!$H$21</f>
        <v>HKG-KUL</v>
      </c>
      <c r="F570" s="57" t="str">
        <f aca="false">Flights!$K$21</f>
        <v>BC</v>
      </c>
      <c r="G570" s="57" t="s">
        <v>441</v>
      </c>
      <c r="H570" s="57" t="s">
        <v>442</v>
      </c>
      <c r="I570" s="57" t="s">
        <v>481</v>
      </c>
      <c r="J570" s="57" t="s">
        <v>533</v>
      </c>
      <c r="K570" s="67" t="s">
        <v>483</v>
      </c>
      <c r="L570" s="67" t="s">
        <v>1222</v>
      </c>
      <c r="M570" s="67" t="s">
        <v>433</v>
      </c>
      <c r="N570" s="67" t="s">
        <v>365</v>
      </c>
      <c r="O570" s="67"/>
      <c r="P570" s="57" t="s">
        <v>279</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open",IF(AND(NOT(OR(LEN(AZ570)&lt;15,ISNUMBER(MATCH(AZ570,L_Placeholder,0)))),NOT(SUMPRODUCT(--ISNUMBER(SEARCH(" "&amp;L_EvidencePhrase&amp;" ",BF570)))&gt;0),NOT(OR(LEN(AU570)&lt;2,ISNUMBER(MATCH(AU570,L_Placeholder,0)))),NOT(OR(LEN(AX570)&lt;2,ISNUMBER(MATCH(AX570,L_Placeholder,0)))),TRIM(AE570)&lt;&gt;TRIM(T570)),"N/A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",BD570)))&gt;0),"INVALID – evidence missing, placeholder or not yet on file",IF(OR(LEN(AX570)&lt;2,ISNUMBER(MATCH(AX570,L_Placeholder,0))),"INVALID – verifier missing",IF(AX570=AU570,"INVALID – verifier must be someone other than the PIC",IF(SUMPRODUCT(--ISNUMBER(SEARCH(" "&amp;L_EvidencePhrase&amp;" ",BC570)))&gt;0,"INVALID – result not yet available (awaiting / TBC)",IF(AND(TRIM(U570)="Pass",SUMPRODUCT(--ISNUMBER(SEARCH(" "&amp;L_ResultBad&amp;" ",BC570)))&gt;0,NOT(SUMPRODUCT(--ISNUMBER(SEARCH(" "&amp;L_Negation&amp;" ",BC570)))&gt;0)),"INVALID – result describes a problem: use Fail, then Pass after CA",IF(AND(AQ570=1,OR(OR(LEN(AY570)&lt;3,ISNUMBER(MATCH(AY570,L_Placeholder,0))),SUMPRODUCT(--ISNUMBER(SEARCH(" "&amp;L_EvidencePhrase&amp;" ",BE570)))&gt;0)),"INVALID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SUBSTITUTE(SUBSTITUTE(SUBSTITUTE(SUBSTITUTE(SUBSTITUTE(SUBSTITUTE(SUBSTITUTE(SUBSTITUTE(SUBSTITUTE(SUBSTITUTE(SUBSTITUTE(SUBSTITUTE(SUBSTITUTE(LOWER(T570&amp;""),CHAR(160),"")," ",""),".",""),"-",""),"/",""),"?",""),"_",""),",",""),"[",""),"]",""),"(",""),")",""),"*","")</f>
        <v/>
      </c>
      <c r="AV570" s="61" t="str">
        <f aca="false">SUBSTITUTE(SUBSTITUTE(SUBSTITUTE(SUBSTITUTE(SUBSTITUTE(SUBSTITUTE(SUBSTITUTE(SUBSTITUTE(SUBSTITUTE(SUBSTITUTE(SUBSTITUTE(SUBSTITUTE(SUBSTITUTE(LOWER(V570&amp;""),CHAR(160),"")," ",""),".",""),"-",""),"/",""),"?",""),"_",""),",",""),"[",""),"]",""),"(",""),")",""),"*","")</f>
        <v/>
      </c>
      <c r="AW570" s="61" t="str">
        <f aca="false">SUBSTITUTE(SUBSTITUTE(SUBSTITUTE(SUBSTITUTE(SUBSTITUTE(SUBSTITUTE(SUBSTITUTE(SUBSTITUTE(SUBSTITUTE(SUBSTITUTE(SUBSTITUTE(SUBSTITUTE(SUBSTITUTE(LOWER(Z570&amp;""),CHAR(160),"")," ",""),".",""),"-",""),"/",""),"?",""),"_",""),",",""),"[",""),"]",""),"(",""),")",""),"*","")</f>
        <v/>
      </c>
      <c r="AX570" s="61" t="str">
        <f aca="false">SUBSTITUTE(SUBSTITUTE(SUBSTITUTE(SUBSTITUTE(SUBSTITUTE(SUBSTITUTE(SUBSTITUTE(SUBSTITUTE(SUBSTITUTE(SUBSTITUTE(SUBSTITUTE(SUBSTITUTE(SUBSTITUTE(LOWER(AE570&amp;""),CHAR(160),"")," ",""),".",""),"-",""),"/",""),"?",""),"_",""),",",""),"[",""),"]",""),"(",""),")",""),"*","")</f>
        <v/>
      </c>
      <c r="AY570" s="61" t="str">
        <f aca="false">SUBSTITUTE(SUBSTITUTE(SUBSTITUTE(SUBSTITUTE(SUBSTITUTE(SUBSTITUTE(SUBSTITUTE(SUBSTITUTE(SUBSTITUTE(SUBSTITUTE(SUBSTITUTE(SUBSTITUTE(SUBSTITUTE(LOWER(W570&amp;""),CHAR(160),"")," ",""),".",""),"-",""),"/",""),"?",""),"_",""),",",""),"[",""),"]",""),"(",""),")",""),"*","")</f>
        <v/>
      </c>
      <c r="AZ570" s="61" t="str">
        <f aca="false">SUBSTITUTE(SUBSTITUTE(SUBSTITUTE(SUBSTITUTE(SUBSTITUTE(SUBSTITUTE(SUBSTITUTE(SUBSTITUTE(SUBSTITUTE(SUBSTITUTE(SUBSTITUTE(SUBSTITUTE(SUBSTITUTE(LOWER(AC570&amp;""),CHAR(160),"")," ",""),".",""),"-",""),"/",""),"?",""),"_",""),",",""),"[",""),"]",""),"(",""),")",""),"*","")</f>
        <v/>
      </c>
      <c r="BA570" s="61" t="str">
        <f aca="false">SUBSTITUTE(SUBSTITUTE(SUBSTITUTE(SUBSTITUTE(SUBSTITUTE(SUBSTITUTE(SUBSTITUTE(SUBSTITUTE(SUBSTITUTE(SUBSTITUTE(SUBSTITUTE(SUBSTITUTE(SUBSTITUTE(LOWER(AA570&amp;""),CHAR(160),""),"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"&amp;TRIM(SUBSTITUTE(SUBSTITUTE(SUBSTITUTE(SUBSTITUTE(SUBSTITUTE(SUBSTITUTE(SUBSTITUTE(SUBSTITUTE(SUBSTITUTE(SUBSTITUTE(SUBSTITUTE(SUBSTITUTE(SUBSTITUTE(SUBSTITUTE(SUBSTITUTE(SUBSTITUTE(SUBSTITUTE(SUBSTITUTE(SUBSTITUTE(SUBSTITUTE(LOWER(V570&amp;""),CHAR(160)," "),"."," "),","," "),"-"," "),"/"," "),"("," "),")"," "),":"," "),";"," "),"_"," "),"–"," "),"?"," "),"!"," "),"*"," "),"["," "),"]"," "),"'"," "),"#"," "),"+"," "),"&amp;"," "))&amp;" "</f>
        <v>  </v>
      </c>
      <c r="BD570" s="61" t="str">
        <f aca="false">" "&amp;TRIM(SUBSTITUTE(SUBSTITUTE(SUBSTITUTE(SUBSTITUTE(SUBSTITUTE(SUBSTITUTE(SUBSTITUTE(SUBSTITUTE(SUBSTITUTE(SUBSTITUTE(SUBSTITUTE(SUBSTITUTE(SUBSTITUTE(SUBSTITUTE(SUBSTITUTE(SUBSTITUTE(SUBSTITUTE(SUBSTITUTE(SUBSTITUTE(SUBSTITUTE(LOWER(Z570&amp;""),CHAR(160)," "),"."," "),","," "),"-"," "),"/"," "),"("," "),")"," "),":"," "),";"," "),"_"," "),"–"," "),"?"," "),"!"," "),"*"," "),"["," "),"]"," "),"'"," "),"#"," "),"+"," "),"&amp;"," "))&amp;" "</f>
        <v>  </v>
      </c>
      <c r="BE570" s="61" t="str">
        <f aca="false">" "&amp;TRIM(SUBSTITUTE(SUBSTITUTE(SUBSTITUTE(SUBSTITUTE(SUBSTITUTE(SUBSTITUTE(SUBSTITUTE(SUBSTITUTE(SUBSTITUTE(SUBSTITUTE(SUBSTITUTE(SUBSTITUTE(SUBSTITUTE(SUBSTITUTE(SUBSTITUTE(SUBSTITUTE(SUBSTITUTE(SUBSTITUTE(SUBSTITUTE(SUBSTITUTE(LOWER(W570&amp;""),CHAR(160)," "),"."," "),","," "),"-"," "),"/"," "),"("," "),")"," "),":"," "),";"," "),"_"," "),"–"," "),"?"," "),"!"," "),"*"," "),"["," "),"]"," "),"'"," "),"#"," "),"+"," "),"&amp;"," "))&amp;" "</f>
        <v>  </v>
      </c>
      <c r="BF570" s="61" t="str">
        <f aca="false">" "&amp;TRIM(SUBSTITUTE(SUBSTITUTE(SUBSTITUTE(SUBSTITUTE(SUBSTITUTE(SUBSTITUTE(SUBSTITUTE(SUBSTITUTE(SUBSTITUTE(SUBSTITUTE(SUBSTITUTE(SUBSTITUTE(SUBSTITUTE(SUBSTITUTE(SUBSTITUTE(SUBSTITUTE(SUBSTITUTE(SUBSTITUTE(SUBSTITUTE(SUBSTITUTE(LOWER(AC570&amp;""),CHAR(160)," "),"."," "),","," "),"-"," "),"/"," "),"("," "),")"," "),":"," "),";"," "),"_"," "),"–"," "),"?"," "),"!"," "),"*"," "),"["," "),"]"," "),"'"," "),"#"," "),"+"," "),"&amp;"," "))&amp;" "</f>
        <v>  </v>
      </c>
    </row>
    <row r="571" customFormat="false" ht="39.75" hidden="false" customHeight="true" outlineLevel="0" collapsed="false">
      <c r="A571" s="57" t="s">
        <v>1244</v>
      </c>
      <c r="B571" s="57" t="s">
        <v>287</v>
      </c>
      <c r="C571" s="57" t="str">
        <f aca="false">Flights!$F$21</f>
        <v>MH0073</v>
      </c>
      <c r="D571" s="58" t="n">
        <f aca="false">Flights!$D$21</f>
        <v>46322</v>
      </c>
      <c r="E571" s="57" t="str">
        <f aca="false">Flights!$G$21&amp;"-"&amp;Flights!$H$21</f>
        <v>HKG-KUL</v>
      </c>
      <c r="F571" s="57" t="str">
        <f aca="false">Flights!$K$21</f>
        <v>BC</v>
      </c>
      <c r="G571" s="57" t="s">
        <v>441</v>
      </c>
      <c r="H571" s="57" t="s">
        <v>442</v>
      </c>
      <c r="I571" s="57" t="s">
        <v>429</v>
      </c>
      <c r="J571" s="57" t="s">
        <v>535</v>
      </c>
      <c r="K571" s="67" t="s">
        <v>431</v>
      </c>
      <c r="L571" s="67" t="s">
        <v>1224</v>
      </c>
      <c r="M571" s="67" t="s">
        <v>433</v>
      </c>
      <c r="N571" s="67" t="s">
        <v>365</v>
      </c>
      <c r="O571" s="67"/>
      <c r="P571" s="57" t="s">
        <v>279</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open",IF(AND(NOT(OR(LEN(AZ571)&lt;15,ISNUMBER(MATCH(AZ571,L_Placeholder,0)))),NOT(SUMPRODUCT(--ISNUMBER(SEARCH(" "&amp;L_EvidencePhrase&amp;" ",BF571)))&gt;0),NOT(OR(LEN(AU571)&lt;2,ISNUMBER(MATCH(AU571,L_Placeholder,0)))),NOT(OR(LEN(AX571)&lt;2,ISNUMBER(MATCH(AX571,L_Placeholder,0)))),TRIM(AE571)&lt;&gt;TRIM(T571)),"N/A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",BD571)))&gt;0),"INVALID – evidence missing, placeholder or not yet on file",IF(OR(LEN(AX571)&lt;2,ISNUMBER(MATCH(AX571,L_Placeholder,0))),"INVALID – verifier missing",IF(AX571=AU571,"INVALID – verifier must be someone other than the PIC",IF(SUMPRODUCT(--ISNUMBER(SEARCH(" "&amp;L_EvidencePhrase&amp;" ",BC571)))&gt;0,"INVALID – result not yet available (awaiting / TBC)",IF(AND(TRIM(U571)="Pass",SUMPRODUCT(--ISNUMBER(SEARCH(" "&amp;L_ResultBad&amp;" ",BC571)))&gt;0,NOT(SUMPRODUCT(--ISNUMBER(SEARCH(" "&amp;L_Negation&amp;" ",BC571)))&gt;0)),"INVALID – result describes a problem: use Fail, then Pass after CA",IF(AND(AQ571=1,OR(OR(LEN(AY571)&lt;3,ISNUMBER(MATCH(AY571,L_Placeholder,0))),SUMPRODUCT(--ISNUMBER(SEARCH(" "&amp;L_EvidencePhrase&amp;" ",BE571)))&gt;0)),"INVALID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SUBSTITUTE(SUBSTITUTE(SUBSTITUTE(SUBSTITUTE(SUBSTITUTE(SUBSTITUTE(SUBSTITUTE(SUBSTITUTE(SUBSTITUTE(SUBSTITUTE(SUBSTITUTE(SUBSTITUTE(SUBSTITUTE(LOWER(T571&amp;""),CHAR(160),"")," ",""),".",""),"-",""),"/",""),"?",""),"_",""),",",""),"[",""),"]",""),"(",""),")",""),"*","")</f>
        <v/>
      </c>
      <c r="AV571" s="61" t="str">
        <f aca="false">SUBSTITUTE(SUBSTITUTE(SUBSTITUTE(SUBSTITUTE(SUBSTITUTE(SUBSTITUTE(SUBSTITUTE(SUBSTITUTE(SUBSTITUTE(SUBSTITUTE(SUBSTITUTE(SUBSTITUTE(SUBSTITUTE(LOWER(V571&amp;""),CHAR(160),"")," ",""),".",""),"-",""),"/",""),"?",""),"_",""),",",""),"[",""),"]",""),"(",""),")",""),"*","")</f>
        <v/>
      </c>
      <c r="AW571" s="61" t="str">
        <f aca="false">SUBSTITUTE(SUBSTITUTE(SUBSTITUTE(SUBSTITUTE(SUBSTITUTE(SUBSTITUTE(SUBSTITUTE(SUBSTITUTE(SUBSTITUTE(SUBSTITUTE(SUBSTITUTE(SUBSTITUTE(SUBSTITUTE(LOWER(Z571&amp;""),CHAR(160),"")," ",""),".",""),"-",""),"/",""),"?",""),"_",""),",",""),"[",""),"]",""),"(",""),")",""),"*","")</f>
        <v/>
      </c>
      <c r="AX571" s="61" t="str">
        <f aca="false">SUBSTITUTE(SUBSTITUTE(SUBSTITUTE(SUBSTITUTE(SUBSTITUTE(SUBSTITUTE(SUBSTITUTE(SUBSTITUTE(SUBSTITUTE(SUBSTITUTE(SUBSTITUTE(SUBSTITUTE(SUBSTITUTE(LOWER(AE571&amp;""),CHAR(160),"")," ",""),".",""),"-",""),"/",""),"?",""),"_",""),",",""),"[",""),"]",""),"(",""),")",""),"*","")</f>
        <v/>
      </c>
      <c r="AY571" s="61" t="str">
        <f aca="false">SUBSTITUTE(SUBSTITUTE(SUBSTITUTE(SUBSTITUTE(SUBSTITUTE(SUBSTITUTE(SUBSTITUTE(SUBSTITUTE(SUBSTITUTE(SUBSTITUTE(SUBSTITUTE(SUBSTITUTE(SUBSTITUTE(LOWER(W571&amp;""),CHAR(160),"")," ",""),".",""),"-",""),"/",""),"?",""),"_",""),",",""),"[",""),"]",""),"(",""),")",""),"*","")</f>
        <v/>
      </c>
      <c r="AZ571" s="61" t="str">
        <f aca="false">SUBSTITUTE(SUBSTITUTE(SUBSTITUTE(SUBSTITUTE(SUBSTITUTE(SUBSTITUTE(SUBSTITUTE(SUBSTITUTE(SUBSTITUTE(SUBSTITUTE(SUBSTITUTE(SUBSTITUTE(SUBSTITUTE(LOWER(AC571&amp;""),CHAR(160),"")," ",""),".",""),"-",""),"/",""),"?",""),"_",""),",",""),"[",""),"]",""),"(",""),")",""),"*","")</f>
        <v/>
      </c>
      <c r="BA571" s="61" t="str">
        <f aca="false">SUBSTITUTE(SUBSTITUTE(SUBSTITUTE(SUBSTITUTE(SUBSTITUTE(SUBSTITUTE(SUBSTITUTE(SUBSTITUTE(SUBSTITUTE(SUBSTITUTE(SUBSTITUTE(SUBSTITUTE(SUBSTITUTE(LOWER(AA571&amp;""),CHAR(160),""),"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"&amp;TRIM(SUBSTITUTE(SUBSTITUTE(SUBSTITUTE(SUBSTITUTE(SUBSTITUTE(SUBSTITUTE(SUBSTITUTE(SUBSTITUTE(SUBSTITUTE(SUBSTITUTE(SUBSTITUTE(SUBSTITUTE(SUBSTITUTE(SUBSTITUTE(SUBSTITUTE(SUBSTITUTE(SUBSTITUTE(SUBSTITUTE(SUBSTITUTE(SUBSTITUTE(LOWER(V571&amp;""),CHAR(160)," "),"."," "),","," "),"-"," "),"/"," "),"("," "),")"," "),":"," "),";"," "),"_"," "),"–"," "),"?"," "),"!"," "),"*"," "),"["," "),"]"," "),"'"," "),"#"," "),"+"," "),"&amp;"," "))&amp;" "</f>
        <v>  </v>
      </c>
      <c r="BD571" s="61" t="str">
        <f aca="false">" "&amp;TRIM(SUBSTITUTE(SUBSTITUTE(SUBSTITUTE(SUBSTITUTE(SUBSTITUTE(SUBSTITUTE(SUBSTITUTE(SUBSTITUTE(SUBSTITUTE(SUBSTITUTE(SUBSTITUTE(SUBSTITUTE(SUBSTITUTE(SUBSTITUTE(SUBSTITUTE(SUBSTITUTE(SUBSTITUTE(SUBSTITUTE(SUBSTITUTE(SUBSTITUTE(LOWER(Z571&amp;""),CHAR(160)," "),"."," "),","," "),"-"," "),"/"," "),"("," "),")"," "),":"," "),";"," "),"_"," "),"–"," "),"?"," "),"!"," "),"*"," "),"["," "),"]"," "),"'"," "),"#"," "),"+"," "),"&amp;"," "))&amp;" "</f>
        <v>  </v>
      </c>
      <c r="BE571" s="61" t="str">
        <f aca="false">" "&amp;TRIM(SUBSTITUTE(SUBSTITUTE(SUBSTITUTE(SUBSTITUTE(SUBSTITUTE(SUBSTITUTE(SUBSTITUTE(SUBSTITUTE(SUBSTITUTE(SUBSTITUTE(SUBSTITUTE(SUBSTITUTE(SUBSTITUTE(SUBSTITUTE(SUBSTITUTE(SUBSTITUTE(SUBSTITUTE(SUBSTITUTE(SUBSTITUTE(SUBSTITUTE(LOWER(W571&amp;""),CHAR(160)," "),"."," "),","," "),"-"," "),"/"," "),"("," "),")"," "),":"," "),";"," "),"_"," "),"–"," "),"?"," "),"!"," "),"*"," "),"["," "),"]"," "),"'"," "),"#"," "),"+"," "),"&amp;"," "))&amp;" "</f>
        <v>  </v>
      </c>
      <c r="BF571" s="61" t="str">
        <f aca="false">" "&amp;TRIM(SUBSTITUTE(SUBSTITUTE(SUBSTITUTE(SUBSTITUTE(SUBSTITUTE(SUBSTITUTE(SUBSTITUTE(SUBSTITUTE(SUBSTITUTE(SUBSTITUTE(SUBSTITUTE(SUBSTITUTE(SUBSTITUTE(SUBSTITUTE(SUBSTITUTE(SUBSTITUTE(SUBSTITUTE(SUBSTITUTE(SUBSTITUTE(SUBSTITUTE(LOWER(AC571&amp;""),CHAR(160)," "),"."," "),","," "),"-"," "),"/"," "),"("," "),")"," "),":"," "),";"," "),"_"," "),"–"," "),"?"," "),"!"," "),"*"," "),"["," "),"]"," "),"'"," "),"#"," "),"+"," "),"&amp;"," "))&amp;" "</f>
        <v>  </v>
      </c>
    </row>
    <row r="572" customFormat="false" ht="39.75" hidden="false" customHeight="true" outlineLevel="0" collapsed="false">
      <c r="A572" s="57" t="s">
        <v>1245</v>
      </c>
      <c r="B572" s="57" t="s">
        <v>287</v>
      </c>
      <c r="C572" s="57" t="str">
        <f aca="false">Flights!$F$21</f>
        <v>MH0073</v>
      </c>
      <c r="D572" s="58" t="n">
        <f aca="false">Flights!$D$21</f>
        <v>46322</v>
      </c>
      <c r="E572" s="57" t="str">
        <f aca="false">Flights!$G$21&amp;"-"&amp;Flights!$H$21</f>
        <v>HKG-KUL</v>
      </c>
      <c r="F572" s="57" t="str">
        <f aca="false">Flights!$K$21</f>
        <v>BC</v>
      </c>
      <c r="G572" s="57" t="s">
        <v>441</v>
      </c>
      <c r="H572" s="57" t="s">
        <v>442</v>
      </c>
      <c r="I572" s="57" t="s">
        <v>429</v>
      </c>
      <c r="J572" s="57" t="s">
        <v>537</v>
      </c>
      <c r="K572" s="67" t="s">
        <v>431</v>
      </c>
      <c r="L572" s="67" t="s">
        <v>1226</v>
      </c>
      <c r="M572" s="67" t="s">
        <v>433</v>
      </c>
      <c r="N572" s="67" t="s">
        <v>365</v>
      </c>
      <c r="O572" s="67"/>
      <c r="P572" s="57" t="s">
        <v>279</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open",IF(AND(NOT(OR(LEN(AZ572)&lt;15,ISNUMBER(MATCH(AZ572,L_Placeholder,0)))),NOT(SUMPRODUCT(--ISNUMBER(SEARCH(" "&amp;L_EvidencePhrase&amp;" ",BF572)))&gt;0),NOT(OR(LEN(AU572)&lt;2,ISNUMBER(MATCH(AU572,L_Placeholder,0)))),NOT(OR(LEN(AX572)&lt;2,ISNUMBER(MATCH(AX572,L_Placeholder,0)))),TRIM(AE572)&lt;&gt;TRIM(T572)),"N/A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",BD572)))&gt;0),"INVALID – evidence missing, placeholder or not yet on file",IF(OR(LEN(AX572)&lt;2,ISNUMBER(MATCH(AX572,L_Placeholder,0))),"INVALID – verifier missing",IF(AX572=AU572,"INVALID – verifier must be someone other than the PIC",IF(SUMPRODUCT(--ISNUMBER(SEARCH(" "&amp;L_EvidencePhrase&amp;" ",BC572)))&gt;0,"INVALID – result not yet available (awaiting / TBC)",IF(AND(TRIM(U572)="Pass",SUMPRODUCT(--ISNUMBER(SEARCH(" "&amp;L_ResultBad&amp;" ",BC572)))&gt;0,NOT(SUMPRODUCT(--ISNUMBER(SEARCH(" "&amp;L_Negation&amp;" ",BC572)))&gt;0)),"INVALID – result describes a problem: use Fail, then Pass after CA",IF(AND(AQ572=1,OR(OR(LEN(AY572)&lt;3,ISNUMBER(MATCH(AY572,L_Placeholder,0))),SUMPRODUCT(--ISNUMBER(SEARCH(" "&amp;L_EvidencePhrase&amp;" ",BE572)))&gt;0)),"INVALID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SUBSTITUTE(SUBSTITUTE(SUBSTITUTE(SUBSTITUTE(SUBSTITUTE(SUBSTITUTE(SUBSTITUTE(SUBSTITUTE(SUBSTITUTE(SUBSTITUTE(SUBSTITUTE(SUBSTITUTE(SUBSTITUTE(LOWER(T572&amp;""),CHAR(160),"")," ",""),".",""),"-",""),"/",""),"?",""),"_",""),",",""),"[",""),"]",""),"(",""),")",""),"*","")</f>
        <v/>
      </c>
      <c r="AV572" s="61" t="str">
        <f aca="false">SUBSTITUTE(SUBSTITUTE(SUBSTITUTE(SUBSTITUTE(SUBSTITUTE(SUBSTITUTE(SUBSTITUTE(SUBSTITUTE(SUBSTITUTE(SUBSTITUTE(SUBSTITUTE(SUBSTITUTE(SUBSTITUTE(LOWER(V572&amp;""),CHAR(160),"")," ",""),".",""),"-",""),"/",""),"?",""),"_",""),",",""),"[",""),"]",""),"(",""),")",""),"*","")</f>
        <v/>
      </c>
      <c r="AW572" s="61" t="str">
        <f aca="false">SUBSTITUTE(SUBSTITUTE(SUBSTITUTE(SUBSTITUTE(SUBSTITUTE(SUBSTITUTE(SUBSTITUTE(SUBSTITUTE(SUBSTITUTE(SUBSTITUTE(SUBSTITUTE(SUBSTITUTE(SUBSTITUTE(LOWER(Z572&amp;""),CHAR(160),"")," ",""),".",""),"-",""),"/",""),"?",""),"_",""),",",""),"[",""),"]",""),"(",""),")",""),"*","")</f>
        <v/>
      </c>
      <c r="AX572" s="61" t="str">
        <f aca="false">SUBSTITUTE(SUBSTITUTE(SUBSTITUTE(SUBSTITUTE(SUBSTITUTE(SUBSTITUTE(SUBSTITUTE(SUBSTITUTE(SUBSTITUTE(SUBSTITUTE(SUBSTITUTE(SUBSTITUTE(SUBSTITUTE(LOWER(AE572&amp;""),CHAR(160),"")," ",""),".",""),"-",""),"/",""),"?",""),"_",""),",",""),"[",""),"]",""),"(",""),")",""),"*","")</f>
        <v/>
      </c>
      <c r="AY572" s="61" t="str">
        <f aca="false">SUBSTITUTE(SUBSTITUTE(SUBSTITUTE(SUBSTITUTE(SUBSTITUTE(SUBSTITUTE(SUBSTITUTE(SUBSTITUTE(SUBSTITUTE(SUBSTITUTE(SUBSTITUTE(SUBSTITUTE(SUBSTITUTE(LOWER(W572&amp;""),CHAR(160),"")," ",""),".",""),"-",""),"/",""),"?",""),"_",""),",",""),"[",""),"]",""),"(",""),")",""),"*","")</f>
        <v/>
      </c>
      <c r="AZ572" s="61" t="str">
        <f aca="false">SUBSTITUTE(SUBSTITUTE(SUBSTITUTE(SUBSTITUTE(SUBSTITUTE(SUBSTITUTE(SUBSTITUTE(SUBSTITUTE(SUBSTITUTE(SUBSTITUTE(SUBSTITUTE(SUBSTITUTE(SUBSTITUTE(LOWER(AC572&amp;""),CHAR(160),"")," ",""),".",""),"-",""),"/",""),"?",""),"_",""),",",""),"[",""),"]",""),"(",""),")",""),"*","")</f>
        <v/>
      </c>
      <c r="BA572" s="61" t="str">
        <f aca="false">SUBSTITUTE(SUBSTITUTE(SUBSTITUTE(SUBSTITUTE(SUBSTITUTE(SUBSTITUTE(SUBSTITUTE(SUBSTITUTE(SUBSTITUTE(SUBSTITUTE(SUBSTITUTE(SUBSTITUTE(SUBSTITUTE(LOWER(AA572&amp;""),CHAR(160),""),"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"&amp;TRIM(SUBSTITUTE(SUBSTITUTE(SUBSTITUTE(SUBSTITUTE(SUBSTITUTE(SUBSTITUTE(SUBSTITUTE(SUBSTITUTE(SUBSTITUTE(SUBSTITUTE(SUBSTITUTE(SUBSTITUTE(SUBSTITUTE(SUBSTITUTE(SUBSTITUTE(SUBSTITUTE(SUBSTITUTE(SUBSTITUTE(SUBSTITUTE(SUBSTITUTE(LOWER(V572&amp;""),CHAR(160)," "),"."," "),","," "),"-"," "),"/"," "),"("," "),")"," "),":"," "),";"," "),"_"," "),"–"," "),"?"," "),"!"," "),"*"," "),"["," "),"]"," "),"'"," "),"#"," "),"+"," "),"&amp;"," "))&amp;" "</f>
        <v>  </v>
      </c>
      <c r="BD572" s="61" t="str">
        <f aca="false">" "&amp;TRIM(SUBSTITUTE(SUBSTITUTE(SUBSTITUTE(SUBSTITUTE(SUBSTITUTE(SUBSTITUTE(SUBSTITUTE(SUBSTITUTE(SUBSTITUTE(SUBSTITUTE(SUBSTITUTE(SUBSTITUTE(SUBSTITUTE(SUBSTITUTE(SUBSTITUTE(SUBSTITUTE(SUBSTITUTE(SUBSTITUTE(SUBSTITUTE(SUBSTITUTE(LOWER(Z572&amp;""),CHAR(160)," "),"."," "),","," "),"-"," "),"/"," "),"("," "),")"," "),":"," "),";"," "),"_"," "),"–"," "),"?"," "),"!"," "),"*"," "),"["," "),"]"," "),"'"," "),"#"," "),"+"," "),"&amp;"," "))&amp;" "</f>
        <v>  </v>
      </c>
      <c r="BE572" s="61" t="str">
        <f aca="false">" "&amp;TRIM(SUBSTITUTE(SUBSTITUTE(SUBSTITUTE(SUBSTITUTE(SUBSTITUTE(SUBSTITUTE(SUBSTITUTE(SUBSTITUTE(SUBSTITUTE(SUBSTITUTE(SUBSTITUTE(SUBSTITUTE(SUBSTITUTE(SUBSTITUTE(SUBSTITUTE(SUBSTITUTE(SUBSTITUTE(SUBSTITUTE(SUBSTITUTE(SUBSTITUTE(LOWER(W572&amp;""),CHAR(160)," "),"."," "),","," "),"-"," "),"/"," "),"("," "),")"," "),":"," "),";"," "),"_"," "),"–"," "),"?"," "),"!"," "),"*"," "),"["," "),"]"," "),"'"," "),"#"," "),"+"," "),"&amp;"," "))&amp;" "</f>
        <v>  </v>
      </c>
      <c r="BF572" s="61" t="str">
        <f aca="false">" "&amp;TRIM(SUBSTITUTE(SUBSTITUTE(SUBSTITUTE(SUBSTITUTE(SUBSTITUTE(SUBSTITUTE(SUBSTITUTE(SUBSTITUTE(SUBSTITUTE(SUBSTITUTE(SUBSTITUTE(SUBSTITUTE(SUBSTITUTE(SUBSTITUTE(SUBSTITUTE(SUBSTITUTE(SUBSTITUTE(SUBSTITUTE(SUBSTITUTE(SUBSTITUTE(LOWER(AC572&amp;""),CHAR(160)," "),"."," "),","," "),"-"," "),"/"," "),"("," "),")"," "),":"," "),";"," "),"_"," "),"–"," "),"?"," "),"!"," "),"*"," "),"["," "),"]"," "),"'"," "),"#"," "),"+"," "),"&amp;"," "))&amp;" "</f>
        <v>  </v>
      </c>
    </row>
    <row r="573" customFormat="false" ht="66" hidden="false" customHeight="true" outlineLevel="0" collapsed="false">
      <c r="A573" s="57" t="s">
        <v>1246</v>
      </c>
      <c r="B573" s="57" t="s">
        <v>287</v>
      </c>
      <c r="C573" s="57" t="str">
        <f aca="false">Flights!$F$21</f>
        <v>MH0073</v>
      </c>
      <c r="D573" s="58" t="n">
        <f aca="false">Flights!$D$21</f>
        <v>46322</v>
      </c>
      <c r="E573" s="57" t="str">
        <f aca="false">Flights!$G$21&amp;"-"&amp;Flights!$H$21</f>
        <v>HKG-KUL</v>
      </c>
      <c r="F573" s="57" t="str">
        <f aca="false">Flights!$K$21</f>
        <v>BC</v>
      </c>
      <c r="G573" s="57" t="s">
        <v>441</v>
      </c>
      <c r="H573" s="57" t="s">
        <v>442</v>
      </c>
      <c r="I573" s="57" t="s">
        <v>616</v>
      </c>
      <c r="J573" s="57" t="s">
        <v>1178</v>
      </c>
      <c r="K573" s="67" t="s">
        <v>1169</v>
      </c>
      <c r="L573" s="67" t="s">
        <v>1170</v>
      </c>
      <c r="M573" s="67" t="s">
        <v>433</v>
      </c>
      <c r="N573" s="67" t="s">
        <v>426</v>
      </c>
      <c r="O573" s="67" t="s">
        <v>1247</v>
      </c>
      <c r="P573" s="57" t="s">
        <v>279</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open",IF(AND(NOT(OR(LEN(AZ573)&lt;15,ISNUMBER(MATCH(AZ573,L_Placeholder,0)))),NOT(SUMPRODUCT(--ISNUMBER(SEARCH(" "&amp;L_EvidencePhrase&amp;" ",BF573)))&gt;0),NOT(OR(LEN(AU573)&lt;2,ISNUMBER(MATCH(AU573,L_Placeholder,0)))),NOT(OR(LEN(AX573)&lt;2,ISNUMBER(MATCH(AX573,L_Placeholder,0)))),TRIM(AE573)&lt;&gt;TRIM(T573)),"N/A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",BD573)))&gt;0),"INVALID – evidence missing, placeholder or not yet on file",IF(OR(LEN(AX573)&lt;2,ISNUMBER(MATCH(AX573,L_Placeholder,0))),"INVALID – verifier missing",IF(AX573=AU573,"INVALID – verifier must be someone other than the PIC",IF(SUMPRODUCT(--ISNUMBER(SEARCH(" "&amp;L_EvidencePhrase&amp;" ",BC573)))&gt;0,"INVALID – result not yet available (awaiting / TBC)",IF(AND(TRIM(U573)="Pass",SUMPRODUCT(--ISNUMBER(SEARCH(" "&amp;L_ResultBad&amp;" ",BC573)))&gt;0,NOT(SUMPRODUCT(--ISNUMBER(SEARCH(" "&amp;L_Negation&amp;" ",BC573)))&gt;0)),"INVALID – result describes a problem: use Fail, then Pass after CA",IF(AND(AQ573=1,OR(OR(LEN(AY573)&lt;3,ISNUMBER(MATCH(AY573,L_Placeholder,0))),SUMPRODUCT(--ISNUMBER(SEARCH(" "&amp;L_EvidencePhrase&amp;" ",BE573)))&gt;0)),"INVALID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SUBSTITUTE(SUBSTITUTE(SUBSTITUTE(SUBSTITUTE(SUBSTITUTE(SUBSTITUTE(SUBSTITUTE(SUBSTITUTE(SUBSTITUTE(SUBSTITUTE(SUBSTITUTE(SUBSTITUTE(SUBSTITUTE(LOWER(T573&amp;""),CHAR(160),"")," ",""),".",""),"-",""),"/",""),"?",""),"_",""),",",""),"[",""),"]",""),"(",""),")",""),"*","")</f>
        <v/>
      </c>
      <c r="AV573" s="61" t="str">
        <f aca="false">SUBSTITUTE(SUBSTITUTE(SUBSTITUTE(SUBSTITUTE(SUBSTITUTE(SUBSTITUTE(SUBSTITUTE(SUBSTITUTE(SUBSTITUTE(SUBSTITUTE(SUBSTITUTE(SUBSTITUTE(SUBSTITUTE(LOWER(V573&amp;""),CHAR(160),"")," ",""),".",""),"-",""),"/",""),"?",""),"_",""),",",""),"[",""),"]",""),"(",""),")",""),"*","")</f>
        <v/>
      </c>
      <c r="AW573" s="61" t="str">
        <f aca="false">SUBSTITUTE(SUBSTITUTE(SUBSTITUTE(SUBSTITUTE(SUBSTITUTE(SUBSTITUTE(SUBSTITUTE(SUBSTITUTE(SUBSTITUTE(SUBSTITUTE(SUBSTITUTE(SUBSTITUTE(SUBSTITUTE(LOWER(Z573&amp;""),CHAR(160),"")," ",""),".",""),"-",""),"/",""),"?",""),"_",""),",",""),"[",""),"]",""),"(",""),")",""),"*","")</f>
        <v/>
      </c>
      <c r="AX573" s="61" t="str">
        <f aca="false">SUBSTITUTE(SUBSTITUTE(SUBSTITUTE(SUBSTITUTE(SUBSTITUTE(SUBSTITUTE(SUBSTITUTE(SUBSTITUTE(SUBSTITUTE(SUBSTITUTE(SUBSTITUTE(SUBSTITUTE(SUBSTITUTE(LOWER(AE573&amp;""),CHAR(160),"")," ",""),".",""),"-",""),"/",""),"?",""),"_",""),",",""),"[",""),"]",""),"(",""),")",""),"*","")</f>
        <v/>
      </c>
      <c r="AY573" s="61" t="str">
        <f aca="false">SUBSTITUTE(SUBSTITUTE(SUBSTITUTE(SUBSTITUTE(SUBSTITUTE(SUBSTITUTE(SUBSTITUTE(SUBSTITUTE(SUBSTITUTE(SUBSTITUTE(SUBSTITUTE(SUBSTITUTE(SUBSTITUTE(LOWER(W573&amp;""),CHAR(160),"")," ",""),".",""),"-",""),"/",""),"?",""),"_",""),",",""),"[",""),"]",""),"(",""),")",""),"*","")</f>
        <v/>
      </c>
      <c r="AZ573" s="61" t="str">
        <f aca="false">SUBSTITUTE(SUBSTITUTE(SUBSTITUTE(SUBSTITUTE(SUBSTITUTE(SUBSTITUTE(SUBSTITUTE(SUBSTITUTE(SUBSTITUTE(SUBSTITUTE(SUBSTITUTE(SUBSTITUTE(SUBSTITUTE(LOWER(AC573&amp;""),CHAR(160),"")," ",""),".",""),"-",""),"/",""),"?",""),"_",""),",",""),"[",""),"]",""),"(",""),")",""),"*","")</f>
        <v/>
      </c>
      <c r="BA573" s="61" t="str">
        <f aca="false">SUBSTITUTE(SUBSTITUTE(SUBSTITUTE(SUBSTITUTE(SUBSTITUTE(SUBSTITUTE(SUBSTITUTE(SUBSTITUTE(SUBSTITUTE(SUBSTITUTE(SUBSTITUTE(SUBSTITUTE(SUBSTITUTE(LOWER(AA573&amp;""),CHAR(160),""),"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"&amp;TRIM(SUBSTITUTE(SUBSTITUTE(SUBSTITUTE(SUBSTITUTE(SUBSTITUTE(SUBSTITUTE(SUBSTITUTE(SUBSTITUTE(SUBSTITUTE(SUBSTITUTE(SUBSTITUTE(SUBSTITUTE(SUBSTITUTE(SUBSTITUTE(SUBSTITUTE(SUBSTITUTE(SUBSTITUTE(SUBSTITUTE(SUBSTITUTE(SUBSTITUTE(LOWER(V573&amp;""),CHAR(160)," "),"."," "),","," "),"-"," "),"/"," "),"("," "),")"," "),":"," "),";"," "),"_"," "),"–"," "),"?"," "),"!"," "),"*"," "),"["," "),"]"," "),"'"," "),"#"," "),"+"," "),"&amp;"," "))&amp;" "</f>
        <v>  </v>
      </c>
      <c r="BD573" s="61" t="str">
        <f aca="false">" "&amp;TRIM(SUBSTITUTE(SUBSTITUTE(SUBSTITUTE(SUBSTITUTE(SUBSTITUTE(SUBSTITUTE(SUBSTITUTE(SUBSTITUTE(SUBSTITUTE(SUBSTITUTE(SUBSTITUTE(SUBSTITUTE(SUBSTITUTE(SUBSTITUTE(SUBSTITUTE(SUBSTITUTE(SUBSTITUTE(SUBSTITUTE(SUBSTITUTE(SUBSTITUTE(LOWER(Z573&amp;""),CHAR(160)," "),"."," "),","," "),"-"," "),"/"," "),"("," "),")"," "),":"," "),";"," "),"_"," "),"–"," "),"?"," "),"!"," "),"*"," "),"["," "),"]"," "),"'"," "),"#"," "),"+"," "),"&amp;"," "))&amp;" "</f>
        <v>  </v>
      </c>
      <c r="BE573" s="61" t="str">
        <f aca="false">" "&amp;TRIM(SUBSTITUTE(SUBSTITUTE(SUBSTITUTE(SUBSTITUTE(SUBSTITUTE(SUBSTITUTE(SUBSTITUTE(SUBSTITUTE(SUBSTITUTE(SUBSTITUTE(SUBSTITUTE(SUBSTITUTE(SUBSTITUTE(SUBSTITUTE(SUBSTITUTE(SUBSTITUTE(SUBSTITUTE(SUBSTITUTE(SUBSTITUTE(SUBSTITUTE(LOWER(W573&amp;""),CHAR(160)," "),"."," "),","," "),"-"," "),"/"," "),"("," "),")"," "),":"," "),";"," "),"_"," "),"–"," "),"?"," "),"!"," "),"*"," "),"["," "),"]"," "),"'"," "),"#"," "),"+"," "),"&amp;"," "))&amp;" "</f>
        <v>  </v>
      </c>
      <c r="BF573" s="61" t="str">
        <f aca="false">" "&amp;TRIM(SUBSTITUTE(SUBSTITUTE(SUBSTITUTE(SUBSTITUTE(SUBSTITUTE(SUBSTITUTE(SUBSTITUTE(SUBSTITUTE(SUBSTITUTE(SUBSTITUTE(SUBSTITUTE(SUBSTITUTE(SUBSTITUTE(SUBSTITUTE(SUBSTITUTE(SUBSTITUTE(SUBSTITUTE(SUBSTITUTE(SUBSTITUTE(SUBSTITUTE(LOWER(AC573&amp;""),CHAR(160)," "),"."," "),","," "),"-"," "),"/"," "),"("," "),")"," "),":"," "),";"," "),"_"," "),"–"," "),"?"," "),"!"," "),"*"," "),"["," "),"]"," "),"'"," "),"#"," "),"+"," "),"&amp;"," "))&amp;" "</f>
        <v>  </v>
      </c>
    </row>
    <row r="574" customFormat="false" ht="39.75" hidden="false" customHeight="true" outlineLevel="0" collapsed="false">
      <c r="A574" s="57" t="s">
        <v>1248</v>
      </c>
      <c r="B574" s="57" t="s">
        <v>290</v>
      </c>
      <c r="C574" s="57" t="str">
        <f aca="false">Flights!$F$22</f>
        <v>MH0052</v>
      </c>
      <c r="D574" s="58" t="n">
        <f aca="false">Flights!$D$22</f>
        <v>46322</v>
      </c>
      <c r="E574" s="57" t="str">
        <f aca="false">Flights!$G$22&amp;"-"&amp;Flights!$H$22</f>
        <v>KUL-KIX</v>
      </c>
      <c r="F574" s="57" t="str">
        <f aca="false">Flights!$K$22</f>
        <v>BC</v>
      </c>
      <c r="G574" s="57" t="s">
        <v>79</v>
      </c>
      <c r="H574" s="57" t="s">
        <v>360</v>
      </c>
      <c r="I574" s="57" t="s">
        <v>361</v>
      </c>
      <c r="J574" s="57" t="s">
        <v>362</v>
      </c>
      <c r="K574" s="67" t="s">
        <v>363</v>
      </c>
      <c r="L574" s="67" t="s">
        <v>364</v>
      </c>
      <c r="M574" s="67"/>
      <c r="N574" s="67" t="s">
        <v>365</v>
      </c>
      <c r="O574" s="67"/>
      <c r="P574" s="57" t="s">
        <v>184</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open",IF(AND(NOT(OR(LEN(AZ574)&lt;15,ISNUMBER(MATCH(AZ574,L_Placeholder,0)))),NOT(SUMPRODUCT(--ISNUMBER(SEARCH(" "&amp;L_EvidencePhrase&amp;" ",BF574)))&gt;0),NOT(OR(LEN(AU574)&lt;2,ISNUMBER(MATCH(AU574,L_Placeholder,0)))),NOT(OR(LEN(AX574)&lt;2,ISNUMBER(MATCH(AX574,L_Placeholder,0)))),TRIM(AE574)&lt;&gt;TRIM(T574)),"N/A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",BD574)))&gt;0),"INVALID – evidence missing, placeholder or not yet on file",IF(OR(LEN(AX574)&lt;2,ISNUMBER(MATCH(AX574,L_Placeholder,0))),"INVALID – verifier missing",IF(AX574=AU574,"INVALID – verifier must be someone other than the PIC",IF(SUMPRODUCT(--ISNUMBER(SEARCH(" "&amp;L_EvidencePhrase&amp;" ",BC574)))&gt;0,"INVALID – result not yet available (awaiting / TBC)",IF(AND(TRIM(U574)="Pass",SUMPRODUCT(--ISNUMBER(SEARCH(" "&amp;L_ResultBad&amp;" ",BC574)))&gt;0,NOT(SUMPRODUCT(--ISNUMBER(SEARCH(" "&amp;L_Negation&amp;" ",BC574)))&gt;0)),"INVALID – result describes a problem: use Fail, then Pass after CA",IF(AND(AQ574=1,OR(OR(LEN(AY574)&lt;3,ISNUMBER(MATCH(AY574,L_Placeholder,0))),SUMPRODUCT(--ISNUMBER(SEARCH(" "&amp;L_EvidencePhrase&amp;" ",BE574)))&gt;0)),"INVALID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SUBSTITUTE(SUBSTITUTE(SUBSTITUTE(SUBSTITUTE(SUBSTITUTE(SUBSTITUTE(SUBSTITUTE(SUBSTITUTE(SUBSTITUTE(SUBSTITUTE(SUBSTITUTE(SUBSTITUTE(SUBSTITUTE(LOWER(T574&amp;""),CHAR(160),"")," ",""),".",""),"-",""),"/",""),"?",""),"_",""),",",""),"[",""),"]",""),"(",""),")",""),"*","")</f>
        <v/>
      </c>
      <c r="AV574" s="61" t="str">
        <f aca="false">SUBSTITUTE(SUBSTITUTE(SUBSTITUTE(SUBSTITUTE(SUBSTITUTE(SUBSTITUTE(SUBSTITUTE(SUBSTITUTE(SUBSTITUTE(SUBSTITUTE(SUBSTITUTE(SUBSTITUTE(SUBSTITUTE(LOWER(V574&amp;""),CHAR(160),"")," ",""),".",""),"-",""),"/",""),"?",""),"_",""),",",""),"[",""),"]",""),"(",""),")",""),"*","")</f>
        <v/>
      </c>
      <c r="AW574" s="61" t="str">
        <f aca="false">SUBSTITUTE(SUBSTITUTE(SUBSTITUTE(SUBSTITUTE(SUBSTITUTE(SUBSTITUTE(SUBSTITUTE(SUBSTITUTE(SUBSTITUTE(SUBSTITUTE(SUBSTITUTE(SUBSTITUTE(SUBSTITUTE(LOWER(Z574&amp;""),CHAR(160),"")," ",""),".",""),"-",""),"/",""),"?",""),"_",""),",",""),"[",""),"]",""),"(",""),")",""),"*","")</f>
        <v/>
      </c>
      <c r="AX574" s="61" t="str">
        <f aca="false">SUBSTITUTE(SUBSTITUTE(SUBSTITUTE(SUBSTITUTE(SUBSTITUTE(SUBSTITUTE(SUBSTITUTE(SUBSTITUTE(SUBSTITUTE(SUBSTITUTE(SUBSTITUTE(SUBSTITUTE(SUBSTITUTE(LOWER(AE574&amp;""),CHAR(160),"")," ",""),".",""),"-",""),"/",""),"?",""),"_",""),",",""),"[",""),"]",""),"(",""),")",""),"*","")</f>
        <v/>
      </c>
      <c r="AY574" s="61" t="str">
        <f aca="false">SUBSTITUTE(SUBSTITUTE(SUBSTITUTE(SUBSTITUTE(SUBSTITUTE(SUBSTITUTE(SUBSTITUTE(SUBSTITUTE(SUBSTITUTE(SUBSTITUTE(SUBSTITUTE(SUBSTITUTE(SUBSTITUTE(LOWER(W574&amp;""),CHAR(160),"")," ",""),".",""),"-",""),"/",""),"?",""),"_",""),",",""),"[",""),"]",""),"(",""),")",""),"*","")</f>
        <v/>
      </c>
      <c r="AZ574" s="61" t="str">
        <f aca="false">SUBSTITUTE(SUBSTITUTE(SUBSTITUTE(SUBSTITUTE(SUBSTITUTE(SUBSTITUTE(SUBSTITUTE(SUBSTITUTE(SUBSTITUTE(SUBSTITUTE(SUBSTITUTE(SUBSTITUTE(SUBSTITUTE(LOWER(AC574&amp;""),CHAR(160),"")," ",""),".",""),"-",""),"/",""),"?",""),"_",""),",",""),"[",""),"]",""),"(",""),")",""),"*","")</f>
        <v/>
      </c>
      <c r="BA574" s="61" t="str">
        <f aca="false">SUBSTITUTE(SUBSTITUTE(SUBSTITUTE(SUBSTITUTE(SUBSTITUTE(SUBSTITUTE(SUBSTITUTE(SUBSTITUTE(SUBSTITUTE(SUBSTITUTE(SUBSTITUTE(SUBSTITUTE(SUBSTITUTE(LOWER(AA574&amp;""),CHAR(160),""),"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"&amp;TRIM(SUBSTITUTE(SUBSTITUTE(SUBSTITUTE(SUBSTITUTE(SUBSTITUTE(SUBSTITUTE(SUBSTITUTE(SUBSTITUTE(SUBSTITUTE(SUBSTITUTE(SUBSTITUTE(SUBSTITUTE(SUBSTITUTE(SUBSTITUTE(SUBSTITUTE(SUBSTITUTE(SUBSTITUTE(SUBSTITUTE(SUBSTITUTE(SUBSTITUTE(LOWER(V574&amp;""),CHAR(160)," "),"."," "),","," "),"-"," "),"/"," "),"("," "),")"," "),":"," "),";"," "),"_"," "),"–"," "),"?"," "),"!"," "),"*"," "),"["," "),"]"," "),"'"," "),"#"," "),"+"," "),"&amp;"," "))&amp;" "</f>
        <v>  </v>
      </c>
      <c r="BD574" s="61" t="str">
        <f aca="false">" "&amp;TRIM(SUBSTITUTE(SUBSTITUTE(SUBSTITUTE(SUBSTITUTE(SUBSTITUTE(SUBSTITUTE(SUBSTITUTE(SUBSTITUTE(SUBSTITUTE(SUBSTITUTE(SUBSTITUTE(SUBSTITUTE(SUBSTITUTE(SUBSTITUTE(SUBSTITUTE(SUBSTITUTE(SUBSTITUTE(SUBSTITUTE(SUBSTITUTE(SUBSTITUTE(LOWER(Z574&amp;""),CHAR(160)," "),"."," "),","," "),"-"," "),"/"," "),"("," "),")"," "),":"," "),";"," "),"_"," "),"–"," "),"?"," "),"!"," "),"*"," "),"["," "),"]"," "),"'"," "),"#"," "),"+"," "),"&amp;"," "))&amp;" "</f>
        <v>  </v>
      </c>
      <c r="BE574" s="61" t="str">
        <f aca="false">" "&amp;TRIM(SUBSTITUTE(SUBSTITUTE(SUBSTITUTE(SUBSTITUTE(SUBSTITUTE(SUBSTITUTE(SUBSTITUTE(SUBSTITUTE(SUBSTITUTE(SUBSTITUTE(SUBSTITUTE(SUBSTITUTE(SUBSTITUTE(SUBSTITUTE(SUBSTITUTE(SUBSTITUTE(SUBSTITUTE(SUBSTITUTE(SUBSTITUTE(SUBSTITUTE(LOWER(W574&amp;""),CHAR(160)," "),"."," "),","," "),"-"," "),"/"," "),"("," "),")"," "),":"," "),";"," "),"_"," "),"–"," "),"?"," "),"!"," "),"*"," "),"["," "),"]"," "),"'"," "),"#"," "),"+"," "),"&amp;"," "))&amp;" "</f>
        <v>  </v>
      </c>
      <c r="BF574" s="61" t="str">
        <f aca="false">" "&amp;TRIM(SUBSTITUTE(SUBSTITUTE(SUBSTITUTE(SUBSTITUTE(SUBSTITUTE(SUBSTITUTE(SUBSTITUTE(SUBSTITUTE(SUBSTITUTE(SUBSTITUTE(SUBSTITUTE(SUBSTITUTE(SUBSTITUTE(SUBSTITUTE(SUBSTITUTE(SUBSTITUTE(SUBSTITUTE(SUBSTITUTE(SUBSTITUTE(SUBSTITUTE(LOWER(AC574&amp;""),CHAR(160)," "),"."," "),","," "),"-"," "),"/"," "),"("," "),")"," "),":"," "),";"," "),"_"," "),"–"," "),"?"," "),"!"," "),"*"," "),"["," "),"]"," "),"'"," "),"#"," "),"+"," "),"&amp;"," "))&amp;" "</f>
        <v>  </v>
      </c>
    </row>
    <row r="575" customFormat="false" ht="39.75" hidden="false" customHeight="true" outlineLevel="0" collapsed="false">
      <c r="A575" s="57" t="s">
        <v>1249</v>
      </c>
      <c r="B575" s="57" t="s">
        <v>290</v>
      </c>
      <c r="C575" s="57" t="str">
        <f aca="false">Flights!$F$22</f>
        <v>MH0052</v>
      </c>
      <c r="D575" s="58" t="n">
        <f aca="false">Flights!$D$22</f>
        <v>46322</v>
      </c>
      <c r="E575" s="57" t="str">
        <f aca="false">Flights!$G$22&amp;"-"&amp;Flights!$H$22</f>
        <v>KUL-KIX</v>
      </c>
      <c r="F575" s="57" t="str">
        <f aca="false">Flights!$K$22</f>
        <v>BC</v>
      </c>
      <c r="G575" s="57" t="s">
        <v>79</v>
      </c>
      <c r="H575" s="57" t="s">
        <v>360</v>
      </c>
      <c r="I575" s="57" t="s">
        <v>367</v>
      </c>
      <c r="J575" s="57" t="s">
        <v>368</v>
      </c>
      <c r="K575" s="67" t="s">
        <v>369</v>
      </c>
      <c r="L575" s="67" t="s">
        <v>364</v>
      </c>
      <c r="M575" s="67"/>
      <c r="N575" s="67" t="s">
        <v>365</v>
      </c>
      <c r="O575" s="67"/>
      <c r="P575" s="57" t="s">
        <v>184</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open",IF(AND(NOT(OR(LEN(AZ575)&lt;15,ISNUMBER(MATCH(AZ575,L_Placeholder,0)))),NOT(SUMPRODUCT(--ISNUMBER(SEARCH(" "&amp;L_EvidencePhrase&amp;" ",BF575)))&gt;0),NOT(OR(LEN(AU575)&lt;2,ISNUMBER(MATCH(AU575,L_Placeholder,0)))),NOT(OR(LEN(AX575)&lt;2,ISNUMBER(MATCH(AX575,L_Placeholder,0)))),TRIM(AE575)&lt;&gt;TRIM(T575)),"N/A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",BD575)))&gt;0),"INVALID – evidence missing, placeholder or not yet on file",IF(OR(LEN(AX575)&lt;2,ISNUMBER(MATCH(AX575,L_Placeholder,0))),"INVALID – verifier missing",IF(AX575=AU575,"INVALID – verifier must be someone other than the PIC",IF(SUMPRODUCT(--ISNUMBER(SEARCH(" "&amp;L_EvidencePhrase&amp;" ",BC575)))&gt;0,"INVALID – result not yet available (awaiting / TBC)",IF(AND(TRIM(U575)="Pass",SUMPRODUCT(--ISNUMBER(SEARCH(" "&amp;L_ResultBad&amp;" ",BC575)))&gt;0,NOT(SUMPRODUCT(--ISNUMBER(SEARCH(" "&amp;L_Negation&amp;" ",BC575)))&gt;0)),"INVALID – result describes a problem: use Fail, then Pass after CA",IF(AND(AQ575=1,OR(OR(LEN(AY575)&lt;3,ISNUMBER(MATCH(AY575,L_Placeholder,0))),SUMPRODUCT(--ISNUMBER(SEARCH(" "&amp;L_EvidencePhrase&amp;" ",BE575)))&gt;0)),"INVALID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SUBSTITUTE(SUBSTITUTE(SUBSTITUTE(SUBSTITUTE(SUBSTITUTE(SUBSTITUTE(SUBSTITUTE(SUBSTITUTE(SUBSTITUTE(SUBSTITUTE(SUBSTITUTE(SUBSTITUTE(SUBSTITUTE(LOWER(T575&amp;""),CHAR(160),"")," ",""),".",""),"-",""),"/",""),"?",""),"_",""),",",""),"[",""),"]",""),"(",""),")",""),"*","")</f>
        <v/>
      </c>
      <c r="AV575" s="61" t="str">
        <f aca="false">SUBSTITUTE(SUBSTITUTE(SUBSTITUTE(SUBSTITUTE(SUBSTITUTE(SUBSTITUTE(SUBSTITUTE(SUBSTITUTE(SUBSTITUTE(SUBSTITUTE(SUBSTITUTE(SUBSTITUTE(SUBSTITUTE(LOWER(V575&amp;""),CHAR(160),"")," ",""),".",""),"-",""),"/",""),"?",""),"_",""),",",""),"[",""),"]",""),"(",""),")",""),"*","")</f>
        <v/>
      </c>
      <c r="AW575" s="61" t="str">
        <f aca="false">SUBSTITUTE(SUBSTITUTE(SUBSTITUTE(SUBSTITUTE(SUBSTITUTE(SUBSTITUTE(SUBSTITUTE(SUBSTITUTE(SUBSTITUTE(SUBSTITUTE(SUBSTITUTE(SUBSTITUTE(SUBSTITUTE(LOWER(Z575&amp;""),CHAR(160),"")," ",""),".",""),"-",""),"/",""),"?",""),"_",""),",",""),"[",""),"]",""),"(",""),")",""),"*","")</f>
        <v/>
      </c>
      <c r="AX575" s="61" t="str">
        <f aca="false">SUBSTITUTE(SUBSTITUTE(SUBSTITUTE(SUBSTITUTE(SUBSTITUTE(SUBSTITUTE(SUBSTITUTE(SUBSTITUTE(SUBSTITUTE(SUBSTITUTE(SUBSTITUTE(SUBSTITUTE(SUBSTITUTE(LOWER(AE575&amp;""),CHAR(160),"")," ",""),".",""),"-",""),"/",""),"?",""),"_",""),",",""),"[",""),"]",""),"(",""),")",""),"*","")</f>
        <v/>
      </c>
      <c r="AY575" s="61" t="str">
        <f aca="false">SUBSTITUTE(SUBSTITUTE(SUBSTITUTE(SUBSTITUTE(SUBSTITUTE(SUBSTITUTE(SUBSTITUTE(SUBSTITUTE(SUBSTITUTE(SUBSTITUTE(SUBSTITUTE(SUBSTITUTE(SUBSTITUTE(LOWER(W575&amp;""),CHAR(160),"")," ",""),".",""),"-",""),"/",""),"?",""),"_",""),",",""),"[",""),"]",""),"(",""),")",""),"*","")</f>
        <v/>
      </c>
      <c r="AZ575" s="61" t="str">
        <f aca="false">SUBSTITUTE(SUBSTITUTE(SUBSTITUTE(SUBSTITUTE(SUBSTITUTE(SUBSTITUTE(SUBSTITUTE(SUBSTITUTE(SUBSTITUTE(SUBSTITUTE(SUBSTITUTE(SUBSTITUTE(SUBSTITUTE(LOWER(AC575&amp;""),CHAR(160),"")," ",""),".",""),"-",""),"/",""),"?",""),"_",""),",",""),"[",""),"]",""),"(",""),")",""),"*","")</f>
        <v/>
      </c>
      <c r="BA575" s="61" t="str">
        <f aca="false">SUBSTITUTE(SUBSTITUTE(SUBSTITUTE(SUBSTITUTE(SUBSTITUTE(SUBSTITUTE(SUBSTITUTE(SUBSTITUTE(SUBSTITUTE(SUBSTITUTE(SUBSTITUTE(SUBSTITUTE(SUBSTITUTE(LOWER(AA575&amp;""),CHAR(160),""),"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"&amp;TRIM(SUBSTITUTE(SUBSTITUTE(SUBSTITUTE(SUBSTITUTE(SUBSTITUTE(SUBSTITUTE(SUBSTITUTE(SUBSTITUTE(SUBSTITUTE(SUBSTITUTE(SUBSTITUTE(SUBSTITUTE(SUBSTITUTE(SUBSTITUTE(SUBSTITUTE(SUBSTITUTE(SUBSTITUTE(SUBSTITUTE(SUBSTITUTE(SUBSTITUTE(LOWER(V575&amp;""),CHAR(160)," "),"."," "),","," "),"-"," "),"/"," "),"("," "),")"," "),":"," "),";"," "),"_"," "),"–"," "),"?"," "),"!"," "),"*"," "),"["," "),"]"," "),"'"," "),"#"," "),"+"," "),"&amp;"," "))&amp;" "</f>
        <v>  </v>
      </c>
      <c r="BD575" s="61" t="str">
        <f aca="false">" "&amp;TRIM(SUBSTITUTE(SUBSTITUTE(SUBSTITUTE(SUBSTITUTE(SUBSTITUTE(SUBSTITUTE(SUBSTITUTE(SUBSTITUTE(SUBSTITUTE(SUBSTITUTE(SUBSTITUTE(SUBSTITUTE(SUBSTITUTE(SUBSTITUTE(SUBSTITUTE(SUBSTITUTE(SUBSTITUTE(SUBSTITUTE(SUBSTITUTE(SUBSTITUTE(LOWER(Z575&amp;""),CHAR(160)," "),"."," "),","," "),"-"," "),"/"," "),"("," "),")"," "),":"," "),";"," "),"_"," "),"–"," "),"?"," "),"!"," "),"*"," "),"["," "),"]"," "),"'"," "),"#"," "),"+"," "),"&amp;"," "))&amp;" "</f>
        <v>  </v>
      </c>
      <c r="BE575" s="61" t="str">
        <f aca="false">" "&amp;TRIM(SUBSTITUTE(SUBSTITUTE(SUBSTITUTE(SUBSTITUTE(SUBSTITUTE(SUBSTITUTE(SUBSTITUTE(SUBSTITUTE(SUBSTITUTE(SUBSTITUTE(SUBSTITUTE(SUBSTITUTE(SUBSTITUTE(SUBSTITUTE(SUBSTITUTE(SUBSTITUTE(SUBSTITUTE(SUBSTITUTE(SUBSTITUTE(SUBSTITUTE(LOWER(W575&amp;""),CHAR(160)," "),"."," "),","," "),"-"," "),"/"," "),"("," "),")"," "),":"," "),";"," "),"_"," "),"–"," "),"?"," "),"!"," "),"*"," "),"["," "),"]"," "),"'"," "),"#"," "),"+"," "),"&amp;"," "))&amp;" "</f>
        <v>  </v>
      </c>
      <c r="BF575" s="61" t="str">
        <f aca="false">" "&amp;TRIM(SUBSTITUTE(SUBSTITUTE(SUBSTITUTE(SUBSTITUTE(SUBSTITUTE(SUBSTITUTE(SUBSTITUTE(SUBSTITUTE(SUBSTITUTE(SUBSTITUTE(SUBSTITUTE(SUBSTITUTE(SUBSTITUTE(SUBSTITUTE(SUBSTITUTE(SUBSTITUTE(SUBSTITUTE(SUBSTITUTE(SUBSTITUTE(SUBSTITUTE(LOWER(AC575&amp;""),CHAR(160)," "),"."," "),","," "),"-"," "),"/"," "),"("," "),")"," "),":"," "),";"," "),"_"," "),"–"," "),"?"," "),"!"," "),"*"," "),"["," "),"]"," "),"'"," "),"#"," "),"+"," "),"&amp;"," "))&amp;" "</f>
        <v>  </v>
      </c>
    </row>
    <row r="576" customFormat="false" ht="41.25" hidden="false" customHeight="true" outlineLevel="0" collapsed="false">
      <c r="A576" s="57" t="s">
        <v>1250</v>
      </c>
      <c r="B576" s="57" t="s">
        <v>290</v>
      </c>
      <c r="C576" s="57" t="str">
        <f aca="false">Flights!$F$22</f>
        <v>MH0052</v>
      </c>
      <c r="D576" s="58" t="n">
        <f aca="false">Flights!$D$22</f>
        <v>46322</v>
      </c>
      <c r="E576" s="57" t="str">
        <f aca="false">Flights!$G$22&amp;"-"&amp;Flights!$H$22</f>
        <v>KUL-KIX</v>
      </c>
      <c r="F576" s="57" t="str">
        <f aca="false">Flights!$K$22</f>
        <v>BC</v>
      </c>
      <c r="G576" s="57" t="s">
        <v>79</v>
      </c>
      <c r="H576" s="57" t="s">
        <v>360</v>
      </c>
      <c r="I576" s="57" t="s">
        <v>371</v>
      </c>
      <c r="J576" s="57" t="s">
        <v>372</v>
      </c>
      <c r="K576" s="67" t="s">
        <v>373</v>
      </c>
      <c r="L576" s="67" t="s">
        <v>364</v>
      </c>
      <c r="M576" s="67"/>
      <c r="N576" s="67" t="str">
        <f aca="false">IF(TRIM(Flights!$L$22)="A339","Required","N/A – rule")</f>
        <v>N/A – rule</v>
      </c>
      <c r="O576" s="67" t="s">
        <v>374</v>
      </c>
      <c r="P576" s="57" t="s">
        <v>184</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open",IF(AND(NOT(OR(LEN(AZ576)&lt;15,ISNUMBER(MATCH(AZ576,L_Placeholder,0)))),NOT(SUMPRODUCT(--ISNUMBER(SEARCH(" "&amp;L_EvidencePhrase&amp;" ",BF576)))&gt;0),NOT(OR(LEN(AU576)&lt;2,ISNUMBER(MATCH(AU576,L_Placeholder,0)))),NOT(OR(LEN(AX576)&lt;2,ISNUMBER(MATCH(AX576,L_Placeholder,0)))),TRIM(AE576)&lt;&gt;TRIM(T576)),"N/A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",BD576)))&gt;0),"INVALID – evidence missing, placeholder or not yet on file",IF(OR(LEN(AX576)&lt;2,ISNUMBER(MATCH(AX576,L_Placeholder,0))),"INVALID – verifier missing",IF(AX576=AU576,"INVALID – verifier must be someone other than the PIC",IF(SUMPRODUCT(--ISNUMBER(SEARCH(" "&amp;L_EvidencePhrase&amp;" ",BC576)))&gt;0,"INVALID – result not yet available (awaiting / TBC)",IF(AND(TRIM(U576)="Pass",SUMPRODUCT(--ISNUMBER(SEARCH(" "&amp;L_ResultBad&amp;" ",BC576)))&gt;0,NOT(SUMPRODUCT(--ISNUMBER(SEARCH(" "&amp;L_Negation&amp;" ",BC576)))&gt;0)),"INVALID – result describes a problem: use Fail, then Pass after CA",IF(AND(AQ576=1,OR(OR(LEN(AY576)&lt;3,ISNUMBER(MATCH(AY576,L_Placeholder,0))),SUMPRODUCT(--ISNUMBER(SEARCH(" "&amp;L_EvidencePhrase&amp;" ",BE576)))&gt;0)),"INVALID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SUBSTITUTE(SUBSTITUTE(SUBSTITUTE(SUBSTITUTE(SUBSTITUTE(SUBSTITUTE(SUBSTITUTE(SUBSTITUTE(SUBSTITUTE(SUBSTITUTE(SUBSTITUTE(SUBSTITUTE(SUBSTITUTE(LOWER(T576&amp;""),CHAR(160),"")," ",""),".",""),"-",""),"/",""),"?",""),"_",""),",",""),"[",""),"]",""),"(",""),")",""),"*","")</f>
        <v/>
      </c>
      <c r="AV576" s="61" t="str">
        <f aca="false">SUBSTITUTE(SUBSTITUTE(SUBSTITUTE(SUBSTITUTE(SUBSTITUTE(SUBSTITUTE(SUBSTITUTE(SUBSTITUTE(SUBSTITUTE(SUBSTITUTE(SUBSTITUTE(SUBSTITUTE(SUBSTITUTE(LOWER(V576&amp;""),CHAR(160),"")," ",""),".",""),"-",""),"/",""),"?",""),"_",""),",",""),"[",""),"]",""),"(",""),")",""),"*","")</f>
        <v/>
      </c>
      <c r="AW576" s="61" t="str">
        <f aca="false">SUBSTITUTE(SUBSTITUTE(SUBSTITUTE(SUBSTITUTE(SUBSTITUTE(SUBSTITUTE(SUBSTITUTE(SUBSTITUTE(SUBSTITUTE(SUBSTITUTE(SUBSTITUTE(SUBSTITUTE(SUBSTITUTE(LOWER(Z576&amp;""),CHAR(160),"")," ",""),".",""),"-",""),"/",""),"?",""),"_",""),",",""),"[",""),"]",""),"(",""),")",""),"*","")</f>
        <v/>
      </c>
      <c r="AX576" s="61" t="str">
        <f aca="false">SUBSTITUTE(SUBSTITUTE(SUBSTITUTE(SUBSTITUTE(SUBSTITUTE(SUBSTITUTE(SUBSTITUTE(SUBSTITUTE(SUBSTITUTE(SUBSTITUTE(SUBSTITUTE(SUBSTITUTE(SUBSTITUTE(LOWER(AE576&amp;""),CHAR(160),"")," ",""),".",""),"-",""),"/",""),"?",""),"_",""),",",""),"[",""),"]",""),"(",""),")",""),"*","")</f>
        <v/>
      </c>
      <c r="AY576" s="61" t="str">
        <f aca="false">SUBSTITUTE(SUBSTITUTE(SUBSTITUTE(SUBSTITUTE(SUBSTITUTE(SUBSTITUTE(SUBSTITUTE(SUBSTITUTE(SUBSTITUTE(SUBSTITUTE(SUBSTITUTE(SUBSTITUTE(SUBSTITUTE(LOWER(W576&amp;""),CHAR(160),"")," ",""),".",""),"-",""),"/",""),"?",""),"_",""),",",""),"[",""),"]",""),"(",""),")",""),"*","")</f>
        <v/>
      </c>
      <c r="AZ576" s="61" t="str">
        <f aca="false">SUBSTITUTE(SUBSTITUTE(SUBSTITUTE(SUBSTITUTE(SUBSTITUTE(SUBSTITUTE(SUBSTITUTE(SUBSTITUTE(SUBSTITUTE(SUBSTITUTE(SUBSTITUTE(SUBSTITUTE(SUBSTITUTE(LOWER(AC576&amp;""),CHAR(160),"")," ",""),".",""),"-",""),"/",""),"?",""),"_",""),",",""),"[",""),"]",""),"(",""),")",""),"*","")</f>
        <v/>
      </c>
      <c r="BA576" s="61" t="str">
        <f aca="false">SUBSTITUTE(SUBSTITUTE(SUBSTITUTE(SUBSTITUTE(SUBSTITUTE(SUBSTITUTE(SUBSTITUTE(SUBSTITUTE(SUBSTITUTE(SUBSTITUTE(SUBSTITUTE(SUBSTITUTE(SUBSTITUTE(LOWER(AA576&amp;""),CHAR(160),""),"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"&amp;TRIM(SUBSTITUTE(SUBSTITUTE(SUBSTITUTE(SUBSTITUTE(SUBSTITUTE(SUBSTITUTE(SUBSTITUTE(SUBSTITUTE(SUBSTITUTE(SUBSTITUTE(SUBSTITUTE(SUBSTITUTE(SUBSTITUTE(SUBSTITUTE(SUBSTITUTE(SUBSTITUTE(SUBSTITUTE(SUBSTITUTE(SUBSTITUTE(SUBSTITUTE(LOWER(V576&amp;""),CHAR(160)," "),"."," "),","," "),"-"," "),"/"," "),"("," "),")"," "),":"," "),";"," "),"_"," "),"–"," "),"?"," "),"!"," "),"*"," "),"["," "),"]"," "),"'"," "),"#"," "),"+"," "),"&amp;"," "))&amp;" "</f>
        <v>  </v>
      </c>
      <c r="BD576" s="61" t="str">
        <f aca="false">" "&amp;TRIM(SUBSTITUTE(SUBSTITUTE(SUBSTITUTE(SUBSTITUTE(SUBSTITUTE(SUBSTITUTE(SUBSTITUTE(SUBSTITUTE(SUBSTITUTE(SUBSTITUTE(SUBSTITUTE(SUBSTITUTE(SUBSTITUTE(SUBSTITUTE(SUBSTITUTE(SUBSTITUTE(SUBSTITUTE(SUBSTITUTE(SUBSTITUTE(SUBSTITUTE(LOWER(Z576&amp;""),CHAR(160)," "),"."," "),","," "),"-"," "),"/"," "),"("," "),")"," "),":"," "),";"," "),"_"," "),"–"," "),"?"," "),"!"," "),"*"," "),"["," "),"]"," "),"'"," "),"#"," "),"+"," "),"&amp;"," "))&amp;" "</f>
        <v>  </v>
      </c>
      <c r="BE576" s="61" t="str">
        <f aca="false">" "&amp;TRIM(SUBSTITUTE(SUBSTITUTE(SUBSTITUTE(SUBSTITUTE(SUBSTITUTE(SUBSTITUTE(SUBSTITUTE(SUBSTITUTE(SUBSTITUTE(SUBSTITUTE(SUBSTITUTE(SUBSTITUTE(SUBSTITUTE(SUBSTITUTE(SUBSTITUTE(SUBSTITUTE(SUBSTITUTE(SUBSTITUTE(SUBSTITUTE(SUBSTITUTE(LOWER(W576&amp;""),CHAR(160)," "),"."," "),","," "),"-"," "),"/"," "),"("," "),")"," "),":"," "),";"," "),"_"," "),"–"," "),"?"," "),"!"," "),"*"," "),"["," "),"]"," "),"'"," "),"#"," "),"+"," "),"&amp;"," "))&amp;" "</f>
        <v>  </v>
      </c>
      <c r="BF576" s="61" t="str">
        <f aca="false">" "&amp;TRIM(SUBSTITUTE(SUBSTITUTE(SUBSTITUTE(SUBSTITUTE(SUBSTITUTE(SUBSTITUTE(SUBSTITUTE(SUBSTITUTE(SUBSTITUTE(SUBSTITUTE(SUBSTITUTE(SUBSTITUTE(SUBSTITUTE(SUBSTITUTE(SUBSTITUTE(SUBSTITUTE(SUBSTITUTE(SUBSTITUTE(SUBSTITUTE(SUBSTITUTE(LOWER(AC576&amp;""),CHAR(160)," "),"."," "),","," "),"-"," "),"/"," "),"("," "),")"," "),":"," "),";"," "),"_"," "),"–"," "),"?"," "),"!"," "),"*"," "),"["," "),"]"," "),"'"," "),"#"," "),"+"," "),"&amp;"," "))&amp;" "</f>
        <v>  </v>
      </c>
    </row>
    <row r="577" customFormat="false" ht="39.75" hidden="false" customHeight="true" outlineLevel="0" collapsed="false">
      <c r="A577" s="57" t="s">
        <v>1251</v>
      </c>
      <c r="B577" s="57" t="s">
        <v>290</v>
      </c>
      <c r="C577" s="57" t="str">
        <f aca="false">Flights!$F$22</f>
        <v>MH0052</v>
      </c>
      <c r="D577" s="58" t="n">
        <f aca="false">Flights!$D$22</f>
        <v>46322</v>
      </c>
      <c r="E577" s="57" t="str">
        <f aca="false">Flights!$G$22&amp;"-"&amp;Flights!$H$22</f>
        <v>KUL-KIX</v>
      </c>
      <c r="F577" s="57" t="str">
        <f aca="false">Flights!$K$22</f>
        <v>BC</v>
      </c>
      <c r="G577" s="57" t="s">
        <v>79</v>
      </c>
      <c r="H577" s="57" t="s">
        <v>360</v>
      </c>
      <c r="I577" s="57" t="s">
        <v>376</v>
      </c>
      <c r="J577" s="57" t="s">
        <v>377</v>
      </c>
      <c r="K577" s="67" t="s">
        <v>378</v>
      </c>
      <c r="L577" s="67" t="s">
        <v>364</v>
      </c>
      <c r="M577" s="67"/>
      <c r="N577" s="67" t="s">
        <v>365</v>
      </c>
      <c r="O577" s="67"/>
      <c r="P577" s="57" t="s">
        <v>184</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open",IF(AND(NOT(OR(LEN(AZ577)&lt;15,ISNUMBER(MATCH(AZ577,L_Placeholder,0)))),NOT(SUMPRODUCT(--ISNUMBER(SEARCH(" "&amp;L_EvidencePhrase&amp;" ",BF577)))&gt;0),NOT(OR(LEN(AU577)&lt;2,ISNUMBER(MATCH(AU577,L_Placeholder,0)))),NOT(OR(LEN(AX577)&lt;2,ISNUMBER(MATCH(AX577,L_Placeholder,0)))),TRIM(AE577)&lt;&gt;TRIM(T577)),"N/A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",BD577)))&gt;0),"INVALID – evidence missing, placeholder or not yet on file",IF(OR(LEN(AX577)&lt;2,ISNUMBER(MATCH(AX577,L_Placeholder,0))),"INVALID – verifier missing",IF(AX577=AU577,"INVALID – verifier must be someone other than the PIC",IF(SUMPRODUCT(--ISNUMBER(SEARCH(" "&amp;L_EvidencePhrase&amp;" ",BC577)))&gt;0,"INVALID – result not yet available (awaiting / TBC)",IF(AND(TRIM(U577)="Pass",SUMPRODUCT(--ISNUMBER(SEARCH(" "&amp;L_ResultBad&amp;" ",BC577)))&gt;0,NOT(SUMPRODUCT(--ISNUMBER(SEARCH(" "&amp;L_Negation&amp;" ",BC577)))&gt;0)),"INVALID – result describes a problem: use Fail, then Pass after CA",IF(AND(AQ577=1,OR(OR(LEN(AY577)&lt;3,ISNUMBER(MATCH(AY577,L_Placeholder,0))),SUMPRODUCT(--ISNUMBER(SEARCH(" "&amp;L_EvidencePhrase&amp;" ",BE577)))&gt;0)),"INVALID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SUBSTITUTE(SUBSTITUTE(SUBSTITUTE(SUBSTITUTE(SUBSTITUTE(SUBSTITUTE(SUBSTITUTE(SUBSTITUTE(SUBSTITUTE(SUBSTITUTE(SUBSTITUTE(SUBSTITUTE(SUBSTITUTE(LOWER(T577&amp;""),CHAR(160),"")," ",""),".",""),"-",""),"/",""),"?",""),"_",""),",",""),"[",""),"]",""),"(",""),")",""),"*","")</f>
        <v/>
      </c>
      <c r="AV577" s="61" t="str">
        <f aca="false">SUBSTITUTE(SUBSTITUTE(SUBSTITUTE(SUBSTITUTE(SUBSTITUTE(SUBSTITUTE(SUBSTITUTE(SUBSTITUTE(SUBSTITUTE(SUBSTITUTE(SUBSTITUTE(SUBSTITUTE(SUBSTITUTE(LOWER(V577&amp;""),CHAR(160),"")," ",""),".",""),"-",""),"/",""),"?",""),"_",""),",",""),"[",""),"]",""),"(",""),")",""),"*","")</f>
        <v/>
      </c>
      <c r="AW577" s="61" t="str">
        <f aca="false">SUBSTITUTE(SUBSTITUTE(SUBSTITUTE(SUBSTITUTE(SUBSTITUTE(SUBSTITUTE(SUBSTITUTE(SUBSTITUTE(SUBSTITUTE(SUBSTITUTE(SUBSTITUTE(SUBSTITUTE(SUBSTITUTE(LOWER(Z577&amp;""),CHAR(160),"")," ",""),".",""),"-",""),"/",""),"?",""),"_",""),",",""),"[",""),"]",""),"(",""),")",""),"*","")</f>
        <v/>
      </c>
      <c r="AX577" s="61" t="str">
        <f aca="false">SUBSTITUTE(SUBSTITUTE(SUBSTITUTE(SUBSTITUTE(SUBSTITUTE(SUBSTITUTE(SUBSTITUTE(SUBSTITUTE(SUBSTITUTE(SUBSTITUTE(SUBSTITUTE(SUBSTITUTE(SUBSTITUTE(LOWER(AE577&amp;""),CHAR(160),"")," ",""),".",""),"-",""),"/",""),"?",""),"_",""),",",""),"[",""),"]",""),"(",""),")",""),"*","")</f>
        <v/>
      </c>
      <c r="AY577" s="61" t="str">
        <f aca="false">SUBSTITUTE(SUBSTITUTE(SUBSTITUTE(SUBSTITUTE(SUBSTITUTE(SUBSTITUTE(SUBSTITUTE(SUBSTITUTE(SUBSTITUTE(SUBSTITUTE(SUBSTITUTE(SUBSTITUTE(SUBSTITUTE(LOWER(W577&amp;""),CHAR(160),"")," ",""),".",""),"-",""),"/",""),"?",""),"_",""),",",""),"[",""),"]",""),"(",""),")",""),"*","")</f>
        <v/>
      </c>
      <c r="AZ577" s="61" t="str">
        <f aca="false">SUBSTITUTE(SUBSTITUTE(SUBSTITUTE(SUBSTITUTE(SUBSTITUTE(SUBSTITUTE(SUBSTITUTE(SUBSTITUTE(SUBSTITUTE(SUBSTITUTE(SUBSTITUTE(SUBSTITUTE(SUBSTITUTE(LOWER(AC577&amp;""),CHAR(160),"")," ",""),".",""),"-",""),"/",""),"?",""),"_",""),",",""),"[",""),"]",""),"(",""),")",""),"*","")</f>
        <v/>
      </c>
      <c r="BA577" s="61" t="str">
        <f aca="false">SUBSTITUTE(SUBSTITUTE(SUBSTITUTE(SUBSTITUTE(SUBSTITUTE(SUBSTITUTE(SUBSTITUTE(SUBSTITUTE(SUBSTITUTE(SUBSTITUTE(SUBSTITUTE(SUBSTITUTE(SUBSTITUTE(LOWER(AA577&amp;""),CHAR(160),""),"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"&amp;TRIM(SUBSTITUTE(SUBSTITUTE(SUBSTITUTE(SUBSTITUTE(SUBSTITUTE(SUBSTITUTE(SUBSTITUTE(SUBSTITUTE(SUBSTITUTE(SUBSTITUTE(SUBSTITUTE(SUBSTITUTE(SUBSTITUTE(SUBSTITUTE(SUBSTITUTE(SUBSTITUTE(SUBSTITUTE(SUBSTITUTE(SUBSTITUTE(SUBSTITUTE(LOWER(V577&amp;""),CHAR(160)," "),"."," "),","," "),"-"," "),"/"," "),"("," "),")"," "),":"," "),";"," "),"_"," "),"–"," "),"?"," "),"!"," "),"*"," "),"["," "),"]"," "),"'"," "),"#"," "),"+"," "),"&amp;"," "))&amp;" "</f>
        <v>  </v>
      </c>
      <c r="BD577" s="61" t="str">
        <f aca="false">" "&amp;TRIM(SUBSTITUTE(SUBSTITUTE(SUBSTITUTE(SUBSTITUTE(SUBSTITUTE(SUBSTITUTE(SUBSTITUTE(SUBSTITUTE(SUBSTITUTE(SUBSTITUTE(SUBSTITUTE(SUBSTITUTE(SUBSTITUTE(SUBSTITUTE(SUBSTITUTE(SUBSTITUTE(SUBSTITUTE(SUBSTITUTE(SUBSTITUTE(SUBSTITUTE(LOWER(Z577&amp;""),CHAR(160)," "),"."," "),","," "),"-"," "),"/"," "),"("," "),")"," "),":"," "),";"," "),"_"," "),"–"," "),"?"," "),"!"," "),"*"," "),"["," "),"]"," "),"'"," "),"#"," "),"+"," "),"&amp;"," "))&amp;" "</f>
        <v>  </v>
      </c>
      <c r="BE577" s="61" t="str">
        <f aca="false">" "&amp;TRIM(SUBSTITUTE(SUBSTITUTE(SUBSTITUTE(SUBSTITUTE(SUBSTITUTE(SUBSTITUTE(SUBSTITUTE(SUBSTITUTE(SUBSTITUTE(SUBSTITUTE(SUBSTITUTE(SUBSTITUTE(SUBSTITUTE(SUBSTITUTE(SUBSTITUTE(SUBSTITUTE(SUBSTITUTE(SUBSTITUTE(SUBSTITUTE(SUBSTITUTE(LOWER(W577&amp;""),CHAR(160)," "),"."," "),","," "),"-"," "),"/"," "),"("," "),")"," "),":"," "),";"," "),"_"," "),"–"," "),"?"," "),"!"," "),"*"," "),"["," "),"]"," "),"'"," "),"#"," "),"+"," "),"&amp;"," "))&amp;" "</f>
        <v>  </v>
      </c>
      <c r="BF577" s="61" t="str">
        <f aca="false">" "&amp;TRIM(SUBSTITUTE(SUBSTITUTE(SUBSTITUTE(SUBSTITUTE(SUBSTITUTE(SUBSTITUTE(SUBSTITUTE(SUBSTITUTE(SUBSTITUTE(SUBSTITUTE(SUBSTITUTE(SUBSTITUTE(SUBSTITUTE(SUBSTITUTE(SUBSTITUTE(SUBSTITUTE(SUBSTITUTE(SUBSTITUTE(SUBSTITUTE(SUBSTITUTE(LOWER(AC577&amp;""),CHAR(160)," "),"."," "),","," "),"-"," "),"/"," "),"("," "),")"," "),":"," "),";"," "),"_"," "),"–"," "),"?"," "),"!"," "),"*"," "),"["," "),"]"," "),"'"," "),"#"," "),"+"," "),"&amp;"," "))&amp;" "</f>
        <v>  </v>
      </c>
    </row>
    <row r="578" customFormat="false" ht="39.75" hidden="false" customHeight="true" outlineLevel="0" collapsed="false">
      <c r="A578" s="57" t="s">
        <v>1252</v>
      </c>
      <c r="B578" s="57" t="s">
        <v>290</v>
      </c>
      <c r="C578" s="57" t="str">
        <f aca="false">Flights!$F$22</f>
        <v>MH0052</v>
      </c>
      <c r="D578" s="58" t="n">
        <f aca="false">Flights!$D$22</f>
        <v>46322</v>
      </c>
      <c r="E578" s="57" t="str">
        <f aca="false">Flights!$G$22&amp;"-"&amp;Flights!$H$22</f>
        <v>KUL-KIX</v>
      </c>
      <c r="F578" s="57" t="str">
        <f aca="false">Flights!$K$22</f>
        <v>BC</v>
      </c>
      <c r="G578" s="57" t="s">
        <v>79</v>
      </c>
      <c r="H578" s="57" t="s">
        <v>360</v>
      </c>
      <c r="I578" s="57" t="s">
        <v>380</v>
      </c>
      <c r="J578" s="57" t="s">
        <v>381</v>
      </c>
      <c r="K578" s="67" t="s">
        <v>382</v>
      </c>
      <c r="L578" s="67" t="s">
        <v>364</v>
      </c>
      <c r="M578" s="67"/>
      <c r="N578" s="67" t="s">
        <v>365</v>
      </c>
      <c r="O578" s="67"/>
      <c r="P578" s="57" t="s">
        <v>184</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open",IF(AND(NOT(OR(LEN(AZ578)&lt;15,ISNUMBER(MATCH(AZ578,L_Placeholder,0)))),NOT(SUMPRODUCT(--ISNUMBER(SEARCH(" "&amp;L_EvidencePhrase&amp;" ",BF578)))&gt;0),NOT(OR(LEN(AU578)&lt;2,ISNUMBER(MATCH(AU578,L_Placeholder,0)))),NOT(OR(LEN(AX578)&lt;2,ISNUMBER(MATCH(AX578,L_Placeholder,0)))),TRIM(AE578)&lt;&gt;TRIM(T578)),"N/A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",BD578)))&gt;0),"INVALID – evidence missing, placeholder or not yet on file",IF(OR(LEN(AX578)&lt;2,ISNUMBER(MATCH(AX578,L_Placeholder,0))),"INVALID – verifier missing",IF(AX578=AU578,"INVALID – verifier must be someone other than the PIC",IF(SUMPRODUCT(--ISNUMBER(SEARCH(" "&amp;L_EvidencePhrase&amp;" ",BC578)))&gt;0,"INVALID – result not yet available (awaiting / TBC)",IF(AND(TRIM(U578)="Pass",SUMPRODUCT(--ISNUMBER(SEARCH(" "&amp;L_ResultBad&amp;" ",BC578)))&gt;0,NOT(SUMPRODUCT(--ISNUMBER(SEARCH(" "&amp;L_Negation&amp;" ",BC578)))&gt;0)),"INVALID – result describes a problem: use Fail, then Pass after CA",IF(AND(AQ578=1,OR(OR(LEN(AY578)&lt;3,ISNUMBER(MATCH(AY578,L_Placeholder,0))),SUMPRODUCT(--ISNUMBER(SEARCH(" "&amp;L_EvidencePhrase&amp;" ",BE578)))&gt;0)),"INVALID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SUBSTITUTE(SUBSTITUTE(SUBSTITUTE(SUBSTITUTE(SUBSTITUTE(SUBSTITUTE(SUBSTITUTE(SUBSTITUTE(SUBSTITUTE(SUBSTITUTE(SUBSTITUTE(SUBSTITUTE(SUBSTITUTE(LOWER(T578&amp;""),CHAR(160),"")," ",""),".",""),"-",""),"/",""),"?",""),"_",""),",",""),"[",""),"]",""),"(",""),")",""),"*","")</f>
        <v/>
      </c>
      <c r="AV578" s="61" t="str">
        <f aca="false">SUBSTITUTE(SUBSTITUTE(SUBSTITUTE(SUBSTITUTE(SUBSTITUTE(SUBSTITUTE(SUBSTITUTE(SUBSTITUTE(SUBSTITUTE(SUBSTITUTE(SUBSTITUTE(SUBSTITUTE(SUBSTITUTE(LOWER(V578&amp;""),CHAR(160),"")," ",""),".",""),"-",""),"/",""),"?",""),"_",""),",",""),"[",""),"]",""),"(",""),")",""),"*","")</f>
        <v/>
      </c>
      <c r="AW578" s="61" t="str">
        <f aca="false">SUBSTITUTE(SUBSTITUTE(SUBSTITUTE(SUBSTITUTE(SUBSTITUTE(SUBSTITUTE(SUBSTITUTE(SUBSTITUTE(SUBSTITUTE(SUBSTITUTE(SUBSTITUTE(SUBSTITUTE(SUBSTITUTE(LOWER(Z578&amp;""),CHAR(160),"")," ",""),".",""),"-",""),"/",""),"?",""),"_",""),",",""),"[",""),"]",""),"(",""),")",""),"*","")</f>
        <v/>
      </c>
      <c r="AX578" s="61" t="str">
        <f aca="false">SUBSTITUTE(SUBSTITUTE(SUBSTITUTE(SUBSTITUTE(SUBSTITUTE(SUBSTITUTE(SUBSTITUTE(SUBSTITUTE(SUBSTITUTE(SUBSTITUTE(SUBSTITUTE(SUBSTITUTE(SUBSTITUTE(LOWER(AE578&amp;""),CHAR(160),"")," ",""),".",""),"-",""),"/",""),"?",""),"_",""),",",""),"[",""),"]",""),"(",""),")",""),"*","")</f>
        <v/>
      </c>
      <c r="AY578" s="61" t="str">
        <f aca="false">SUBSTITUTE(SUBSTITUTE(SUBSTITUTE(SUBSTITUTE(SUBSTITUTE(SUBSTITUTE(SUBSTITUTE(SUBSTITUTE(SUBSTITUTE(SUBSTITUTE(SUBSTITUTE(SUBSTITUTE(SUBSTITUTE(LOWER(W578&amp;""),CHAR(160),"")," ",""),".",""),"-",""),"/",""),"?",""),"_",""),",",""),"[",""),"]",""),"(",""),")",""),"*","")</f>
        <v/>
      </c>
      <c r="AZ578" s="61" t="str">
        <f aca="false">SUBSTITUTE(SUBSTITUTE(SUBSTITUTE(SUBSTITUTE(SUBSTITUTE(SUBSTITUTE(SUBSTITUTE(SUBSTITUTE(SUBSTITUTE(SUBSTITUTE(SUBSTITUTE(SUBSTITUTE(SUBSTITUTE(LOWER(AC578&amp;""),CHAR(160),"")," ",""),".",""),"-",""),"/",""),"?",""),"_",""),",",""),"[",""),"]",""),"(",""),")",""),"*","")</f>
        <v/>
      </c>
      <c r="BA578" s="61" t="str">
        <f aca="false">SUBSTITUTE(SUBSTITUTE(SUBSTITUTE(SUBSTITUTE(SUBSTITUTE(SUBSTITUTE(SUBSTITUTE(SUBSTITUTE(SUBSTITUTE(SUBSTITUTE(SUBSTITUTE(SUBSTITUTE(SUBSTITUTE(LOWER(AA578&amp;""),CHAR(160),""),"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"&amp;TRIM(SUBSTITUTE(SUBSTITUTE(SUBSTITUTE(SUBSTITUTE(SUBSTITUTE(SUBSTITUTE(SUBSTITUTE(SUBSTITUTE(SUBSTITUTE(SUBSTITUTE(SUBSTITUTE(SUBSTITUTE(SUBSTITUTE(SUBSTITUTE(SUBSTITUTE(SUBSTITUTE(SUBSTITUTE(SUBSTITUTE(SUBSTITUTE(SUBSTITUTE(LOWER(V578&amp;""),CHAR(160)," "),"."," "),","," "),"-"," "),"/"," "),"("," "),")"," "),":"," "),";"," "),"_"," "),"–"," "),"?"," "),"!"," "),"*"," "),"["," "),"]"," "),"'"," "),"#"," "),"+"," "),"&amp;"," "))&amp;" "</f>
        <v>  </v>
      </c>
      <c r="BD578" s="61" t="str">
        <f aca="false">" "&amp;TRIM(SUBSTITUTE(SUBSTITUTE(SUBSTITUTE(SUBSTITUTE(SUBSTITUTE(SUBSTITUTE(SUBSTITUTE(SUBSTITUTE(SUBSTITUTE(SUBSTITUTE(SUBSTITUTE(SUBSTITUTE(SUBSTITUTE(SUBSTITUTE(SUBSTITUTE(SUBSTITUTE(SUBSTITUTE(SUBSTITUTE(SUBSTITUTE(SUBSTITUTE(LOWER(Z578&amp;""),CHAR(160)," "),"."," "),","," "),"-"," "),"/"," "),"("," "),")"," "),":"," "),";"," "),"_"," "),"–"," "),"?"," "),"!"," "),"*"," "),"["," "),"]"," "),"'"," "),"#"," "),"+"," "),"&amp;"," "))&amp;" "</f>
        <v>  </v>
      </c>
      <c r="BE578" s="61" t="str">
        <f aca="false">" "&amp;TRIM(SUBSTITUTE(SUBSTITUTE(SUBSTITUTE(SUBSTITUTE(SUBSTITUTE(SUBSTITUTE(SUBSTITUTE(SUBSTITUTE(SUBSTITUTE(SUBSTITUTE(SUBSTITUTE(SUBSTITUTE(SUBSTITUTE(SUBSTITUTE(SUBSTITUTE(SUBSTITUTE(SUBSTITUTE(SUBSTITUTE(SUBSTITUTE(SUBSTITUTE(LOWER(W578&amp;""),CHAR(160)," "),"."," "),","," "),"-"," "),"/"," "),"("," "),")"," "),":"," "),";"," "),"_"," "),"–"," "),"?"," "),"!"," "),"*"," "),"["," "),"]"," "),"'"," "),"#"," "),"+"," "),"&amp;"," "))&amp;" "</f>
        <v>  </v>
      </c>
      <c r="BF578" s="61" t="str">
        <f aca="false">" "&amp;TRIM(SUBSTITUTE(SUBSTITUTE(SUBSTITUTE(SUBSTITUTE(SUBSTITUTE(SUBSTITUTE(SUBSTITUTE(SUBSTITUTE(SUBSTITUTE(SUBSTITUTE(SUBSTITUTE(SUBSTITUTE(SUBSTITUTE(SUBSTITUTE(SUBSTITUTE(SUBSTITUTE(SUBSTITUTE(SUBSTITUTE(SUBSTITUTE(SUBSTITUTE(LOWER(AC578&amp;""),CHAR(160)," "),"."," "),","," "),"-"," "),"/"," "),"("," "),")"," "),":"," "),";"," "),"_"," "),"–"," "),"?"," "),"!"," "),"*"," "),"["," "),"]"," "),"'"," "),"#"," "),"+"," "),"&amp;"," "))&amp;" "</f>
        <v>  </v>
      </c>
    </row>
    <row r="579" customFormat="false" ht="39.75" hidden="false" customHeight="true" outlineLevel="0" collapsed="false">
      <c r="A579" s="57" t="s">
        <v>1253</v>
      </c>
      <c r="B579" s="57" t="s">
        <v>290</v>
      </c>
      <c r="C579" s="57" t="str">
        <f aca="false">Flights!$F$22</f>
        <v>MH0052</v>
      </c>
      <c r="D579" s="58" t="n">
        <f aca="false">Flights!$D$22</f>
        <v>46322</v>
      </c>
      <c r="E579" s="57" t="str">
        <f aca="false">Flights!$G$22&amp;"-"&amp;Flights!$H$22</f>
        <v>KUL-KIX</v>
      </c>
      <c r="F579" s="57" t="str">
        <f aca="false">Flights!$K$22</f>
        <v>BC</v>
      </c>
      <c r="G579" s="57" t="s">
        <v>79</v>
      </c>
      <c r="H579" s="57" t="s">
        <v>360</v>
      </c>
      <c r="I579" s="57" t="s">
        <v>380</v>
      </c>
      <c r="J579" s="57" t="s">
        <v>384</v>
      </c>
      <c r="K579" s="67" t="s">
        <v>385</v>
      </c>
      <c r="L579" s="67" t="s">
        <v>364</v>
      </c>
      <c r="M579" s="67"/>
      <c r="N579" s="67" t="s">
        <v>365</v>
      </c>
      <c r="O579" s="67"/>
      <c r="P579" s="57" t="s">
        <v>184</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open",IF(AND(NOT(OR(LEN(AZ579)&lt;15,ISNUMBER(MATCH(AZ579,L_Placeholder,0)))),NOT(SUMPRODUCT(--ISNUMBER(SEARCH(" "&amp;L_EvidencePhrase&amp;" ",BF579)))&gt;0),NOT(OR(LEN(AU579)&lt;2,ISNUMBER(MATCH(AU579,L_Placeholder,0)))),NOT(OR(LEN(AX579)&lt;2,ISNUMBER(MATCH(AX579,L_Placeholder,0)))),TRIM(AE579)&lt;&gt;TRIM(T579)),"N/A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",BD579)))&gt;0),"INVALID – evidence missing, placeholder or not yet on file",IF(OR(LEN(AX579)&lt;2,ISNUMBER(MATCH(AX579,L_Placeholder,0))),"INVALID – verifier missing",IF(AX579=AU579,"INVALID – verifier must be someone other than the PIC",IF(SUMPRODUCT(--ISNUMBER(SEARCH(" "&amp;L_EvidencePhrase&amp;" ",BC579)))&gt;0,"INVALID – result not yet available (awaiting / TBC)",IF(AND(TRIM(U579)="Pass",SUMPRODUCT(--ISNUMBER(SEARCH(" "&amp;L_ResultBad&amp;" ",BC579)))&gt;0,NOT(SUMPRODUCT(--ISNUMBER(SEARCH(" "&amp;L_Negation&amp;" ",BC579)))&gt;0)),"INVALID – result describes a problem: use Fail, then Pass after CA",IF(AND(AQ579=1,OR(OR(LEN(AY579)&lt;3,ISNUMBER(MATCH(AY579,L_Placeholder,0))),SUMPRODUCT(--ISNUMBER(SEARCH(" "&amp;L_EvidencePhrase&amp;" ",BE579)))&gt;0)),"INVALID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SUBSTITUTE(SUBSTITUTE(SUBSTITUTE(SUBSTITUTE(SUBSTITUTE(SUBSTITUTE(SUBSTITUTE(SUBSTITUTE(SUBSTITUTE(SUBSTITUTE(SUBSTITUTE(SUBSTITUTE(SUBSTITUTE(LOWER(T579&amp;""),CHAR(160),"")," ",""),".",""),"-",""),"/",""),"?",""),"_",""),",",""),"[",""),"]",""),"(",""),")",""),"*","")</f>
        <v/>
      </c>
      <c r="AV579" s="61" t="str">
        <f aca="false">SUBSTITUTE(SUBSTITUTE(SUBSTITUTE(SUBSTITUTE(SUBSTITUTE(SUBSTITUTE(SUBSTITUTE(SUBSTITUTE(SUBSTITUTE(SUBSTITUTE(SUBSTITUTE(SUBSTITUTE(SUBSTITUTE(LOWER(V579&amp;""),CHAR(160),"")," ",""),".",""),"-",""),"/",""),"?",""),"_",""),",",""),"[",""),"]",""),"(",""),")",""),"*","")</f>
        <v/>
      </c>
      <c r="AW579" s="61" t="str">
        <f aca="false">SUBSTITUTE(SUBSTITUTE(SUBSTITUTE(SUBSTITUTE(SUBSTITUTE(SUBSTITUTE(SUBSTITUTE(SUBSTITUTE(SUBSTITUTE(SUBSTITUTE(SUBSTITUTE(SUBSTITUTE(SUBSTITUTE(LOWER(Z579&amp;""),CHAR(160),"")," ",""),".",""),"-",""),"/",""),"?",""),"_",""),",",""),"[",""),"]",""),"(",""),")",""),"*","")</f>
        <v/>
      </c>
      <c r="AX579" s="61" t="str">
        <f aca="false">SUBSTITUTE(SUBSTITUTE(SUBSTITUTE(SUBSTITUTE(SUBSTITUTE(SUBSTITUTE(SUBSTITUTE(SUBSTITUTE(SUBSTITUTE(SUBSTITUTE(SUBSTITUTE(SUBSTITUTE(SUBSTITUTE(LOWER(AE579&amp;""),CHAR(160),"")," ",""),".",""),"-",""),"/",""),"?",""),"_",""),",",""),"[",""),"]",""),"(",""),")",""),"*","")</f>
        <v/>
      </c>
      <c r="AY579" s="61" t="str">
        <f aca="false">SUBSTITUTE(SUBSTITUTE(SUBSTITUTE(SUBSTITUTE(SUBSTITUTE(SUBSTITUTE(SUBSTITUTE(SUBSTITUTE(SUBSTITUTE(SUBSTITUTE(SUBSTITUTE(SUBSTITUTE(SUBSTITUTE(LOWER(W579&amp;""),CHAR(160),"")," ",""),".",""),"-",""),"/",""),"?",""),"_",""),",",""),"[",""),"]",""),"(",""),")",""),"*","")</f>
        <v/>
      </c>
      <c r="AZ579" s="61" t="str">
        <f aca="false">SUBSTITUTE(SUBSTITUTE(SUBSTITUTE(SUBSTITUTE(SUBSTITUTE(SUBSTITUTE(SUBSTITUTE(SUBSTITUTE(SUBSTITUTE(SUBSTITUTE(SUBSTITUTE(SUBSTITUTE(SUBSTITUTE(LOWER(AC579&amp;""),CHAR(160),"")," ",""),".",""),"-",""),"/",""),"?",""),"_",""),",",""),"[",""),"]",""),"(",""),")",""),"*","")</f>
        <v/>
      </c>
      <c r="BA579" s="61" t="str">
        <f aca="false">SUBSTITUTE(SUBSTITUTE(SUBSTITUTE(SUBSTITUTE(SUBSTITUTE(SUBSTITUTE(SUBSTITUTE(SUBSTITUTE(SUBSTITUTE(SUBSTITUTE(SUBSTITUTE(SUBSTITUTE(SUBSTITUTE(LOWER(AA579&amp;""),CHAR(160),""),"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"&amp;TRIM(SUBSTITUTE(SUBSTITUTE(SUBSTITUTE(SUBSTITUTE(SUBSTITUTE(SUBSTITUTE(SUBSTITUTE(SUBSTITUTE(SUBSTITUTE(SUBSTITUTE(SUBSTITUTE(SUBSTITUTE(SUBSTITUTE(SUBSTITUTE(SUBSTITUTE(SUBSTITUTE(SUBSTITUTE(SUBSTITUTE(SUBSTITUTE(SUBSTITUTE(LOWER(V579&amp;""),CHAR(160)," "),"."," "),","," "),"-"," "),"/"," "),"("," "),")"," "),":"," "),";"," "),"_"," "),"–"," "),"?"," "),"!"," "),"*"," "),"["," "),"]"," "),"'"," "),"#"," "),"+"," "),"&amp;"," "))&amp;" "</f>
        <v>  </v>
      </c>
      <c r="BD579" s="61" t="str">
        <f aca="false">" "&amp;TRIM(SUBSTITUTE(SUBSTITUTE(SUBSTITUTE(SUBSTITUTE(SUBSTITUTE(SUBSTITUTE(SUBSTITUTE(SUBSTITUTE(SUBSTITUTE(SUBSTITUTE(SUBSTITUTE(SUBSTITUTE(SUBSTITUTE(SUBSTITUTE(SUBSTITUTE(SUBSTITUTE(SUBSTITUTE(SUBSTITUTE(SUBSTITUTE(SUBSTITUTE(LOWER(Z579&amp;""),CHAR(160)," "),"."," "),","," "),"-"," "),"/"," "),"("," "),")"," "),":"," "),";"," "),"_"," "),"–"," "),"?"," "),"!"," "),"*"," "),"["," "),"]"," "),"'"," "),"#"," "),"+"," "),"&amp;"," "))&amp;" "</f>
        <v>  </v>
      </c>
      <c r="BE579" s="61" t="str">
        <f aca="false">" "&amp;TRIM(SUBSTITUTE(SUBSTITUTE(SUBSTITUTE(SUBSTITUTE(SUBSTITUTE(SUBSTITUTE(SUBSTITUTE(SUBSTITUTE(SUBSTITUTE(SUBSTITUTE(SUBSTITUTE(SUBSTITUTE(SUBSTITUTE(SUBSTITUTE(SUBSTITUTE(SUBSTITUTE(SUBSTITUTE(SUBSTITUTE(SUBSTITUTE(SUBSTITUTE(LOWER(W579&amp;""),CHAR(160)," "),"."," "),","," "),"-"," "),"/"," "),"("," "),")"," "),":"," "),";"," "),"_"," "),"–"," "),"?"," "),"!"," "),"*"," "),"["," "),"]"," "),"'"," "),"#"," "),"+"," "),"&amp;"," "))&amp;" "</f>
        <v>  </v>
      </c>
      <c r="BF579" s="61" t="str">
        <f aca="false">" "&amp;TRIM(SUBSTITUTE(SUBSTITUTE(SUBSTITUTE(SUBSTITUTE(SUBSTITUTE(SUBSTITUTE(SUBSTITUTE(SUBSTITUTE(SUBSTITUTE(SUBSTITUTE(SUBSTITUTE(SUBSTITUTE(SUBSTITUTE(SUBSTITUTE(SUBSTITUTE(SUBSTITUTE(SUBSTITUTE(SUBSTITUTE(SUBSTITUTE(SUBSTITUTE(LOWER(AC579&amp;""),CHAR(160)," "),"."," "),","," "),"-"," "),"/"," "),"("," "),")"," "),":"," "),";"," "),"_"," "),"–"," "),"?"," "),"!"," "),"*"," "),"["," "),"]"," "),"'"," "),"#"," "),"+"," "),"&amp;"," "))&amp;" "</f>
        <v>  </v>
      </c>
    </row>
    <row r="580" customFormat="false" ht="39.75" hidden="false" customHeight="true" outlineLevel="0" collapsed="false">
      <c r="A580" s="57" t="s">
        <v>1254</v>
      </c>
      <c r="B580" s="57" t="s">
        <v>290</v>
      </c>
      <c r="C580" s="57" t="str">
        <f aca="false">Flights!$F$22</f>
        <v>MH0052</v>
      </c>
      <c r="D580" s="58" t="n">
        <f aca="false">Flights!$D$22</f>
        <v>46322</v>
      </c>
      <c r="E580" s="57" t="str">
        <f aca="false">Flights!$G$22&amp;"-"&amp;Flights!$H$22</f>
        <v>KUL-KIX</v>
      </c>
      <c r="F580" s="57" t="str">
        <f aca="false">Flights!$K$22</f>
        <v>BC</v>
      </c>
      <c r="G580" s="57" t="s">
        <v>79</v>
      </c>
      <c r="H580" s="57" t="s">
        <v>360</v>
      </c>
      <c r="I580" s="57" t="s">
        <v>387</v>
      </c>
      <c r="J580" s="57" t="s">
        <v>388</v>
      </c>
      <c r="K580" s="67" t="s">
        <v>389</v>
      </c>
      <c r="L580" s="67" t="s">
        <v>364</v>
      </c>
      <c r="M580" s="67"/>
      <c r="N580" s="67" t="s">
        <v>365</v>
      </c>
      <c r="O580" s="67"/>
      <c r="P580" s="57" t="s">
        <v>184</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open",IF(AND(NOT(OR(LEN(AZ580)&lt;15,ISNUMBER(MATCH(AZ580,L_Placeholder,0)))),NOT(SUMPRODUCT(--ISNUMBER(SEARCH(" "&amp;L_EvidencePhrase&amp;" ",BF580)))&gt;0),NOT(OR(LEN(AU580)&lt;2,ISNUMBER(MATCH(AU580,L_Placeholder,0)))),NOT(OR(LEN(AX580)&lt;2,ISNUMBER(MATCH(AX580,L_Placeholder,0)))),TRIM(AE580)&lt;&gt;TRIM(T580)),"N/A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",BD580)))&gt;0),"INVALID – evidence missing, placeholder or not yet on file",IF(OR(LEN(AX580)&lt;2,ISNUMBER(MATCH(AX580,L_Placeholder,0))),"INVALID – verifier missing",IF(AX580=AU580,"INVALID – verifier must be someone other than the PIC",IF(SUMPRODUCT(--ISNUMBER(SEARCH(" "&amp;L_EvidencePhrase&amp;" ",BC580)))&gt;0,"INVALID – result not yet available (awaiting / TBC)",IF(AND(TRIM(U580)="Pass",SUMPRODUCT(--ISNUMBER(SEARCH(" "&amp;L_ResultBad&amp;" ",BC580)))&gt;0,NOT(SUMPRODUCT(--ISNUMBER(SEARCH(" "&amp;L_Negation&amp;" ",BC580)))&gt;0)),"INVALID – result describes a problem: use Fail, then Pass after CA",IF(AND(AQ580=1,OR(OR(LEN(AY580)&lt;3,ISNUMBER(MATCH(AY580,L_Placeholder,0))),SUMPRODUCT(--ISNUMBER(SEARCH(" "&amp;L_EvidencePhrase&amp;" ",BE580)))&gt;0)),"INVALID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SUBSTITUTE(SUBSTITUTE(SUBSTITUTE(SUBSTITUTE(SUBSTITUTE(SUBSTITUTE(SUBSTITUTE(SUBSTITUTE(SUBSTITUTE(SUBSTITUTE(SUBSTITUTE(SUBSTITUTE(SUBSTITUTE(LOWER(T580&amp;""),CHAR(160),"")," ",""),".",""),"-",""),"/",""),"?",""),"_",""),",",""),"[",""),"]",""),"(",""),")",""),"*","")</f>
        <v/>
      </c>
      <c r="AV580" s="61" t="str">
        <f aca="false">SUBSTITUTE(SUBSTITUTE(SUBSTITUTE(SUBSTITUTE(SUBSTITUTE(SUBSTITUTE(SUBSTITUTE(SUBSTITUTE(SUBSTITUTE(SUBSTITUTE(SUBSTITUTE(SUBSTITUTE(SUBSTITUTE(LOWER(V580&amp;""),CHAR(160),"")," ",""),".",""),"-",""),"/",""),"?",""),"_",""),",",""),"[",""),"]",""),"(",""),")",""),"*","")</f>
        <v/>
      </c>
      <c r="AW580" s="61" t="str">
        <f aca="false">SUBSTITUTE(SUBSTITUTE(SUBSTITUTE(SUBSTITUTE(SUBSTITUTE(SUBSTITUTE(SUBSTITUTE(SUBSTITUTE(SUBSTITUTE(SUBSTITUTE(SUBSTITUTE(SUBSTITUTE(SUBSTITUTE(LOWER(Z580&amp;""),CHAR(160),"")," ",""),".",""),"-",""),"/",""),"?",""),"_",""),",",""),"[",""),"]",""),"(",""),")",""),"*","")</f>
        <v/>
      </c>
      <c r="AX580" s="61" t="str">
        <f aca="false">SUBSTITUTE(SUBSTITUTE(SUBSTITUTE(SUBSTITUTE(SUBSTITUTE(SUBSTITUTE(SUBSTITUTE(SUBSTITUTE(SUBSTITUTE(SUBSTITUTE(SUBSTITUTE(SUBSTITUTE(SUBSTITUTE(LOWER(AE580&amp;""),CHAR(160),"")," ",""),".",""),"-",""),"/",""),"?",""),"_",""),",",""),"[",""),"]",""),"(",""),")",""),"*","")</f>
        <v/>
      </c>
      <c r="AY580" s="61" t="str">
        <f aca="false">SUBSTITUTE(SUBSTITUTE(SUBSTITUTE(SUBSTITUTE(SUBSTITUTE(SUBSTITUTE(SUBSTITUTE(SUBSTITUTE(SUBSTITUTE(SUBSTITUTE(SUBSTITUTE(SUBSTITUTE(SUBSTITUTE(LOWER(W580&amp;""),CHAR(160),"")," ",""),".",""),"-",""),"/",""),"?",""),"_",""),",",""),"[",""),"]",""),"(",""),")",""),"*","")</f>
        <v/>
      </c>
      <c r="AZ580" s="61" t="str">
        <f aca="false">SUBSTITUTE(SUBSTITUTE(SUBSTITUTE(SUBSTITUTE(SUBSTITUTE(SUBSTITUTE(SUBSTITUTE(SUBSTITUTE(SUBSTITUTE(SUBSTITUTE(SUBSTITUTE(SUBSTITUTE(SUBSTITUTE(LOWER(AC580&amp;""),CHAR(160),"")," ",""),".",""),"-",""),"/",""),"?",""),"_",""),",",""),"[",""),"]",""),"(",""),")",""),"*","")</f>
        <v/>
      </c>
      <c r="BA580" s="61" t="str">
        <f aca="false">SUBSTITUTE(SUBSTITUTE(SUBSTITUTE(SUBSTITUTE(SUBSTITUTE(SUBSTITUTE(SUBSTITUTE(SUBSTITUTE(SUBSTITUTE(SUBSTITUTE(SUBSTITUTE(SUBSTITUTE(SUBSTITUTE(LOWER(AA580&amp;""),CHAR(160),""),"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"&amp;TRIM(SUBSTITUTE(SUBSTITUTE(SUBSTITUTE(SUBSTITUTE(SUBSTITUTE(SUBSTITUTE(SUBSTITUTE(SUBSTITUTE(SUBSTITUTE(SUBSTITUTE(SUBSTITUTE(SUBSTITUTE(SUBSTITUTE(SUBSTITUTE(SUBSTITUTE(SUBSTITUTE(SUBSTITUTE(SUBSTITUTE(SUBSTITUTE(SUBSTITUTE(LOWER(V580&amp;""),CHAR(160)," "),"."," "),","," "),"-"," "),"/"," "),"("," "),")"," "),":"," "),";"," "),"_"," "),"–"," "),"?"," "),"!"," "),"*"," "),"["," "),"]"," "),"'"," "),"#"," "),"+"," "),"&amp;"," "))&amp;" "</f>
        <v>  </v>
      </c>
      <c r="BD580" s="61" t="str">
        <f aca="false">" "&amp;TRIM(SUBSTITUTE(SUBSTITUTE(SUBSTITUTE(SUBSTITUTE(SUBSTITUTE(SUBSTITUTE(SUBSTITUTE(SUBSTITUTE(SUBSTITUTE(SUBSTITUTE(SUBSTITUTE(SUBSTITUTE(SUBSTITUTE(SUBSTITUTE(SUBSTITUTE(SUBSTITUTE(SUBSTITUTE(SUBSTITUTE(SUBSTITUTE(SUBSTITUTE(LOWER(Z580&amp;""),CHAR(160)," "),"."," "),","," "),"-"," "),"/"," "),"("," "),")"," "),":"," "),";"," "),"_"," "),"–"," "),"?"," "),"!"," "),"*"," "),"["," "),"]"," "),"'"," "),"#"," "),"+"," "),"&amp;"," "))&amp;" "</f>
        <v>  </v>
      </c>
      <c r="BE580" s="61" t="str">
        <f aca="false">" "&amp;TRIM(SUBSTITUTE(SUBSTITUTE(SUBSTITUTE(SUBSTITUTE(SUBSTITUTE(SUBSTITUTE(SUBSTITUTE(SUBSTITUTE(SUBSTITUTE(SUBSTITUTE(SUBSTITUTE(SUBSTITUTE(SUBSTITUTE(SUBSTITUTE(SUBSTITUTE(SUBSTITUTE(SUBSTITUTE(SUBSTITUTE(SUBSTITUTE(SUBSTITUTE(LOWER(W580&amp;""),CHAR(160)," "),"."," "),","," "),"-"," "),"/"," "),"("," "),")"," "),":"," "),";"," "),"_"," "),"–"," "),"?"," "),"!"," "),"*"," "),"["," "),"]"," "),"'"," "),"#"," "),"+"," "),"&amp;"," "))&amp;" "</f>
        <v>  </v>
      </c>
      <c r="BF580" s="61" t="str">
        <f aca="false">" "&amp;TRIM(SUBSTITUTE(SUBSTITUTE(SUBSTITUTE(SUBSTITUTE(SUBSTITUTE(SUBSTITUTE(SUBSTITUTE(SUBSTITUTE(SUBSTITUTE(SUBSTITUTE(SUBSTITUTE(SUBSTITUTE(SUBSTITUTE(SUBSTITUTE(SUBSTITUTE(SUBSTITUTE(SUBSTITUTE(SUBSTITUTE(SUBSTITUTE(SUBSTITUTE(LOWER(AC580&amp;""),CHAR(160)," "),"."," "),","," "),"-"," "),"/"," "),"("," "),")"," "),":"," "),";"," "),"_"," "),"–"," "),"?"," "),"!"," "),"*"," "),"["," "),"]"," "),"'"," "),"#"," "),"+"," "),"&amp;"," "))&amp;" "</f>
        <v>  </v>
      </c>
    </row>
    <row r="581" customFormat="false" ht="39.75" hidden="false" customHeight="true" outlineLevel="0" collapsed="false">
      <c r="A581" s="57" t="s">
        <v>1255</v>
      </c>
      <c r="B581" s="57" t="s">
        <v>290</v>
      </c>
      <c r="C581" s="57" t="str">
        <f aca="false">Flights!$F$22</f>
        <v>MH0052</v>
      </c>
      <c r="D581" s="58" t="n">
        <f aca="false">Flights!$D$22</f>
        <v>46322</v>
      </c>
      <c r="E581" s="57" t="str">
        <f aca="false">Flights!$G$22&amp;"-"&amp;Flights!$H$22</f>
        <v>KUL-KIX</v>
      </c>
      <c r="F581" s="57" t="str">
        <f aca="false">Flights!$K$22</f>
        <v>BC</v>
      </c>
      <c r="G581" s="57" t="s">
        <v>79</v>
      </c>
      <c r="H581" s="57" t="s">
        <v>360</v>
      </c>
      <c r="I581" s="57" t="s">
        <v>387</v>
      </c>
      <c r="J581" s="57" t="s">
        <v>391</v>
      </c>
      <c r="K581" s="67" t="s">
        <v>389</v>
      </c>
      <c r="L581" s="67" t="s">
        <v>364</v>
      </c>
      <c r="M581" s="67"/>
      <c r="N581" s="67" t="s">
        <v>365</v>
      </c>
      <c r="O581" s="67"/>
      <c r="P581" s="57" t="s">
        <v>184</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open",IF(AND(NOT(OR(LEN(AZ581)&lt;15,ISNUMBER(MATCH(AZ581,L_Placeholder,0)))),NOT(SUMPRODUCT(--ISNUMBER(SEARCH(" "&amp;L_EvidencePhrase&amp;" ",BF581)))&gt;0),NOT(OR(LEN(AU581)&lt;2,ISNUMBER(MATCH(AU581,L_Placeholder,0)))),NOT(OR(LEN(AX581)&lt;2,ISNUMBER(MATCH(AX581,L_Placeholder,0)))),TRIM(AE581)&lt;&gt;TRIM(T581)),"N/A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",BD581)))&gt;0),"INVALID – evidence missing, placeholder or not yet on file",IF(OR(LEN(AX581)&lt;2,ISNUMBER(MATCH(AX581,L_Placeholder,0))),"INVALID – verifier missing",IF(AX581=AU581,"INVALID – verifier must be someone other than the PIC",IF(SUMPRODUCT(--ISNUMBER(SEARCH(" "&amp;L_EvidencePhrase&amp;" ",BC581)))&gt;0,"INVALID – result not yet available (awaiting / TBC)",IF(AND(TRIM(U581)="Pass",SUMPRODUCT(--ISNUMBER(SEARCH(" "&amp;L_ResultBad&amp;" ",BC581)))&gt;0,NOT(SUMPRODUCT(--ISNUMBER(SEARCH(" "&amp;L_Negation&amp;" ",BC581)))&gt;0)),"INVALID – result describes a problem: use Fail, then Pass after CA",IF(AND(AQ581=1,OR(OR(LEN(AY581)&lt;3,ISNUMBER(MATCH(AY581,L_Placeholder,0))),SUMPRODUCT(--ISNUMBER(SEARCH(" "&amp;L_EvidencePhrase&amp;" ",BE581)))&gt;0)),"INVALID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SUBSTITUTE(SUBSTITUTE(SUBSTITUTE(SUBSTITUTE(SUBSTITUTE(SUBSTITUTE(SUBSTITUTE(SUBSTITUTE(SUBSTITUTE(SUBSTITUTE(SUBSTITUTE(SUBSTITUTE(SUBSTITUTE(LOWER(T581&amp;""),CHAR(160),"")," ",""),".",""),"-",""),"/",""),"?",""),"_",""),",",""),"[",""),"]",""),"(",""),")",""),"*","")</f>
        <v/>
      </c>
      <c r="AV581" s="61" t="str">
        <f aca="false">SUBSTITUTE(SUBSTITUTE(SUBSTITUTE(SUBSTITUTE(SUBSTITUTE(SUBSTITUTE(SUBSTITUTE(SUBSTITUTE(SUBSTITUTE(SUBSTITUTE(SUBSTITUTE(SUBSTITUTE(SUBSTITUTE(LOWER(V581&amp;""),CHAR(160),"")," ",""),".",""),"-",""),"/",""),"?",""),"_",""),",",""),"[",""),"]",""),"(",""),")",""),"*","")</f>
        <v/>
      </c>
      <c r="AW581" s="61" t="str">
        <f aca="false">SUBSTITUTE(SUBSTITUTE(SUBSTITUTE(SUBSTITUTE(SUBSTITUTE(SUBSTITUTE(SUBSTITUTE(SUBSTITUTE(SUBSTITUTE(SUBSTITUTE(SUBSTITUTE(SUBSTITUTE(SUBSTITUTE(LOWER(Z581&amp;""),CHAR(160),"")," ",""),".",""),"-",""),"/",""),"?",""),"_",""),",",""),"[",""),"]",""),"(",""),")",""),"*","")</f>
        <v/>
      </c>
      <c r="AX581" s="61" t="str">
        <f aca="false">SUBSTITUTE(SUBSTITUTE(SUBSTITUTE(SUBSTITUTE(SUBSTITUTE(SUBSTITUTE(SUBSTITUTE(SUBSTITUTE(SUBSTITUTE(SUBSTITUTE(SUBSTITUTE(SUBSTITUTE(SUBSTITUTE(LOWER(AE581&amp;""),CHAR(160),"")," ",""),".",""),"-",""),"/",""),"?",""),"_",""),",",""),"[",""),"]",""),"(",""),")",""),"*","")</f>
        <v/>
      </c>
      <c r="AY581" s="61" t="str">
        <f aca="false">SUBSTITUTE(SUBSTITUTE(SUBSTITUTE(SUBSTITUTE(SUBSTITUTE(SUBSTITUTE(SUBSTITUTE(SUBSTITUTE(SUBSTITUTE(SUBSTITUTE(SUBSTITUTE(SUBSTITUTE(SUBSTITUTE(LOWER(W581&amp;""),CHAR(160),"")," ",""),".",""),"-",""),"/",""),"?",""),"_",""),",",""),"[",""),"]",""),"(",""),")",""),"*","")</f>
        <v/>
      </c>
      <c r="AZ581" s="61" t="str">
        <f aca="false">SUBSTITUTE(SUBSTITUTE(SUBSTITUTE(SUBSTITUTE(SUBSTITUTE(SUBSTITUTE(SUBSTITUTE(SUBSTITUTE(SUBSTITUTE(SUBSTITUTE(SUBSTITUTE(SUBSTITUTE(SUBSTITUTE(LOWER(AC581&amp;""),CHAR(160),"")," ",""),".",""),"-",""),"/",""),"?",""),"_",""),",",""),"[",""),"]",""),"(",""),")",""),"*","")</f>
        <v/>
      </c>
      <c r="BA581" s="61" t="str">
        <f aca="false">SUBSTITUTE(SUBSTITUTE(SUBSTITUTE(SUBSTITUTE(SUBSTITUTE(SUBSTITUTE(SUBSTITUTE(SUBSTITUTE(SUBSTITUTE(SUBSTITUTE(SUBSTITUTE(SUBSTITUTE(SUBSTITUTE(LOWER(AA581&amp;""),CHAR(160),""),"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"&amp;TRIM(SUBSTITUTE(SUBSTITUTE(SUBSTITUTE(SUBSTITUTE(SUBSTITUTE(SUBSTITUTE(SUBSTITUTE(SUBSTITUTE(SUBSTITUTE(SUBSTITUTE(SUBSTITUTE(SUBSTITUTE(SUBSTITUTE(SUBSTITUTE(SUBSTITUTE(SUBSTITUTE(SUBSTITUTE(SUBSTITUTE(SUBSTITUTE(SUBSTITUTE(LOWER(V581&amp;""),CHAR(160)," "),"."," "),","," "),"-"," "),"/"," "),"("," "),")"," "),":"," "),";"," "),"_"," "),"–"," "),"?"," "),"!"," "),"*"," "),"["," "),"]"," "),"'"," "),"#"," "),"+"," "),"&amp;"," "))&amp;" "</f>
        <v>  </v>
      </c>
      <c r="BD581" s="61" t="str">
        <f aca="false">" "&amp;TRIM(SUBSTITUTE(SUBSTITUTE(SUBSTITUTE(SUBSTITUTE(SUBSTITUTE(SUBSTITUTE(SUBSTITUTE(SUBSTITUTE(SUBSTITUTE(SUBSTITUTE(SUBSTITUTE(SUBSTITUTE(SUBSTITUTE(SUBSTITUTE(SUBSTITUTE(SUBSTITUTE(SUBSTITUTE(SUBSTITUTE(SUBSTITUTE(SUBSTITUTE(LOWER(Z581&amp;""),CHAR(160)," "),"."," "),","," "),"-"," "),"/"," "),"("," "),")"," "),":"," "),";"," "),"_"," "),"–"," "),"?"," "),"!"," "),"*"," "),"["," "),"]"," "),"'"," "),"#"," "),"+"," "),"&amp;"," "))&amp;" "</f>
        <v>  </v>
      </c>
      <c r="BE581" s="61" t="str">
        <f aca="false">" "&amp;TRIM(SUBSTITUTE(SUBSTITUTE(SUBSTITUTE(SUBSTITUTE(SUBSTITUTE(SUBSTITUTE(SUBSTITUTE(SUBSTITUTE(SUBSTITUTE(SUBSTITUTE(SUBSTITUTE(SUBSTITUTE(SUBSTITUTE(SUBSTITUTE(SUBSTITUTE(SUBSTITUTE(SUBSTITUTE(SUBSTITUTE(SUBSTITUTE(SUBSTITUTE(LOWER(W581&amp;""),CHAR(160)," "),"."," "),","," "),"-"," "),"/"," "),"("," "),")"," "),":"," "),";"," "),"_"," "),"–"," "),"?"," "),"!"," "),"*"," "),"["," "),"]"," "),"'"," "),"#"," "),"+"," "),"&amp;"," "))&amp;" "</f>
        <v>  </v>
      </c>
      <c r="BF581" s="61" t="str">
        <f aca="false">" "&amp;TRIM(SUBSTITUTE(SUBSTITUTE(SUBSTITUTE(SUBSTITUTE(SUBSTITUTE(SUBSTITUTE(SUBSTITUTE(SUBSTITUTE(SUBSTITUTE(SUBSTITUTE(SUBSTITUTE(SUBSTITUTE(SUBSTITUTE(SUBSTITUTE(SUBSTITUTE(SUBSTITUTE(SUBSTITUTE(SUBSTITUTE(SUBSTITUTE(SUBSTITUTE(LOWER(AC581&amp;""),CHAR(160)," "),"."," "),","," "),"-"," "),"/"," "),"("," "),")"," "),":"," "),";"," "),"_"," "),"–"," "),"?"," "),"!"," "),"*"," "),"["," "),"]"," "),"'"," "),"#"," "),"+"," "),"&amp;"," "))&amp;" "</f>
        <v>  </v>
      </c>
    </row>
    <row r="582" customFormat="false" ht="39.75" hidden="false" customHeight="true" outlineLevel="0" collapsed="false">
      <c r="A582" s="57" t="s">
        <v>1256</v>
      </c>
      <c r="B582" s="57" t="s">
        <v>290</v>
      </c>
      <c r="C582" s="57" t="str">
        <f aca="false">Flights!$F$22</f>
        <v>MH0052</v>
      </c>
      <c r="D582" s="58" t="n">
        <f aca="false">Flights!$D$22</f>
        <v>46322</v>
      </c>
      <c r="E582" s="57" t="str">
        <f aca="false">Flights!$G$22&amp;"-"&amp;Flights!$H$22</f>
        <v>KUL-KIX</v>
      </c>
      <c r="F582" s="57" t="str">
        <f aca="false">Flights!$K$22</f>
        <v>BC</v>
      </c>
      <c r="G582" s="57" t="s">
        <v>79</v>
      </c>
      <c r="H582" s="57" t="s">
        <v>360</v>
      </c>
      <c r="I582" s="57" t="s">
        <v>393</v>
      </c>
      <c r="J582" s="57" t="s">
        <v>394</v>
      </c>
      <c r="K582" s="67" t="s">
        <v>1257</v>
      </c>
      <c r="L582" s="67" t="s">
        <v>1258</v>
      </c>
      <c r="M582" s="67"/>
      <c r="N582" s="67" t="s">
        <v>365</v>
      </c>
      <c r="O582" s="67"/>
      <c r="P582" s="57" t="s">
        <v>184</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open",IF(AND(NOT(OR(LEN(AZ582)&lt;15,ISNUMBER(MATCH(AZ582,L_Placeholder,0)))),NOT(SUMPRODUCT(--ISNUMBER(SEARCH(" "&amp;L_EvidencePhrase&amp;" ",BF582)))&gt;0),NOT(OR(LEN(AU582)&lt;2,ISNUMBER(MATCH(AU582,L_Placeholder,0)))),NOT(OR(LEN(AX582)&lt;2,ISNUMBER(MATCH(AX582,L_Placeholder,0)))),TRIM(AE582)&lt;&gt;TRIM(T582)),"N/A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",BD582)))&gt;0),"INVALID – evidence missing, placeholder or not yet on file",IF(OR(LEN(AX582)&lt;2,ISNUMBER(MATCH(AX582,L_Placeholder,0))),"INVALID – verifier missing",IF(AX582=AU582,"INVALID – verifier must be someone other than the PIC",IF(SUMPRODUCT(--ISNUMBER(SEARCH(" "&amp;L_EvidencePhrase&amp;" ",BC582)))&gt;0,"INVALID – result not yet available (awaiting / TBC)",IF(AND(TRIM(U582)="Pass",SUMPRODUCT(--ISNUMBER(SEARCH(" "&amp;L_ResultBad&amp;" ",BC582)))&gt;0,NOT(SUMPRODUCT(--ISNUMBER(SEARCH(" "&amp;L_Negation&amp;" ",BC582)))&gt;0)),"INVALID – result describes a problem: use Fail, then Pass after CA",IF(AND(AQ582=1,OR(OR(LEN(AY582)&lt;3,ISNUMBER(MATCH(AY582,L_Placeholder,0))),SUMPRODUCT(--ISNUMBER(SEARCH(" "&amp;L_EvidencePhrase&amp;" ",BE582)))&gt;0)),"INVALID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SUBSTITUTE(SUBSTITUTE(SUBSTITUTE(SUBSTITUTE(SUBSTITUTE(SUBSTITUTE(SUBSTITUTE(SUBSTITUTE(SUBSTITUTE(SUBSTITUTE(SUBSTITUTE(SUBSTITUTE(SUBSTITUTE(LOWER(T582&amp;""),CHAR(160),"")," ",""),".",""),"-",""),"/",""),"?",""),"_",""),",",""),"[",""),"]",""),"(",""),")",""),"*","")</f>
        <v/>
      </c>
      <c r="AV582" s="61" t="str">
        <f aca="false">SUBSTITUTE(SUBSTITUTE(SUBSTITUTE(SUBSTITUTE(SUBSTITUTE(SUBSTITUTE(SUBSTITUTE(SUBSTITUTE(SUBSTITUTE(SUBSTITUTE(SUBSTITUTE(SUBSTITUTE(SUBSTITUTE(LOWER(V582&amp;""),CHAR(160),"")," ",""),".",""),"-",""),"/",""),"?",""),"_",""),",",""),"[",""),"]",""),"(",""),")",""),"*","")</f>
        <v/>
      </c>
      <c r="AW582" s="61" t="str">
        <f aca="false">SUBSTITUTE(SUBSTITUTE(SUBSTITUTE(SUBSTITUTE(SUBSTITUTE(SUBSTITUTE(SUBSTITUTE(SUBSTITUTE(SUBSTITUTE(SUBSTITUTE(SUBSTITUTE(SUBSTITUTE(SUBSTITUTE(LOWER(Z582&amp;""),CHAR(160),"")," ",""),".",""),"-",""),"/",""),"?",""),"_",""),",",""),"[",""),"]",""),"(",""),")",""),"*","")</f>
        <v/>
      </c>
      <c r="AX582" s="61" t="str">
        <f aca="false">SUBSTITUTE(SUBSTITUTE(SUBSTITUTE(SUBSTITUTE(SUBSTITUTE(SUBSTITUTE(SUBSTITUTE(SUBSTITUTE(SUBSTITUTE(SUBSTITUTE(SUBSTITUTE(SUBSTITUTE(SUBSTITUTE(LOWER(AE582&amp;""),CHAR(160),"")," ",""),".",""),"-",""),"/",""),"?",""),"_",""),",",""),"[",""),"]",""),"(",""),")",""),"*","")</f>
        <v/>
      </c>
      <c r="AY582" s="61" t="str">
        <f aca="false">SUBSTITUTE(SUBSTITUTE(SUBSTITUTE(SUBSTITUTE(SUBSTITUTE(SUBSTITUTE(SUBSTITUTE(SUBSTITUTE(SUBSTITUTE(SUBSTITUTE(SUBSTITUTE(SUBSTITUTE(SUBSTITUTE(LOWER(W582&amp;""),CHAR(160),"")," ",""),".",""),"-",""),"/",""),"?",""),"_",""),",",""),"[",""),"]",""),"(",""),")",""),"*","")</f>
        <v/>
      </c>
      <c r="AZ582" s="61" t="str">
        <f aca="false">SUBSTITUTE(SUBSTITUTE(SUBSTITUTE(SUBSTITUTE(SUBSTITUTE(SUBSTITUTE(SUBSTITUTE(SUBSTITUTE(SUBSTITUTE(SUBSTITUTE(SUBSTITUTE(SUBSTITUTE(SUBSTITUTE(LOWER(AC582&amp;""),CHAR(160),"")," ",""),".",""),"-",""),"/",""),"?",""),"_",""),",",""),"[",""),"]",""),"(",""),")",""),"*","")</f>
        <v/>
      </c>
      <c r="BA582" s="61" t="str">
        <f aca="false">SUBSTITUTE(SUBSTITUTE(SUBSTITUTE(SUBSTITUTE(SUBSTITUTE(SUBSTITUTE(SUBSTITUTE(SUBSTITUTE(SUBSTITUTE(SUBSTITUTE(SUBSTITUTE(SUBSTITUTE(SUBSTITUTE(LOWER(AA582&amp;""),CHAR(160),""),"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"&amp;TRIM(SUBSTITUTE(SUBSTITUTE(SUBSTITUTE(SUBSTITUTE(SUBSTITUTE(SUBSTITUTE(SUBSTITUTE(SUBSTITUTE(SUBSTITUTE(SUBSTITUTE(SUBSTITUTE(SUBSTITUTE(SUBSTITUTE(SUBSTITUTE(SUBSTITUTE(SUBSTITUTE(SUBSTITUTE(SUBSTITUTE(SUBSTITUTE(SUBSTITUTE(LOWER(V582&amp;""),CHAR(160)," "),"."," "),","," "),"-"," "),"/"," "),"("," "),")"," "),":"," "),";"," "),"_"," "),"–"," "),"?"," "),"!"," "),"*"," "),"["," "),"]"," "),"'"," "),"#"," "),"+"," "),"&amp;"," "))&amp;" "</f>
        <v>  </v>
      </c>
      <c r="BD582" s="61" t="str">
        <f aca="false">" "&amp;TRIM(SUBSTITUTE(SUBSTITUTE(SUBSTITUTE(SUBSTITUTE(SUBSTITUTE(SUBSTITUTE(SUBSTITUTE(SUBSTITUTE(SUBSTITUTE(SUBSTITUTE(SUBSTITUTE(SUBSTITUTE(SUBSTITUTE(SUBSTITUTE(SUBSTITUTE(SUBSTITUTE(SUBSTITUTE(SUBSTITUTE(SUBSTITUTE(SUBSTITUTE(LOWER(Z582&amp;""),CHAR(160)," "),"."," "),","," "),"-"," "),"/"," "),"("," "),")"," "),":"," "),";"," "),"_"," "),"–"," "),"?"," "),"!"," "),"*"," "),"["," "),"]"," "),"'"," "),"#"," "),"+"," "),"&amp;"," "))&amp;" "</f>
        <v>  </v>
      </c>
      <c r="BE582" s="61" t="str">
        <f aca="false">" "&amp;TRIM(SUBSTITUTE(SUBSTITUTE(SUBSTITUTE(SUBSTITUTE(SUBSTITUTE(SUBSTITUTE(SUBSTITUTE(SUBSTITUTE(SUBSTITUTE(SUBSTITUTE(SUBSTITUTE(SUBSTITUTE(SUBSTITUTE(SUBSTITUTE(SUBSTITUTE(SUBSTITUTE(SUBSTITUTE(SUBSTITUTE(SUBSTITUTE(SUBSTITUTE(LOWER(W582&amp;""),CHAR(160)," "),"."," "),","," "),"-"," "),"/"," "),"("," "),")"," "),":"," "),";"," "),"_"," "),"–"," "),"?"," "),"!"," "),"*"," "),"["," "),"]"," "),"'"," "),"#"," "),"+"," "),"&amp;"," "))&amp;" "</f>
        <v>  </v>
      </c>
      <c r="BF582" s="61" t="str">
        <f aca="false">" "&amp;TRIM(SUBSTITUTE(SUBSTITUTE(SUBSTITUTE(SUBSTITUTE(SUBSTITUTE(SUBSTITUTE(SUBSTITUTE(SUBSTITUTE(SUBSTITUTE(SUBSTITUTE(SUBSTITUTE(SUBSTITUTE(SUBSTITUTE(SUBSTITUTE(SUBSTITUTE(SUBSTITUTE(SUBSTITUTE(SUBSTITUTE(SUBSTITUTE(SUBSTITUTE(LOWER(AC582&amp;""),CHAR(160)," "),"."," "),","," "),"-"," "),"/"," "),"("," "),")"," "),":"," "),";"," "),"_"," "),"–"," "),"?"," "),"!"," "),"*"," "),"["," "),"]"," "),"'"," "),"#"," "),"+"," "),"&amp;"," "))&amp;" "</f>
        <v>  </v>
      </c>
    </row>
    <row r="583" customFormat="false" ht="39.75" hidden="false" customHeight="true" outlineLevel="0" collapsed="false">
      <c r="A583" s="57" t="s">
        <v>1259</v>
      </c>
      <c r="B583" s="57" t="s">
        <v>290</v>
      </c>
      <c r="C583" s="57" t="str">
        <f aca="false">Flights!$F$22</f>
        <v>MH0052</v>
      </c>
      <c r="D583" s="58" t="n">
        <f aca="false">Flights!$D$22</f>
        <v>46322</v>
      </c>
      <c r="E583" s="57" t="str">
        <f aca="false">Flights!$G$22&amp;"-"&amp;Flights!$H$22</f>
        <v>KUL-KIX</v>
      </c>
      <c r="F583" s="57" t="str">
        <f aca="false">Flights!$K$22</f>
        <v>BC</v>
      </c>
      <c r="G583" s="57" t="s">
        <v>81</v>
      </c>
      <c r="H583" s="57" t="s">
        <v>360</v>
      </c>
      <c r="I583" s="57" t="s">
        <v>361</v>
      </c>
      <c r="J583" s="57" t="s">
        <v>398</v>
      </c>
      <c r="K583" s="67" t="s">
        <v>399</v>
      </c>
      <c r="L583" s="67" t="s">
        <v>400</v>
      </c>
      <c r="M583" s="67"/>
      <c r="N583" s="67" t="s">
        <v>365</v>
      </c>
      <c r="O583" s="67"/>
      <c r="P583" s="57" t="s">
        <v>184</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open",IF(AND(NOT(OR(LEN(AZ583)&lt;15,ISNUMBER(MATCH(AZ583,L_Placeholder,0)))),NOT(SUMPRODUCT(--ISNUMBER(SEARCH(" "&amp;L_EvidencePhrase&amp;" ",BF583)))&gt;0),NOT(OR(LEN(AU583)&lt;2,ISNUMBER(MATCH(AU583,L_Placeholder,0)))),NOT(OR(LEN(AX583)&lt;2,ISNUMBER(MATCH(AX583,L_Placeholder,0)))),TRIM(AE583)&lt;&gt;TRIM(T583)),"N/A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",BD583)))&gt;0),"INVALID – evidence missing, placeholder or not yet on file",IF(OR(LEN(AX583)&lt;2,ISNUMBER(MATCH(AX583,L_Placeholder,0))),"INVALID – verifier missing",IF(AX583=AU583,"INVALID – verifier must be someone other than the PIC",IF(SUMPRODUCT(--ISNUMBER(SEARCH(" "&amp;L_EvidencePhrase&amp;" ",BC583)))&gt;0,"INVALID – result not yet available (awaiting / TBC)",IF(AND(TRIM(U583)="Pass",SUMPRODUCT(--ISNUMBER(SEARCH(" "&amp;L_ResultBad&amp;" ",BC583)))&gt;0,NOT(SUMPRODUCT(--ISNUMBER(SEARCH(" "&amp;L_Negation&amp;" ",BC583)))&gt;0)),"INVALID – result describes a problem: use Fail, then Pass after CA",IF(AND(AQ583=1,OR(OR(LEN(AY583)&lt;3,ISNUMBER(MATCH(AY583,L_Placeholder,0))),SUMPRODUCT(--ISNUMBER(SEARCH(" "&amp;L_EvidencePhrase&amp;" ",BE583)))&gt;0)),"INVALID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SUBSTITUTE(SUBSTITUTE(SUBSTITUTE(SUBSTITUTE(SUBSTITUTE(SUBSTITUTE(SUBSTITUTE(SUBSTITUTE(SUBSTITUTE(SUBSTITUTE(SUBSTITUTE(SUBSTITUTE(SUBSTITUTE(LOWER(T583&amp;""),CHAR(160),"")," ",""),".",""),"-",""),"/",""),"?",""),"_",""),",",""),"[",""),"]",""),"(",""),")",""),"*","")</f>
        <v/>
      </c>
      <c r="AV583" s="61" t="str">
        <f aca="false">SUBSTITUTE(SUBSTITUTE(SUBSTITUTE(SUBSTITUTE(SUBSTITUTE(SUBSTITUTE(SUBSTITUTE(SUBSTITUTE(SUBSTITUTE(SUBSTITUTE(SUBSTITUTE(SUBSTITUTE(SUBSTITUTE(LOWER(V583&amp;""),CHAR(160),"")," ",""),".",""),"-",""),"/",""),"?",""),"_",""),",",""),"[",""),"]",""),"(",""),")",""),"*","")</f>
        <v/>
      </c>
      <c r="AW583" s="61" t="str">
        <f aca="false">SUBSTITUTE(SUBSTITUTE(SUBSTITUTE(SUBSTITUTE(SUBSTITUTE(SUBSTITUTE(SUBSTITUTE(SUBSTITUTE(SUBSTITUTE(SUBSTITUTE(SUBSTITUTE(SUBSTITUTE(SUBSTITUTE(LOWER(Z583&amp;""),CHAR(160),"")," ",""),".",""),"-",""),"/",""),"?",""),"_",""),",",""),"[",""),"]",""),"(",""),")",""),"*","")</f>
        <v/>
      </c>
      <c r="AX583" s="61" t="str">
        <f aca="false">SUBSTITUTE(SUBSTITUTE(SUBSTITUTE(SUBSTITUTE(SUBSTITUTE(SUBSTITUTE(SUBSTITUTE(SUBSTITUTE(SUBSTITUTE(SUBSTITUTE(SUBSTITUTE(SUBSTITUTE(SUBSTITUTE(LOWER(AE583&amp;""),CHAR(160),"")," ",""),".",""),"-",""),"/",""),"?",""),"_",""),",",""),"[",""),"]",""),"(",""),")",""),"*","")</f>
        <v/>
      </c>
      <c r="AY583" s="61" t="str">
        <f aca="false">SUBSTITUTE(SUBSTITUTE(SUBSTITUTE(SUBSTITUTE(SUBSTITUTE(SUBSTITUTE(SUBSTITUTE(SUBSTITUTE(SUBSTITUTE(SUBSTITUTE(SUBSTITUTE(SUBSTITUTE(SUBSTITUTE(LOWER(W583&amp;""),CHAR(160),"")," ",""),".",""),"-",""),"/",""),"?",""),"_",""),",",""),"[",""),"]",""),"(",""),")",""),"*","")</f>
        <v/>
      </c>
      <c r="AZ583" s="61" t="str">
        <f aca="false">SUBSTITUTE(SUBSTITUTE(SUBSTITUTE(SUBSTITUTE(SUBSTITUTE(SUBSTITUTE(SUBSTITUTE(SUBSTITUTE(SUBSTITUTE(SUBSTITUTE(SUBSTITUTE(SUBSTITUTE(SUBSTITUTE(LOWER(AC583&amp;""),CHAR(160),"")," ",""),".",""),"-",""),"/",""),"?",""),"_",""),",",""),"[",""),"]",""),"(",""),")",""),"*","")</f>
        <v/>
      </c>
      <c r="BA583" s="61" t="str">
        <f aca="false">SUBSTITUTE(SUBSTITUTE(SUBSTITUTE(SUBSTITUTE(SUBSTITUTE(SUBSTITUTE(SUBSTITUTE(SUBSTITUTE(SUBSTITUTE(SUBSTITUTE(SUBSTITUTE(SUBSTITUTE(SUBSTITUTE(LOWER(AA583&amp;""),CHAR(160),""),"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"&amp;TRIM(SUBSTITUTE(SUBSTITUTE(SUBSTITUTE(SUBSTITUTE(SUBSTITUTE(SUBSTITUTE(SUBSTITUTE(SUBSTITUTE(SUBSTITUTE(SUBSTITUTE(SUBSTITUTE(SUBSTITUTE(SUBSTITUTE(SUBSTITUTE(SUBSTITUTE(SUBSTITUTE(SUBSTITUTE(SUBSTITUTE(SUBSTITUTE(SUBSTITUTE(LOWER(V583&amp;""),CHAR(160)," "),"."," "),","," "),"-"," "),"/"," "),"("," "),")"," "),":"," "),";"," "),"_"," "),"–"," "),"?"," "),"!"," "),"*"," "),"["," "),"]"," "),"'"," "),"#"," "),"+"," "),"&amp;"," "))&amp;" "</f>
        <v>  </v>
      </c>
      <c r="BD583" s="61" t="str">
        <f aca="false">" "&amp;TRIM(SUBSTITUTE(SUBSTITUTE(SUBSTITUTE(SUBSTITUTE(SUBSTITUTE(SUBSTITUTE(SUBSTITUTE(SUBSTITUTE(SUBSTITUTE(SUBSTITUTE(SUBSTITUTE(SUBSTITUTE(SUBSTITUTE(SUBSTITUTE(SUBSTITUTE(SUBSTITUTE(SUBSTITUTE(SUBSTITUTE(SUBSTITUTE(SUBSTITUTE(LOWER(Z583&amp;""),CHAR(160)," "),"."," "),","," "),"-"," "),"/"," "),"("," "),")"," "),":"," "),";"," "),"_"," "),"–"," "),"?"," "),"!"," "),"*"," "),"["," "),"]"," "),"'"," "),"#"," "),"+"," "),"&amp;"," "))&amp;" "</f>
        <v>  </v>
      </c>
      <c r="BE583" s="61" t="str">
        <f aca="false">" "&amp;TRIM(SUBSTITUTE(SUBSTITUTE(SUBSTITUTE(SUBSTITUTE(SUBSTITUTE(SUBSTITUTE(SUBSTITUTE(SUBSTITUTE(SUBSTITUTE(SUBSTITUTE(SUBSTITUTE(SUBSTITUTE(SUBSTITUTE(SUBSTITUTE(SUBSTITUTE(SUBSTITUTE(SUBSTITUTE(SUBSTITUTE(SUBSTITUTE(SUBSTITUTE(LOWER(W583&amp;""),CHAR(160)," "),"."," "),","," "),"-"," "),"/"," "),"("," "),")"," "),":"," "),";"," "),"_"," "),"–"," "),"?"," "),"!"," "),"*"," "),"["," "),"]"," "),"'"," "),"#"," "),"+"," "),"&amp;"," "))&amp;" "</f>
        <v>  </v>
      </c>
      <c r="BF583" s="61" t="str">
        <f aca="false">" "&amp;TRIM(SUBSTITUTE(SUBSTITUTE(SUBSTITUTE(SUBSTITUTE(SUBSTITUTE(SUBSTITUTE(SUBSTITUTE(SUBSTITUTE(SUBSTITUTE(SUBSTITUTE(SUBSTITUTE(SUBSTITUTE(SUBSTITUTE(SUBSTITUTE(SUBSTITUTE(SUBSTITUTE(SUBSTITUTE(SUBSTITUTE(SUBSTITUTE(SUBSTITUTE(LOWER(AC583&amp;""),CHAR(160)," "),"."," "),","," "),"-"," "),"/"," "),"("," "),")"," "),":"," "),";"," "),"_"," "),"–"," "),"?"," "),"!"," "),"*"," "),"["," "),"]"," "),"'"," "),"#"," "),"+"," "),"&amp;"," "))&amp;" "</f>
        <v>  </v>
      </c>
    </row>
    <row r="584" customFormat="false" ht="39.75" hidden="false" customHeight="true" outlineLevel="0" collapsed="false">
      <c r="A584" s="57" t="s">
        <v>1260</v>
      </c>
      <c r="B584" s="57" t="s">
        <v>290</v>
      </c>
      <c r="C584" s="57" t="str">
        <f aca="false">Flights!$F$22</f>
        <v>MH0052</v>
      </c>
      <c r="D584" s="58" t="n">
        <f aca="false">Flights!$D$22</f>
        <v>46322</v>
      </c>
      <c r="E584" s="57" t="str">
        <f aca="false">Flights!$G$22&amp;"-"&amp;Flights!$H$22</f>
        <v>KUL-KIX</v>
      </c>
      <c r="F584" s="57" t="str">
        <f aca="false">Flights!$K$22</f>
        <v>BC</v>
      </c>
      <c r="G584" s="57" t="s">
        <v>402</v>
      </c>
      <c r="H584" s="57" t="s">
        <v>360</v>
      </c>
      <c r="I584" s="57" t="s">
        <v>361</v>
      </c>
      <c r="J584" s="57" t="s">
        <v>403</v>
      </c>
      <c r="K584" s="67"/>
      <c r="L584" s="67" t="s">
        <v>404</v>
      </c>
      <c r="M584" s="67"/>
      <c r="N584" s="67" t="s">
        <v>365</v>
      </c>
      <c r="O584" s="67" t="s">
        <v>405</v>
      </c>
      <c r="P584" s="57" t="s">
        <v>184</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open",IF(AND(NOT(OR(LEN(AZ584)&lt;15,ISNUMBER(MATCH(AZ584,L_Placeholder,0)))),NOT(SUMPRODUCT(--ISNUMBER(SEARCH(" "&amp;L_EvidencePhrase&amp;" ",BF584)))&gt;0),NOT(OR(LEN(AU584)&lt;2,ISNUMBER(MATCH(AU584,L_Placeholder,0)))),NOT(OR(LEN(AX584)&lt;2,ISNUMBER(MATCH(AX584,L_Placeholder,0)))),TRIM(AE584)&lt;&gt;TRIM(T584)),"N/A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",BD584)))&gt;0),"INVALID – evidence missing, placeholder or not yet on file",IF(OR(LEN(AX584)&lt;2,ISNUMBER(MATCH(AX584,L_Placeholder,0))),"INVALID – verifier missing",IF(AX584=AU584,"INVALID – verifier must be someone other than the PIC",IF(SUMPRODUCT(--ISNUMBER(SEARCH(" "&amp;L_EvidencePhrase&amp;" ",BC584)))&gt;0,"INVALID – result not yet available (awaiting / TBC)",IF(AND(TRIM(U584)="Pass",SUMPRODUCT(--ISNUMBER(SEARCH(" "&amp;L_ResultBad&amp;" ",BC584)))&gt;0,NOT(SUMPRODUCT(--ISNUMBER(SEARCH(" "&amp;L_Negation&amp;" ",BC584)))&gt;0)),"INVALID – result describes a problem: use Fail, then Pass after CA",IF(AND(AQ584=1,OR(OR(LEN(AY584)&lt;3,ISNUMBER(MATCH(AY584,L_Placeholder,0))),SUMPRODUCT(--ISNUMBER(SEARCH(" "&amp;L_EvidencePhrase&amp;" ",BE584)))&gt;0)),"INVALID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SUBSTITUTE(SUBSTITUTE(SUBSTITUTE(SUBSTITUTE(SUBSTITUTE(SUBSTITUTE(SUBSTITUTE(SUBSTITUTE(SUBSTITUTE(SUBSTITUTE(SUBSTITUTE(SUBSTITUTE(SUBSTITUTE(LOWER(T584&amp;""),CHAR(160),"")," ",""),".",""),"-",""),"/",""),"?",""),"_",""),",",""),"[",""),"]",""),"(",""),")",""),"*","")</f>
        <v/>
      </c>
      <c r="AV584" s="61" t="str">
        <f aca="false">SUBSTITUTE(SUBSTITUTE(SUBSTITUTE(SUBSTITUTE(SUBSTITUTE(SUBSTITUTE(SUBSTITUTE(SUBSTITUTE(SUBSTITUTE(SUBSTITUTE(SUBSTITUTE(SUBSTITUTE(SUBSTITUTE(LOWER(V584&amp;""),CHAR(160),"")," ",""),".",""),"-",""),"/",""),"?",""),"_",""),",",""),"[",""),"]",""),"(",""),")",""),"*","")</f>
        <v/>
      </c>
      <c r="AW584" s="61" t="str">
        <f aca="false">SUBSTITUTE(SUBSTITUTE(SUBSTITUTE(SUBSTITUTE(SUBSTITUTE(SUBSTITUTE(SUBSTITUTE(SUBSTITUTE(SUBSTITUTE(SUBSTITUTE(SUBSTITUTE(SUBSTITUTE(SUBSTITUTE(LOWER(Z584&amp;""),CHAR(160),"")," ",""),".",""),"-",""),"/",""),"?",""),"_",""),",",""),"[",""),"]",""),"(",""),")",""),"*","")</f>
        <v/>
      </c>
      <c r="AX584" s="61" t="str">
        <f aca="false">SUBSTITUTE(SUBSTITUTE(SUBSTITUTE(SUBSTITUTE(SUBSTITUTE(SUBSTITUTE(SUBSTITUTE(SUBSTITUTE(SUBSTITUTE(SUBSTITUTE(SUBSTITUTE(SUBSTITUTE(SUBSTITUTE(LOWER(AE584&amp;""),CHAR(160),"")," ",""),".",""),"-",""),"/",""),"?",""),"_",""),",",""),"[",""),"]",""),"(",""),")",""),"*","")</f>
        <v/>
      </c>
      <c r="AY584" s="61" t="str">
        <f aca="false">SUBSTITUTE(SUBSTITUTE(SUBSTITUTE(SUBSTITUTE(SUBSTITUTE(SUBSTITUTE(SUBSTITUTE(SUBSTITUTE(SUBSTITUTE(SUBSTITUTE(SUBSTITUTE(SUBSTITUTE(SUBSTITUTE(LOWER(W584&amp;""),CHAR(160),"")," ",""),".",""),"-",""),"/",""),"?",""),"_",""),",",""),"[",""),"]",""),"(",""),")",""),"*","")</f>
        <v/>
      </c>
      <c r="AZ584" s="61" t="str">
        <f aca="false">SUBSTITUTE(SUBSTITUTE(SUBSTITUTE(SUBSTITUTE(SUBSTITUTE(SUBSTITUTE(SUBSTITUTE(SUBSTITUTE(SUBSTITUTE(SUBSTITUTE(SUBSTITUTE(SUBSTITUTE(SUBSTITUTE(LOWER(AC584&amp;""),CHAR(160),"")," ",""),".",""),"-",""),"/",""),"?",""),"_",""),",",""),"[",""),"]",""),"(",""),")",""),"*","")</f>
        <v/>
      </c>
      <c r="BA584" s="61" t="str">
        <f aca="false">SUBSTITUTE(SUBSTITUTE(SUBSTITUTE(SUBSTITUTE(SUBSTITUTE(SUBSTITUTE(SUBSTITUTE(SUBSTITUTE(SUBSTITUTE(SUBSTITUTE(SUBSTITUTE(SUBSTITUTE(SUBSTITUTE(LOWER(AA584&amp;""),CHAR(160),""),"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"&amp;TRIM(SUBSTITUTE(SUBSTITUTE(SUBSTITUTE(SUBSTITUTE(SUBSTITUTE(SUBSTITUTE(SUBSTITUTE(SUBSTITUTE(SUBSTITUTE(SUBSTITUTE(SUBSTITUTE(SUBSTITUTE(SUBSTITUTE(SUBSTITUTE(SUBSTITUTE(SUBSTITUTE(SUBSTITUTE(SUBSTITUTE(SUBSTITUTE(SUBSTITUTE(LOWER(V584&amp;""),CHAR(160)," "),"."," "),","," "),"-"," "),"/"," "),"("," "),")"," "),":"," "),";"," "),"_"," "),"–"," "),"?"," "),"!"," "),"*"," "),"["," "),"]"," "),"'"," "),"#"," "),"+"," "),"&amp;"," "))&amp;" "</f>
        <v>  </v>
      </c>
      <c r="BD584" s="61" t="str">
        <f aca="false">" "&amp;TRIM(SUBSTITUTE(SUBSTITUTE(SUBSTITUTE(SUBSTITUTE(SUBSTITUTE(SUBSTITUTE(SUBSTITUTE(SUBSTITUTE(SUBSTITUTE(SUBSTITUTE(SUBSTITUTE(SUBSTITUTE(SUBSTITUTE(SUBSTITUTE(SUBSTITUTE(SUBSTITUTE(SUBSTITUTE(SUBSTITUTE(SUBSTITUTE(SUBSTITUTE(LOWER(Z584&amp;""),CHAR(160)," "),"."," "),","," "),"-"," "),"/"," "),"("," "),")"," "),":"," "),";"," "),"_"," "),"–"," "),"?"," "),"!"," "),"*"," "),"["," "),"]"," "),"'"," "),"#"," "),"+"," "),"&amp;"," "))&amp;" "</f>
        <v>  </v>
      </c>
      <c r="BE584" s="61" t="str">
        <f aca="false">" "&amp;TRIM(SUBSTITUTE(SUBSTITUTE(SUBSTITUTE(SUBSTITUTE(SUBSTITUTE(SUBSTITUTE(SUBSTITUTE(SUBSTITUTE(SUBSTITUTE(SUBSTITUTE(SUBSTITUTE(SUBSTITUTE(SUBSTITUTE(SUBSTITUTE(SUBSTITUTE(SUBSTITUTE(SUBSTITUTE(SUBSTITUTE(SUBSTITUTE(SUBSTITUTE(LOWER(W584&amp;""),CHAR(160)," "),"."," "),","," "),"-"," "),"/"," "),"("," "),")"," "),":"," "),";"," "),"_"," "),"–"," "),"?"," "),"!"," "),"*"," "),"["," "),"]"," "),"'"," "),"#"," "),"+"," "),"&amp;"," "))&amp;" "</f>
        <v>  </v>
      </c>
      <c r="BF584" s="61" t="str">
        <f aca="false">" "&amp;TRIM(SUBSTITUTE(SUBSTITUTE(SUBSTITUTE(SUBSTITUTE(SUBSTITUTE(SUBSTITUTE(SUBSTITUTE(SUBSTITUTE(SUBSTITUTE(SUBSTITUTE(SUBSTITUTE(SUBSTITUTE(SUBSTITUTE(SUBSTITUTE(SUBSTITUTE(SUBSTITUTE(SUBSTITUTE(SUBSTITUTE(SUBSTITUTE(SUBSTITUTE(LOWER(AC584&amp;""),CHAR(160)," "),"."," "),","," "),"-"," "),"/"," "),"("," "),")"," "),":"," "),";"," "),"_"," "),"–"," "),"?"," "),"!"," "),"*"," "),"["," "),"]"," "),"'"," "),"#"," "),"+"," "),"&amp;"," "))&amp;" "</f>
        <v>  </v>
      </c>
    </row>
    <row r="585" customFormat="false" ht="39.75" hidden="false" customHeight="true" outlineLevel="0" collapsed="false">
      <c r="A585" s="57" t="s">
        <v>1261</v>
      </c>
      <c r="B585" s="57" t="s">
        <v>290</v>
      </c>
      <c r="C585" s="57" t="str">
        <f aca="false">Flights!$F$22</f>
        <v>MH0052</v>
      </c>
      <c r="D585" s="58" t="n">
        <f aca="false">Flights!$D$22</f>
        <v>46322</v>
      </c>
      <c r="E585" s="57" t="str">
        <f aca="false">Flights!$G$22&amp;"-"&amp;Flights!$H$22</f>
        <v>KUL-KIX</v>
      </c>
      <c r="F585" s="57" t="str">
        <f aca="false">Flights!$K$22</f>
        <v>BC</v>
      </c>
      <c r="G585" s="57" t="s">
        <v>402</v>
      </c>
      <c r="H585" s="57" t="s">
        <v>360</v>
      </c>
      <c r="I585" s="57" t="s">
        <v>361</v>
      </c>
      <c r="J585" s="57" t="s">
        <v>407</v>
      </c>
      <c r="K585" s="67" t="s">
        <v>408</v>
      </c>
      <c r="L585" s="67" t="s">
        <v>404</v>
      </c>
      <c r="M585" s="67"/>
      <c r="N585" s="67" t="s">
        <v>365</v>
      </c>
      <c r="O585" s="67" t="s">
        <v>405</v>
      </c>
      <c r="P585" s="57" t="s">
        <v>184</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open",IF(AND(NOT(OR(LEN(AZ585)&lt;15,ISNUMBER(MATCH(AZ585,L_Placeholder,0)))),NOT(SUMPRODUCT(--ISNUMBER(SEARCH(" "&amp;L_EvidencePhrase&amp;" ",BF585)))&gt;0),NOT(OR(LEN(AU585)&lt;2,ISNUMBER(MATCH(AU585,L_Placeholder,0)))),NOT(OR(LEN(AX585)&lt;2,ISNUMBER(MATCH(AX585,L_Placeholder,0)))),TRIM(AE585)&lt;&gt;TRIM(T585)),"N/A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",BD585)))&gt;0),"INVALID – evidence missing, placeholder or not yet on file",IF(OR(LEN(AX585)&lt;2,ISNUMBER(MATCH(AX585,L_Placeholder,0))),"INVALID – verifier missing",IF(AX585=AU585,"INVALID – verifier must be someone other than the PIC",IF(SUMPRODUCT(--ISNUMBER(SEARCH(" "&amp;L_EvidencePhrase&amp;" ",BC585)))&gt;0,"INVALID – result not yet available (awaiting / TBC)",IF(AND(TRIM(U585)="Pass",SUMPRODUCT(--ISNUMBER(SEARCH(" "&amp;L_ResultBad&amp;" ",BC585)))&gt;0,NOT(SUMPRODUCT(--ISNUMBER(SEARCH(" "&amp;L_Negation&amp;" ",BC585)))&gt;0)),"INVALID – result describes a problem: use Fail, then Pass after CA",IF(AND(AQ585=1,OR(OR(LEN(AY585)&lt;3,ISNUMBER(MATCH(AY585,L_Placeholder,0))),SUMPRODUCT(--ISNUMBER(SEARCH(" "&amp;L_EvidencePhrase&amp;" ",BE585)))&gt;0)),"INVALID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SUBSTITUTE(SUBSTITUTE(SUBSTITUTE(SUBSTITUTE(SUBSTITUTE(SUBSTITUTE(SUBSTITUTE(SUBSTITUTE(SUBSTITUTE(SUBSTITUTE(SUBSTITUTE(SUBSTITUTE(SUBSTITUTE(LOWER(T585&amp;""),CHAR(160),"")," ",""),".",""),"-",""),"/",""),"?",""),"_",""),",",""),"[",""),"]",""),"(",""),")",""),"*","")</f>
        <v/>
      </c>
      <c r="AV585" s="61" t="str">
        <f aca="false">SUBSTITUTE(SUBSTITUTE(SUBSTITUTE(SUBSTITUTE(SUBSTITUTE(SUBSTITUTE(SUBSTITUTE(SUBSTITUTE(SUBSTITUTE(SUBSTITUTE(SUBSTITUTE(SUBSTITUTE(SUBSTITUTE(LOWER(V585&amp;""),CHAR(160),"")," ",""),".",""),"-",""),"/",""),"?",""),"_",""),",",""),"[",""),"]",""),"(",""),")",""),"*","")</f>
        <v/>
      </c>
      <c r="AW585" s="61" t="str">
        <f aca="false">SUBSTITUTE(SUBSTITUTE(SUBSTITUTE(SUBSTITUTE(SUBSTITUTE(SUBSTITUTE(SUBSTITUTE(SUBSTITUTE(SUBSTITUTE(SUBSTITUTE(SUBSTITUTE(SUBSTITUTE(SUBSTITUTE(LOWER(Z585&amp;""),CHAR(160),"")," ",""),".",""),"-",""),"/",""),"?",""),"_",""),",",""),"[",""),"]",""),"(",""),")",""),"*","")</f>
        <v/>
      </c>
      <c r="AX585" s="61" t="str">
        <f aca="false">SUBSTITUTE(SUBSTITUTE(SUBSTITUTE(SUBSTITUTE(SUBSTITUTE(SUBSTITUTE(SUBSTITUTE(SUBSTITUTE(SUBSTITUTE(SUBSTITUTE(SUBSTITUTE(SUBSTITUTE(SUBSTITUTE(LOWER(AE585&amp;""),CHAR(160),"")," ",""),".",""),"-",""),"/",""),"?",""),"_",""),",",""),"[",""),"]",""),"(",""),")",""),"*","")</f>
        <v/>
      </c>
      <c r="AY585" s="61" t="str">
        <f aca="false">SUBSTITUTE(SUBSTITUTE(SUBSTITUTE(SUBSTITUTE(SUBSTITUTE(SUBSTITUTE(SUBSTITUTE(SUBSTITUTE(SUBSTITUTE(SUBSTITUTE(SUBSTITUTE(SUBSTITUTE(SUBSTITUTE(LOWER(W585&amp;""),CHAR(160),"")," ",""),".",""),"-",""),"/",""),"?",""),"_",""),",",""),"[",""),"]",""),"(",""),")",""),"*","")</f>
        <v/>
      </c>
      <c r="AZ585" s="61" t="str">
        <f aca="false">SUBSTITUTE(SUBSTITUTE(SUBSTITUTE(SUBSTITUTE(SUBSTITUTE(SUBSTITUTE(SUBSTITUTE(SUBSTITUTE(SUBSTITUTE(SUBSTITUTE(SUBSTITUTE(SUBSTITUTE(SUBSTITUTE(LOWER(AC585&amp;""),CHAR(160),"")," ",""),".",""),"-",""),"/",""),"?",""),"_",""),",",""),"[",""),"]",""),"(",""),")",""),"*","")</f>
        <v/>
      </c>
      <c r="BA585" s="61" t="str">
        <f aca="false">SUBSTITUTE(SUBSTITUTE(SUBSTITUTE(SUBSTITUTE(SUBSTITUTE(SUBSTITUTE(SUBSTITUTE(SUBSTITUTE(SUBSTITUTE(SUBSTITUTE(SUBSTITUTE(SUBSTITUTE(SUBSTITUTE(LOWER(AA585&amp;""),CHAR(160),""),"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"&amp;TRIM(SUBSTITUTE(SUBSTITUTE(SUBSTITUTE(SUBSTITUTE(SUBSTITUTE(SUBSTITUTE(SUBSTITUTE(SUBSTITUTE(SUBSTITUTE(SUBSTITUTE(SUBSTITUTE(SUBSTITUTE(SUBSTITUTE(SUBSTITUTE(SUBSTITUTE(SUBSTITUTE(SUBSTITUTE(SUBSTITUTE(SUBSTITUTE(SUBSTITUTE(LOWER(V585&amp;""),CHAR(160)," "),"."," "),","," "),"-"," "),"/"," "),"("," "),")"," "),":"," "),";"," "),"_"," "),"–"," "),"?"," "),"!"," "),"*"," "),"["," "),"]"," "),"'"," "),"#"," "),"+"," "),"&amp;"," "))&amp;" "</f>
        <v>  </v>
      </c>
      <c r="BD585" s="61" t="str">
        <f aca="false">" "&amp;TRIM(SUBSTITUTE(SUBSTITUTE(SUBSTITUTE(SUBSTITUTE(SUBSTITUTE(SUBSTITUTE(SUBSTITUTE(SUBSTITUTE(SUBSTITUTE(SUBSTITUTE(SUBSTITUTE(SUBSTITUTE(SUBSTITUTE(SUBSTITUTE(SUBSTITUTE(SUBSTITUTE(SUBSTITUTE(SUBSTITUTE(SUBSTITUTE(SUBSTITUTE(LOWER(Z585&amp;""),CHAR(160)," "),"."," "),","," "),"-"," "),"/"," "),"("," "),")"," "),":"," "),";"," "),"_"," "),"–"," "),"?"," "),"!"," "),"*"," "),"["," "),"]"," "),"'"," "),"#"," "),"+"," "),"&amp;"," "))&amp;" "</f>
        <v>  </v>
      </c>
      <c r="BE585" s="61" t="str">
        <f aca="false">" "&amp;TRIM(SUBSTITUTE(SUBSTITUTE(SUBSTITUTE(SUBSTITUTE(SUBSTITUTE(SUBSTITUTE(SUBSTITUTE(SUBSTITUTE(SUBSTITUTE(SUBSTITUTE(SUBSTITUTE(SUBSTITUTE(SUBSTITUTE(SUBSTITUTE(SUBSTITUTE(SUBSTITUTE(SUBSTITUTE(SUBSTITUTE(SUBSTITUTE(SUBSTITUTE(LOWER(W585&amp;""),CHAR(160)," "),"."," "),","," "),"-"," "),"/"," "),"("," "),")"," "),":"," "),";"," "),"_"," "),"–"," "),"?"," "),"!"," "),"*"," "),"["," "),"]"," "),"'"," "),"#"," "),"+"," "),"&amp;"," "))&amp;" "</f>
        <v>  </v>
      </c>
      <c r="BF585" s="61" t="str">
        <f aca="false">" "&amp;TRIM(SUBSTITUTE(SUBSTITUTE(SUBSTITUTE(SUBSTITUTE(SUBSTITUTE(SUBSTITUTE(SUBSTITUTE(SUBSTITUTE(SUBSTITUTE(SUBSTITUTE(SUBSTITUTE(SUBSTITUTE(SUBSTITUTE(SUBSTITUTE(SUBSTITUTE(SUBSTITUTE(SUBSTITUTE(SUBSTITUTE(SUBSTITUTE(SUBSTITUTE(LOWER(AC585&amp;""),CHAR(160)," "),"."," "),","," "),"-"," "),"/"," "),"("," "),")"," "),":"," "),";"," "),"_"," "),"–"," "),"?"," "),"!"," "),"*"," "),"["," "),"]"," "),"'"," "),"#"," "),"+"," "),"&amp;"," "))&amp;" "</f>
        <v>  </v>
      </c>
    </row>
    <row r="586" customFormat="false" ht="39.75" hidden="false" customHeight="true" outlineLevel="0" collapsed="false">
      <c r="A586" s="57" t="s">
        <v>1262</v>
      </c>
      <c r="B586" s="57" t="s">
        <v>290</v>
      </c>
      <c r="C586" s="57" t="str">
        <f aca="false">Flights!$F$22</f>
        <v>MH0052</v>
      </c>
      <c r="D586" s="58" t="n">
        <f aca="false">Flights!$D$22</f>
        <v>46322</v>
      </c>
      <c r="E586" s="57" t="str">
        <f aca="false">Flights!$G$22&amp;"-"&amp;Flights!$H$22</f>
        <v>KUL-KIX</v>
      </c>
      <c r="F586" s="57" t="str">
        <f aca="false">Flights!$K$22</f>
        <v>BC</v>
      </c>
      <c r="G586" s="57" t="s">
        <v>402</v>
      </c>
      <c r="H586" s="57" t="s">
        <v>360</v>
      </c>
      <c r="I586" s="57" t="s">
        <v>410</v>
      </c>
      <c r="J586" s="57" t="s">
        <v>411</v>
      </c>
      <c r="K586" s="67"/>
      <c r="L586" s="67" t="s">
        <v>404</v>
      </c>
      <c r="M586" s="67"/>
      <c r="N586" s="67" t="s">
        <v>365</v>
      </c>
      <c r="O586" s="67" t="s">
        <v>405</v>
      </c>
      <c r="P586" s="57" t="s">
        <v>184</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open",IF(AND(NOT(OR(LEN(AZ586)&lt;15,ISNUMBER(MATCH(AZ586,L_Placeholder,0)))),NOT(SUMPRODUCT(--ISNUMBER(SEARCH(" "&amp;L_EvidencePhrase&amp;" ",BF586)))&gt;0),NOT(OR(LEN(AU586)&lt;2,ISNUMBER(MATCH(AU586,L_Placeholder,0)))),NOT(OR(LEN(AX586)&lt;2,ISNUMBER(MATCH(AX586,L_Placeholder,0)))),TRIM(AE586)&lt;&gt;TRIM(T586)),"N/A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",BD586)))&gt;0),"INVALID – evidence missing, placeholder or not yet on file",IF(OR(LEN(AX586)&lt;2,ISNUMBER(MATCH(AX586,L_Placeholder,0))),"INVALID – verifier missing",IF(AX586=AU586,"INVALID – verifier must be someone other than the PIC",IF(SUMPRODUCT(--ISNUMBER(SEARCH(" "&amp;L_EvidencePhrase&amp;" ",BC586)))&gt;0,"INVALID – result not yet available (awaiting / TBC)",IF(AND(TRIM(U586)="Pass",SUMPRODUCT(--ISNUMBER(SEARCH(" "&amp;L_ResultBad&amp;" ",BC586)))&gt;0,NOT(SUMPRODUCT(--ISNUMBER(SEARCH(" "&amp;L_Negation&amp;" ",BC586)))&gt;0)),"INVALID – result describes a problem: use Fail, then Pass after CA",IF(AND(AQ586=1,OR(OR(LEN(AY586)&lt;3,ISNUMBER(MATCH(AY586,L_Placeholder,0))),SUMPRODUCT(--ISNUMBER(SEARCH(" "&amp;L_EvidencePhrase&amp;" ",BE586)))&gt;0)),"INVALID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SUBSTITUTE(SUBSTITUTE(SUBSTITUTE(SUBSTITUTE(SUBSTITUTE(SUBSTITUTE(SUBSTITUTE(SUBSTITUTE(SUBSTITUTE(SUBSTITUTE(SUBSTITUTE(SUBSTITUTE(SUBSTITUTE(LOWER(T586&amp;""),CHAR(160),"")," ",""),".",""),"-",""),"/",""),"?",""),"_",""),",",""),"[",""),"]",""),"(",""),")",""),"*","")</f>
        <v/>
      </c>
      <c r="AV586" s="61" t="str">
        <f aca="false">SUBSTITUTE(SUBSTITUTE(SUBSTITUTE(SUBSTITUTE(SUBSTITUTE(SUBSTITUTE(SUBSTITUTE(SUBSTITUTE(SUBSTITUTE(SUBSTITUTE(SUBSTITUTE(SUBSTITUTE(SUBSTITUTE(LOWER(V586&amp;""),CHAR(160),"")," ",""),".",""),"-",""),"/",""),"?",""),"_",""),",",""),"[",""),"]",""),"(",""),")",""),"*","")</f>
        <v/>
      </c>
      <c r="AW586" s="61" t="str">
        <f aca="false">SUBSTITUTE(SUBSTITUTE(SUBSTITUTE(SUBSTITUTE(SUBSTITUTE(SUBSTITUTE(SUBSTITUTE(SUBSTITUTE(SUBSTITUTE(SUBSTITUTE(SUBSTITUTE(SUBSTITUTE(SUBSTITUTE(LOWER(Z586&amp;""),CHAR(160),"")," ",""),".",""),"-",""),"/",""),"?",""),"_",""),",",""),"[",""),"]",""),"(",""),")",""),"*","")</f>
        <v/>
      </c>
      <c r="AX586" s="61" t="str">
        <f aca="false">SUBSTITUTE(SUBSTITUTE(SUBSTITUTE(SUBSTITUTE(SUBSTITUTE(SUBSTITUTE(SUBSTITUTE(SUBSTITUTE(SUBSTITUTE(SUBSTITUTE(SUBSTITUTE(SUBSTITUTE(SUBSTITUTE(LOWER(AE586&amp;""),CHAR(160),"")," ",""),".",""),"-",""),"/",""),"?",""),"_",""),",",""),"[",""),"]",""),"(",""),")",""),"*","")</f>
        <v/>
      </c>
      <c r="AY586" s="61" t="str">
        <f aca="false">SUBSTITUTE(SUBSTITUTE(SUBSTITUTE(SUBSTITUTE(SUBSTITUTE(SUBSTITUTE(SUBSTITUTE(SUBSTITUTE(SUBSTITUTE(SUBSTITUTE(SUBSTITUTE(SUBSTITUTE(SUBSTITUTE(LOWER(W586&amp;""),CHAR(160),"")," ",""),".",""),"-",""),"/",""),"?",""),"_",""),",",""),"[",""),"]",""),"(",""),")",""),"*","")</f>
        <v/>
      </c>
      <c r="AZ586" s="61" t="str">
        <f aca="false">SUBSTITUTE(SUBSTITUTE(SUBSTITUTE(SUBSTITUTE(SUBSTITUTE(SUBSTITUTE(SUBSTITUTE(SUBSTITUTE(SUBSTITUTE(SUBSTITUTE(SUBSTITUTE(SUBSTITUTE(SUBSTITUTE(LOWER(AC586&amp;""),CHAR(160),"")," ",""),".",""),"-",""),"/",""),"?",""),"_",""),",",""),"[",""),"]",""),"(",""),")",""),"*","")</f>
        <v/>
      </c>
      <c r="BA586" s="61" t="str">
        <f aca="false">SUBSTITUTE(SUBSTITUTE(SUBSTITUTE(SUBSTITUTE(SUBSTITUTE(SUBSTITUTE(SUBSTITUTE(SUBSTITUTE(SUBSTITUTE(SUBSTITUTE(SUBSTITUTE(SUBSTITUTE(SUBSTITUTE(LOWER(AA586&amp;""),CHAR(160),""),"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"&amp;TRIM(SUBSTITUTE(SUBSTITUTE(SUBSTITUTE(SUBSTITUTE(SUBSTITUTE(SUBSTITUTE(SUBSTITUTE(SUBSTITUTE(SUBSTITUTE(SUBSTITUTE(SUBSTITUTE(SUBSTITUTE(SUBSTITUTE(SUBSTITUTE(SUBSTITUTE(SUBSTITUTE(SUBSTITUTE(SUBSTITUTE(SUBSTITUTE(SUBSTITUTE(LOWER(V586&amp;""),CHAR(160)," "),"."," "),","," "),"-"," "),"/"," "),"("," "),")"," "),":"," "),";"," "),"_"," "),"–"," "),"?"," "),"!"," "),"*"," "),"["," "),"]"," "),"'"," "),"#"," "),"+"," "),"&amp;"," "))&amp;" "</f>
        <v>  </v>
      </c>
      <c r="BD586" s="61" t="str">
        <f aca="false">" "&amp;TRIM(SUBSTITUTE(SUBSTITUTE(SUBSTITUTE(SUBSTITUTE(SUBSTITUTE(SUBSTITUTE(SUBSTITUTE(SUBSTITUTE(SUBSTITUTE(SUBSTITUTE(SUBSTITUTE(SUBSTITUTE(SUBSTITUTE(SUBSTITUTE(SUBSTITUTE(SUBSTITUTE(SUBSTITUTE(SUBSTITUTE(SUBSTITUTE(SUBSTITUTE(LOWER(Z586&amp;""),CHAR(160)," "),"."," "),","," "),"-"," "),"/"," "),"("," "),")"," "),":"," "),";"," "),"_"," "),"–"," "),"?"," "),"!"," "),"*"," "),"["," "),"]"," "),"'"," "),"#"," "),"+"," "),"&amp;"," "))&amp;" "</f>
        <v>  </v>
      </c>
      <c r="BE586" s="61" t="str">
        <f aca="false">" "&amp;TRIM(SUBSTITUTE(SUBSTITUTE(SUBSTITUTE(SUBSTITUTE(SUBSTITUTE(SUBSTITUTE(SUBSTITUTE(SUBSTITUTE(SUBSTITUTE(SUBSTITUTE(SUBSTITUTE(SUBSTITUTE(SUBSTITUTE(SUBSTITUTE(SUBSTITUTE(SUBSTITUTE(SUBSTITUTE(SUBSTITUTE(SUBSTITUTE(SUBSTITUTE(LOWER(W586&amp;""),CHAR(160)," "),"."," "),","," "),"-"," "),"/"," "),"("," "),")"," "),":"," "),";"," "),"_"," "),"–"," "),"?"," "),"!"," "),"*"," "),"["," "),"]"," "),"'"," "),"#"," "),"+"," "),"&amp;"," "))&amp;" "</f>
        <v>  </v>
      </c>
      <c r="BF586" s="61" t="str">
        <f aca="false">" "&amp;TRIM(SUBSTITUTE(SUBSTITUTE(SUBSTITUTE(SUBSTITUTE(SUBSTITUTE(SUBSTITUTE(SUBSTITUTE(SUBSTITUTE(SUBSTITUTE(SUBSTITUTE(SUBSTITUTE(SUBSTITUTE(SUBSTITUTE(SUBSTITUTE(SUBSTITUTE(SUBSTITUTE(SUBSTITUTE(SUBSTITUTE(SUBSTITUTE(SUBSTITUTE(LOWER(AC586&amp;""),CHAR(160)," "),"."," "),","," "),"-"," "),"/"," "),"("," "),")"," "),":"," "),";"," "),"_"," "),"–"," "),"?"," "),"!"," "),"*"," "),"["," "),"]"," "),"'"," "),"#"," "),"+"," "),"&amp;"," "))&amp;" "</f>
        <v>  </v>
      </c>
    </row>
    <row r="587" customFormat="false" ht="39.75" hidden="false" customHeight="true" outlineLevel="0" collapsed="false">
      <c r="A587" s="57" t="s">
        <v>1263</v>
      </c>
      <c r="B587" s="57" t="s">
        <v>290</v>
      </c>
      <c r="C587" s="57" t="str">
        <f aca="false">Flights!$F$22</f>
        <v>MH0052</v>
      </c>
      <c r="D587" s="58" t="n">
        <f aca="false">Flights!$D$22</f>
        <v>46322</v>
      </c>
      <c r="E587" s="57" t="str">
        <f aca="false">Flights!$G$22&amp;"-"&amp;Flights!$H$22</f>
        <v>KUL-KIX</v>
      </c>
      <c r="F587" s="57" t="str">
        <f aca="false">Flights!$K$22</f>
        <v>BC</v>
      </c>
      <c r="G587" s="57" t="s">
        <v>402</v>
      </c>
      <c r="H587" s="57" t="s">
        <v>360</v>
      </c>
      <c r="I587" s="57" t="s">
        <v>410</v>
      </c>
      <c r="J587" s="57" t="s">
        <v>413</v>
      </c>
      <c r="K587" s="67"/>
      <c r="L587" s="67" t="s">
        <v>404</v>
      </c>
      <c r="M587" s="67"/>
      <c r="N587" s="67" t="s">
        <v>365</v>
      </c>
      <c r="O587" s="67" t="s">
        <v>405</v>
      </c>
      <c r="P587" s="57" t="s">
        <v>184</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open",IF(AND(NOT(OR(LEN(AZ587)&lt;15,ISNUMBER(MATCH(AZ587,L_Placeholder,0)))),NOT(SUMPRODUCT(--ISNUMBER(SEARCH(" "&amp;L_EvidencePhrase&amp;" ",BF587)))&gt;0),NOT(OR(LEN(AU587)&lt;2,ISNUMBER(MATCH(AU587,L_Placeholder,0)))),NOT(OR(LEN(AX587)&lt;2,ISNUMBER(MATCH(AX587,L_Placeholder,0)))),TRIM(AE587)&lt;&gt;TRIM(T587)),"N/A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",BD587)))&gt;0),"INVALID – evidence missing, placeholder or not yet on file",IF(OR(LEN(AX587)&lt;2,ISNUMBER(MATCH(AX587,L_Placeholder,0))),"INVALID – verifier missing",IF(AX587=AU587,"INVALID – verifier must be someone other than the PIC",IF(SUMPRODUCT(--ISNUMBER(SEARCH(" "&amp;L_EvidencePhrase&amp;" ",BC587)))&gt;0,"INVALID – result not yet available (awaiting / TBC)",IF(AND(TRIM(U587)="Pass",SUMPRODUCT(--ISNUMBER(SEARCH(" "&amp;L_ResultBad&amp;" ",BC587)))&gt;0,NOT(SUMPRODUCT(--ISNUMBER(SEARCH(" "&amp;L_Negation&amp;" ",BC587)))&gt;0)),"INVALID – result describes a problem: use Fail, then Pass after CA",IF(AND(AQ587=1,OR(OR(LEN(AY587)&lt;3,ISNUMBER(MATCH(AY587,L_Placeholder,0))),SUMPRODUCT(--ISNUMBER(SEARCH(" "&amp;L_EvidencePhrase&amp;" ",BE587)))&gt;0)),"INVALID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SUBSTITUTE(SUBSTITUTE(SUBSTITUTE(SUBSTITUTE(SUBSTITUTE(SUBSTITUTE(SUBSTITUTE(SUBSTITUTE(SUBSTITUTE(SUBSTITUTE(SUBSTITUTE(SUBSTITUTE(SUBSTITUTE(LOWER(T587&amp;""),CHAR(160),"")," ",""),".",""),"-",""),"/",""),"?",""),"_",""),",",""),"[",""),"]",""),"(",""),")",""),"*","")</f>
        <v/>
      </c>
      <c r="AV587" s="61" t="str">
        <f aca="false">SUBSTITUTE(SUBSTITUTE(SUBSTITUTE(SUBSTITUTE(SUBSTITUTE(SUBSTITUTE(SUBSTITUTE(SUBSTITUTE(SUBSTITUTE(SUBSTITUTE(SUBSTITUTE(SUBSTITUTE(SUBSTITUTE(LOWER(V587&amp;""),CHAR(160),"")," ",""),".",""),"-",""),"/",""),"?",""),"_",""),",",""),"[",""),"]",""),"(",""),")",""),"*","")</f>
        <v/>
      </c>
      <c r="AW587" s="61" t="str">
        <f aca="false">SUBSTITUTE(SUBSTITUTE(SUBSTITUTE(SUBSTITUTE(SUBSTITUTE(SUBSTITUTE(SUBSTITUTE(SUBSTITUTE(SUBSTITUTE(SUBSTITUTE(SUBSTITUTE(SUBSTITUTE(SUBSTITUTE(LOWER(Z587&amp;""),CHAR(160),"")," ",""),".",""),"-",""),"/",""),"?",""),"_",""),",",""),"[",""),"]",""),"(",""),")",""),"*","")</f>
        <v/>
      </c>
      <c r="AX587" s="61" t="str">
        <f aca="false">SUBSTITUTE(SUBSTITUTE(SUBSTITUTE(SUBSTITUTE(SUBSTITUTE(SUBSTITUTE(SUBSTITUTE(SUBSTITUTE(SUBSTITUTE(SUBSTITUTE(SUBSTITUTE(SUBSTITUTE(SUBSTITUTE(LOWER(AE587&amp;""),CHAR(160),"")," ",""),".",""),"-",""),"/",""),"?",""),"_",""),",",""),"[",""),"]",""),"(",""),")",""),"*","")</f>
        <v/>
      </c>
      <c r="AY587" s="61" t="str">
        <f aca="false">SUBSTITUTE(SUBSTITUTE(SUBSTITUTE(SUBSTITUTE(SUBSTITUTE(SUBSTITUTE(SUBSTITUTE(SUBSTITUTE(SUBSTITUTE(SUBSTITUTE(SUBSTITUTE(SUBSTITUTE(SUBSTITUTE(LOWER(W587&amp;""),CHAR(160),"")," ",""),".",""),"-",""),"/",""),"?",""),"_",""),",",""),"[",""),"]",""),"(",""),")",""),"*","")</f>
        <v/>
      </c>
      <c r="AZ587" s="61" t="str">
        <f aca="false">SUBSTITUTE(SUBSTITUTE(SUBSTITUTE(SUBSTITUTE(SUBSTITUTE(SUBSTITUTE(SUBSTITUTE(SUBSTITUTE(SUBSTITUTE(SUBSTITUTE(SUBSTITUTE(SUBSTITUTE(SUBSTITUTE(LOWER(AC587&amp;""),CHAR(160),"")," ",""),".",""),"-",""),"/",""),"?",""),"_",""),",",""),"[",""),"]",""),"(",""),")",""),"*","")</f>
        <v/>
      </c>
      <c r="BA587" s="61" t="str">
        <f aca="false">SUBSTITUTE(SUBSTITUTE(SUBSTITUTE(SUBSTITUTE(SUBSTITUTE(SUBSTITUTE(SUBSTITUTE(SUBSTITUTE(SUBSTITUTE(SUBSTITUTE(SUBSTITUTE(SUBSTITUTE(SUBSTITUTE(LOWER(AA587&amp;""),CHAR(160),""),"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"&amp;TRIM(SUBSTITUTE(SUBSTITUTE(SUBSTITUTE(SUBSTITUTE(SUBSTITUTE(SUBSTITUTE(SUBSTITUTE(SUBSTITUTE(SUBSTITUTE(SUBSTITUTE(SUBSTITUTE(SUBSTITUTE(SUBSTITUTE(SUBSTITUTE(SUBSTITUTE(SUBSTITUTE(SUBSTITUTE(SUBSTITUTE(SUBSTITUTE(SUBSTITUTE(LOWER(V587&amp;""),CHAR(160)," "),"."," "),","," "),"-"," "),"/"," "),"("," "),")"," "),":"," "),";"," "),"_"," "),"–"," "),"?"," "),"!"," "),"*"," "),"["," "),"]"," "),"'"," "),"#"," "),"+"," "),"&amp;"," "))&amp;" "</f>
        <v>  </v>
      </c>
      <c r="BD587" s="61" t="str">
        <f aca="false">" "&amp;TRIM(SUBSTITUTE(SUBSTITUTE(SUBSTITUTE(SUBSTITUTE(SUBSTITUTE(SUBSTITUTE(SUBSTITUTE(SUBSTITUTE(SUBSTITUTE(SUBSTITUTE(SUBSTITUTE(SUBSTITUTE(SUBSTITUTE(SUBSTITUTE(SUBSTITUTE(SUBSTITUTE(SUBSTITUTE(SUBSTITUTE(SUBSTITUTE(SUBSTITUTE(LOWER(Z587&amp;""),CHAR(160)," "),"."," "),","," "),"-"," "),"/"," "),"("," "),")"," "),":"," "),";"," "),"_"," "),"–"," "),"?"," "),"!"," "),"*"," "),"["," "),"]"," "),"'"," "),"#"," "),"+"," "),"&amp;"," "))&amp;" "</f>
        <v>  </v>
      </c>
      <c r="BE587" s="61" t="str">
        <f aca="false">" "&amp;TRIM(SUBSTITUTE(SUBSTITUTE(SUBSTITUTE(SUBSTITUTE(SUBSTITUTE(SUBSTITUTE(SUBSTITUTE(SUBSTITUTE(SUBSTITUTE(SUBSTITUTE(SUBSTITUTE(SUBSTITUTE(SUBSTITUTE(SUBSTITUTE(SUBSTITUTE(SUBSTITUTE(SUBSTITUTE(SUBSTITUTE(SUBSTITUTE(SUBSTITUTE(LOWER(W587&amp;""),CHAR(160)," "),"."," "),","," "),"-"," "),"/"," "),"("," "),")"," "),":"," "),";"," "),"_"," "),"–"," "),"?"," "),"!"," "),"*"," "),"["," "),"]"," "),"'"," "),"#"," "),"+"," "),"&amp;"," "))&amp;" "</f>
        <v>  </v>
      </c>
      <c r="BF587" s="61" t="str">
        <f aca="false">" "&amp;TRIM(SUBSTITUTE(SUBSTITUTE(SUBSTITUTE(SUBSTITUTE(SUBSTITUTE(SUBSTITUTE(SUBSTITUTE(SUBSTITUTE(SUBSTITUTE(SUBSTITUTE(SUBSTITUTE(SUBSTITUTE(SUBSTITUTE(SUBSTITUTE(SUBSTITUTE(SUBSTITUTE(SUBSTITUTE(SUBSTITUTE(SUBSTITUTE(SUBSTITUTE(LOWER(AC587&amp;""),CHAR(160)," "),"."," "),","," "),"-"," "),"/"," "),"("," "),")"," "),":"," "),";"," "),"_"," "),"–"," "),"?"," "),"!"," "),"*"," "),"["," "),"]"," "),"'"," "),"#"," "),"+"," "),"&amp;"," "))&amp;" "</f>
        <v>  </v>
      </c>
    </row>
    <row r="588" customFormat="false" ht="39.75" hidden="false" customHeight="true" outlineLevel="0" collapsed="false">
      <c r="A588" s="57" t="s">
        <v>1264</v>
      </c>
      <c r="B588" s="57" t="s">
        <v>290</v>
      </c>
      <c r="C588" s="57" t="str">
        <f aca="false">Flights!$F$22</f>
        <v>MH0052</v>
      </c>
      <c r="D588" s="58" t="n">
        <f aca="false">Flights!$D$22</f>
        <v>46322</v>
      </c>
      <c r="E588" s="57" t="str">
        <f aca="false">Flights!$G$22&amp;"-"&amp;Flights!$H$22</f>
        <v>KUL-KIX</v>
      </c>
      <c r="F588" s="57" t="str">
        <f aca="false">Flights!$K$22</f>
        <v>BC</v>
      </c>
      <c r="G588" s="57" t="s">
        <v>402</v>
      </c>
      <c r="H588" s="57" t="s">
        <v>360</v>
      </c>
      <c r="I588" s="57" t="s">
        <v>410</v>
      </c>
      <c r="J588" s="57" t="s">
        <v>415</v>
      </c>
      <c r="K588" s="67"/>
      <c r="L588" s="67" t="s">
        <v>404</v>
      </c>
      <c r="M588" s="67"/>
      <c r="N588" s="67" t="s">
        <v>365</v>
      </c>
      <c r="O588" s="67" t="s">
        <v>405</v>
      </c>
      <c r="P588" s="57" t="s">
        <v>184</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open",IF(AND(NOT(OR(LEN(AZ588)&lt;15,ISNUMBER(MATCH(AZ588,L_Placeholder,0)))),NOT(SUMPRODUCT(--ISNUMBER(SEARCH(" "&amp;L_EvidencePhrase&amp;" ",BF588)))&gt;0),NOT(OR(LEN(AU588)&lt;2,ISNUMBER(MATCH(AU588,L_Placeholder,0)))),NOT(OR(LEN(AX588)&lt;2,ISNUMBER(MATCH(AX588,L_Placeholder,0)))),TRIM(AE588)&lt;&gt;TRIM(T588)),"N/A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",BD588)))&gt;0),"INVALID – evidence missing, placeholder or not yet on file",IF(OR(LEN(AX588)&lt;2,ISNUMBER(MATCH(AX588,L_Placeholder,0))),"INVALID – verifier missing",IF(AX588=AU588,"INVALID – verifier must be someone other than the PIC",IF(SUMPRODUCT(--ISNUMBER(SEARCH(" "&amp;L_EvidencePhrase&amp;" ",BC588)))&gt;0,"INVALID – result not yet available (awaiting / TBC)",IF(AND(TRIM(U588)="Pass",SUMPRODUCT(--ISNUMBER(SEARCH(" "&amp;L_ResultBad&amp;" ",BC588)))&gt;0,NOT(SUMPRODUCT(--ISNUMBER(SEARCH(" "&amp;L_Negation&amp;" ",BC588)))&gt;0)),"INVALID – result describes a problem: use Fail, then Pass after CA",IF(AND(AQ588=1,OR(OR(LEN(AY588)&lt;3,ISNUMBER(MATCH(AY588,L_Placeholder,0))),SUMPRODUCT(--ISNUMBER(SEARCH(" "&amp;L_EvidencePhrase&amp;" ",BE588)))&gt;0)),"INVALID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SUBSTITUTE(SUBSTITUTE(SUBSTITUTE(SUBSTITUTE(SUBSTITUTE(SUBSTITUTE(SUBSTITUTE(SUBSTITUTE(SUBSTITUTE(SUBSTITUTE(SUBSTITUTE(SUBSTITUTE(SUBSTITUTE(LOWER(T588&amp;""),CHAR(160),"")," ",""),".",""),"-",""),"/",""),"?",""),"_",""),",",""),"[",""),"]",""),"(",""),")",""),"*","")</f>
        <v/>
      </c>
      <c r="AV588" s="61" t="str">
        <f aca="false">SUBSTITUTE(SUBSTITUTE(SUBSTITUTE(SUBSTITUTE(SUBSTITUTE(SUBSTITUTE(SUBSTITUTE(SUBSTITUTE(SUBSTITUTE(SUBSTITUTE(SUBSTITUTE(SUBSTITUTE(SUBSTITUTE(LOWER(V588&amp;""),CHAR(160),"")," ",""),".",""),"-",""),"/",""),"?",""),"_",""),",",""),"[",""),"]",""),"(",""),")",""),"*","")</f>
        <v/>
      </c>
      <c r="AW588" s="61" t="str">
        <f aca="false">SUBSTITUTE(SUBSTITUTE(SUBSTITUTE(SUBSTITUTE(SUBSTITUTE(SUBSTITUTE(SUBSTITUTE(SUBSTITUTE(SUBSTITUTE(SUBSTITUTE(SUBSTITUTE(SUBSTITUTE(SUBSTITUTE(LOWER(Z588&amp;""),CHAR(160),"")," ",""),".",""),"-",""),"/",""),"?",""),"_",""),",",""),"[",""),"]",""),"(",""),")",""),"*","")</f>
        <v/>
      </c>
      <c r="AX588" s="61" t="str">
        <f aca="false">SUBSTITUTE(SUBSTITUTE(SUBSTITUTE(SUBSTITUTE(SUBSTITUTE(SUBSTITUTE(SUBSTITUTE(SUBSTITUTE(SUBSTITUTE(SUBSTITUTE(SUBSTITUTE(SUBSTITUTE(SUBSTITUTE(LOWER(AE588&amp;""),CHAR(160),"")," ",""),".",""),"-",""),"/",""),"?",""),"_",""),",",""),"[",""),"]",""),"(",""),")",""),"*","")</f>
        <v/>
      </c>
      <c r="AY588" s="61" t="str">
        <f aca="false">SUBSTITUTE(SUBSTITUTE(SUBSTITUTE(SUBSTITUTE(SUBSTITUTE(SUBSTITUTE(SUBSTITUTE(SUBSTITUTE(SUBSTITUTE(SUBSTITUTE(SUBSTITUTE(SUBSTITUTE(SUBSTITUTE(LOWER(W588&amp;""),CHAR(160),"")," ",""),".",""),"-",""),"/",""),"?",""),"_",""),",",""),"[",""),"]",""),"(",""),")",""),"*","")</f>
        <v/>
      </c>
      <c r="AZ588" s="61" t="str">
        <f aca="false">SUBSTITUTE(SUBSTITUTE(SUBSTITUTE(SUBSTITUTE(SUBSTITUTE(SUBSTITUTE(SUBSTITUTE(SUBSTITUTE(SUBSTITUTE(SUBSTITUTE(SUBSTITUTE(SUBSTITUTE(SUBSTITUTE(LOWER(AC588&amp;""),CHAR(160),"")," ",""),".",""),"-",""),"/",""),"?",""),"_",""),",",""),"[",""),"]",""),"(",""),")",""),"*","")</f>
        <v/>
      </c>
      <c r="BA588" s="61" t="str">
        <f aca="false">SUBSTITUTE(SUBSTITUTE(SUBSTITUTE(SUBSTITUTE(SUBSTITUTE(SUBSTITUTE(SUBSTITUTE(SUBSTITUTE(SUBSTITUTE(SUBSTITUTE(SUBSTITUTE(SUBSTITUTE(SUBSTITUTE(LOWER(AA588&amp;""),CHAR(160),""),"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"&amp;TRIM(SUBSTITUTE(SUBSTITUTE(SUBSTITUTE(SUBSTITUTE(SUBSTITUTE(SUBSTITUTE(SUBSTITUTE(SUBSTITUTE(SUBSTITUTE(SUBSTITUTE(SUBSTITUTE(SUBSTITUTE(SUBSTITUTE(SUBSTITUTE(SUBSTITUTE(SUBSTITUTE(SUBSTITUTE(SUBSTITUTE(SUBSTITUTE(SUBSTITUTE(LOWER(V588&amp;""),CHAR(160)," "),"."," "),","," "),"-"," "),"/"," "),"("," "),")"," "),":"," "),";"," "),"_"," "),"–"," "),"?"," "),"!"," "),"*"," "),"["," "),"]"," "),"'"," "),"#"," "),"+"," "),"&amp;"," "))&amp;" "</f>
        <v>  </v>
      </c>
      <c r="BD588" s="61" t="str">
        <f aca="false">" "&amp;TRIM(SUBSTITUTE(SUBSTITUTE(SUBSTITUTE(SUBSTITUTE(SUBSTITUTE(SUBSTITUTE(SUBSTITUTE(SUBSTITUTE(SUBSTITUTE(SUBSTITUTE(SUBSTITUTE(SUBSTITUTE(SUBSTITUTE(SUBSTITUTE(SUBSTITUTE(SUBSTITUTE(SUBSTITUTE(SUBSTITUTE(SUBSTITUTE(SUBSTITUTE(LOWER(Z588&amp;""),CHAR(160)," "),"."," "),","," "),"-"," "),"/"," "),"("," "),")"," "),":"," "),";"," "),"_"," "),"–"," "),"?"," "),"!"," "),"*"," "),"["," "),"]"," "),"'"," "),"#"," "),"+"," "),"&amp;"," "))&amp;" "</f>
        <v>  </v>
      </c>
      <c r="BE588" s="61" t="str">
        <f aca="false">" "&amp;TRIM(SUBSTITUTE(SUBSTITUTE(SUBSTITUTE(SUBSTITUTE(SUBSTITUTE(SUBSTITUTE(SUBSTITUTE(SUBSTITUTE(SUBSTITUTE(SUBSTITUTE(SUBSTITUTE(SUBSTITUTE(SUBSTITUTE(SUBSTITUTE(SUBSTITUTE(SUBSTITUTE(SUBSTITUTE(SUBSTITUTE(SUBSTITUTE(SUBSTITUTE(LOWER(W588&amp;""),CHAR(160)," "),"."," "),","," "),"-"," "),"/"," "),"("," "),")"," "),":"," "),";"," "),"_"," "),"–"," "),"?"," "),"!"," "),"*"," "),"["," "),"]"," "),"'"," "),"#"," "),"+"," "),"&amp;"," "))&amp;" "</f>
        <v>  </v>
      </c>
      <c r="BF588" s="61" t="str">
        <f aca="false">" "&amp;TRIM(SUBSTITUTE(SUBSTITUTE(SUBSTITUTE(SUBSTITUTE(SUBSTITUTE(SUBSTITUTE(SUBSTITUTE(SUBSTITUTE(SUBSTITUTE(SUBSTITUTE(SUBSTITUTE(SUBSTITUTE(SUBSTITUTE(SUBSTITUTE(SUBSTITUTE(SUBSTITUTE(SUBSTITUTE(SUBSTITUTE(SUBSTITUTE(SUBSTITUTE(LOWER(AC588&amp;""),CHAR(160)," "),"."," "),","," "),"-"," "),"/"," "),"("," "),")"," "),":"," "),";"," "),"_"," "),"–"," "),"?"," "),"!"," "),"*"," "),"["," "),"]"," "),"'"," "),"#"," "),"+"," "),"&amp;"," "))&amp;" "</f>
        <v>  </v>
      </c>
    </row>
    <row r="589" customFormat="false" ht="78.75" hidden="false" customHeight="true" outlineLevel="0" collapsed="false">
      <c r="A589" s="57" t="s">
        <v>1265</v>
      </c>
      <c r="B589" s="57" t="s">
        <v>290</v>
      </c>
      <c r="C589" s="57" t="str">
        <f aca="false">Flights!$F$22</f>
        <v>MH0052</v>
      </c>
      <c r="D589" s="58" t="n">
        <f aca="false">Flights!$D$22</f>
        <v>46322</v>
      </c>
      <c r="E589" s="57" t="str">
        <f aca="false">Flights!$G$22&amp;"-"&amp;Flights!$H$22</f>
        <v>KUL-KIX</v>
      </c>
      <c r="F589" s="57" t="str">
        <f aca="false">Flights!$K$22</f>
        <v>BC</v>
      </c>
      <c r="G589" s="57" t="s">
        <v>402</v>
      </c>
      <c r="H589" s="57" t="s">
        <v>360</v>
      </c>
      <c r="I589" s="57" t="s">
        <v>410</v>
      </c>
      <c r="J589" s="57" t="s">
        <v>417</v>
      </c>
      <c r="K589" s="67" t="s">
        <v>555</v>
      </c>
      <c r="L589" s="67" t="s">
        <v>404</v>
      </c>
      <c r="M589" s="67"/>
      <c r="N589" s="67" t="s">
        <v>365</v>
      </c>
      <c r="O589" s="67" t="s">
        <v>405</v>
      </c>
      <c r="P589" s="57" t="s">
        <v>184</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open",IF(AND(NOT(OR(LEN(AZ589)&lt;15,ISNUMBER(MATCH(AZ589,L_Placeholder,0)))),NOT(SUMPRODUCT(--ISNUMBER(SEARCH(" "&amp;L_EvidencePhrase&amp;" ",BF589)))&gt;0),NOT(OR(LEN(AU589)&lt;2,ISNUMBER(MATCH(AU589,L_Placeholder,0)))),NOT(OR(LEN(AX589)&lt;2,ISNUMBER(MATCH(AX589,L_Placeholder,0)))),TRIM(AE589)&lt;&gt;TRIM(T589)),"N/A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",BD589)))&gt;0),"INVALID – evidence missing, placeholder or not yet on file",IF(OR(LEN(AX589)&lt;2,ISNUMBER(MATCH(AX589,L_Placeholder,0))),"INVALID – verifier missing",IF(AX589=AU589,"INVALID – verifier must be someone other than the PIC",IF(SUMPRODUCT(--ISNUMBER(SEARCH(" "&amp;L_EvidencePhrase&amp;" ",BC589)))&gt;0,"INVALID – result not yet available (awaiting / TBC)",IF(AND(TRIM(U589)="Pass",SUMPRODUCT(--ISNUMBER(SEARCH(" "&amp;L_ResultBad&amp;" ",BC589)))&gt;0,NOT(SUMPRODUCT(--ISNUMBER(SEARCH(" "&amp;L_Negation&amp;" ",BC589)))&gt;0)),"INVALID – result describes a problem: use Fail, then Pass after CA",IF(AND(AQ589=1,OR(OR(LEN(AY589)&lt;3,ISNUMBER(MATCH(AY589,L_Placeholder,0))),SUMPRODUCT(--ISNUMBER(SEARCH(" "&amp;L_EvidencePhrase&amp;" ",BE589)))&gt;0)),"INVALID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SUBSTITUTE(SUBSTITUTE(SUBSTITUTE(SUBSTITUTE(SUBSTITUTE(SUBSTITUTE(SUBSTITUTE(SUBSTITUTE(SUBSTITUTE(SUBSTITUTE(SUBSTITUTE(SUBSTITUTE(SUBSTITUTE(LOWER(T589&amp;""),CHAR(160),"")," ",""),".",""),"-",""),"/",""),"?",""),"_",""),",",""),"[",""),"]",""),"(",""),")",""),"*","")</f>
        <v/>
      </c>
      <c r="AV589" s="61" t="str">
        <f aca="false">SUBSTITUTE(SUBSTITUTE(SUBSTITUTE(SUBSTITUTE(SUBSTITUTE(SUBSTITUTE(SUBSTITUTE(SUBSTITUTE(SUBSTITUTE(SUBSTITUTE(SUBSTITUTE(SUBSTITUTE(SUBSTITUTE(LOWER(V589&amp;""),CHAR(160),"")," ",""),".",""),"-",""),"/",""),"?",""),"_",""),",",""),"[",""),"]",""),"(",""),")",""),"*","")</f>
        <v/>
      </c>
      <c r="AW589" s="61" t="str">
        <f aca="false">SUBSTITUTE(SUBSTITUTE(SUBSTITUTE(SUBSTITUTE(SUBSTITUTE(SUBSTITUTE(SUBSTITUTE(SUBSTITUTE(SUBSTITUTE(SUBSTITUTE(SUBSTITUTE(SUBSTITUTE(SUBSTITUTE(LOWER(Z589&amp;""),CHAR(160),"")," ",""),".",""),"-",""),"/",""),"?",""),"_",""),",",""),"[",""),"]",""),"(",""),")",""),"*","")</f>
        <v/>
      </c>
      <c r="AX589" s="61" t="str">
        <f aca="false">SUBSTITUTE(SUBSTITUTE(SUBSTITUTE(SUBSTITUTE(SUBSTITUTE(SUBSTITUTE(SUBSTITUTE(SUBSTITUTE(SUBSTITUTE(SUBSTITUTE(SUBSTITUTE(SUBSTITUTE(SUBSTITUTE(LOWER(AE589&amp;""),CHAR(160),"")," ",""),".",""),"-",""),"/",""),"?",""),"_",""),",",""),"[",""),"]",""),"(",""),")",""),"*","")</f>
        <v/>
      </c>
      <c r="AY589" s="61" t="str">
        <f aca="false">SUBSTITUTE(SUBSTITUTE(SUBSTITUTE(SUBSTITUTE(SUBSTITUTE(SUBSTITUTE(SUBSTITUTE(SUBSTITUTE(SUBSTITUTE(SUBSTITUTE(SUBSTITUTE(SUBSTITUTE(SUBSTITUTE(LOWER(W589&amp;""),CHAR(160),"")," ",""),".",""),"-",""),"/",""),"?",""),"_",""),",",""),"[",""),"]",""),"(",""),")",""),"*","")</f>
        <v/>
      </c>
      <c r="AZ589" s="61" t="str">
        <f aca="false">SUBSTITUTE(SUBSTITUTE(SUBSTITUTE(SUBSTITUTE(SUBSTITUTE(SUBSTITUTE(SUBSTITUTE(SUBSTITUTE(SUBSTITUTE(SUBSTITUTE(SUBSTITUTE(SUBSTITUTE(SUBSTITUTE(LOWER(AC589&amp;""),CHAR(160),"")," ",""),".",""),"-",""),"/",""),"?",""),"_",""),",",""),"[",""),"]",""),"(",""),")",""),"*","")</f>
        <v/>
      </c>
      <c r="BA589" s="61" t="str">
        <f aca="false">SUBSTITUTE(SUBSTITUTE(SUBSTITUTE(SUBSTITUTE(SUBSTITUTE(SUBSTITUTE(SUBSTITUTE(SUBSTITUTE(SUBSTITUTE(SUBSTITUTE(SUBSTITUTE(SUBSTITUTE(SUBSTITUTE(LOWER(AA589&amp;""),CHAR(160),""),"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"&amp;TRIM(SUBSTITUTE(SUBSTITUTE(SUBSTITUTE(SUBSTITUTE(SUBSTITUTE(SUBSTITUTE(SUBSTITUTE(SUBSTITUTE(SUBSTITUTE(SUBSTITUTE(SUBSTITUTE(SUBSTITUTE(SUBSTITUTE(SUBSTITUTE(SUBSTITUTE(SUBSTITUTE(SUBSTITUTE(SUBSTITUTE(SUBSTITUTE(SUBSTITUTE(LOWER(V589&amp;""),CHAR(160)," "),"."," "),","," "),"-"," "),"/"," "),"("," "),")"," "),":"," "),";"," "),"_"," "),"–"," "),"?"," "),"!"," "),"*"," "),"["," "),"]"," "),"'"," "),"#"," "),"+"," "),"&amp;"," "))&amp;" "</f>
        <v>  </v>
      </c>
      <c r="BD589" s="61" t="str">
        <f aca="false">" "&amp;TRIM(SUBSTITUTE(SUBSTITUTE(SUBSTITUTE(SUBSTITUTE(SUBSTITUTE(SUBSTITUTE(SUBSTITUTE(SUBSTITUTE(SUBSTITUTE(SUBSTITUTE(SUBSTITUTE(SUBSTITUTE(SUBSTITUTE(SUBSTITUTE(SUBSTITUTE(SUBSTITUTE(SUBSTITUTE(SUBSTITUTE(SUBSTITUTE(SUBSTITUTE(LOWER(Z589&amp;""),CHAR(160)," "),"."," "),","," "),"-"," "),"/"," "),"("," "),")"," "),":"," "),";"," "),"_"," "),"–"," "),"?"," "),"!"," "),"*"," "),"["," "),"]"," "),"'"," "),"#"," "),"+"," "),"&amp;"," "))&amp;" "</f>
        <v>  </v>
      </c>
      <c r="BE589" s="61" t="str">
        <f aca="false">" "&amp;TRIM(SUBSTITUTE(SUBSTITUTE(SUBSTITUTE(SUBSTITUTE(SUBSTITUTE(SUBSTITUTE(SUBSTITUTE(SUBSTITUTE(SUBSTITUTE(SUBSTITUTE(SUBSTITUTE(SUBSTITUTE(SUBSTITUTE(SUBSTITUTE(SUBSTITUTE(SUBSTITUTE(SUBSTITUTE(SUBSTITUTE(SUBSTITUTE(SUBSTITUTE(LOWER(W589&amp;""),CHAR(160)," "),"."," "),","," "),"-"," "),"/"," "),"("," "),")"," "),":"," "),";"," "),"_"," "),"–"," "),"?"," "),"!"," "),"*"," "),"["," "),"]"," "),"'"," "),"#"," "),"+"," "),"&amp;"," "))&amp;" "</f>
        <v>  </v>
      </c>
      <c r="BF589" s="61" t="str">
        <f aca="false">" "&amp;TRIM(SUBSTITUTE(SUBSTITUTE(SUBSTITUTE(SUBSTITUTE(SUBSTITUTE(SUBSTITUTE(SUBSTITUTE(SUBSTITUTE(SUBSTITUTE(SUBSTITUTE(SUBSTITUTE(SUBSTITUTE(SUBSTITUTE(SUBSTITUTE(SUBSTITUTE(SUBSTITUTE(SUBSTITUTE(SUBSTITUTE(SUBSTITUTE(SUBSTITUTE(LOWER(AC589&amp;""),CHAR(160)," "),"."," "),","," "),"-"," "),"/"," "),"("," "),")"," "),":"," "),";"," "),"_"," "),"–"," "),"?"," "),"!"," "),"*"," "),"["," "),"]"," "),"'"," "),"#"," "),"+"," "),"&amp;"," "))&amp;" "</f>
        <v>  </v>
      </c>
    </row>
    <row r="590" customFormat="false" ht="39.75" hidden="false" customHeight="true" outlineLevel="0" collapsed="false">
      <c r="A590" s="57" t="s">
        <v>1266</v>
      </c>
      <c r="B590" s="57" t="s">
        <v>290</v>
      </c>
      <c r="C590" s="57" t="str">
        <f aca="false">Flights!$F$22</f>
        <v>MH0052</v>
      </c>
      <c r="D590" s="58" t="n">
        <f aca="false">Flights!$D$22</f>
        <v>46322</v>
      </c>
      <c r="E590" s="57" t="str">
        <f aca="false">Flights!$G$22&amp;"-"&amp;Flights!$H$22</f>
        <v>KUL-KIX</v>
      </c>
      <c r="F590" s="57" t="str">
        <f aca="false">Flights!$K$22</f>
        <v>BC</v>
      </c>
      <c r="G590" s="57" t="s">
        <v>402</v>
      </c>
      <c r="H590" s="57" t="s">
        <v>360</v>
      </c>
      <c r="I590" s="57" t="s">
        <v>410</v>
      </c>
      <c r="J590" s="57" t="s">
        <v>420</v>
      </c>
      <c r="K590" s="67"/>
      <c r="L590" s="67" t="s">
        <v>404</v>
      </c>
      <c r="M590" s="67"/>
      <c r="N590" s="67" t="s">
        <v>365</v>
      </c>
      <c r="O590" s="67" t="s">
        <v>405</v>
      </c>
      <c r="P590" s="57" t="s">
        <v>184</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open",IF(AND(NOT(OR(LEN(AZ590)&lt;15,ISNUMBER(MATCH(AZ590,L_Placeholder,0)))),NOT(SUMPRODUCT(--ISNUMBER(SEARCH(" "&amp;L_EvidencePhrase&amp;" ",BF590)))&gt;0),NOT(OR(LEN(AU590)&lt;2,ISNUMBER(MATCH(AU590,L_Placeholder,0)))),NOT(OR(LEN(AX590)&lt;2,ISNUMBER(MATCH(AX590,L_Placeholder,0)))),TRIM(AE590)&lt;&gt;TRIM(T590)),"N/A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",BD590)))&gt;0),"INVALID – evidence missing, placeholder or not yet on file",IF(OR(LEN(AX590)&lt;2,ISNUMBER(MATCH(AX590,L_Placeholder,0))),"INVALID – verifier missing",IF(AX590=AU590,"INVALID – verifier must be someone other than the PIC",IF(SUMPRODUCT(--ISNUMBER(SEARCH(" "&amp;L_EvidencePhrase&amp;" ",BC590)))&gt;0,"INVALID – result not yet available (awaiting / TBC)",IF(AND(TRIM(U590)="Pass",SUMPRODUCT(--ISNUMBER(SEARCH(" "&amp;L_ResultBad&amp;" ",BC590)))&gt;0,NOT(SUMPRODUCT(--ISNUMBER(SEARCH(" "&amp;L_Negation&amp;" ",BC590)))&gt;0)),"INVALID – result describes a problem: use Fail, then Pass after CA",IF(AND(AQ590=1,OR(OR(LEN(AY590)&lt;3,ISNUMBER(MATCH(AY590,L_Placeholder,0))),SUMPRODUCT(--ISNUMBER(SEARCH(" "&amp;L_EvidencePhrase&amp;" ",BE590)))&gt;0)),"INVALID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SUBSTITUTE(SUBSTITUTE(SUBSTITUTE(SUBSTITUTE(SUBSTITUTE(SUBSTITUTE(SUBSTITUTE(SUBSTITUTE(SUBSTITUTE(SUBSTITUTE(SUBSTITUTE(SUBSTITUTE(SUBSTITUTE(LOWER(T590&amp;""),CHAR(160),"")," ",""),".",""),"-",""),"/",""),"?",""),"_",""),",",""),"[",""),"]",""),"(",""),")",""),"*","")</f>
        <v/>
      </c>
      <c r="AV590" s="61" t="str">
        <f aca="false">SUBSTITUTE(SUBSTITUTE(SUBSTITUTE(SUBSTITUTE(SUBSTITUTE(SUBSTITUTE(SUBSTITUTE(SUBSTITUTE(SUBSTITUTE(SUBSTITUTE(SUBSTITUTE(SUBSTITUTE(SUBSTITUTE(LOWER(V590&amp;""),CHAR(160),"")," ",""),".",""),"-",""),"/",""),"?",""),"_",""),",",""),"[",""),"]",""),"(",""),")",""),"*","")</f>
        <v/>
      </c>
      <c r="AW590" s="61" t="str">
        <f aca="false">SUBSTITUTE(SUBSTITUTE(SUBSTITUTE(SUBSTITUTE(SUBSTITUTE(SUBSTITUTE(SUBSTITUTE(SUBSTITUTE(SUBSTITUTE(SUBSTITUTE(SUBSTITUTE(SUBSTITUTE(SUBSTITUTE(LOWER(Z590&amp;""),CHAR(160),"")," ",""),".",""),"-",""),"/",""),"?",""),"_",""),",",""),"[",""),"]",""),"(",""),")",""),"*","")</f>
        <v/>
      </c>
      <c r="AX590" s="61" t="str">
        <f aca="false">SUBSTITUTE(SUBSTITUTE(SUBSTITUTE(SUBSTITUTE(SUBSTITUTE(SUBSTITUTE(SUBSTITUTE(SUBSTITUTE(SUBSTITUTE(SUBSTITUTE(SUBSTITUTE(SUBSTITUTE(SUBSTITUTE(LOWER(AE590&amp;""),CHAR(160),"")," ",""),".",""),"-",""),"/",""),"?",""),"_",""),",",""),"[",""),"]",""),"(",""),")",""),"*","")</f>
        <v/>
      </c>
      <c r="AY590" s="61" t="str">
        <f aca="false">SUBSTITUTE(SUBSTITUTE(SUBSTITUTE(SUBSTITUTE(SUBSTITUTE(SUBSTITUTE(SUBSTITUTE(SUBSTITUTE(SUBSTITUTE(SUBSTITUTE(SUBSTITUTE(SUBSTITUTE(SUBSTITUTE(LOWER(W590&amp;""),CHAR(160),"")," ",""),".",""),"-",""),"/",""),"?",""),"_",""),",",""),"[",""),"]",""),"(",""),")",""),"*","")</f>
        <v/>
      </c>
      <c r="AZ590" s="61" t="str">
        <f aca="false">SUBSTITUTE(SUBSTITUTE(SUBSTITUTE(SUBSTITUTE(SUBSTITUTE(SUBSTITUTE(SUBSTITUTE(SUBSTITUTE(SUBSTITUTE(SUBSTITUTE(SUBSTITUTE(SUBSTITUTE(SUBSTITUTE(LOWER(AC590&amp;""),CHAR(160),"")," ",""),".",""),"-",""),"/",""),"?",""),"_",""),",",""),"[",""),"]",""),"(",""),")",""),"*","")</f>
        <v/>
      </c>
      <c r="BA590" s="61" t="str">
        <f aca="false">SUBSTITUTE(SUBSTITUTE(SUBSTITUTE(SUBSTITUTE(SUBSTITUTE(SUBSTITUTE(SUBSTITUTE(SUBSTITUTE(SUBSTITUTE(SUBSTITUTE(SUBSTITUTE(SUBSTITUTE(SUBSTITUTE(LOWER(AA590&amp;""),CHAR(160),""),"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"&amp;TRIM(SUBSTITUTE(SUBSTITUTE(SUBSTITUTE(SUBSTITUTE(SUBSTITUTE(SUBSTITUTE(SUBSTITUTE(SUBSTITUTE(SUBSTITUTE(SUBSTITUTE(SUBSTITUTE(SUBSTITUTE(SUBSTITUTE(SUBSTITUTE(SUBSTITUTE(SUBSTITUTE(SUBSTITUTE(SUBSTITUTE(SUBSTITUTE(SUBSTITUTE(LOWER(V590&amp;""),CHAR(160)," "),"."," "),","," "),"-"," "),"/"," "),"("," "),")"," "),":"," "),";"," "),"_"," "),"–"," "),"?"," "),"!"," "),"*"," "),"["," "),"]"," "),"'"," "),"#"," "),"+"," "),"&amp;"," "))&amp;" "</f>
        <v>  </v>
      </c>
      <c r="BD590" s="61" t="str">
        <f aca="false">" "&amp;TRIM(SUBSTITUTE(SUBSTITUTE(SUBSTITUTE(SUBSTITUTE(SUBSTITUTE(SUBSTITUTE(SUBSTITUTE(SUBSTITUTE(SUBSTITUTE(SUBSTITUTE(SUBSTITUTE(SUBSTITUTE(SUBSTITUTE(SUBSTITUTE(SUBSTITUTE(SUBSTITUTE(SUBSTITUTE(SUBSTITUTE(SUBSTITUTE(SUBSTITUTE(LOWER(Z590&amp;""),CHAR(160)," "),"."," "),","," "),"-"," "),"/"," "),"("," "),")"," "),":"," "),";"," "),"_"," "),"–"," "),"?"," "),"!"," "),"*"," "),"["," "),"]"," "),"'"," "),"#"," "),"+"," "),"&amp;"," "))&amp;" "</f>
        <v>  </v>
      </c>
      <c r="BE590" s="61" t="str">
        <f aca="false">" "&amp;TRIM(SUBSTITUTE(SUBSTITUTE(SUBSTITUTE(SUBSTITUTE(SUBSTITUTE(SUBSTITUTE(SUBSTITUTE(SUBSTITUTE(SUBSTITUTE(SUBSTITUTE(SUBSTITUTE(SUBSTITUTE(SUBSTITUTE(SUBSTITUTE(SUBSTITUTE(SUBSTITUTE(SUBSTITUTE(SUBSTITUTE(SUBSTITUTE(SUBSTITUTE(LOWER(W590&amp;""),CHAR(160)," "),"."," "),","," "),"-"," "),"/"," "),"("," "),")"," "),":"," "),";"," "),"_"," "),"–"," "),"?"," "),"!"," "),"*"," "),"["," "),"]"," "),"'"," "),"#"," "),"+"," "),"&amp;"," "))&amp;" "</f>
        <v>  </v>
      </c>
      <c r="BF590" s="61" t="str">
        <f aca="false">" "&amp;TRIM(SUBSTITUTE(SUBSTITUTE(SUBSTITUTE(SUBSTITUTE(SUBSTITUTE(SUBSTITUTE(SUBSTITUTE(SUBSTITUTE(SUBSTITUTE(SUBSTITUTE(SUBSTITUTE(SUBSTITUTE(SUBSTITUTE(SUBSTITUTE(SUBSTITUTE(SUBSTITUTE(SUBSTITUTE(SUBSTITUTE(SUBSTITUTE(SUBSTITUTE(LOWER(AC590&amp;""),CHAR(160)," "),"."," "),","," "),"-"," "),"/"," "),"("," "),")"," "),":"," "),";"," "),"_"," "),"–"," "),"?"," "),"!"," "),"*"," "),"["," "),"]"," "),"'"," "),"#"," "),"+"," "),"&amp;"," "))&amp;" "</f>
        <v>  </v>
      </c>
    </row>
    <row r="591" customFormat="false" ht="39.75" hidden="false" customHeight="true" outlineLevel="0" collapsed="false">
      <c r="A591" s="57" t="s">
        <v>1267</v>
      </c>
      <c r="B591" s="57" t="s">
        <v>290</v>
      </c>
      <c r="C591" s="57" t="str">
        <f aca="false">Flights!$F$22</f>
        <v>MH0052</v>
      </c>
      <c r="D591" s="58" t="n">
        <f aca="false">Flights!$D$22</f>
        <v>46322</v>
      </c>
      <c r="E591" s="57" t="str">
        <f aca="false">Flights!$G$22&amp;"-"&amp;Flights!$H$22</f>
        <v>KUL-KIX</v>
      </c>
      <c r="F591" s="57" t="str">
        <f aca="false">Flights!$K$22</f>
        <v>BC</v>
      </c>
      <c r="G591" s="57" t="s">
        <v>402</v>
      </c>
      <c r="H591" s="57" t="s">
        <v>360</v>
      </c>
      <c r="I591" s="57" t="s">
        <v>422</v>
      </c>
      <c r="J591" s="57" t="s">
        <v>585</v>
      </c>
      <c r="K591" s="67" t="s">
        <v>483</v>
      </c>
      <c r="L591" s="67" t="s">
        <v>1268</v>
      </c>
      <c r="M591" s="67" t="s">
        <v>184</v>
      </c>
      <c r="N591" s="67" t="s">
        <v>365</v>
      </c>
      <c r="O591" s="67"/>
      <c r="P591" s="57" t="s">
        <v>184</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open",IF(AND(NOT(OR(LEN(AZ591)&lt;15,ISNUMBER(MATCH(AZ591,L_Placeholder,0)))),NOT(SUMPRODUCT(--ISNUMBER(SEARCH(" "&amp;L_EvidencePhrase&amp;" ",BF591)))&gt;0),NOT(OR(LEN(AU591)&lt;2,ISNUMBER(MATCH(AU591,L_Placeholder,0)))),NOT(OR(LEN(AX591)&lt;2,ISNUMBER(MATCH(AX591,L_Placeholder,0)))),TRIM(AE591)&lt;&gt;TRIM(T591)),"N/A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",BD591)))&gt;0),"INVALID – evidence missing, placeholder or not yet on file",IF(OR(LEN(AX591)&lt;2,ISNUMBER(MATCH(AX591,L_Placeholder,0))),"INVALID – verifier missing",IF(AX591=AU591,"INVALID – verifier must be someone other than the PIC",IF(SUMPRODUCT(--ISNUMBER(SEARCH(" "&amp;L_EvidencePhrase&amp;" ",BC591)))&gt;0,"INVALID – result not yet available (awaiting / TBC)",IF(AND(TRIM(U591)="Pass",SUMPRODUCT(--ISNUMBER(SEARCH(" "&amp;L_ResultBad&amp;" ",BC591)))&gt;0,NOT(SUMPRODUCT(--ISNUMBER(SEARCH(" "&amp;L_Negation&amp;" ",BC591)))&gt;0)),"INVALID – result describes a problem: use Fail, then Pass after CA",IF(AND(AQ591=1,OR(OR(LEN(AY591)&lt;3,ISNUMBER(MATCH(AY591,L_Placeholder,0))),SUMPRODUCT(--ISNUMBER(SEARCH(" "&amp;L_EvidencePhrase&amp;" ",BE591)))&gt;0)),"INVALID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SUBSTITUTE(SUBSTITUTE(SUBSTITUTE(SUBSTITUTE(SUBSTITUTE(SUBSTITUTE(SUBSTITUTE(SUBSTITUTE(SUBSTITUTE(SUBSTITUTE(SUBSTITUTE(SUBSTITUTE(SUBSTITUTE(LOWER(T591&amp;""),CHAR(160),"")," ",""),".",""),"-",""),"/",""),"?",""),"_",""),",",""),"[",""),"]",""),"(",""),")",""),"*","")</f>
        <v/>
      </c>
      <c r="AV591" s="61" t="str">
        <f aca="false">SUBSTITUTE(SUBSTITUTE(SUBSTITUTE(SUBSTITUTE(SUBSTITUTE(SUBSTITUTE(SUBSTITUTE(SUBSTITUTE(SUBSTITUTE(SUBSTITUTE(SUBSTITUTE(SUBSTITUTE(SUBSTITUTE(LOWER(V591&amp;""),CHAR(160),"")," ",""),".",""),"-",""),"/",""),"?",""),"_",""),",",""),"[",""),"]",""),"(",""),")",""),"*","")</f>
        <v/>
      </c>
      <c r="AW591" s="61" t="str">
        <f aca="false">SUBSTITUTE(SUBSTITUTE(SUBSTITUTE(SUBSTITUTE(SUBSTITUTE(SUBSTITUTE(SUBSTITUTE(SUBSTITUTE(SUBSTITUTE(SUBSTITUTE(SUBSTITUTE(SUBSTITUTE(SUBSTITUTE(LOWER(Z591&amp;""),CHAR(160),"")," ",""),".",""),"-",""),"/",""),"?",""),"_",""),",",""),"[",""),"]",""),"(",""),")",""),"*","")</f>
        <v/>
      </c>
      <c r="AX591" s="61" t="str">
        <f aca="false">SUBSTITUTE(SUBSTITUTE(SUBSTITUTE(SUBSTITUTE(SUBSTITUTE(SUBSTITUTE(SUBSTITUTE(SUBSTITUTE(SUBSTITUTE(SUBSTITUTE(SUBSTITUTE(SUBSTITUTE(SUBSTITUTE(LOWER(AE591&amp;""),CHAR(160),"")," ",""),".",""),"-",""),"/",""),"?",""),"_",""),",",""),"[",""),"]",""),"(",""),")",""),"*","")</f>
        <v/>
      </c>
      <c r="AY591" s="61" t="str">
        <f aca="false">SUBSTITUTE(SUBSTITUTE(SUBSTITUTE(SUBSTITUTE(SUBSTITUTE(SUBSTITUTE(SUBSTITUTE(SUBSTITUTE(SUBSTITUTE(SUBSTITUTE(SUBSTITUTE(SUBSTITUTE(SUBSTITUTE(LOWER(W591&amp;""),CHAR(160),"")," ",""),".",""),"-",""),"/",""),"?",""),"_",""),",",""),"[",""),"]",""),"(",""),")",""),"*","")</f>
        <v/>
      </c>
      <c r="AZ591" s="61" t="str">
        <f aca="false">SUBSTITUTE(SUBSTITUTE(SUBSTITUTE(SUBSTITUTE(SUBSTITUTE(SUBSTITUTE(SUBSTITUTE(SUBSTITUTE(SUBSTITUTE(SUBSTITUTE(SUBSTITUTE(SUBSTITUTE(SUBSTITUTE(LOWER(AC591&amp;""),CHAR(160),"")," ",""),".",""),"-",""),"/",""),"?",""),"_",""),",",""),"[",""),"]",""),"(",""),")",""),"*","")</f>
        <v/>
      </c>
      <c r="BA591" s="61" t="str">
        <f aca="false">SUBSTITUTE(SUBSTITUTE(SUBSTITUTE(SUBSTITUTE(SUBSTITUTE(SUBSTITUTE(SUBSTITUTE(SUBSTITUTE(SUBSTITUTE(SUBSTITUTE(SUBSTITUTE(SUBSTITUTE(SUBSTITUTE(LOWER(AA591&amp;""),CHAR(160),""),"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"&amp;TRIM(SUBSTITUTE(SUBSTITUTE(SUBSTITUTE(SUBSTITUTE(SUBSTITUTE(SUBSTITUTE(SUBSTITUTE(SUBSTITUTE(SUBSTITUTE(SUBSTITUTE(SUBSTITUTE(SUBSTITUTE(SUBSTITUTE(SUBSTITUTE(SUBSTITUTE(SUBSTITUTE(SUBSTITUTE(SUBSTITUTE(SUBSTITUTE(SUBSTITUTE(LOWER(V591&amp;""),CHAR(160)," "),"."," "),","," "),"-"," "),"/"," "),"("," "),")"," "),":"," "),";"," "),"_"," "),"–"," "),"?"," "),"!"," "),"*"," "),"["," "),"]"," "),"'"," "),"#"," "),"+"," "),"&amp;"," "))&amp;" "</f>
        <v>  </v>
      </c>
      <c r="BD591" s="61" t="str">
        <f aca="false">" "&amp;TRIM(SUBSTITUTE(SUBSTITUTE(SUBSTITUTE(SUBSTITUTE(SUBSTITUTE(SUBSTITUTE(SUBSTITUTE(SUBSTITUTE(SUBSTITUTE(SUBSTITUTE(SUBSTITUTE(SUBSTITUTE(SUBSTITUTE(SUBSTITUTE(SUBSTITUTE(SUBSTITUTE(SUBSTITUTE(SUBSTITUTE(SUBSTITUTE(SUBSTITUTE(LOWER(Z591&amp;""),CHAR(160)," "),"."," "),","," "),"-"," "),"/"," "),"("," "),")"," "),":"," "),";"," "),"_"," "),"–"," "),"?"," "),"!"," "),"*"," "),"["," "),"]"," "),"'"," "),"#"," "),"+"," "),"&amp;"," "))&amp;" "</f>
        <v>  </v>
      </c>
      <c r="BE591" s="61" t="str">
        <f aca="false">" "&amp;TRIM(SUBSTITUTE(SUBSTITUTE(SUBSTITUTE(SUBSTITUTE(SUBSTITUTE(SUBSTITUTE(SUBSTITUTE(SUBSTITUTE(SUBSTITUTE(SUBSTITUTE(SUBSTITUTE(SUBSTITUTE(SUBSTITUTE(SUBSTITUTE(SUBSTITUTE(SUBSTITUTE(SUBSTITUTE(SUBSTITUTE(SUBSTITUTE(SUBSTITUTE(LOWER(W591&amp;""),CHAR(160)," "),"."," "),","," "),"-"," "),"/"," "),"("," "),")"," "),":"," "),";"," "),"_"," "),"–"," "),"?"," "),"!"," "),"*"," "),"["," "),"]"," "),"'"," "),"#"," "),"+"," "),"&amp;"," "))&amp;" "</f>
        <v>  </v>
      </c>
      <c r="BF591" s="61" t="str">
        <f aca="false">" "&amp;TRIM(SUBSTITUTE(SUBSTITUTE(SUBSTITUTE(SUBSTITUTE(SUBSTITUTE(SUBSTITUTE(SUBSTITUTE(SUBSTITUTE(SUBSTITUTE(SUBSTITUTE(SUBSTITUTE(SUBSTITUTE(SUBSTITUTE(SUBSTITUTE(SUBSTITUTE(SUBSTITUTE(SUBSTITUTE(SUBSTITUTE(SUBSTITUTE(SUBSTITUTE(LOWER(AC591&amp;""),CHAR(160)," "),"."," "),","," "),"-"," "),"/"," "),"("," "),")"," "),":"," "),";"," "),"_"," "),"–"," "),"?"," "),"!"," "),"*"," "),"["," "),"]"," "),"'"," "),"#"," "),"+"," "),"&amp;"," "))&amp;" "</f>
        <v>  </v>
      </c>
    </row>
    <row r="592" customFormat="false" ht="41.25" hidden="false" customHeight="true" outlineLevel="0" collapsed="false">
      <c r="A592" s="57" t="s">
        <v>1269</v>
      </c>
      <c r="B592" s="57" t="s">
        <v>290</v>
      </c>
      <c r="C592" s="57" t="str">
        <f aca="false">Flights!$F$22</f>
        <v>MH0052</v>
      </c>
      <c r="D592" s="58" t="n">
        <f aca="false">Flights!$D$22</f>
        <v>46322</v>
      </c>
      <c r="E592" s="57" t="str">
        <f aca="false">Flights!$G$22&amp;"-"&amp;Flights!$H$22</f>
        <v>KUL-KIX</v>
      </c>
      <c r="F592" s="57" t="str">
        <f aca="false">Flights!$K$22</f>
        <v>BC</v>
      </c>
      <c r="G592" s="57" t="s">
        <v>402</v>
      </c>
      <c r="H592" s="57" t="s">
        <v>360</v>
      </c>
      <c r="I592" s="57" t="s">
        <v>481</v>
      </c>
      <c r="J592" s="57" t="s">
        <v>482</v>
      </c>
      <c r="K592" s="67" t="s">
        <v>483</v>
      </c>
      <c r="L592" s="67" t="s">
        <v>1270</v>
      </c>
      <c r="M592" s="67" t="s">
        <v>433</v>
      </c>
      <c r="N592" s="67" t="s">
        <v>365</v>
      </c>
      <c r="O592" s="67" t="s">
        <v>485</v>
      </c>
      <c r="P592" s="57" t="s">
        <v>184</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open",IF(AND(NOT(OR(LEN(AZ592)&lt;15,ISNUMBER(MATCH(AZ592,L_Placeholder,0)))),NOT(SUMPRODUCT(--ISNUMBER(SEARCH(" "&amp;L_EvidencePhrase&amp;" ",BF592)))&gt;0),NOT(OR(LEN(AU592)&lt;2,ISNUMBER(MATCH(AU592,L_Placeholder,0)))),NOT(OR(LEN(AX592)&lt;2,ISNUMBER(MATCH(AX592,L_Placeholder,0)))),TRIM(AE592)&lt;&gt;TRIM(T592)),"N/A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",BD592)))&gt;0),"INVALID – evidence missing, placeholder or not yet on file",IF(OR(LEN(AX592)&lt;2,ISNUMBER(MATCH(AX592,L_Placeholder,0))),"INVALID – verifier missing",IF(AX592=AU592,"INVALID – verifier must be someone other than the PIC",IF(SUMPRODUCT(--ISNUMBER(SEARCH(" "&amp;L_EvidencePhrase&amp;" ",BC592)))&gt;0,"INVALID – result not yet available (awaiting / TBC)",IF(AND(TRIM(U592)="Pass",SUMPRODUCT(--ISNUMBER(SEARCH(" "&amp;L_ResultBad&amp;" ",BC592)))&gt;0,NOT(SUMPRODUCT(--ISNUMBER(SEARCH(" "&amp;L_Negation&amp;" ",BC592)))&gt;0)),"INVALID – result describes a problem: use Fail, then Pass after CA",IF(AND(AQ592=1,OR(OR(LEN(AY592)&lt;3,ISNUMBER(MATCH(AY592,L_Placeholder,0))),SUMPRODUCT(--ISNUMBER(SEARCH(" "&amp;L_EvidencePhrase&amp;" ",BE592)))&gt;0)),"INVALID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SUBSTITUTE(SUBSTITUTE(SUBSTITUTE(SUBSTITUTE(SUBSTITUTE(SUBSTITUTE(SUBSTITUTE(SUBSTITUTE(SUBSTITUTE(SUBSTITUTE(SUBSTITUTE(SUBSTITUTE(SUBSTITUTE(LOWER(T592&amp;""),CHAR(160),"")," ",""),".",""),"-",""),"/",""),"?",""),"_",""),",",""),"[",""),"]",""),"(",""),")",""),"*","")</f>
        <v/>
      </c>
      <c r="AV592" s="61" t="str">
        <f aca="false">SUBSTITUTE(SUBSTITUTE(SUBSTITUTE(SUBSTITUTE(SUBSTITUTE(SUBSTITUTE(SUBSTITUTE(SUBSTITUTE(SUBSTITUTE(SUBSTITUTE(SUBSTITUTE(SUBSTITUTE(SUBSTITUTE(LOWER(V592&amp;""),CHAR(160),"")," ",""),".",""),"-",""),"/",""),"?",""),"_",""),",",""),"[",""),"]",""),"(",""),")",""),"*","")</f>
        <v/>
      </c>
      <c r="AW592" s="61" t="str">
        <f aca="false">SUBSTITUTE(SUBSTITUTE(SUBSTITUTE(SUBSTITUTE(SUBSTITUTE(SUBSTITUTE(SUBSTITUTE(SUBSTITUTE(SUBSTITUTE(SUBSTITUTE(SUBSTITUTE(SUBSTITUTE(SUBSTITUTE(LOWER(Z592&amp;""),CHAR(160),"")," ",""),".",""),"-",""),"/",""),"?",""),"_",""),",",""),"[",""),"]",""),"(",""),")",""),"*","")</f>
        <v/>
      </c>
      <c r="AX592" s="61" t="str">
        <f aca="false">SUBSTITUTE(SUBSTITUTE(SUBSTITUTE(SUBSTITUTE(SUBSTITUTE(SUBSTITUTE(SUBSTITUTE(SUBSTITUTE(SUBSTITUTE(SUBSTITUTE(SUBSTITUTE(SUBSTITUTE(SUBSTITUTE(LOWER(AE592&amp;""),CHAR(160),"")," ",""),".",""),"-",""),"/",""),"?",""),"_",""),",",""),"[",""),"]",""),"(",""),")",""),"*","")</f>
        <v/>
      </c>
      <c r="AY592" s="61" t="str">
        <f aca="false">SUBSTITUTE(SUBSTITUTE(SUBSTITUTE(SUBSTITUTE(SUBSTITUTE(SUBSTITUTE(SUBSTITUTE(SUBSTITUTE(SUBSTITUTE(SUBSTITUTE(SUBSTITUTE(SUBSTITUTE(SUBSTITUTE(LOWER(W592&amp;""),CHAR(160),"")," ",""),".",""),"-",""),"/",""),"?",""),"_",""),",",""),"[",""),"]",""),"(",""),")",""),"*","")</f>
        <v/>
      </c>
      <c r="AZ592" s="61" t="str">
        <f aca="false">SUBSTITUTE(SUBSTITUTE(SUBSTITUTE(SUBSTITUTE(SUBSTITUTE(SUBSTITUTE(SUBSTITUTE(SUBSTITUTE(SUBSTITUTE(SUBSTITUTE(SUBSTITUTE(SUBSTITUTE(SUBSTITUTE(LOWER(AC592&amp;""),CHAR(160),"")," ",""),".",""),"-",""),"/",""),"?",""),"_",""),",",""),"[",""),"]",""),"(",""),")",""),"*","")</f>
        <v/>
      </c>
      <c r="BA592" s="61" t="str">
        <f aca="false">SUBSTITUTE(SUBSTITUTE(SUBSTITUTE(SUBSTITUTE(SUBSTITUTE(SUBSTITUTE(SUBSTITUTE(SUBSTITUTE(SUBSTITUTE(SUBSTITUTE(SUBSTITUTE(SUBSTITUTE(SUBSTITUTE(LOWER(AA592&amp;""),CHAR(160),""),"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"&amp;TRIM(SUBSTITUTE(SUBSTITUTE(SUBSTITUTE(SUBSTITUTE(SUBSTITUTE(SUBSTITUTE(SUBSTITUTE(SUBSTITUTE(SUBSTITUTE(SUBSTITUTE(SUBSTITUTE(SUBSTITUTE(SUBSTITUTE(SUBSTITUTE(SUBSTITUTE(SUBSTITUTE(SUBSTITUTE(SUBSTITUTE(SUBSTITUTE(SUBSTITUTE(LOWER(V592&amp;""),CHAR(160)," "),"."," "),","," "),"-"," "),"/"," "),"("," "),")"," "),":"," "),";"," "),"_"," "),"–"," "),"?"," "),"!"," "),"*"," "),"["," "),"]"," "),"'"," "),"#"," "),"+"," "),"&amp;"," "))&amp;" "</f>
        <v>  </v>
      </c>
      <c r="BD592" s="61" t="str">
        <f aca="false">" "&amp;TRIM(SUBSTITUTE(SUBSTITUTE(SUBSTITUTE(SUBSTITUTE(SUBSTITUTE(SUBSTITUTE(SUBSTITUTE(SUBSTITUTE(SUBSTITUTE(SUBSTITUTE(SUBSTITUTE(SUBSTITUTE(SUBSTITUTE(SUBSTITUTE(SUBSTITUTE(SUBSTITUTE(SUBSTITUTE(SUBSTITUTE(SUBSTITUTE(SUBSTITUTE(LOWER(Z592&amp;""),CHAR(160)," "),"."," "),","," "),"-"," "),"/"," "),"("," "),")"," "),":"," "),";"," "),"_"," "),"–"," "),"?"," "),"!"," "),"*"," "),"["," "),"]"," "),"'"," "),"#"," "),"+"," "),"&amp;"," "))&amp;" "</f>
        <v>  </v>
      </c>
      <c r="BE592" s="61" t="str">
        <f aca="false">" "&amp;TRIM(SUBSTITUTE(SUBSTITUTE(SUBSTITUTE(SUBSTITUTE(SUBSTITUTE(SUBSTITUTE(SUBSTITUTE(SUBSTITUTE(SUBSTITUTE(SUBSTITUTE(SUBSTITUTE(SUBSTITUTE(SUBSTITUTE(SUBSTITUTE(SUBSTITUTE(SUBSTITUTE(SUBSTITUTE(SUBSTITUTE(SUBSTITUTE(SUBSTITUTE(LOWER(W592&amp;""),CHAR(160)," "),"."," "),","," "),"-"," "),"/"," "),"("," "),")"," "),":"," "),";"," "),"_"," "),"–"," "),"?"," "),"!"," "),"*"," "),"["," "),"]"," "),"'"," "),"#"," "),"+"," "),"&amp;"," "))&amp;" "</f>
        <v>  </v>
      </c>
      <c r="BF592" s="61" t="str">
        <f aca="false">" "&amp;TRIM(SUBSTITUTE(SUBSTITUTE(SUBSTITUTE(SUBSTITUTE(SUBSTITUTE(SUBSTITUTE(SUBSTITUTE(SUBSTITUTE(SUBSTITUTE(SUBSTITUTE(SUBSTITUTE(SUBSTITUTE(SUBSTITUTE(SUBSTITUTE(SUBSTITUTE(SUBSTITUTE(SUBSTITUTE(SUBSTITUTE(SUBSTITUTE(SUBSTITUTE(LOWER(AC592&amp;""),CHAR(160)," "),"."," "),","," "),"-"," "),"/"," "),"("," "),")"," "),":"," "),";"," "),"_"," "),"–"," "),"?"," "),"!"," "),"*"," "),"["," "),"]"," "),"'"," "),"#"," "),"+"," "),"&amp;"," "))&amp;" "</f>
        <v>  </v>
      </c>
    </row>
    <row r="593" customFormat="false" ht="41.25" hidden="false" customHeight="true" outlineLevel="0" collapsed="false">
      <c r="A593" s="57" t="s">
        <v>1271</v>
      </c>
      <c r="B593" s="57" t="s">
        <v>290</v>
      </c>
      <c r="C593" s="57" t="str">
        <f aca="false">Flights!$F$22</f>
        <v>MH0052</v>
      </c>
      <c r="D593" s="58" t="n">
        <f aca="false">Flights!$D$22</f>
        <v>46322</v>
      </c>
      <c r="E593" s="57" t="str">
        <f aca="false">Flights!$G$22&amp;"-"&amp;Flights!$H$22</f>
        <v>KUL-KIX</v>
      </c>
      <c r="F593" s="57" t="str">
        <f aca="false">Flights!$K$22</f>
        <v>BC</v>
      </c>
      <c r="G593" s="57" t="s">
        <v>402</v>
      </c>
      <c r="H593" s="57" t="s">
        <v>360</v>
      </c>
      <c r="I593" s="57" t="s">
        <v>481</v>
      </c>
      <c r="J593" s="57" t="s">
        <v>487</v>
      </c>
      <c r="K593" s="67" t="s">
        <v>483</v>
      </c>
      <c r="L593" s="67" t="s">
        <v>1272</v>
      </c>
      <c r="M593" s="67" t="s">
        <v>433</v>
      </c>
      <c r="N593" s="67" t="s">
        <v>365</v>
      </c>
      <c r="O593" s="67" t="s">
        <v>485</v>
      </c>
      <c r="P593" s="57" t="s">
        <v>184</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open",IF(AND(NOT(OR(LEN(AZ593)&lt;15,ISNUMBER(MATCH(AZ593,L_Placeholder,0)))),NOT(SUMPRODUCT(--ISNUMBER(SEARCH(" "&amp;L_EvidencePhrase&amp;" ",BF593)))&gt;0),NOT(OR(LEN(AU593)&lt;2,ISNUMBER(MATCH(AU593,L_Placeholder,0)))),NOT(OR(LEN(AX593)&lt;2,ISNUMBER(MATCH(AX593,L_Placeholder,0)))),TRIM(AE593)&lt;&gt;TRIM(T593)),"N/A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",BD593)))&gt;0),"INVALID – evidence missing, placeholder or not yet on file",IF(OR(LEN(AX593)&lt;2,ISNUMBER(MATCH(AX593,L_Placeholder,0))),"INVALID – verifier missing",IF(AX593=AU593,"INVALID – verifier must be someone other than the PIC",IF(SUMPRODUCT(--ISNUMBER(SEARCH(" "&amp;L_EvidencePhrase&amp;" ",BC593)))&gt;0,"INVALID – result not yet available (awaiting / TBC)",IF(AND(TRIM(U593)="Pass",SUMPRODUCT(--ISNUMBER(SEARCH(" "&amp;L_ResultBad&amp;" ",BC593)))&gt;0,NOT(SUMPRODUCT(--ISNUMBER(SEARCH(" "&amp;L_Negation&amp;" ",BC593)))&gt;0)),"INVALID – result describes a problem: use Fail, then Pass after CA",IF(AND(AQ593=1,OR(OR(LEN(AY593)&lt;3,ISNUMBER(MATCH(AY593,L_Placeholder,0))),SUMPRODUCT(--ISNUMBER(SEARCH(" "&amp;L_EvidencePhrase&amp;" ",BE593)))&gt;0)),"INVALID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SUBSTITUTE(SUBSTITUTE(SUBSTITUTE(SUBSTITUTE(SUBSTITUTE(SUBSTITUTE(SUBSTITUTE(SUBSTITUTE(SUBSTITUTE(SUBSTITUTE(SUBSTITUTE(SUBSTITUTE(SUBSTITUTE(LOWER(T593&amp;""),CHAR(160),"")," ",""),".",""),"-",""),"/",""),"?",""),"_",""),",",""),"[",""),"]",""),"(",""),")",""),"*","")</f>
        <v/>
      </c>
      <c r="AV593" s="61" t="str">
        <f aca="false">SUBSTITUTE(SUBSTITUTE(SUBSTITUTE(SUBSTITUTE(SUBSTITUTE(SUBSTITUTE(SUBSTITUTE(SUBSTITUTE(SUBSTITUTE(SUBSTITUTE(SUBSTITUTE(SUBSTITUTE(SUBSTITUTE(LOWER(V593&amp;""),CHAR(160),"")," ",""),".",""),"-",""),"/",""),"?",""),"_",""),",",""),"[",""),"]",""),"(",""),")",""),"*","")</f>
        <v/>
      </c>
      <c r="AW593" s="61" t="str">
        <f aca="false">SUBSTITUTE(SUBSTITUTE(SUBSTITUTE(SUBSTITUTE(SUBSTITUTE(SUBSTITUTE(SUBSTITUTE(SUBSTITUTE(SUBSTITUTE(SUBSTITUTE(SUBSTITUTE(SUBSTITUTE(SUBSTITUTE(LOWER(Z593&amp;""),CHAR(160),"")," ",""),".",""),"-",""),"/",""),"?",""),"_",""),",",""),"[",""),"]",""),"(",""),")",""),"*","")</f>
        <v/>
      </c>
      <c r="AX593" s="61" t="str">
        <f aca="false">SUBSTITUTE(SUBSTITUTE(SUBSTITUTE(SUBSTITUTE(SUBSTITUTE(SUBSTITUTE(SUBSTITUTE(SUBSTITUTE(SUBSTITUTE(SUBSTITUTE(SUBSTITUTE(SUBSTITUTE(SUBSTITUTE(LOWER(AE593&amp;""),CHAR(160),"")," ",""),".",""),"-",""),"/",""),"?",""),"_",""),",",""),"[",""),"]",""),"(",""),")",""),"*","")</f>
        <v/>
      </c>
      <c r="AY593" s="61" t="str">
        <f aca="false">SUBSTITUTE(SUBSTITUTE(SUBSTITUTE(SUBSTITUTE(SUBSTITUTE(SUBSTITUTE(SUBSTITUTE(SUBSTITUTE(SUBSTITUTE(SUBSTITUTE(SUBSTITUTE(SUBSTITUTE(SUBSTITUTE(LOWER(W593&amp;""),CHAR(160),"")," ",""),".",""),"-",""),"/",""),"?",""),"_",""),",",""),"[",""),"]",""),"(",""),")",""),"*","")</f>
        <v/>
      </c>
      <c r="AZ593" s="61" t="str">
        <f aca="false">SUBSTITUTE(SUBSTITUTE(SUBSTITUTE(SUBSTITUTE(SUBSTITUTE(SUBSTITUTE(SUBSTITUTE(SUBSTITUTE(SUBSTITUTE(SUBSTITUTE(SUBSTITUTE(SUBSTITUTE(SUBSTITUTE(LOWER(AC593&amp;""),CHAR(160),"")," ",""),".",""),"-",""),"/",""),"?",""),"_",""),",",""),"[",""),"]",""),"(",""),")",""),"*","")</f>
        <v/>
      </c>
      <c r="BA593" s="61" t="str">
        <f aca="false">SUBSTITUTE(SUBSTITUTE(SUBSTITUTE(SUBSTITUTE(SUBSTITUTE(SUBSTITUTE(SUBSTITUTE(SUBSTITUTE(SUBSTITUTE(SUBSTITUTE(SUBSTITUTE(SUBSTITUTE(SUBSTITUTE(LOWER(AA593&amp;""),CHAR(160),""),"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"&amp;TRIM(SUBSTITUTE(SUBSTITUTE(SUBSTITUTE(SUBSTITUTE(SUBSTITUTE(SUBSTITUTE(SUBSTITUTE(SUBSTITUTE(SUBSTITUTE(SUBSTITUTE(SUBSTITUTE(SUBSTITUTE(SUBSTITUTE(SUBSTITUTE(SUBSTITUTE(SUBSTITUTE(SUBSTITUTE(SUBSTITUTE(SUBSTITUTE(SUBSTITUTE(LOWER(V593&amp;""),CHAR(160)," "),"."," "),","," "),"-"," "),"/"," "),"("," "),")"," "),":"," "),";"," "),"_"," "),"–"," "),"?"," "),"!"," "),"*"," "),"["," "),"]"," "),"'"," "),"#"," "),"+"," "),"&amp;"," "))&amp;" "</f>
        <v>  </v>
      </c>
      <c r="BD593" s="61" t="str">
        <f aca="false">" "&amp;TRIM(SUBSTITUTE(SUBSTITUTE(SUBSTITUTE(SUBSTITUTE(SUBSTITUTE(SUBSTITUTE(SUBSTITUTE(SUBSTITUTE(SUBSTITUTE(SUBSTITUTE(SUBSTITUTE(SUBSTITUTE(SUBSTITUTE(SUBSTITUTE(SUBSTITUTE(SUBSTITUTE(SUBSTITUTE(SUBSTITUTE(SUBSTITUTE(SUBSTITUTE(LOWER(Z593&amp;""),CHAR(160)," "),"."," "),","," "),"-"," "),"/"," "),"("," "),")"," "),":"," "),";"," "),"_"," "),"–"," "),"?"," "),"!"," "),"*"," "),"["," "),"]"," "),"'"," "),"#"," "),"+"," "),"&amp;"," "))&amp;" "</f>
        <v>  </v>
      </c>
      <c r="BE593" s="61" t="str">
        <f aca="false">" "&amp;TRIM(SUBSTITUTE(SUBSTITUTE(SUBSTITUTE(SUBSTITUTE(SUBSTITUTE(SUBSTITUTE(SUBSTITUTE(SUBSTITUTE(SUBSTITUTE(SUBSTITUTE(SUBSTITUTE(SUBSTITUTE(SUBSTITUTE(SUBSTITUTE(SUBSTITUTE(SUBSTITUTE(SUBSTITUTE(SUBSTITUTE(SUBSTITUTE(SUBSTITUTE(LOWER(W593&amp;""),CHAR(160)," "),"."," "),","," "),"-"," "),"/"," "),"("," "),")"," "),":"," "),";"," "),"_"," "),"–"," "),"?"," "),"!"," "),"*"," "),"["," "),"]"," "),"'"," "),"#"," "),"+"," "),"&amp;"," "))&amp;" "</f>
        <v>  </v>
      </c>
      <c r="BF593" s="61" t="str">
        <f aca="false">" "&amp;TRIM(SUBSTITUTE(SUBSTITUTE(SUBSTITUTE(SUBSTITUTE(SUBSTITUTE(SUBSTITUTE(SUBSTITUTE(SUBSTITUTE(SUBSTITUTE(SUBSTITUTE(SUBSTITUTE(SUBSTITUTE(SUBSTITUTE(SUBSTITUTE(SUBSTITUTE(SUBSTITUTE(SUBSTITUTE(SUBSTITUTE(SUBSTITUTE(SUBSTITUTE(LOWER(AC593&amp;""),CHAR(160)," "),"."," "),","," "),"-"," "),"/"," "),"("," "),")"," "),":"," "),";"," "),"_"," "),"–"," "),"?"," "),"!"," "),"*"," "),"["," "),"]"," "),"'"," "),"#"," "),"+"," "),"&amp;"," "))&amp;" "</f>
        <v>  </v>
      </c>
    </row>
    <row r="594" customFormat="false" ht="41.25" hidden="false" customHeight="true" outlineLevel="0" collapsed="false">
      <c r="A594" s="57" t="s">
        <v>1273</v>
      </c>
      <c r="B594" s="57" t="s">
        <v>290</v>
      </c>
      <c r="C594" s="57" t="str">
        <f aca="false">Flights!$F$22</f>
        <v>MH0052</v>
      </c>
      <c r="D594" s="58" t="n">
        <f aca="false">Flights!$D$22</f>
        <v>46322</v>
      </c>
      <c r="E594" s="57" t="str">
        <f aca="false">Flights!$G$22&amp;"-"&amp;Flights!$H$22</f>
        <v>KUL-KIX</v>
      </c>
      <c r="F594" s="57" t="str">
        <f aca="false">Flights!$K$22</f>
        <v>BC</v>
      </c>
      <c r="G594" s="57" t="s">
        <v>402</v>
      </c>
      <c r="H594" s="57" t="s">
        <v>360</v>
      </c>
      <c r="I594" s="57" t="s">
        <v>481</v>
      </c>
      <c r="J594" s="57" t="s">
        <v>490</v>
      </c>
      <c r="K594" s="67" t="s">
        <v>483</v>
      </c>
      <c r="L594" s="67" t="s">
        <v>1274</v>
      </c>
      <c r="M594" s="67" t="s">
        <v>433</v>
      </c>
      <c r="N594" s="67" t="s">
        <v>365</v>
      </c>
      <c r="O594" s="67" t="s">
        <v>485</v>
      </c>
      <c r="P594" s="57" t="s">
        <v>184</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open",IF(AND(NOT(OR(LEN(AZ594)&lt;15,ISNUMBER(MATCH(AZ594,L_Placeholder,0)))),NOT(SUMPRODUCT(--ISNUMBER(SEARCH(" "&amp;L_EvidencePhrase&amp;" ",BF594)))&gt;0),NOT(OR(LEN(AU594)&lt;2,ISNUMBER(MATCH(AU594,L_Placeholder,0)))),NOT(OR(LEN(AX594)&lt;2,ISNUMBER(MATCH(AX594,L_Placeholder,0)))),TRIM(AE594)&lt;&gt;TRIM(T594)),"N/A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",BD594)))&gt;0),"INVALID – evidence missing, placeholder or not yet on file",IF(OR(LEN(AX594)&lt;2,ISNUMBER(MATCH(AX594,L_Placeholder,0))),"INVALID – verifier missing",IF(AX594=AU594,"INVALID – verifier must be someone other than the PIC",IF(SUMPRODUCT(--ISNUMBER(SEARCH(" "&amp;L_EvidencePhrase&amp;" ",BC594)))&gt;0,"INVALID – result not yet available (awaiting / TBC)",IF(AND(TRIM(U594)="Pass",SUMPRODUCT(--ISNUMBER(SEARCH(" "&amp;L_ResultBad&amp;" ",BC594)))&gt;0,NOT(SUMPRODUCT(--ISNUMBER(SEARCH(" "&amp;L_Negation&amp;" ",BC594)))&gt;0)),"INVALID – result describes a problem: use Fail, then Pass after CA",IF(AND(AQ594=1,OR(OR(LEN(AY594)&lt;3,ISNUMBER(MATCH(AY594,L_Placeholder,0))),SUMPRODUCT(--ISNUMBER(SEARCH(" "&amp;L_EvidencePhrase&amp;" ",BE594)))&gt;0)),"INVALID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SUBSTITUTE(SUBSTITUTE(SUBSTITUTE(SUBSTITUTE(SUBSTITUTE(SUBSTITUTE(SUBSTITUTE(SUBSTITUTE(SUBSTITUTE(SUBSTITUTE(SUBSTITUTE(SUBSTITUTE(SUBSTITUTE(LOWER(T594&amp;""),CHAR(160),"")," ",""),".",""),"-",""),"/",""),"?",""),"_",""),",",""),"[",""),"]",""),"(",""),")",""),"*","")</f>
        <v/>
      </c>
      <c r="AV594" s="61" t="str">
        <f aca="false">SUBSTITUTE(SUBSTITUTE(SUBSTITUTE(SUBSTITUTE(SUBSTITUTE(SUBSTITUTE(SUBSTITUTE(SUBSTITUTE(SUBSTITUTE(SUBSTITUTE(SUBSTITUTE(SUBSTITUTE(SUBSTITUTE(LOWER(V594&amp;""),CHAR(160),"")," ",""),".",""),"-",""),"/",""),"?",""),"_",""),",",""),"[",""),"]",""),"(",""),")",""),"*","")</f>
        <v/>
      </c>
      <c r="AW594" s="61" t="str">
        <f aca="false">SUBSTITUTE(SUBSTITUTE(SUBSTITUTE(SUBSTITUTE(SUBSTITUTE(SUBSTITUTE(SUBSTITUTE(SUBSTITUTE(SUBSTITUTE(SUBSTITUTE(SUBSTITUTE(SUBSTITUTE(SUBSTITUTE(LOWER(Z594&amp;""),CHAR(160),"")," ",""),".",""),"-",""),"/",""),"?",""),"_",""),",",""),"[",""),"]",""),"(",""),")",""),"*","")</f>
        <v/>
      </c>
      <c r="AX594" s="61" t="str">
        <f aca="false">SUBSTITUTE(SUBSTITUTE(SUBSTITUTE(SUBSTITUTE(SUBSTITUTE(SUBSTITUTE(SUBSTITUTE(SUBSTITUTE(SUBSTITUTE(SUBSTITUTE(SUBSTITUTE(SUBSTITUTE(SUBSTITUTE(LOWER(AE594&amp;""),CHAR(160),"")," ",""),".",""),"-",""),"/",""),"?",""),"_",""),",",""),"[",""),"]",""),"(",""),")",""),"*","")</f>
        <v/>
      </c>
      <c r="AY594" s="61" t="str">
        <f aca="false">SUBSTITUTE(SUBSTITUTE(SUBSTITUTE(SUBSTITUTE(SUBSTITUTE(SUBSTITUTE(SUBSTITUTE(SUBSTITUTE(SUBSTITUTE(SUBSTITUTE(SUBSTITUTE(SUBSTITUTE(SUBSTITUTE(LOWER(W594&amp;""),CHAR(160),"")," ",""),".",""),"-",""),"/",""),"?",""),"_",""),",",""),"[",""),"]",""),"(",""),")",""),"*","")</f>
        <v/>
      </c>
      <c r="AZ594" s="61" t="str">
        <f aca="false">SUBSTITUTE(SUBSTITUTE(SUBSTITUTE(SUBSTITUTE(SUBSTITUTE(SUBSTITUTE(SUBSTITUTE(SUBSTITUTE(SUBSTITUTE(SUBSTITUTE(SUBSTITUTE(SUBSTITUTE(SUBSTITUTE(LOWER(AC594&amp;""),CHAR(160),"")," ",""),".",""),"-",""),"/",""),"?",""),"_",""),",",""),"[",""),"]",""),"(",""),")",""),"*","")</f>
        <v/>
      </c>
      <c r="BA594" s="61" t="str">
        <f aca="false">SUBSTITUTE(SUBSTITUTE(SUBSTITUTE(SUBSTITUTE(SUBSTITUTE(SUBSTITUTE(SUBSTITUTE(SUBSTITUTE(SUBSTITUTE(SUBSTITUTE(SUBSTITUTE(SUBSTITUTE(SUBSTITUTE(LOWER(AA594&amp;""),CHAR(160),""),"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"&amp;TRIM(SUBSTITUTE(SUBSTITUTE(SUBSTITUTE(SUBSTITUTE(SUBSTITUTE(SUBSTITUTE(SUBSTITUTE(SUBSTITUTE(SUBSTITUTE(SUBSTITUTE(SUBSTITUTE(SUBSTITUTE(SUBSTITUTE(SUBSTITUTE(SUBSTITUTE(SUBSTITUTE(SUBSTITUTE(SUBSTITUTE(SUBSTITUTE(SUBSTITUTE(LOWER(V594&amp;""),CHAR(160)," "),"."," "),","," "),"-"," "),"/"," "),"("," "),")"," "),":"," "),";"," "),"_"," "),"–"," "),"?"," "),"!"," "),"*"," "),"["," "),"]"," "),"'"," "),"#"," "),"+"," "),"&amp;"," "))&amp;" "</f>
        <v>  </v>
      </c>
      <c r="BD594" s="61" t="str">
        <f aca="false">" "&amp;TRIM(SUBSTITUTE(SUBSTITUTE(SUBSTITUTE(SUBSTITUTE(SUBSTITUTE(SUBSTITUTE(SUBSTITUTE(SUBSTITUTE(SUBSTITUTE(SUBSTITUTE(SUBSTITUTE(SUBSTITUTE(SUBSTITUTE(SUBSTITUTE(SUBSTITUTE(SUBSTITUTE(SUBSTITUTE(SUBSTITUTE(SUBSTITUTE(SUBSTITUTE(LOWER(Z594&amp;""),CHAR(160)," "),"."," "),","," "),"-"," "),"/"," "),"("," "),")"," "),":"," "),";"," "),"_"," "),"–"," "),"?"," "),"!"," "),"*"," "),"["," "),"]"," "),"'"," "),"#"," "),"+"," "),"&amp;"," "))&amp;" "</f>
        <v>  </v>
      </c>
      <c r="BE594" s="61" t="str">
        <f aca="false">" "&amp;TRIM(SUBSTITUTE(SUBSTITUTE(SUBSTITUTE(SUBSTITUTE(SUBSTITUTE(SUBSTITUTE(SUBSTITUTE(SUBSTITUTE(SUBSTITUTE(SUBSTITUTE(SUBSTITUTE(SUBSTITUTE(SUBSTITUTE(SUBSTITUTE(SUBSTITUTE(SUBSTITUTE(SUBSTITUTE(SUBSTITUTE(SUBSTITUTE(SUBSTITUTE(LOWER(W594&amp;""),CHAR(160)," "),"."," "),","," "),"-"," "),"/"," "),"("," "),")"," "),":"," "),";"," "),"_"," "),"–"," "),"?"," "),"!"," "),"*"," "),"["," "),"]"," "),"'"," "),"#"," "),"+"," "),"&amp;"," "))&amp;" "</f>
        <v>  </v>
      </c>
      <c r="BF594" s="61" t="str">
        <f aca="false">" "&amp;TRIM(SUBSTITUTE(SUBSTITUTE(SUBSTITUTE(SUBSTITUTE(SUBSTITUTE(SUBSTITUTE(SUBSTITUTE(SUBSTITUTE(SUBSTITUTE(SUBSTITUTE(SUBSTITUTE(SUBSTITUTE(SUBSTITUTE(SUBSTITUTE(SUBSTITUTE(SUBSTITUTE(SUBSTITUTE(SUBSTITUTE(SUBSTITUTE(SUBSTITUTE(LOWER(AC594&amp;""),CHAR(160)," "),"."," "),","," "),"-"," "),"/"," "),"("," "),")"," "),":"," "),";"," "),"_"," "),"–"," "),"?"," "),"!"," "),"*"," "),"["," "),"]"," "),"'"," "),"#"," "),"+"," "),"&amp;"," "))&amp;" "</f>
        <v>  </v>
      </c>
    </row>
    <row r="595" customFormat="false" ht="41.25" hidden="false" customHeight="true" outlineLevel="0" collapsed="false">
      <c r="A595" s="57" t="s">
        <v>1275</v>
      </c>
      <c r="B595" s="57" t="s">
        <v>290</v>
      </c>
      <c r="C595" s="57" t="str">
        <f aca="false">Flights!$F$22</f>
        <v>MH0052</v>
      </c>
      <c r="D595" s="58" t="n">
        <f aca="false">Flights!$D$22</f>
        <v>46322</v>
      </c>
      <c r="E595" s="57" t="str">
        <f aca="false">Flights!$G$22&amp;"-"&amp;Flights!$H$22</f>
        <v>KUL-KIX</v>
      </c>
      <c r="F595" s="57" t="str">
        <f aca="false">Flights!$K$22</f>
        <v>BC</v>
      </c>
      <c r="G595" s="57" t="s">
        <v>402</v>
      </c>
      <c r="H595" s="57" t="s">
        <v>360</v>
      </c>
      <c r="I595" s="57" t="s">
        <v>481</v>
      </c>
      <c r="J595" s="57" t="s">
        <v>493</v>
      </c>
      <c r="K595" s="67" t="s">
        <v>483</v>
      </c>
      <c r="L595" s="67" t="s">
        <v>1276</v>
      </c>
      <c r="M595" s="67" t="s">
        <v>433</v>
      </c>
      <c r="N595" s="67" t="s">
        <v>365</v>
      </c>
      <c r="O595" s="67" t="s">
        <v>485</v>
      </c>
      <c r="P595" s="57" t="s">
        <v>184</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open",IF(AND(NOT(OR(LEN(AZ595)&lt;15,ISNUMBER(MATCH(AZ595,L_Placeholder,0)))),NOT(SUMPRODUCT(--ISNUMBER(SEARCH(" "&amp;L_EvidencePhrase&amp;" ",BF595)))&gt;0),NOT(OR(LEN(AU595)&lt;2,ISNUMBER(MATCH(AU595,L_Placeholder,0)))),NOT(OR(LEN(AX595)&lt;2,ISNUMBER(MATCH(AX595,L_Placeholder,0)))),TRIM(AE595)&lt;&gt;TRIM(T595)),"N/A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",BD595)))&gt;0),"INVALID – evidence missing, placeholder or not yet on file",IF(OR(LEN(AX595)&lt;2,ISNUMBER(MATCH(AX595,L_Placeholder,0))),"INVALID – verifier missing",IF(AX595=AU595,"INVALID – verifier must be someone other than the PIC",IF(SUMPRODUCT(--ISNUMBER(SEARCH(" "&amp;L_EvidencePhrase&amp;" ",BC595)))&gt;0,"INVALID – result not yet available (awaiting / TBC)",IF(AND(TRIM(U595)="Pass",SUMPRODUCT(--ISNUMBER(SEARCH(" "&amp;L_ResultBad&amp;" ",BC595)))&gt;0,NOT(SUMPRODUCT(--ISNUMBER(SEARCH(" "&amp;L_Negation&amp;" ",BC595)))&gt;0)),"INVALID – result describes a problem: use Fail, then Pass after CA",IF(AND(AQ595=1,OR(OR(LEN(AY595)&lt;3,ISNUMBER(MATCH(AY595,L_Placeholder,0))),SUMPRODUCT(--ISNUMBER(SEARCH(" "&amp;L_EvidencePhrase&amp;" ",BE595)))&gt;0)),"INVALID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SUBSTITUTE(SUBSTITUTE(SUBSTITUTE(SUBSTITUTE(SUBSTITUTE(SUBSTITUTE(SUBSTITUTE(SUBSTITUTE(SUBSTITUTE(SUBSTITUTE(SUBSTITUTE(SUBSTITUTE(SUBSTITUTE(LOWER(T595&amp;""),CHAR(160),"")," ",""),".",""),"-",""),"/",""),"?",""),"_",""),",",""),"[",""),"]",""),"(",""),")",""),"*","")</f>
        <v/>
      </c>
      <c r="AV595" s="61" t="str">
        <f aca="false">SUBSTITUTE(SUBSTITUTE(SUBSTITUTE(SUBSTITUTE(SUBSTITUTE(SUBSTITUTE(SUBSTITUTE(SUBSTITUTE(SUBSTITUTE(SUBSTITUTE(SUBSTITUTE(SUBSTITUTE(SUBSTITUTE(LOWER(V595&amp;""),CHAR(160),"")," ",""),".",""),"-",""),"/",""),"?",""),"_",""),",",""),"[",""),"]",""),"(",""),")",""),"*","")</f>
        <v/>
      </c>
      <c r="AW595" s="61" t="str">
        <f aca="false">SUBSTITUTE(SUBSTITUTE(SUBSTITUTE(SUBSTITUTE(SUBSTITUTE(SUBSTITUTE(SUBSTITUTE(SUBSTITUTE(SUBSTITUTE(SUBSTITUTE(SUBSTITUTE(SUBSTITUTE(SUBSTITUTE(LOWER(Z595&amp;""),CHAR(160),"")," ",""),".",""),"-",""),"/",""),"?",""),"_",""),",",""),"[",""),"]",""),"(",""),")",""),"*","")</f>
        <v/>
      </c>
      <c r="AX595" s="61" t="str">
        <f aca="false">SUBSTITUTE(SUBSTITUTE(SUBSTITUTE(SUBSTITUTE(SUBSTITUTE(SUBSTITUTE(SUBSTITUTE(SUBSTITUTE(SUBSTITUTE(SUBSTITUTE(SUBSTITUTE(SUBSTITUTE(SUBSTITUTE(LOWER(AE595&amp;""),CHAR(160),"")," ",""),".",""),"-",""),"/",""),"?",""),"_",""),",",""),"[",""),"]",""),"(",""),")",""),"*","")</f>
        <v/>
      </c>
      <c r="AY595" s="61" t="str">
        <f aca="false">SUBSTITUTE(SUBSTITUTE(SUBSTITUTE(SUBSTITUTE(SUBSTITUTE(SUBSTITUTE(SUBSTITUTE(SUBSTITUTE(SUBSTITUTE(SUBSTITUTE(SUBSTITUTE(SUBSTITUTE(SUBSTITUTE(LOWER(W595&amp;""),CHAR(160),"")," ",""),".",""),"-",""),"/",""),"?",""),"_",""),",",""),"[",""),"]",""),"(",""),")",""),"*","")</f>
        <v/>
      </c>
      <c r="AZ595" s="61" t="str">
        <f aca="false">SUBSTITUTE(SUBSTITUTE(SUBSTITUTE(SUBSTITUTE(SUBSTITUTE(SUBSTITUTE(SUBSTITUTE(SUBSTITUTE(SUBSTITUTE(SUBSTITUTE(SUBSTITUTE(SUBSTITUTE(SUBSTITUTE(LOWER(AC595&amp;""),CHAR(160),"")," ",""),".",""),"-",""),"/",""),"?",""),"_",""),",",""),"[",""),"]",""),"(",""),")",""),"*","")</f>
        <v/>
      </c>
      <c r="BA595" s="61" t="str">
        <f aca="false">SUBSTITUTE(SUBSTITUTE(SUBSTITUTE(SUBSTITUTE(SUBSTITUTE(SUBSTITUTE(SUBSTITUTE(SUBSTITUTE(SUBSTITUTE(SUBSTITUTE(SUBSTITUTE(SUBSTITUTE(SUBSTITUTE(LOWER(AA595&amp;""),CHAR(160),""),"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"&amp;TRIM(SUBSTITUTE(SUBSTITUTE(SUBSTITUTE(SUBSTITUTE(SUBSTITUTE(SUBSTITUTE(SUBSTITUTE(SUBSTITUTE(SUBSTITUTE(SUBSTITUTE(SUBSTITUTE(SUBSTITUTE(SUBSTITUTE(SUBSTITUTE(SUBSTITUTE(SUBSTITUTE(SUBSTITUTE(SUBSTITUTE(SUBSTITUTE(SUBSTITUTE(LOWER(V595&amp;""),CHAR(160)," "),"."," "),","," "),"-"," "),"/"," "),"("," "),")"," "),":"," "),";"," "),"_"," "),"–"," "),"?"," "),"!"," "),"*"," "),"["," "),"]"," "),"'"," "),"#"," "),"+"," "),"&amp;"," "))&amp;" "</f>
        <v>  </v>
      </c>
      <c r="BD595" s="61" t="str">
        <f aca="false">" "&amp;TRIM(SUBSTITUTE(SUBSTITUTE(SUBSTITUTE(SUBSTITUTE(SUBSTITUTE(SUBSTITUTE(SUBSTITUTE(SUBSTITUTE(SUBSTITUTE(SUBSTITUTE(SUBSTITUTE(SUBSTITUTE(SUBSTITUTE(SUBSTITUTE(SUBSTITUTE(SUBSTITUTE(SUBSTITUTE(SUBSTITUTE(SUBSTITUTE(SUBSTITUTE(LOWER(Z595&amp;""),CHAR(160)," "),"."," "),","," "),"-"," "),"/"," "),"("," "),")"," "),":"," "),";"," "),"_"," "),"–"," "),"?"," "),"!"," "),"*"," "),"["," "),"]"," "),"'"," "),"#"," "),"+"," "),"&amp;"," "))&amp;" "</f>
        <v>  </v>
      </c>
      <c r="BE595" s="61" t="str">
        <f aca="false">" "&amp;TRIM(SUBSTITUTE(SUBSTITUTE(SUBSTITUTE(SUBSTITUTE(SUBSTITUTE(SUBSTITUTE(SUBSTITUTE(SUBSTITUTE(SUBSTITUTE(SUBSTITUTE(SUBSTITUTE(SUBSTITUTE(SUBSTITUTE(SUBSTITUTE(SUBSTITUTE(SUBSTITUTE(SUBSTITUTE(SUBSTITUTE(SUBSTITUTE(SUBSTITUTE(LOWER(W595&amp;""),CHAR(160)," "),"."," "),","," "),"-"," "),"/"," "),"("," "),")"," "),":"," "),";"," "),"_"," "),"–"," "),"?"," "),"!"," "),"*"," "),"["," "),"]"," "),"'"," "),"#"," "),"+"," "),"&amp;"," "))&amp;" "</f>
        <v>  </v>
      </c>
      <c r="BF595" s="61" t="str">
        <f aca="false">" "&amp;TRIM(SUBSTITUTE(SUBSTITUTE(SUBSTITUTE(SUBSTITUTE(SUBSTITUTE(SUBSTITUTE(SUBSTITUTE(SUBSTITUTE(SUBSTITUTE(SUBSTITUTE(SUBSTITUTE(SUBSTITUTE(SUBSTITUTE(SUBSTITUTE(SUBSTITUTE(SUBSTITUTE(SUBSTITUTE(SUBSTITUTE(SUBSTITUTE(SUBSTITUTE(LOWER(AC595&amp;""),CHAR(160)," "),"."," "),","," "),"-"," "),"/"," "),"("," "),")"," "),":"," "),";"," "),"_"," "),"–"," "),"?"," "),"!"," "),"*"," "),"["," "),"]"," "),"'"," "),"#"," "),"+"," "),"&amp;"," "))&amp;" "</f>
        <v>  </v>
      </c>
    </row>
    <row r="596" customFormat="false" ht="41.25" hidden="false" customHeight="true" outlineLevel="0" collapsed="false">
      <c r="A596" s="57" t="s">
        <v>1277</v>
      </c>
      <c r="B596" s="57" t="s">
        <v>290</v>
      </c>
      <c r="C596" s="57" t="str">
        <f aca="false">Flights!$F$22</f>
        <v>MH0052</v>
      </c>
      <c r="D596" s="58" t="n">
        <f aca="false">Flights!$D$22</f>
        <v>46322</v>
      </c>
      <c r="E596" s="57" t="str">
        <f aca="false">Flights!$G$22&amp;"-"&amp;Flights!$H$22</f>
        <v>KUL-KIX</v>
      </c>
      <c r="F596" s="57" t="str">
        <f aca="false">Flights!$K$22</f>
        <v>BC</v>
      </c>
      <c r="G596" s="57" t="s">
        <v>402</v>
      </c>
      <c r="H596" s="57" t="s">
        <v>360</v>
      </c>
      <c r="I596" s="57" t="s">
        <v>481</v>
      </c>
      <c r="J596" s="57" t="s">
        <v>497</v>
      </c>
      <c r="K596" s="67" t="s">
        <v>483</v>
      </c>
      <c r="L596" s="67" t="s">
        <v>1278</v>
      </c>
      <c r="M596" s="67" t="s">
        <v>433</v>
      </c>
      <c r="N596" s="67" t="s">
        <v>365</v>
      </c>
      <c r="O596" s="67" t="s">
        <v>485</v>
      </c>
      <c r="P596" s="57" t="s">
        <v>184</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open",IF(AND(NOT(OR(LEN(AZ596)&lt;15,ISNUMBER(MATCH(AZ596,L_Placeholder,0)))),NOT(SUMPRODUCT(--ISNUMBER(SEARCH(" "&amp;L_EvidencePhrase&amp;" ",BF596)))&gt;0),NOT(OR(LEN(AU596)&lt;2,ISNUMBER(MATCH(AU596,L_Placeholder,0)))),NOT(OR(LEN(AX596)&lt;2,ISNUMBER(MATCH(AX596,L_Placeholder,0)))),TRIM(AE596)&lt;&gt;TRIM(T596)),"N/A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",BD596)))&gt;0),"INVALID – evidence missing, placeholder or not yet on file",IF(OR(LEN(AX596)&lt;2,ISNUMBER(MATCH(AX596,L_Placeholder,0))),"INVALID – verifier missing",IF(AX596=AU596,"INVALID – verifier must be someone other than the PIC",IF(SUMPRODUCT(--ISNUMBER(SEARCH(" "&amp;L_EvidencePhrase&amp;" ",BC596)))&gt;0,"INVALID – result not yet available (awaiting / TBC)",IF(AND(TRIM(U596)="Pass",SUMPRODUCT(--ISNUMBER(SEARCH(" "&amp;L_ResultBad&amp;" ",BC596)))&gt;0,NOT(SUMPRODUCT(--ISNUMBER(SEARCH(" "&amp;L_Negation&amp;" ",BC596)))&gt;0)),"INVALID – result describes a problem: use Fail, then Pass after CA",IF(AND(AQ596=1,OR(OR(LEN(AY596)&lt;3,ISNUMBER(MATCH(AY596,L_Placeholder,0))),SUMPRODUCT(--ISNUMBER(SEARCH(" "&amp;L_EvidencePhrase&amp;" ",BE596)))&gt;0)),"INVALID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SUBSTITUTE(SUBSTITUTE(SUBSTITUTE(SUBSTITUTE(SUBSTITUTE(SUBSTITUTE(SUBSTITUTE(SUBSTITUTE(SUBSTITUTE(SUBSTITUTE(SUBSTITUTE(SUBSTITUTE(SUBSTITUTE(LOWER(T596&amp;""),CHAR(160),"")," ",""),".",""),"-",""),"/",""),"?",""),"_",""),",",""),"[",""),"]",""),"(",""),")",""),"*","")</f>
        <v/>
      </c>
      <c r="AV596" s="61" t="str">
        <f aca="false">SUBSTITUTE(SUBSTITUTE(SUBSTITUTE(SUBSTITUTE(SUBSTITUTE(SUBSTITUTE(SUBSTITUTE(SUBSTITUTE(SUBSTITUTE(SUBSTITUTE(SUBSTITUTE(SUBSTITUTE(SUBSTITUTE(LOWER(V596&amp;""),CHAR(160),"")," ",""),".",""),"-",""),"/",""),"?",""),"_",""),",",""),"[",""),"]",""),"(",""),")",""),"*","")</f>
        <v/>
      </c>
      <c r="AW596" s="61" t="str">
        <f aca="false">SUBSTITUTE(SUBSTITUTE(SUBSTITUTE(SUBSTITUTE(SUBSTITUTE(SUBSTITUTE(SUBSTITUTE(SUBSTITUTE(SUBSTITUTE(SUBSTITUTE(SUBSTITUTE(SUBSTITUTE(SUBSTITUTE(LOWER(Z596&amp;""),CHAR(160),"")," ",""),".",""),"-",""),"/",""),"?",""),"_",""),",",""),"[",""),"]",""),"(",""),")",""),"*","")</f>
        <v/>
      </c>
      <c r="AX596" s="61" t="str">
        <f aca="false">SUBSTITUTE(SUBSTITUTE(SUBSTITUTE(SUBSTITUTE(SUBSTITUTE(SUBSTITUTE(SUBSTITUTE(SUBSTITUTE(SUBSTITUTE(SUBSTITUTE(SUBSTITUTE(SUBSTITUTE(SUBSTITUTE(LOWER(AE596&amp;""),CHAR(160),"")," ",""),".",""),"-",""),"/",""),"?",""),"_",""),",",""),"[",""),"]",""),"(",""),")",""),"*","")</f>
        <v/>
      </c>
      <c r="AY596" s="61" t="str">
        <f aca="false">SUBSTITUTE(SUBSTITUTE(SUBSTITUTE(SUBSTITUTE(SUBSTITUTE(SUBSTITUTE(SUBSTITUTE(SUBSTITUTE(SUBSTITUTE(SUBSTITUTE(SUBSTITUTE(SUBSTITUTE(SUBSTITUTE(LOWER(W596&amp;""),CHAR(160),"")," ",""),".",""),"-",""),"/",""),"?",""),"_",""),",",""),"[",""),"]",""),"(",""),")",""),"*","")</f>
        <v/>
      </c>
      <c r="AZ596" s="61" t="str">
        <f aca="false">SUBSTITUTE(SUBSTITUTE(SUBSTITUTE(SUBSTITUTE(SUBSTITUTE(SUBSTITUTE(SUBSTITUTE(SUBSTITUTE(SUBSTITUTE(SUBSTITUTE(SUBSTITUTE(SUBSTITUTE(SUBSTITUTE(LOWER(AC596&amp;""),CHAR(160),"")," ",""),".",""),"-",""),"/",""),"?",""),"_",""),",",""),"[",""),"]",""),"(",""),")",""),"*","")</f>
        <v/>
      </c>
      <c r="BA596" s="61" t="str">
        <f aca="false">SUBSTITUTE(SUBSTITUTE(SUBSTITUTE(SUBSTITUTE(SUBSTITUTE(SUBSTITUTE(SUBSTITUTE(SUBSTITUTE(SUBSTITUTE(SUBSTITUTE(SUBSTITUTE(SUBSTITUTE(SUBSTITUTE(LOWER(AA596&amp;""),CHAR(160),""),"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"&amp;TRIM(SUBSTITUTE(SUBSTITUTE(SUBSTITUTE(SUBSTITUTE(SUBSTITUTE(SUBSTITUTE(SUBSTITUTE(SUBSTITUTE(SUBSTITUTE(SUBSTITUTE(SUBSTITUTE(SUBSTITUTE(SUBSTITUTE(SUBSTITUTE(SUBSTITUTE(SUBSTITUTE(SUBSTITUTE(SUBSTITUTE(SUBSTITUTE(SUBSTITUTE(LOWER(V596&amp;""),CHAR(160)," "),"."," "),","," "),"-"," "),"/"," "),"("," "),")"," "),":"," "),";"," "),"_"," "),"–"," "),"?"," "),"!"," "),"*"," "),"["," "),"]"," "),"'"," "),"#"," "),"+"," "),"&amp;"," "))&amp;" "</f>
        <v>  </v>
      </c>
      <c r="BD596" s="61" t="str">
        <f aca="false">" "&amp;TRIM(SUBSTITUTE(SUBSTITUTE(SUBSTITUTE(SUBSTITUTE(SUBSTITUTE(SUBSTITUTE(SUBSTITUTE(SUBSTITUTE(SUBSTITUTE(SUBSTITUTE(SUBSTITUTE(SUBSTITUTE(SUBSTITUTE(SUBSTITUTE(SUBSTITUTE(SUBSTITUTE(SUBSTITUTE(SUBSTITUTE(SUBSTITUTE(SUBSTITUTE(LOWER(Z596&amp;""),CHAR(160)," "),"."," "),","," "),"-"," "),"/"," "),"("," "),")"," "),":"," "),";"," "),"_"," "),"–"," "),"?"," "),"!"," "),"*"," "),"["," "),"]"," "),"'"," "),"#"," "),"+"," "),"&amp;"," "))&amp;" "</f>
        <v>  </v>
      </c>
      <c r="BE596" s="61" t="str">
        <f aca="false">" "&amp;TRIM(SUBSTITUTE(SUBSTITUTE(SUBSTITUTE(SUBSTITUTE(SUBSTITUTE(SUBSTITUTE(SUBSTITUTE(SUBSTITUTE(SUBSTITUTE(SUBSTITUTE(SUBSTITUTE(SUBSTITUTE(SUBSTITUTE(SUBSTITUTE(SUBSTITUTE(SUBSTITUTE(SUBSTITUTE(SUBSTITUTE(SUBSTITUTE(SUBSTITUTE(LOWER(W596&amp;""),CHAR(160)," "),"."," "),","," "),"-"," "),"/"," "),"("," "),")"," "),":"," "),";"," "),"_"," "),"–"," "),"?"," "),"!"," "),"*"," "),"["," "),"]"," "),"'"," "),"#"," "),"+"," "),"&amp;"," "))&amp;" "</f>
        <v>  </v>
      </c>
      <c r="BF596" s="61" t="str">
        <f aca="false">" "&amp;TRIM(SUBSTITUTE(SUBSTITUTE(SUBSTITUTE(SUBSTITUTE(SUBSTITUTE(SUBSTITUTE(SUBSTITUTE(SUBSTITUTE(SUBSTITUTE(SUBSTITUTE(SUBSTITUTE(SUBSTITUTE(SUBSTITUTE(SUBSTITUTE(SUBSTITUTE(SUBSTITUTE(SUBSTITUTE(SUBSTITUTE(SUBSTITUTE(SUBSTITUTE(LOWER(AC596&amp;""),CHAR(160)," "),"."," "),","," "),"-"," "),"/"," "),"("," "),")"," "),":"," "),";"," "),"_"," "),"–"," "),"?"," "),"!"," "),"*"," "),"["," "),"]"," "),"'"," "),"#"," "),"+"," "),"&amp;"," "))&amp;" "</f>
        <v>  </v>
      </c>
    </row>
    <row r="597" customFormat="false" ht="54" hidden="false" customHeight="true" outlineLevel="0" collapsed="false">
      <c r="A597" s="57" t="s">
        <v>1279</v>
      </c>
      <c r="B597" s="57" t="s">
        <v>290</v>
      </c>
      <c r="C597" s="57" t="str">
        <f aca="false">Flights!$F$22</f>
        <v>MH0052</v>
      </c>
      <c r="D597" s="58" t="n">
        <f aca="false">Flights!$D$22</f>
        <v>46322</v>
      </c>
      <c r="E597" s="57" t="str">
        <f aca="false">Flights!$G$22&amp;"-"&amp;Flights!$H$22</f>
        <v>KUL-KIX</v>
      </c>
      <c r="F597" s="57" t="str">
        <f aca="false">Flights!$K$22</f>
        <v>BC</v>
      </c>
      <c r="G597" s="57" t="s">
        <v>402</v>
      </c>
      <c r="H597" s="57" t="s">
        <v>360</v>
      </c>
      <c r="I597" s="57" t="s">
        <v>481</v>
      </c>
      <c r="J597" s="57" t="s">
        <v>500</v>
      </c>
      <c r="K597" s="67" t="s">
        <v>598</v>
      </c>
      <c r="L597" s="67" t="s">
        <v>1280</v>
      </c>
      <c r="M597" s="67" t="s">
        <v>433</v>
      </c>
      <c r="N597" s="67" t="s">
        <v>365</v>
      </c>
      <c r="O597" s="67" t="s">
        <v>503</v>
      </c>
      <c r="P597" s="57" t="s">
        <v>184</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open",IF(AND(NOT(OR(LEN(AZ597)&lt;15,ISNUMBER(MATCH(AZ597,L_Placeholder,0)))),NOT(SUMPRODUCT(--ISNUMBER(SEARCH(" "&amp;L_EvidencePhrase&amp;" ",BF597)))&gt;0),NOT(OR(LEN(AU597)&lt;2,ISNUMBER(MATCH(AU597,L_Placeholder,0)))),NOT(OR(LEN(AX597)&lt;2,ISNUMBER(MATCH(AX597,L_Placeholder,0)))),TRIM(AE597)&lt;&gt;TRIM(T597)),"N/A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",BD597)))&gt;0),"INVALID – evidence missing, placeholder or not yet on file",IF(OR(LEN(AX597)&lt;2,ISNUMBER(MATCH(AX597,L_Placeholder,0))),"INVALID – verifier missing",IF(AX597=AU597,"INVALID – verifier must be someone other than the PIC",IF(SUMPRODUCT(--ISNUMBER(SEARCH(" "&amp;L_EvidencePhrase&amp;" ",BC597)))&gt;0,"INVALID – result not yet available (awaiting / TBC)",IF(AND(TRIM(U597)="Pass",SUMPRODUCT(--ISNUMBER(SEARCH(" "&amp;L_ResultBad&amp;" ",BC597)))&gt;0,NOT(SUMPRODUCT(--ISNUMBER(SEARCH(" "&amp;L_Negation&amp;" ",BC597)))&gt;0)),"INVALID – result describes a problem: use Fail, then Pass after CA",IF(AND(AQ597=1,OR(OR(LEN(AY597)&lt;3,ISNUMBER(MATCH(AY597,L_Placeholder,0))),SUMPRODUCT(--ISNUMBER(SEARCH(" "&amp;L_EvidencePhrase&amp;" ",BE597)))&gt;0)),"INVALID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SUBSTITUTE(SUBSTITUTE(SUBSTITUTE(SUBSTITUTE(SUBSTITUTE(SUBSTITUTE(SUBSTITUTE(SUBSTITUTE(SUBSTITUTE(SUBSTITUTE(SUBSTITUTE(SUBSTITUTE(SUBSTITUTE(LOWER(T597&amp;""),CHAR(160),"")," ",""),".",""),"-",""),"/",""),"?",""),"_",""),",",""),"[",""),"]",""),"(",""),")",""),"*","")</f>
        <v/>
      </c>
      <c r="AV597" s="61" t="str">
        <f aca="false">SUBSTITUTE(SUBSTITUTE(SUBSTITUTE(SUBSTITUTE(SUBSTITUTE(SUBSTITUTE(SUBSTITUTE(SUBSTITUTE(SUBSTITUTE(SUBSTITUTE(SUBSTITUTE(SUBSTITUTE(SUBSTITUTE(LOWER(V597&amp;""),CHAR(160),"")," ",""),".",""),"-",""),"/",""),"?",""),"_",""),",",""),"[",""),"]",""),"(",""),")",""),"*","")</f>
        <v/>
      </c>
      <c r="AW597" s="61" t="str">
        <f aca="false">SUBSTITUTE(SUBSTITUTE(SUBSTITUTE(SUBSTITUTE(SUBSTITUTE(SUBSTITUTE(SUBSTITUTE(SUBSTITUTE(SUBSTITUTE(SUBSTITUTE(SUBSTITUTE(SUBSTITUTE(SUBSTITUTE(LOWER(Z597&amp;""),CHAR(160),"")," ",""),".",""),"-",""),"/",""),"?",""),"_",""),",",""),"[",""),"]",""),"(",""),")",""),"*","")</f>
        <v/>
      </c>
      <c r="AX597" s="61" t="str">
        <f aca="false">SUBSTITUTE(SUBSTITUTE(SUBSTITUTE(SUBSTITUTE(SUBSTITUTE(SUBSTITUTE(SUBSTITUTE(SUBSTITUTE(SUBSTITUTE(SUBSTITUTE(SUBSTITUTE(SUBSTITUTE(SUBSTITUTE(LOWER(AE597&amp;""),CHAR(160),"")," ",""),".",""),"-",""),"/",""),"?",""),"_",""),",",""),"[",""),"]",""),"(",""),")",""),"*","")</f>
        <v/>
      </c>
      <c r="AY597" s="61" t="str">
        <f aca="false">SUBSTITUTE(SUBSTITUTE(SUBSTITUTE(SUBSTITUTE(SUBSTITUTE(SUBSTITUTE(SUBSTITUTE(SUBSTITUTE(SUBSTITUTE(SUBSTITUTE(SUBSTITUTE(SUBSTITUTE(SUBSTITUTE(LOWER(W597&amp;""),CHAR(160),"")," ",""),".",""),"-",""),"/",""),"?",""),"_",""),",",""),"[",""),"]",""),"(",""),")",""),"*","")</f>
        <v/>
      </c>
      <c r="AZ597" s="61" t="str">
        <f aca="false">SUBSTITUTE(SUBSTITUTE(SUBSTITUTE(SUBSTITUTE(SUBSTITUTE(SUBSTITUTE(SUBSTITUTE(SUBSTITUTE(SUBSTITUTE(SUBSTITUTE(SUBSTITUTE(SUBSTITUTE(SUBSTITUTE(LOWER(AC597&amp;""),CHAR(160),"")," ",""),".",""),"-",""),"/",""),"?",""),"_",""),",",""),"[",""),"]",""),"(",""),")",""),"*","")</f>
        <v/>
      </c>
      <c r="BA597" s="61" t="str">
        <f aca="false">SUBSTITUTE(SUBSTITUTE(SUBSTITUTE(SUBSTITUTE(SUBSTITUTE(SUBSTITUTE(SUBSTITUTE(SUBSTITUTE(SUBSTITUTE(SUBSTITUTE(SUBSTITUTE(SUBSTITUTE(SUBSTITUTE(LOWER(AA597&amp;""),CHAR(160),""),"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"&amp;TRIM(SUBSTITUTE(SUBSTITUTE(SUBSTITUTE(SUBSTITUTE(SUBSTITUTE(SUBSTITUTE(SUBSTITUTE(SUBSTITUTE(SUBSTITUTE(SUBSTITUTE(SUBSTITUTE(SUBSTITUTE(SUBSTITUTE(SUBSTITUTE(SUBSTITUTE(SUBSTITUTE(SUBSTITUTE(SUBSTITUTE(SUBSTITUTE(SUBSTITUTE(LOWER(V597&amp;""),CHAR(160)," "),"."," "),","," "),"-"," "),"/"," "),"("," "),")"," "),":"," "),";"," "),"_"," "),"–"," "),"?"," "),"!"," "),"*"," "),"["," "),"]"," "),"'"," "),"#"," "),"+"," "),"&amp;"," "))&amp;" "</f>
        <v>  </v>
      </c>
      <c r="BD597" s="61" t="str">
        <f aca="false">" "&amp;TRIM(SUBSTITUTE(SUBSTITUTE(SUBSTITUTE(SUBSTITUTE(SUBSTITUTE(SUBSTITUTE(SUBSTITUTE(SUBSTITUTE(SUBSTITUTE(SUBSTITUTE(SUBSTITUTE(SUBSTITUTE(SUBSTITUTE(SUBSTITUTE(SUBSTITUTE(SUBSTITUTE(SUBSTITUTE(SUBSTITUTE(SUBSTITUTE(SUBSTITUTE(LOWER(Z597&amp;""),CHAR(160)," "),"."," "),","," "),"-"," "),"/"," "),"("," "),")"," "),":"," "),";"," "),"_"," "),"–"," "),"?"," "),"!"," "),"*"," "),"["," "),"]"," "),"'"," "),"#"," "),"+"," "),"&amp;"," "))&amp;" "</f>
        <v>  </v>
      </c>
      <c r="BE597" s="61" t="str">
        <f aca="false">" "&amp;TRIM(SUBSTITUTE(SUBSTITUTE(SUBSTITUTE(SUBSTITUTE(SUBSTITUTE(SUBSTITUTE(SUBSTITUTE(SUBSTITUTE(SUBSTITUTE(SUBSTITUTE(SUBSTITUTE(SUBSTITUTE(SUBSTITUTE(SUBSTITUTE(SUBSTITUTE(SUBSTITUTE(SUBSTITUTE(SUBSTITUTE(SUBSTITUTE(SUBSTITUTE(LOWER(W597&amp;""),CHAR(160)," "),"."," "),","," "),"-"," "),"/"," "),"("," "),")"," "),":"," "),";"," "),"_"," "),"–"," "),"?"," "),"!"," "),"*"," "),"["," "),"]"," "),"'"," "),"#"," "),"+"," "),"&amp;"," "))&amp;" "</f>
        <v>  </v>
      </c>
      <c r="BF597" s="61" t="str">
        <f aca="false">" "&amp;TRIM(SUBSTITUTE(SUBSTITUTE(SUBSTITUTE(SUBSTITUTE(SUBSTITUTE(SUBSTITUTE(SUBSTITUTE(SUBSTITUTE(SUBSTITUTE(SUBSTITUTE(SUBSTITUTE(SUBSTITUTE(SUBSTITUTE(SUBSTITUTE(SUBSTITUTE(SUBSTITUTE(SUBSTITUTE(SUBSTITUTE(SUBSTITUTE(SUBSTITUTE(LOWER(AC597&amp;""),CHAR(160)," "),"."," "),","," "),"-"," "),"/"," "),"("," "),")"," "),":"," "),";"," "),"_"," "),"–"," "),"?"," "),"!"," "),"*"," "),"["," "),"]"," "),"'"," "),"#"," "),"+"," "),"&amp;"," "))&amp;" "</f>
        <v>  </v>
      </c>
    </row>
    <row r="598" customFormat="false" ht="41.25" hidden="false" customHeight="true" outlineLevel="0" collapsed="false">
      <c r="A598" s="57" t="s">
        <v>1281</v>
      </c>
      <c r="B598" s="57" t="s">
        <v>290</v>
      </c>
      <c r="C598" s="57" t="str">
        <f aca="false">Flights!$F$22</f>
        <v>MH0052</v>
      </c>
      <c r="D598" s="58" t="n">
        <f aca="false">Flights!$D$22</f>
        <v>46322</v>
      </c>
      <c r="E598" s="57" t="str">
        <f aca="false">Flights!$G$22&amp;"-"&amp;Flights!$H$22</f>
        <v>KUL-KIX</v>
      </c>
      <c r="F598" s="57" t="str">
        <f aca="false">Flights!$K$22</f>
        <v>BC</v>
      </c>
      <c r="G598" s="57" t="s">
        <v>402</v>
      </c>
      <c r="H598" s="57" t="s">
        <v>360</v>
      </c>
      <c r="I598" s="57" t="s">
        <v>481</v>
      </c>
      <c r="J598" s="57" t="s">
        <v>505</v>
      </c>
      <c r="K598" s="67" t="s">
        <v>483</v>
      </c>
      <c r="L598" s="67" t="s">
        <v>1282</v>
      </c>
      <c r="M598" s="67" t="s">
        <v>433</v>
      </c>
      <c r="N598" s="67" t="s">
        <v>365</v>
      </c>
      <c r="O598" s="67" t="s">
        <v>485</v>
      </c>
      <c r="P598" s="57" t="s">
        <v>184</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open",IF(AND(NOT(OR(LEN(AZ598)&lt;15,ISNUMBER(MATCH(AZ598,L_Placeholder,0)))),NOT(SUMPRODUCT(--ISNUMBER(SEARCH(" "&amp;L_EvidencePhrase&amp;" ",BF598)))&gt;0),NOT(OR(LEN(AU598)&lt;2,ISNUMBER(MATCH(AU598,L_Placeholder,0)))),NOT(OR(LEN(AX598)&lt;2,ISNUMBER(MATCH(AX598,L_Placeholder,0)))),TRIM(AE598)&lt;&gt;TRIM(T598)),"N/A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",BD598)))&gt;0),"INVALID – evidence missing, placeholder or not yet on file",IF(OR(LEN(AX598)&lt;2,ISNUMBER(MATCH(AX598,L_Placeholder,0))),"INVALID – verifier missing",IF(AX598=AU598,"INVALID – verifier must be someone other than the PIC",IF(SUMPRODUCT(--ISNUMBER(SEARCH(" "&amp;L_EvidencePhrase&amp;" ",BC598)))&gt;0,"INVALID – result not yet available (awaiting / TBC)",IF(AND(TRIM(U598)="Pass",SUMPRODUCT(--ISNUMBER(SEARCH(" "&amp;L_ResultBad&amp;" ",BC598)))&gt;0,NOT(SUMPRODUCT(--ISNUMBER(SEARCH(" "&amp;L_Negation&amp;" ",BC598)))&gt;0)),"INVALID – result describes a problem: use Fail, then Pass after CA",IF(AND(AQ598=1,OR(OR(LEN(AY598)&lt;3,ISNUMBER(MATCH(AY598,L_Placeholder,0))),SUMPRODUCT(--ISNUMBER(SEARCH(" "&amp;L_EvidencePhrase&amp;" ",BE598)))&gt;0)),"INVALID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SUBSTITUTE(SUBSTITUTE(SUBSTITUTE(SUBSTITUTE(SUBSTITUTE(SUBSTITUTE(SUBSTITUTE(SUBSTITUTE(SUBSTITUTE(SUBSTITUTE(SUBSTITUTE(SUBSTITUTE(SUBSTITUTE(LOWER(T598&amp;""),CHAR(160),"")," ",""),".",""),"-",""),"/",""),"?",""),"_",""),",",""),"[",""),"]",""),"(",""),")",""),"*","")</f>
        <v/>
      </c>
      <c r="AV598" s="61" t="str">
        <f aca="false">SUBSTITUTE(SUBSTITUTE(SUBSTITUTE(SUBSTITUTE(SUBSTITUTE(SUBSTITUTE(SUBSTITUTE(SUBSTITUTE(SUBSTITUTE(SUBSTITUTE(SUBSTITUTE(SUBSTITUTE(SUBSTITUTE(LOWER(V598&amp;""),CHAR(160),"")," ",""),".",""),"-",""),"/",""),"?",""),"_",""),",",""),"[",""),"]",""),"(",""),")",""),"*","")</f>
        <v/>
      </c>
      <c r="AW598" s="61" t="str">
        <f aca="false">SUBSTITUTE(SUBSTITUTE(SUBSTITUTE(SUBSTITUTE(SUBSTITUTE(SUBSTITUTE(SUBSTITUTE(SUBSTITUTE(SUBSTITUTE(SUBSTITUTE(SUBSTITUTE(SUBSTITUTE(SUBSTITUTE(LOWER(Z598&amp;""),CHAR(160),"")," ",""),".",""),"-",""),"/",""),"?",""),"_",""),",",""),"[",""),"]",""),"(",""),")",""),"*","")</f>
        <v/>
      </c>
      <c r="AX598" s="61" t="str">
        <f aca="false">SUBSTITUTE(SUBSTITUTE(SUBSTITUTE(SUBSTITUTE(SUBSTITUTE(SUBSTITUTE(SUBSTITUTE(SUBSTITUTE(SUBSTITUTE(SUBSTITUTE(SUBSTITUTE(SUBSTITUTE(SUBSTITUTE(LOWER(AE598&amp;""),CHAR(160),"")," ",""),".",""),"-",""),"/",""),"?",""),"_",""),",",""),"[",""),"]",""),"(",""),")",""),"*","")</f>
        <v/>
      </c>
      <c r="AY598" s="61" t="str">
        <f aca="false">SUBSTITUTE(SUBSTITUTE(SUBSTITUTE(SUBSTITUTE(SUBSTITUTE(SUBSTITUTE(SUBSTITUTE(SUBSTITUTE(SUBSTITUTE(SUBSTITUTE(SUBSTITUTE(SUBSTITUTE(SUBSTITUTE(LOWER(W598&amp;""),CHAR(160),"")," ",""),".",""),"-",""),"/",""),"?",""),"_",""),",",""),"[",""),"]",""),"(",""),")",""),"*","")</f>
        <v/>
      </c>
      <c r="AZ598" s="61" t="str">
        <f aca="false">SUBSTITUTE(SUBSTITUTE(SUBSTITUTE(SUBSTITUTE(SUBSTITUTE(SUBSTITUTE(SUBSTITUTE(SUBSTITUTE(SUBSTITUTE(SUBSTITUTE(SUBSTITUTE(SUBSTITUTE(SUBSTITUTE(LOWER(AC598&amp;""),CHAR(160),"")," ",""),".",""),"-",""),"/",""),"?",""),"_",""),",",""),"[",""),"]",""),"(",""),")",""),"*","")</f>
        <v/>
      </c>
      <c r="BA598" s="61" t="str">
        <f aca="false">SUBSTITUTE(SUBSTITUTE(SUBSTITUTE(SUBSTITUTE(SUBSTITUTE(SUBSTITUTE(SUBSTITUTE(SUBSTITUTE(SUBSTITUTE(SUBSTITUTE(SUBSTITUTE(SUBSTITUTE(SUBSTITUTE(LOWER(AA598&amp;""),CHAR(160),""),"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"&amp;TRIM(SUBSTITUTE(SUBSTITUTE(SUBSTITUTE(SUBSTITUTE(SUBSTITUTE(SUBSTITUTE(SUBSTITUTE(SUBSTITUTE(SUBSTITUTE(SUBSTITUTE(SUBSTITUTE(SUBSTITUTE(SUBSTITUTE(SUBSTITUTE(SUBSTITUTE(SUBSTITUTE(SUBSTITUTE(SUBSTITUTE(SUBSTITUTE(SUBSTITUTE(LOWER(V598&amp;""),CHAR(160)," "),"."," "),","," "),"-"," "),"/"," "),"("," "),")"," "),":"," "),";"," "),"_"," "),"–"," "),"?"," "),"!"," "),"*"," "),"["," "),"]"," "),"'"," "),"#"," "),"+"," "),"&amp;"," "))&amp;" "</f>
        <v>  </v>
      </c>
      <c r="BD598" s="61" t="str">
        <f aca="false">" "&amp;TRIM(SUBSTITUTE(SUBSTITUTE(SUBSTITUTE(SUBSTITUTE(SUBSTITUTE(SUBSTITUTE(SUBSTITUTE(SUBSTITUTE(SUBSTITUTE(SUBSTITUTE(SUBSTITUTE(SUBSTITUTE(SUBSTITUTE(SUBSTITUTE(SUBSTITUTE(SUBSTITUTE(SUBSTITUTE(SUBSTITUTE(SUBSTITUTE(SUBSTITUTE(LOWER(Z598&amp;""),CHAR(160)," "),"."," "),","," "),"-"," "),"/"," "),"("," "),")"," "),":"," "),";"," "),"_"," "),"–"," "),"?"," "),"!"," "),"*"," "),"["," "),"]"," "),"'"," "),"#"," "),"+"," "),"&amp;"," "))&amp;" "</f>
        <v>  </v>
      </c>
      <c r="BE598" s="61" t="str">
        <f aca="false">" "&amp;TRIM(SUBSTITUTE(SUBSTITUTE(SUBSTITUTE(SUBSTITUTE(SUBSTITUTE(SUBSTITUTE(SUBSTITUTE(SUBSTITUTE(SUBSTITUTE(SUBSTITUTE(SUBSTITUTE(SUBSTITUTE(SUBSTITUTE(SUBSTITUTE(SUBSTITUTE(SUBSTITUTE(SUBSTITUTE(SUBSTITUTE(SUBSTITUTE(SUBSTITUTE(LOWER(W598&amp;""),CHAR(160)," "),"."," "),","," "),"-"," "),"/"," "),"("," "),")"," "),":"," "),";"," "),"_"," "),"–"," "),"?"," "),"!"," "),"*"," "),"["," "),"]"," "),"'"," "),"#"," "),"+"," "),"&amp;"," "))&amp;" "</f>
        <v>  </v>
      </c>
      <c r="BF598" s="61" t="str">
        <f aca="false">" "&amp;TRIM(SUBSTITUTE(SUBSTITUTE(SUBSTITUTE(SUBSTITUTE(SUBSTITUTE(SUBSTITUTE(SUBSTITUTE(SUBSTITUTE(SUBSTITUTE(SUBSTITUTE(SUBSTITUTE(SUBSTITUTE(SUBSTITUTE(SUBSTITUTE(SUBSTITUTE(SUBSTITUTE(SUBSTITUTE(SUBSTITUTE(SUBSTITUTE(SUBSTITUTE(LOWER(AC598&amp;""),CHAR(160)," "),"."," "),","," "),"-"," "),"/"," "),"("," "),")"," "),":"," "),";"," "),"_"," "),"–"," "),"?"," "),"!"," "),"*"," "),"["," "),"]"," "),"'"," "),"#"," "),"+"," "),"&amp;"," "))&amp;" "</f>
        <v>  </v>
      </c>
    </row>
    <row r="599" customFormat="false" ht="41.25" hidden="false" customHeight="true" outlineLevel="0" collapsed="false">
      <c r="A599" s="57" t="s">
        <v>1283</v>
      </c>
      <c r="B599" s="57" t="s">
        <v>290</v>
      </c>
      <c r="C599" s="57" t="str">
        <f aca="false">Flights!$F$22</f>
        <v>MH0052</v>
      </c>
      <c r="D599" s="58" t="n">
        <f aca="false">Flights!$D$22</f>
        <v>46322</v>
      </c>
      <c r="E599" s="57" t="str">
        <f aca="false">Flights!$G$22&amp;"-"&amp;Flights!$H$22</f>
        <v>KUL-KIX</v>
      </c>
      <c r="F599" s="57" t="str">
        <f aca="false">Flights!$K$22</f>
        <v>BC</v>
      </c>
      <c r="G599" s="57" t="s">
        <v>402</v>
      </c>
      <c r="H599" s="57" t="s">
        <v>360</v>
      </c>
      <c r="I599" s="57" t="s">
        <v>429</v>
      </c>
      <c r="J599" s="57" t="s">
        <v>508</v>
      </c>
      <c r="K599" s="67" t="s">
        <v>431</v>
      </c>
      <c r="L599" s="67" t="s">
        <v>1284</v>
      </c>
      <c r="M599" s="67" t="s">
        <v>433</v>
      </c>
      <c r="N599" s="67" t="s">
        <v>365</v>
      </c>
      <c r="O599" s="67" t="s">
        <v>485</v>
      </c>
      <c r="P599" s="57" t="s">
        <v>184</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open",IF(AND(NOT(OR(LEN(AZ599)&lt;15,ISNUMBER(MATCH(AZ599,L_Placeholder,0)))),NOT(SUMPRODUCT(--ISNUMBER(SEARCH(" "&amp;L_EvidencePhrase&amp;" ",BF599)))&gt;0),NOT(OR(LEN(AU599)&lt;2,ISNUMBER(MATCH(AU599,L_Placeholder,0)))),NOT(OR(LEN(AX599)&lt;2,ISNUMBER(MATCH(AX599,L_Placeholder,0)))),TRIM(AE599)&lt;&gt;TRIM(T599)),"N/A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",BD599)))&gt;0),"INVALID – evidence missing, placeholder or not yet on file",IF(OR(LEN(AX599)&lt;2,ISNUMBER(MATCH(AX599,L_Placeholder,0))),"INVALID – verifier missing",IF(AX599=AU599,"INVALID – verifier must be someone other than the PIC",IF(SUMPRODUCT(--ISNUMBER(SEARCH(" "&amp;L_EvidencePhrase&amp;" ",BC599)))&gt;0,"INVALID – result not yet available (awaiting / TBC)",IF(AND(TRIM(U599)="Pass",SUMPRODUCT(--ISNUMBER(SEARCH(" "&amp;L_ResultBad&amp;" ",BC599)))&gt;0,NOT(SUMPRODUCT(--ISNUMBER(SEARCH(" "&amp;L_Negation&amp;" ",BC599)))&gt;0)),"INVALID – result describes a problem: use Fail, then Pass after CA",IF(AND(AQ599=1,OR(OR(LEN(AY599)&lt;3,ISNUMBER(MATCH(AY599,L_Placeholder,0))),SUMPRODUCT(--ISNUMBER(SEARCH(" "&amp;L_EvidencePhrase&amp;" ",BE599)))&gt;0)),"INVALID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SUBSTITUTE(SUBSTITUTE(SUBSTITUTE(SUBSTITUTE(SUBSTITUTE(SUBSTITUTE(SUBSTITUTE(SUBSTITUTE(SUBSTITUTE(SUBSTITUTE(SUBSTITUTE(SUBSTITUTE(SUBSTITUTE(LOWER(T599&amp;""),CHAR(160),"")," ",""),".",""),"-",""),"/",""),"?",""),"_",""),",",""),"[",""),"]",""),"(",""),")",""),"*","")</f>
        <v/>
      </c>
      <c r="AV599" s="61" t="str">
        <f aca="false">SUBSTITUTE(SUBSTITUTE(SUBSTITUTE(SUBSTITUTE(SUBSTITUTE(SUBSTITUTE(SUBSTITUTE(SUBSTITUTE(SUBSTITUTE(SUBSTITUTE(SUBSTITUTE(SUBSTITUTE(SUBSTITUTE(LOWER(V599&amp;""),CHAR(160),"")," ",""),".",""),"-",""),"/",""),"?",""),"_",""),",",""),"[",""),"]",""),"(",""),")",""),"*","")</f>
        <v/>
      </c>
      <c r="AW599" s="61" t="str">
        <f aca="false">SUBSTITUTE(SUBSTITUTE(SUBSTITUTE(SUBSTITUTE(SUBSTITUTE(SUBSTITUTE(SUBSTITUTE(SUBSTITUTE(SUBSTITUTE(SUBSTITUTE(SUBSTITUTE(SUBSTITUTE(SUBSTITUTE(LOWER(Z599&amp;""),CHAR(160),"")," ",""),".",""),"-",""),"/",""),"?",""),"_",""),",",""),"[",""),"]",""),"(",""),")",""),"*","")</f>
        <v/>
      </c>
      <c r="AX599" s="61" t="str">
        <f aca="false">SUBSTITUTE(SUBSTITUTE(SUBSTITUTE(SUBSTITUTE(SUBSTITUTE(SUBSTITUTE(SUBSTITUTE(SUBSTITUTE(SUBSTITUTE(SUBSTITUTE(SUBSTITUTE(SUBSTITUTE(SUBSTITUTE(LOWER(AE599&amp;""),CHAR(160),"")," ",""),".",""),"-",""),"/",""),"?",""),"_",""),",",""),"[",""),"]",""),"(",""),")",""),"*","")</f>
        <v/>
      </c>
      <c r="AY599" s="61" t="str">
        <f aca="false">SUBSTITUTE(SUBSTITUTE(SUBSTITUTE(SUBSTITUTE(SUBSTITUTE(SUBSTITUTE(SUBSTITUTE(SUBSTITUTE(SUBSTITUTE(SUBSTITUTE(SUBSTITUTE(SUBSTITUTE(SUBSTITUTE(LOWER(W599&amp;""),CHAR(160),"")," ",""),".",""),"-",""),"/",""),"?",""),"_",""),",",""),"[",""),"]",""),"(",""),")",""),"*","")</f>
        <v/>
      </c>
      <c r="AZ599" s="61" t="str">
        <f aca="false">SUBSTITUTE(SUBSTITUTE(SUBSTITUTE(SUBSTITUTE(SUBSTITUTE(SUBSTITUTE(SUBSTITUTE(SUBSTITUTE(SUBSTITUTE(SUBSTITUTE(SUBSTITUTE(SUBSTITUTE(SUBSTITUTE(LOWER(AC599&amp;""),CHAR(160),"")," ",""),".",""),"-",""),"/",""),"?",""),"_",""),",",""),"[",""),"]",""),"(",""),")",""),"*","")</f>
        <v/>
      </c>
      <c r="BA599" s="61" t="str">
        <f aca="false">SUBSTITUTE(SUBSTITUTE(SUBSTITUTE(SUBSTITUTE(SUBSTITUTE(SUBSTITUTE(SUBSTITUTE(SUBSTITUTE(SUBSTITUTE(SUBSTITUTE(SUBSTITUTE(SUBSTITUTE(SUBSTITUTE(LOWER(AA599&amp;""),CHAR(160),""),"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"&amp;TRIM(SUBSTITUTE(SUBSTITUTE(SUBSTITUTE(SUBSTITUTE(SUBSTITUTE(SUBSTITUTE(SUBSTITUTE(SUBSTITUTE(SUBSTITUTE(SUBSTITUTE(SUBSTITUTE(SUBSTITUTE(SUBSTITUTE(SUBSTITUTE(SUBSTITUTE(SUBSTITUTE(SUBSTITUTE(SUBSTITUTE(SUBSTITUTE(SUBSTITUTE(LOWER(V599&amp;""),CHAR(160)," "),"."," "),","," "),"-"," "),"/"," "),"("," "),")"," "),":"," "),";"," "),"_"," "),"–"," "),"?"," "),"!"," "),"*"," "),"["," "),"]"," "),"'"," "),"#"," "),"+"," "),"&amp;"," "))&amp;" "</f>
        <v>  </v>
      </c>
      <c r="BD599" s="61" t="str">
        <f aca="false">" "&amp;TRIM(SUBSTITUTE(SUBSTITUTE(SUBSTITUTE(SUBSTITUTE(SUBSTITUTE(SUBSTITUTE(SUBSTITUTE(SUBSTITUTE(SUBSTITUTE(SUBSTITUTE(SUBSTITUTE(SUBSTITUTE(SUBSTITUTE(SUBSTITUTE(SUBSTITUTE(SUBSTITUTE(SUBSTITUTE(SUBSTITUTE(SUBSTITUTE(SUBSTITUTE(LOWER(Z599&amp;""),CHAR(160)," "),"."," "),","," "),"-"," "),"/"," "),"("," "),")"," "),":"," "),";"," "),"_"," "),"–"," "),"?"," "),"!"," "),"*"," "),"["," "),"]"," "),"'"," "),"#"," "),"+"," "),"&amp;"," "))&amp;" "</f>
        <v>  </v>
      </c>
      <c r="BE599" s="61" t="str">
        <f aca="false">" "&amp;TRIM(SUBSTITUTE(SUBSTITUTE(SUBSTITUTE(SUBSTITUTE(SUBSTITUTE(SUBSTITUTE(SUBSTITUTE(SUBSTITUTE(SUBSTITUTE(SUBSTITUTE(SUBSTITUTE(SUBSTITUTE(SUBSTITUTE(SUBSTITUTE(SUBSTITUTE(SUBSTITUTE(SUBSTITUTE(SUBSTITUTE(SUBSTITUTE(SUBSTITUTE(LOWER(W599&amp;""),CHAR(160)," "),"."," "),","," "),"-"," "),"/"," "),"("," "),")"," "),":"," "),";"," "),"_"," "),"–"," "),"?"," "),"!"," "),"*"," "),"["," "),"]"," "),"'"," "),"#"," "),"+"," "),"&amp;"," "))&amp;" "</f>
        <v>  </v>
      </c>
      <c r="BF599" s="61" t="str">
        <f aca="false">" "&amp;TRIM(SUBSTITUTE(SUBSTITUTE(SUBSTITUTE(SUBSTITUTE(SUBSTITUTE(SUBSTITUTE(SUBSTITUTE(SUBSTITUTE(SUBSTITUTE(SUBSTITUTE(SUBSTITUTE(SUBSTITUTE(SUBSTITUTE(SUBSTITUTE(SUBSTITUTE(SUBSTITUTE(SUBSTITUTE(SUBSTITUTE(SUBSTITUTE(SUBSTITUTE(LOWER(AC599&amp;""),CHAR(160)," "),"."," "),","," "),"-"," "),"/"," "),"("," "),")"," "),":"," "),";"," "),"_"," "),"–"," "),"?"," "),"!"," "),"*"," "),"["," "),"]"," "),"'"," "),"#"," "),"+"," "),"&amp;"," "))&amp;" "</f>
        <v>  </v>
      </c>
    </row>
    <row r="600" customFormat="false" ht="41.25" hidden="false" customHeight="true" outlineLevel="0" collapsed="false">
      <c r="A600" s="57" t="s">
        <v>1285</v>
      </c>
      <c r="B600" s="57" t="s">
        <v>290</v>
      </c>
      <c r="C600" s="57" t="str">
        <f aca="false">Flights!$F$22</f>
        <v>MH0052</v>
      </c>
      <c r="D600" s="58" t="n">
        <f aca="false">Flights!$D$22</f>
        <v>46322</v>
      </c>
      <c r="E600" s="57" t="str">
        <f aca="false">Flights!$G$22&amp;"-"&amp;Flights!$H$22</f>
        <v>KUL-KIX</v>
      </c>
      <c r="F600" s="57" t="str">
        <f aca="false">Flights!$K$22</f>
        <v>BC</v>
      </c>
      <c r="G600" s="57" t="s">
        <v>402</v>
      </c>
      <c r="H600" s="57" t="s">
        <v>360</v>
      </c>
      <c r="I600" s="57" t="s">
        <v>429</v>
      </c>
      <c r="J600" s="57" t="s">
        <v>605</v>
      </c>
      <c r="K600" s="67" t="s">
        <v>431</v>
      </c>
      <c r="L600" s="67" t="s">
        <v>1286</v>
      </c>
      <c r="M600" s="67" t="s">
        <v>433</v>
      </c>
      <c r="N600" s="67" t="s">
        <v>365</v>
      </c>
      <c r="O600" s="67" t="s">
        <v>485</v>
      </c>
      <c r="P600" s="57" t="s">
        <v>184</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open",IF(AND(NOT(OR(LEN(AZ600)&lt;15,ISNUMBER(MATCH(AZ600,L_Placeholder,0)))),NOT(SUMPRODUCT(--ISNUMBER(SEARCH(" "&amp;L_EvidencePhrase&amp;" ",BF600)))&gt;0),NOT(OR(LEN(AU600)&lt;2,ISNUMBER(MATCH(AU600,L_Placeholder,0)))),NOT(OR(LEN(AX600)&lt;2,ISNUMBER(MATCH(AX600,L_Placeholder,0)))),TRIM(AE600)&lt;&gt;TRIM(T600)),"N/A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",BD600)))&gt;0),"INVALID – evidence missing, placeholder or not yet on file",IF(OR(LEN(AX600)&lt;2,ISNUMBER(MATCH(AX600,L_Placeholder,0))),"INVALID – verifier missing",IF(AX600=AU600,"INVALID – verifier must be someone other than the PIC",IF(SUMPRODUCT(--ISNUMBER(SEARCH(" "&amp;L_EvidencePhrase&amp;" ",BC600)))&gt;0,"INVALID – result not yet available (awaiting / TBC)",IF(AND(TRIM(U600)="Pass",SUMPRODUCT(--ISNUMBER(SEARCH(" "&amp;L_ResultBad&amp;" ",BC600)))&gt;0,NOT(SUMPRODUCT(--ISNUMBER(SEARCH(" "&amp;L_Negation&amp;" ",BC600)))&gt;0)),"INVALID – result describes a problem: use Fail, then Pass after CA",IF(AND(AQ600=1,OR(OR(LEN(AY600)&lt;3,ISNUMBER(MATCH(AY600,L_Placeholder,0))),SUMPRODUCT(--ISNUMBER(SEARCH(" "&amp;L_EvidencePhrase&amp;" ",BE600)))&gt;0)),"INVALID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SUBSTITUTE(SUBSTITUTE(SUBSTITUTE(SUBSTITUTE(SUBSTITUTE(SUBSTITUTE(SUBSTITUTE(SUBSTITUTE(SUBSTITUTE(SUBSTITUTE(SUBSTITUTE(SUBSTITUTE(SUBSTITUTE(LOWER(T600&amp;""),CHAR(160),"")," ",""),".",""),"-",""),"/",""),"?",""),"_",""),",",""),"[",""),"]",""),"(",""),")",""),"*","")</f>
        <v/>
      </c>
      <c r="AV600" s="61" t="str">
        <f aca="false">SUBSTITUTE(SUBSTITUTE(SUBSTITUTE(SUBSTITUTE(SUBSTITUTE(SUBSTITUTE(SUBSTITUTE(SUBSTITUTE(SUBSTITUTE(SUBSTITUTE(SUBSTITUTE(SUBSTITUTE(SUBSTITUTE(LOWER(V600&amp;""),CHAR(160),"")," ",""),".",""),"-",""),"/",""),"?",""),"_",""),",",""),"[",""),"]",""),"(",""),")",""),"*","")</f>
        <v/>
      </c>
      <c r="AW600" s="61" t="str">
        <f aca="false">SUBSTITUTE(SUBSTITUTE(SUBSTITUTE(SUBSTITUTE(SUBSTITUTE(SUBSTITUTE(SUBSTITUTE(SUBSTITUTE(SUBSTITUTE(SUBSTITUTE(SUBSTITUTE(SUBSTITUTE(SUBSTITUTE(LOWER(Z600&amp;""),CHAR(160),"")," ",""),".",""),"-",""),"/",""),"?",""),"_",""),",",""),"[",""),"]",""),"(",""),")",""),"*","")</f>
        <v/>
      </c>
      <c r="AX600" s="61" t="str">
        <f aca="false">SUBSTITUTE(SUBSTITUTE(SUBSTITUTE(SUBSTITUTE(SUBSTITUTE(SUBSTITUTE(SUBSTITUTE(SUBSTITUTE(SUBSTITUTE(SUBSTITUTE(SUBSTITUTE(SUBSTITUTE(SUBSTITUTE(LOWER(AE600&amp;""),CHAR(160),"")," ",""),".",""),"-",""),"/",""),"?",""),"_",""),",",""),"[",""),"]",""),"(",""),")",""),"*","")</f>
        <v/>
      </c>
      <c r="AY600" s="61" t="str">
        <f aca="false">SUBSTITUTE(SUBSTITUTE(SUBSTITUTE(SUBSTITUTE(SUBSTITUTE(SUBSTITUTE(SUBSTITUTE(SUBSTITUTE(SUBSTITUTE(SUBSTITUTE(SUBSTITUTE(SUBSTITUTE(SUBSTITUTE(LOWER(W600&amp;""),CHAR(160),"")," ",""),".",""),"-",""),"/",""),"?",""),"_",""),",",""),"[",""),"]",""),"(",""),")",""),"*","")</f>
        <v/>
      </c>
      <c r="AZ600" s="61" t="str">
        <f aca="false">SUBSTITUTE(SUBSTITUTE(SUBSTITUTE(SUBSTITUTE(SUBSTITUTE(SUBSTITUTE(SUBSTITUTE(SUBSTITUTE(SUBSTITUTE(SUBSTITUTE(SUBSTITUTE(SUBSTITUTE(SUBSTITUTE(LOWER(AC600&amp;""),CHAR(160),"")," ",""),".",""),"-",""),"/",""),"?",""),"_",""),",",""),"[",""),"]",""),"(",""),")",""),"*","")</f>
        <v/>
      </c>
      <c r="BA600" s="61" t="str">
        <f aca="false">SUBSTITUTE(SUBSTITUTE(SUBSTITUTE(SUBSTITUTE(SUBSTITUTE(SUBSTITUTE(SUBSTITUTE(SUBSTITUTE(SUBSTITUTE(SUBSTITUTE(SUBSTITUTE(SUBSTITUTE(SUBSTITUTE(LOWER(AA600&amp;""),CHAR(160),""),"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"&amp;TRIM(SUBSTITUTE(SUBSTITUTE(SUBSTITUTE(SUBSTITUTE(SUBSTITUTE(SUBSTITUTE(SUBSTITUTE(SUBSTITUTE(SUBSTITUTE(SUBSTITUTE(SUBSTITUTE(SUBSTITUTE(SUBSTITUTE(SUBSTITUTE(SUBSTITUTE(SUBSTITUTE(SUBSTITUTE(SUBSTITUTE(SUBSTITUTE(SUBSTITUTE(LOWER(V600&amp;""),CHAR(160)," "),"."," "),","," "),"-"," "),"/"," "),"("," "),")"," "),":"," "),";"," "),"_"," "),"–"," "),"?"," "),"!"," "),"*"," "),"["," "),"]"," "),"'"," "),"#"," "),"+"," "),"&amp;"," "))&amp;" "</f>
        <v>  </v>
      </c>
      <c r="BD600" s="61" t="str">
        <f aca="false">" "&amp;TRIM(SUBSTITUTE(SUBSTITUTE(SUBSTITUTE(SUBSTITUTE(SUBSTITUTE(SUBSTITUTE(SUBSTITUTE(SUBSTITUTE(SUBSTITUTE(SUBSTITUTE(SUBSTITUTE(SUBSTITUTE(SUBSTITUTE(SUBSTITUTE(SUBSTITUTE(SUBSTITUTE(SUBSTITUTE(SUBSTITUTE(SUBSTITUTE(SUBSTITUTE(LOWER(Z600&amp;""),CHAR(160)," "),"."," "),","," "),"-"," "),"/"," "),"("," "),")"," "),":"," "),";"," "),"_"," "),"–"," "),"?"," "),"!"," "),"*"," "),"["," "),"]"," "),"'"," "),"#"," "),"+"," "),"&amp;"," "))&amp;" "</f>
        <v>  </v>
      </c>
      <c r="BE600" s="61" t="str">
        <f aca="false">" "&amp;TRIM(SUBSTITUTE(SUBSTITUTE(SUBSTITUTE(SUBSTITUTE(SUBSTITUTE(SUBSTITUTE(SUBSTITUTE(SUBSTITUTE(SUBSTITUTE(SUBSTITUTE(SUBSTITUTE(SUBSTITUTE(SUBSTITUTE(SUBSTITUTE(SUBSTITUTE(SUBSTITUTE(SUBSTITUTE(SUBSTITUTE(SUBSTITUTE(SUBSTITUTE(LOWER(W600&amp;""),CHAR(160)," "),"."," "),","," "),"-"," "),"/"," "),"("," "),")"," "),":"," "),";"," "),"_"," "),"–"," "),"?"," "),"!"," "),"*"," "),"["," "),"]"," "),"'"," "),"#"," "),"+"," "),"&amp;"," "))&amp;" "</f>
        <v>  </v>
      </c>
      <c r="BF600" s="61" t="str">
        <f aca="false">" "&amp;TRIM(SUBSTITUTE(SUBSTITUTE(SUBSTITUTE(SUBSTITUTE(SUBSTITUTE(SUBSTITUTE(SUBSTITUTE(SUBSTITUTE(SUBSTITUTE(SUBSTITUTE(SUBSTITUTE(SUBSTITUTE(SUBSTITUTE(SUBSTITUTE(SUBSTITUTE(SUBSTITUTE(SUBSTITUTE(SUBSTITUTE(SUBSTITUTE(SUBSTITUTE(LOWER(AC600&amp;""),CHAR(160)," "),"."," "),","," "),"-"," "),"/"," "),"("," "),")"," "),":"," "),";"," "),"_"," "),"–"," "),"?"," "),"!"," "),"*"," "),"["," "),"]"," "),"'"," "),"#"," "),"+"," "),"&amp;"," "))&amp;" "</f>
        <v>  </v>
      </c>
    </row>
    <row r="601" customFormat="false" ht="41.25" hidden="false" customHeight="true" outlineLevel="0" collapsed="false">
      <c r="A601" s="57" t="s">
        <v>1287</v>
      </c>
      <c r="B601" s="57" t="s">
        <v>290</v>
      </c>
      <c r="C601" s="57" t="str">
        <f aca="false">Flights!$F$22</f>
        <v>MH0052</v>
      </c>
      <c r="D601" s="58" t="n">
        <f aca="false">Flights!$D$22</f>
        <v>46322</v>
      </c>
      <c r="E601" s="57" t="str">
        <f aca="false">Flights!$G$22&amp;"-"&amp;Flights!$H$22</f>
        <v>KUL-KIX</v>
      </c>
      <c r="F601" s="57" t="str">
        <f aca="false">Flights!$K$22</f>
        <v>BC</v>
      </c>
      <c r="G601" s="57" t="s">
        <v>402</v>
      </c>
      <c r="H601" s="57" t="s">
        <v>360</v>
      </c>
      <c r="I601" s="57" t="s">
        <v>429</v>
      </c>
      <c r="J601" s="57" t="s">
        <v>608</v>
      </c>
      <c r="K601" s="67" t="s">
        <v>431</v>
      </c>
      <c r="L601" s="67" t="s">
        <v>1288</v>
      </c>
      <c r="M601" s="67" t="s">
        <v>433</v>
      </c>
      <c r="N601" s="67" t="s">
        <v>365</v>
      </c>
      <c r="O601" s="67" t="s">
        <v>485</v>
      </c>
      <c r="P601" s="57" t="s">
        <v>184</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open",IF(AND(NOT(OR(LEN(AZ601)&lt;15,ISNUMBER(MATCH(AZ601,L_Placeholder,0)))),NOT(SUMPRODUCT(--ISNUMBER(SEARCH(" "&amp;L_EvidencePhrase&amp;" ",BF601)))&gt;0),NOT(OR(LEN(AU601)&lt;2,ISNUMBER(MATCH(AU601,L_Placeholder,0)))),NOT(OR(LEN(AX601)&lt;2,ISNUMBER(MATCH(AX601,L_Placeholder,0)))),TRIM(AE601)&lt;&gt;TRIM(T601)),"N/A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",BD601)))&gt;0),"INVALID – evidence missing, placeholder or not yet on file",IF(OR(LEN(AX601)&lt;2,ISNUMBER(MATCH(AX601,L_Placeholder,0))),"INVALID – verifier missing",IF(AX601=AU601,"INVALID – verifier must be someone other than the PIC",IF(SUMPRODUCT(--ISNUMBER(SEARCH(" "&amp;L_EvidencePhrase&amp;" ",BC601)))&gt;0,"INVALID – result not yet available (awaiting / TBC)",IF(AND(TRIM(U601)="Pass",SUMPRODUCT(--ISNUMBER(SEARCH(" "&amp;L_ResultBad&amp;" ",BC601)))&gt;0,NOT(SUMPRODUCT(--ISNUMBER(SEARCH(" "&amp;L_Negation&amp;" ",BC601)))&gt;0)),"INVALID – result describes a problem: use Fail, then Pass after CA",IF(AND(AQ601=1,OR(OR(LEN(AY601)&lt;3,ISNUMBER(MATCH(AY601,L_Placeholder,0))),SUMPRODUCT(--ISNUMBER(SEARCH(" "&amp;L_EvidencePhrase&amp;" ",BE601)))&gt;0)),"INVALID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SUBSTITUTE(SUBSTITUTE(SUBSTITUTE(SUBSTITUTE(SUBSTITUTE(SUBSTITUTE(SUBSTITUTE(SUBSTITUTE(SUBSTITUTE(SUBSTITUTE(SUBSTITUTE(SUBSTITUTE(SUBSTITUTE(LOWER(T601&amp;""),CHAR(160),"")," ",""),".",""),"-",""),"/",""),"?",""),"_",""),",",""),"[",""),"]",""),"(",""),")",""),"*","")</f>
        <v/>
      </c>
      <c r="AV601" s="61" t="str">
        <f aca="false">SUBSTITUTE(SUBSTITUTE(SUBSTITUTE(SUBSTITUTE(SUBSTITUTE(SUBSTITUTE(SUBSTITUTE(SUBSTITUTE(SUBSTITUTE(SUBSTITUTE(SUBSTITUTE(SUBSTITUTE(SUBSTITUTE(LOWER(V601&amp;""),CHAR(160),"")," ",""),".",""),"-",""),"/",""),"?",""),"_",""),",",""),"[",""),"]",""),"(",""),")",""),"*","")</f>
        <v/>
      </c>
      <c r="AW601" s="61" t="str">
        <f aca="false">SUBSTITUTE(SUBSTITUTE(SUBSTITUTE(SUBSTITUTE(SUBSTITUTE(SUBSTITUTE(SUBSTITUTE(SUBSTITUTE(SUBSTITUTE(SUBSTITUTE(SUBSTITUTE(SUBSTITUTE(SUBSTITUTE(LOWER(Z601&amp;""),CHAR(160),"")," ",""),".",""),"-",""),"/",""),"?",""),"_",""),",",""),"[",""),"]",""),"(",""),")",""),"*","")</f>
        <v/>
      </c>
      <c r="AX601" s="61" t="str">
        <f aca="false">SUBSTITUTE(SUBSTITUTE(SUBSTITUTE(SUBSTITUTE(SUBSTITUTE(SUBSTITUTE(SUBSTITUTE(SUBSTITUTE(SUBSTITUTE(SUBSTITUTE(SUBSTITUTE(SUBSTITUTE(SUBSTITUTE(LOWER(AE601&amp;""),CHAR(160),"")," ",""),".",""),"-",""),"/",""),"?",""),"_",""),",",""),"[",""),"]",""),"(",""),")",""),"*","")</f>
        <v/>
      </c>
      <c r="AY601" s="61" t="str">
        <f aca="false">SUBSTITUTE(SUBSTITUTE(SUBSTITUTE(SUBSTITUTE(SUBSTITUTE(SUBSTITUTE(SUBSTITUTE(SUBSTITUTE(SUBSTITUTE(SUBSTITUTE(SUBSTITUTE(SUBSTITUTE(SUBSTITUTE(LOWER(W601&amp;""),CHAR(160),"")," ",""),".",""),"-",""),"/",""),"?",""),"_",""),",",""),"[",""),"]",""),"(",""),")",""),"*","")</f>
        <v/>
      </c>
      <c r="AZ601" s="61" t="str">
        <f aca="false">SUBSTITUTE(SUBSTITUTE(SUBSTITUTE(SUBSTITUTE(SUBSTITUTE(SUBSTITUTE(SUBSTITUTE(SUBSTITUTE(SUBSTITUTE(SUBSTITUTE(SUBSTITUTE(SUBSTITUTE(SUBSTITUTE(LOWER(AC601&amp;""),CHAR(160),"")," ",""),".",""),"-",""),"/",""),"?",""),"_",""),",",""),"[",""),"]",""),"(",""),")",""),"*","")</f>
        <v/>
      </c>
      <c r="BA601" s="61" t="str">
        <f aca="false">SUBSTITUTE(SUBSTITUTE(SUBSTITUTE(SUBSTITUTE(SUBSTITUTE(SUBSTITUTE(SUBSTITUTE(SUBSTITUTE(SUBSTITUTE(SUBSTITUTE(SUBSTITUTE(SUBSTITUTE(SUBSTITUTE(LOWER(AA601&amp;""),CHAR(160),""),"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"&amp;TRIM(SUBSTITUTE(SUBSTITUTE(SUBSTITUTE(SUBSTITUTE(SUBSTITUTE(SUBSTITUTE(SUBSTITUTE(SUBSTITUTE(SUBSTITUTE(SUBSTITUTE(SUBSTITUTE(SUBSTITUTE(SUBSTITUTE(SUBSTITUTE(SUBSTITUTE(SUBSTITUTE(SUBSTITUTE(SUBSTITUTE(SUBSTITUTE(SUBSTITUTE(LOWER(V601&amp;""),CHAR(160)," "),"."," "),","," "),"-"," "),"/"," "),"("," "),")"," "),":"," "),";"," "),"_"," "),"–"," "),"?"," "),"!"," "),"*"," "),"["," "),"]"," "),"'"," "),"#"," "),"+"," "),"&amp;"," "))&amp;" "</f>
        <v>  </v>
      </c>
      <c r="BD601" s="61" t="str">
        <f aca="false">" "&amp;TRIM(SUBSTITUTE(SUBSTITUTE(SUBSTITUTE(SUBSTITUTE(SUBSTITUTE(SUBSTITUTE(SUBSTITUTE(SUBSTITUTE(SUBSTITUTE(SUBSTITUTE(SUBSTITUTE(SUBSTITUTE(SUBSTITUTE(SUBSTITUTE(SUBSTITUTE(SUBSTITUTE(SUBSTITUTE(SUBSTITUTE(SUBSTITUTE(SUBSTITUTE(LOWER(Z601&amp;""),CHAR(160)," "),"."," "),","," "),"-"," "),"/"," "),"("," "),")"," "),":"," "),";"," "),"_"," "),"–"," "),"?"," "),"!"," "),"*"," "),"["," "),"]"," "),"'"," "),"#"," "),"+"," "),"&amp;"," "))&amp;" "</f>
        <v>  </v>
      </c>
      <c r="BE601" s="61" t="str">
        <f aca="false">" "&amp;TRIM(SUBSTITUTE(SUBSTITUTE(SUBSTITUTE(SUBSTITUTE(SUBSTITUTE(SUBSTITUTE(SUBSTITUTE(SUBSTITUTE(SUBSTITUTE(SUBSTITUTE(SUBSTITUTE(SUBSTITUTE(SUBSTITUTE(SUBSTITUTE(SUBSTITUTE(SUBSTITUTE(SUBSTITUTE(SUBSTITUTE(SUBSTITUTE(SUBSTITUTE(LOWER(W601&amp;""),CHAR(160)," "),"."," "),","," "),"-"," "),"/"," "),"("," "),")"," "),":"," "),";"," "),"_"," "),"–"," "),"?"," "),"!"," "),"*"," "),"["," "),"]"," "),"'"," "),"#"," "),"+"," "),"&amp;"," "))&amp;" "</f>
        <v>  </v>
      </c>
      <c r="BF601" s="61" t="str">
        <f aca="false">" "&amp;TRIM(SUBSTITUTE(SUBSTITUTE(SUBSTITUTE(SUBSTITUTE(SUBSTITUTE(SUBSTITUTE(SUBSTITUTE(SUBSTITUTE(SUBSTITUTE(SUBSTITUTE(SUBSTITUTE(SUBSTITUTE(SUBSTITUTE(SUBSTITUTE(SUBSTITUTE(SUBSTITUTE(SUBSTITUTE(SUBSTITUTE(SUBSTITUTE(SUBSTITUTE(LOWER(AC601&amp;""),CHAR(160)," "),"."," "),","," "),"-"," "),"/"," "),"("," "),")"," "),":"," "),";"," "),"_"," "),"–"," "),"?"," "),"!"," "),"*"," "),"["," "),"]"," "),"'"," "),"#"," "),"+"," "),"&amp;"," "))&amp;" "</f>
        <v>  </v>
      </c>
    </row>
    <row r="602" customFormat="false" ht="39.75" hidden="false" customHeight="true" outlineLevel="0" collapsed="false">
      <c r="A602" s="57" t="s">
        <v>1289</v>
      </c>
      <c r="B602" s="57" t="s">
        <v>290</v>
      </c>
      <c r="C602" s="57" t="str">
        <f aca="false">Flights!$F$22</f>
        <v>MH0052</v>
      </c>
      <c r="D602" s="58" t="n">
        <f aca="false">Flights!$D$22</f>
        <v>46322</v>
      </c>
      <c r="E602" s="57" t="str">
        <f aca="false">Flights!$G$22&amp;"-"&amp;Flights!$H$22</f>
        <v>KUL-KIX</v>
      </c>
      <c r="F602" s="57" t="str">
        <f aca="false">Flights!$K$22</f>
        <v>BC</v>
      </c>
      <c r="G602" s="57" t="s">
        <v>402</v>
      </c>
      <c r="H602" s="57" t="s">
        <v>360</v>
      </c>
      <c r="I602" s="57" t="s">
        <v>611</v>
      </c>
      <c r="J602" s="57" t="s">
        <v>612</v>
      </c>
      <c r="K602" s="67" t="s">
        <v>483</v>
      </c>
      <c r="L602" s="67" t="s">
        <v>1290</v>
      </c>
      <c r="M602" s="67" t="s">
        <v>184</v>
      </c>
      <c r="N602" s="67" t="s">
        <v>365</v>
      </c>
      <c r="O602" s="67" t="s">
        <v>614</v>
      </c>
      <c r="P602" s="57" t="s">
        <v>184</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open",IF(AND(NOT(OR(LEN(AZ602)&lt;15,ISNUMBER(MATCH(AZ602,L_Placeholder,0)))),NOT(SUMPRODUCT(--ISNUMBER(SEARCH(" "&amp;L_EvidencePhrase&amp;" ",BF602)))&gt;0),NOT(OR(LEN(AU602)&lt;2,ISNUMBER(MATCH(AU602,L_Placeholder,0)))),NOT(OR(LEN(AX602)&lt;2,ISNUMBER(MATCH(AX602,L_Placeholder,0)))),TRIM(AE602)&lt;&gt;TRIM(T602)),"N/A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",BD602)))&gt;0),"INVALID – evidence missing, placeholder or not yet on file",IF(OR(LEN(AX602)&lt;2,ISNUMBER(MATCH(AX602,L_Placeholder,0))),"INVALID – verifier missing",IF(AX602=AU602,"INVALID – verifier must be someone other than the PIC",IF(SUMPRODUCT(--ISNUMBER(SEARCH(" "&amp;L_EvidencePhrase&amp;" ",BC602)))&gt;0,"INVALID – result not yet available (awaiting / TBC)",IF(AND(TRIM(U602)="Pass",SUMPRODUCT(--ISNUMBER(SEARCH(" "&amp;L_ResultBad&amp;" ",BC602)))&gt;0,NOT(SUMPRODUCT(--ISNUMBER(SEARCH(" "&amp;L_Negation&amp;" ",BC602)))&gt;0)),"INVALID – result describes a problem: use Fail, then Pass after CA",IF(AND(AQ602=1,OR(OR(LEN(AY602)&lt;3,ISNUMBER(MATCH(AY602,L_Placeholder,0))),SUMPRODUCT(--ISNUMBER(SEARCH(" "&amp;L_EvidencePhrase&amp;" ",BE602)))&gt;0)),"INVALID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SUBSTITUTE(SUBSTITUTE(SUBSTITUTE(SUBSTITUTE(SUBSTITUTE(SUBSTITUTE(SUBSTITUTE(SUBSTITUTE(SUBSTITUTE(SUBSTITUTE(SUBSTITUTE(SUBSTITUTE(SUBSTITUTE(LOWER(T602&amp;""),CHAR(160),"")," ",""),".",""),"-",""),"/",""),"?",""),"_",""),",",""),"[",""),"]",""),"(",""),")",""),"*","")</f>
        <v/>
      </c>
      <c r="AV602" s="61" t="str">
        <f aca="false">SUBSTITUTE(SUBSTITUTE(SUBSTITUTE(SUBSTITUTE(SUBSTITUTE(SUBSTITUTE(SUBSTITUTE(SUBSTITUTE(SUBSTITUTE(SUBSTITUTE(SUBSTITUTE(SUBSTITUTE(SUBSTITUTE(LOWER(V602&amp;""),CHAR(160),"")," ",""),".",""),"-",""),"/",""),"?",""),"_",""),",",""),"[",""),"]",""),"(",""),")",""),"*","")</f>
        <v/>
      </c>
      <c r="AW602" s="61" t="str">
        <f aca="false">SUBSTITUTE(SUBSTITUTE(SUBSTITUTE(SUBSTITUTE(SUBSTITUTE(SUBSTITUTE(SUBSTITUTE(SUBSTITUTE(SUBSTITUTE(SUBSTITUTE(SUBSTITUTE(SUBSTITUTE(SUBSTITUTE(LOWER(Z602&amp;""),CHAR(160),"")," ",""),".",""),"-",""),"/",""),"?",""),"_",""),",",""),"[",""),"]",""),"(",""),")",""),"*","")</f>
        <v/>
      </c>
      <c r="AX602" s="61" t="str">
        <f aca="false">SUBSTITUTE(SUBSTITUTE(SUBSTITUTE(SUBSTITUTE(SUBSTITUTE(SUBSTITUTE(SUBSTITUTE(SUBSTITUTE(SUBSTITUTE(SUBSTITUTE(SUBSTITUTE(SUBSTITUTE(SUBSTITUTE(LOWER(AE602&amp;""),CHAR(160),"")," ",""),".",""),"-",""),"/",""),"?",""),"_",""),",",""),"[",""),"]",""),"(",""),")",""),"*","")</f>
        <v/>
      </c>
      <c r="AY602" s="61" t="str">
        <f aca="false">SUBSTITUTE(SUBSTITUTE(SUBSTITUTE(SUBSTITUTE(SUBSTITUTE(SUBSTITUTE(SUBSTITUTE(SUBSTITUTE(SUBSTITUTE(SUBSTITUTE(SUBSTITUTE(SUBSTITUTE(SUBSTITUTE(LOWER(W602&amp;""),CHAR(160),"")," ",""),".",""),"-",""),"/",""),"?",""),"_",""),",",""),"[",""),"]",""),"(",""),")",""),"*","")</f>
        <v/>
      </c>
      <c r="AZ602" s="61" t="str">
        <f aca="false">SUBSTITUTE(SUBSTITUTE(SUBSTITUTE(SUBSTITUTE(SUBSTITUTE(SUBSTITUTE(SUBSTITUTE(SUBSTITUTE(SUBSTITUTE(SUBSTITUTE(SUBSTITUTE(SUBSTITUTE(SUBSTITUTE(LOWER(AC602&amp;""),CHAR(160),"")," ",""),".",""),"-",""),"/",""),"?",""),"_",""),",",""),"[",""),"]",""),"(",""),")",""),"*","")</f>
        <v/>
      </c>
      <c r="BA602" s="61" t="str">
        <f aca="false">SUBSTITUTE(SUBSTITUTE(SUBSTITUTE(SUBSTITUTE(SUBSTITUTE(SUBSTITUTE(SUBSTITUTE(SUBSTITUTE(SUBSTITUTE(SUBSTITUTE(SUBSTITUTE(SUBSTITUTE(SUBSTITUTE(LOWER(AA602&amp;""),CHAR(160),""),"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"&amp;TRIM(SUBSTITUTE(SUBSTITUTE(SUBSTITUTE(SUBSTITUTE(SUBSTITUTE(SUBSTITUTE(SUBSTITUTE(SUBSTITUTE(SUBSTITUTE(SUBSTITUTE(SUBSTITUTE(SUBSTITUTE(SUBSTITUTE(SUBSTITUTE(SUBSTITUTE(SUBSTITUTE(SUBSTITUTE(SUBSTITUTE(SUBSTITUTE(SUBSTITUTE(LOWER(V602&amp;""),CHAR(160)," "),"."," "),","," "),"-"," "),"/"," "),"("," "),")"," "),":"," "),";"," "),"_"," "),"–"," "),"?"," "),"!"," "),"*"," "),"["," "),"]"," "),"'"," "),"#"," "),"+"," "),"&amp;"," "))&amp;" "</f>
        <v>  </v>
      </c>
      <c r="BD602" s="61" t="str">
        <f aca="false">" "&amp;TRIM(SUBSTITUTE(SUBSTITUTE(SUBSTITUTE(SUBSTITUTE(SUBSTITUTE(SUBSTITUTE(SUBSTITUTE(SUBSTITUTE(SUBSTITUTE(SUBSTITUTE(SUBSTITUTE(SUBSTITUTE(SUBSTITUTE(SUBSTITUTE(SUBSTITUTE(SUBSTITUTE(SUBSTITUTE(SUBSTITUTE(SUBSTITUTE(SUBSTITUTE(LOWER(Z602&amp;""),CHAR(160)," "),"."," "),","," "),"-"," "),"/"," "),"("," "),")"," "),":"," "),";"," "),"_"," "),"–"," "),"?"," "),"!"," "),"*"," "),"["," "),"]"," "),"'"," "),"#"," "),"+"," "),"&amp;"," "))&amp;" "</f>
        <v>  </v>
      </c>
      <c r="BE602" s="61" t="str">
        <f aca="false">" "&amp;TRIM(SUBSTITUTE(SUBSTITUTE(SUBSTITUTE(SUBSTITUTE(SUBSTITUTE(SUBSTITUTE(SUBSTITUTE(SUBSTITUTE(SUBSTITUTE(SUBSTITUTE(SUBSTITUTE(SUBSTITUTE(SUBSTITUTE(SUBSTITUTE(SUBSTITUTE(SUBSTITUTE(SUBSTITUTE(SUBSTITUTE(SUBSTITUTE(SUBSTITUTE(LOWER(W602&amp;""),CHAR(160)," "),"."," "),","," "),"-"," "),"/"," "),"("," "),")"," "),":"," "),";"," "),"_"," "),"–"," "),"?"," "),"!"," "),"*"," "),"["," "),"]"," "),"'"," "),"#"," "),"+"," "),"&amp;"," "))&amp;" "</f>
        <v>  </v>
      </c>
      <c r="BF602" s="61" t="str">
        <f aca="false">" "&amp;TRIM(SUBSTITUTE(SUBSTITUTE(SUBSTITUTE(SUBSTITUTE(SUBSTITUTE(SUBSTITUTE(SUBSTITUTE(SUBSTITUTE(SUBSTITUTE(SUBSTITUTE(SUBSTITUTE(SUBSTITUTE(SUBSTITUTE(SUBSTITUTE(SUBSTITUTE(SUBSTITUTE(SUBSTITUTE(SUBSTITUTE(SUBSTITUTE(SUBSTITUTE(LOWER(AC602&amp;""),CHAR(160)," "),"."," "),","," "),"-"," "),"/"," "),"("," "),")"," "),":"," "),";"," "),"_"," "),"–"," "),"?"," "),"!"," "),"*"," "),"["," "),"]"," "),"'"," "),"#"," "),"+"," "),"&amp;"," "))&amp;" "</f>
        <v>  </v>
      </c>
    </row>
    <row r="603" customFormat="false" ht="41.25" hidden="false" customHeight="true" outlineLevel="0" collapsed="false">
      <c r="A603" s="57" t="s">
        <v>1291</v>
      </c>
      <c r="B603" s="57" t="s">
        <v>290</v>
      </c>
      <c r="C603" s="57" t="str">
        <f aca="false">Flights!$F$22</f>
        <v>MH0052</v>
      </c>
      <c r="D603" s="58" t="n">
        <f aca="false">Flights!$D$22</f>
        <v>46322</v>
      </c>
      <c r="E603" s="57" t="str">
        <f aca="false">Flights!$G$22&amp;"-"&amp;Flights!$H$22</f>
        <v>KUL-KIX</v>
      </c>
      <c r="F603" s="57" t="str">
        <f aca="false">Flights!$K$22</f>
        <v>BC</v>
      </c>
      <c r="G603" s="57" t="s">
        <v>402</v>
      </c>
      <c r="H603" s="57" t="s">
        <v>360</v>
      </c>
      <c r="I603" s="57" t="s">
        <v>616</v>
      </c>
      <c r="J603" s="57" t="s">
        <v>617</v>
      </c>
      <c r="K603" s="67" t="s">
        <v>1292</v>
      </c>
      <c r="L603" s="67" t="s">
        <v>1293</v>
      </c>
      <c r="M603" s="67" t="s">
        <v>433</v>
      </c>
      <c r="N603" s="67" t="s">
        <v>365</v>
      </c>
      <c r="O603" s="67" t="s">
        <v>1294</v>
      </c>
      <c r="P603" s="57" t="s">
        <v>184</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open",IF(AND(NOT(OR(LEN(AZ603)&lt;15,ISNUMBER(MATCH(AZ603,L_Placeholder,0)))),NOT(SUMPRODUCT(--ISNUMBER(SEARCH(" "&amp;L_EvidencePhrase&amp;" ",BF603)))&gt;0),NOT(OR(LEN(AU603)&lt;2,ISNUMBER(MATCH(AU603,L_Placeholder,0)))),NOT(OR(LEN(AX603)&lt;2,ISNUMBER(MATCH(AX603,L_Placeholder,0)))),TRIM(AE603)&lt;&gt;TRIM(T603)),"N/A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",BD603)))&gt;0),"INVALID – evidence missing, placeholder or not yet on file",IF(OR(LEN(AX603)&lt;2,ISNUMBER(MATCH(AX603,L_Placeholder,0))),"INVALID – verifier missing",IF(AX603=AU603,"INVALID – verifier must be someone other than the PIC",IF(SUMPRODUCT(--ISNUMBER(SEARCH(" "&amp;L_EvidencePhrase&amp;" ",BC603)))&gt;0,"INVALID – result not yet available (awaiting / TBC)",IF(AND(TRIM(U603)="Pass",SUMPRODUCT(--ISNUMBER(SEARCH(" "&amp;L_ResultBad&amp;" ",BC603)))&gt;0,NOT(SUMPRODUCT(--ISNUMBER(SEARCH(" "&amp;L_Negation&amp;" ",BC603)))&gt;0)),"INVALID – result describes a problem: use Fail, then Pass after CA",IF(AND(AQ603=1,OR(OR(LEN(AY603)&lt;3,ISNUMBER(MATCH(AY603,L_Placeholder,0))),SUMPRODUCT(--ISNUMBER(SEARCH(" "&amp;L_EvidencePhrase&amp;" ",BE603)))&gt;0)),"INVALID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SUBSTITUTE(SUBSTITUTE(SUBSTITUTE(SUBSTITUTE(SUBSTITUTE(SUBSTITUTE(SUBSTITUTE(SUBSTITUTE(SUBSTITUTE(SUBSTITUTE(SUBSTITUTE(SUBSTITUTE(SUBSTITUTE(LOWER(T603&amp;""),CHAR(160),"")," ",""),".",""),"-",""),"/",""),"?",""),"_",""),",",""),"[",""),"]",""),"(",""),")",""),"*","")</f>
        <v/>
      </c>
      <c r="AV603" s="61" t="str">
        <f aca="false">SUBSTITUTE(SUBSTITUTE(SUBSTITUTE(SUBSTITUTE(SUBSTITUTE(SUBSTITUTE(SUBSTITUTE(SUBSTITUTE(SUBSTITUTE(SUBSTITUTE(SUBSTITUTE(SUBSTITUTE(SUBSTITUTE(LOWER(V603&amp;""),CHAR(160),"")," ",""),".",""),"-",""),"/",""),"?",""),"_",""),",",""),"[",""),"]",""),"(",""),")",""),"*","")</f>
        <v/>
      </c>
      <c r="AW603" s="61" t="str">
        <f aca="false">SUBSTITUTE(SUBSTITUTE(SUBSTITUTE(SUBSTITUTE(SUBSTITUTE(SUBSTITUTE(SUBSTITUTE(SUBSTITUTE(SUBSTITUTE(SUBSTITUTE(SUBSTITUTE(SUBSTITUTE(SUBSTITUTE(LOWER(Z603&amp;""),CHAR(160),"")," ",""),".",""),"-",""),"/",""),"?",""),"_",""),",",""),"[",""),"]",""),"(",""),")",""),"*","")</f>
        <v/>
      </c>
      <c r="AX603" s="61" t="str">
        <f aca="false">SUBSTITUTE(SUBSTITUTE(SUBSTITUTE(SUBSTITUTE(SUBSTITUTE(SUBSTITUTE(SUBSTITUTE(SUBSTITUTE(SUBSTITUTE(SUBSTITUTE(SUBSTITUTE(SUBSTITUTE(SUBSTITUTE(LOWER(AE603&amp;""),CHAR(160),"")," ",""),".",""),"-",""),"/",""),"?",""),"_",""),",",""),"[",""),"]",""),"(",""),")",""),"*","")</f>
        <v/>
      </c>
      <c r="AY603" s="61" t="str">
        <f aca="false">SUBSTITUTE(SUBSTITUTE(SUBSTITUTE(SUBSTITUTE(SUBSTITUTE(SUBSTITUTE(SUBSTITUTE(SUBSTITUTE(SUBSTITUTE(SUBSTITUTE(SUBSTITUTE(SUBSTITUTE(SUBSTITUTE(LOWER(W603&amp;""),CHAR(160),"")," ",""),".",""),"-",""),"/",""),"?",""),"_",""),",",""),"[",""),"]",""),"(",""),")",""),"*","")</f>
        <v/>
      </c>
      <c r="AZ603" s="61" t="str">
        <f aca="false">SUBSTITUTE(SUBSTITUTE(SUBSTITUTE(SUBSTITUTE(SUBSTITUTE(SUBSTITUTE(SUBSTITUTE(SUBSTITUTE(SUBSTITUTE(SUBSTITUTE(SUBSTITUTE(SUBSTITUTE(SUBSTITUTE(LOWER(AC603&amp;""),CHAR(160),"")," ",""),".",""),"-",""),"/",""),"?",""),"_",""),",",""),"[",""),"]",""),"(",""),")",""),"*","")</f>
        <v/>
      </c>
      <c r="BA603" s="61" t="str">
        <f aca="false">SUBSTITUTE(SUBSTITUTE(SUBSTITUTE(SUBSTITUTE(SUBSTITUTE(SUBSTITUTE(SUBSTITUTE(SUBSTITUTE(SUBSTITUTE(SUBSTITUTE(SUBSTITUTE(SUBSTITUTE(SUBSTITUTE(LOWER(AA603&amp;""),CHAR(160),""),"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"&amp;TRIM(SUBSTITUTE(SUBSTITUTE(SUBSTITUTE(SUBSTITUTE(SUBSTITUTE(SUBSTITUTE(SUBSTITUTE(SUBSTITUTE(SUBSTITUTE(SUBSTITUTE(SUBSTITUTE(SUBSTITUTE(SUBSTITUTE(SUBSTITUTE(SUBSTITUTE(SUBSTITUTE(SUBSTITUTE(SUBSTITUTE(SUBSTITUTE(SUBSTITUTE(LOWER(V603&amp;""),CHAR(160)," "),"."," "),","," "),"-"," "),"/"," "),"("," "),")"," "),":"," "),";"," "),"_"," "),"–"," "),"?"," "),"!"," "),"*"," "),"["," "),"]"," "),"'"," "),"#"," "),"+"," "),"&amp;"," "))&amp;" "</f>
        <v>  </v>
      </c>
      <c r="BD603" s="61" t="str">
        <f aca="false">" "&amp;TRIM(SUBSTITUTE(SUBSTITUTE(SUBSTITUTE(SUBSTITUTE(SUBSTITUTE(SUBSTITUTE(SUBSTITUTE(SUBSTITUTE(SUBSTITUTE(SUBSTITUTE(SUBSTITUTE(SUBSTITUTE(SUBSTITUTE(SUBSTITUTE(SUBSTITUTE(SUBSTITUTE(SUBSTITUTE(SUBSTITUTE(SUBSTITUTE(SUBSTITUTE(LOWER(Z603&amp;""),CHAR(160)," "),"."," "),","," "),"-"," "),"/"," "),"("," "),")"," "),":"," "),";"," "),"_"," "),"–"," "),"?"," "),"!"," "),"*"," "),"["," "),"]"," "),"'"," "),"#"," "),"+"," "),"&amp;"," "))&amp;" "</f>
        <v>  </v>
      </c>
      <c r="BE603" s="61" t="str">
        <f aca="false">" "&amp;TRIM(SUBSTITUTE(SUBSTITUTE(SUBSTITUTE(SUBSTITUTE(SUBSTITUTE(SUBSTITUTE(SUBSTITUTE(SUBSTITUTE(SUBSTITUTE(SUBSTITUTE(SUBSTITUTE(SUBSTITUTE(SUBSTITUTE(SUBSTITUTE(SUBSTITUTE(SUBSTITUTE(SUBSTITUTE(SUBSTITUTE(SUBSTITUTE(SUBSTITUTE(LOWER(W603&amp;""),CHAR(160)," "),"."," "),","," "),"-"," "),"/"," "),"("," "),")"," "),":"," "),";"," "),"_"," "),"–"," "),"?"," "),"!"," "),"*"," "),"["," "),"]"," "),"'"," "),"#"," "),"+"," "),"&amp;"," "))&amp;" "</f>
        <v>  </v>
      </c>
      <c r="BF603" s="61" t="str">
        <f aca="false">" "&amp;TRIM(SUBSTITUTE(SUBSTITUTE(SUBSTITUTE(SUBSTITUTE(SUBSTITUTE(SUBSTITUTE(SUBSTITUTE(SUBSTITUTE(SUBSTITUTE(SUBSTITUTE(SUBSTITUTE(SUBSTITUTE(SUBSTITUTE(SUBSTITUTE(SUBSTITUTE(SUBSTITUTE(SUBSTITUTE(SUBSTITUTE(SUBSTITUTE(SUBSTITUTE(LOWER(AC603&amp;""),CHAR(160)," "),"."," "),","," "),"-"," "),"/"," "),"("," "),")"," "),":"," "),";"," "),"_"," "),"–"," "),"?"," "),"!"," "),"*"," "),"["," "),"]"," "),"'"," "),"#"," "),"+"," "),"&amp;"," "))&amp;" "</f>
        <v>  </v>
      </c>
    </row>
    <row r="604" customFormat="false" ht="39.75" hidden="false" customHeight="true" outlineLevel="0" collapsed="false">
      <c r="A604" s="57" t="s">
        <v>1295</v>
      </c>
      <c r="B604" s="57" t="s">
        <v>290</v>
      </c>
      <c r="C604" s="57" t="str">
        <f aca="false">Flights!$F$22</f>
        <v>MH0052</v>
      </c>
      <c r="D604" s="58" t="n">
        <f aca="false">Flights!$D$22</f>
        <v>46322</v>
      </c>
      <c r="E604" s="57" t="str">
        <f aca="false">Flights!$G$22&amp;"-"&amp;Flights!$H$22</f>
        <v>KUL-KIX</v>
      </c>
      <c r="F604" s="57" t="str">
        <f aca="false">Flights!$K$22</f>
        <v>BC</v>
      </c>
      <c r="G604" s="57" t="s">
        <v>441</v>
      </c>
      <c r="H604" s="57" t="s">
        <v>442</v>
      </c>
      <c r="I604" s="57" t="s">
        <v>361</v>
      </c>
      <c r="J604" s="57" t="s">
        <v>443</v>
      </c>
      <c r="K604" s="67" t="s">
        <v>408</v>
      </c>
      <c r="L604" s="67" t="s">
        <v>444</v>
      </c>
      <c r="M604" s="67"/>
      <c r="N604" s="67" t="s">
        <v>365</v>
      </c>
      <c r="O604" s="67" t="s">
        <v>445</v>
      </c>
      <c r="P604" s="57" t="s">
        <v>184</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open",IF(AND(NOT(OR(LEN(AZ604)&lt;15,ISNUMBER(MATCH(AZ604,L_Placeholder,0)))),NOT(SUMPRODUCT(--ISNUMBER(SEARCH(" "&amp;L_EvidencePhrase&amp;" ",BF604)))&gt;0),NOT(OR(LEN(AU604)&lt;2,ISNUMBER(MATCH(AU604,L_Placeholder,0)))),NOT(OR(LEN(AX604)&lt;2,ISNUMBER(MATCH(AX604,L_Placeholder,0)))),TRIM(AE604)&lt;&gt;TRIM(T604)),"N/A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",BD604)))&gt;0),"INVALID – evidence missing, placeholder or not yet on file",IF(OR(LEN(AX604)&lt;2,ISNUMBER(MATCH(AX604,L_Placeholder,0))),"INVALID – verifier missing",IF(AX604=AU604,"INVALID – verifier must be someone other than the PIC",IF(SUMPRODUCT(--ISNUMBER(SEARCH(" "&amp;L_EvidencePhrase&amp;" ",BC604)))&gt;0,"INVALID – result not yet available (awaiting / TBC)",IF(AND(TRIM(U604)="Pass",SUMPRODUCT(--ISNUMBER(SEARCH(" "&amp;L_ResultBad&amp;" ",BC604)))&gt;0,NOT(SUMPRODUCT(--ISNUMBER(SEARCH(" "&amp;L_Negation&amp;" ",BC604)))&gt;0)),"INVALID – result describes a problem: use Fail, then Pass after CA",IF(AND(AQ604=1,OR(OR(LEN(AY604)&lt;3,ISNUMBER(MATCH(AY604,L_Placeholder,0))),SUMPRODUCT(--ISNUMBER(SEARCH(" "&amp;L_EvidencePhrase&amp;" ",BE604)))&gt;0)),"INVALID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SUBSTITUTE(SUBSTITUTE(SUBSTITUTE(SUBSTITUTE(SUBSTITUTE(SUBSTITUTE(SUBSTITUTE(SUBSTITUTE(SUBSTITUTE(SUBSTITUTE(SUBSTITUTE(SUBSTITUTE(SUBSTITUTE(LOWER(T604&amp;""),CHAR(160),"")," ",""),".",""),"-",""),"/",""),"?",""),"_",""),",",""),"[",""),"]",""),"(",""),")",""),"*","")</f>
        <v/>
      </c>
      <c r="AV604" s="61" t="str">
        <f aca="false">SUBSTITUTE(SUBSTITUTE(SUBSTITUTE(SUBSTITUTE(SUBSTITUTE(SUBSTITUTE(SUBSTITUTE(SUBSTITUTE(SUBSTITUTE(SUBSTITUTE(SUBSTITUTE(SUBSTITUTE(SUBSTITUTE(LOWER(V604&amp;""),CHAR(160),"")," ",""),".",""),"-",""),"/",""),"?",""),"_",""),",",""),"[",""),"]",""),"(",""),")",""),"*","")</f>
        <v/>
      </c>
      <c r="AW604" s="61" t="str">
        <f aca="false">SUBSTITUTE(SUBSTITUTE(SUBSTITUTE(SUBSTITUTE(SUBSTITUTE(SUBSTITUTE(SUBSTITUTE(SUBSTITUTE(SUBSTITUTE(SUBSTITUTE(SUBSTITUTE(SUBSTITUTE(SUBSTITUTE(LOWER(Z604&amp;""),CHAR(160),"")," ",""),".",""),"-",""),"/",""),"?",""),"_",""),",",""),"[",""),"]",""),"(",""),")",""),"*","")</f>
        <v/>
      </c>
      <c r="AX604" s="61" t="str">
        <f aca="false">SUBSTITUTE(SUBSTITUTE(SUBSTITUTE(SUBSTITUTE(SUBSTITUTE(SUBSTITUTE(SUBSTITUTE(SUBSTITUTE(SUBSTITUTE(SUBSTITUTE(SUBSTITUTE(SUBSTITUTE(SUBSTITUTE(LOWER(AE604&amp;""),CHAR(160),"")," ",""),".",""),"-",""),"/",""),"?",""),"_",""),",",""),"[",""),"]",""),"(",""),")",""),"*","")</f>
        <v/>
      </c>
      <c r="AY604" s="61" t="str">
        <f aca="false">SUBSTITUTE(SUBSTITUTE(SUBSTITUTE(SUBSTITUTE(SUBSTITUTE(SUBSTITUTE(SUBSTITUTE(SUBSTITUTE(SUBSTITUTE(SUBSTITUTE(SUBSTITUTE(SUBSTITUTE(SUBSTITUTE(LOWER(W604&amp;""),CHAR(160),"")," ",""),".",""),"-",""),"/",""),"?",""),"_",""),",",""),"[",""),"]",""),"(",""),")",""),"*","")</f>
        <v/>
      </c>
      <c r="AZ604" s="61" t="str">
        <f aca="false">SUBSTITUTE(SUBSTITUTE(SUBSTITUTE(SUBSTITUTE(SUBSTITUTE(SUBSTITUTE(SUBSTITUTE(SUBSTITUTE(SUBSTITUTE(SUBSTITUTE(SUBSTITUTE(SUBSTITUTE(SUBSTITUTE(LOWER(AC604&amp;""),CHAR(160),"")," ",""),".",""),"-",""),"/",""),"?",""),"_",""),",",""),"[",""),"]",""),"(",""),")",""),"*","")</f>
        <v/>
      </c>
      <c r="BA604" s="61" t="str">
        <f aca="false">SUBSTITUTE(SUBSTITUTE(SUBSTITUTE(SUBSTITUTE(SUBSTITUTE(SUBSTITUTE(SUBSTITUTE(SUBSTITUTE(SUBSTITUTE(SUBSTITUTE(SUBSTITUTE(SUBSTITUTE(SUBSTITUTE(LOWER(AA604&amp;""),CHAR(160),""),"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"&amp;TRIM(SUBSTITUTE(SUBSTITUTE(SUBSTITUTE(SUBSTITUTE(SUBSTITUTE(SUBSTITUTE(SUBSTITUTE(SUBSTITUTE(SUBSTITUTE(SUBSTITUTE(SUBSTITUTE(SUBSTITUTE(SUBSTITUTE(SUBSTITUTE(SUBSTITUTE(SUBSTITUTE(SUBSTITUTE(SUBSTITUTE(SUBSTITUTE(SUBSTITUTE(LOWER(V604&amp;""),CHAR(160)," "),"."," "),","," "),"-"," "),"/"," "),"("," "),")"," "),":"," "),";"," "),"_"," "),"–"," "),"?"," "),"!"," "),"*"," "),"["," "),"]"," "),"'"," "),"#"," "),"+"," "),"&amp;"," "))&amp;" "</f>
        <v>  </v>
      </c>
      <c r="BD604" s="61" t="str">
        <f aca="false">" "&amp;TRIM(SUBSTITUTE(SUBSTITUTE(SUBSTITUTE(SUBSTITUTE(SUBSTITUTE(SUBSTITUTE(SUBSTITUTE(SUBSTITUTE(SUBSTITUTE(SUBSTITUTE(SUBSTITUTE(SUBSTITUTE(SUBSTITUTE(SUBSTITUTE(SUBSTITUTE(SUBSTITUTE(SUBSTITUTE(SUBSTITUTE(SUBSTITUTE(SUBSTITUTE(LOWER(Z604&amp;""),CHAR(160)," "),"."," "),","," "),"-"," "),"/"," "),"("," "),")"," "),":"," "),";"," "),"_"," "),"–"," "),"?"," "),"!"," "),"*"," "),"["," "),"]"," "),"'"," "),"#"," "),"+"," "),"&amp;"," "))&amp;" "</f>
        <v>  </v>
      </c>
      <c r="BE604" s="61" t="str">
        <f aca="false">" "&amp;TRIM(SUBSTITUTE(SUBSTITUTE(SUBSTITUTE(SUBSTITUTE(SUBSTITUTE(SUBSTITUTE(SUBSTITUTE(SUBSTITUTE(SUBSTITUTE(SUBSTITUTE(SUBSTITUTE(SUBSTITUTE(SUBSTITUTE(SUBSTITUTE(SUBSTITUTE(SUBSTITUTE(SUBSTITUTE(SUBSTITUTE(SUBSTITUTE(SUBSTITUTE(LOWER(W604&amp;""),CHAR(160)," "),"."," "),","," "),"-"," "),"/"," "),"("," "),")"," "),":"," "),";"," "),"_"," "),"–"," "),"?"," "),"!"," "),"*"," "),"["," "),"]"," "),"'"," "),"#"," "),"+"," "),"&amp;"," "))&amp;" "</f>
        <v>  </v>
      </c>
      <c r="BF604" s="61" t="str">
        <f aca="false">" "&amp;TRIM(SUBSTITUTE(SUBSTITUTE(SUBSTITUTE(SUBSTITUTE(SUBSTITUTE(SUBSTITUTE(SUBSTITUTE(SUBSTITUTE(SUBSTITUTE(SUBSTITUTE(SUBSTITUTE(SUBSTITUTE(SUBSTITUTE(SUBSTITUTE(SUBSTITUTE(SUBSTITUTE(SUBSTITUTE(SUBSTITUTE(SUBSTITUTE(SUBSTITUTE(LOWER(AC604&amp;""),CHAR(160)," "),"."," "),","," "),"-"," "),"/"," "),"("," "),")"," "),":"," "),";"," "),"_"," "),"–"," "),"?"," "),"!"," "),"*"," "),"["," "),"]"," "),"'"," "),"#"," "),"+"," "),"&amp;"," "))&amp;" "</f>
        <v>  </v>
      </c>
    </row>
    <row r="605" customFormat="false" ht="39.75" hidden="false" customHeight="true" outlineLevel="0" collapsed="false">
      <c r="A605" s="57" t="s">
        <v>1296</v>
      </c>
      <c r="B605" s="57" t="s">
        <v>290</v>
      </c>
      <c r="C605" s="57" t="str">
        <f aca="false">Flights!$F$22</f>
        <v>MH0052</v>
      </c>
      <c r="D605" s="58" t="n">
        <f aca="false">Flights!$D$22</f>
        <v>46322</v>
      </c>
      <c r="E605" s="57" t="str">
        <f aca="false">Flights!$G$22&amp;"-"&amp;Flights!$H$22</f>
        <v>KUL-KIX</v>
      </c>
      <c r="F605" s="57" t="str">
        <f aca="false">Flights!$K$22</f>
        <v>BC</v>
      </c>
      <c r="G605" s="57" t="s">
        <v>441</v>
      </c>
      <c r="H605" s="57" t="s">
        <v>442</v>
      </c>
      <c r="I605" s="57" t="s">
        <v>410</v>
      </c>
      <c r="J605" s="57" t="s">
        <v>447</v>
      </c>
      <c r="K605" s="67" t="s">
        <v>408</v>
      </c>
      <c r="L605" s="67" t="s">
        <v>444</v>
      </c>
      <c r="M605" s="67"/>
      <c r="N605" s="67" t="s">
        <v>365</v>
      </c>
      <c r="O605" s="67" t="s">
        <v>445</v>
      </c>
      <c r="P605" s="57" t="s">
        <v>184</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open",IF(AND(NOT(OR(LEN(AZ605)&lt;15,ISNUMBER(MATCH(AZ605,L_Placeholder,0)))),NOT(SUMPRODUCT(--ISNUMBER(SEARCH(" "&amp;L_EvidencePhrase&amp;" ",BF605)))&gt;0),NOT(OR(LEN(AU605)&lt;2,ISNUMBER(MATCH(AU605,L_Placeholder,0)))),NOT(OR(LEN(AX605)&lt;2,ISNUMBER(MATCH(AX605,L_Placeholder,0)))),TRIM(AE605)&lt;&gt;TRIM(T605)),"N/A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",BD605)))&gt;0),"INVALID – evidence missing, placeholder or not yet on file",IF(OR(LEN(AX605)&lt;2,ISNUMBER(MATCH(AX605,L_Placeholder,0))),"INVALID – verifier missing",IF(AX605=AU605,"INVALID – verifier must be someone other than the PIC",IF(SUMPRODUCT(--ISNUMBER(SEARCH(" "&amp;L_EvidencePhrase&amp;" ",BC605)))&gt;0,"INVALID – result not yet available (awaiting / TBC)",IF(AND(TRIM(U605)="Pass",SUMPRODUCT(--ISNUMBER(SEARCH(" "&amp;L_ResultBad&amp;" ",BC605)))&gt;0,NOT(SUMPRODUCT(--ISNUMBER(SEARCH(" "&amp;L_Negation&amp;" ",BC605)))&gt;0)),"INVALID – result describes a problem: use Fail, then Pass after CA",IF(AND(AQ605=1,OR(OR(LEN(AY605)&lt;3,ISNUMBER(MATCH(AY605,L_Placeholder,0))),SUMPRODUCT(--ISNUMBER(SEARCH(" "&amp;L_EvidencePhrase&amp;" ",BE605)))&gt;0)),"INVALID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SUBSTITUTE(SUBSTITUTE(SUBSTITUTE(SUBSTITUTE(SUBSTITUTE(SUBSTITUTE(SUBSTITUTE(SUBSTITUTE(SUBSTITUTE(SUBSTITUTE(SUBSTITUTE(SUBSTITUTE(SUBSTITUTE(LOWER(T605&amp;""),CHAR(160),"")," ",""),".",""),"-",""),"/",""),"?",""),"_",""),",",""),"[",""),"]",""),"(",""),")",""),"*","")</f>
        <v/>
      </c>
      <c r="AV605" s="61" t="str">
        <f aca="false">SUBSTITUTE(SUBSTITUTE(SUBSTITUTE(SUBSTITUTE(SUBSTITUTE(SUBSTITUTE(SUBSTITUTE(SUBSTITUTE(SUBSTITUTE(SUBSTITUTE(SUBSTITUTE(SUBSTITUTE(SUBSTITUTE(LOWER(V605&amp;""),CHAR(160),"")," ",""),".",""),"-",""),"/",""),"?",""),"_",""),",",""),"[",""),"]",""),"(",""),")",""),"*","")</f>
        <v/>
      </c>
      <c r="AW605" s="61" t="str">
        <f aca="false">SUBSTITUTE(SUBSTITUTE(SUBSTITUTE(SUBSTITUTE(SUBSTITUTE(SUBSTITUTE(SUBSTITUTE(SUBSTITUTE(SUBSTITUTE(SUBSTITUTE(SUBSTITUTE(SUBSTITUTE(SUBSTITUTE(LOWER(Z605&amp;""),CHAR(160),"")," ",""),".",""),"-",""),"/",""),"?",""),"_",""),",",""),"[",""),"]",""),"(",""),")",""),"*","")</f>
        <v/>
      </c>
      <c r="AX605" s="61" t="str">
        <f aca="false">SUBSTITUTE(SUBSTITUTE(SUBSTITUTE(SUBSTITUTE(SUBSTITUTE(SUBSTITUTE(SUBSTITUTE(SUBSTITUTE(SUBSTITUTE(SUBSTITUTE(SUBSTITUTE(SUBSTITUTE(SUBSTITUTE(LOWER(AE605&amp;""),CHAR(160),"")," ",""),".",""),"-",""),"/",""),"?",""),"_",""),",",""),"[",""),"]",""),"(",""),")",""),"*","")</f>
        <v/>
      </c>
      <c r="AY605" s="61" t="str">
        <f aca="false">SUBSTITUTE(SUBSTITUTE(SUBSTITUTE(SUBSTITUTE(SUBSTITUTE(SUBSTITUTE(SUBSTITUTE(SUBSTITUTE(SUBSTITUTE(SUBSTITUTE(SUBSTITUTE(SUBSTITUTE(SUBSTITUTE(LOWER(W605&amp;""),CHAR(160),"")," ",""),".",""),"-",""),"/",""),"?",""),"_",""),",",""),"[",""),"]",""),"(",""),")",""),"*","")</f>
        <v/>
      </c>
      <c r="AZ605" s="61" t="str">
        <f aca="false">SUBSTITUTE(SUBSTITUTE(SUBSTITUTE(SUBSTITUTE(SUBSTITUTE(SUBSTITUTE(SUBSTITUTE(SUBSTITUTE(SUBSTITUTE(SUBSTITUTE(SUBSTITUTE(SUBSTITUTE(SUBSTITUTE(LOWER(AC605&amp;""),CHAR(160),"")," ",""),".",""),"-",""),"/",""),"?",""),"_",""),",",""),"[",""),"]",""),"(",""),")",""),"*","")</f>
        <v/>
      </c>
      <c r="BA605" s="61" t="str">
        <f aca="false">SUBSTITUTE(SUBSTITUTE(SUBSTITUTE(SUBSTITUTE(SUBSTITUTE(SUBSTITUTE(SUBSTITUTE(SUBSTITUTE(SUBSTITUTE(SUBSTITUTE(SUBSTITUTE(SUBSTITUTE(SUBSTITUTE(LOWER(AA605&amp;""),CHAR(160),""),"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"&amp;TRIM(SUBSTITUTE(SUBSTITUTE(SUBSTITUTE(SUBSTITUTE(SUBSTITUTE(SUBSTITUTE(SUBSTITUTE(SUBSTITUTE(SUBSTITUTE(SUBSTITUTE(SUBSTITUTE(SUBSTITUTE(SUBSTITUTE(SUBSTITUTE(SUBSTITUTE(SUBSTITUTE(SUBSTITUTE(SUBSTITUTE(SUBSTITUTE(SUBSTITUTE(LOWER(V605&amp;""),CHAR(160)," "),"."," "),","," "),"-"," "),"/"," "),"("," "),")"," "),":"," "),";"," "),"_"," "),"–"," "),"?"," "),"!"," "),"*"," "),"["," "),"]"," "),"'"," "),"#"," "),"+"," "),"&amp;"," "))&amp;" "</f>
        <v>  </v>
      </c>
      <c r="BD605" s="61" t="str">
        <f aca="false">" "&amp;TRIM(SUBSTITUTE(SUBSTITUTE(SUBSTITUTE(SUBSTITUTE(SUBSTITUTE(SUBSTITUTE(SUBSTITUTE(SUBSTITUTE(SUBSTITUTE(SUBSTITUTE(SUBSTITUTE(SUBSTITUTE(SUBSTITUTE(SUBSTITUTE(SUBSTITUTE(SUBSTITUTE(SUBSTITUTE(SUBSTITUTE(SUBSTITUTE(SUBSTITUTE(LOWER(Z605&amp;""),CHAR(160)," "),"."," "),","," "),"-"," "),"/"," "),"("," "),")"," "),":"," "),";"," "),"_"," "),"–"," "),"?"," "),"!"," "),"*"," "),"["," "),"]"," "),"'"," "),"#"," "),"+"," "),"&amp;"," "))&amp;" "</f>
        <v>  </v>
      </c>
      <c r="BE605" s="61" t="str">
        <f aca="false">" "&amp;TRIM(SUBSTITUTE(SUBSTITUTE(SUBSTITUTE(SUBSTITUTE(SUBSTITUTE(SUBSTITUTE(SUBSTITUTE(SUBSTITUTE(SUBSTITUTE(SUBSTITUTE(SUBSTITUTE(SUBSTITUTE(SUBSTITUTE(SUBSTITUTE(SUBSTITUTE(SUBSTITUTE(SUBSTITUTE(SUBSTITUTE(SUBSTITUTE(SUBSTITUTE(LOWER(W605&amp;""),CHAR(160)," "),"."," "),","," "),"-"," "),"/"," "),"("," "),")"," "),":"," "),";"," "),"_"," "),"–"," "),"?"," "),"!"," "),"*"," "),"["," "),"]"," "),"'"," "),"#"," "),"+"," "),"&amp;"," "))&amp;" "</f>
        <v>  </v>
      </c>
      <c r="BF605" s="61" t="str">
        <f aca="false">" "&amp;TRIM(SUBSTITUTE(SUBSTITUTE(SUBSTITUTE(SUBSTITUTE(SUBSTITUTE(SUBSTITUTE(SUBSTITUTE(SUBSTITUTE(SUBSTITUTE(SUBSTITUTE(SUBSTITUTE(SUBSTITUTE(SUBSTITUTE(SUBSTITUTE(SUBSTITUTE(SUBSTITUTE(SUBSTITUTE(SUBSTITUTE(SUBSTITUTE(SUBSTITUTE(LOWER(AC605&amp;""),CHAR(160)," "),"."," "),","," "),"-"," "),"/"," "),"("," "),")"," "),":"," "),";"," "),"_"," "),"–"," "),"?"," "),"!"," "),"*"," "),"["," "),"]"," "),"'"," "),"#"," "),"+"," "),"&amp;"," "))&amp;" "</f>
        <v>  </v>
      </c>
    </row>
    <row r="606" customFormat="false" ht="39.75" hidden="false" customHeight="true" outlineLevel="0" collapsed="false">
      <c r="A606" s="57" t="s">
        <v>1297</v>
      </c>
      <c r="B606" s="57" t="s">
        <v>290</v>
      </c>
      <c r="C606" s="57" t="str">
        <f aca="false">Flights!$F$22</f>
        <v>MH0052</v>
      </c>
      <c r="D606" s="58" t="n">
        <f aca="false">Flights!$D$22</f>
        <v>46322</v>
      </c>
      <c r="E606" s="57" t="str">
        <f aca="false">Flights!$G$22&amp;"-"&amp;Flights!$H$22</f>
        <v>KUL-KIX</v>
      </c>
      <c r="F606" s="57" t="str">
        <f aca="false">Flights!$K$22</f>
        <v>BC</v>
      </c>
      <c r="G606" s="57" t="s">
        <v>441</v>
      </c>
      <c r="H606" s="57" t="s">
        <v>442</v>
      </c>
      <c r="I606" s="57" t="s">
        <v>422</v>
      </c>
      <c r="J606" s="57" t="s">
        <v>625</v>
      </c>
      <c r="K606" s="67" t="s">
        <v>483</v>
      </c>
      <c r="L606" s="67" t="s">
        <v>1268</v>
      </c>
      <c r="M606" s="67" t="s">
        <v>184</v>
      </c>
      <c r="N606" s="67" t="s">
        <v>365</v>
      </c>
      <c r="O606" s="67"/>
      <c r="P606" s="57" t="s">
        <v>184</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open",IF(AND(NOT(OR(LEN(AZ606)&lt;15,ISNUMBER(MATCH(AZ606,L_Placeholder,0)))),NOT(SUMPRODUCT(--ISNUMBER(SEARCH(" "&amp;L_EvidencePhrase&amp;" ",BF606)))&gt;0),NOT(OR(LEN(AU606)&lt;2,ISNUMBER(MATCH(AU606,L_Placeholder,0)))),NOT(OR(LEN(AX606)&lt;2,ISNUMBER(MATCH(AX606,L_Placeholder,0)))),TRIM(AE606)&lt;&gt;TRIM(T606)),"N/A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",BD606)))&gt;0),"INVALID – evidence missing, placeholder or not yet on file",IF(OR(LEN(AX606)&lt;2,ISNUMBER(MATCH(AX606,L_Placeholder,0))),"INVALID – verifier missing",IF(AX606=AU606,"INVALID – verifier must be someone other than the PIC",IF(SUMPRODUCT(--ISNUMBER(SEARCH(" "&amp;L_EvidencePhrase&amp;" ",BC606)))&gt;0,"INVALID – result not yet available (awaiting / TBC)",IF(AND(TRIM(U606)="Pass",SUMPRODUCT(--ISNUMBER(SEARCH(" "&amp;L_ResultBad&amp;" ",BC606)))&gt;0,NOT(SUMPRODUCT(--ISNUMBER(SEARCH(" "&amp;L_Negation&amp;" ",BC606)))&gt;0)),"INVALID – result describes a problem: use Fail, then Pass after CA",IF(AND(AQ606=1,OR(OR(LEN(AY606)&lt;3,ISNUMBER(MATCH(AY606,L_Placeholder,0))),SUMPRODUCT(--ISNUMBER(SEARCH(" "&amp;L_EvidencePhrase&amp;" ",BE606)))&gt;0)),"INVALID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SUBSTITUTE(SUBSTITUTE(SUBSTITUTE(SUBSTITUTE(SUBSTITUTE(SUBSTITUTE(SUBSTITUTE(SUBSTITUTE(SUBSTITUTE(SUBSTITUTE(SUBSTITUTE(SUBSTITUTE(SUBSTITUTE(LOWER(T606&amp;""),CHAR(160),"")," ",""),".",""),"-",""),"/",""),"?",""),"_",""),",",""),"[",""),"]",""),"(",""),")",""),"*","")</f>
        <v/>
      </c>
      <c r="AV606" s="61" t="str">
        <f aca="false">SUBSTITUTE(SUBSTITUTE(SUBSTITUTE(SUBSTITUTE(SUBSTITUTE(SUBSTITUTE(SUBSTITUTE(SUBSTITUTE(SUBSTITUTE(SUBSTITUTE(SUBSTITUTE(SUBSTITUTE(SUBSTITUTE(LOWER(V606&amp;""),CHAR(160),"")," ",""),".",""),"-",""),"/",""),"?",""),"_",""),",",""),"[",""),"]",""),"(",""),")",""),"*","")</f>
        <v/>
      </c>
      <c r="AW606" s="61" t="str">
        <f aca="false">SUBSTITUTE(SUBSTITUTE(SUBSTITUTE(SUBSTITUTE(SUBSTITUTE(SUBSTITUTE(SUBSTITUTE(SUBSTITUTE(SUBSTITUTE(SUBSTITUTE(SUBSTITUTE(SUBSTITUTE(SUBSTITUTE(LOWER(Z606&amp;""),CHAR(160),"")," ",""),".",""),"-",""),"/",""),"?",""),"_",""),",",""),"[",""),"]",""),"(",""),")",""),"*","")</f>
        <v/>
      </c>
      <c r="AX606" s="61" t="str">
        <f aca="false">SUBSTITUTE(SUBSTITUTE(SUBSTITUTE(SUBSTITUTE(SUBSTITUTE(SUBSTITUTE(SUBSTITUTE(SUBSTITUTE(SUBSTITUTE(SUBSTITUTE(SUBSTITUTE(SUBSTITUTE(SUBSTITUTE(LOWER(AE606&amp;""),CHAR(160),"")," ",""),".",""),"-",""),"/",""),"?",""),"_",""),",",""),"[",""),"]",""),"(",""),")",""),"*","")</f>
        <v/>
      </c>
      <c r="AY606" s="61" t="str">
        <f aca="false">SUBSTITUTE(SUBSTITUTE(SUBSTITUTE(SUBSTITUTE(SUBSTITUTE(SUBSTITUTE(SUBSTITUTE(SUBSTITUTE(SUBSTITUTE(SUBSTITUTE(SUBSTITUTE(SUBSTITUTE(SUBSTITUTE(LOWER(W606&amp;""),CHAR(160),"")," ",""),".",""),"-",""),"/",""),"?",""),"_",""),",",""),"[",""),"]",""),"(",""),")",""),"*","")</f>
        <v/>
      </c>
      <c r="AZ606" s="61" t="str">
        <f aca="false">SUBSTITUTE(SUBSTITUTE(SUBSTITUTE(SUBSTITUTE(SUBSTITUTE(SUBSTITUTE(SUBSTITUTE(SUBSTITUTE(SUBSTITUTE(SUBSTITUTE(SUBSTITUTE(SUBSTITUTE(SUBSTITUTE(LOWER(AC606&amp;""),CHAR(160),"")," ",""),".",""),"-",""),"/",""),"?",""),"_",""),",",""),"[",""),"]",""),"(",""),")",""),"*","")</f>
        <v/>
      </c>
      <c r="BA606" s="61" t="str">
        <f aca="false">SUBSTITUTE(SUBSTITUTE(SUBSTITUTE(SUBSTITUTE(SUBSTITUTE(SUBSTITUTE(SUBSTITUTE(SUBSTITUTE(SUBSTITUTE(SUBSTITUTE(SUBSTITUTE(SUBSTITUTE(SUBSTITUTE(LOWER(AA606&amp;""),CHAR(160),""),"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"&amp;TRIM(SUBSTITUTE(SUBSTITUTE(SUBSTITUTE(SUBSTITUTE(SUBSTITUTE(SUBSTITUTE(SUBSTITUTE(SUBSTITUTE(SUBSTITUTE(SUBSTITUTE(SUBSTITUTE(SUBSTITUTE(SUBSTITUTE(SUBSTITUTE(SUBSTITUTE(SUBSTITUTE(SUBSTITUTE(SUBSTITUTE(SUBSTITUTE(SUBSTITUTE(LOWER(V606&amp;""),CHAR(160)," "),"."," "),","," "),"-"," "),"/"," "),"("," "),")"," "),":"," "),";"," "),"_"," "),"–"," "),"?"," "),"!"," "),"*"," "),"["," "),"]"," "),"'"," "),"#"," "),"+"," "),"&amp;"," "))&amp;" "</f>
        <v>  </v>
      </c>
      <c r="BD606" s="61" t="str">
        <f aca="false">" "&amp;TRIM(SUBSTITUTE(SUBSTITUTE(SUBSTITUTE(SUBSTITUTE(SUBSTITUTE(SUBSTITUTE(SUBSTITUTE(SUBSTITUTE(SUBSTITUTE(SUBSTITUTE(SUBSTITUTE(SUBSTITUTE(SUBSTITUTE(SUBSTITUTE(SUBSTITUTE(SUBSTITUTE(SUBSTITUTE(SUBSTITUTE(SUBSTITUTE(SUBSTITUTE(LOWER(Z606&amp;""),CHAR(160)," "),"."," "),","," "),"-"," "),"/"," "),"("," "),")"," "),":"," "),";"," "),"_"," "),"–"," "),"?"," "),"!"," "),"*"," "),"["," "),"]"," "),"'"," "),"#"," "),"+"," "),"&amp;"," "))&amp;" "</f>
        <v>  </v>
      </c>
      <c r="BE606" s="61" t="str">
        <f aca="false">" "&amp;TRIM(SUBSTITUTE(SUBSTITUTE(SUBSTITUTE(SUBSTITUTE(SUBSTITUTE(SUBSTITUTE(SUBSTITUTE(SUBSTITUTE(SUBSTITUTE(SUBSTITUTE(SUBSTITUTE(SUBSTITUTE(SUBSTITUTE(SUBSTITUTE(SUBSTITUTE(SUBSTITUTE(SUBSTITUTE(SUBSTITUTE(SUBSTITUTE(SUBSTITUTE(LOWER(W606&amp;""),CHAR(160)," "),"."," "),","," "),"-"," "),"/"," "),"("," "),")"," "),":"," "),";"," "),"_"," "),"–"," "),"?"," "),"!"," "),"*"," "),"["," "),"]"," "),"'"," "),"#"," "),"+"," "),"&amp;"," "))&amp;" "</f>
        <v>  </v>
      </c>
      <c r="BF606" s="61" t="str">
        <f aca="false">" "&amp;TRIM(SUBSTITUTE(SUBSTITUTE(SUBSTITUTE(SUBSTITUTE(SUBSTITUTE(SUBSTITUTE(SUBSTITUTE(SUBSTITUTE(SUBSTITUTE(SUBSTITUTE(SUBSTITUTE(SUBSTITUTE(SUBSTITUTE(SUBSTITUTE(SUBSTITUTE(SUBSTITUTE(SUBSTITUTE(SUBSTITUTE(SUBSTITUTE(SUBSTITUTE(LOWER(AC606&amp;""),CHAR(160)," "),"."," "),","," "),"-"," "),"/"," "),"("," "),")"," "),":"," "),";"," "),"_"," "),"–"," "),"?"," "),"!"," "),"*"," "),"["," "),"]"," "),"'"," "),"#"," "),"+"," "),"&amp;"," "))&amp;" "</f>
        <v>  </v>
      </c>
    </row>
    <row r="607" customFormat="false" ht="39.75" hidden="false" customHeight="true" outlineLevel="0" collapsed="false">
      <c r="A607" s="57" t="s">
        <v>1298</v>
      </c>
      <c r="B607" s="57" t="s">
        <v>290</v>
      </c>
      <c r="C607" s="57" t="str">
        <f aca="false">Flights!$F$22</f>
        <v>MH0052</v>
      </c>
      <c r="D607" s="58" t="n">
        <f aca="false">Flights!$D$22</f>
        <v>46322</v>
      </c>
      <c r="E607" s="57" t="str">
        <f aca="false">Flights!$G$22&amp;"-"&amp;Flights!$H$22</f>
        <v>KUL-KIX</v>
      </c>
      <c r="F607" s="57" t="str">
        <f aca="false">Flights!$K$22</f>
        <v>BC</v>
      </c>
      <c r="G607" s="57" t="s">
        <v>441</v>
      </c>
      <c r="H607" s="57" t="s">
        <v>442</v>
      </c>
      <c r="I607" s="57" t="s">
        <v>481</v>
      </c>
      <c r="J607" s="57" t="s">
        <v>519</v>
      </c>
      <c r="K607" s="67" t="s">
        <v>483</v>
      </c>
      <c r="L607" s="67" t="s">
        <v>1270</v>
      </c>
      <c r="M607" s="67" t="s">
        <v>433</v>
      </c>
      <c r="N607" s="67" t="s">
        <v>365</v>
      </c>
      <c r="O607" s="67"/>
      <c r="P607" s="57" t="s">
        <v>184</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open",IF(AND(NOT(OR(LEN(AZ607)&lt;15,ISNUMBER(MATCH(AZ607,L_Placeholder,0)))),NOT(SUMPRODUCT(--ISNUMBER(SEARCH(" "&amp;L_EvidencePhrase&amp;" ",BF607)))&gt;0),NOT(OR(LEN(AU607)&lt;2,ISNUMBER(MATCH(AU607,L_Placeholder,0)))),NOT(OR(LEN(AX607)&lt;2,ISNUMBER(MATCH(AX607,L_Placeholder,0)))),TRIM(AE607)&lt;&gt;TRIM(T607)),"N/A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",BD607)))&gt;0),"INVALID – evidence missing, placeholder or not yet on file",IF(OR(LEN(AX607)&lt;2,ISNUMBER(MATCH(AX607,L_Placeholder,0))),"INVALID – verifier missing",IF(AX607=AU607,"INVALID – verifier must be someone other than the PIC",IF(SUMPRODUCT(--ISNUMBER(SEARCH(" "&amp;L_EvidencePhrase&amp;" ",BC607)))&gt;0,"INVALID – result not yet available (awaiting / TBC)",IF(AND(TRIM(U607)="Pass",SUMPRODUCT(--ISNUMBER(SEARCH(" "&amp;L_ResultBad&amp;" ",BC607)))&gt;0,NOT(SUMPRODUCT(--ISNUMBER(SEARCH(" "&amp;L_Negation&amp;" ",BC607)))&gt;0)),"INVALID – result describes a problem: use Fail, then Pass after CA",IF(AND(AQ607=1,OR(OR(LEN(AY607)&lt;3,ISNUMBER(MATCH(AY607,L_Placeholder,0))),SUMPRODUCT(--ISNUMBER(SEARCH(" "&amp;L_EvidencePhrase&amp;" ",BE607)))&gt;0)),"INVALID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SUBSTITUTE(SUBSTITUTE(SUBSTITUTE(SUBSTITUTE(SUBSTITUTE(SUBSTITUTE(SUBSTITUTE(SUBSTITUTE(SUBSTITUTE(SUBSTITUTE(SUBSTITUTE(SUBSTITUTE(SUBSTITUTE(LOWER(T607&amp;""),CHAR(160),"")," ",""),".",""),"-",""),"/",""),"?",""),"_",""),",",""),"[",""),"]",""),"(",""),")",""),"*","")</f>
        <v/>
      </c>
      <c r="AV607" s="61" t="str">
        <f aca="false">SUBSTITUTE(SUBSTITUTE(SUBSTITUTE(SUBSTITUTE(SUBSTITUTE(SUBSTITUTE(SUBSTITUTE(SUBSTITUTE(SUBSTITUTE(SUBSTITUTE(SUBSTITUTE(SUBSTITUTE(SUBSTITUTE(LOWER(V607&amp;""),CHAR(160),"")," ",""),".",""),"-",""),"/",""),"?",""),"_",""),",",""),"[",""),"]",""),"(",""),")",""),"*","")</f>
        <v/>
      </c>
      <c r="AW607" s="61" t="str">
        <f aca="false">SUBSTITUTE(SUBSTITUTE(SUBSTITUTE(SUBSTITUTE(SUBSTITUTE(SUBSTITUTE(SUBSTITUTE(SUBSTITUTE(SUBSTITUTE(SUBSTITUTE(SUBSTITUTE(SUBSTITUTE(SUBSTITUTE(LOWER(Z607&amp;""),CHAR(160),"")," ",""),".",""),"-",""),"/",""),"?",""),"_",""),",",""),"[",""),"]",""),"(",""),")",""),"*","")</f>
        <v/>
      </c>
      <c r="AX607" s="61" t="str">
        <f aca="false">SUBSTITUTE(SUBSTITUTE(SUBSTITUTE(SUBSTITUTE(SUBSTITUTE(SUBSTITUTE(SUBSTITUTE(SUBSTITUTE(SUBSTITUTE(SUBSTITUTE(SUBSTITUTE(SUBSTITUTE(SUBSTITUTE(LOWER(AE607&amp;""),CHAR(160),"")," ",""),".",""),"-",""),"/",""),"?",""),"_",""),",",""),"[",""),"]",""),"(",""),")",""),"*","")</f>
        <v/>
      </c>
      <c r="AY607" s="61" t="str">
        <f aca="false">SUBSTITUTE(SUBSTITUTE(SUBSTITUTE(SUBSTITUTE(SUBSTITUTE(SUBSTITUTE(SUBSTITUTE(SUBSTITUTE(SUBSTITUTE(SUBSTITUTE(SUBSTITUTE(SUBSTITUTE(SUBSTITUTE(LOWER(W607&amp;""),CHAR(160),"")," ",""),".",""),"-",""),"/",""),"?",""),"_",""),",",""),"[",""),"]",""),"(",""),")",""),"*","")</f>
        <v/>
      </c>
      <c r="AZ607" s="61" t="str">
        <f aca="false">SUBSTITUTE(SUBSTITUTE(SUBSTITUTE(SUBSTITUTE(SUBSTITUTE(SUBSTITUTE(SUBSTITUTE(SUBSTITUTE(SUBSTITUTE(SUBSTITUTE(SUBSTITUTE(SUBSTITUTE(SUBSTITUTE(LOWER(AC607&amp;""),CHAR(160),"")," ",""),".",""),"-",""),"/",""),"?",""),"_",""),",",""),"[",""),"]",""),"(",""),")",""),"*","")</f>
        <v/>
      </c>
      <c r="BA607" s="61" t="str">
        <f aca="false">SUBSTITUTE(SUBSTITUTE(SUBSTITUTE(SUBSTITUTE(SUBSTITUTE(SUBSTITUTE(SUBSTITUTE(SUBSTITUTE(SUBSTITUTE(SUBSTITUTE(SUBSTITUTE(SUBSTITUTE(SUBSTITUTE(LOWER(AA607&amp;""),CHAR(160),""),"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"&amp;TRIM(SUBSTITUTE(SUBSTITUTE(SUBSTITUTE(SUBSTITUTE(SUBSTITUTE(SUBSTITUTE(SUBSTITUTE(SUBSTITUTE(SUBSTITUTE(SUBSTITUTE(SUBSTITUTE(SUBSTITUTE(SUBSTITUTE(SUBSTITUTE(SUBSTITUTE(SUBSTITUTE(SUBSTITUTE(SUBSTITUTE(SUBSTITUTE(SUBSTITUTE(LOWER(V607&amp;""),CHAR(160)," "),"."," "),","," "),"-"," "),"/"," "),"("," "),")"," "),":"," "),";"," "),"_"," "),"–"," "),"?"," "),"!"," "),"*"," "),"["," "),"]"," "),"'"," "),"#"," "),"+"," "),"&amp;"," "))&amp;" "</f>
        <v>  </v>
      </c>
      <c r="BD607" s="61" t="str">
        <f aca="false">" "&amp;TRIM(SUBSTITUTE(SUBSTITUTE(SUBSTITUTE(SUBSTITUTE(SUBSTITUTE(SUBSTITUTE(SUBSTITUTE(SUBSTITUTE(SUBSTITUTE(SUBSTITUTE(SUBSTITUTE(SUBSTITUTE(SUBSTITUTE(SUBSTITUTE(SUBSTITUTE(SUBSTITUTE(SUBSTITUTE(SUBSTITUTE(SUBSTITUTE(SUBSTITUTE(LOWER(Z607&amp;""),CHAR(160)," "),"."," "),","," "),"-"," "),"/"," "),"("," "),")"," "),":"," "),";"," "),"_"," "),"–"," "),"?"," "),"!"," "),"*"," "),"["," "),"]"," "),"'"," "),"#"," "),"+"," "),"&amp;"," "))&amp;" "</f>
        <v>  </v>
      </c>
      <c r="BE607" s="61" t="str">
        <f aca="false">" "&amp;TRIM(SUBSTITUTE(SUBSTITUTE(SUBSTITUTE(SUBSTITUTE(SUBSTITUTE(SUBSTITUTE(SUBSTITUTE(SUBSTITUTE(SUBSTITUTE(SUBSTITUTE(SUBSTITUTE(SUBSTITUTE(SUBSTITUTE(SUBSTITUTE(SUBSTITUTE(SUBSTITUTE(SUBSTITUTE(SUBSTITUTE(SUBSTITUTE(SUBSTITUTE(LOWER(W607&amp;""),CHAR(160)," "),"."," "),","," "),"-"," "),"/"," "),"("," "),")"," "),":"," "),";"," "),"_"," "),"–"," "),"?"," "),"!"," "),"*"," "),"["," "),"]"," "),"'"," "),"#"," "),"+"," "),"&amp;"," "))&amp;" "</f>
        <v>  </v>
      </c>
      <c r="BF607" s="61" t="str">
        <f aca="false">" "&amp;TRIM(SUBSTITUTE(SUBSTITUTE(SUBSTITUTE(SUBSTITUTE(SUBSTITUTE(SUBSTITUTE(SUBSTITUTE(SUBSTITUTE(SUBSTITUTE(SUBSTITUTE(SUBSTITUTE(SUBSTITUTE(SUBSTITUTE(SUBSTITUTE(SUBSTITUTE(SUBSTITUTE(SUBSTITUTE(SUBSTITUTE(SUBSTITUTE(SUBSTITUTE(LOWER(AC607&amp;""),CHAR(160)," "),"."," "),","," "),"-"," "),"/"," "),"("," "),")"," "),":"," "),";"," "),"_"," "),"–"," "),"?"," "),"!"," "),"*"," "),"["," "),"]"," "),"'"," "),"#"," "),"+"," "),"&amp;"," "))&amp;" "</f>
        <v>  </v>
      </c>
    </row>
    <row r="608" customFormat="false" ht="39.75" hidden="false" customHeight="true" outlineLevel="0" collapsed="false">
      <c r="A608" s="57" t="s">
        <v>1299</v>
      </c>
      <c r="B608" s="57" t="s">
        <v>290</v>
      </c>
      <c r="C608" s="57" t="str">
        <f aca="false">Flights!$F$22</f>
        <v>MH0052</v>
      </c>
      <c r="D608" s="58" t="n">
        <f aca="false">Flights!$D$22</f>
        <v>46322</v>
      </c>
      <c r="E608" s="57" t="str">
        <f aca="false">Flights!$G$22&amp;"-"&amp;Flights!$H$22</f>
        <v>KUL-KIX</v>
      </c>
      <c r="F608" s="57" t="str">
        <f aca="false">Flights!$K$22</f>
        <v>BC</v>
      </c>
      <c r="G608" s="57" t="s">
        <v>441</v>
      </c>
      <c r="H608" s="57" t="s">
        <v>442</v>
      </c>
      <c r="I608" s="57" t="s">
        <v>481</v>
      </c>
      <c r="J608" s="57" t="s">
        <v>521</v>
      </c>
      <c r="K608" s="67" t="s">
        <v>483</v>
      </c>
      <c r="L608" s="67" t="s">
        <v>1272</v>
      </c>
      <c r="M608" s="67" t="s">
        <v>433</v>
      </c>
      <c r="N608" s="67" t="s">
        <v>365</v>
      </c>
      <c r="O608" s="67"/>
      <c r="P608" s="57" t="s">
        <v>184</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open",IF(AND(NOT(OR(LEN(AZ608)&lt;15,ISNUMBER(MATCH(AZ608,L_Placeholder,0)))),NOT(SUMPRODUCT(--ISNUMBER(SEARCH(" "&amp;L_EvidencePhrase&amp;" ",BF608)))&gt;0),NOT(OR(LEN(AU608)&lt;2,ISNUMBER(MATCH(AU608,L_Placeholder,0)))),NOT(OR(LEN(AX608)&lt;2,ISNUMBER(MATCH(AX608,L_Placeholder,0)))),TRIM(AE608)&lt;&gt;TRIM(T608)),"N/A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",BD608)))&gt;0),"INVALID – evidence missing, placeholder or not yet on file",IF(OR(LEN(AX608)&lt;2,ISNUMBER(MATCH(AX608,L_Placeholder,0))),"INVALID – verifier missing",IF(AX608=AU608,"INVALID – verifier must be someone other than the PIC",IF(SUMPRODUCT(--ISNUMBER(SEARCH(" "&amp;L_EvidencePhrase&amp;" ",BC608)))&gt;0,"INVALID – result not yet available (awaiting / TBC)",IF(AND(TRIM(U608)="Pass",SUMPRODUCT(--ISNUMBER(SEARCH(" "&amp;L_ResultBad&amp;" ",BC608)))&gt;0,NOT(SUMPRODUCT(--ISNUMBER(SEARCH(" "&amp;L_Negation&amp;" ",BC608)))&gt;0)),"INVALID – result describes a problem: use Fail, then Pass after CA",IF(AND(AQ608=1,OR(OR(LEN(AY608)&lt;3,ISNUMBER(MATCH(AY608,L_Placeholder,0))),SUMPRODUCT(--ISNUMBER(SEARCH(" "&amp;L_EvidencePhrase&amp;" ",BE608)))&gt;0)),"INVALID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SUBSTITUTE(SUBSTITUTE(SUBSTITUTE(SUBSTITUTE(SUBSTITUTE(SUBSTITUTE(SUBSTITUTE(SUBSTITUTE(SUBSTITUTE(SUBSTITUTE(SUBSTITUTE(SUBSTITUTE(SUBSTITUTE(LOWER(T608&amp;""),CHAR(160),"")," ",""),".",""),"-",""),"/",""),"?",""),"_",""),",",""),"[",""),"]",""),"(",""),")",""),"*","")</f>
        <v/>
      </c>
      <c r="AV608" s="61" t="str">
        <f aca="false">SUBSTITUTE(SUBSTITUTE(SUBSTITUTE(SUBSTITUTE(SUBSTITUTE(SUBSTITUTE(SUBSTITUTE(SUBSTITUTE(SUBSTITUTE(SUBSTITUTE(SUBSTITUTE(SUBSTITUTE(SUBSTITUTE(LOWER(V608&amp;""),CHAR(160),"")," ",""),".",""),"-",""),"/",""),"?",""),"_",""),",",""),"[",""),"]",""),"(",""),")",""),"*","")</f>
        <v/>
      </c>
      <c r="AW608" s="61" t="str">
        <f aca="false">SUBSTITUTE(SUBSTITUTE(SUBSTITUTE(SUBSTITUTE(SUBSTITUTE(SUBSTITUTE(SUBSTITUTE(SUBSTITUTE(SUBSTITUTE(SUBSTITUTE(SUBSTITUTE(SUBSTITUTE(SUBSTITUTE(LOWER(Z608&amp;""),CHAR(160),"")," ",""),".",""),"-",""),"/",""),"?",""),"_",""),",",""),"[",""),"]",""),"(",""),")",""),"*","")</f>
        <v/>
      </c>
      <c r="AX608" s="61" t="str">
        <f aca="false">SUBSTITUTE(SUBSTITUTE(SUBSTITUTE(SUBSTITUTE(SUBSTITUTE(SUBSTITUTE(SUBSTITUTE(SUBSTITUTE(SUBSTITUTE(SUBSTITUTE(SUBSTITUTE(SUBSTITUTE(SUBSTITUTE(LOWER(AE608&amp;""),CHAR(160),"")," ",""),".",""),"-",""),"/",""),"?",""),"_",""),",",""),"[",""),"]",""),"(",""),")",""),"*","")</f>
        <v/>
      </c>
      <c r="AY608" s="61" t="str">
        <f aca="false">SUBSTITUTE(SUBSTITUTE(SUBSTITUTE(SUBSTITUTE(SUBSTITUTE(SUBSTITUTE(SUBSTITUTE(SUBSTITUTE(SUBSTITUTE(SUBSTITUTE(SUBSTITUTE(SUBSTITUTE(SUBSTITUTE(LOWER(W608&amp;""),CHAR(160),"")," ",""),".",""),"-",""),"/",""),"?",""),"_",""),",",""),"[",""),"]",""),"(",""),")",""),"*","")</f>
        <v/>
      </c>
      <c r="AZ608" s="61" t="str">
        <f aca="false">SUBSTITUTE(SUBSTITUTE(SUBSTITUTE(SUBSTITUTE(SUBSTITUTE(SUBSTITUTE(SUBSTITUTE(SUBSTITUTE(SUBSTITUTE(SUBSTITUTE(SUBSTITUTE(SUBSTITUTE(SUBSTITUTE(LOWER(AC608&amp;""),CHAR(160),"")," ",""),".",""),"-",""),"/",""),"?",""),"_",""),",",""),"[",""),"]",""),"(",""),")",""),"*","")</f>
        <v/>
      </c>
      <c r="BA608" s="61" t="str">
        <f aca="false">SUBSTITUTE(SUBSTITUTE(SUBSTITUTE(SUBSTITUTE(SUBSTITUTE(SUBSTITUTE(SUBSTITUTE(SUBSTITUTE(SUBSTITUTE(SUBSTITUTE(SUBSTITUTE(SUBSTITUTE(SUBSTITUTE(LOWER(AA608&amp;""),CHAR(160),""),"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"&amp;TRIM(SUBSTITUTE(SUBSTITUTE(SUBSTITUTE(SUBSTITUTE(SUBSTITUTE(SUBSTITUTE(SUBSTITUTE(SUBSTITUTE(SUBSTITUTE(SUBSTITUTE(SUBSTITUTE(SUBSTITUTE(SUBSTITUTE(SUBSTITUTE(SUBSTITUTE(SUBSTITUTE(SUBSTITUTE(SUBSTITUTE(SUBSTITUTE(SUBSTITUTE(LOWER(V608&amp;""),CHAR(160)," "),"."," "),","," "),"-"," "),"/"," "),"("," "),")"," "),":"," "),";"," "),"_"," "),"–"," "),"?"," "),"!"," "),"*"," "),"["," "),"]"," "),"'"," "),"#"," "),"+"," "),"&amp;"," "))&amp;" "</f>
        <v>  </v>
      </c>
      <c r="BD608" s="61" t="str">
        <f aca="false">" "&amp;TRIM(SUBSTITUTE(SUBSTITUTE(SUBSTITUTE(SUBSTITUTE(SUBSTITUTE(SUBSTITUTE(SUBSTITUTE(SUBSTITUTE(SUBSTITUTE(SUBSTITUTE(SUBSTITUTE(SUBSTITUTE(SUBSTITUTE(SUBSTITUTE(SUBSTITUTE(SUBSTITUTE(SUBSTITUTE(SUBSTITUTE(SUBSTITUTE(SUBSTITUTE(LOWER(Z608&amp;""),CHAR(160)," "),"."," "),","," "),"-"," "),"/"," "),"("," "),")"," "),":"," "),";"," "),"_"," "),"–"," "),"?"," "),"!"," "),"*"," "),"["," "),"]"," "),"'"," "),"#"," "),"+"," "),"&amp;"," "))&amp;" "</f>
        <v>  </v>
      </c>
      <c r="BE608" s="61" t="str">
        <f aca="false">" "&amp;TRIM(SUBSTITUTE(SUBSTITUTE(SUBSTITUTE(SUBSTITUTE(SUBSTITUTE(SUBSTITUTE(SUBSTITUTE(SUBSTITUTE(SUBSTITUTE(SUBSTITUTE(SUBSTITUTE(SUBSTITUTE(SUBSTITUTE(SUBSTITUTE(SUBSTITUTE(SUBSTITUTE(SUBSTITUTE(SUBSTITUTE(SUBSTITUTE(SUBSTITUTE(LOWER(W608&amp;""),CHAR(160)," "),"."," "),","," "),"-"," "),"/"," "),"("," "),")"," "),":"," "),";"," "),"_"," "),"–"," "),"?"," "),"!"," "),"*"," "),"["," "),"]"," "),"'"," "),"#"," "),"+"," "),"&amp;"," "))&amp;" "</f>
        <v>  </v>
      </c>
      <c r="BF608" s="61" t="str">
        <f aca="false">" "&amp;TRIM(SUBSTITUTE(SUBSTITUTE(SUBSTITUTE(SUBSTITUTE(SUBSTITUTE(SUBSTITUTE(SUBSTITUTE(SUBSTITUTE(SUBSTITUTE(SUBSTITUTE(SUBSTITUTE(SUBSTITUTE(SUBSTITUTE(SUBSTITUTE(SUBSTITUTE(SUBSTITUTE(SUBSTITUTE(SUBSTITUTE(SUBSTITUTE(SUBSTITUTE(LOWER(AC608&amp;""),CHAR(160)," "),"."," "),","," "),"-"," "),"/"," "),"("," "),")"," "),":"," "),";"," "),"_"," "),"–"," "),"?"," "),"!"," "),"*"," "),"["," "),"]"," "),"'"," "),"#"," "),"+"," "),"&amp;"," "))&amp;" "</f>
        <v>  </v>
      </c>
    </row>
    <row r="609" customFormat="false" ht="39.75" hidden="false" customHeight="true" outlineLevel="0" collapsed="false">
      <c r="A609" s="57" t="s">
        <v>1300</v>
      </c>
      <c r="B609" s="57" t="s">
        <v>290</v>
      </c>
      <c r="C609" s="57" t="str">
        <f aca="false">Flights!$F$22</f>
        <v>MH0052</v>
      </c>
      <c r="D609" s="58" t="n">
        <f aca="false">Flights!$D$22</f>
        <v>46322</v>
      </c>
      <c r="E609" s="57" t="str">
        <f aca="false">Flights!$G$22&amp;"-"&amp;Flights!$H$22</f>
        <v>KUL-KIX</v>
      </c>
      <c r="F609" s="57" t="str">
        <f aca="false">Flights!$K$22</f>
        <v>BC</v>
      </c>
      <c r="G609" s="57" t="s">
        <v>441</v>
      </c>
      <c r="H609" s="57" t="s">
        <v>442</v>
      </c>
      <c r="I609" s="57" t="s">
        <v>481</v>
      </c>
      <c r="J609" s="57" t="s">
        <v>523</v>
      </c>
      <c r="K609" s="67" t="s">
        <v>483</v>
      </c>
      <c r="L609" s="67" t="s">
        <v>1274</v>
      </c>
      <c r="M609" s="67" t="s">
        <v>433</v>
      </c>
      <c r="N609" s="67" t="s">
        <v>365</v>
      </c>
      <c r="O609" s="67"/>
      <c r="P609" s="57" t="s">
        <v>184</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open",IF(AND(NOT(OR(LEN(AZ609)&lt;15,ISNUMBER(MATCH(AZ609,L_Placeholder,0)))),NOT(SUMPRODUCT(--ISNUMBER(SEARCH(" "&amp;L_EvidencePhrase&amp;" ",BF609)))&gt;0),NOT(OR(LEN(AU609)&lt;2,ISNUMBER(MATCH(AU609,L_Placeholder,0)))),NOT(OR(LEN(AX609)&lt;2,ISNUMBER(MATCH(AX609,L_Placeholder,0)))),TRIM(AE609)&lt;&gt;TRIM(T609)),"N/A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",BD609)))&gt;0),"INVALID – evidence missing, placeholder or not yet on file",IF(OR(LEN(AX609)&lt;2,ISNUMBER(MATCH(AX609,L_Placeholder,0))),"INVALID – verifier missing",IF(AX609=AU609,"INVALID – verifier must be someone other than the PIC",IF(SUMPRODUCT(--ISNUMBER(SEARCH(" "&amp;L_EvidencePhrase&amp;" ",BC609)))&gt;0,"INVALID – result not yet available (awaiting / TBC)",IF(AND(TRIM(U609)="Pass",SUMPRODUCT(--ISNUMBER(SEARCH(" "&amp;L_ResultBad&amp;" ",BC609)))&gt;0,NOT(SUMPRODUCT(--ISNUMBER(SEARCH(" "&amp;L_Negation&amp;" ",BC609)))&gt;0)),"INVALID – result describes a problem: use Fail, then Pass after CA",IF(AND(AQ609=1,OR(OR(LEN(AY609)&lt;3,ISNUMBER(MATCH(AY609,L_Placeholder,0))),SUMPRODUCT(--ISNUMBER(SEARCH(" "&amp;L_EvidencePhrase&amp;" ",BE609)))&gt;0)),"INVALID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SUBSTITUTE(SUBSTITUTE(SUBSTITUTE(SUBSTITUTE(SUBSTITUTE(SUBSTITUTE(SUBSTITUTE(SUBSTITUTE(SUBSTITUTE(SUBSTITUTE(SUBSTITUTE(SUBSTITUTE(SUBSTITUTE(LOWER(T609&amp;""),CHAR(160),"")," ",""),".",""),"-",""),"/",""),"?",""),"_",""),",",""),"[",""),"]",""),"(",""),")",""),"*","")</f>
        <v/>
      </c>
      <c r="AV609" s="61" t="str">
        <f aca="false">SUBSTITUTE(SUBSTITUTE(SUBSTITUTE(SUBSTITUTE(SUBSTITUTE(SUBSTITUTE(SUBSTITUTE(SUBSTITUTE(SUBSTITUTE(SUBSTITUTE(SUBSTITUTE(SUBSTITUTE(SUBSTITUTE(LOWER(V609&amp;""),CHAR(160),"")," ",""),".",""),"-",""),"/",""),"?",""),"_",""),",",""),"[",""),"]",""),"(",""),")",""),"*","")</f>
        <v/>
      </c>
      <c r="AW609" s="61" t="str">
        <f aca="false">SUBSTITUTE(SUBSTITUTE(SUBSTITUTE(SUBSTITUTE(SUBSTITUTE(SUBSTITUTE(SUBSTITUTE(SUBSTITUTE(SUBSTITUTE(SUBSTITUTE(SUBSTITUTE(SUBSTITUTE(SUBSTITUTE(LOWER(Z609&amp;""),CHAR(160),"")," ",""),".",""),"-",""),"/",""),"?",""),"_",""),",",""),"[",""),"]",""),"(",""),")",""),"*","")</f>
        <v/>
      </c>
      <c r="AX609" s="61" t="str">
        <f aca="false">SUBSTITUTE(SUBSTITUTE(SUBSTITUTE(SUBSTITUTE(SUBSTITUTE(SUBSTITUTE(SUBSTITUTE(SUBSTITUTE(SUBSTITUTE(SUBSTITUTE(SUBSTITUTE(SUBSTITUTE(SUBSTITUTE(LOWER(AE609&amp;""),CHAR(160),"")," ",""),".",""),"-",""),"/",""),"?",""),"_",""),",",""),"[",""),"]",""),"(",""),")",""),"*","")</f>
        <v/>
      </c>
      <c r="AY609" s="61" t="str">
        <f aca="false">SUBSTITUTE(SUBSTITUTE(SUBSTITUTE(SUBSTITUTE(SUBSTITUTE(SUBSTITUTE(SUBSTITUTE(SUBSTITUTE(SUBSTITUTE(SUBSTITUTE(SUBSTITUTE(SUBSTITUTE(SUBSTITUTE(LOWER(W609&amp;""),CHAR(160),"")," ",""),".",""),"-",""),"/",""),"?",""),"_",""),",",""),"[",""),"]",""),"(",""),")",""),"*","")</f>
        <v/>
      </c>
      <c r="AZ609" s="61" t="str">
        <f aca="false">SUBSTITUTE(SUBSTITUTE(SUBSTITUTE(SUBSTITUTE(SUBSTITUTE(SUBSTITUTE(SUBSTITUTE(SUBSTITUTE(SUBSTITUTE(SUBSTITUTE(SUBSTITUTE(SUBSTITUTE(SUBSTITUTE(LOWER(AC609&amp;""),CHAR(160),"")," ",""),".",""),"-",""),"/",""),"?",""),"_",""),",",""),"[",""),"]",""),"(",""),")",""),"*","")</f>
        <v/>
      </c>
      <c r="BA609" s="61" t="str">
        <f aca="false">SUBSTITUTE(SUBSTITUTE(SUBSTITUTE(SUBSTITUTE(SUBSTITUTE(SUBSTITUTE(SUBSTITUTE(SUBSTITUTE(SUBSTITUTE(SUBSTITUTE(SUBSTITUTE(SUBSTITUTE(SUBSTITUTE(LOWER(AA609&amp;""),CHAR(160),""),"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"&amp;TRIM(SUBSTITUTE(SUBSTITUTE(SUBSTITUTE(SUBSTITUTE(SUBSTITUTE(SUBSTITUTE(SUBSTITUTE(SUBSTITUTE(SUBSTITUTE(SUBSTITUTE(SUBSTITUTE(SUBSTITUTE(SUBSTITUTE(SUBSTITUTE(SUBSTITUTE(SUBSTITUTE(SUBSTITUTE(SUBSTITUTE(SUBSTITUTE(SUBSTITUTE(LOWER(V609&amp;""),CHAR(160)," "),"."," "),","," "),"-"," "),"/"," "),"("," "),")"," "),":"," "),";"," "),"_"," "),"–"," "),"?"," "),"!"," "),"*"," "),"["," "),"]"," "),"'"," "),"#"," "),"+"," "),"&amp;"," "))&amp;" "</f>
        <v>  </v>
      </c>
      <c r="BD609" s="61" t="str">
        <f aca="false">" "&amp;TRIM(SUBSTITUTE(SUBSTITUTE(SUBSTITUTE(SUBSTITUTE(SUBSTITUTE(SUBSTITUTE(SUBSTITUTE(SUBSTITUTE(SUBSTITUTE(SUBSTITUTE(SUBSTITUTE(SUBSTITUTE(SUBSTITUTE(SUBSTITUTE(SUBSTITUTE(SUBSTITUTE(SUBSTITUTE(SUBSTITUTE(SUBSTITUTE(SUBSTITUTE(LOWER(Z609&amp;""),CHAR(160)," "),"."," "),","," "),"-"," "),"/"," "),"("," "),")"," "),":"," "),";"," "),"_"," "),"–"," "),"?"," "),"!"," "),"*"," "),"["," "),"]"," "),"'"," "),"#"," "),"+"," "),"&amp;"," "))&amp;" "</f>
        <v>  </v>
      </c>
      <c r="BE609" s="61" t="str">
        <f aca="false">" "&amp;TRIM(SUBSTITUTE(SUBSTITUTE(SUBSTITUTE(SUBSTITUTE(SUBSTITUTE(SUBSTITUTE(SUBSTITUTE(SUBSTITUTE(SUBSTITUTE(SUBSTITUTE(SUBSTITUTE(SUBSTITUTE(SUBSTITUTE(SUBSTITUTE(SUBSTITUTE(SUBSTITUTE(SUBSTITUTE(SUBSTITUTE(SUBSTITUTE(SUBSTITUTE(LOWER(W609&amp;""),CHAR(160)," "),"."," "),","," "),"-"," "),"/"," "),"("," "),")"," "),":"," "),";"," "),"_"," "),"–"," "),"?"," "),"!"," "),"*"," "),"["," "),"]"," "),"'"," "),"#"," "),"+"," "),"&amp;"," "))&amp;" "</f>
        <v>  </v>
      </c>
      <c r="BF609" s="61" t="str">
        <f aca="false">" "&amp;TRIM(SUBSTITUTE(SUBSTITUTE(SUBSTITUTE(SUBSTITUTE(SUBSTITUTE(SUBSTITUTE(SUBSTITUTE(SUBSTITUTE(SUBSTITUTE(SUBSTITUTE(SUBSTITUTE(SUBSTITUTE(SUBSTITUTE(SUBSTITUTE(SUBSTITUTE(SUBSTITUTE(SUBSTITUTE(SUBSTITUTE(SUBSTITUTE(SUBSTITUTE(LOWER(AC609&amp;""),CHAR(160)," "),"."," "),","," "),"-"," "),"/"," "),"("," "),")"," "),":"," "),";"," "),"_"," "),"–"," "),"?"," "),"!"," "),"*"," "),"["," "),"]"," "),"'"," "),"#"," "),"+"," "),"&amp;"," "))&amp;" "</f>
        <v>  </v>
      </c>
    </row>
    <row r="610" customFormat="false" ht="39.75" hidden="false" customHeight="true" outlineLevel="0" collapsed="false">
      <c r="A610" s="57" t="s">
        <v>1301</v>
      </c>
      <c r="B610" s="57" t="s">
        <v>290</v>
      </c>
      <c r="C610" s="57" t="str">
        <f aca="false">Flights!$F$22</f>
        <v>MH0052</v>
      </c>
      <c r="D610" s="58" t="n">
        <f aca="false">Flights!$D$22</f>
        <v>46322</v>
      </c>
      <c r="E610" s="57" t="str">
        <f aca="false">Flights!$G$22&amp;"-"&amp;Flights!$H$22</f>
        <v>KUL-KIX</v>
      </c>
      <c r="F610" s="57" t="str">
        <f aca="false">Flights!$K$22</f>
        <v>BC</v>
      </c>
      <c r="G610" s="57" t="s">
        <v>441</v>
      </c>
      <c r="H610" s="57" t="s">
        <v>442</v>
      </c>
      <c r="I610" s="57" t="s">
        <v>481</v>
      </c>
      <c r="J610" s="57" t="s">
        <v>525</v>
      </c>
      <c r="K610" s="67" t="s">
        <v>483</v>
      </c>
      <c r="L610" s="67" t="s">
        <v>1276</v>
      </c>
      <c r="M610" s="67" t="s">
        <v>433</v>
      </c>
      <c r="N610" s="67" t="s">
        <v>365</v>
      </c>
      <c r="O610" s="67"/>
      <c r="P610" s="57" t="s">
        <v>184</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open",IF(AND(NOT(OR(LEN(AZ610)&lt;15,ISNUMBER(MATCH(AZ610,L_Placeholder,0)))),NOT(SUMPRODUCT(--ISNUMBER(SEARCH(" "&amp;L_EvidencePhrase&amp;" ",BF610)))&gt;0),NOT(OR(LEN(AU610)&lt;2,ISNUMBER(MATCH(AU610,L_Placeholder,0)))),NOT(OR(LEN(AX610)&lt;2,ISNUMBER(MATCH(AX610,L_Placeholder,0)))),TRIM(AE610)&lt;&gt;TRIM(T610)),"N/A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",BD610)))&gt;0),"INVALID – evidence missing, placeholder or not yet on file",IF(OR(LEN(AX610)&lt;2,ISNUMBER(MATCH(AX610,L_Placeholder,0))),"INVALID – verifier missing",IF(AX610=AU610,"INVALID – verifier must be someone other than the PIC",IF(SUMPRODUCT(--ISNUMBER(SEARCH(" "&amp;L_EvidencePhrase&amp;" ",BC610)))&gt;0,"INVALID – result not yet available (awaiting / TBC)",IF(AND(TRIM(U610)="Pass",SUMPRODUCT(--ISNUMBER(SEARCH(" "&amp;L_ResultBad&amp;" ",BC610)))&gt;0,NOT(SUMPRODUCT(--ISNUMBER(SEARCH(" "&amp;L_Negation&amp;" ",BC610)))&gt;0)),"INVALID – result describes a problem: use Fail, then Pass after CA",IF(AND(AQ610=1,OR(OR(LEN(AY610)&lt;3,ISNUMBER(MATCH(AY610,L_Placeholder,0))),SUMPRODUCT(--ISNUMBER(SEARCH(" "&amp;L_EvidencePhrase&amp;" ",BE610)))&gt;0)),"INVALID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SUBSTITUTE(SUBSTITUTE(SUBSTITUTE(SUBSTITUTE(SUBSTITUTE(SUBSTITUTE(SUBSTITUTE(SUBSTITUTE(SUBSTITUTE(SUBSTITUTE(SUBSTITUTE(SUBSTITUTE(SUBSTITUTE(LOWER(T610&amp;""),CHAR(160),"")," ",""),".",""),"-",""),"/",""),"?",""),"_",""),",",""),"[",""),"]",""),"(",""),")",""),"*","")</f>
        <v/>
      </c>
      <c r="AV610" s="61" t="str">
        <f aca="false">SUBSTITUTE(SUBSTITUTE(SUBSTITUTE(SUBSTITUTE(SUBSTITUTE(SUBSTITUTE(SUBSTITUTE(SUBSTITUTE(SUBSTITUTE(SUBSTITUTE(SUBSTITUTE(SUBSTITUTE(SUBSTITUTE(LOWER(V610&amp;""),CHAR(160),"")," ",""),".",""),"-",""),"/",""),"?",""),"_",""),",",""),"[",""),"]",""),"(",""),")",""),"*","")</f>
        <v/>
      </c>
      <c r="AW610" s="61" t="str">
        <f aca="false">SUBSTITUTE(SUBSTITUTE(SUBSTITUTE(SUBSTITUTE(SUBSTITUTE(SUBSTITUTE(SUBSTITUTE(SUBSTITUTE(SUBSTITUTE(SUBSTITUTE(SUBSTITUTE(SUBSTITUTE(SUBSTITUTE(LOWER(Z610&amp;""),CHAR(160),"")," ",""),".",""),"-",""),"/",""),"?",""),"_",""),",",""),"[",""),"]",""),"(",""),")",""),"*","")</f>
        <v/>
      </c>
      <c r="AX610" s="61" t="str">
        <f aca="false">SUBSTITUTE(SUBSTITUTE(SUBSTITUTE(SUBSTITUTE(SUBSTITUTE(SUBSTITUTE(SUBSTITUTE(SUBSTITUTE(SUBSTITUTE(SUBSTITUTE(SUBSTITUTE(SUBSTITUTE(SUBSTITUTE(LOWER(AE610&amp;""),CHAR(160),"")," ",""),".",""),"-",""),"/",""),"?",""),"_",""),",",""),"[",""),"]",""),"(",""),")",""),"*","")</f>
        <v/>
      </c>
      <c r="AY610" s="61" t="str">
        <f aca="false">SUBSTITUTE(SUBSTITUTE(SUBSTITUTE(SUBSTITUTE(SUBSTITUTE(SUBSTITUTE(SUBSTITUTE(SUBSTITUTE(SUBSTITUTE(SUBSTITUTE(SUBSTITUTE(SUBSTITUTE(SUBSTITUTE(LOWER(W610&amp;""),CHAR(160),"")," ",""),".",""),"-",""),"/",""),"?",""),"_",""),",",""),"[",""),"]",""),"(",""),")",""),"*","")</f>
        <v/>
      </c>
      <c r="AZ610" s="61" t="str">
        <f aca="false">SUBSTITUTE(SUBSTITUTE(SUBSTITUTE(SUBSTITUTE(SUBSTITUTE(SUBSTITUTE(SUBSTITUTE(SUBSTITUTE(SUBSTITUTE(SUBSTITUTE(SUBSTITUTE(SUBSTITUTE(SUBSTITUTE(LOWER(AC610&amp;""),CHAR(160),"")," ",""),".",""),"-",""),"/",""),"?",""),"_",""),",",""),"[",""),"]",""),"(",""),")",""),"*","")</f>
        <v/>
      </c>
      <c r="BA610" s="61" t="str">
        <f aca="false">SUBSTITUTE(SUBSTITUTE(SUBSTITUTE(SUBSTITUTE(SUBSTITUTE(SUBSTITUTE(SUBSTITUTE(SUBSTITUTE(SUBSTITUTE(SUBSTITUTE(SUBSTITUTE(SUBSTITUTE(SUBSTITUTE(LOWER(AA610&amp;""),CHAR(160),""),"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"&amp;TRIM(SUBSTITUTE(SUBSTITUTE(SUBSTITUTE(SUBSTITUTE(SUBSTITUTE(SUBSTITUTE(SUBSTITUTE(SUBSTITUTE(SUBSTITUTE(SUBSTITUTE(SUBSTITUTE(SUBSTITUTE(SUBSTITUTE(SUBSTITUTE(SUBSTITUTE(SUBSTITUTE(SUBSTITUTE(SUBSTITUTE(SUBSTITUTE(SUBSTITUTE(LOWER(V610&amp;""),CHAR(160)," "),"."," "),","," "),"-"," "),"/"," "),"("," "),")"," "),":"," "),";"," "),"_"," "),"–"," "),"?"," "),"!"," "),"*"," "),"["," "),"]"," "),"'"," "),"#"," "),"+"," "),"&amp;"," "))&amp;" "</f>
        <v>  </v>
      </c>
      <c r="BD610" s="61" t="str">
        <f aca="false">" "&amp;TRIM(SUBSTITUTE(SUBSTITUTE(SUBSTITUTE(SUBSTITUTE(SUBSTITUTE(SUBSTITUTE(SUBSTITUTE(SUBSTITUTE(SUBSTITUTE(SUBSTITUTE(SUBSTITUTE(SUBSTITUTE(SUBSTITUTE(SUBSTITUTE(SUBSTITUTE(SUBSTITUTE(SUBSTITUTE(SUBSTITUTE(SUBSTITUTE(SUBSTITUTE(LOWER(Z610&amp;""),CHAR(160)," "),"."," "),","," "),"-"," "),"/"," "),"("," "),")"," "),":"," "),";"," "),"_"," "),"–"," "),"?"," "),"!"," "),"*"," "),"["," "),"]"," "),"'"," "),"#"," "),"+"," "),"&amp;"," "))&amp;" "</f>
        <v>  </v>
      </c>
      <c r="BE610" s="61" t="str">
        <f aca="false">" "&amp;TRIM(SUBSTITUTE(SUBSTITUTE(SUBSTITUTE(SUBSTITUTE(SUBSTITUTE(SUBSTITUTE(SUBSTITUTE(SUBSTITUTE(SUBSTITUTE(SUBSTITUTE(SUBSTITUTE(SUBSTITUTE(SUBSTITUTE(SUBSTITUTE(SUBSTITUTE(SUBSTITUTE(SUBSTITUTE(SUBSTITUTE(SUBSTITUTE(SUBSTITUTE(LOWER(W610&amp;""),CHAR(160)," "),"."," "),","," "),"-"," "),"/"," "),"("," "),")"," "),":"," "),";"," "),"_"," "),"–"," "),"?"," "),"!"," "),"*"," "),"["," "),"]"," "),"'"," "),"#"," "),"+"," "),"&amp;"," "))&amp;" "</f>
        <v>  </v>
      </c>
      <c r="BF610" s="61" t="str">
        <f aca="false">" "&amp;TRIM(SUBSTITUTE(SUBSTITUTE(SUBSTITUTE(SUBSTITUTE(SUBSTITUTE(SUBSTITUTE(SUBSTITUTE(SUBSTITUTE(SUBSTITUTE(SUBSTITUTE(SUBSTITUTE(SUBSTITUTE(SUBSTITUTE(SUBSTITUTE(SUBSTITUTE(SUBSTITUTE(SUBSTITUTE(SUBSTITUTE(SUBSTITUTE(SUBSTITUTE(LOWER(AC610&amp;""),CHAR(160)," "),"."," "),","," "),"-"," "),"/"," "),"("," "),")"," "),":"," "),";"," "),"_"," "),"–"," "),"?"," "),"!"," "),"*"," "),"["," "),"]"," "),"'"," "),"#"," "),"+"," "),"&amp;"," "))&amp;" "</f>
        <v>  </v>
      </c>
    </row>
    <row r="611" customFormat="false" ht="39.75" hidden="false" customHeight="true" outlineLevel="0" collapsed="false">
      <c r="A611" s="57" t="s">
        <v>1302</v>
      </c>
      <c r="B611" s="57" t="s">
        <v>290</v>
      </c>
      <c r="C611" s="57" t="str">
        <f aca="false">Flights!$F$22</f>
        <v>MH0052</v>
      </c>
      <c r="D611" s="58" t="n">
        <f aca="false">Flights!$D$22</f>
        <v>46322</v>
      </c>
      <c r="E611" s="57" t="str">
        <f aca="false">Flights!$G$22&amp;"-"&amp;Flights!$H$22</f>
        <v>KUL-KIX</v>
      </c>
      <c r="F611" s="57" t="str">
        <f aca="false">Flights!$K$22</f>
        <v>BC</v>
      </c>
      <c r="G611" s="57" t="s">
        <v>441</v>
      </c>
      <c r="H611" s="57" t="s">
        <v>442</v>
      </c>
      <c r="I611" s="57" t="s">
        <v>481</v>
      </c>
      <c r="J611" s="57" t="s">
        <v>528</v>
      </c>
      <c r="K611" s="67" t="s">
        <v>483</v>
      </c>
      <c r="L611" s="67" t="s">
        <v>1278</v>
      </c>
      <c r="M611" s="67" t="s">
        <v>433</v>
      </c>
      <c r="N611" s="67" t="s">
        <v>365</v>
      </c>
      <c r="O611" s="67"/>
      <c r="P611" s="57" t="s">
        <v>184</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open",IF(AND(NOT(OR(LEN(AZ611)&lt;15,ISNUMBER(MATCH(AZ611,L_Placeholder,0)))),NOT(SUMPRODUCT(--ISNUMBER(SEARCH(" "&amp;L_EvidencePhrase&amp;" ",BF611)))&gt;0),NOT(OR(LEN(AU611)&lt;2,ISNUMBER(MATCH(AU611,L_Placeholder,0)))),NOT(OR(LEN(AX611)&lt;2,ISNUMBER(MATCH(AX611,L_Placeholder,0)))),TRIM(AE611)&lt;&gt;TRIM(T611)),"N/A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",BD611)))&gt;0),"INVALID – evidence missing, placeholder or not yet on file",IF(OR(LEN(AX611)&lt;2,ISNUMBER(MATCH(AX611,L_Placeholder,0))),"INVALID – verifier missing",IF(AX611=AU611,"INVALID – verifier must be someone other than the PIC",IF(SUMPRODUCT(--ISNUMBER(SEARCH(" "&amp;L_EvidencePhrase&amp;" ",BC611)))&gt;0,"INVALID – result not yet available (awaiting / TBC)",IF(AND(TRIM(U611)="Pass",SUMPRODUCT(--ISNUMBER(SEARCH(" "&amp;L_ResultBad&amp;" ",BC611)))&gt;0,NOT(SUMPRODUCT(--ISNUMBER(SEARCH(" "&amp;L_Negation&amp;" ",BC611)))&gt;0)),"INVALID – result describes a problem: use Fail, then Pass after CA",IF(AND(AQ611=1,OR(OR(LEN(AY611)&lt;3,ISNUMBER(MATCH(AY611,L_Placeholder,0))),SUMPRODUCT(--ISNUMBER(SEARCH(" "&amp;L_EvidencePhrase&amp;" ",BE611)))&gt;0)),"INVALID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SUBSTITUTE(SUBSTITUTE(SUBSTITUTE(SUBSTITUTE(SUBSTITUTE(SUBSTITUTE(SUBSTITUTE(SUBSTITUTE(SUBSTITUTE(SUBSTITUTE(SUBSTITUTE(SUBSTITUTE(SUBSTITUTE(LOWER(T611&amp;""),CHAR(160),"")," ",""),".",""),"-",""),"/",""),"?",""),"_",""),",",""),"[",""),"]",""),"(",""),")",""),"*","")</f>
        <v/>
      </c>
      <c r="AV611" s="61" t="str">
        <f aca="false">SUBSTITUTE(SUBSTITUTE(SUBSTITUTE(SUBSTITUTE(SUBSTITUTE(SUBSTITUTE(SUBSTITUTE(SUBSTITUTE(SUBSTITUTE(SUBSTITUTE(SUBSTITUTE(SUBSTITUTE(SUBSTITUTE(LOWER(V611&amp;""),CHAR(160),"")," ",""),".",""),"-",""),"/",""),"?",""),"_",""),",",""),"[",""),"]",""),"(",""),")",""),"*","")</f>
        <v/>
      </c>
      <c r="AW611" s="61" t="str">
        <f aca="false">SUBSTITUTE(SUBSTITUTE(SUBSTITUTE(SUBSTITUTE(SUBSTITUTE(SUBSTITUTE(SUBSTITUTE(SUBSTITUTE(SUBSTITUTE(SUBSTITUTE(SUBSTITUTE(SUBSTITUTE(SUBSTITUTE(LOWER(Z611&amp;""),CHAR(160),"")," ",""),".",""),"-",""),"/",""),"?",""),"_",""),",",""),"[",""),"]",""),"(",""),")",""),"*","")</f>
        <v/>
      </c>
      <c r="AX611" s="61" t="str">
        <f aca="false">SUBSTITUTE(SUBSTITUTE(SUBSTITUTE(SUBSTITUTE(SUBSTITUTE(SUBSTITUTE(SUBSTITUTE(SUBSTITUTE(SUBSTITUTE(SUBSTITUTE(SUBSTITUTE(SUBSTITUTE(SUBSTITUTE(LOWER(AE611&amp;""),CHAR(160),"")," ",""),".",""),"-",""),"/",""),"?",""),"_",""),",",""),"[",""),"]",""),"(",""),")",""),"*","")</f>
        <v/>
      </c>
      <c r="AY611" s="61" t="str">
        <f aca="false">SUBSTITUTE(SUBSTITUTE(SUBSTITUTE(SUBSTITUTE(SUBSTITUTE(SUBSTITUTE(SUBSTITUTE(SUBSTITUTE(SUBSTITUTE(SUBSTITUTE(SUBSTITUTE(SUBSTITUTE(SUBSTITUTE(LOWER(W611&amp;""),CHAR(160),"")," ",""),".",""),"-",""),"/",""),"?",""),"_",""),",",""),"[",""),"]",""),"(",""),")",""),"*","")</f>
        <v/>
      </c>
      <c r="AZ611" s="61" t="str">
        <f aca="false">SUBSTITUTE(SUBSTITUTE(SUBSTITUTE(SUBSTITUTE(SUBSTITUTE(SUBSTITUTE(SUBSTITUTE(SUBSTITUTE(SUBSTITUTE(SUBSTITUTE(SUBSTITUTE(SUBSTITUTE(SUBSTITUTE(LOWER(AC611&amp;""),CHAR(160),"")," ",""),".",""),"-",""),"/",""),"?",""),"_",""),",",""),"[",""),"]",""),"(",""),")",""),"*","")</f>
        <v/>
      </c>
      <c r="BA611" s="61" t="str">
        <f aca="false">SUBSTITUTE(SUBSTITUTE(SUBSTITUTE(SUBSTITUTE(SUBSTITUTE(SUBSTITUTE(SUBSTITUTE(SUBSTITUTE(SUBSTITUTE(SUBSTITUTE(SUBSTITUTE(SUBSTITUTE(SUBSTITUTE(LOWER(AA611&amp;""),CHAR(160),""),"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"&amp;TRIM(SUBSTITUTE(SUBSTITUTE(SUBSTITUTE(SUBSTITUTE(SUBSTITUTE(SUBSTITUTE(SUBSTITUTE(SUBSTITUTE(SUBSTITUTE(SUBSTITUTE(SUBSTITUTE(SUBSTITUTE(SUBSTITUTE(SUBSTITUTE(SUBSTITUTE(SUBSTITUTE(SUBSTITUTE(SUBSTITUTE(SUBSTITUTE(SUBSTITUTE(LOWER(V611&amp;""),CHAR(160)," "),"."," "),","," "),"-"," "),"/"," "),"("," "),")"," "),":"," "),";"," "),"_"," "),"–"," "),"?"," "),"!"," "),"*"," "),"["," "),"]"," "),"'"," "),"#"," "),"+"," "),"&amp;"," "))&amp;" "</f>
        <v>  </v>
      </c>
      <c r="BD611" s="61" t="str">
        <f aca="false">" "&amp;TRIM(SUBSTITUTE(SUBSTITUTE(SUBSTITUTE(SUBSTITUTE(SUBSTITUTE(SUBSTITUTE(SUBSTITUTE(SUBSTITUTE(SUBSTITUTE(SUBSTITUTE(SUBSTITUTE(SUBSTITUTE(SUBSTITUTE(SUBSTITUTE(SUBSTITUTE(SUBSTITUTE(SUBSTITUTE(SUBSTITUTE(SUBSTITUTE(SUBSTITUTE(LOWER(Z611&amp;""),CHAR(160)," "),"."," "),","," "),"-"," "),"/"," "),"("," "),")"," "),":"," "),";"," "),"_"," "),"–"," "),"?"," "),"!"," "),"*"," "),"["," "),"]"," "),"'"," "),"#"," "),"+"," "),"&amp;"," "))&amp;" "</f>
        <v>  </v>
      </c>
      <c r="BE611" s="61" t="str">
        <f aca="false">" "&amp;TRIM(SUBSTITUTE(SUBSTITUTE(SUBSTITUTE(SUBSTITUTE(SUBSTITUTE(SUBSTITUTE(SUBSTITUTE(SUBSTITUTE(SUBSTITUTE(SUBSTITUTE(SUBSTITUTE(SUBSTITUTE(SUBSTITUTE(SUBSTITUTE(SUBSTITUTE(SUBSTITUTE(SUBSTITUTE(SUBSTITUTE(SUBSTITUTE(SUBSTITUTE(LOWER(W611&amp;""),CHAR(160)," "),"."," "),","," "),"-"," "),"/"," "),"("," "),")"," "),":"," "),";"," "),"_"," "),"–"," "),"?"," "),"!"," "),"*"," "),"["," "),"]"," "),"'"," "),"#"," "),"+"," "),"&amp;"," "))&amp;" "</f>
        <v>  </v>
      </c>
      <c r="BF611" s="61" t="str">
        <f aca="false">" "&amp;TRIM(SUBSTITUTE(SUBSTITUTE(SUBSTITUTE(SUBSTITUTE(SUBSTITUTE(SUBSTITUTE(SUBSTITUTE(SUBSTITUTE(SUBSTITUTE(SUBSTITUTE(SUBSTITUTE(SUBSTITUTE(SUBSTITUTE(SUBSTITUTE(SUBSTITUTE(SUBSTITUTE(SUBSTITUTE(SUBSTITUTE(SUBSTITUTE(SUBSTITUTE(LOWER(AC611&amp;""),CHAR(160)," "),"."," "),","," "),"-"," "),"/"," "),"("," "),")"," "),":"," "),";"," "),"_"," "),"–"," "),"?"," "),"!"," "),"*"," "),"["," "),"]"," "),"'"," "),"#"," "),"+"," "),"&amp;"," "))&amp;" "</f>
        <v>  </v>
      </c>
    </row>
    <row r="612" customFormat="false" ht="39.75" hidden="false" customHeight="true" outlineLevel="0" collapsed="false">
      <c r="A612" s="57" t="s">
        <v>1303</v>
      </c>
      <c r="B612" s="57" t="s">
        <v>290</v>
      </c>
      <c r="C612" s="57" t="str">
        <f aca="false">Flights!$F$22</f>
        <v>MH0052</v>
      </c>
      <c r="D612" s="58" t="n">
        <f aca="false">Flights!$D$22</f>
        <v>46322</v>
      </c>
      <c r="E612" s="57" t="str">
        <f aca="false">Flights!$G$22&amp;"-"&amp;Flights!$H$22</f>
        <v>KUL-KIX</v>
      </c>
      <c r="F612" s="57" t="str">
        <f aca="false">Flights!$K$22</f>
        <v>BC</v>
      </c>
      <c r="G612" s="57" t="s">
        <v>441</v>
      </c>
      <c r="H612" s="57" t="s">
        <v>442</v>
      </c>
      <c r="I612" s="57" t="s">
        <v>481</v>
      </c>
      <c r="J612" s="57" t="s">
        <v>530</v>
      </c>
      <c r="K612" s="67" t="s">
        <v>598</v>
      </c>
      <c r="L612" s="67" t="s">
        <v>1280</v>
      </c>
      <c r="M612" s="67" t="s">
        <v>433</v>
      </c>
      <c r="N612" s="67" t="s">
        <v>365</v>
      </c>
      <c r="O612" s="67" t="s">
        <v>531</v>
      </c>
      <c r="P612" s="57" t="s">
        <v>184</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open",IF(AND(NOT(OR(LEN(AZ612)&lt;15,ISNUMBER(MATCH(AZ612,L_Placeholder,0)))),NOT(SUMPRODUCT(--ISNUMBER(SEARCH(" "&amp;L_EvidencePhrase&amp;" ",BF612)))&gt;0),NOT(OR(LEN(AU612)&lt;2,ISNUMBER(MATCH(AU612,L_Placeholder,0)))),NOT(OR(LEN(AX612)&lt;2,ISNUMBER(MATCH(AX612,L_Placeholder,0)))),TRIM(AE612)&lt;&gt;TRIM(T612)),"N/A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",BD612)))&gt;0),"INVALID – evidence missing, placeholder or not yet on file",IF(OR(LEN(AX612)&lt;2,ISNUMBER(MATCH(AX612,L_Placeholder,0))),"INVALID – verifier missing",IF(AX612=AU612,"INVALID – verifier must be someone other than the PIC",IF(SUMPRODUCT(--ISNUMBER(SEARCH(" "&amp;L_EvidencePhrase&amp;" ",BC612)))&gt;0,"INVALID – result not yet available (awaiting / TBC)",IF(AND(TRIM(U612)="Pass",SUMPRODUCT(--ISNUMBER(SEARCH(" "&amp;L_ResultBad&amp;" ",BC612)))&gt;0,NOT(SUMPRODUCT(--ISNUMBER(SEARCH(" "&amp;L_Negation&amp;" ",BC612)))&gt;0)),"INVALID – result describes a problem: use Fail, then Pass after CA",IF(AND(AQ612=1,OR(OR(LEN(AY612)&lt;3,ISNUMBER(MATCH(AY612,L_Placeholder,0))),SUMPRODUCT(--ISNUMBER(SEARCH(" "&amp;L_EvidencePhrase&amp;" ",BE612)))&gt;0)),"INVALID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SUBSTITUTE(SUBSTITUTE(SUBSTITUTE(SUBSTITUTE(SUBSTITUTE(SUBSTITUTE(SUBSTITUTE(SUBSTITUTE(SUBSTITUTE(SUBSTITUTE(SUBSTITUTE(SUBSTITUTE(SUBSTITUTE(LOWER(T612&amp;""),CHAR(160),"")," ",""),".",""),"-",""),"/",""),"?",""),"_",""),",",""),"[",""),"]",""),"(",""),")",""),"*","")</f>
        <v/>
      </c>
      <c r="AV612" s="61" t="str">
        <f aca="false">SUBSTITUTE(SUBSTITUTE(SUBSTITUTE(SUBSTITUTE(SUBSTITUTE(SUBSTITUTE(SUBSTITUTE(SUBSTITUTE(SUBSTITUTE(SUBSTITUTE(SUBSTITUTE(SUBSTITUTE(SUBSTITUTE(LOWER(V612&amp;""),CHAR(160),"")," ",""),".",""),"-",""),"/",""),"?",""),"_",""),",",""),"[",""),"]",""),"(",""),")",""),"*","")</f>
        <v/>
      </c>
      <c r="AW612" s="61" t="str">
        <f aca="false">SUBSTITUTE(SUBSTITUTE(SUBSTITUTE(SUBSTITUTE(SUBSTITUTE(SUBSTITUTE(SUBSTITUTE(SUBSTITUTE(SUBSTITUTE(SUBSTITUTE(SUBSTITUTE(SUBSTITUTE(SUBSTITUTE(LOWER(Z612&amp;""),CHAR(160),"")," ",""),".",""),"-",""),"/",""),"?",""),"_",""),",",""),"[",""),"]",""),"(",""),")",""),"*","")</f>
        <v/>
      </c>
      <c r="AX612" s="61" t="str">
        <f aca="false">SUBSTITUTE(SUBSTITUTE(SUBSTITUTE(SUBSTITUTE(SUBSTITUTE(SUBSTITUTE(SUBSTITUTE(SUBSTITUTE(SUBSTITUTE(SUBSTITUTE(SUBSTITUTE(SUBSTITUTE(SUBSTITUTE(LOWER(AE612&amp;""),CHAR(160),"")," ",""),".",""),"-",""),"/",""),"?",""),"_",""),",",""),"[",""),"]",""),"(",""),")",""),"*","")</f>
        <v/>
      </c>
      <c r="AY612" s="61" t="str">
        <f aca="false">SUBSTITUTE(SUBSTITUTE(SUBSTITUTE(SUBSTITUTE(SUBSTITUTE(SUBSTITUTE(SUBSTITUTE(SUBSTITUTE(SUBSTITUTE(SUBSTITUTE(SUBSTITUTE(SUBSTITUTE(SUBSTITUTE(LOWER(W612&amp;""),CHAR(160),"")," ",""),".",""),"-",""),"/",""),"?",""),"_",""),",",""),"[",""),"]",""),"(",""),")",""),"*","")</f>
        <v/>
      </c>
      <c r="AZ612" s="61" t="str">
        <f aca="false">SUBSTITUTE(SUBSTITUTE(SUBSTITUTE(SUBSTITUTE(SUBSTITUTE(SUBSTITUTE(SUBSTITUTE(SUBSTITUTE(SUBSTITUTE(SUBSTITUTE(SUBSTITUTE(SUBSTITUTE(SUBSTITUTE(LOWER(AC612&amp;""),CHAR(160),"")," ",""),".",""),"-",""),"/",""),"?",""),"_",""),",",""),"[",""),"]",""),"(",""),")",""),"*","")</f>
        <v/>
      </c>
      <c r="BA612" s="61" t="str">
        <f aca="false">SUBSTITUTE(SUBSTITUTE(SUBSTITUTE(SUBSTITUTE(SUBSTITUTE(SUBSTITUTE(SUBSTITUTE(SUBSTITUTE(SUBSTITUTE(SUBSTITUTE(SUBSTITUTE(SUBSTITUTE(SUBSTITUTE(LOWER(AA612&amp;""),CHAR(160),""),"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"&amp;TRIM(SUBSTITUTE(SUBSTITUTE(SUBSTITUTE(SUBSTITUTE(SUBSTITUTE(SUBSTITUTE(SUBSTITUTE(SUBSTITUTE(SUBSTITUTE(SUBSTITUTE(SUBSTITUTE(SUBSTITUTE(SUBSTITUTE(SUBSTITUTE(SUBSTITUTE(SUBSTITUTE(SUBSTITUTE(SUBSTITUTE(SUBSTITUTE(SUBSTITUTE(LOWER(V612&amp;""),CHAR(160)," "),"."," "),","," "),"-"," "),"/"," "),"("," "),")"," "),":"," "),";"," "),"_"," "),"–"," "),"?"," "),"!"," "),"*"," "),"["," "),"]"," "),"'"," "),"#"," "),"+"," "),"&amp;"," "))&amp;" "</f>
        <v>  </v>
      </c>
      <c r="BD612" s="61" t="str">
        <f aca="false">" "&amp;TRIM(SUBSTITUTE(SUBSTITUTE(SUBSTITUTE(SUBSTITUTE(SUBSTITUTE(SUBSTITUTE(SUBSTITUTE(SUBSTITUTE(SUBSTITUTE(SUBSTITUTE(SUBSTITUTE(SUBSTITUTE(SUBSTITUTE(SUBSTITUTE(SUBSTITUTE(SUBSTITUTE(SUBSTITUTE(SUBSTITUTE(SUBSTITUTE(SUBSTITUTE(LOWER(Z612&amp;""),CHAR(160)," "),"."," "),","," "),"-"," "),"/"," "),"("," "),")"," "),":"," "),";"," "),"_"," "),"–"," "),"?"," "),"!"," "),"*"," "),"["," "),"]"," "),"'"," "),"#"," "),"+"," "),"&amp;"," "))&amp;" "</f>
        <v>  </v>
      </c>
      <c r="BE612" s="61" t="str">
        <f aca="false">" "&amp;TRIM(SUBSTITUTE(SUBSTITUTE(SUBSTITUTE(SUBSTITUTE(SUBSTITUTE(SUBSTITUTE(SUBSTITUTE(SUBSTITUTE(SUBSTITUTE(SUBSTITUTE(SUBSTITUTE(SUBSTITUTE(SUBSTITUTE(SUBSTITUTE(SUBSTITUTE(SUBSTITUTE(SUBSTITUTE(SUBSTITUTE(SUBSTITUTE(SUBSTITUTE(LOWER(W612&amp;""),CHAR(160)," "),"."," "),","," "),"-"," "),"/"," "),"("," "),")"," "),":"," "),";"," "),"_"," "),"–"," "),"?"," "),"!"," "),"*"," "),"["," "),"]"," "),"'"," "),"#"," "),"+"," "),"&amp;"," "))&amp;" "</f>
        <v>  </v>
      </c>
      <c r="BF612" s="61" t="str">
        <f aca="false">" "&amp;TRIM(SUBSTITUTE(SUBSTITUTE(SUBSTITUTE(SUBSTITUTE(SUBSTITUTE(SUBSTITUTE(SUBSTITUTE(SUBSTITUTE(SUBSTITUTE(SUBSTITUTE(SUBSTITUTE(SUBSTITUTE(SUBSTITUTE(SUBSTITUTE(SUBSTITUTE(SUBSTITUTE(SUBSTITUTE(SUBSTITUTE(SUBSTITUTE(SUBSTITUTE(LOWER(AC612&amp;""),CHAR(160)," "),"."," "),","," "),"-"," "),"/"," "),"("," "),")"," "),":"," "),";"," "),"_"," "),"–"," "),"?"," "),"!"," "),"*"," "),"["," "),"]"," "),"'"," "),"#"," "),"+"," "),"&amp;"," "))&amp;" "</f>
        <v>  </v>
      </c>
    </row>
    <row r="613" customFormat="false" ht="39.75" hidden="false" customHeight="true" outlineLevel="0" collapsed="false">
      <c r="A613" s="57" t="s">
        <v>1304</v>
      </c>
      <c r="B613" s="57" t="s">
        <v>290</v>
      </c>
      <c r="C613" s="57" t="str">
        <f aca="false">Flights!$F$22</f>
        <v>MH0052</v>
      </c>
      <c r="D613" s="58" t="n">
        <f aca="false">Flights!$D$22</f>
        <v>46322</v>
      </c>
      <c r="E613" s="57" t="str">
        <f aca="false">Flights!$G$22&amp;"-"&amp;Flights!$H$22</f>
        <v>KUL-KIX</v>
      </c>
      <c r="F613" s="57" t="str">
        <f aca="false">Flights!$K$22</f>
        <v>BC</v>
      </c>
      <c r="G613" s="57" t="s">
        <v>441</v>
      </c>
      <c r="H613" s="57" t="s">
        <v>442</v>
      </c>
      <c r="I613" s="57" t="s">
        <v>481</v>
      </c>
      <c r="J613" s="57" t="s">
        <v>533</v>
      </c>
      <c r="K613" s="67" t="s">
        <v>483</v>
      </c>
      <c r="L613" s="67" t="s">
        <v>1282</v>
      </c>
      <c r="M613" s="67" t="s">
        <v>433</v>
      </c>
      <c r="N613" s="67" t="s">
        <v>365</v>
      </c>
      <c r="O613" s="67"/>
      <c r="P613" s="57" t="s">
        <v>184</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open",IF(AND(NOT(OR(LEN(AZ613)&lt;15,ISNUMBER(MATCH(AZ613,L_Placeholder,0)))),NOT(SUMPRODUCT(--ISNUMBER(SEARCH(" "&amp;L_EvidencePhrase&amp;" ",BF613)))&gt;0),NOT(OR(LEN(AU613)&lt;2,ISNUMBER(MATCH(AU613,L_Placeholder,0)))),NOT(OR(LEN(AX613)&lt;2,ISNUMBER(MATCH(AX613,L_Placeholder,0)))),TRIM(AE613)&lt;&gt;TRIM(T613)),"N/A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",BD613)))&gt;0),"INVALID – evidence missing, placeholder or not yet on file",IF(OR(LEN(AX613)&lt;2,ISNUMBER(MATCH(AX613,L_Placeholder,0))),"INVALID – verifier missing",IF(AX613=AU613,"INVALID – verifier must be someone other than the PIC",IF(SUMPRODUCT(--ISNUMBER(SEARCH(" "&amp;L_EvidencePhrase&amp;" ",BC613)))&gt;0,"INVALID – result not yet available (awaiting / TBC)",IF(AND(TRIM(U613)="Pass",SUMPRODUCT(--ISNUMBER(SEARCH(" "&amp;L_ResultBad&amp;" ",BC613)))&gt;0,NOT(SUMPRODUCT(--ISNUMBER(SEARCH(" "&amp;L_Negation&amp;" ",BC613)))&gt;0)),"INVALID – result describes a problem: use Fail, then Pass after CA",IF(AND(AQ613=1,OR(OR(LEN(AY613)&lt;3,ISNUMBER(MATCH(AY613,L_Placeholder,0))),SUMPRODUCT(--ISNUMBER(SEARCH(" "&amp;L_EvidencePhrase&amp;" ",BE613)))&gt;0)),"INVALID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SUBSTITUTE(SUBSTITUTE(SUBSTITUTE(SUBSTITUTE(SUBSTITUTE(SUBSTITUTE(SUBSTITUTE(SUBSTITUTE(SUBSTITUTE(SUBSTITUTE(SUBSTITUTE(SUBSTITUTE(SUBSTITUTE(LOWER(T613&amp;""),CHAR(160),"")," ",""),".",""),"-",""),"/",""),"?",""),"_",""),",",""),"[",""),"]",""),"(",""),")",""),"*","")</f>
        <v/>
      </c>
      <c r="AV613" s="61" t="str">
        <f aca="false">SUBSTITUTE(SUBSTITUTE(SUBSTITUTE(SUBSTITUTE(SUBSTITUTE(SUBSTITUTE(SUBSTITUTE(SUBSTITUTE(SUBSTITUTE(SUBSTITUTE(SUBSTITUTE(SUBSTITUTE(SUBSTITUTE(LOWER(V613&amp;""),CHAR(160),"")," ",""),".",""),"-",""),"/",""),"?",""),"_",""),",",""),"[",""),"]",""),"(",""),")",""),"*","")</f>
        <v/>
      </c>
      <c r="AW613" s="61" t="str">
        <f aca="false">SUBSTITUTE(SUBSTITUTE(SUBSTITUTE(SUBSTITUTE(SUBSTITUTE(SUBSTITUTE(SUBSTITUTE(SUBSTITUTE(SUBSTITUTE(SUBSTITUTE(SUBSTITUTE(SUBSTITUTE(SUBSTITUTE(LOWER(Z613&amp;""),CHAR(160),"")," ",""),".",""),"-",""),"/",""),"?",""),"_",""),",",""),"[",""),"]",""),"(",""),")",""),"*","")</f>
        <v/>
      </c>
      <c r="AX613" s="61" t="str">
        <f aca="false">SUBSTITUTE(SUBSTITUTE(SUBSTITUTE(SUBSTITUTE(SUBSTITUTE(SUBSTITUTE(SUBSTITUTE(SUBSTITUTE(SUBSTITUTE(SUBSTITUTE(SUBSTITUTE(SUBSTITUTE(SUBSTITUTE(LOWER(AE613&amp;""),CHAR(160),"")," ",""),".",""),"-",""),"/",""),"?",""),"_",""),",",""),"[",""),"]",""),"(",""),")",""),"*","")</f>
        <v/>
      </c>
      <c r="AY613" s="61" t="str">
        <f aca="false">SUBSTITUTE(SUBSTITUTE(SUBSTITUTE(SUBSTITUTE(SUBSTITUTE(SUBSTITUTE(SUBSTITUTE(SUBSTITUTE(SUBSTITUTE(SUBSTITUTE(SUBSTITUTE(SUBSTITUTE(SUBSTITUTE(LOWER(W613&amp;""),CHAR(160),"")," ",""),".",""),"-",""),"/",""),"?",""),"_",""),",",""),"[",""),"]",""),"(",""),")",""),"*","")</f>
        <v/>
      </c>
      <c r="AZ613" s="61" t="str">
        <f aca="false">SUBSTITUTE(SUBSTITUTE(SUBSTITUTE(SUBSTITUTE(SUBSTITUTE(SUBSTITUTE(SUBSTITUTE(SUBSTITUTE(SUBSTITUTE(SUBSTITUTE(SUBSTITUTE(SUBSTITUTE(SUBSTITUTE(LOWER(AC613&amp;""),CHAR(160),"")," ",""),".",""),"-",""),"/",""),"?",""),"_",""),",",""),"[",""),"]",""),"(",""),")",""),"*","")</f>
        <v/>
      </c>
      <c r="BA613" s="61" t="str">
        <f aca="false">SUBSTITUTE(SUBSTITUTE(SUBSTITUTE(SUBSTITUTE(SUBSTITUTE(SUBSTITUTE(SUBSTITUTE(SUBSTITUTE(SUBSTITUTE(SUBSTITUTE(SUBSTITUTE(SUBSTITUTE(SUBSTITUTE(LOWER(AA613&amp;""),CHAR(160),""),"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"&amp;TRIM(SUBSTITUTE(SUBSTITUTE(SUBSTITUTE(SUBSTITUTE(SUBSTITUTE(SUBSTITUTE(SUBSTITUTE(SUBSTITUTE(SUBSTITUTE(SUBSTITUTE(SUBSTITUTE(SUBSTITUTE(SUBSTITUTE(SUBSTITUTE(SUBSTITUTE(SUBSTITUTE(SUBSTITUTE(SUBSTITUTE(SUBSTITUTE(SUBSTITUTE(LOWER(V613&amp;""),CHAR(160)," "),"."," "),","," "),"-"," "),"/"," "),"("," "),")"," "),":"," "),";"," "),"_"," "),"–"," "),"?"," "),"!"," "),"*"," "),"["," "),"]"," "),"'"," "),"#"," "),"+"," "),"&amp;"," "))&amp;" "</f>
        <v>  </v>
      </c>
      <c r="BD613" s="61" t="str">
        <f aca="false">" "&amp;TRIM(SUBSTITUTE(SUBSTITUTE(SUBSTITUTE(SUBSTITUTE(SUBSTITUTE(SUBSTITUTE(SUBSTITUTE(SUBSTITUTE(SUBSTITUTE(SUBSTITUTE(SUBSTITUTE(SUBSTITUTE(SUBSTITUTE(SUBSTITUTE(SUBSTITUTE(SUBSTITUTE(SUBSTITUTE(SUBSTITUTE(SUBSTITUTE(SUBSTITUTE(LOWER(Z613&amp;""),CHAR(160)," "),"."," "),","," "),"-"," "),"/"," "),"("," "),")"," "),":"," "),";"," "),"_"," "),"–"," "),"?"," "),"!"," "),"*"," "),"["," "),"]"," "),"'"," "),"#"," "),"+"," "),"&amp;"," "))&amp;" "</f>
        <v>  </v>
      </c>
      <c r="BE613" s="61" t="str">
        <f aca="false">" "&amp;TRIM(SUBSTITUTE(SUBSTITUTE(SUBSTITUTE(SUBSTITUTE(SUBSTITUTE(SUBSTITUTE(SUBSTITUTE(SUBSTITUTE(SUBSTITUTE(SUBSTITUTE(SUBSTITUTE(SUBSTITUTE(SUBSTITUTE(SUBSTITUTE(SUBSTITUTE(SUBSTITUTE(SUBSTITUTE(SUBSTITUTE(SUBSTITUTE(SUBSTITUTE(LOWER(W613&amp;""),CHAR(160)," "),"."," "),","," "),"-"," "),"/"," "),"("," "),")"," "),":"," "),";"," "),"_"," "),"–"," "),"?"," "),"!"," "),"*"," "),"["," "),"]"," "),"'"," "),"#"," "),"+"," "),"&amp;"," "))&amp;" "</f>
        <v>  </v>
      </c>
      <c r="BF613" s="61" t="str">
        <f aca="false">" "&amp;TRIM(SUBSTITUTE(SUBSTITUTE(SUBSTITUTE(SUBSTITUTE(SUBSTITUTE(SUBSTITUTE(SUBSTITUTE(SUBSTITUTE(SUBSTITUTE(SUBSTITUTE(SUBSTITUTE(SUBSTITUTE(SUBSTITUTE(SUBSTITUTE(SUBSTITUTE(SUBSTITUTE(SUBSTITUTE(SUBSTITUTE(SUBSTITUTE(SUBSTITUTE(LOWER(AC613&amp;""),CHAR(160)," "),"."," "),","," "),"-"," "),"/"," "),"("," "),")"," "),":"," "),";"," "),"_"," "),"–"," "),"?"," "),"!"," "),"*"," "),"["," "),"]"," "),"'"," "),"#"," "),"+"," "),"&amp;"," "))&amp;" "</f>
        <v>  </v>
      </c>
    </row>
    <row r="614" customFormat="false" ht="39.75" hidden="false" customHeight="true" outlineLevel="0" collapsed="false">
      <c r="A614" s="57" t="s">
        <v>1305</v>
      </c>
      <c r="B614" s="57" t="s">
        <v>290</v>
      </c>
      <c r="C614" s="57" t="str">
        <f aca="false">Flights!$F$22</f>
        <v>MH0052</v>
      </c>
      <c r="D614" s="58" t="n">
        <f aca="false">Flights!$D$22</f>
        <v>46322</v>
      </c>
      <c r="E614" s="57" t="str">
        <f aca="false">Flights!$G$22&amp;"-"&amp;Flights!$H$22</f>
        <v>KUL-KIX</v>
      </c>
      <c r="F614" s="57" t="str">
        <f aca="false">Flights!$K$22</f>
        <v>BC</v>
      </c>
      <c r="G614" s="57" t="s">
        <v>441</v>
      </c>
      <c r="H614" s="57" t="s">
        <v>442</v>
      </c>
      <c r="I614" s="57" t="s">
        <v>429</v>
      </c>
      <c r="J614" s="57" t="s">
        <v>535</v>
      </c>
      <c r="K614" s="67" t="s">
        <v>431</v>
      </c>
      <c r="L614" s="67" t="s">
        <v>1284</v>
      </c>
      <c r="M614" s="67" t="s">
        <v>433</v>
      </c>
      <c r="N614" s="67" t="s">
        <v>365</v>
      </c>
      <c r="O614" s="67"/>
      <c r="P614" s="57" t="s">
        <v>184</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open",IF(AND(NOT(OR(LEN(AZ614)&lt;15,ISNUMBER(MATCH(AZ614,L_Placeholder,0)))),NOT(SUMPRODUCT(--ISNUMBER(SEARCH(" "&amp;L_EvidencePhrase&amp;" ",BF614)))&gt;0),NOT(OR(LEN(AU614)&lt;2,ISNUMBER(MATCH(AU614,L_Placeholder,0)))),NOT(OR(LEN(AX614)&lt;2,ISNUMBER(MATCH(AX614,L_Placeholder,0)))),TRIM(AE614)&lt;&gt;TRIM(T614)),"N/A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",BD614)))&gt;0),"INVALID – evidence missing, placeholder or not yet on file",IF(OR(LEN(AX614)&lt;2,ISNUMBER(MATCH(AX614,L_Placeholder,0))),"INVALID – verifier missing",IF(AX614=AU614,"INVALID – verifier must be someone other than the PIC",IF(SUMPRODUCT(--ISNUMBER(SEARCH(" "&amp;L_EvidencePhrase&amp;" ",BC614)))&gt;0,"INVALID – result not yet available (awaiting / TBC)",IF(AND(TRIM(U614)="Pass",SUMPRODUCT(--ISNUMBER(SEARCH(" "&amp;L_ResultBad&amp;" ",BC614)))&gt;0,NOT(SUMPRODUCT(--ISNUMBER(SEARCH(" "&amp;L_Negation&amp;" ",BC614)))&gt;0)),"INVALID – result describes a problem: use Fail, then Pass after CA",IF(AND(AQ614=1,OR(OR(LEN(AY614)&lt;3,ISNUMBER(MATCH(AY614,L_Placeholder,0))),SUMPRODUCT(--ISNUMBER(SEARCH(" "&amp;L_EvidencePhrase&amp;" ",BE614)))&gt;0)),"INVALID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SUBSTITUTE(SUBSTITUTE(SUBSTITUTE(SUBSTITUTE(SUBSTITUTE(SUBSTITUTE(SUBSTITUTE(SUBSTITUTE(SUBSTITUTE(SUBSTITUTE(SUBSTITUTE(SUBSTITUTE(SUBSTITUTE(LOWER(T614&amp;""),CHAR(160),"")," ",""),".",""),"-",""),"/",""),"?",""),"_",""),",",""),"[",""),"]",""),"(",""),")",""),"*","")</f>
        <v/>
      </c>
      <c r="AV614" s="61" t="str">
        <f aca="false">SUBSTITUTE(SUBSTITUTE(SUBSTITUTE(SUBSTITUTE(SUBSTITUTE(SUBSTITUTE(SUBSTITUTE(SUBSTITUTE(SUBSTITUTE(SUBSTITUTE(SUBSTITUTE(SUBSTITUTE(SUBSTITUTE(LOWER(V614&amp;""),CHAR(160),"")," ",""),".",""),"-",""),"/",""),"?",""),"_",""),",",""),"[",""),"]",""),"(",""),")",""),"*","")</f>
        <v/>
      </c>
      <c r="AW614" s="61" t="str">
        <f aca="false">SUBSTITUTE(SUBSTITUTE(SUBSTITUTE(SUBSTITUTE(SUBSTITUTE(SUBSTITUTE(SUBSTITUTE(SUBSTITUTE(SUBSTITUTE(SUBSTITUTE(SUBSTITUTE(SUBSTITUTE(SUBSTITUTE(LOWER(Z614&amp;""),CHAR(160),"")," ",""),".",""),"-",""),"/",""),"?",""),"_",""),",",""),"[",""),"]",""),"(",""),")",""),"*","")</f>
        <v/>
      </c>
      <c r="AX614" s="61" t="str">
        <f aca="false">SUBSTITUTE(SUBSTITUTE(SUBSTITUTE(SUBSTITUTE(SUBSTITUTE(SUBSTITUTE(SUBSTITUTE(SUBSTITUTE(SUBSTITUTE(SUBSTITUTE(SUBSTITUTE(SUBSTITUTE(SUBSTITUTE(LOWER(AE614&amp;""),CHAR(160),"")," ",""),".",""),"-",""),"/",""),"?",""),"_",""),",",""),"[",""),"]",""),"(",""),")",""),"*","")</f>
        <v/>
      </c>
      <c r="AY614" s="61" t="str">
        <f aca="false">SUBSTITUTE(SUBSTITUTE(SUBSTITUTE(SUBSTITUTE(SUBSTITUTE(SUBSTITUTE(SUBSTITUTE(SUBSTITUTE(SUBSTITUTE(SUBSTITUTE(SUBSTITUTE(SUBSTITUTE(SUBSTITUTE(LOWER(W614&amp;""),CHAR(160),"")," ",""),".",""),"-",""),"/",""),"?",""),"_",""),",",""),"[",""),"]",""),"(",""),")",""),"*","")</f>
        <v/>
      </c>
      <c r="AZ614" s="61" t="str">
        <f aca="false">SUBSTITUTE(SUBSTITUTE(SUBSTITUTE(SUBSTITUTE(SUBSTITUTE(SUBSTITUTE(SUBSTITUTE(SUBSTITUTE(SUBSTITUTE(SUBSTITUTE(SUBSTITUTE(SUBSTITUTE(SUBSTITUTE(LOWER(AC614&amp;""),CHAR(160),"")," ",""),".",""),"-",""),"/",""),"?",""),"_",""),",",""),"[",""),"]",""),"(",""),")",""),"*","")</f>
        <v/>
      </c>
      <c r="BA614" s="61" t="str">
        <f aca="false">SUBSTITUTE(SUBSTITUTE(SUBSTITUTE(SUBSTITUTE(SUBSTITUTE(SUBSTITUTE(SUBSTITUTE(SUBSTITUTE(SUBSTITUTE(SUBSTITUTE(SUBSTITUTE(SUBSTITUTE(SUBSTITUTE(LOWER(AA614&amp;""),CHAR(160),""),"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"&amp;TRIM(SUBSTITUTE(SUBSTITUTE(SUBSTITUTE(SUBSTITUTE(SUBSTITUTE(SUBSTITUTE(SUBSTITUTE(SUBSTITUTE(SUBSTITUTE(SUBSTITUTE(SUBSTITUTE(SUBSTITUTE(SUBSTITUTE(SUBSTITUTE(SUBSTITUTE(SUBSTITUTE(SUBSTITUTE(SUBSTITUTE(SUBSTITUTE(SUBSTITUTE(LOWER(V614&amp;""),CHAR(160)," "),"."," "),","," "),"-"," "),"/"," "),"("," "),")"," "),":"," "),";"," "),"_"," "),"–"," "),"?"," "),"!"," "),"*"," "),"["," "),"]"," "),"'"," "),"#"," "),"+"," "),"&amp;"," "))&amp;" "</f>
        <v>  </v>
      </c>
      <c r="BD614" s="61" t="str">
        <f aca="false">" "&amp;TRIM(SUBSTITUTE(SUBSTITUTE(SUBSTITUTE(SUBSTITUTE(SUBSTITUTE(SUBSTITUTE(SUBSTITUTE(SUBSTITUTE(SUBSTITUTE(SUBSTITUTE(SUBSTITUTE(SUBSTITUTE(SUBSTITUTE(SUBSTITUTE(SUBSTITUTE(SUBSTITUTE(SUBSTITUTE(SUBSTITUTE(SUBSTITUTE(SUBSTITUTE(LOWER(Z614&amp;""),CHAR(160)," "),"."," "),","," "),"-"," "),"/"," "),"("," "),")"," "),":"," "),";"," "),"_"," "),"–"," "),"?"," "),"!"," "),"*"," "),"["," "),"]"," "),"'"," "),"#"," "),"+"," "),"&amp;"," "))&amp;" "</f>
        <v>  </v>
      </c>
      <c r="BE614" s="61" t="str">
        <f aca="false">" "&amp;TRIM(SUBSTITUTE(SUBSTITUTE(SUBSTITUTE(SUBSTITUTE(SUBSTITUTE(SUBSTITUTE(SUBSTITUTE(SUBSTITUTE(SUBSTITUTE(SUBSTITUTE(SUBSTITUTE(SUBSTITUTE(SUBSTITUTE(SUBSTITUTE(SUBSTITUTE(SUBSTITUTE(SUBSTITUTE(SUBSTITUTE(SUBSTITUTE(SUBSTITUTE(LOWER(W614&amp;""),CHAR(160)," "),"."," "),","," "),"-"," "),"/"," "),"("," "),")"," "),":"," "),";"," "),"_"," "),"–"," "),"?"," "),"!"," "),"*"," "),"["," "),"]"," "),"'"," "),"#"," "),"+"," "),"&amp;"," "))&amp;" "</f>
        <v>  </v>
      </c>
      <c r="BF614" s="61" t="str">
        <f aca="false">" "&amp;TRIM(SUBSTITUTE(SUBSTITUTE(SUBSTITUTE(SUBSTITUTE(SUBSTITUTE(SUBSTITUTE(SUBSTITUTE(SUBSTITUTE(SUBSTITUTE(SUBSTITUTE(SUBSTITUTE(SUBSTITUTE(SUBSTITUTE(SUBSTITUTE(SUBSTITUTE(SUBSTITUTE(SUBSTITUTE(SUBSTITUTE(SUBSTITUTE(SUBSTITUTE(LOWER(AC614&amp;""),CHAR(160)," "),"."," "),","," "),"-"," "),"/"," "),"("," "),")"," "),":"," "),";"," "),"_"," "),"–"," "),"?"," "),"!"," "),"*"," "),"["," "),"]"," "),"'"," "),"#"," "),"+"," "),"&amp;"," "))&amp;" "</f>
        <v>  </v>
      </c>
    </row>
    <row r="615" customFormat="false" ht="39.75" hidden="false" customHeight="true" outlineLevel="0" collapsed="false">
      <c r="A615" s="57" t="s">
        <v>1306</v>
      </c>
      <c r="B615" s="57" t="s">
        <v>290</v>
      </c>
      <c r="C615" s="57" t="str">
        <f aca="false">Flights!$F$22</f>
        <v>MH0052</v>
      </c>
      <c r="D615" s="58" t="n">
        <f aca="false">Flights!$D$22</f>
        <v>46322</v>
      </c>
      <c r="E615" s="57" t="str">
        <f aca="false">Flights!$G$22&amp;"-"&amp;Flights!$H$22</f>
        <v>KUL-KIX</v>
      </c>
      <c r="F615" s="57" t="str">
        <f aca="false">Flights!$K$22</f>
        <v>BC</v>
      </c>
      <c r="G615" s="57" t="s">
        <v>441</v>
      </c>
      <c r="H615" s="57" t="s">
        <v>442</v>
      </c>
      <c r="I615" s="57" t="s">
        <v>429</v>
      </c>
      <c r="J615" s="57" t="s">
        <v>635</v>
      </c>
      <c r="K615" s="67" t="s">
        <v>431</v>
      </c>
      <c r="L615" s="67" t="s">
        <v>1286</v>
      </c>
      <c r="M615" s="67" t="s">
        <v>433</v>
      </c>
      <c r="N615" s="67" t="s">
        <v>365</v>
      </c>
      <c r="O615" s="67"/>
      <c r="P615" s="57" t="s">
        <v>184</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open",IF(AND(NOT(OR(LEN(AZ615)&lt;15,ISNUMBER(MATCH(AZ615,L_Placeholder,0)))),NOT(SUMPRODUCT(--ISNUMBER(SEARCH(" "&amp;L_EvidencePhrase&amp;" ",BF615)))&gt;0),NOT(OR(LEN(AU615)&lt;2,ISNUMBER(MATCH(AU615,L_Placeholder,0)))),NOT(OR(LEN(AX615)&lt;2,ISNUMBER(MATCH(AX615,L_Placeholder,0)))),TRIM(AE615)&lt;&gt;TRIM(T615)),"N/A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",BD615)))&gt;0),"INVALID – evidence missing, placeholder or not yet on file",IF(OR(LEN(AX615)&lt;2,ISNUMBER(MATCH(AX615,L_Placeholder,0))),"INVALID – verifier missing",IF(AX615=AU615,"INVALID – verifier must be someone other than the PIC",IF(SUMPRODUCT(--ISNUMBER(SEARCH(" "&amp;L_EvidencePhrase&amp;" ",BC615)))&gt;0,"INVALID – result not yet available (awaiting / TBC)",IF(AND(TRIM(U615)="Pass",SUMPRODUCT(--ISNUMBER(SEARCH(" "&amp;L_ResultBad&amp;" ",BC615)))&gt;0,NOT(SUMPRODUCT(--ISNUMBER(SEARCH(" "&amp;L_Negation&amp;" ",BC615)))&gt;0)),"INVALID – result describes a problem: use Fail, then Pass after CA",IF(AND(AQ615=1,OR(OR(LEN(AY615)&lt;3,ISNUMBER(MATCH(AY615,L_Placeholder,0))),SUMPRODUCT(--ISNUMBER(SEARCH(" "&amp;L_EvidencePhrase&amp;" ",BE615)))&gt;0)),"INVALID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SUBSTITUTE(SUBSTITUTE(SUBSTITUTE(SUBSTITUTE(SUBSTITUTE(SUBSTITUTE(SUBSTITUTE(SUBSTITUTE(SUBSTITUTE(SUBSTITUTE(SUBSTITUTE(SUBSTITUTE(SUBSTITUTE(LOWER(T615&amp;""),CHAR(160),"")," ",""),".",""),"-",""),"/",""),"?",""),"_",""),",",""),"[",""),"]",""),"(",""),")",""),"*","")</f>
        <v/>
      </c>
      <c r="AV615" s="61" t="str">
        <f aca="false">SUBSTITUTE(SUBSTITUTE(SUBSTITUTE(SUBSTITUTE(SUBSTITUTE(SUBSTITUTE(SUBSTITUTE(SUBSTITUTE(SUBSTITUTE(SUBSTITUTE(SUBSTITUTE(SUBSTITUTE(SUBSTITUTE(LOWER(V615&amp;""),CHAR(160),"")," ",""),".",""),"-",""),"/",""),"?",""),"_",""),",",""),"[",""),"]",""),"(",""),")",""),"*","")</f>
        <v/>
      </c>
      <c r="AW615" s="61" t="str">
        <f aca="false">SUBSTITUTE(SUBSTITUTE(SUBSTITUTE(SUBSTITUTE(SUBSTITUTE(SUBSTITUTE(SUBSTITUTE(SUBSTITUTE(SUBSTITUTE(SUBSTITUTE(SUBSTITUTE(SUBSTITUTE(SUBSTITUTE(LOWER(Z615&amp;""),CHAR(160),"")," ",""),".",""),"-",""),"/",""),"?",""),"_",""),",",""),"[",""),"]",""),"(",""),")",""),"*","")</f>
        <v/>
      </c>
      <c r="AX615" s="61" t="str">
        <f aca="false">SUBSTITUTE(SUBSTITUTE(SUBSTITUTE(SUBSTITUTE(SUBSTITUTE(SUBSTITUTE(SUBSTITUTE(SUBSTITUTE(SUBSTITUTE(SUBSTITUTE(SUBSTITUTE(SUBSTITUTE(SUBSTITUTE(LOWER(AE615&amp;""),CHAR(160),"")," ",""),".",""),"-",""),"/",""),"?",""),"_",""),",",""),"[",""),"]",""),"(",""),")",""),"*","")</f>
        <v/>
      </c>
      <c r="AY615" s="61" t="str">
        <f aca="false">SUBSTITUTE(SUBSTITUTE(SUBSTITUTE(SUBSTITUTE(SUBSTITUTE(SUBSTITUTE(SUBSTITUTE(SUBSTITUTE(SUBSTITUTE(SUBSTITUTE(SUBSTITUTE(SUBSTITUTE(SUBSTITUTE(LOWER(W615&amp;""),CHAR(160),"")," ",""),".",""),"-",""),"/",""),"?",""),"_",""),",",""),"[",""),"]",""),"(",""),")",""),"*","")</f>
        <v/>
      </c>
      <c r="AZ615" s="61" t="str">
        <f aca="false">SUBSTITUTE(SUBSTITUTE(SUBSTITUTE(SUBSTITUTE(SUBSTITUTE(SUBSTITUTE(SUBSTITUTE(SUBSTITUTE(SUBSTITUTE(SUBSTITUTE(SUBSTITUTE(SUBSTITUTE(SUBSTITUTE(LOWER(AC615&amp;""),CHAR(160),"")," ",""),".",""),"-",""),"/",""),"?",""),"_",""),",",""),"[",""),"]",""),"(",""),")",""),"*","")</f>
        <v/>
      </c>
      <c r="BA615" s="61" t="str">
        <f aca="false">SUBSTITUTE(SUBSTITUTE(SUBSTITUTE(SUBSTITUTE(SUBSTITUTE(SUBSTITUTE(SUBSTITUTE(SUBSTITUTE(SUBSTITUTE(SUBSTITUTE(SUBSTITUTE(SUBSTITUTE(SUBSTITUTE(LOWER(AA615&amp;""),CHAR(160),""),"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"&amp;TRIM(SUBSTITUTE(SUBSTITUTE(SUBSTITUTE(SUBSTITUTE(SUBSTITUTE(SUBSTITUTE(SUBSTITUTE(SUBSTITUTE(SUBSTITUTE(SUBSTITUTE(SUBSTITUTE(SUBSTITUTE(SUBSTITUTE(SUBSTITUTE(SUBSTITUTE(SUBSTITUTE(SUBSTITUTE(SUBSTITUTE(SUBSTITUTE(SUBSTITUTE(LOWER(V615&amp;""),CHAR(160)," "),"."," "),","," "),"-"," "),"/"," "),"("," "),")"," "),":"," "),";"," "),"_"," "),"–"," "),"?"," "),"!"," "),"*"," "),"["," "),"]"," "),"'"," "),"#"," "),"+"," "),"&amp;"," "))&amp;" "</f>
        <v>  </v>
      </c>
      <c r="BD615" s="61" t="str">
        <f aca="false">" "&amp;TRIM(SUBSTITUTE(SUBSTITUTE(SUBSTITUTE(SUBSTITUTE(SUBSTITUTE(SUBSTITUTE(SUBSTITUTE(SUBSTITUTE(SUBSTITUTE(SUBSTITUTE(SUBSTITUTE(SUBSTITUTE(SUBSTITUTE(SUBSTITUTE(SUBSTITUTE(SUBSTITUTE(SUBSTITUTE(SUBSTITUTE(SUBSTITUTE(SUBSTITUTE(LOWER(Z615&amp;""),CHAR(160)," "),"."," "),","," "),"-"," "),"/"," "),"("," "),")"," "),":"," "),";"," "),"_"," "),"–"," "),"?"," "),"!"," "),"*"," "),"["," "),"]"," "),"'"," "),"#"," "),"+"," "),"&amp;"," "))&amp;" "</f>
        <v>  </v>
      </c>
      <c r="BE615" s="61" t="str">
        <f aca="false">" "&amp;TRIM(SUBSTITUTE(SUBSTITUTE(SUBSTITUTE(SUBSTITUTE(SUBSTITUTE(SUBSTITUTE(SUBSTITUTE(SUBSTITUTE(SUBSTITUTE(SUBSTITUTE(SUBSTITUTE(SUBSTITUTE(SUBSTITUTE(SUBSTITUTE(SUBSTITUTE(SUBSTITUTE(SUBSTITUTE(SUBSTITUTE(SUBSTITUTE(SUBSTITUTE(LOWER(W615&amp;""),CHAR(160)," "),"."," "),","," "),"-"," "),"/"," "),"("," "),")"," "),":"," "),";"," "),"_"," "),"–"," "),"?"," "),"!"," "),"*"," "),"["," "),"]"," "),"'"," "),"#"," "),"+"," "),"&amp;"," "))&amp;" "</f>
        <v>  </v>
      </c>
      <c r="BF615" s="61" t="str">
        <f aca="false">" "&amp;TRIM(SUBSTITUTE(SUBSTITUTE(SUBSTITUTE(SUBSTITUTE(SUBSTITUTE(SUBSTITUTE(SUBSTITUTE(SUBSTITUTE(SUBSTITUTE(SUBSTITUTE(SUBSTITUTE(SUBSTITUTE(SUBSTITUTE(SUBSTITUTE(SUBSTITUTE(SUBSTITUTE(SUBSTITUTE(SUBSTITUTE(SUBSTITUTE(SUBSTITUTE(LOWER(AC615&amp;""),CHAR(160)," "),"."," "),","," "),"-"," "),"/"," "),"("," "),")"," "),":"," "),";"," "),"_"," "),"–"," "),"?"," "),"!"," "),"*"," "),"["," "),"]"," "),"'"," "),"#"," "),"+"," "),"&amp;"," "))&amp;" "</f>
        <v>  </v>
      </c>
    </row>
    <row r="616" customFormat="false" ht="39.75" hidden="false" customHeight="true" outlineLevel="0" collapsed="false">
      <c r="A616" s="57" t="s">
        <v>1307</v>
      </c>
      <c r="B616" s="57" t="s">
        <v>290</v>
      </c>
      <c r="C616" s="57" t="str">
        <f aca="false">Flights!$F$22</f>
        <v>MH0052</v>
      </c>
      <c r="D616" s="58" t="n">
        <f aca="false">Flights!$D$22</f>
        <v>46322</v>
      </c>
      <c r="E616" s="57" t="str">
        <f aca="false">Flights!$G$22&amp;"-"&amp;Flights!$H$22</f>
        <v>KUL-KIX</v>
      </c>
      <c r="F616" s="57" t="str">
        <f aca="false">Flights!$K$22</f>
        <v>BC</v>
      </c>
      <c r="G616" s="57" t="s">
        <v>441</v>
      </c>
      <c r="H616" s="57" t="s">
        <v>442</v>
      </c>
      <c r="I616" s="57" t="s">
        <v>429</v>
      </c>
      <c r="J616" s="57" t="s">
        <v>637</v>
      </c>
      <c r="K616" s="67" t="s">
        <v>431</v>
      </c>
      <c r="L616" s="67" t="s">
        <v>1288</v>
      </c>
      <c r="M616" s="67" t="s">
        <v>433</v>
      </c>
      <c r="N616" s="67" t="s">
        <v>365</v>
      </c>
      <c r="O616" s="67"/>
      <c r="P616" s="57" t="s">
        <v>184</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open",IF(AND(NOT(OR(LEN(AZ616)&lt;15,ISNUMBER(MATCH(AZ616,L_Placeholder,0)))),NOT(SUMPRODUCT(--ISNUMBER(SEARCH(" "&amp;L_EvidencePhrase&amp;" ",BF616)))&gt;0),NOT(OR(LEN(AU616)&lt;2,ISNUMBER(MATCH(AU616,L_Placeholder,0)))),NOT(OR(LEN(AX616)&lt;2,ISNUMBER(MATCH(AX616,L_Placeholder,0)))),TRIM(AE616)&lt;&gt;TRIM(T616)),"N/A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",BD616)))&gt;0),"INVALID – evidence missing, placeholder or not yet on file",IF(OR(LEN(AX616)&lt;2,ISNUMBER(MATCH(AX616,L_Placeholder,0))),"INVALID – verifier missing",IF(AX616=AU616,"INVALID – verifier must be someone other than the PIC",IF(SUMPRODUCT(--ISNUMBER(SEARCH(" "&amp;L_EvidencePhrase&amp;" ",BC616)))&gt;0,"INVALID – result not yet available (awaiting / TBC)",IF(AND(TRIM(U616)="Pass",SUMPRODUCT(--ISNUMBER(SEARCH(" "&amp;L_ResultBad&amp;" ",BC616)))&gt;0,NOT(SUMPRODUCT(--ISNUMBER(SEARCH(" "&amp;L_Negation&amp;" ",BC616)))&gt;0)),"INVALID – result describes a problem: use Fail, then Pass after CA",IF(AND(AQ616=1,OR(OR(LEN(AY616)&lt;3,ISNUMBER(MATCH(AY616,L_Placeholder,0))),SUMPRODUCT(--ISNUMBER(SEARCH(" "&amp;L_EvidencePhrase&amp;" ",BE616)))&gt;0)),"INVALID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SUBSTITUTE(SUBSTITUTE(SUBSTITUTE(SUBSTITUTE(SUBSTITUTE(SUBSTITUTE(SUBSTITUTE(SUBSTITUTE(SUBSTITUTE(SUBSTITUTE(SUBSTITUTE(SUBSTITUTE(SUBSTITUTE(LOWER(T616&amp;""),CHAR(160),"")," ",""),".",""),"-",""),"/",""),"?",""),"_",""),",",""),"[",""),"]",""),"(",""),")",""),"*","")</f>
        <v/>
      </c>
      <c r="AV616" s="61" t="str">
        <f aca="false">SUBSTITUTE(SUBSTITUTE(SUBSTITUTE(SUBSTITUTE(SUBSTITUTE(SUBSTITUTE(SUBSTITUTE(SUBSTITUTE(SUBSTITUTE(SUBSTITUTE(SUBSTITUTE(SUBSTITUTE(SUBSTITUTE(LOWER(V616&amp;""),CHAR(160),"")," ",""),".",""),"-",""),"/",""),"?",""),"_",""),",",""),"[",""),"]",""),"(",""),")",""),"*","")</f>
        <v/>
      </c>
      <c r="AW616" s="61" t="str">
        <f aca="false">SUBSTITUTE(SUBSTITUTE(SUBSTITUTE(SUBSTITUTE(SUBSTITUTE(SUBSTITUTE(SUBSTITUTE(SUBSTITUTE(SUBSTITUTE(SUBSTITUTE(SUBSTITUTE(SUBSTITUTE(SUBSTITUTE(LOWER(Z616&amp;""),CHAR(160),"")," ",""),".",""),"-",""),"/",""),"?",""),"_",""),",",""),"[",""),"]",""),"(",""),")",""),"*","")</f>
        <v/>
      </c>
      <c r="AX616" s="61" t="str">
        <f aca="false">SUBSTITUTE(SUBSTITUTE(SUBSTITUTE(SUBSTITUTE(SUBSTITUTE(SUBSTITUTE(SUBSTITUTE(SUBSTITUTE(SUBSTITUTE(SUBSTITUTE(SUBSTITUTE(SUBSTITUTE(SUBSTITUTE(LOWER(AE616&amp;""),CHAR(160),"")," ",""),".",""),"-",""),"/",""),"?",""),"_",""),",",""),"[",""),"]",""),"(",""),")",""),"*","")</f>
        <v/>
      </c>
      <c r="AY616" s="61" t="str">
        <f aca="false">SUBSTITUTE(SUBSTITUTE(SUBSTITUTE(SUBSTITUTE(SUBSTITUTE(SUBSTITUTE(SUBSTITUTE(SUBSTITUTE(SUBSTITUTE(SUBSTITUTE(SUBSTITUTE(SUBSTITUTE(SUBSTITUTE(LOWER(W616&amp;""),CHAR(160),"")," ",""),".",""),"-",""),"/",""),"?",""),"_",""),",",""),"[",""),"]",""),"(",""),")",""),"*","")</f>
        <v/>
      </c>
      <c r="AZ616" s="61" t="str">
        <f aca="false">SUBSTITUTE(SUBSTITUTE(SUBSTITUTE(SUBSTITUTE(SUBSTITUTE(SUBSTITUTE(SUBSTITUTE(SUBSTITUTE(SUBSTITUTE(SUBSTITUTE(SUBSTITUTE(SUBSTITUTE(SUBSTITUTE(LOWER(AC616&amp;""),CHAR(160),"")," ",""),".",""),"-",""),"/",""),"?",""),"_",""),",",""),"[",""),"]",""),"(",""),")",""),"*","")</f>
        <v/>
      </c>
      <c r="BA616" s="61" t="str">
        <f aca="false">SUBSTITUTE(SUBSTITUTE(SUBSTITUTE(SUBSTITUTE(SUBSTITUTE(SUBSTITUTE(SUBSTITUTE(SUBSTITUTE(SUBSTITUTE(SUBSTITUTE(SUBSTITUTE(SUBSTITUTE(SUBSTITUTE(LOWER(AA616&amp;""),CHAR(160),""),"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"&amp;TRIM(SUBSTITUTE(SUBSTITUTE(SUBSTITUTE(SUBSTITUTE(SUBSTITUTE(SUBSTITUTE(SUBSTITUTE(SUBSTITUTE(SUBSTITUTE(SUBSTITUTE(SUBSTITUTE(SUBSTITUTE(SUBSTITUTE(SUBSTITUTE(SUBSTITUTE(SUBSTITUTE(SUBSTITUTE(SUBSTITUTE(SUBSTITUTE(SUBSTITUTE(LOWER(V616&amp;""),CHAR(160)," "),"."," "),","," "),"-"," "),"/"," "),"("," "),")"," "),":"," "),";"," "),"_"," "),"–"," "),"?"," "),"!"," "),"*"," "),"["," "),"]"," "),"'"," "),"#"," "),"+"," "),"&amp;"," "))&amp;" "</f>
        <v>  </v>
      </c>
      <c r="BD616" s="61" t="str">
        <f aca="false">" "&amp;TRIM(SUBSTITUTE(SUBSTITUTE(SUBSTITUTE(SUBSTITUTE(SUBSTITUTE(SUBSTITUTE(SUBSTITUTE(SUBSTITUTE(SUBSTITUTE(SUBSTITUTE(SUBSTITUTE(SUBSTITUTE(SUBSTITUTE(SUBSTITUTE(SUBSTITUTE(SUBSTITUTE(SUBSTITUTE(SUBSTITUTE(SUBSTITUTE(SUBSTITUTE(LOWER(Z616&amp;""),CHAR(160)," "),"."," "),","," "),"-"," "),"/"," "),"("," "),")"," "),":"," "),";"," "),"_"," "),"–"," "),"?"," "),"!"," "),"*"," "),"["," "),"]"," "),"'"," "),"#"," "),"+"," "),"&amp;"," "))&amp;" "</f>
        <v>  </v>
      </c>
      <c r="BE616" s="61" t="str">
        <f aca="false">" "&amp;TRIM(SUBSTITUTE(SUBSTITUTE(SUBSTITUTE(SUBSTITUTE(SUBSTITUTE(SUBSTITUTE(SUBSTITUTE(SUBSTITUTE(SUBSTITUTE(SUBSTITUTE(SUBSTITUTE(SUBSTITUTE(SUBSTITUTE(SUBSTITUTE(SUBSTITUTE(SUBSTITUTE(SUBSTITUTE(SUBSTITUTE(SUBSTITUTE(SUBSTITUTE(LOWER(W616&amp;""),CHAR(160)," "),"."," "),","," "),"-"," "),"/"," "),"("," "),")"," "),":"," "),";"," "),"_"," "),"–"," "),"?"," "),"!"," "),"*"," "),"["," "),"]"," "),"'"," "),"#"," "),"+"," "),"&amp;"," "))&amp;" "</f>
        <v>  </v>
      </c>
      <c r="BF616" s="61" t="str">
        <f aca="false">" "&amp;TRIM(SUBSTITUTE(SUBSTITUTE(SUBSTITUTE(SUBSTITUTE(SUBSTITUTE(SUBSTITUTE(SUBSTITUTE(SUBSTITUTE(SUBSTITUTE(SUBSTITUTE(SUBSTITUTE(SUBSTITUTE(SUBSTITUTE(SUBSTITUTE(SUBSTITUTE(SUBSTITUTE(SUBSTITUTE(SUBSTITUTE(SUBSTITUTE(SUBSTITUTE(LOWER(AC616&amp;""),CHAR(160)," "),"."," "),","," "),"-"," "),"/"," "),"("," "),")"," "),":"," "),";"," "),"_"," "),"–"," "),"?"," "),"!"," "),"*"," "),"["," "),"]"," "),"'"," "),"#"," "),"+"," "),"&amp;"," "))&amp;" "</f>
        <v>  </v>
      </c>
    </row>
    <row r="617" customFormat="false" ht="39.75" hidden="false" customHeight="true" outlineLevel="0" collapsed="false">
      <c r="A617" s="57" t="s">
        <v>1308</v>
      </c>
      <c r="B617" s="57" t="s">
        <v>290</v>
      </c>
      <c r="C617" s="57" t="str">
        <f aca="false">Flights!$F$22</f>
        <v>MH0052</v>
      </c>
      <c r="D617" s="58" t="n">
        <f aca="false">Flights!$D$22</f>
        <v>46322</v>
      </c>
      <c r="E617" s="57" t="str">
        <f aca="false">Flights!$G$22&amp;"-"&amp;Flights!$H$22</f>
        <v>KUL-KIX</v>
      </c>
      <c r="F617" s="57" t="str">
        <f aca="false">Flights!$K$22</f>
        <v>BC</v>
      </c>
      <c r="G617" s="57" t="s">
        <v>441</v>
      </c>
      <c r="H617" s="57" t="s">
        <v>442</v>
      </c>
      <c r="I617" s="57" t="s">
        <v>611</v>
      </c>
      <c r="J617" s="57" t="s">
        <v>639</v>
      </c>
      <c r="K617" s="67" t="s">
        <v>483</v>
      </c>
      <c r="L617" s="67" t="s">
        <v>1290</v>
      </c>
      <c r="M617" s="67" t="s">
        <v>184</v>
      </c>
      <c r="N617" s="67" t="s">
        <v>365</v>
      </c>
      <c r="O617" s="67" t="s">
        <v>614</v>
      </c>
      <c r="P617" s="57" t="s">
        <v>184</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open",IF(AND(NOT(OR(LEN(AZ617)&lt;15,ISNUMBER(MATCH(AZ617,L_Placeholder,0)))),NOT(SUMPRODUCT(--ISNUMBER(SEARCH(" "&amp;L_EvidencePhrase&amp;" ",BF617)))&gt;0),NOT(OR(LEN(AU617)&lt;2,ISNUMBER(MATCH(AU617,L_Placeholder,0)))),NOT(OR(LEN(AX617)&lt;2,ISNUMBER(MATCH(AX617,L_Placeholder,0)))),TRIM(AE617)&lt;&gt;TRIM(T617)),"N/A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",BD617)))&gt;0),"INVALID – evidence missing, placeholder or not yet on file",IF(OR(LEN(AX617)&lt;2,ISNUMBER(MATCH(AX617,L_Placeholder,0))),"INVALID – verifier missing",IF(AX617=AU617,"INVALID – verifier must be someone other than the PIC",IF(SUMPRODUCT(--ISNUMBER(SEARCH(" "&amp;L_EvidencePhrase&amp;" ",BC617)))&gt;0,"INVALID – result not yet available (awaiting / TBC)",IF(AND(TRIM(U617)="Pass",SUMPRODUCT(--ISNUMBER(SEARCH(" "&amp;L_ResultBad&amp;" ",BC617)))&gt;0,NOT(SUMPRODUCT(--ISNUMBER(SEARCH(" "&amp;L_Negation&amp;" ",BC617)))&gt;0)),"INVALID – result describes a problem: use Fail, then Pass after CA",IF(AND(AQ617=1,OR(OR(LEN(AY617)&lt;3,ISNUMBER(MATCH(AY617,L_Placeholder,0))),SUMPRODUCT(--ISNUMBER(SEARCH(" "&amp;L_EvidencePhrase&amp;" ",BE617)))&gt;0)),"INVALID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SUBSTITUTE(SUBSTITUTE(SUBSTITUTE(SUBSTITUTE(SUBSTITUTE(SUBSTITUTE(SUBSTITUTE(SUBSTITUTE(SUBSTITUTE(SUBSTITUTE(SUBSTITUTE(SUBSTITUTE(SUBSTITUTE(LOWER(T617&amp;""),CHAR(160),"")," ",""),".",""),"-",""),"/",""),"?",""),"_",""),",",""),"[",""),"]",""),"(",""),")",""),"*","")</f>
        <v/>
      </c>
      <c r="AV617" s="61" t="str">
        <f aca="false">SUBSTITUTE(SUBSTITUTE(SUBSTITUTE(SUBSTITUTE(SUBSTITUTE(SUBSTITUTE(SUBSTITUTE(SUBSTITUTE(SUBSTITUTE(SUBSTITUTE(SUBSTITUTE(SUBSTITUTE(SUBSTITUTE(LOWER(V617&amp;""),CHAR(160),"")," ",""),".",""),"-",""),"/",""),"?",""),"_",""),",",""),"[",""),"]",""),"(",""),")",""),"*","")</f>
        <v/>
      </c>
      <c r="AW617" s="61" t="str">
        <f aca="false">SUBSTITUTE(SUBSTITUTE(SUBSTITUTE(SUBSTITUTE(SUBSTITUTE(SUBSTITUTE(SUBSTITUTE(SUBSTITUTE(SUBSTITUTE(SUBSTITUTE(SUBSTITUTE(SUBSTITUTE(SUBSTITUTE(LOWER(Z617&amp;""),CHAR(160),"")," ",""),".",""),"-",""),"/",""),"?",""),"_",""),",",""),"[",""),"]",""),"(",""),")",""),"*","")</f>
        <v/>
      </c>
      <c r="AX617" s="61" t="str">
        <f aca="false">SUBSTITUTE(SUBSTITUTE(SUBSTITUTE(SUBSTITUTE(SUBSTITUTE(SUBSTITUTE(SUBSTITUTE(SUBSTITUTE(SUBSTITUTE(SUBSTITUTE(SUBSTITUTE(SUBSTITUTE(SUBSTITUTE(LOWER(AE617&amp;""),CHAR(160),"")," ",""),".",""),"-",""),"/",""),"?",""),"_",""),",",""),"[",""),"]",""),"(",""),")",""),"*","")</f>
        <v/>
      </c>
      <c r="AY617" s="61" t="str">
        <f aca="false">SUBSTITUTE(SUBSTITUTE(SUBSTITUTE(SUBSTITUTE(SUBSTITUTE(SUBSTITUTE(SUBSTITUTE(SUBSTITUTE(SUBSTITUTE(SUBSTITUTE(SUBSTITUTE(SUBSTITUTE(SUBSTITUTE(LOWER(W617&amp;""),CHAR(160),"")," ",""),".",""),"-",""),"/",""),"?",""),"_",""),",",""),"[",""),"]",""),"(",""),")",""),"*","")</f>
        <v/>
      </c>
      <c r="AZ617" s="61" t="str">
        <f aca="false">SUBSTITUTE(SUBSTITUTE(SUBSTITUTE(SUBSTITUTE(SUBSTITUTE(SUBSTITUTE(SUBSTITUTE(SUBSTITUTE(SUBSTITUTE(SUBSTITUTE(SUBSTITUTE(SUBSTITUTE(SUBSTITUTE(LOWER(AC617&amp;""),CHAR(160),"")," ",""),".",""),"-",""),"/",""),"?",""),"_",""),",",""),"[",""),"]",""),"(",""),")",""),"*","")</f>
        <v/>
      </c>
      <c r="BA617" s="61" t="str">
        <f aca="false">SUBSTITUTE(SUBSTITUTE(SUBSTITUTE(SUBSTITUTE(SUBSTITUTE(SUBSTITUTE(SUBSTITUTE(SUBSTITUTE(SUBSTITUTE(SUBSTITUTE(SUBSTITUTE(SUBSTITUTE(SUBSTITUTE(LOWER(AA617&amp;""),CHAR(160),""),"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"&amp;TRIM(SUBSTITUTE(SUBSTITUTE(SUBSTITUTE(SUBSTITUTE(SUBSTITUTE(SUBSTITUTE(SUBSTITUTE(SUBSTITUTE(SUBSTITUTE(SUBSTITUTE(SUBSTITUTE(SUBSTITUTE(SUBSTITUTE(SUBSTITUTE(SUBSTITUTE(SUBSTITUTE(SUBSTITUTE(SUBSTITUTE(SUBSTITUTE(SUBSTITUTE(LOWER(V617&amp;""),CHAR(160)," "),"."," "),","," "),"-"," "),"/"," "),"("," "),")"," "),":"," "),";"," "),"_"," "),"–"," "),"?"," "),"!"," "),"*"," "),"["," "),"]"," "),"'"," "),"#"," "),"+"," "),"&amp;"," "))&amp;" "</f>
        <v>  </v>
      </c>
      <c r="BD617" s="61" t="str">
        <f aca="false">" "&amp;TRIM(SUBSTITUTE(SUBSTITUTE(SUBSTITUTE(SUBSTITUTE(SUBSTITUTE(SUBSTITUTE(SUBSTITUTE(SUBSTITUTE(SUBSTITUTE(SUBSTITUTE(SUBSTITUTE(SUBSTITUTE(SUBSTITUTE(SUBSTITUTE(SUBSTITUTE(SUBSTITUTE(SUBSTITUTE(SUBSTITUTE(SUBSTITUTE(SUBSTITUTE(LOWER(Z617&amp;""),CHAR(160)," "),"."," "),","," "),"-"," "),"/"," "),"("," "),")"," "),":"," "),";"," "),"_"," "),"–"," "),"?"," "),"!"," "),"*"," "),"["," "),"]"," "),"'"," "),"#"," "),"+"," "),"&amp;"," "))&amp;" "</f>
        <v>  </v>
      </c>
      <c r="BE617" s="61" t="str">
        <f aca="false">" "&amp;TRIM(SUBSTITUTE(SUBSTITUTE(SUBSTITUTE(SUBSTITUTE(SUBSTITUTE(SUBSTITUTE(SUBSTITUTE(SUBSTITUTE(SUBSTITUTE(SUBSTITUTE(SUBSTITUTE(SUBSTITUTE(SUBSTITUTE(SUBSTITUTE(SUBSTITUTE(SUBSTITUTE(SUBSTITUTE(SUBSTITUTE(SUBSTITUTE(SUBSTITUTE(LOWER(W617&amp;""),CHAR(160)," "),"."," "),","," "),"-"," "),"/"," "),"("," "),")"," "),":"," "),";"," "),"_"," "),"–"," "),"?"," "),"!"," "),"*"," "),"["," "),"]"," "),"'"," "),"#"," "),"+"," "),"&amp;"," "))&amp;" "</f>
        <v>  </v>
      </c>
      <c r="BF617" s="61" t="str">
        <f aca="false">" "&amp;TRIM(SUBSTITUTE(SUBSTITUTE(SUBSTITUTE(SUBSTITUTE(SUBSTITUTE(SUBSTITUTE(SUBSTITUTE(SUBSTITUTE(SUBSTITUTE(SUBSTITUTE(SUBSTITUTE(SUBSTITUTE(SUBSTITUTE(SUBSTITUTE(SUBSTITUTE(SUBSTITUTE(SUBSTITUTE(SUBSTITUTE(SUBSTITUTE(SUBSTITUTE(LOWER(AC617&amp;""),CHAR(160)," "),"."," "),","," "),"-"," "),"/"," "),"("," "),")"," "),":"," "),";"," "),"_"," "),"–"," "),"?"," "),"!"," "),"*"," "),"["," "),"]"," "),"'"," "),"#"," "),"+"," "),"&amp;"," "))&amp;" "</f>
        <v>  </v>
      </c>
    </row>
    <row r="618" customFormat="false" ht="39.75" hidden="false" customHeight="true" outlineLevel="0" collapsed="false">
      <c r="A618" s="57" t="s">
        <v>1309</v>
      </c>
      <c r="B618" s="57" t="s">
        <v>290</v>
      </c>
      <c r="C618" s="57" t="str">
        <f aca="false">Flights!$F$22</f>
        <v>MH0052</v>
      </c>
      <c r="D618" s="58" t="n">
        <f aca="false">Flights!$D$22</f>
        <v>46322</v>
      </c>
      <c r="E618" s="57" t="str">
        <f aca="false">Flights!$G$22&amp;"-"&amp;Flights!$H$22</f>
        <v>KUL-KIX</v>
      </c>
      <c r="F618" s="57" t="str">
        <f aca="false">Flights!$K$22</f>
        <v>BC</v>
      </c>
      <c r="G618" s="57" t="s">
        <v>441</v>
      </c>
      <c r="H618" s="57" t="s">
        <v>442</v>
      </c>
      <c r="I618" s="57" t="s">
        <v>616</v>
      </c>
      <c r="J618" s="57" t="s">
        <v>641</v>
      </c>
      <c r="K618" s="67" t="s">
        <v>1292</v>
      </c>
      <c r="L618" s="67" t="s">
        <v>1293</v>
      </c>
      <c r="M618" s="67" t="s">
        <v>433</v>
      </c>
      <c r="N618" s="67" t="s">
        <v>365</v>
      </c>
      <c r="O618" s="67" t="s">
        <v>1310</v>
      </c>
      <c r="P618" s="57" t="s">
        <v>184</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open",IF(AND(NOT(OR(LEN(AZ618)&lt;15,ISNUMBER(MATCH(AZ618,L_Placeholder,0)))),NOT(SUMPRODUCT(--ISNUMBER(SEARCH(" "&amp;L_EvidencePhrase&amp;" ",BF618)))&gt;0),NOT(OR(LEN(AU618)&lt;2,ISNUMBER(MATCH(AU618,L_Placeholder,0)))),NOT(OR(LEN(AX618)&lt;2,ISNUMBER(MATCH(AX618,L_Placeholder,0)))),TRIM(AE618)&lt;&gt;TRIM(T618)),"N/A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",BD618)))&gt;0),"INVALID – evidence missing, placeholder or not yet on file",IF(OR(LEN(AX618)&lt;2,ISNUMBER(MATCH(AX618,L_Placeholder,0))),"INVALID – verifier missing",IF(AX618=AU618,"INVALID – verifier must be someone other than the PIC",IF(SUMPRODUCT(--ISNUMBER(SEARCH(" "&amp;L_EvidencePhrase&amp;" ",BC618)))&gt;0,"INVALID – result not yet available (awaiting / TBC)",IF(AND(TRIM(U618)="Pass",SUMPRODUCT(--ISNUMBER(SEARCH(" "&amp;L_ResultBad&amp;" ",BC618)))&gt;0,NOT(SUMPRODUCT(--ISNUMBER(SEARCH(" "&amp;L_Negation&amp;" ",BC618)))&gt;0)),"INVALID – result describes a problem: use Fail, then Pass after CA",IF(AND(AQ618=1,OR(OR(LEN(AY618)&lt;3,ISNUMBER(MATCH(AY618,L_Placeholder,0))),SUMPRODUCT(--ISNUMBER(SEARCH(" "&amp;L_EvidencePhrase&amp;" ",BE618)))&gt;0)),"INVALID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SUBSTITUTE(SUBSTITUTE(SUBSTITUTE(SUBSTITUTE(SUBSTITUTE(SUBSTITUTE(SUBSTITUTE(SUBSTITUTE(SUBSTITUTE(SUBSTITUTE(SUBSTITUTE(SUBSTITUTE(SUBSTITUTE(LOWER(T618&amp;""),CHAR(160),"")," ",""),".",""),"-",""),"/",""),"?",""),"_",""),",",""),"[",""),"]",""),"(",""),")",""),"*","")</f>
        <v/>
      </c>
      <c r="AV618" s="61" t="str">
        <f aca="false">SUBSTITUTE(SUBSTITUTE(SUBSTITUTE(SUBSTITUTE(SUBSTITUTE(SUBSTITUTE(SUBSTITUTE(SUBSTITUTE(SUBSTITUTE(SUBSTITUTE(SUBSTITUTE(SUBSTITUTE(SUBSTITUTE(LOWER(V618&amp;""),CHAR(160),"")," ",""),".",""),"-",""),"/",""),"?",""),"_",""),",",""),"[",""),"]",""),"(",""),")",""),"*","")</f>
        <v/>
      </c>
      <c r="AW618" s="61" t="str">
        <f aca="false">SUBSTITUTE(SUBSTITUTE(SUBSTITUTE(SUBSTITUTE(SUBSTITUTE(SUBSTITUTE(SUBSTITUTE(SUBSTITUTE(SUBSTITUTE(SUBSTITUTE(SUBSTITUTE(SUBSTITUTE(SUBSTITUTE(LOWER(Z618&amp;""),CHAR(160),"")," ",""),".",""),"-",""),"/",""),"?",""),"_",""),",",""),"[",""),"]",""),"(",""),")",""),"*","")</f>
        <v/>
      </c>
      <c r="AX618" s="61" t="str">
        <f aca="false">SUBSTITUTE(SUBSTITUTE(SUBSTITUTE(SUBSTITUTE(SUBSTITUTE(SUBSTITUTE(SUBSTITUTE(SUBSTITUTE(SUBSTITUTE(SUBSTITUTE(SUBSTITUTE(SUBSTITUTE(SUBSTITUTE(LOWER(AE618&amp;""),CHAR(160),"")," ",""),".",""),"-",""),"/",""),"?",""),"_",""),",",""),"[",""),"]",""),"(",""),")",""),"*","")</f>
        <v/>
      </c>
      <c r="AY618" s="61" t="str">
        <f aca="false">SUBSTITUTE(SUBSTITUTE(SUBSTITUTE(SUBSTITUTE(SUBSTITUTE(SUBSTITUTE(SUBSTITUTE(SUBSTITUTE(SUBSTITUTE(SUBSTITUTE(SUBSTITUTE(SUBSTITUTE(SUBSTITUTE(LOWER(W618&amp;""),CHAR(160),"")," ",""),".",""),"-",""),"/",""),"?",""),"_",""),",",""),"[",""),"]",""),"(",""),")",""),"*","")</f>
        <v/>
      </c>
      <c r="AZ618" s="61" t="str">
        <f aca="false">SUBSTITUTE(SUBSTITUTE(SUBSTITUTE(SUBSTITUTE(SUBSTITUTE(SUBSTITUTE(SUBSTITUTE(SUBSTITUTE(SUBSTITUTE(SUBSTITUTE(SUBSTITUTE(SUBSTITUTE(SUBSTITUTE(LOWER(AC618&amp;""),CHAR(160),"")," ",""),".",""),"-",""),"/",""),"?",""),"_",""),",",""),"[",""),"]",""),"(",""),")",""),"*","")</f>
        <v/>
      </c>
      <c r="BA618" s="61" t="str">
        <f aca="false">SUBSTITUTE(SUBSTITUTE(SUBSTITUTE(SUBSTITUTE(SUBSTITUTE(SUBSTITUTE(SUBSTITUTE(SUBSTITUTE(SUBSTITUTE(SUBSTITUTE(SUBSTITUTE(SUBSTITUTE(SUBSTITUTE(LOWER(AA618&amp;""),CHAR(160),""),"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"&amp;TRIM(SUBSTITUTE(SUBSTITUTE(SUBSTITUTE(SUBSTITUTE(SUBSTITUTE(SUBSTITUTE(SUBSTITUTE(SUBSTITUTE(SUBSTITUTE(SUBSTITUTE(SUBSTITUTE(SUBSTITUTE(SUBSTITUTE(SUBSTITUTE(SUBSTITUTE(SUBSTITUTE(SUBSTITUTE(SUBSTITUTE(SUBSTITUTE(SUBSTITUTE(LOWER(V618&amp;""),CHAR(160)," "),"."," "),","," "),"-"," "),"/"," "),"("," "),")"," "),":"," "),";"," "),"_"," "),"–"," "),"?"," "),"!"," "),"*"," "),"["," "),"]"," "),"'"," "),"#"," "),"+"," "),"&amp;"," "))&amp;" "</f>
        <v>  </v>
      </c>
      <c r="BD618" s="61" t="str">
        <f aca="false">" "&amp;TRIM(SUBSTITUTE(SUBSTITUTE(SUBSTITUTE(SUBSTITUTE(SUBSTITUTE(SUBSTITUTE(SUBSTITUTE(SUBSTITUTE(SUBSTITUTE(SUBSTITUTE(SUBSTITUTE(SUBSTITUTE(SUBSTITUTE(SUBSTITUTE(SUBSTITUTE(SUBSTITUTE(SUBSTITUTE(SUBSTITUTE(SUBSTITUTE(SUBSTITUTE(LOWER(Z618&amp;""),CHAR(160)," "),"."," "),","," "),"-"," "),"/"," "),"("," "),")"," "),":"," "),";"," "),"_"," "),"–"," "),"?"," "),"!"," "),"*"," "),"["," "),"]"," "),"'"," "),"#"," "),"+"," "),"&amp;"," "))&amp;" "</f>
        <v>  </v>
      </c>
      <c r="BE618" s="61" t="str">
        <f aca="false">" "&amp;TRIM(SUBSTITUTE(SUBSTITUTE(SUBSTITUTE(SUBSTITUTE(SUBSTITUTE(SUBSTITUTE(SUBSTITUTE(SUBSTITUTE(SUBSTITUTE(SUBSTITUTE(SUBSTITUTE(SUBSTITUTE(SUBSTITUTE(SUBSTITUTE(SUBSTITUTE(SUBSTITUTE(SUBSTITUTE(SUBSTITUTE(SUBSTITUTE(SUBSTITUTE(LOWER(W618&amp;""),CHAR(160)," "),"."," "),","," "),"-"," "),"/"," "),"("," "),")"," "),":"," "),";"," "),"_"," "),"–"," "),"?"," "),"!"," "),"*"," "),"["," "),"]"," "),"'"," "),"#"," "),"+"," "),"&amp;"," "))&amp;" "</f>
        <v>  </v>
      </c>
      <c r="BF618" s="61" t="str">
        <f aca="false">" "&amp;TRIM(SUBSTITUTE(SUBSTITUTE(SUBSTITUTE(SUBSTITUTE(SUBSTITUTE(SUBSTITUTE(SUBSTITUTE(SUBSTITUTE(SUBSTITUTE(SUBSTITUTE(SUBSTITUTE(SUBSTITUTE(SUBSTITUTE(SUBSTITUTE(SUBSTITUTE(SUBSTITUTE(SUBSTITUTE(SUBSTITUTE(SUBSTITUTE(SUBSTITUTE(LOWER(AC618&amp;""),CHAR(160)," "),"."," "),","," "),"-"," "),"/"," "),"("," "),")"," "),":"," "),";"," "),"_"," "),"–"," "),"?"," "),"!"," "),"*"," "),"["," "),"]"," "),"'"," "),"#"," "),"+"," "),"&amp;"," "))&amp;" "</f>
        <v>  </v>
      </c>
    </row>
    <row r="619" customFormat="false" ht="39.75" hidden="false" customHeight="true" outlineLevel="0" collapsed="false">
      <c r="A619" s="57" t="s">
        <v>1311</v>
      </c>
      <c r="B619" s="57" t="s">
        <v>298</v>
      </c>
      <c r="C619" s="57" t="str">
        <f aca="false">Flights!$F$23</f>
        <v>MH0053</v>
      </c>
      <c r="D619" s="58" t="n">
        <f aca="false">Flights!$D$23</f>
        <v>46324</v>
      </c>
      <c r="E619" s="57" t="str">
        <f aca="false">Flights!$G$23&amp;"-"&amp;Flights!$H$23</f>
        <v>KIX-KUL</v>
      </c>
      <c r="F619" s="57" t="str">
        <f aca="false">Flights!$K$23</f>
        <v>EY</v>
      </c>
      <c r="G619" s="57" t="s">
        <v>79</v>
      </c>
      <c r="H619" s="57" t="s">
        <v>360</v>
      </c>
      <c r="I619" s="57" t="s">
        <v>361</v>
      </c>
      <c r="J619" s="57" t="s">
        <v>362</v>
      </c>
      <c r="K619" s="67" t="s">
        <v>363</v>
      </c>
      <c r="L619" s="67" t="s">
        <v>364</v>
      </c>
      <c r="M619" s="67"/>
      <c r="N619" s="67" t="s">
        <v>365</v>
      </c>
      <c r="O619" s="67"/>
      <c r="P619" s="57" t="s">
        <v>292</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open",IF(AND(NOT(OR(LEN(AZ619)&lt;15,ISNUMBER(MATCH(AZ619,L_Placeholder,0)))),NOT(SUMPRODUCT(--ISNUMBER(SEARCH(" "&amp;L_EvidencePhrase&amp;" ",BF619)))&gt;0),NOT(OR(LEN(AU619)&lt;2,ISNUMBER(MATCH(AU619,L_Placeholder,0)))),NOT(OR(LEN(AX619)&lt;2,ISNUMBER(MATCH(AX619,L_Placeholder,0)))),TRIM(AE619)&lt;&gt;TRIM(T619)),"N/A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",BD619)))&gt;0),"INVALID – evidence missing, placeholder or not yet on file",IF(OR(LEN(AX619)&lt;2,ISNUMBER(MATCH(AX619,L_Placeholder,0))),"INVALID – verifier missing",IF(AX619=AU619,"INVALID – verifier must be someone other than the PIC",IF(SUMPRODUCT(--ISNUMBER(SEARCH(" "&amp;L_EvidencePhrase&amp;" ",BC619)))&gt;0,"INVALID – result not yet available (awaiting / TBC)",IF(AND(TRIM(U619)="Pass",SUMPRODUCT(--ISNUMBER(SEARCH(" "&amp;L_ResultBad&amp;" ",BC619)))&gt;0,NOT(SUMPRODUCT(--ISNUMBER(SEARCH(" "&amp;L_Negation&amp;" ",BC619)))&gt;0)),"INVALID – result describes a problem: use Fail, then Pass after CA",IF(AND(AQ619=1,OR(OR(LEN(AY619)&lt;3,ISNUMBER(MATCH(AY619,L_Placeholder,0))),SUMPRODUCT(--ISNUMBER(SEARCH(" "&amp;L_EvidencePhrase&amp;" ",BE619)))&gt;0)),"INVALID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SUBSTITUTE(SUBSTITUTE(SUBSTITUTE(SUBSTITUTE(SUBSTITUTE(SUBSTITUTE(SUBSTITUTE(SUBSTITUTE(SUBSTITUTE(SUBSTITUTE(SUBSTITUTE(SUBSTITUTE(SUBSTITUTE(LOWER(T619&amp;""),CHAR(160),"")," ",""),".",""),"-",""),"/",""),"?",""),"_",""),",",""),"[",""),"]",""),"(",""),")",""),"*","")</f>
        <v/>
      </c>
      <c r="AV619" s="61" t="str">
        <f aca="false">SUBSTITUTE(SUBSTITUTE(SUBSTITUTE(SUBSTITUTE(SUBSTITUTE(SUBSTITUTE(SUBSTITUTE(SUBSTITUTE(SUBSTITUTE(SUBSTITUTE(SUBSTITUTE(SUBSTITUTE(SUBSTITUTE(LOWER(V619&amp;""),CHAR(160),"")," ",""),".",""),"-",""),"/",""),"?",""),"_",""),",",""),"[",""),"]",""),"(",""),")",""),"*","")</f>
        <v/>
      </c>
      <c r="AW619" s="61" t="str">
        <f aca="false">SUBSTITUTE(SUBSTITUTE(SUBSTITUTE(SUBSTITUTE(SUBSTITUTE(SUBSTITUTE(SUBSTITUTE(SUBSTITUTE(SUBSTITUTE(SUBSTITUTE(SUBSTITUTE(SUBSTITUTE(SUBSTITUTE(LOWER(Z619&amp;""),CHAR(160),"")," ",""),".",""),"-",""),"/",""),"?",""),"_",""),",",""),"[",""),"]",""),"(",""),")",""),"*","")</f>
        <v/>
      </c>
      <c r="AX619" s="61" t="str">
        <f aca="false">SUBSTITUTE(SUBSTITUTE(SUBSTITUTE(SUBSTITUTE(SUBSTITUTE(SUBSTITUTE(SUBSTITUTE(SUBSTITUTE(SUBSTITUTE(SUBSTITUTE(SUBSTITUTE(SUBSTITUTE(SUBSTITUTE(LOWER(AE619&amp;""),CHAR(160),"")," ",""),".",""),"-",""),"/",""),"?",""),"_",""),",",""),"[",""),"]",""),"(",""),")",""),"*","")</f>
        <v/>
      </c>
      <c r="AY619" s="61" t="str">
        <f aca="false">SUBSTITUTE(SUBSTITUTE(SUBSTITUTE(SUBSTITUTE(SUBSTITUTE(SUBSTITUTE(SUBSTITUTE(SUBSTITUTE(SUBSTITUTE(SUBSTITUTE(SUBSTITUTE(SUBSTITUTE(SUBSTITUTE(LOWER(W619&amp;""),CHAR(160),"")," ",""),".",""),"-",""),"/",""),"?",""),"_",""),",",""),"[",""),"]",""),"(",""),")",""),"*","")</f>
        <v/>
      </c>
      <c r="AZ619" s="61" t="str">
        <f aca="false">SUBSTITUTE(SUBSTITUTE(SUBSTITUTE(SUBSTITUTE(SUBSTITUTE(SUBSTITUTE(SUBSTITUTE(SUBSTITUTE(SUBSTITUTE(SUBSTITUTE(SUBSTITUTE(SUBSTITUTE(SUBSTITUTE(LOWER(AC619&amp;""),CHAR(160),"")," ",""),".",""),"-",""),"/",""),"?",""),"_",""),",",""),"[",""),"]",""),"(",""),")",""),"*","")</f>
        <v/>
      </c>
      <c r="BA619" s="61" t="str">
        <f aca="false">SUBSTITUTE(SUBSTITUTE(SUBSTITUTE(SUBSTITUTE(SUBSTITUTE(SUBSTITUTE(SUBSTITUTE(SUBSTITUTE(SUBSTITUTE(SUBSTITUTE(SUBSTITUTE(SUBSTITUTE(SUBSTITUTE(LOWER(AA619&amp;""),CHAR(160),""),"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"&amp;TRIM(SUBSTITUTE(SUBSTITUTE(SUBSTITUTE(SUBSTITUTE(SUBSTITUTE(SUBSTITUTE(SUBSTITUTE(SUBSTITUTE(SUBSTITUTE(SUBSTITUTE(SUBSTITUTE(SUBSTITUTE(SUBSTITUTE(SUBSTITUTE(SUBSTITUTE(SUBSTITUTE(SUBSTITUTE(SUBSTITUTE(SUBSTITUTE(SUBSTITUTE(LOWER(V619&amp;""),CHAR(160)," "),"."," "),","," "),"-"," "),"/"," "),"("," "),")"," "),":"," "),";"," "),"_"," "),"–"," "),"?"," "),"!"," "),"*"," "),"["," "),"]"," "),"'"," "),"#"," "),"+"," "),"&amp;"," "))&amp;" "</f>
        <v>  </v>
      </c>
      <c r="BD619" s="61" t="str">
        <f aca="false">" "&amp;TRIM(SUBSTITUTE(SUBSTITUTE(SUBSTITUTE(SUBSTITUTE(SUBSTITUTE(SUBSTITUTE(SUBSTITUTE(SUBSTITUTE(SUBSTITUTE(SUBSTITUTE(SUBSTITUTE(SUBSTITUTE(SUBSTITUTE(SUBSTITUTE(SUBSTITUTE(SUBSTITUTE(SUBSTITUTE(SUBSTITUTE(SUBSTITUTE(SUBSTITUTE(LOWER(Z619&amp;""),CHAR(160)," "),"."," "),","," "),"-"," "),"/"," "),"("," "),")"," "),":"," "),";"," "),"_"," "),"–"," "),"?"," "),"!"," "),"*"," "),"["," "),"]"," "),"'"," "),"#"," "),"+"," "),"&amp;"," "))&amp;" "</f>
        <v>  </v>
      </c>
      <c r="BE619" s="61" t="str">
        <f aca="false">" "&amp;TRIM(SUBSTITUTE(SUBSTITUTE(SUBSTITUTE(SUBSTITUTE(SUBSTITUTE(SUBSTITUTE(SUBSTITUTE(SUBSTITUTE(SUBSTITUTE(SUBSTITUTE(SUBSTITUTE(SUBSTITUTE(SUBSTITUTE(SUBSTITUTE(SUBSTITUTE(SUBSTITUTE(SUBSTITUTE(SUBSTITUTE(SUBSTITUTE(SUBSTITUTE(LOWER(W619&amp;""),CHAR(160)," "),"."," "),","," "),"-"," "),"/"," "),"("," "),")"," "),":"," "),";"," "),"_"," "),"–"," "),"?"," "),"!"," "),"*"," "),"["," "),"]"," "),"'"," "),"#"," "),"+"," "),"&amp;"," "))&amp;" "</f>
        <v>  </v>
      </c>
      <c r="BF619" s="61" t="str">
        <f aca="false">" "&amp;TRIM(SUBSTITUTE(SUBSTITUTE(SUBSTITUTE(SUBSTITUTE(SUBSTITUTE(SUBSTITUTE(SUBSTITUTE(SUBSTITUTE(SUBSTITUTE(SUBSTITUTE(SUBSTITUTE(SUBSTITUTE(SUBSTITUTE(SUBSTITUTE(SUBSTITUTE(SUBSTITUTE(SUBSTITUTE(SUBSTITUTE(SUBSTITUTE(SUBSTITUTE(LOWER(AC619&amp;""),CHAR(160)," "),"."," "),","," "),"-"," "),"/"," "),"("," "),")"," "),":"," "),";"," "),"_"," "),"–"," "),"?"," "),"!"," "),"*"," "),"["," "),"]"," "),"'"," "),"#"," "),"+"," "),"&amp;"," "))&amp;" "</f>
        <v>  </v>
      </c>
    </row>
    <row r="620" customFormat="false" ht="39.75" hidden="false" customHeight="true" outlineLevel="0" collapsed="false">
      <c r="A620" s="57" t="s">
        <v>1312</v>
      </c>
      <c r="B620" s="57" t="s">
        <v>298</v>
      </c>
      <c r="C620" s="57" t="str">
        <f aca="false">Flights!$F$23</f>
        <v>MH0053</v>
      </c>
      <c r="D620" s="58" t="n">
        <f aca="false">Flights!$D$23</f>
        <v>46324</v>
      </c>
      <c r="E620" s="57" t="str">
        <f aca="false">Flights!$G$23&amp;"-"&amp;Flights!$H$23</f>
        <v>KIX-KUL</v>
      </c>
      <c r="F620" s="57" t="str">
        <f aca="false">Flights!$K$23</f>
        <v>EY</v>
      </c>
      <c r="G620" s="57" t="s">
        <v>79</v>
      </c>
      <c r="H620" s="57" t="s">
        <v>360</v>
      </c>
      <c r="I620" s="57" t="s">
        <v>367</v>
      </c>
      <c r="J620" s="57" t="s">
        <v>368</v>
      </c>
      <c r="K620" s="67" t="s">
        <v>369</v>
      </c>
      <c r="L620" s="67" t="s">
        <v>364</v>
      </c>
      <c r="M620" s="67"/>
      <c r="N620" s="67" t="s">
        <v>365</v>
      </c>
      <c r="O620" s="67"/>
      <c r="P620" s="57" t="s">
        <v>292</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open",IF(AND(NOT(OR(LEN(AZ620)&lt;15,ISNUMBER(MATCH(AZ620,L_Placeholder,0)))),NOT(SUMPRODUCT(--ISNUMBER(SEARCH(" "&amp;L_EvidencePhrase&amp;" ",BF620)))&gt;0),NOT(OR(LEN(AU620)&lt;2,ISNUMBER(MATCH(AU620,L_Placeholder,0)))),NOT(OR(LEN(AX620)&lt;2,ISNUMBER(MATCH(AX620,L_Placeholder,0)))),TRIM(AE620)&lt;&gt;TRIM(T620)),"N/A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",BD620)))&gt;0),"INVALID – evidence missing, placeholder or not yet on file",IF(OR(LEN(AX620)&lt;2,ISNUMBER(MATCH(AX620,L_Placeholder,0))),"INVALID – verifier missing",IF(AX620=AU620,"INVALID – verifier must be someone other than the PIC",IF(SUMPRODUCT(--ISNUMBER(SEARCH(" "&amp;L_EvidencePhrase&amp;" ",BC620)))&gt;0,"INVALID – result not yet available (awaiting / TBC)",IF(AND(TRIM(U620)="Pass",SUMPRODUCT(--ISNUMBER(SEARCH(" "&amp;L_ResultBad&amp;" ",BC620)))&gt;0,NOT(SUMPRODUCT(--ISNUMBER(SEARCH(" "&amp;L_Negation&amp;" ",BC620)))&gt;0)),"INVALID – result describes a problem: use Fail, then Pass after CA",IF(AND(AQ620=1,OR(OR(LEN(AY620)&lt;3,ISNUMBER(MATCH(AY620,L_Placeholder,0))),SUMPRODUCT(--ISNUMBER(SEARCH(" "&amp;L_EvidencePhrase&amp;" ",BE620)))&gt;0)),"INVALID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SUBSTITUTE(SUBSTITUTE(SUBSTITUTE(SUBSTITUTE(SUBSTITUTE(SUBSTITUTE(SUBSTITUTE(SUBSTITUTE(SUBSTITUTE(SUBSTITUTE(SUBSTITUTE(SUBSTITUTE(SUBSTITUTE(LOWER(T620&amp;""),CHAR(160),"")," ",""),".",""),"-",""),"/",""),"?",""),"_",""),",",""),"[",""),"]",""),"(",""),")",""),"*","")</f>
        <v/>
      </c>
      <c r="AV620" s="61" t="str">
        <f aca="false">SUBSTITUTE(SUBSTITUTE(SUBSTITUTE(SUBSTITUTE(SUBSTITUTE(SUBSTITUTE(SUBSTITUTE(SUBSTITUTE(SUBSTITUTE(SUBSTITUTE(SUBSTITUTE(SUBSTITUTE(SUBSTITUTE(LOWER(V620&amp;""),CHAR(160),"")," ",""),".",""),"-",""),"/",""),"?",""),"_",""),",",""),"[",""),"]",""),"(",""),")",""),"*","")</f>
        <v/>
      </c>
      <c r="AW620" s="61" t="str">
        <f aca="false">SUBSTITUTE(SUBSTITUTE(SUBSTITUTE(SUBSTITUTE(SUBSTITUTE(SUBSTITUTE(SUBSTITUTE(SUBSTITUTE(SUBSTITUTE(SUBSTITUTE(SUBSTITUTE(SUBSTITUTE(SUBSTITUTE(LOWER(Z620&amp;""),CHAR(160),"")," ",""),".",""),"-",""),"/",""),"?",""),"_",""),",",""),"[",""),"]",""),"(",""),")",""),"*","")</f>
        <v/>
      </c>
      <c r="AX620" s="61" t="str">
        <f aca="false">SUBSTITUTE(SUBSTITUTE(SUBSTITUTE(SUBSTITUTE(SUBSTITUTE(SUBSTITUTE(SUBSTITUTE(SUBSTITUTE(SUBSTITUTE(SUBSTITUTE(SUBSTITUTE(SUBSTITUTE(SUBSTITUTE(LOWER(AE620&amp;""),CHAR(160),"")," ",""),".",""),"-",""),"/",""),"?",""),"_",""),",",""),"[",""),"]",""),"(",""),")",""),"*","")</f>
        <v/>
      </c>
      <c r="AY620" s="61" t="str">
        <f aca="false">SUBSTITUTE(SUBSTITUTE(SUBSTITUTE(SUBSTITUTE(SUBSTITUTE(SUBSTITUTE(SUBSTITUTE(SUBSTITUTE(SUBSTITUTE(SUBSTITUTE(SUBSTITUTE(SUBSTITUTE(SUBSTITUTE(LOWER(W620&amp;""),CHAR(160),"")," ",""),".",""),"-",""),"/",""),"?",""),"_",""),",",""),"[",""),"]",""),"(",""),")",""),"*","")</f>
        <v/>
      </c>
      <c r="AZ620" s="61" t="str">
        <f aca="false">SUBSTITUTE(SUBSTITUTE(SUBSTITUTE(SUBSTITUTE(SUBSTITUTE(SUBSTITUTE(SUBSTITUTE(SUBSTITUTE(SUBSTITUTE(SUBSTITUTE(SUBSTITUTE(SUBSTITUTE(SUBSTITUTE(LOWER(AC620&amp;""),CHAR(160),"")," ",""),".",""),"-",""),"/",""),"?",""),"_",""),",",""),"[",""),"]",""),"(",""),")",""),"*","")</f>
        <v/>
      </c>
      <c r="BA620" s="61" t="str">
        <f aca="false">SUBSTITUTE(SUBSTITUTE(SUBSTITUTE(SUBSTITUTE(SUBSTITUTE(SUBSTITUTE(SUBSTITUTE(SUBSTITUTE(SUBSTITUTE(SUBSTITUTE(SUBSTITUTE(SUBSTITUTE(SUBSTITUTE(LOWER(AA620&amp;""),CHAR(160),""),"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"&amp;TRIM(SUBSTITUTE(SUBSTITUTE(SUBSTITUTE(SUBSTITUTE(SUBSTITUTE(SUBSTITUTE(SUBSTITUTE(SUBSTITUTE(SUBSTITUTE(SUBSTITUTE(SUBSTITUTE(SUBSTITUTE(SUBSTITUTE(SUBSTITUTE(SUBSTITUTE(SUBSTITUTE(SUBSTITUTE(SUBSTITUTE(SUBSTITUTE(SUBSTITUTE(LOWER(V620&amp;""),CHAR(160)," "),"."," "),","," "),"-"," "),"/"," "),"("," "),")"," "),":"," "),";"," "),"_"," "),"–"," "),"?"," "),"!"," "),"*"," "),"["," "),"]"," "),"'"," "),"#"," "),"+"," "),"&amp;"," "))&amp;" "</f>
        <v>  </v>
      </c>
      <c r="BD620" s="61" t="str">
        <f aca="false">" "&amp;TRIM(SUBSTITUTE(SUBSTITUTE(SUBSTITUTE(SUBSTITUTE(SUBSTITUTE(SUBSTITUTE(SUBSTITUTE(SUBSTITUTE(SUBSTITUTE(SUBSTITUTE(SUBSTITUTE(SUBSTITUTE(SUBSTITUTE(SUBSTITUTE(SUBSTITUTE(SUBSTITUTE(SUBSTITUTE(SUBSTITUTE(SUBSTITUTE(SUBSTITUTE(LOWER(Z620&amp;""),CHAR(160)," "),"."," "),","," "),"-"," "),"/"," "),"("," "),")"," "),":"," "),";"," "),"_"," "),"–"," "),"?"," "),"!"," "),"*"," "),"["," "),"]"," "),"'"," "),"#"," "),"+"," "),"&amp;"," "))&amp;" "</f>
        <v>  </v>
      </c>
      <c r="BE620" s="61" t="str">
        <f aca="false">" "&amp;TRIM(SUBSTITUTE(SUBSTITUTE(SUBSTITUTE(SUBSTITUTE(SUBSTITUTE(SUBSTITUTE(SUBSTITUTE(SUBSTITUTE(SUBSTITUTE(SUBSTITUTE(SUBSTITUTE(SUBSTITUTE(SUBSTITUTE(SUBSTITUTE(SUBSTITUTE(SUBSTITUTE(SUBSTITUTE(SUBSTITUTE(SUBSTITUTE(SUBSTITUTE(LOWER(W620&amp;""),CHAR(160)," "),"."," "),","," "),"-"," "),"/"," "),"("," "),")"," "),":"," "),";"," "),"_"," "),"–"," "),"?"," "),"!"," "),"*"," "),"["," "),"]"," "),"'"," "),"#"," "),"+"," "),"&amp;"," "))&amp;" "</f>
        <v>  </v>
      </c>
      <c r="BF620" s="61" t="str">
        <f aca="false">" "&amp;TRIM(SUBSTITUTE(SUBSTITUTE(SUBSTITUTE(SUBSTITUTE(SUBSTITUTE(SUBSTITUTE(SUBSTITUTE(SUBSTITUTE(SUBSTITUTE(SUBSTITUTE(SUBSTITUTE(SUBSTITUTE(SUBSTITUTE(SUBSTITUTE(SUBSTITUTE(SUBSTITUTE(SUBSTITUTE(SUBSTITUTE(SUBSTITUTE(SUBSTITUTE(LOWER(AC620&amp;""),CHAR(160)," "),"."," "),","," "),"-"," "),"/"," "),"("," "),")"," "),":"," "),";"," "),"_"," "),"–"," "),"?"," "),"!"," "),"*"," "),"["," "),"]"," "),"'"," "),"#"," "),"+"," "),"&amp;"," "))&amp;" "</f>
        <v>  </v>
      </c>
    </row>
    <row r="621" customFormat="false" ht="41.25" hidden="false" customHeight="true" outlineLevel="0" collapsed="false">
      <c r="A621" s="57" t="s">
        <v>1313</v>
      </c>
      <c r="B621" s="57" t="s">
        <v>298</v>
      </c>
      <c r="C621" s="57" t="str">
        <f aca="false">Flights!$F$23</f>
        <v>MH0053</v>
      </c>
      <c r="D621" s="58" t="n">
        <f aca="false">Flights!$D$23</f>
        <v>46324</v>
      </c>
      <c r="E621" s="57" t="str">
        <f aca="false">Flights!$G$23&amp;"-"&amp;Flights!$H$23</f>
        <v>KIX-KUL</v>
      </c>
      <c r="F621" s="57" t="str">
        <f aca="false">Flights!$K$23</f>
        <v>EY</v>
      </c>
      <c r="G621" s="57" t="s">
        <v>79</v>
      </c>
      <c r="H621" s="57" t="s">
        <v>360</v>
      </c>
      <c r="I621" s="57" t="s">
        <v>371</v>
      </c>
      <c r="J621" s="57" t="s">
        <v>372</v>
      </c>
      <c r="K621" s="67" t="s">
        <v>373</v>
      </c>
      <c r="L621" s="67" t="s">
        <v>364</v>
      </c>
      <c r="M621" s="67"/>
      <c r="N621" s="67" t="str">
        <f aca="false">IF(TRIM(Flights!$L$23)="A339","Required","N/A – rule")</f>
        <v>N/A – rule</v>
      </c>
      <c r="O621" s="67" t="s">
        <v>374</v>
      </c>
      <c r="P621" s="57" t="s">
        <v>292</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open",IF(AND(NOT(OR(LEN(AZ621)&lt;15,ISNUMBER(MATCH(AZ621,L_Placeholder,0)))),NOT(SUMPRODUCT(--ISNUMBER(SEARCH(" "&amp;L_EvidencePhrase&amp;" ",BF621)))&gt;0),NOT(OR(LEN(AU621)&lt;2,ISNUMBER(MATCH(AU621,L_Placeholder,0)))),NOT(OR(LEN(AX621)&lt;2,ISNUMBER(MATCH(AX621,L_Placeholder,0)))),TRIM(AE621)&lt;&gt;TRIM(T621)),"N/A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",BD621)))&gt;0),"INVALID – evidence missing, placeholder or not yet on file",IF(OR(LEN(AX621)&lt;2,ISNUMBER(MATCH(AX621,L_Placeholder,0))),"INVALID – verifier missing",IF(AX621=AU621,"INVALID – verifier must be someone other than the PIC",IF(SUMPRODUCT(--ISNUMBER(SEARCH(" "&amp;L_EvidencePhrase&amp;" ",BC621)))&gt;0,"INVALID – result not yet available (awaiting / TBC)",IF(AND(TRIM(U621)="Pass",SUMPRODUCT(--ISNUMBER(SEARCH(" "&amp;L_ResultBad&amp;" ",BC621)))&gt;0,NOT(SUMPRODUCT(--ISNUMBER(SEARCH(" "&amp;L_Negation&amp;" ",BC621)))&gt;0)),"INVALID – result describes a problem: use Fail, then Pass after CA",IF(AND(AQ621=1,OR(OR(LEN(AY621)&lt;3,ISNUMBER(MATCH(AY621,L_Placeholder,0))),SUMPRODUCT(--ISNUMBER(SEARCH(" "&amp;L_EvidencePhrase&amp;" ",BE621)))&gt;0)),"INVALID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SUBSTITUTE(SUBSTITUTE(SUBSTITUTE(SUBSTITUTE(SUBSTITUTE(SUBSTITUTE(SUBSTITUTE(SUBSTITUTE(SUBSTITUTE(SUBSTITUTE(SUBSTITUTE(SUBSTITUTE(SUBSTITUTE(LOWER(T621&amp;""),CHAR(160),"")," ",""),".",""),"-",""),"/",""),"?",""),"_",""),",",""),"[",""),"]",""),"(",""),")",""),"*","")</f>
        <v/>
      </c>
      <c r="AV621" s="61" t="str">
        <f aca="false">SUBSTITUTE(SUBSTITUTE(SUBSTITUTE(SUBSTITUTE(SUBSTITUTE(SUBSTITUTE(SUBSTITUTE(SUBSTITUTE(SUBSTITUTE(SUBSTITUTE(SUBSTITUTE(SUBSTITUTE(SUBSTITUTE(LOWER(V621&amp;""),CHAR(160),"")," ",""),".",""),"-",""),"/",""),"?",""),"_",""),",",""),"[",""),"]",""),"(",""),")",""),"*","")</f>
        <v/>
      </c>
      <c r="AW621" s="61" t="str">
        <f aca="false">SUBSTITUTE(SUBSTITUTE(SUBSTITUTE(SUBSTITUTE(SUBSTITUTE(SUBSTITUTE(SUBSTITUTE(SUBSTITUTE(SUBSTITUTE(SUBSTITUTE(SUBSTITUTE(SUBSTITUTE(SUBSTITUTE(LOWER(Z621&amp;""),CHAR(160),"")," ",""),".",""),"-",""),"/",""),"?",""),"_",""),",",""),"[",""),"]",""),"(",""),")",""),"*","")</f>
        <v/>
      </c>
      <c r="AX621" s="61" t="str">
        <f aca="false">SUBSTITUTE(SUBSTITUTE(SUBSTITUTE(SUBSTITUTE(SUBSTITUTE(SUBSTITUTE(SUBSTITUTE(SUBSTITUTE(SUBSTITUTE(SUBSTITUTE(SUBSTITUTE(SUBSTITUTE(SUBSTITUTE(LOWER(AE621&amp;""),CHAR(160),"")," ",""),".",""),"-",""),"/",""),"?",""),"_",""),",",""),"[",""),"]",""),"(",""),")",""),"*","")</f>
        <v/>
      </c>
      <c r="AY621" s="61" t="str">
        <f aca="false">SUBSTITUTE(SUBSTITUTE(SUBSTITUTE(SUBSTITUTE(SUBSTITUTE(SUBSTITUTE(SUBSTITUTE(SUBSTITUTE(SUBSTITUTE(SUBSTITUTE(SUBSTITUTE(SUBSTITUTE(SUBSTITUTE(LOWER(W621&amp;""),CHAR(160),"")," ",""),".",""),"-",""),"/",""),"?",""),"_",""),",",""),"[",""),"]",""),"(",""),")",""),"*","")</f>
        <v/>
      </c>
      <c r="AZ621" s="61" t="str">
        <f aca="false">SUBSTITUTE(SUBSTITUTE(SUBSTITUTE(SUBSTITUTE(SUBSTITUTE(SUBSTITUTE(SUBSTITUTE(SUBSTITUTE(SUBSTITUTE(SUBSTITUTE(SUBSTITUTE(SUBSTITUTE(SUBSTITUTE(LOWER(AC621&amp;""),CHAR(160),"")," ",""),".",""),"-",""),"/",""),"?",""),"_",""),",",""),"[",""),"]",""),"(",""),")",""),"*","")</f>
        <v/>
      </c>
      <c r="BA621" s="61" t="str">
        <f aca="false">SUBSTITUTE(SUBSTITUTE(SUBSTITUTE(SUBSTITUTE(SUBSTITUTE(SUBSTITUTE(SUBSTITUTE(SUBSTITUTE(SUBSTITUTE(SUBSTITUTE(SUBSTITUTE(SUBSTITUTE(SUBSTITUTE(LOWER(AA621&amp;""),CHAR(160),""),"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"&amp;TRIM(SUBSTITUTE(SUBSTITUTE(SUBSTITUTE(SUBSTITUTE(SUBSTITUTE(SUBSTITUTE(SUBSTITUTE(SUBSTITUTE(SUBSTITUTE(SUBSTITUTE(SUBSTITUTE(SUBSTITUTE(SUBSTITUTE(SUBSTITUTE(SUBSTITUTE(SUBSTITUTE(SUBSTITUTE(SUBSTITUTE(SUBSTITUTE(SUBSTITUTE(LOWER(V621&amp;""),CHAR(160)," "),"."," "),","," "),"-"," "),"/"," "),"("," "),")"," "),":"," "),";"," "),"_"," "),"–"," "),"?"," "),"!"," "),"*"," "),"["," "),"]"," "),"'"," "),"#"," "),"+"," "),"&amp;"," "))&amp;" "</f>
        <v>  </v>
      </c>
      <c r="BD621" s="61" t="str">
        <f aca="false">" "&amp;TRIM(SUBSTITUTE(SUBSTITUTE(SUBSTITUTE(SUBSTITUTE(SUBSTITUTE(SUBSTITUTE(SUBSTITUTE(SUBSTITUTE(SUBSTITUTE(SUBSTITUTE(SUBSTITUTE(SUBSTITUTE(SUBSTITUTE(SUBSTITUTE(SUBSTITUTE(SUBSTITUTE(SUBSTITUTE(SUBSTITUTE(SUBSTITUTE(SUBSTITUTE(LOWER(Z621&amp;""),CHAR(160)," "),"."," "),","," "),"-"," "),"/"," "),"("," "),")"," "),":"," "),";"," "),"_"," "),"–"," "),"?"," "),"!"," "),"*"," "),"["," "),"]"," "),"'"," "),"#"," "),"+"," "),"&amp;"," "))&amp;" "</f>
        <v>  </v>
      </c>
      <c r="BE621" s="61" t="str">
        <f aca="false">" "&amp;TRIM(SUBSTITUTE(SUBSTITUTE(SUBSTITUTE(SUBSTITUTE(SUBSTITUTE(SUBSTITUTE(SUBSTITUTE(SUBSTITUTE(SUBSTITUTE(SUBSTITUTE(SUBSTITUTE(SUBSTITUTE(SUBSTITUTE(SUBSTITUTE(SUBSTITUTE(SUBSTITUTE(SUBSTITUTE(SUBSTITUTE(SUBSTITUTE(SUBSTITUTE(LOWER(W621&amp;""),CHAR(160)," "),"."," "),","," "),"-"," "),"/"," "),"("," "),")"," "),":"," "),";"," "),"_"," "),"–"," "),"?"," "),"!"," "),"*"," "),"["," "),"]"," "),"'"," "),"#"," "),"+"," "),"&amp;"," "))&amp;" "</f>
        <v>  </v>
      </c>
      <c r="BF621" s="61" t="str">
        <f aca="false">" "&amp;TRIM(SUBSTITUTE(SUBSTITUTE(SUBSTITUTE(SUBSTITUTE(SUBSTITUTE(SUBSTITUTE(SUBSTITUTE(SUBSTITUTE(SUBSTITUTE(SUBSTITUTE(SUBSTITUTE(SUBSTITUTE(SUBSTITUTE(SUBSTITUTE(SUBSTITUTE(SUBSTITUTE(SUBSTITUTE(SUBSTITUTE(SUBSTITUTE(SUBSTITUTE(LOWER(AC621&amp;""),CHAR(160)," "),"."," "),","," "),"-"," "),"/"," "),"("," "),")"," "),":"," "),";"," "),"_"," "),"–"," "),"?"," "),"!"," "),"*"," "),"["," "),"]"," "),"'"," "),"#"," "),"+"," "),"&amp;"," "))&amp;" "</f>
        <v>  </v>
      </c>
    </row>
    <row r="622" customFormat="false" ht="39.75" hidden="false" customHeight="true" outlineLevel="0" collapsed="false">
      <c r="A622" s="57" t="s">
        <v>1314</v>
      </c>
      <c r="B622" s="57" t="s">
        <v>298</v>
      </c>
      <c r="C622" s="57" t="str">
        <f aca="false">Flights!$F$23</f>
        <v>MH0053</v>
      </c>
      <c r="D622" s="58" t="n">
        <f aca="false">Flights!$D$23</f>
        <v>46324</v>
      </c>
      <c r="E622" s="57" t="str">
        <f aca="false">Flights!$G$23&amp;"-"&amp;Flights!$H$23</f>
        <v>KIX-KUL</v>
      </c>
      <c r="F622" s="57" t="str">
        <f aca="false">Flights!$K$23</f>
        <v>EY</v>
      </c>
      <c r="G622" s="57" t="s">
        <v>79</v>
      </c>
      <c r="H622" s="57" t="s">
        <v>360</v>
      </c>
      <c r="I622" s="57" t="s">
        <v>376</v>
      </c>
      <c r="J622" s="57" t="s">
        <v>377</v>
      </c>
      <c r="K622" s="67" t="s">
        <v>378</v>
      </c>
      <c r="L622" s="67" t="s">
        <v>364</v>
      </c>
      <c r="M622" s="67"/>
      <c r="N622" s="67" t="s">
        <v>365</v>
      </c>
      <c r="O622" s="67"/>
      <c r="P622" s="57" t="s">
        <v>292</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open",IF(AND(NOT(OR(LEN(AZ622)&lt;15,ISNUMBER(MATCH(AZ622,L_Placeholder,0)))),NOT(SUMPRODUCT(--ISNUMBER(SEARCH(" "&amp;L_EvidencePhrase&amp;" ",BF622)))&gt;0),NOT(OR(LEN(AU622)&lt;2,ISNUMBER(MATCH(AU622,L_Placeholder,0)))),NOT(OR(LEN(AX622)&lt;2,ISNUMBER(MATCH(AX622,L_Placeholder,0)))),TRIM(AE622)&lt;&gt;TRIM(T622)),"N/A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",BD622)))&gt;0),"INVALID – evidence missing, placeholder or not yet on file",IF(OR(LEN(AX622)&lt;2,ISNUMBER(MATCH(AX622,L_Placeholder,0))),"INVALID – verifier missing",IF(AX622=AU622,"INVALID – verifier must be someone other than the PIC",IF(SUMPRODUCT(--ISNUMBER(SEARCH(" "&amp;L_EvidencePhrase&amp;" ",BC622)))&gt;0,"INVALID – result not yet available (awaiting / TBC)",IF(AND(TRIM(U622)="Pass",SUMPRODUCT(--ISNUMBER(SEARCH(" "&amp;L_ResultBad&amp;" ",BC622)))&gt;0,NOT(SUMPRODUCT(--ISNUMBER(SEARCH(" "&amp;L_Negation&amp;" ",BC622)))&gt;0)),"INVALID – result describes a problem: use Fail, then Pass after CA",IF(AND(AQ622=1,OR(OR(LEN(AY622)&lt;3,ISNUMBER(MATCH(AY622,L_Placeholder,0))),SUMPRODUCT(--ISNUMBER(SEARCH(" "&amp;L_EvidencePhrase&amp;" ",BE622)))&gt;0)),"INVALID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SUBSTITUTE(SUBSTITUTE(SUBSTITUTE(SUBSTITUTE(SUBSTITUTE(SUBSTITUTE(SUBSTITUTE(SUBSTITUTE(SUBSTITUTE(SUBSTITUTE(SUBSTITUTE(SUBSTITUTE(SUBSTITUTE(LOWER(T622&amp;""),CHAR(160),"")," ",""),".",""),"-",""),"/",""),"?",""),"_",""),",",""),"[",""),"]",""),"(",""),")",""),"*","")</f>
        <v/>
      </c>
      <c r="AV622" s="61" t="str">
        <f aca="false">SUBSTITUTE(SUBSTITUTE(SUBSTITUTE(SUBSTITUTE(SUBSTITUTE(SUBSTITUTE(SUBSTITUTE(SUBSTITUTE(SUBSTITUTE(SUBSTITUTE(SUBSTITUTE(SUBSTITUTE(SUBSTITUTE(LOWER(V622&amp;""),CHAR(160),"")," ",""),".",""),"-",""),"/",""),"?",""),"_",""),",",""),"[",""),"]",""),"(",""),")",""),"*","")</f>
        <v/>
      </c>
      <c r="AW622" s="61" t="str">
        <f aca="false">SUBSTITUTE(SUBSTITUTE(SUBSTITUTE(SUBSTITUTE(SUBSTITUTE(SUBSTITUTE(SUBSTITUTE(SUBSTITUTE(SUBSTITUTE(SUBSTITUTE(SUBSTITUTE(SUBSTITUTE(SUBSTITUTE(LOWER(Z622&amp;""),CHAR(160),"")," ",""),".",""),"-",""),"/",""),"?",""),"_",""),",",""),"[",""),"]",""),"(",""),")",""),"*","")</f>
        <v/>
      </c>
      <c r="AX622" s="61" t="str">
        <f aca="false">SUBSTITUTE(SUBSTITUTE(SUBSTITUTE(SUBSTITUTE(SUBSTITUTE(SUBSTITUTE(SUBSTITUTE(SUBSTITUTE(SUBSTITUTE(SUBSTITUTE(SUBSTITUTE(SUBSTITUTE(SUBSTITUTE(LOWER(AE622&amp;""),CHAR(160),"")," ",""),".",""),"-",""),"/",""),"?",""),"_",""),",",""),"[",""),"]",""),"(",""),")",""),"*","")</f>
        <v/>
      </c>
      <c r="AY622" s="61" t="str">
        <f aca="false">SUBSTITUTE(SUBSTITUTE(SUBSTITUTE(SUBSTITUTE(SUBSTITUTE(SUBSTITUTE(SUBSTITUTE(SUBSTITUTE(SUBSTITUTE(SUBSTITUTE(SUBSTITUTE(SUBSTITUTE(SUBSTITUTE(LOWER(W622&amp;""),CHAR(160),"")," ",""),".",""),"-",""),"/",""),"?",""),"_",""),",",""),"[",""),"]",""),"(",""),")",""),"*","")</f>
        <v/>
      </c>
      <c r="AZ622" s="61" t="str">
        <f aca="false">SUBSTITUTE(SUBSTITUTE(SUBSTITUTE(SUBSTITUTE(SUBSTITUTE(SUBSTITUTE(SUBSTITUTE(SUBSTITUTE(SUBSTITUTE(SUBSTITUTE(SUBSTITUTE(SUBSTITUTE(SUBSTITUTE(LOWER(AC622&amp;""),CHAR(160),"")," ",""),".",""),"-",""),"/",""),"?",""),"_",""),",",""),"[",""),"]",""),"(",""),")",""),"*","")</f>
        <v/>
      </c>
      <c r="BA622" s="61" t="str">
        <f aca="false">SUBSTITUTE(SUBSTITUTE(SUBSTITUTE(SUBSTITUTE(SUBSTITUTE(SUBSTITUTE(SUBSTITUTE(SUBSTITUTE(SUBSTITUTE(SUBSTITUTE(SUBSTITUTE(SUBSTITUTE(SUBSTITUTE(LOWER(AA622&amp;""),CHAR(160),""),"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"&amp;TRIM(SUBSTITUTE(SUBSTITUTE(SUBSTITUTE(SUBSTITUTE(SUBSTITUTE(SUBSTITUTE(SUBSTITUTE(SUBSTITUTE(SUBSTITUTE(SUBSTITUTE(SUBSTITUTE(SUBSTITUTE(SUBSTITUTE(SUBSTITUTE(SUBSTITUTE(SUBSTITUTE(SUBSTITUTE(SUBSTITUTE(SUBSTITUTE(SUBSTITUTE(LOWER(V622&amp;""),CHAR(160)," "),"."," "),","," "),"-"," "),"/"," "),"("," "),")"," "),":"," "),";"," "),"_"," "),"–"," "),"?"," "),"!"," "),"*"," "),"["," "),"]"," "),"'"," "),"#"," "),"+"," "),"&amp;"," "))&amp;" "</f>
        <v>  </v>
      </c>
      <c r="BD622" s="61" t="str">
        <f aca="false">" "&amp;TRIM(SUBSTITUTE(SUBSTITUTE(SUBSTITUTE(SUBSTITUTE(SUBSTITUTE(SUBSTITUTE(SUBSTITUTE(SUBSTITUTE(SUBSTITUTE(SUBSTITUTE(SUBSTITUTE(SUBSTITUTE(SUBSTITUTE(SUBSTITUTE(SUBSTITUTE(SUBSTITUTE(SUBSTITUTE(SUBSTITUTE(SUBSTITUTE(SUBSTITUTE(LOWER(Z622&amp;""),CHAR(160)," "),"."," "),","," "),"-"," "),"/"," "),"("," "),")"," "),":"," "),";"," "),"_"," "),"–"," "),"?"," "),"!"," "),"*"," "),"["," "),"]"," "),"'"," "),"#"," "),"+"," "),"&amp;"," "))&amp;" "</f>
        <v>  </v>
      </c>
      <c r="BE622" s="61" t="str">
        <f aca="false">" "&amp;TRIM(SUBSTITUTE(SUBSTITUTE(SUBSTITUTE(SUBSTITUTE(SUBSTITUTE(SUBSTITUTE(SUBSTITUTE(SUBSTITUTE(SUBSTITUTE(SUBSTITUTE(SUBSTITUTE(SUBSTITUTE(SUBSTITUTE(SUBSTITUTE(SUBSTITUTE(SUBSTITUTE(SUBSTITUTE(SUBSTITUTE(SUBSTITUTE(SUBSTITUTE(LOWER(W622&amp;""),CHAR(160)," "),"."," "),","," "),"-"," "),"/"," "),"("," "),")"," "),":"," "),";"," "),"_"," "),"–"," "),"?"," "),"!"," "),"*"," "),"["," "),"]"," "),"'"," "),"#"," "),"+"," "),"&amp;"," "))&amp;" "</f>
        <v>  </v>
      </c>
      <c r="BF622" s="61" t="str">
        <f aca="false">" "&amp;TRIM(SUBSTITUTE(SUBSTITUTE(SUBSTITUTE(SUBSTITUTE(SUBSTITUTE(SUBSTITUTE(SUBSTITUTE(SUBSTITUTE(SUBSTITUTE(SUBSTITUTE(SUBSTITUTE(SUBSTITUTE(SUBSTITUTE(SUBSTITUTE(SUBSTITUTE(SUBSTITUTE(SUBSTITUTE(SUBSTITUTE(SUBSTITUTE(SUBSTITUTE(LOWER(AC622&amp;""),CHAR(160)," "),"."," "),","," "),"-"," "),"/"," "),"("," "),")"," "),":"," "),";"," "),"_"," "),"–"," "),"?"," "),"!"," "),"*"," "),"["," "),"]"," "),"'"," "),"#"," "),"+"," "),"&amp;"," "))&amp;" "</f>
        <v>  </v>
      </c>
    </row>
    <row r="623" customFormat="false" ht="39.75" hidden="false" customHeight="true" outlineLevel="0" collapsed="false">
      <c r="A623" s="57" t="s">
        <v>1315</v>
      </c>
      <c r="B623" s="57" t="s">
        <v>298</v>
      </c>
      <c r="C623" s="57" t="str">
        <f aca="false">Flights!$F$23</f>
        <v>MH0053</v>
      </c>
      <c r="D623" s="58" t="n">
        <f aca="false">Flights!$D$23</f>
        <v>46324</v>
      </c>
      <c r="E623" s="57" t="str">
        <f aca="false">Flights!$G$23&amp;"-"&amp;Flights!$H$23</f>
        <v>KIX-KUL</v>
      </c>
      <c r="F623" s="57" t="str">
        <f aca="false">Flights!$K$23</f>
        <v>EY</v>
      </c>
      <c r="G623" s="57" t="s">
        <v>79</v>
      </c>
      <c r="H623" s="57" t="s">
        <v>360</v>
      </c>
      <c r="I623" s="57" t="s">
        <v>380</v>
      </c>
      <c r="J623" s="57" t="s">
        <v>381</v>
      </c>
      <c r="K623" s="67" t="s">
        <v>382</v>
      </c>
      <c r="L623" s="67" t="s">
        <v>364</v>
      </c>
      <c r="M623" s="67"/>
      <c r="N623" s="67" t="s">
        <v>365</v>
      </c>
      <c r="O623" s="67"/>
      <c r="P623" s="57" t="s">
        <v>292</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open",IF(AND(NOT(OR(LEN(AZ623)&lt;15,ISNUMBER(MATCH(AZ623,L_Placeholder,0)))),NOT(SUMPRODUCT(--ISNUMBER(SEARCH(" "&amp;L_EvidencePhrase&amp;" ",BF623)))&gt;0),NOT(OR(LEN(AU623)&lt;2,ISNUMBER(MATCH(AU623,L_Placeholder,0)))),NOT(OR(LEN(AX623)&lt;2,ISNUMBER(MATCH(AX623,L_Placeholder,0)))),TRIM(AE623)&lt;&gt;TRIM(T623)),"N/A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",BD623)))&gt;0),"INVALID – evidence missing, placeholder or not yet on file",IF(OR(LEN(AX623)&lt;2,ISNUMBER(MATCH(AX623,L_Placeholder,0))),"INVALID – verifier missing",IF(AX623=AU623,"INVALID – verifier must be someone other than the PIC",IF(SUMPRODUCT(--ISNUMBER(SEARCH(" "&amp;L_EvidencePhrase&amp;" ",BC623)))&gt;0,"INVALID – result not yet available (awaiting / TBC)",IF(AND(TRIM(U623)="Pass",SUMPRODUCT(--ISNUMBER(SEARCH(" "&amp;L_ResultBad&amp;" ",BC623)))&gt;0,NOT(SUMPRODUCT(--ISNUMBER(SEARCH(" "&amp;L_Negation&amp;" ",BC623)))&gt;0)),"INVALID – result describes a problem: use Fail, then Pass after CA",IF(AND(AQ623=1,OR(OR(LEN(AY623)&lt;3,ISNUMBER(MATCH(AY623,L_Placeholder,0))),SUMPRODUCT(--ISNUMBER(SEARCH(" "&amp;L_EvidencePhrase&amp;" ",BE623)))&gt;0)),"INVALID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SUBSTITUTE(SUBSTITUTE(SUBSTITUTE(SUBSTITUTE(SUBSTITUTE(SUBSTITUTE(SUBSTITUTE(SUBSTITUTE(SUBSTITUTE(SUBSTITUTE(SUBSTITUTE(SUBSTITUTE(SUBSTITUTE(LOWER(T623&amp;""),CHAR(160),"")," ",""),".",""),"-",""),"/",""),"?",""),"_",""),",",""),"[",""),"]",""),"(",""),")",""),"*","")</f>
        <v/>
      </c>
      <c r="AV623" s="61" t="str">
        <f aca="false">SUBSTITUTE(SUBSTITUTE(SUBSTITUTE(SUBSTITUTE(SUBSTITUTE(SUBSTITUTE(SUBSTITUTE(SUBSTITUTE(SUBSTITUTE(SUBSTITUTE(SUBSTITUTE(SUBSTITUTE(SUBSTITUTE(LOWER(V623&amp;""),CHAR(160),"")," ",""),".",""),"-",""),"/",""),"?",""),"_",""),",",""),"[",""),"]",""),"(",""),")",""),"*","")</f>
        <v/>
      </c>
      <c r="AW623" s="61" t="str">
        <f aca="false">SUBSTITUTE(SUBSTITUTE(SUBSTITUTE(SUBSTITUTE(SUBSTITUTE(SUBSTITUTE(SUBSTITUTE(SUBSTITUTE(SUBSTITUTE(SUBSTITUTE(SUBSTITUTE(SUBSTITUTE(SUBSTITUTE(LOWER(Z623&amp;""),CHAR(160),"")," ",""),".",""),"-",""),"/",""),"?",""),"_",""),",",""),"[",""),"]",""),"(",""),")",""),"*","")</f>
        <v/>
      </c>
      <c r="AX623" s="61" t="str">
        <f aca="false">SUBSTITUTE(SUBSTITUTE(SUBSTITUTE(SUBSTITUTE(SUBSTITUTE(SUBSTITUTE(SUBSTITUTE(SUBSTITUTE(SUBSTITUTE(SUBSTITUTE(SUBSTITUTE(SUBSTITUTE(SUBSTITUTE(LOWER(AE623&amp;""),CHAR(160),"")," ",""),".",""),"-",""),"/",""),"?",""),"_",""),",",""),"[",""),"]",""),"(",""),")",""),"*","")</f>
        <v/>
      </c>
      <c r="AY623" s="61" t="str">
        <f aca="false">SUBSTITUTE(SUBSTITUTE(SUBSTITUTE(SUBSTITUTE(SUBSTITUTE(SUBSTITUTE(SUBSTITUTE(SUBSTITUTE(SUBSTITUTE(SUBSTITUTE(SUBSTITUTE(SUBSTITUTE(SUBSTITUTE(LOWER(W623&amp;""),CHAR(160),"")," ",""),".",""),"-",""),"/",""),"?",""),"_",""),",",""),"[",""),"]",""),"(",""),")",""),"*","")</f>
        <v/>
      </c>
      <c r="AZ623" s="61" t="str">
        <f aca="false">SUBSTITUTE(SUBSTITUTE(SUBSTITUTE(SUBSTITUTE(SUBSTITUTE(SUBSTITUTE(SUBSTITUTE(SUBSTITUTE(SUBSTITUTE(SUBSTITUTE(SUBSTITUTE(SUBSTITUTE(SUBSTITUTE(LOWER(AC623&amp;""),CHAR(160),"")," ",""),".",""),"-",""),"/",""),"?",""),"_",""),",",""),"[",""),"]",""),"(",""),")",""),"*","")</f>
        <v/>
      </c>
      <c r="BA623" s="61" t="str">
        <f aca="false">SUBSTITUTE(SUBSTITUTE(SUBSTITUTE(SUBSTITUTE(SUBSTITUTE(SUBSTITUTE(SUBSTITUTE(SUBSTITUTE(SUBSTITUTE(SUBSTITUTE(SUBSTITUTE(SUBSTITUTE(SUBSTITUTE(LOWER(AA623&amp;""),CHAR(160),""),"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"&amp;TRIM(SUBSTITUTE(SUBSTITUTE(SUBSTITUTE(SUBSTITUTE(SUBSTITUTE(SUBSTITUTE(SUBSTITUTE(SUBSTITUTE(SUBSTITUTE(SUBSTITUTE(SUBSTITUTE(SUBSTITUTE(SUBSTITUTE(SUBSTITUTE(SUBSTITUTE(SUBSTITUTE(SUBSTITUTE(SUBSTITUTE(SUBSTITUTE(SUBSTITUTE(LOWER(V623&amp;""),CHAR(160)," "),"."," "),","," "),"-"," "),"/"," "),"("," "),")"," "),":"," "),";"," "),"_"," "),"–"," "),"?"," "),"!"," "),"*"," "),"["," "),"]"," "),"'"," "),"#"," "),"+"," "),"&amp;"," "))&amp;" "</f>
        <v>  </v>
      </c>
      <c r="BD623" s="61" t="str">
        <f aca="false">" "&amp;TRIM(SUBSTITUTE(SUBSTITUTE(SUBSTITUTE(SUBSTITUTE(SUBSTITUTE(SUBSTITUTE(SUBSTITUTE(SUBSTITUTE(SUBSTITUTE(SUBSTITUTE(SUBSTITUTE(SUBSTITUTE(SUBSTITUTE(SUBSTITUTE(SUBSTITUTE(SUBSTITUTE(SUBSTITUTE(SUBSTITUTE(SUBSTITUTE(SUBSTITUTE(LOWER(Z623&amp;""),CHAR(160)," "),"."," "),","," "),"-"," "),"/"," "),"("," "),")"," "),":"," "),";"," "),"_"," "),"–"," "),"?"," "),"!"," "),"*"," "),"["," "),"]"," "),"'"," "),"#"," "),"+"," "),"&amp;"," "))&amp;" "</f>
        <v>  </v>
      </c>
      <c r="BE623" s="61" t="str">
        <f aca="false">" "&amp;TRIM(SUBSTITUTE(SUBSTITUTE(SUBSTITUTE(SUBSTITUTE(SUBSTITUTE(SUBSTITUTE(SUBSTITUTE(SUBSTITUTE(SUBSTITUTE(SUBSTITUTE(SUBSTITUTE(SUBSTITUTE(SUBSTITUTE(SUBSTITUTE(SUBSTITUTE(SUBSTITUTE(SUBSTITUTE(SUBSTITUTE(SUBSTITUTE(SUBSTITUTE(LOWER(W623&amp;""),CHAR(160)," "),"."," "),","," "),"-"," "),"/"," "),"("," "),")"," "),":"," "),";"," "),"_"," "),"–"," "),"?"," "),"!"," "),"*"," "),"["," "),"]"," "),"'"," "),"#"," "),"+"," "),"&amp;"," "))&amp;" "</f>
        <v>  </v>
      </c>
      <c r="BF623" s="61" t="str">
        <f aca="false">" "&amp;TRIM(SUBSTITUTE(SUBSTITUTE(SUBSTITUTE(SUBSTITUTE(SUBSTITUTE(SUBSTITUTE(SUBSTITUTE(SUBSTITUTE(SUBSTITUTE(SUBSTITUTE(SUBSTITUTE(SUBSTITUTE(SUBSTITUTE(SUBSTITUTE(SUBSTITUTE(SUBSTITUTE(SUBSTITUTE(SUBSTITUTE(SUBSTITUTE(SUBSTITUTE(LOWER(AC623&amp;""),CHAR(160)," "),"."," "),","," "),"-"," "),"/"," "),"("," "),")"," "),":"," "),";"," "),"_"," "),"–"," "),"?"," "),"!"," "),"*"," "),"["," "),"]"," "),"'"," "),"#"," "),"+"," "),"&amp;"," "))&amp;" "</f>
        <v>  </v>
      </c>
    </row>
    <row r="624" customFormat="false" ht="39.75" hidden="false" customHeight="true" outlineLevel="0" collapsed="false">
      <c r="A624" s="57" t="s">
        <v>1316</v>
      </c>
      <c r="B624" s="57" t="s">
        <v>298</v>
      </c>
      <c r="C624" s="57" t="str">
        <f aca="false">Flights!$F$23</f>
        <v>MH0053</v>
      </c>
      <c r="D624" s="58" t="n">
        <f aca="false">Flights!$D$23</f>
        <v>46324</v>
      </c>
      <c r="E624" s="57" t="str">
        <f aca="false">Flights!$G$23&amp;"-"&amp;Flights!$H$23</f>
        <v>KIX-KUL</v>
      </c>
      <c r="F624" s="57" t="str">
        <f aca="false">Flights!$K$23</f>
        <v>EY</v>
      </c>
      <c r="G624" s="57" t="s">
        <v>79</v>
      </c>
      <c r="H624" s="57" t="s">
        <v>360</v>
      </c>
      <c r="I624" s="57" t="s">
        <v>380</v>
      </c>
      <c r="J624" s="57" t="s">
        <v>384</v>
      </c>
      <c r="K624" s="67" t="s">
        <v>385</v>
      </c>
      <c r="L624" s="67" t="s">
        <v>364</v>
      </c>
      <c r="M624" s="67"/>
      <c r="N624" s="67" t="s">
        <v>365</v>
      </c>
      <c r="O624" s="67"/>
      <c r="P624" s="57" t="s">
        <v>292</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open",IF(AND(NOT(OR(LEN(AZ624)&lt;15,ISNUMBER(MATCH(AZ624,L_Placeholder,0)))),NOT(SUMPRODUCT(--ISNUMBER(SEARCH(" "&amp;L_EvidencePhrase&amp;" ",BF624)))&gt;0),NOT(OR(LEN(AU624)&lt;2,ISNUMBER(MATCH(AU624,L_Placeholder,0)))),NOT(OR(LEN(AX624)&lt;2,ISNUMBER(MATCH(AX624,L_Placeholder,0)))),TRIM(AE624)&lt;&gt;TRIM(T624)),"N/A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",BD624)))&gt;0),"INVALID – evidence missing, placeholder or not yet on file",IF(OR(LEN(AX624)&lt;2,ISNUMBER(MATCH(AX624,L_Placeholder,0))),"INVALID – verifier missing",IF(AX624=AU624,"INVALID – verifier must be someone other than the PIC",IF(SUMPRODUCT(--ISNUMBER(SEARCH(" "&amp;L_EvidencePhrase&amp;" ",BC624)))&gt;0,"INVALID – result not yet available (awaiting / TBC)",IF(AND(TRIM(U624)="Pass",SUMPRODUCT(--ISNUMBER(SEARCH(" "&amp;L_ResultBad&amp;" ",BC624)))&gt;0,NOT(SUMPRODUCT(--ISNUMBER(SEARCH(" "&amp;L_Negation&amp;" ",BC624)))&gt;0)),"INVALID – result describes a problem: use Fail, then Pass after CA",IF(AND(AQ624=1,OR(OR(LEN(AY624)&lt;3,ISNUMBER(MATCH(AY624,L_Placeholder,0))),SUMPRODUCT(--ISNUMBER(SEARCH(" "&amp;L_EvidencePhrase&amp;" ",BE624)))&gt;0)),"INVALID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SUBSTITUTE(SUBSTITUTE(SUBSTITUTE(SUBSTITUTE(SUBSTITUTE(SUBSTITUTE(SUBSTITUTE(SUBSTITUTE(SUBSTITUTE(SUBSTITUTE(SUBSTITUTE(SUBSTITUTE(SUBSTITUTE(LOWER(T624&amp;""),CHAR(160),"")," ",""),".",""),"-",""),"/",""),"?",""),"_",""),",",""),"[",""),"]",""),"(",""),")",""),"*","")</f>
        <v/>
      </c>
      <c r="AV624" s="61" t="str">
        <f aca="false">SUBSTITUTE(SUBSTITUTE(SUBSTITUTE(SUBSTITUTE(SUBSTITUTE(SUBSTITUTE(SUBSTITUTE(SUBSTITUTE(SUBSTITUTE(SUBSTITUTE(SUBSTITUTE(SUBSTITUTE(SUBSTITUTE(LOWER(V624&amp;""),CHAR(160),"")," ",""),".",""),"-",""),"/",""),"?",""),"_",""),",",""),"[",""),"]",""),"(",""),")",""),"*","")</f>
        <v/>
      </c>
      <c r="AW624" s="61" t="str">
        <f aca="false">SUBSTITUTE(SUBSTITUTE(SUBSTITUTE(SUBSTITUTE(SUBSTITUTE(SUBSTITUTE(SUBSTITUTE(SUBSTITUTE(SUBSTITUTE(SUBSTITUTE(SUBSTITUTE(SUBSTITUTE(SUBSTITUTE(LOWER(Z624&amp;""),CHAR(160),"")," ",""),".",""),"-",""),"/",""),"?",""),"_",""),",",""),"[",""),"]",""),"(",""),")",""),"*","")</f>
        <v/>
      </c>
      <c r="AX624" s="61" t="str">
        <f aca="false">SUBSTITUTE(SUBSTITUTE(SUBSTITUTE(SUBSTITUTE(SUBSTITUTE(SUBSTITUTE(SUBSTITUTE(SUBSTITUTE(SUBSTITUTE(SUBSTITUTE(SUBSTITUTE(SUBSTITUTE(SUBSTITUTE(LOWER(AE624&amp;""),CHAR(160),"")," ",""),".",""),"-",""),"/",""),"?",""),"_",""),",",""),"[",""),"]",""),"(",""),")",""),"*","")</f>
        <v/>
      </c>
      <c r="AY624" s="61" t="str">
        <f aca="false">SUBSTITUTE(SUBSTITUTE(SUBSTITUTE(SUBSTITUTE(SUBSTITUTE(SUBSTITUTE(SUBSTITUTE(SUBSTITUTE(SUBSTITUTE(SUBSTITUTE(SUBSTITUTE(SUBSTITUTE(SUBSTITUTE(LOWER(W624&amp;""),CHAR(160),"")," ",""),".",""),"-",""),"/",""),"?",""),"_",""),",",""),"[",""),"]",""),"(",""),")",""),"*","")</f>
        <v/>
      </c>
      <c r="AZ624" s="61" t="str">
        <f aca="false">SUBSTITUTE(SUBSTITUTE(SUBSTITUTE(SUBSTITUTE(SUBSTITUTE(SUBSTITUTE(SUBSTITUTE(SUBSTITUTE(SUBSTITUTE(SUBSTITUTE(SUBSTITUTE(SUBSTITUTE(SUBSTITUTE(LOWER(AC624&amp;""),CHAR(160),"")," ",""),".",""),"-",""),"/",""),"?",""),"_",""),",",""),"[",""),"]",""),"(",""),")",""),"*","")</f>
        <v/>
      </c>
      <c r="BA624" s="61" t="str">
        <f aca="false">SUBSTITUTE(SUBSTITUTE(SUBSTITUTE(SUBSTITUTE(SUBSTITUTE(SUBSTITUTE(SUBSTITUTE(SUBSTITUTE(SUBSTITUTE(SUBSTITUTE(SUBSTITUTE(SUBSTITUTE(SUBSTITUTE(LOWER(AA624&amp;""),CHAR(160),""),"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"&amp;TRIM(SUBSTITUTE(SUBSTITUTE(SUBSTITUTE(SUBSTITUTE(SUBSTITUTE(SUBSTITUTE(SUBSTITUTE(SUBSTITUTE(SUBSTITUTE(SUBSTITUTE(SUBSTITUTE(SUBSTITUTE(SUBSTITUTE(SUBSTITUTE(SUBSTITUTE(SUBSTITUTE(SUBSTITUTE(SUBSTITUTE(SUBSTITUTE(SUBSTITUTE(LOWER(V624&amp;""),CHAR(160)," "),"."," "),","," "),"-"," "),"/"," "),"("," "),")"," "),":"," "),";"," "),"_"," "),"–"," "),"?"," "),"!"," "),"*"," "),"["," "),"]"," "),"'"," "),"#"," "),"+"," "),"&amp;"," "))&amp;" "</f>
        <v>  </v>
      </c>
      <c r="BD624" s="61" t="str">
        <f aca="false">" "&amp;TRIM(SUBSTITUTE(SUBSTITUTE(SUBSTITUTE(SUBSTITUTE(SUBSTITUTE(SUBSTITUTE(SUBSTITUTE(SUBSTITUTE(SUBSTITUTE(SUBSTITUTE(SUBSTITUTE(SUBSTITUTE(SUBSTITUTE(SUBSTITUTE(SUBSTITUTE(SUBSTITUTE(SUBSTITUTE(SUBSTITUTE(SUBSTITUTE(SUBSTITUTE(LOWER(Z624&amp;""),CHAR(160)," "),"."," "),","," "),"-"," "),"/"," "),"("," "),")"," "),":"," "),";"," "),"_"," "),"–"," "),"?"," "),"!"," "),"*"," "),"["," "),"]"," "),"'"," "),"#"," "),"+"," "),"&amp;"," "))&amp;" "</f>
        <v>  </v>
      </c>
      <c r="BE624" s="61" t="str">
        <f aca="false">" "&amp;TRIM(SUBSTITUTE(SUBSTITUTE(SUBSTITUTE(SUBSTITUTE(SUBSTITUTE(SUBSTITUTE(SUBSTITUTE(SUBSTITUTE(SUBSTITUTE(SUBSTITUTE(SUBSTITUTE(SUBSTITUTE(SUBSTITUTE(SUBSTITUTE(SUBSTITUTE(SUBSTITUTE(SUBSTITUTE(SUBSTITUTE(SUBSTITUTE(SUBSTITUTE(LOWER(W624&amp;""),CHAR(160)," "),"."," "),","," "),"-"," "),"/"," "),"("," "),")"," "),":"," "),";"," "),"_"," "),"–"," "),"?"," "),"!"," "),"*"," "),"["," "),"]"," "),"'"," "),"#"," "),"+"," "),"&amp;"," "))&amp;" "</f>
        <v>  </v>
      </c>
      <c r="BF624" s="61" t="str">
        <f aca="false">" "&amp;TRIM(SUBSTITUTE(SUBSTITUTE(SUBSTITUTE(SUBSTITUTE(SUBSTITUTE(SUBSTITUTE(SUBSTITUTE(SUBSTITUTE(SUBSTITUTE(SUBSTITUTE(SUBSTITUTE(SUBSTITUTE(SUBSTITUTE(SUBSTITUTE(SUBSTITUTE(SUBSTITUTE(SUBSTITUTE(SUBSTITUTE(SUBSTITUTE(SUBSTITUTE(LOWER(AC624&amp;""),CHAR(160)," "),"."," "),","," "),"-"," "),"/"," "),"("," "),")"," "),":"," "),";"," "),"_"," "),"–"," "),"?"," "),"!"," "),"*"," "),"["," "),"]"," "),"'"," "),"#"," "),"+"," "),"&amp;"," "))&amp;" "</f>
        <v>  </v>
      </c>
    </row>
    <row r="625" customFormat="false" ht="39.75" hidden="false" customHeight="true" outlineLevel="0" collapsed="false">
      <c r="A625" s="57" t="s">
        <v>1317</v>
      </c>
      <c r="B625" s="57" t="s">
        <v>298</v>
      </c>
      <c r="C625" s="57" t="str">
        <f aca="false">Flights!$F$23</f>
        <v>MH0053</v>
      </c>
      <c r="D625" s="58" t="n">
        <f aca="false">Flights!$D$23</f>
        <v>46324</v>
      </c>
      <c r="E625" s="57" t="str">
        <f aca="false">Flights!$G$23&amp;"-"&amp;Flights!$H$23</f>
        <v>KIX-KUL</v>
      </c>
      <c r="F625" s="57" t="str">
        <f aca="false">Flights!$K$23</f>
        <v>EY</v>
      </c>
      <c r="G625" s="57" t="s">
        <v>79</v>
      </c>
      <c r="H625" s="57" t="s">
        <v>360</v>
      </c>
      <c r="I625" s="57" t="s">
        <v>387</v>
      </c>
      <c r="J625" s="57" t="s">
        <v>388</v>
      </c>
      <c r="K625" s="67" t="s">
        <v>389</v>
      </c>
      <c r="L625" s="67" t="s">
        <v>364</v>
      </c>
      <c r="M625" s="67"/>
      <c r="N625" s="67" t="s">
        <v>365</v>
      </c>
      <c r="O625" s="67"/>
      <c r="P625" s="57" t="s">
        <v>292</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open",IF(AND(NOT(OR(LEN(AZ625)&lt;15,ISNUMBER(MATCH(AZ625,L_Placeholder,0)))),NOT(SUMPRODUCT(--ISNUMBER(SEARCH(" "&amp;L_EvidencePhrase&amp;" ",BF625)))&gt;0),NOT(OR(LEN(AU625)&lt;2,ISNUMBER(MATCH(AU625,L_Placeholder,0)))),NOT(OR(LEN(AX625)&lt;2,ISNUMBER(MATCH(AX625,L_Placeholder,0)))),TRIM(AE625)&lt;&gt;TRIM(T625)),"N/A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",BD625)))&gt;0),"INVALID – evidence missing, placeholder or not yet on file",IF(OR(LEN(AX625)&lt;2,ISNUMBER(MATCH(AX625,L_Placeholder,0))),"INVALID – verifier missing",IF(AX625=AU625,"INVALID – verifier must be someone other than the PIC",IF(SUMPRODUCT(--ISNUMBER(SEARCH(" "&amp;L_EvidencePhrase&amp;" ",BC625)))&gt;0,"INVALID – result not yet available (awaiting / TBC)",IF(AND(TRIM(U625)="Pass",SUMPRODUCT(--ISNUMBER(SEARCH(" "&amp;L_ResultBad&amp;" ",BC625)))&gt;0,NOT(SUMPRODUCT(--ISNUMBER(SEARCH(" "&amp;L_Negation&amp;" ",BC625)))&gt;0)),"INVALID – result describes a problem: use Fail, then Pass after CA",IF(AND(AQ625=1,OR(OR(LEN(AY625)&lt;3,ISNUMBER(MATCH(AY625,L_Placeholder,0))),SUMPRODUCT(--ISNUMBER(SEARCH(" "&amp;L_EvidencePhrase&amp;" ",BE625)))&gt;0)),"INVALID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SUBSTITUTE(SUBSTITUTE(SUBSTITUTE(SUBSTITUTE(SUBSTITUTE(SUBSTITUTE(SUBSTITUTE(SUBSTITUTE(SUBSTITUTE(SUBSTITUTE(SUBSTITUTE(SUBSTITUTE(SUBSTITUTE(LOWER(T625&amp;""),CHAR(160),"")," ",""),".",""),"-",""),"/",""),"?",""),"_",""),",",""),"[",""),"]",""),"(",""),")",""),"*","")</f>
        <v/>
      </c>
      <c r="AV625" s="61" t="str">
        <f aca="false">SUBSTITUTE(SUBSTITUTE(SUBSTITUTE(SUBSTITUTE(SUBSTITUTE(SUBSTITUTE(SUBSTITUTE(SUBSTITUTE(SUBSTITUTE(SUBSTITUTE(SUBSTITUTE(SUBSTITUTE(SUBSTITUTE(LOWER(V625&amp;""),CHAR(160),"")," ",""),".",""),"-",""),"/",""),"?",""),"_",""),",",""),"[",""),"]",""),"(",""),")",""),"*","")</f>
        <v/>
      </c>
      <c r="AW625" s="61" t="str">
        <f aca="false">SUBSTITUTE(SUBSTITUTE(SUBSTITUTE(SUBSTITUTE(SUBSTITUTE(SUBSTITUTE(SUBSTITUTE(SUBSTITUTE(SUBSTITUTE(SUBSTITUTE(SUBSTITUTE(SUBSTITUTE(SUBSTITUTE(LOWER(Z625&amp;""),CHAR(160),"")," ",""),".",""),"-",""),"/",""),"?",""),"_",""),",",""),"[",""),"]",""),"(",""),")",""),"*","")</f>
        <v/>
      </c>
      <c r="AX625" s="61" t="str">
        <f aca="false">SUBSTITUTE(SUBSTITUTE(SUBSTITUTE(SUBSTITUTE(SUBSTITUTE(SUBSTITUTE(SUBSTITUTE(SUBSTITUTE(SUBSTITUTE(SUBSTITUTE(SUBSTITUTE(SUBSTITUTE(SUBSTITUTE(LOWER(AE625&amp;""),CHAR(160),"")," ",""),".",""),"-",""),"/",""),"?",""),"_",""),",",""),"[",""),"]",""),"(",""),")",""),"*","")</f>
        <v/>
      </c>
      <c r="AY625" s="61" t="str">
        <f aca="false">SUBSTITUTE(SUBSTITUTE(SUBSTITUTE(SUBSTITUTE(SUBSTITUTE(SUBSTITUTE(SUBSTITUTE(SUBSTITUTE(SUBSTITUTE(SUBSTITUTE(SUBSTITUTE(SUBSTITUTE(SUBSTITUTE(LOWER(W625&amp;""),CHAR(160),"")," ",""),".",""),"-",""),"/",""),"?",""),"_",""),",",""),"[",""),"]",""),"(",""),")",""),"*","")</f>
        <v/>
      </c>
      <c r="AZ625" s="61" t="str">
        <f aca="false">SUBSTITUTE(SUBSTITUTE(SUBSTITUTE(SUBSTITUTE(SUBSTITUTE(SUBSTITUTE(SUBSTITUTE(SUBSTITUTE(SUBSTITUTE(SUBSTITUTE(SUBSTITUTE(SUBSTITUTE(SUBSTITUTE(LOWER(AC625&amp;""),CHAR(160),"")," ",""),".",""),"-",""),"/",""),"?",""),"_",""),",",""),"[",""),"]",""),"(",""),")",""),"*","")</f>
        <v/>
      </c>
      <c r="BA625" s="61" t="str">
        <f aca="false">SUBSTITUTE(SUBSTITUTE(SUBSTITUTE(SUBSTITUTE(SUBSTITUTE(SUBSTITUTE(SUBSTITUTE(SUBSTITUTE(SUBSTITUTE(SUBSTITUTE(SUBSTITUTE(SUBSTITUTE(SUBSTITUTE(LOWER(AA625&amp;""),CHAR(160),""),"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"&amp;TRIM(SUBSTITUTE(SUBSTITUTE(SUBSTITUTE(SUBSTITUTE(SUBSTITUTE(SUBSTITUTE(SUBSTITUTE(SUBSTITUTE(SUBSTITUTE(SUBSTITUTE(SUBSTITUTE(SUBSTITUTE(SUBSTITUTE(SUBSTITUTE(SUBSTITUTE(SUBSTITUTE(SUBSTITUTE(SUBSTITUTE(SUBSTITUTE(SUBSTITUTE(LOWER(V625&amp;""),CHAR(160)," "),"."," "),","," "),"-"," "),"/"," "),"("," "),")"," "),":"," "),";"," "),"_"," "),"–"," "),"?"," "),"!"," "),"*"," "),"["," "),"]"," "),"'"," "),"#"," "),"+"," "),"&amp;"," "))&amp;" "</f>
        <v>  </v>
      </c>
      <c r="BD625" s="61" t="str">
        <f aca="false">" "&amp;TRIM(SUBSTITUTE(SUBSTITUTE(SUBSTITUTE(SUBSTITUTE(SUBSTITUTE(SUBSTITUTE(SUBSTITUTE(SUBSTITUTE(SUBSTITUTE(SUBSTITUTE(SUBSTITUTE(SUBSTITUTE(SUBSTITUTE(SUBSTITUTE(SUBSTITUTE(SUBSTITUTE(SUBSTITUTE(SUBSTITUTE(SUBSTITUTE(SUBSTITUTE(LOWER(Z625&amp;""),CHAR(160)," "),"."," "),","," "),"-"," "),"/"," "),"("," "),")"," "),":"," "),";"," "),"_"," "),"–"," "),"?"," "),"!"," "),"*"," "),"["," "),"]"," "),"'"," "),"#"," "),"+"," "),"&amp;"," "))&amp;" "</f>
        <v>  </v>
      </c>
      <c r="BE625" s="61" t="str">
        <f aca="false">" "&amp;TRIM(SUBSTITUTE(SUBSTITUTE(SUBSTITUTE(SUBSTITUTE(SUBSTITUTE(SUBSTITUTE(SUBSTITUTE(SUBSTITUTE(SUBSTITUTE(SUBSTITUTE(SUBSTITUTE(SUBSTITUTE(SUBSTITUTE(SUBSTITUTE(SUBSTITUTE(SUBSTITUTE(SUBSTITUTE(SUBSTITUTE(SUBSTITUTE(SUBSTITUTE(LOWER(W625&amp;""),CHAR(160)," "),"."," "),","," "),"-"," "),"/"," "),"("," "),")"," "),":"," "),";"," "),"_"," "),"–"," "),"?"," "),"!"," "),"*"," "),"["," "),"]"," "),"'"," "),"#"," "),"+"," "),"&amp;"," "))&amp;" "</f>
        <v>  </v>
      </c>
      <c r="BF625" s="61" t="str">
        <f aca="false">" "&amp;TRIM(SUBSTITUTE(SUBSTITUTE(SUBSTITUTE(SUBSTITUTE(SUBSTITUTE(SUBSTITUTE(SUBSTITUTE(SUBSTITUTE(SUBSTITUTE(SUBSTITUTE(SUBSTITUTE(SUBSTITUTE(SUBSTITUTE(SUBSTITUTE(SUBSTITUTE(SUBSTITUTE(SUBSTITUTE(SUBSTITUTE(SUBSTITUTE(SUBSTITUTE(LOWER(AC625&amp;""),CHAR(160)," "),"."," "),","," "),"-"," "),"/"," "),"("," "),")"," "),":"," "),";"," "),"_"," "),"–"," "),"?"," "),"!"," "),"*"," "),"["," "),"]"," "),"'"," "),"#"," "),"+"," "),"&amp;"," "))&amp;" "</f>
        <v>  </v>
      </c>
    </row>
    <row r="626" customFormat="false" ht="39.75" hidden="false" customHeight="true" outlineLevel="0" collapsed="false">
      <c r="A626" s="57" t="s">
        <v>1318</v>
      </c>
      <c r="B626" s="57" t="s">
        <v>298</v>
      </c>
      <c r="C626" s="57" t="str">
        <f aca="false">Flights!$F$23</f>
        <v>MH0053</v>
      </c>
      <c r="D626" s="58" t="n">
        <f aca="false">Flights!$D$23</f>
        <v>46324</v>
      </c>
      <c r="E626" s="57" t="str">
        <f aca="false">Flights!$G$23&amp;"-"&amp;Flights!$H$23</f>
        <v>KIX-KUL</v>
      </c>
      <c r="F626" s="57" t="str">
        <f aca="false">Flights!$K$23</f>
        <v>EY</v>
      </c>
      <c r="G626" s="57" t="s">
        <v>79</v>
      </c>
      <c r="H626" s="57" t="s">
        <v>360</v>
      </c>
      <c r="I626" s="57" t="s">
        <v>387</v>
      </c>
      <c r="J626" s="57" t="s">
        <v>391</v>
      </c>
      <c r="K626" s="67" t="s">
        <v>389</v>
      </c>
      <c r="L626" s="67" t="s">
        <v>364</v>
      </c>
      <c r="M626" s="67"/>
      <c r="N626" s="67" t="s">
        <v>365</v>
      </c>
      <c r="O626" s="67"/>
      <c r="P626" s="57" t="s">
        <v>292</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open",IF(AND(NOT(OR(LEN(AZ626)&lt;15,ISNUMBER(MATCH(AZ626,L_Placeholder,0)))),NOT(SUMPRODUCT(--ISNUMBER(SEARCH(" "&amp;L_EvidencePhrase&amp;" ",BF626)))&gt;0),NOT(OR(LEN(AU626)&lt;2,ISNUMBER(MATCH(AU626,L_Placeholder,0)))),NOT(OR(LEN(AX626)&lt;2,ISNUMBER(MATCH(AX626,L_Placeholder,0)))),TRIM(AE626)&lt;&gt;TRIM(T626)),"N/A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",BD626)))&gt;0),"INVALID – evidence missing, placeholder or not yet on file",IF(OR(LEN(AX626)&lt;2,ISNUMBER(MATCH(AX626,L_Placeholder,0))),"INVALID – verifier missing",IF(AX626=AU626,"INVALID – verifier must be someone other than the PIC",IF(SUMPRODUCT(--ISNUMBER(SEARCH(" "&amp;L_EvidencePhrase&amp;" ",BC626)))&gt;0,"INVALID – result not yet available (awaiting / TBC)",IF(AND(TRIM(U626)="Pass",SUMPRODUCT(--ISNUMBER(SEARCH(" "&amp;L_ResultBad&amp;" ",BC626)))&gt;0,NOT(SUMPRODUCT(--ISNUMBER(SEARCH(" "&amp;L_Negation&amp;" ",BC626)))&gt;0)),"INVALID – result describes a problem: use Fail, then Pass after CA",IF(AND(AQ626=1,OR(OR(LEN(AY626)&lt;3,ISNUMBER(MATCH(AY626,L_Placeholder,0))),SUMPRODUCT(--ISNUMBER(SEARCH(" "&amp;L_EvidencePhrase&amp;" ",BE626)))&gt;0)),"INVALID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SUBSTITUTE(SUBSTITUTE(SUBSTITUTE(SUBSTITUTE(SUBSTITUTE(SUBSTITUTE(SUBSTITUTE(SUBSTITUTE(SUBSTITUTE(SUBSTITUTE(SUBSTITUTE(SUBSTITUTE(SUBSTITUTE(LOWER(T626&amp;""),CHAR(160),"")," ",""),".",""),"-",""),"/",""),"?",""),"_",""),",",""),"[",""),"]",""),"(",""),")",""),"*","")</f>
        <v/>
      </c>
      <c r="AV626" s="61" t="str">
        <f aca="false">SUBSTITUTE(SUBSTITUTE(SUBSTITUTE(SUBSTITUTE(SUBSTITUTE(SUBSTITUTE(SUBSTITUTE(SUBSTITUTE(SUBSTITUTE(SUBSTITUTE(SUBSTITUTE(SUBSTITUTE(SUBSTITUTE(LOWER(V626&amp;""),CHAR(160),"")," ",""),".",""),"-",""),"/",""),"?",""),"_",""),",",""),"[",""),"]",""),"(",""),")",""),"*","")</f>
        <v/>
      </c>
      <c r="AW626" s="61" t="str">
        <f aca="false">SUBSTITUTE(SUBSTITUTE(SUBSTITUTE(SUBSTITUTE(SUBSTITUTE(SUBSTITUTE(SUBSTITUTE(SUBSTITUTE(SUBSTITUTE(SUBSTITUTE(SUBSTITUTE(SUBSTITUTE(SUBSTITUTE(LOWER(Z626&amp;""),CHAR(160),"")," ",""),".",""),"-",""),"/",""),"?",""),"_",""),",",""),"[",""),"]",""),"(",""),")",""),"*","")</f>
        <v/>
      </c>
      <c r="AX626" s="61" t="str">
        <f aca="false">SUBSTITUTE(SUBSTITUTE(SUBSTITUTE(SUBSTITUTE(SUBSTITUTE(SUBSTITUTE(SUBSTITUTE(SUBSTITUTE(SUBSTITUTE(SUBSTITUTE(SUBSTITUTE(SUBSTITUTE(SUBSTITUTE(LOWER(AE626&amp;""),CHAR(160),"")," ",""),".",""),"-",""),"/",""),"?",""),"_",""),",",""),"[",""),"]",""),"(",""),")",""),"*","")</f>
        <v/>
      </c>
      <c r="AY626" s="61" t="str">
        <f aca="false">SUBSTITUTE(SUBSTITUTE(SUBSTITUTE(SUBSTITUTE(SUBSTITUTE(SUBSTITUTE(SUBSTITUTE(SUBSTITUTE(SUBSTITUTE(SUBSTITUTE(SUBSTITUTE(SUBSTITUTE(SUBSTITUTE(LOWER(W626&amp;""),CHAR(160),"")," ",""),".",""),"-",""),"/",""),"?",""),"_",""),",",""),"[",""),"]",""),"(",""),")",""),"*","")</f>
        <v/>
      </c>
      <c r="AZ626" s="61" t="str">
        <f aca="false">SUBSTITUTE(SUBSTITUTE(SUBSTITUTE(SUBSTITUTE(SUBSTITUTE(SUBSTITUTE(SUBSTITUTE(SUBSTITUTE(SUBSTITUTE(SUBSTITUTE(SUBSTITUTE(SUBSTITUTE(SUBSTITUTE(LOWER(AC626&amp;""),CHAR(160),"")," ",""),".",""),"-",""),"/",""),"?",""),"_",""),",",""),"[",""),"]",""),"(",""),")",""),"*","")</f>
        <v/>
      </c>
      <c r="BA626" s="61" t="str">
        <f aca="false">SUBSTITUTE(SUBSTITUTE(SUBSTITUTE(SUBSTITUTE(SUBSTITUTE(SUBSTITUTE(SUBSTITUTE(SUBSTITUTE(SUBSTITUTE(SUBSTITUTE(SUBSTITUTE(SUBSTITUTE(SUBSTITUTE(LOWER(AA626&amp;""),CHAR(160),""),"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"&amp;TRIM(SUBSTITUTE(SUBSTITUTE(SUBSTITUTE(SUBSTITUTE(SUBSTITUTE(SUBSTITUTE(SUBSTITUTE(SUBSTITUTE(SUBSTITUTE(SUBSTITUTE(SUBSTITUTE(SUBSTITUTE(SUBSTITUTE(SUBSTITUTE(SUBSTITUTE(SUBSTITUTE(SUBSTITUTE(SUBSTITUTE(SUBSTITUTE(SUBSTITUTE(LOWER(V626&amp;""),CHAR(160)," "),"."," "),","," "),"-"," "),"/"," "),"("," "),")"," "),":"," "),";"," "),"_"," "),"–"," "),"?"," "),"!"," "),"*"," "),"["," "),"]"," "),"'"," "),"#"," "),"+"," "),"&amp;"," "))&amp;" "</f>
        <v>  </v>
      </c>
      <c r="BD626" s="61" t="str">
        <f aca="false">" "&amp;TRIM(SUBSTITUTE(SUBSTITUTE(SUBSTITUTE(SUBSTITUTE(SUBSTITUTE(SUBSTITUTE(SUBSTITUTE(SUBSTITUTE(SUBSTITUTE(SUBSTITUTE(SUBSTITUTE(SUBSTITUTE(SUBSTITUTE(SUBSTITUTE(SUBSTITUTE(SUBSTITUTE(SUBSTITUTE(SUBSTITUTE(SUBSTITUTE(SUBSTITUTE(LOWER(Z626&amp;""),CHAR(160)," "),"."," "),","," "),"-"," "),"/"," "),"("," "),")"," "),":"," "),";"," "),"_"," "),"–"," "),"?"," "),"!"," "),"*"," "),"["," "),"]"," "),"'"," "),"#"," "),"+"," "),"&amp;"," "))&amp;" "</f>
        <v>  </v>
      </c>
      <c r="BE626" s="61" t="str">
        <f aca="false">" "&amp;TRIM(SUBSTITUTE(SUBSTITUTE(SUBSTITUTE(SUBSTITUTE(SUBSTITUTE(SUBSTITUTE(SUBSTITUTE(SUBSTITUTE(SUBSTITUTE(SUBSTITUTE(SUBSTITUTE(SUBSTITUTE(SUBSTITUTE(SUBSTITUTE(SUBSTITUTE(SUBSTITUTE(SUBSTITUTE(SUBSTITUTE(SUBSTITUTE(SUBSTITUTE(LOWER(W626&amp;""),CHAR(160)," "),"."," "),","," "),"-"," "),"/"," "),"("," "),")"," "),":"," "),";"," "),"_"," "),"–"," "),"?"," "),"!"," "),"*"," "),"["," "),"]"," "),"'"," "),"#"," "),"+"," "),"&amp;"," "))&amp;" "</f>
        <v>  </v>
      </c>
      <c r="BF626" s="61" t="str">
        <f aca="false">" "&amp;TRIM(SUBSTITUTE(SUBSTITUTE(SUBSTITUTE(SUBSTITUTE(SUBSTITUTE(SUBSTITUTE(SUBSTITUTE(SUBSTITUTE(SUBSTITUTE(SUBSTITUTE(SUBSTITUTE(SUBSTITUTE(SUBSTITUTE(SUBSTITUTE(SUBSTITUTE(SUBSTITUTE(SUBSTITUTE(SUBSTITUTE(SUBSTITUTE(SUBSTITUTE(LOWER(AC626&amp;""),CHAR(160)," "),"."," "),","," "),"-"," "),"/"," "),"("," "),")"," "),":"," "),";"," "),"_"," "),"–"," "),"?"," "),"!"," "),"*"," "),"["," "),"]"," "),"'"," "),"#"," "),"+"," "),"&amp;"," "))&amp;" "</f>
        <v>  </v>
      </c>
    </row>
    <row r="627" customFormat="false" ht="39.75" hidden="false" customHeight="true" outlineLevel="0" collapsed="false">
      <c r="A627" s="57" t="s">
        <v>1319</v>
      </c>
      <c r="B627" s="57" t="s">
        <v>298</v>
      </c>
      <c r="C627" s="57" t="str">
        <f aca="false">Flights!$F$23</f>
        <v>MH0053</v>
      </c>
      <c r="D627" s="58" t="n">
        <f aca="false">Flights!$D$23</f>
        <v>46324</v>
      </c>
      <c r="E627" s="57" t="str">
        <f aca="false">Flights!$G$23&amp;"-"&amp;Flights!$H$23</f>
        <v>KIX-KUL</v>
      </c>
      <c r="F627" s="57" t="str">
        <f aca="false">Flights!$K$23</f>
        <v>EY</v>
      </c>
      <c r="G627" s="57" t="s">
        <v>79</v>
      </c>
      <c r="H627" s="57" t="s">
        <v>360</v>
      </c>
      <c r="I627" s="57" t="s">
        <v>393</v>
      </c>
      <c r="J627" s="57" t="s">
        <v>394</v>
      </c>
      <c r="K627" s="67" t="s">
        <v>1320</v>
      </c>
      <c r="L627" s="67" t="s">
        <v>1258</v>
      </c>
      <c r="M627" s="67"/>
      <c r="N627" s="67" t="s">
        <v>365</v>
      </c>
      <c r="O627" s="67"/>
      <c r="P627" s="57" t="s">
        <v>292</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open",IF(AND(NOT(OR(LEN(AZ627)&lt;15,ISNUMBER(MATCH(AZ627,L_Placeholder,0)))),NOT(SUMPRODUCT(--ISNUMBER(SEARCH(" "&amp;L_EvidencePhrase&amp;" ",BF627)))&gt;0),NOT(OR(LEN(AU627)&lt;2,ISNUMBER(MATCH(AU627,L_Placeholder,0)))),NOT(OR(LEN(AX627)&lt;2,ISNUMBER(MATCH(AX627,L_Placeholder,0)))),TRIM(AE627)&lt;&gt;TRIM(T627)),"N/A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",BD627)))&gt;0),"INVALID – evidence missing, placeholder or not yet on file",IF(OR(LEN(AX627)&lt;2,ISNUMBER(MATCH(AX627,L_Placeholder,0))),"INVALID – verifier missing",IF(AX627=AU627,"INVALID – verifier must be someone other than the PIC",IF(SUMPRODUCT(--ISNUMBER(SEARCH(" "&amp;L_EvidencePhrase&amp;" ",BC627)))&gt;0,"INVALID – result not yet available (awaiting / TBC)",IF(AND(TRIM(U627)="Pass",SUMPRODUCT(--ISNUMBER(SEARCH(" "&amp;L_ResultBad&amp;" ",BC627)))&gt;0,NOT(SUMPRODUCT(--ISNUMBER(SEARCH(" "&amp;L_Negation&amp;" ",BC627)))&gt;0)),"INVALID – result describes a problem: use Fail, then Pass after CA",IF(AND(AQ627=1,OR(OR(LEN(AY627)&lt;3,ISNUMBER(MATCH(AY627,L_Placeholder,0))),SUMPRODUCT(--ISNUMBER(SEARCH(" "&amp;L_EvidencePhrase&amp;" ",BE627)))&gt;0)),"INVALID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SUBSTITUTE(SUBSTITUTE(SUBSTITUTE(SUBSTITUTE(SUBSTITUTE(SUBSTITUTE(SUBSTITUTE(SUBSTITUTE(SUBSTITUTE(SUBSTITUTE(SUBSTITUTE(SUBSTITUTE(SUBSTITUTE(LOWER(T627&amp;""),CHAR(160),"")," ",""),".",""),"-",""),"/",""),"?",""),"_",""),",",""),"[",""),"]",""),"(",""),")",""),"*","")</f>
        <v/>
      </c>
      <c r="AV627" s="61" t="str">
        <f aca="false">SUBSTITUTE(SUBSTITUTE(SUBSTITUTE(SUBSTITUTE(SUBSTITUTE(SUBSTITUTE(SUBSTITUTE(SUBSTITUTE(SUBSTITUTE(SUBSTITUTE(SUBSTITUTE(SUBSTITUTE(SUBSTITUTE(LOWER(V627&amp;""),CHAR(160),"")," ",""),".",""),"-",""),"/",""),"?",""),"_",""),",",""),"[",""),"]",""),"(",""),")",""),"*","")</f>
        <v/>
      </c>
      <c r="AW627" s="61" t="str">
        <f aca="false">SUBSTITUTE(SUBSTITUTE(SUBSTITUTE(SUBSTITUTE(SUBSTITUTE(SUBSTITUTE(SUBSTITUTE(SUBSTITUTE(SUBSTITUTE(SUBSTITUTE(SUBSTITUTE(SUBSTITUTE(SUBSTITUTE(LOWER(Z627&amp;""),CHAR(160),"")," ",""),".",""),"-",""),"/",""),"?",""),"_",""),",",""),"[",""),"]",""),"(",""),")",""),"*","")</f>
        <v/>
      </c>
      <c r="AX627" s="61" t="str">
        <f aca="false">SUBSTITUTE(SUBSTITUTE(SUBSTITUTE(SUBSTITUTE(SUBSTITUTE(SUBSTITUTE(SUBSTITUTE(SUBSTITUTE(SUBSTITUTE(SUBSTITUTE(SUBSTITUTE(SUBSTITUTE(SUBSTITUTE(LOWER(AE627&amp;""),CHAR(160),"")," ",""),".",""),"-",""),"/",""),"?",""),"_",""),",",""),"[",""),"]",""),"(",""),")",""),"*","")</f>
        <v/>
      </c>
      <c r="AY627" s="61" t="str">
        <f aca="false">SUBSTITUTE(SUBSTITUTE(SUBSTITUTE(SUBSTITUTE(SUBSTITUTE(SUBSTITUTE(SUBSTITUTE(SUBSTITUTE(SUBSTITUTE(SUBSTITUTE(SUBSTITUTE(SUBSTITUTE(SUBSTITUTE(LOWER(W627&amp;""),CHAR(160),"")," ",""),".",""),"-",""),"/",""),"?",""),"_",""),",",""),"[",""),"]",""),"(",""),")",""),"*","")</f>
        <v/>
      </c>
      <c r="AZ627" s="61" t="str">
        <f aca="false">SUBSTITUTE(SUBSTITUTE(SUBSTITUTE(SUBSTITUTE(SUBSTITUTE(SUBSTITUTE(SUBSTITUTE(SUBSTITUTE(SUBSTITUTE(SUBSTITUTE(SUBSTITUTE(SUBSTITUTE(SUBSTITUTE(LOWER(AC627&amp;""),CHAR(160),"")," ",""),".",""),"-",""),"/",""),"?",""),"_",""),",",""),"[",""),"]",""),"(",""),")",""),"*","")</f>
        <v/>
      </c>
      <c r="BA627" s="61" t="str">
        <f aca="false">SUBSTITUTE(SUBSTITUTE(SUBSTITUTE(SUBSTITUTE(SUBSTITUTE(SUBSTITUTE(SUBSTITUTE(SUBSTITUTE(SUBSTITUTE(SUBSTITUTE(SUBSTITUTE(SUBSTITUTE(SUBSTITUTE(LOWER(AA627&amp;""),CHAR(160),""),"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"&amp;TRIM(SUBSTITUTE(SUBSTITUTE(SUBSTITUTE(SUBSTITUTE(SUBSTITUTE(SUBSTITUTE(SUBSTITUTE(SUBSTITUTE(SUBSTITUTE(SUBSTITUTE(SUBSTITUTE(SUBSTITUTE(SUBSTITUTE(SUBSTITUTE(SUBSTITUTE(SUBSTITUTE(SUBSTITUTE(SUBSTITUTE(SUBSTITUTE(SUBSTITUTE(LOWER(V627&amp;""),CHAR(160)," "),"."," "),","," "),"-"," "),"/"," "),"("," "),")"," "),":"," "),";"," "),"_"," "),"–"," "),"?"," "),"!"," "),"*"," "),"["," "),"]"," "),"'"," "),"#"," "),"+"," "),"&amp;"," "))&amp;" "</f>
        <v>  </v>
      </c>
      <c r="BD627" s="61" t="str">
        <f aca="false">" "&amp;TRIM(SUBSTITUTE(SUBSTITUTE(SUBSTITUTE(SUBSTITUTE(SUBSTITUTE(SUBSTITUTE(SUBSTITUTE(SUBSTITUTE(SUBSTITUTE(SUBSTITUTE(SUBSTITUTE(SUBSTITUTE(SUBSTITUTE(SUBSTITUTE(SUBSTITUTE(SUBSTITUTE(SUBSTITUTE(SUBSTITUTE(SUBSTITUTE(SUBSTITUTE(LOWER(Z627&amp;""),CHAR(160)," "),"."," "),","," "),"-"," "),"/"," "),"("," "),")"," "),":"," "),";"," "),"_"," "),"–"," "),"?"," "),"!"," "),"*"," "),"["," "),"]"," "),"'"," "),"#"," "),"+"," "),"&amp;"," "))&amp;" "</f>
        <v>  </v>
      </c>
      <c r="BE627" s="61" t="str">
        <f aca="false">" "&amp;TRIM(SUBSTITUTE(SUBSTITUTE(SUBSTITUTE(SUBSTITUTE(SUBSTITUTE(SUBSTITUTE(SUBSTITUTE(SUBSTITUTE(SUBSTITUTE(SUBSTITUTE(SUBSTITUTE(SUBSTITUTE(SUBSTITUTE(SUBSTITUTE(SUBSTITUTE(SUBSTITUTE(SUBSTITUTE(SUBSTITUTE(SUBSTITUTE(SUBSTITUTE(LOWER(W627&amp;""),CHAR(160)," "),"."," "),","," "),"-"," "),"/"," "),"("," "),")"," "),":"," "),";"," "),"_"," "),"–"," "),"?"," "),"!"," "),"*"," "),"["," "),"]"," "),"'"," "),"#"," "),"+"," "),"&amp;"," "))&amp;" "</f>
        <v>  </v>
      </c>
      <c r="BF627" s="61" t="str">
        <f aca="false">" "&amp;TRIM(SUBSTITUTE(SUBSTITUTE(SUBSTITUTE(SUBSTITUTE(SUBSTITUTE(SUBSTITUTE(SUBSTITUTE(SUBSTITUTE(SUBSTITUTE(SUBSTITUTE(SUBSTITUTE(SUBSTITUTE(SUBSTITUTE(SUBSTITUTE(SUBSTITUTE(SUBSTITUTE(SUBSTITUTE(SUBSTITUTE(SUBSTITUTE(SUBSTITUTE(LOWER(AC627&amp;""),CHAR(160)," "),"."," "),","," "),"-"," "),"/"," "),"("," "),")"," "),":"," "),";"," "),"_"," "),"–"," "),"?"," "),"!"," "),"*"," "),"["," "),"]"," "),"'"," "),"#"," "),"+"," "),"&amp;"," "))&amp;" "</f>
        <v>  </v>
      </c>
    </row>
    <row r="628" customFormat="false" ht="39.75" hidden="false" customHeight="true" outlineLevel="0" collapsed="false">
      <c r="A628" s="57" t="s">
        <v>1321</v>
      </c>
      <c r="B628" s="57" t="s">
        <v>298</v>
      </c>
      <c r="C628" s="57" t="str">
        <f aca="false">Flights!$F$23</f>
        <v>MH0053</v>
      </c>
      <c r="D628" s="58" t="n">
        <f aca="false">Flights!$D$23</f>
        <v>46324</v>
      </c>
      <c r="E628" s="57" t="str">
        <f aca="false">Flights!$G$23&amp;"-"&amp;Flights!$H$23</f>
        <v>KIX-KUL</v>
      </c>
      <c r="F628" s="57" t="str">
        <f aca="false">Flights!$K$23</f>
        <v>EY</v>
      </c>
      <c r="G628" s="57" t="s">
        <v>81</v>
      </c>
      <c r="H628" s="57" t="s">
        <v>360</v>
      </c>
      <c r="I628" s="57" t="s">
        <v>361</v>
      </c>
      <c r="J628" s="57" t="s">
        <v>398</v>
      </c>
      <c r="K628" s="67" t="s">
        <v>399</v>
      </c>
      <c r="L628" s="67" t="s">
        <v>400</v>
      </c>
      <c r="M628" s="67"/>
      <c r="N628" s="67" t="s">
        <v>365</v>
      </c>
      <c r="O628" s="67"/>
      <c r="P628" s="57" t="s">
        <v>292</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open",IF(AND(NOT(OR(LEN(AZ628)&lt;15,ISNUMBER(MATCH(AZ628,L_Placeholder,0)))),NOT(SUMPRODUCT(--ISNUMBER(SEARCH(" "&amp;L_EvidencePhrase&amp;" ",BF628)))&gt;0),NOT(OR(LEN(AU628)&lt;2,ISNUMBER(MATCH(AU628,L_Placeholder,0)))),NOT(OR(LEN(AX628)&lt;2,ISNUMBER(MATCH(AX628,L_Placeholder,0)))),TRIM(AE628)&lt;&gt;TRIM(T628)),"N/A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",BD628)))&gt;0),"INVALID – evidence missing, placeholder or not yet on file",IF(OR(LEN(AX628)&lt;2,ISNUMBER(MATCH(AX628,L_Placeholder,0))),"INVALID – verifier missing",IF(AX628=AU628,"INVALID – verifier must be someone other than the PIC",IF(SUMPRODUCT(--ISNUMBER(SEARCH(" "&amp;L_EvidencePhrase&amp;" ",BC628)))&gt;0,"INVALID – result not yet available (awaiting / TBC)",IF(AND(TRIM(U628)="Pass",SUMPRODUCT(--ISNUMBER(SEARCH(" "&amp;L_ResultBad&amp;" ",BC628)))&gt;0,NOT(SUMPRODUCT(--ISNUMBER(SEARCH(" "&amp;L_Negation&amp;" ",BC628)))&gt;0)),"INVALID – result describes a problem: use Fail, then Pass after CA",IF(AND(AQ628=1,OR(OR(LEN(AY628)&lt;3,ISNUMBER(MATCH(AY628,L_Placeholder,0))),SUMPRODUCT(--ISNUMBER(SEARCH(" "&amp;L_EvidencePhrase&amp;" ",BE628)))&gt;0)),"INVALID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SUBSTITUTE(SUBSTITUTE(SUBSTITUTE(SUBSTITUTE(SUBSTITUTE(SUBSTITUTE(SUBSTITUTE(SUBSTITUTE(SUBSTITUTE(SUBSTITUTE(SUBSTITUTE(SUBSTITUTE(SUBSTITUTE(LOWER(T628&amp;""),CHAR(160),"")," ",""),".",""),"-",""),"/",""),"?",""),"_",""),",",""),"[",""),"]",""),"(",""),")",""),"*","")</f>
        <v/>
      </c>
      <c r="AV628" s="61" t="str">
        <f aca="false">SUBSTITUTE(SUBSTITUTE(SUBSTITUTE(SUBSTITUTE(SUBSTITUTE(SUBSTITUTE(SUBSTITUTE(SUBSTITUTE(SUBSTITUTE(SUBSTITUTE(SUBSTITUTE(SUBSTITUTE(SUBSTITUTE(LOWER(V628&amp;""),CHAR(160),"")," ",""),".",""),"-",""),"/",""),"?",""),"_",""),",",""),"[",""),"]",""),"(",""),")",""),"*","")</f>
        <v/>
      </c>
      <c r="AW628" s="61" t="str">
        <f aca="false">SUBSTITUTE(SUBSTITUTE(SUBSTITUTE(SUBSTITUTE(SUBSTITUTE(SUBSTITUTE(SUBSTITUTE(SUBSTITUTE(SUBSTITUTE(SUBSTITUTE(SUBSTITUTE(SUBSTITUTE(SUBSTITUTE(LOWER(Z628&amp;""),CHAR(160),"")," ",""),".",""),"-",""),"/",""),"?",""),"_",""),",",""),"[",""),"]",""),"(",""),")",""),"*","")</f>
        <v/>
      </c>
      <c r="AX628" s="61" t="str">
        <f aca="false">SUBSTITUTE(SUBSTITUTE(SUBSTITUTE(SUBSTITUTE(SUBSTITUTE(SUBSTITUTE(SUBSTITUTE(SUBSTITUTE(SUBSTITUTE(SUBSTITUTE(SUBSTITUTE(SUBSTITUTE(SUBSTITUTE(LOWER(AE628&amp;""),CHAR(160),"")," ",""),".",""),"-",""),"/",""),"?",""),"_",""),",",""),"[",""),"]",""),"(",""),")",""),"*","")</f>
        <v/>
      </c>
      <c r="AY628" s="61" t="str">
        <f aca="false">SUBSTITUTE(SUBSTITUTE(SUBSTITUTE(SUBSTITUTE(SUBSTITUTE(SUBSTITUTE(SUBSTITUTE(SUBSTITUTE(SUBSTITUTE(SUBSTITUTE(SUBSTITUTE(SUBSTITUTE(SUBSTITUTE(LOWER(W628&amp;""),CHAR(160),"")," ",""),".",""),"-",""),"/",""),"?",""),"_",""),",",""),"[",""),"]",""),"(",""),")",""),"*","")</f>
        <v/>
      </c>
      <c r="AZ628" s="61" t="str">
        <f aca="false">SUBSTITUTE(SUBSTITUTE(SUBSTITUTE(SUBSTITUTE(SUBSTITUTE(SUBSTITUTE(SUBSTITUTE(SUBSTITUTE(SUBSTITUTE(SUBSTITUTE(SUBSTITUTE(SUBSTITUTE(SUBSTITUTE(LOWER(AC628&amp;""),CHAR(160),"")," ",""),".",""),"-",""),"/",""),"?",""),"_",""),",",""),"[",""),"]",""),"(",""),")",""),"*","")</f>
        <v/>
      </c>
      <c r="BA628" s="61" t="str">
        <f aca="false">SUBSTITUTE(SUBSTITUTE(SUBSTITUTE(SUBSTITUTE(SUBSTITUTE(SUBSTITUTE(SUBSTITUTE(SUBSTITUTE(SUBSTITUTE(SUBSTITUTE(SUBSTITUTE(SUBSTITUTE(SUBSTITUTE(LOWER(AA628&amp;""),CHAR(160),""),"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"&amp;TRIM(SUBSTITUTE(SUBSTITUTE(SUBSTITUTE(SUBSTITUTE(SUBSTITUTE(SUBSTITUTE(SUBSTITUTE(SUBSTITUTE(SUBSTITUTE(SUBSTITUTE(SUBSTITUTE(SUBSTITUTE(SUBSTITUTE(SUBSTITUTE(SUBSTITUTE(SUBSTITUTE(SUBSTITUTE(SUBSTITUTE(SUBSTITUTE(SUBSTITUTE(LOWER(V628&amp;""),CHAR(160)," "),"."," "),","," "),"-"," "),"/"," "),"("," "),")"," "),":"," "),";"," "),"_"," "),"–"," "),"?"," "),"!"," "),"*"," "),"["," "),"]"," "),"'"," "),"#"," "),"+"," "),"&amp;"," "))&amp;" "</f>
        <v>  </v>
      </c>
      <c r="BD628" s="61" t="str">
        <f aca="false">" "&amp;TRIM(SUBSTITUTE(SUBSTITUTE(SUBSTITUTE(SUBSTITUTE(SUBSTITUTE(SUBSTITUTE(SUBSTITUTE(SUBSTITUTE(SUBSTITUTE(SUBSTITUTE(SUBSTITUTE(SUBSTITUTE(SUBSTITUTE(SUBSTITUTE(SUBSTITUTE(SUBSTITUTE(SUBSTITUTE(SUBSTITUTE(SUBSTITUTE(SUBSTITUTE(LOWER(Z628&amp;""),CHAR(160)," "),"."," "),","," "),"-"," "),"/"," "),"("," "),")"," "),":"," "),";"," "),"_"," "),"–"," "),"?"," "),"!"," "),"*"," "),"["," "),"]"," "),"'"," "),"#"," "),"+"," "),"&amp;"," "))&amp;" "</f>
        <v>  </v>
      </c>
      <c r="BE628" s="61" t="str">
        <f aca="false">" "&amp;TRIM(SUBSTITUTE(SUBSTITUTE(SUBSTITUTE(SUBSTITUTE(SUBSTITUTE(SUBSTITUTE(SUBSTITUTE(SUBSTITUTE(SUBSTITUTE(SUBSTITUTE(SUBSTITUTE(SUBSTITUTE(SUBSTITUTE(SUBSTITUTE(SUBSTITUTE(SUBSTITUTE(SUBSTITUTE(SUBSTITUTE(SUBSTITUTE(SUBSTITUTE(LOWER(W628&amp;""),CHAR(160)," "),"."," "),","," "),"-"," "),"/"," "),"("," "),")"," "),":"," "),";"," "),"_"," "),"–"," "),"?"," "),"!"," "),"*"," "),"["," "),"]"," "),"'"," "),"#"," "),"+"," "),"&amp;"," "))&amp;" "</f>
        <v>  </v>
      </c>
      <c r="BF628" s="61" t="str">
        <f aca="false">" "&amp;TRIM(SUBSTITUTE(SUBSTITUTE(SUBSTITUTE(SUBSTITUTE(SUBSTITUTE(SUBSTITUTE(SUBSTITUTE(SUBSTITUTE(SUBSTITUTE(SUBSTITUTE(SUBSTITUTE(SUBSTITUTE(SUBSTITUTE(SUBSTITUTE(SUBSTITUTE(SUBSTITUTE(SUBSTITUTE(SUBSTITUTE(SUBSTITUTE(SUBSTITUTE(LOWER(AC628&amp;""),CHAR(160)," "),"."," "),","," "),"-"," "),"/"," "),"("," "),")"," "),":"," "),";"," "),"_"," "),"–"," "),"?"," "),"!"," "),"*"," "),"["," "),"]"," "),"'"," "),"#"," "),"+"," "),"&amp;"," "))&amp;" "</f>
        <v>  </v>
      </c>
    </row>
    <row r="629" customFormat="false" ht="39.75" hidden="false" customHeight="true" outlineLevel="0" collapsed="false">
      <c r="A629" s="57" t="s">
        <v>1322</v>
      </c>
      <c r="B629" s="57" t="s">
        <v>298</v>
      </c>
      <c r="C629" s="57" t="str">
        <f aca="false">Flights!$F$23</f>
        <v>MH0053</v>
      </c>
      <c r="D629" s="58" t="n">
        <f aca="false">Flights!$D$23</f>
        <v>46324</v>
      </c>
      <c r="E629" s="57" t="str">
        <f aca="false">Flights!$G$23&amp;"-"&amp;Flights!$H$23</f>
        <v>KIX-KUL</v>
      </c>
      <c r="F629" s="57" t="str">
        <f aca="false">Flights!$K$23</f>
        <v>EY</v>
      </c>
      <c r="G629" s="57" t="s">
        <v>402</v>
      </c>
      <c r="H629" s="57" t="s">
        <v>360</v>
      </c>
      <c r="I629" s="57" t="s">
        <v>361</v>
      </c>
      <c r="J629" s="57" t="s">
        <v>403</v>
      </c>
      <c r="K629" s="67"/>
      <c r="L629" s="67" t="s">
        <v>404</v>
      </c>
      <c r="M629" s="67"/>
      <c r="N629" s="67" t="s">
        <v>365</v>
      </c>
      <c r="O629" s="67" t="s">
        <v>405</v>
      </c>
      <c r="P629" s="57" t="s">
        <v>292</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open",IF(AND(NOT(OR(LEN(AZ629)&lt;15,ISNUMBER(MATCH(AZ629,L_Placeholder,0)))),NOT(SUMPRODUCT(--ISNUMBER(SEARCH(" "&amp;L_EvidencePhrase&amp;" ",BF629)))&gt;0),NOT(OR(LEN(AU629)&lt;2,ISNUMBER(MATCH(AU629,L_Placeholder,0)))),NOT(OR(LEN(AX629)&lt;2,ISNUMBER(MATCH(AX629,L_Placeholder,0)))),TRIM(AE629)&lt;&gt;TRIM(T629)),"N/A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",BD629)))&gt;0),"INVALID – evidence missing, placeholder or not yet on file",IF(OR(LEN(AX629)&lt;2,ISNUMBER(MATCH(AX629,L_Placeholder,0))),"INVALID – verifier missing",IF(AX629=AU629,"INVALID – verifier must be someone other than the PIC",IF(SUMPRODUCT(--ISNUMBER(SEARCH(" "&amp;L_EvidencePhrase&amp;" ",BC629)))&gt;0,"INVALID – result not yet available (awaiting / TBC)",IF(AND(TRIM(U629)="Pass",SUMPRODUCT(--ISNUMBER(SEARCH(" "&amp;L_ResultBad&amp;" ",BC629)))&gt;0,NOT(SUMPRODUCT(--ISNUMBER(SEARCH(" "&amp;L_Negation&amp;" ",BC629)))&gt;0)),"INVALID – result describes a problem: use Fail, then Pass after CA",IF(AND(AQ629=1,OR(OR(LEN(AY629)&lt;3,ISNUMBER(MATCH(AY629,L_Placeholder,0))),SUMPRODUCT(--ISNUMBER(SEARCH(" "&amp;L_EvidencePhrase&amp;" ",BE629)))&gt;0)),"INVALID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SUBSTITUTE(SUBSTITUTE(SUBSTITUTE(SUBSTITUTE(SUBSTITUTE(SUBSTITUTE(SUBSTITUTE(SUBSTITUTE(SUBSTITUTE(SUBSTITUTE(SUBSTITUTE(SUBSTITUTE(SUBSTITUTE(LOWER(T629&amp;""),CHAR(160),"")," ",""),".",""),"-",""),"/",""),"?",""),"_",""),",",""),"[",""),"]",""),"(",""),")",""),"*","")</f>
        <v/>
      </c>
      <c r="AV629" s="61" t="str">
        <f aca="false">SUBSTITUTE(SUBSTITUTE(SUBSTITUTE(SUBSTITUTE(SUBSTITUTE(SUBSTITUTE(SUBSTITUTE(SUBSTITUTE(SUBSTITUTE(SUBSTITUTE(SUBSTITUTE(SUBSTITUTE(SUBSTITUTE(LOWER(V629&amp;""),CHAR(160),"")," ",""),".",""),"-",""),"/",""),"?",""),"_",""),",",""),"[",""),"]",""),"(",""),")",""),"*","")</f>
        <v/>
      </c>
      <c r="AW629" s="61" t="str">
        <f aca="false">SUBSTITUTE(SUBSTITUTE(SUBSTITUTE(SUBSTITUTE(SUBSTITUTE(SUBSTITUTE(SUBSTITUTE(SUBSTITUTE(SUBSTITUTE(SUBSTITUTE(SUBSTITUTE(SUBSTITUTE(SUBSTITUTE(LOWER(Z629&amp;""),CHAR(160),"")," ",""),".",""),"-",""),"/",""),"?",""),"_",""),",",""),"[",""),"]",""),"(",""),")",""),"*","")</f>
        <v/>
      </c>
      <c r="AX629" s="61" t="str">
        <f aca="false">SUBSTITUTE(SUBSTITUTE(SUBSTITUTE(SUBSTITUTE(SUBSTITUTE(SUBSTITUTE(SUBSTITUTE(SUBSTITUTE(SUBSTITUTE(SUBSTITUTE(SUBSTITUTE(SUBSTITUTE(SUBSTITUTE(LOWER(AE629&amp;""),CHAR(160),"")," ",""),".",""),"-",""),"/",""),"?",""),"_",""),",",""),"[",""),"]",""),"(",""),")",""),"*","")</f>
        <v/>
      </c>
      <c r="AY629" s="61" t="str">
        <f aca="false">SUBSTITUTE(SUBSTITUTE(SUBSTITUTE(SUBSTITUTE(SUBSTITUTE(SUBSTITUTE(SUBSTITUTE(SUBSTITUTE(SUBSTITUTE(SUBSTITUTE(SUBSTITUTE(SUBSTITUTE(SUBSTITUTE(LOWER(W629&amp;""),CHAR(160),"")," ",""),".",""),"-",""),"/",""),"?",""),"_",""),",",""),"[",""),"]",""),"(",""),")",""),"*","")</f>
        <v/>
      </c>
      <c r="AZ629" s="61" t="str">
        <f aca="false">SUBSTITUTE(SUBSTITUTE(SUBSTITUTE(SUBSTITUTE(SUBSTITUTE(SUBSTITUTE(SUBSTITUTE(SUBSTITUTE(SUBSTITUTE(SUBSTITUTE(SUBSTITUTE(SUBSTITUTE(SUBSTITUTE(LOWER(AC629&amp;""),CHAR(160),"")," ",""),".",""),"-",""),"/",""),"?",""),"_",""),",",""),"[",""),"]",""),"(",""),")",""),"*","")</f>
        <v/>
      </c>
      <c r="BA629" s="61" t="str">
        <f aca="false">SUBSTITUTE(SUBSTITUTE(SUBSTITUTE(SUBSTITUTE(SUBSTITUTE(SUBSTITUTE(SUBSTITUTE(SUBSTITUTE(SUBSTITUTE(SUBSTITUTE(SUBSTITUTE(SUBSTITUTE(SUBSTITUTE(LOWER(AA629&amp;""),CHAR(160),""),"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"&amp;TRIM(SUBSTITUTE(SUBSTITUTE(SUBSTITUTE(SUBSTITUTE(SUBSTITUTE(SUBSTITUTE(SUBSTITUTE(SUBSTITUTE(SUBSTITUTE(SUBSTITUTE(SUBSTITUTE(SUBSTITUTE(SUBSTITUTE(SUBSTITUTE(SUBSTITUTE(SUBSTITUTE(SUBSTITUTE(SUBSTITUTE(SUBSTITUTE(SUBSTITUTE(LOWER(V629&amp;""),CHAR(160)," "),"."," "),","," "),"-"," "),"/"," "),"("," "),")"," "),":"," "),";"," "),"_"," "),"–"," "),"?"," "),"!"," "),"*"," "),"["," "),"]"," "),"'"," "),"#"," "),"+"," "),"&amp;"," "))&amp;" "</f>
        <v>  </v>
      </c>
      <c r="BD629" s="61" t="str">
        <f aca="false">" "&amp;TRIM(SUBSTITUTE(SUBSTITUTE(SUBSTITUTE(SUBSTITUTE(SUBSTITUTE(SUBSTITUTE(SUBSTITUTE(SUBSTITUTE(SUBSTITUTE(SUBSTITUTE(SUBSTITUTE(SUBSTITUTE(SUBSTITUTE(SUBSTITUTE(SUBSTITUTE(SUBSTITUTE(SUBSTITUTE(SUBSTITUTE(SUBSTITUTE(SUBSTITUTE(LOWER(Z629&amp;""),CHAR(160)," "),"."," "),","," "),"-"," "),"/"," "),"("," "),")"," "),":"," "),";"," "),"_"," "),"–"," "),"?"," "),"!"," "),"*"," "),"["," "),"]"," "),"'"," "),"#"," "),"+"," "),"&amp;"," "))&amp;" "</f>
        <v>  </v>
      </c>
      <c r="BE629" s="61" t="str">
        <f aca="false">" "&amp;TRIM(SUBSTITUTE(SUBSTITUTE(SUBSTITUTE(SUBSTITUTE(SUBSTITUTE(SUBSTITUTE(SUBSTITUTE(SUBSTITUTE(SUBSTITUTE(SUBSTITUTE(SUBSTITUTE(SUBSTITUTE(SUBSTITUTE(SUBSTITUTE(SUBSTITUTE(SUBSTITUTE(SUBSTITUTE(SUBSTITUTE(SUBSTITUTE(SUBSTITUTE(LOWER(W629&amp;""),CHAR(160)," "),"."," "),","," "),"-"," "),"/"," "),"("," "),")"," "),":"," "),";"," "),"_"," "),"–"," "),"?"," "),"!"," "),"*"," "),"["," "),"]"," "),"'"," "),"#"," "),"+"," "),"&amp;"," "))&amp;" "</f>
        <v>  </v>
      </c>
      <c r="BF629" s="61" t="str">
        <f aca="false">" "&amp;TRIM(SUBSTITUTE(SUBSTITUTE(SUBSTITUTE(SUBSTITUTE(SUBSTITUTE(SUBSTITUTE(SUBSTITUTE(SUBSTITUTE(SUBSTITUTE(SUBSTITUTE(SUBSTITUTE(SUBSTITUTE(SUBSTITUTE(SUBSTITUTE(SUBSTITUTE(SUBSTITUTE(SUBSTITUTE(SUBSTITUTE(SUBSTITUTE(SUBSTITUTE(LOWER(AC629&amp;""),CHAR(160)," "),"."," "),","," "),"-"," "),"/"," "),"("," "),")"," "),":"," "),";"," "),"_"," "),"–"," "),"?"," "),"!"," "),"*"," "),"["," "),"]"," "),"'"," "),"#"," "),"+"," "),"&amp;"," "))&amp;" "</f>
        <v>  </v>
      </c>
    </row>
    <row r="630" customFormat="false" ht="39.75" hidden="false" customHeight="true" outlineLevel="0" collapsed="false">
      <c r="A630" s="57" t="s">
        <v>1323</v>
      </c>
      <c r="B630" s="57" t="s">
        <v>298</v>
      </c>
      <c r="C630" s="57" t="str">
        <f aca="false">Flights!$F$23</f>
        <v>MH0053</v>
      </c>
      <c r="D630" s="58" t="n">
        <f aca="false">Flights!$D$23</f>
        <v>46324</v>
      </c>
      <c r="E630" s="57" t="str">
        <f aca="false">Flights!$G$23&amp;"-"&amp;Flights!$H$23</f>
        <v>KIX-KUL</v>
      </c>
      <c r="F630" s="57" t="str">
        <f aca="false">Flights!$K$23</f>
        <v>EY</v>
      </c>
      <c r="G630" s="57" t="s">
        <v>402</v>
      </c>
      <c r="H630" s="57" t="s">
        <v>360</v>
      </c>
      <c r="I630" s="57" t="s">
        <v>361</v>
      </c>
      <c r="J630" s="57" t="s">
        <v>407</v>
      </c>
      <c r="K630" s="67" t="s">
        <v>408</v>
      </c>
      <c r="L630" s="67" t="s">
        <v>404</v>
      </c>
      <c r="M630" s="67"/>
      <c r="N630" s="67" t="s">
        <v>365</v>
      </c>
      <c r="O630" s="67" t="s">
        <v>405</v>
      </c>
      <c r="P630" s="57" t="s">
        <v>292</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open",IF(AND(NOT(OR(LEN(AZ630)&lt;15,ISNUMBER(MATCH(AZ630,L_Placeholder,0)))),NOT(SUMPRODUCT(--ISNUMBER(SEARCH(" "&amp;L_EvidencePhrase&amp;" ",BF630)))&gt;0),NOT(OR(LEN(AU630)&lt;2,ISNUMBER(MATCH(AU630,L_Placeholder,0)))),NOT(OR(LEN(AX630)&lt;2,ISNUMBER(MATCH(AX630,L_Placeholder,0)))),TRIM(AE630)&lt;&gt;TRIM(T630)),"N/A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",BD630)))&gt;0),"INVALID – evidence missing, placeholder or not yet on file",IF(OR(LEN(AX630)&lt;2,ISNUMBER(MATCH(AX630,L_Placeholder,0))),"INVALID – verifier missing",IF(AX630=AU630,"INVALID – verifier must be someone other than the PIC",IF(SUMPRODUCT(--ISNUMBER(SEARCH(" "&amp;L_EvidencePhrase&amp;" ",BC630)))&gt;0,"INVALID – result not yet available (awaiting / TBC)",IF(AND(TRIM(U630)="Pass",SUMPRODUCT(--ISNUMBER(SEARCH(" "&amp;L_ResultBad&amp;" ",BC630)))&gt;0,NOT(SUMPRODUCT(--ISNUMBER(SEARCH(" "&amp;L_Negation&amp;" ",BC630)))&gt;0)),"INVALID – result describes a problem: use Fail, then Pass after CA",IF(AND(AQ630=1,OR(OR(LEN(AY630)&lt;3,ISNUMBER(MATCH(AY630,L_Placeholder,0))),SUMPRODUCT(--ISNUMBER(SEARCH(" "&amp;L_EvidencePhrase&amp;" ",BE630)))&gt;0)),"INVALID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SUBSTITUTE(SUBSTITUTE(SUBSTITUTE(SUBSTITUTE(SUBSTITUTE(SUBSTITUTE(SUBSTITUTE(SUBSTITUTE(SUBSTITUTE(SUBSTITUTE(SUBSTITUTE(SUBSTITUTE(SUBSTITUTE(LOWER(T630&amp;""),CHAR(160),"")," ",""),".",""),"-",""),"/",""),"?",""),"_",""),",",""),"[",""),"]",""),"(",""),")",""),"*","")</f>
        <v/>
      </c>
      <c r="AV630" s="61" t="str">
        <f aca="false">SUBSTITUTE(SUBSTITUTE(SUBSTITUTE(SUBSTITUTE(SUBSTITUTE(SUBSTITUTE(SUBSTITUTE(SUBSTITUTE(SUBSTITUTE(SUBSTITUTE(SUBSTITUTE(SUBSTITUTE(SUBSTITUTE(LOWER(V630&amp;""),CHAR(160),"")," ",""),".",""),"-",""),"/",""),"?",""),"_",""),",",""),"[",""),"]",""),"(",""),")",""),"*","")</f>
        <v/>
      </c>
      <c r="AW630" s="61" t="str">
        <f aca="false">SUBSTITUTE(SUBSTITUTE(SUBSTITUTE(SUBSTITUTE(SUBSTITUTE(SUBSTITUTE(SUBSTITUTE(SUBSTITUTE(SUBSTITUTE(SUBSTITUTE(SUBSTITUTE(SUBSTITUTE(SUBSTITUTE(LOWER(Z630&amp;""),CHAR(160),"")," ",""),".",""),"-",""),"/",""),"?",""),"_",""),",",""),"[",""),"]",""),"(",""),")",""),"*","")</f>
        <v/>
      </c>
      <c r="AX630" s="61" t="str">
        <f aca="false">SUBSTITUTE(SUBSTITUTE(SUBSTITUTE(SUBSTITUTE(SUBSTITUTE(SUBSTITUTE(SUBSTITUTE(SUBSTITUTE(SUBSTITUTE(SUBSTITUTE(SUBSTITUTE(SUBSTITUTE(SUBSTITUTE(LOWER(AE630&amp;""),CHAR(160),"")," ",""),".",""),"-",""),"/",""),"?",""),"_",""),",",""),"[",""),"]",""),"(",""),")",""),"*","")</f>
        <v/>
      </c>
      <c r="AY630" s="61" t="str">
        <f aca="false">SUBSTITUTE(SUBSTITUTE(SUBSTITUTE(SUBSTITUTE(SUBSTITUTE(SUBSTITUTE(SUBSTITUTE(SUBSTITUTE(SUBSTITUTE(SUBSTITUTE(SUBSTITUTE(SUBSTITUTE(SUBSTITUTE(LOWER(W630&amp;""),CHAR(160),"")," ",""),".",""),"-",""),"/",""),"?",""),"_",""),",",""),"[",""),"]",""),"(",""),")",""),"*","")</f>
        <v/>
      </c>
      <c r="AZ630" s="61" t="str">
        <f aca="false">SUBSTITUTE(SUBSTITUTE(SUBSTITUTE(SUBSTITUTE(SUBSTITUTE(SUBSTITUTE(SUBSTITUTE(SUBSTITUTE(SUBSTITUTE(SUBSTITUTE(SUBSTITUTE(SUBSTITUTE(SUBSTITUTE(LOWER(AC630&amp;""),CHAR(160),"")," ",""),".",""),"-",""),"/",""),"?",""),"_",""),",",""),"[",""),"]",""),"(",""),")",""),"*","")</f>
        <v/>
      </c>
      <c r="BA630" s="61" t="str">
        <f aca="false">SUBSTITUTE(SUBSTITUTE(SUBSTITUTE(SUBSTITUTE(SUBSTITUTE(SUBSTITUTE(SUBSTITUTE(SUBSTITUTE(SUBSTITUTE(SUBSTITUTE(SUBSTITUTE(SUBSTITUTE(SUBSTITUTE(LOWER(AA630&amp;""),CHAR(160),""),"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"&amp;TRIM(SUBSTITUTE(SUBSTITUTE(SUBSTITUTE(SUBSTITUTE(SUBSTITUTE(SUBSTITUTE(SUBSTITUTE(SUBSTITUTE(SUBSTITUTE(SUBSTITUTE(SUBSTITUTE(SUBSTITUTE(SUBSTITUTE(SUBSTITUTE(SUBSTITUTE(SUBSTITUTE(SUBSTITUTE(SUBSTITUTE(SUBSTITUTE(SUBSTITUTE(LOWER(V630&amp;""),CHAR(160)," "),"."," "),","," "),"-"," "),"/"," "),"("," "),")"," "),":"," "),";"," "),"_"," "),"–"," "),"?"," "),"!"," "),"*"," "),"["," "),"]"," "),"'"," "),"#"," "),"+"," "),"&amp;"," "))&amp;" "</f>
        <v>  </v>
      </c>
      <c r="BD630" s="61" t="str">
        <f aca="false">" "&amp;TRIM(SUBSTITUTE(SUBSTITUTE(SUBSTITUTE(SUBSTITUTE(SUBSTITUTE(SUBSTITUTE(SUBSTITUTE(SUBSTITUTE(SUBSTITUTE(SUBSTITUTE(SUBSTITUTE(SUBSTITUTE(SUBSTITUTE(SUBSTITUTE(SUBSTITUTE(SUBSTITUTE(SUBSTITUTE(SUBSTITUTE(SUBSTITUTE(SUBSTITUTE(LOWER(Z630&amp;""),CHAR(160)," "),"."," "),","," "),"-"," "),"/"," "),"("," "),")"," "),":"," "),";"," "),"_"," "),"–"," "),"?"," "),"!"," "),"*"," "),"["," "),"]"," "),"'"," "),"#"," "),"+"," "),"&amp;"," "))&amp;" "</f>
        <v>  </v>
      </c>
      <c r="BE630" s="61" t="str">
        <f aca="false">" "&amp;TRIM(SUBSTITUTE(SUBSTITUTE(SUBSTITUTE(SUBSTITUTE(SUBSTITUTE(SUBSTITUTE(SUBSTITUTE(SUBSTITUTE(SUBSTITUTE(SUBSTITUTE(SUBSTITUTE(SUBSTITUTE(SUBSTITUTE(SUBSTITUTE(SUBSTITUTE(SUBSTITUTE(SUBSTITUTE(SUBSTITUTE(SUBSTITUTE(SUBSTITUTE(LOWER(W630&amp;""),CHAR(160)," "),"."," "),","," "),"-"," "),"/"," "),"("," "),")"," "),":"," "),";"," "),"_"," "),"–"," "),"?"," "),"!"," "),"*"," "),"["," "),"]"," "),"'"," "),"#"," "),"+"," "),"&amp;"," "))&amp;" "</f>
        <v>  </v>
      </c>
      <c r="BF630" s="61" t="str">
        <f aca="false">" "&amp;TRIM(SUBSTITUTE(SUBSTITUTE(SUBSTITUTE(SUBSTITUTE(SUBSTITUTE(SUBSTITUTE(SUBSTITUTE(SUBSTITUTE(SUBSTITUTE(SUBSTITUTE(SUBSTITUTE(SUBSTITUTE(SUBSTITUTE(SUBSTITUTE(SUBSTITUTE(SUBSTITUTE(SUBSTITUTE(SUBSTITUTE(SUBSTITUTE(SUBSTITUTE(LOWER(AC630&amp;""),CHAR(160)," "),"."," "),","," "),"-"," "),"/"," "),"("," "),")"," "),":"," "),";"," "),"_"," "),"–"," "),"?"," "),"!"," "),"*"," "),"["," "),"]"," "),"'"," "),"#"," "),"+"," "),"&amp;"," "))&amp;" "</f>
        <v>  </v>
      </c>
    </row>
    <row r="631" customFormat="false" ht="39.75" hidden="false" customHeight="true" outlineLevel="0" collapsed="false">
      <c r="A631" s="57" t="s">
        <v>1324</v>
      </c>
      <c r="B631" s="57" t="s">
        <v>298</v>
      </c>
      <c r="C631" s="57" t="str">
        <f aca="false">Flights!$F$23</f>
        <v>MH0053</v>
      </c>
      <c r="D631" s="58" t="n">
        <f aca="false">Flights!$D$23</f>
        <v>46324</v>
      </c>
      <c r="E631" s="57" t="str">
        <f aca="false">Flights!$G$23&amp;"-"&amp;Flights!$H$23</f>
        <v>KIX-KUL</v>
      </c>
      <c r="F631" s="57" t="str">
        <f aca="false">Flights!$K$23</f>
        <v>EY</v>
      </c>
      <c r="G631" s="57" t="s">
        <v>402</v>
      </c>
      <c r="H631" s="57" t="s">
        <v>360</v>
      </c>
      <c r="I631" s="57" t="s">
        <v>410</v>
      </c>
      <c r="J631" s="57" t="s">
        <v>411</v>
      </c>
      <c r="K631" s="67"/>
      <c r="L631" s="67" t="s">
        <v>404</v>
      </c>
      <c r="M631" s="67"/>
      <c r="N631" s="67" t="s">
        <v>365</v>
      </c>
      <c r="O631" s="67" t="s">
        <v>405</v>
      </c>
      <c r="P631" s="57" t="s">
        <v>292</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open",IF(AND(NOT(OR(LEN(AZ631)&lt;15,ISNUMBER(MATCH(AZ631,L_Placeholder,0)))),NOT(SUMPRODUCT(--ISNUMBER(SEARCH(" "&amp;L_EvidencePhrase&amp;" ",BF631)))&gt;0),NOT(OR(LEN(AU631)&lt;2,ISNUMBER(MATCH(AU631,L_Placeholder,0)))),NOT(OR(LEN(AX631)&lt;2,ISNUMBER(MATCH(AX631,L_Placeholder,0)))),TRIM(AE631)&lt;&gt;TRIM(T631)),"N/A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",BD631)))&gt;0),"INVALID – evidence missing, placeholder or not yet on file",IF(OR(LEN(AX631)&lt;2,ISNUMBER(MATCH(AX631,L_Placeholder,0))),"INVALID – verifier missing",IF(AX631=AU631,"INVALID – verifier must be someone other than the PIC",IF(SUMPRODUCT(--ISNUMBER(SEARCH(" "&amp;L_EvidencePhrase&amp;" ",BC631)))&gt;0,"INVALID – result not yet available (awaiting / TBC)",IF(AND(TRIM(U631)="Pass",SUMPRODUCT(--ISNUMBER(SEARCH(" "&amp;L_ResultBad&amp;" ",BC631)))&gt;0,NOT(SUMPRODUCT(--ISNUMBER(SEARCH(" "&amp;L_Negation&amp;" ",BC631)))&gt;0)),"INVALID – result describes a problem: use Fail, then Pass after CA",IF(AND(AQ631=1,OR(OR(LEN(AY631)&lt;3,ISNUMBER(MATCH(AY631,L_Placeholder,0))),SUMPRODUCT(--ISNUMBER(SEARCH(" "&amp;L_EvidencePhrase&amp;" ",BE631)))&gt;0)),"INVALID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SUBSTITUTE(SUBSTITUTE(SUBSTITUTE(SUBSTITUTE(SUBSTITUTE(SUBSTITUTE(SUBSTITUTE(SUBSTITUTE(SUBSTITUTE(SUBSTITUTE(SUBSTITUTE(SUBSTITUTE(SUBSTITUTE(LOWER(T631&amp;""),CHAR(160),"")," ",""),".",""),"-",""),"/",""),"?",""),"_",""),",",""),"[",""),"]",""),"(",""),")",""),"*","")</f>
        <v/>
      </c>
      <c r="AV631" s="61" t="str">
        <f aca="false">SUBSTITUTE(SUBSTITUTE(SUBSTITUTE(SUBSTITUTE(SUBSTITUTE(SUBSTITUTE(SUBSTITUTE(SUBSTITUTE(SUBSTITUTE(SUBSTITUTE(SUBSTITUTE(SUBSTITUTE(SUBSTITUTE(LOWER(V631&amp;""),CHAR(160),"")," ",""),".",""),"-",""),"/",""),"?",""),"_",""),",",""),"[",""),"]",""),"(",""),")",""),"*","")</f>
        <v/>
      </c>
      <c r="AW631" s="61" t="str">
        <f aca="false">SUBSTITUTE(SUBSTITUTE(SUBSTITUTE(SUBSTITUTE(SUBSTITUTE(SUBSTITUTE(SUBSTITUTE(SUBSTITUTE(SUBSTITUTE(SUBSTITUTE(SUBSTITUTE(SUBSTITUTE(SUBSTITUTE(LOWER(Z631&amp;""),CHAR(160),"")," ",""),".",""),"-",""),"/",""),"?",""),"_",""),",",""),"[",""),"]",""),"(",""),")",""),"*","")</f>
        <v/>
      </c>
      <c r="AX631" s="61" t="str">
        <f aca="false">SUBSTITUTE(SUBSTITUTE(SUBSTITUTE(SUBSTITUTE(SUBSTITUTE(SUBSTITUTE(SUBSTITUTE(SUBSTITUTE(SUBSTITUTE(SUBSTITUTE(SUBSTITUTE(SUBSTITUTE(SUBSTITUTE(LOWER(AE631&amp;""),CHAR(160),"")," ",""),".",""),"-",""),"/",""),"?",""),"_",""),",",""),"[",""),"]",""),"(",""),")",""),"*","")</f>
        <v/>
      </c>
      <c r="AY631" s="61" t="str">
        <f aca="false">SUBSTITUTE(SUBSTITUTE(SUBSTITUTE(SUBSTITUTE(SUBSTITUTE(SUBSTITUTE(SUBSTITUTE(SUBSTITUTE(SUBSTITUTE(SUBSTITUTE(SUBSTITUTE(SUBSTITUTE(SUBSTITUTE(LOWER(W631&amp;""),CHAR(160),"")," ",""),".",""),"-",""),"/",""),"?",""),"_",""),",",""),"[",""),"]",""),"(",""),")",""),"*","")</f>
        <v/>
      </c>
      <c r="AZ631" s="61" t="str">
        <f aca="false">SUBSTITUTE(SUBSTITUTE(SUBSTITUTE(SUBSTITUTE(SUBSTITUTE(SUBSTITUTE(SUBSTITUTE(SUBSTITUTE(SUBSTITUTE(SUBSTITUTE(SUBSTITUTE(SUBSTITUTE(SUBSTITUTE(LOWER(AC631&amp;""),CHAR(160),"")," ",""),".",""),"-",""),"/",""),"?",""),"_",""),",",""),"[",""),"]",""),"(",""),")",""),"*","")</f>
        <v/>
      </c>
      <c r="BA631" s="61" t="str">
        <f aca="false">SUBSTITUTE(SUBSTITUTE(SUBSTITUTE(SUBSTITUTE(SUBSTITUTE(SUBSTITUTE(SUBSTITUTE(SUBSTITUTE(SUBSTITUTE(SUBSTITUTE(SUBSTITUTE(SUBSTITUTE(SUBSTITUTE(LOWER(AA631&amp;""),CHAR(160),""),"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"&amp;TRIM(SUBSTITUTE(SUBSTITUTE(SUBSTITUTE(SUBSTITUTE(SUBSTITUTE(SUBSTITUTE(SUBSTITUTE(SUBSTITUTE(SUBSTITUTE(SUBSTITUTE(SUBSTITUTE(SUBSTITUTE(SUBSTITUTE(SUBSTITUTE(SUBSTITUTE(SUBSTITUTE(SUBSTITUTE(SUBSTITUTE(SUBSTITUTE(SUBSTITUTE(LOWER(V631&amp;""),CHAR(160)," "),"."," "),","," "),"-"," "),"/"," "),"("," "),")"," "),":"," "),";"," "),"_"," "),"–"," "),"?"," "),"!"," "),"*"," "),"["," "),"]"," "),"'"," "),"#"," "),"+"," "),"&amp;"," "))&amp;" "</f>
        <v>  </v>
      </c>
      <c r="BD631" s="61" t="str">
        <f aca="false">" "&amp;TRIM(SUBSTITUTE(SUBSTITUTE(SUBSTITUTE(SUBSTITUTE(SUBSTITUTE(SUBSTITUTE(SUBSTITUTE(SUBSTITUTE(SUBSTITUTE(SUBSTITUTE(SUBSTITUTE(SUBSTITUTE(SUBSTITUTE(SUBSTITUTE(SUBSTITUTE(SUBSTITUTE(SUBSTITUTE(SUBSTITUTE(SUBSTITUTE(SUBSTITUTE(LOWER(Z631&amp;""),CHAR(160)," "),"."," "),","," "),"-"," "),"/"," "),"("," "),")"," "),":"," "),";"," "),"_"," "),"–"," "),"?"," "),"!"," "),"*"," "),"["," "),"]"," "),"'"," "),"#"," "),"+"," "),"&amp;"," "))&amp;" "</f>
        <v>  </v>
      </c>
      <c r="BE631" s="61" t="str">
        <f aca="false">" "&amp;TRIM(SUBSTITUTE(SUBSTITUTE(SUBSTITUTE(SUBSTITUTE(SUBSTITUTE(SUBSTITUTE(SUBSTITUTE(SUBSTITUTE(SUBSTITUTE(SUBSTITUTE(SUBSTITUTE(SUBSTITUTE(SUBSTITUTE(SUBSTITUTE(SUBSTITUTE(SUBSTITUTE(SUBSTITUTE(SUBSTITUTE(SUBSTITUTE(SUBSTITUTE(LOWER(W631&amp;""),CHAR(160)," "),"."," "),","," "),"-"," "),"/"," "),"("," "),")"," "),":"," "),";"," "),"_"," "),"–"," "),"?"," "),"!"," "),"*"," "),"["," "),"]"," "),"'"," "),"#"," "),"+"," "),"&amp;"," "))&amp;" "</f>
        <v>  </v>
      </c>
      <c r="BF631" s="61" t="str">
        <f aca="false">" "&amp;TRIM(SUBSTITUTE(SUBSTITUTE(SUBSTITUTE(SUBSTITUTE(SUBSTITUTE(SUBSTITUTE(SUBSTITUTE(SUBSTITUTE(SUBSTITUTE(SUBSTITUTE(SUBSTITUTE(SUBSTITUTE(SUBSTITUTE(SUBSTITUTE(SUBSTITUTE(SUBSTITUTE(SUBSTITUTE(SUBSTITUTE(SUBSTITUTE(SUBSTITUTE(LOWER(AC631&amp;""),CHAR(160)," "),"."," "),","," "),"-"," "),"/"," "),"("," "),")"," "),":"," "),";"," "),"_"," "),"–"," "),"?"," "),"!"," "),"*"," "),"["," "),"]"," "),"'"," "),"#"," "),"+"," "),"&amp;"," "))&amp;" "</f>
        <v>  </v>
      </c>
    </row>
    <row r="632" customFormat="false" ht="39.75" hidden="false" customHeight="true" outlineLevel="0" collapsed="false">
      <c r="A632" s="57" t="s">
        <v>1325</v>
      </c>
      <c r="B632" s="57" t="s">
        <v>298</v>
      </c>
      <c r="C632" s="57" t="str">
        <f aca="false">Flights!$F$23</f>
        <v>MH0053</v>
      </c>
      <c r="D632" s="58" t="n">
        <f aca="false">Flights!$D$23</f>
        <v>46324</v>
      </c>
      <c r="E632" s="57" t="str">
        <f aca="false">Flights!$G$23&amp;"-"&amp;Flights!$H$23</f>
        <v>KIX-KUL</v>
      </c>
      <c r="F632" s="57" t="str">
        <f aca="false">Flights!$K$23</f>
        <v>EY</v>
      </c>
      <c r="G632" s="57" t="s">
        <v>402</v>
      </c>
      <c r="H632" s="57" t="s">
        <v>360</v>
      </c>
      <c r="I632" s="57" t="s">
        <v>410</v>
      </c>
      <c r="J632" s="57" t="s">
        <v>413</v>
      </c>
      <c r="K632" s="67"/>
      <c r="L632" s="67" t="s">
        <v>404</v>
      </c>
      <c r="M632" s="67"/>
      <c r="N632" s="67" t="s">
        <v>365</v>
      </c>
      <c r="O632" s="67" t="s">
        <v>405</v>
      </c>
      <c r="P632" s="57" t="s">
        <v>292</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open",IF(AND(NOT(OR(LEN(AZ632)&lt;15,ISNUMBER(MATCH(AZ632,L_Placeholder,0)))),NOT(SUMPRODUCT(--ISNUMBER(SEARCH(" "&amp;L_EvidencePhrase&amp;" ",BF632)))&gt;0),NOT(OR(LEN(AU632)&lt;2,ISNUMBER(MATCH(AU632,L_Placeholder,0)))),NOT(OR(LEN(AX632)&lt;2,ISNUMBER(MATCH(AX632,L_Placeholder,0)))),TRIM(AE632)&lt;&gt;TRIM(T632)),"N/A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",BD632)))&gt;0),"INVALID – evidence missing, placeholder or not yet on file",IF(OR(LEN(AX632)&lt;2,ISNUMBER(MATCH(AX632,L_Placeholder,0))),"INVALID – verifier missing",IF(AX632=AU632,"INVALID – verifier must be someone other than the PIC",IF(SUMPRODUCT(--ISNUMBER(SEARCH(" "&amp;L_EvidencePhrase&amp;" ",BC632)))&gt;0,"INVALID – result not yet available (awaiting / TBC)",IF(AND(TRIM(U632)="Pass",SUMPRODUCT(--ISNUMBER(SEARCH(" "&amp;L_ResultBad&amp;" ",BC632)))&gt;0,NOT(SUMPRODUCT(--ISNUMBER(SEARCH(" "&amp;L_Negation&amp;" ",BC632)))&gt;0)),"INVALID – result describes a problem: use Fail, then Pass after CA",IF(AND(AQ632=1,OR(OR(LEN(AY632)&lt;3,ISNUMBER(MATCH(AY632,L_Placeholder,0))),SUMPRODUCT(--ISNUMBER(SEARCH(" "&amp;L_EvidencePhrase&amp;" ",BE632)))&gt;0)),"INVALID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SUBSTITUTE(SUBSTITUTE(SUBSTITUTE(SUBSTITUTE(SUBSTITUTE(SUBSTITUTE(SUBSTITUTE(SUBSTITUTE(SUBSTITUTE(SUBSTITUTE(SUBSTITUTE(SUBSTITUTE(SUBSTITUTE(LOWER(T632&amp;""),CHAR(160),"")," ",""),".",""),"-",""),"/",""),"?",""),"_",""),",",""),"[",""),"]",""),"(",""),")",""),"*","")</f>
        <v/>
      </c>
      <c r="AV632" s="61" t="str">
        <f aca="false">SUBSTITUTE(SUBSTITUTE(SUBSTITUTE(SUBSTITUTE(SUBSTITUTE(SUBSTITUTE(SUBSTITUTE(SUBSTITUTE(SUBSTITUTE(SUBSTITUTE(SUBSTITUTE(SUBSTITUTE(SUBSTITUTE(LOWER(V632&amp;""),CHAR(160),"")," ",""),".",""),"-",""),"/",""),"?",""),"_",""),",",""),"[",""),"]",""),"(",""),")",""),"*","")</f>
        <v/>
      </c>
      <c r="AW632" s="61" t="str">
        <f aca="false">SUBSTITUTE(SUBSTITUTE(SUBSTITUTE(SUBSTITUTE(SUBSTITUTE(SUBSTITUTE(SUBSTITUTE(SUBSTITUTE(SUBSTITUTE(SUBSTITUTE(SUBSTITUTE(SUBSTITUTE(SUBSTITUTE(LOWER(Z632&amp;""),CHAR(160),"")," ",""),".",""),"-",""),"/",""),"?",""),"_",""),",",""),"[",""),"]",""),"(",""),")",""),"*","")</f>
        <v/>
      </c>
      <c r="AX632" s="61" t="str">
        <f aca="false">SUBSTITUTE(SUBSTITUTE(SUBSTITUTE(SUBSTITUTE(SUBSTITUTE(SUBSTITUTE(SUBSTITUTE(SUBSTITUTE(SUBSTITUTE(SUBSTITUTE(SUBSTITUTE(SUBSTITUTE(SUBSTITUTE(LOWER(AE632&amp;""),CHAR(160),"")," ",""),".",""),"-",""),"/",""),"?",""),"_",""),",",""),"[",""),"]",""),"(",""),")",""),"*","")</f>
        <v/>
      </c>
      <c r="AY632" s="61" t="str">
        <f aca="false">SUBSTITUTE(SUBSTITUTE(SUBSTITUTE(SUBSTITUTE(SUBSTITUTE(SUBSTITUTE(SUBSTITUTE(SUBSTITUTE(SUBSTITUTE(SUBSTITUTE(SUBSTITUTE(SUBSTITUTE(SUBSTITUTE(LOWER(W632&amp;""),CHAR(160),"")," ",""),".",""),"-",""),"/",""),"?",""),"_",""),",",""),"[",""),"]",""),"(",""),")",""),"*","")</f>
        <v/>
      </c>
      <c r="AZ632" s="61" t="str">
        <f aca="false">SUBSTITUTE(SUBSTITUTE(SUBSTITUTE(SUBSTITUTE(SUBSTITUTE(SUBSTITUTE(SUBSTITUTE(SUBSTITUTE(SUBSTITUTE(SUBSTITUTE(SUBSTITUTE(SUBSTITUTE(SUBSTITUTE(LOWER(AC632&amp;""),CHAR(160),"")," ",""),".",""),"-",""),"/",""),"?",""),"_",""),",",""),"[",""),"]",""),"(",""),")",""),"*","")</f>
        <v/>
      </c>
      <c r="BA632" s="61" t="str">
        <f aca="false">SUBSTITUTE(SUBSTITUTE(SUBSTITUTE(SUBSTITUTE(SUBSTITUTE(SUBSTITUTE(SUBSTITUTE(SUBSTITUTE(SUBSTITUTE(SUBSTITUTE(SUBSTITUTE(SUBSTITUTE(SUBSTITUTE(LOWER(AA632&amp;""),CHAR(160),""),"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"&amp;TRIM(SUBSTITUTE(SUBSTITUTE(SUBSTITUTE(SUBSTITUTE(SUBSTITUTE(SUBSTITUTE(SUBSTITUTE(SUBSTITUTE(SUBSTITUTE(SUBSTITUTE(SUBSTITUTE(SUBSTITUTE(SUBSTITUTE(SUBSTITUTE(SUBSTITUTE(SUBSTITUTE(SUBSTITUTE(SUBSTITUTE(SUBSTITUTE(SUBSTITUTE(LOWER(V632&amp;""),CHAR(160)," "),"."," "),","," "),"-"," "),"/"," "),"("," "),")"," "),":"," "),";"," "),"_"," "),"–"," "),"?"," "),"!"," "),"*"," "),"["," "),"]"," "),"'"," "),"#"," "),"+"," "),"&amp;"," "))&amp;" "</f>
        <v>  </v>
      </c>
      <c r="BD632" s="61" t="str">
        <f aca="false">" "&amp;TRIM(SUBSTITUTE(SUBSTITUTE(SUBSTITUTE(SUBSTITUTE(SUBSTITUTE(SUBSTITUTE(SUBSTITUTE(SUBSTITUTE(SUBSTITUTE(SUBSTITUTE(SUBSTITUTE(SUBSTITUTE(SUBSTITUTE(SUBSTITUTE(SUBSTITUTE(SUBSTITUTE(SUBSTITUTE(SUBSTITUTE(SUBSTITUTE(SUBSTITUTE(LOWER(Z632&amp;""),CHAR(160)," "),"."," "),","," "),"-"," "),"/"," "),"("," "),")"," "),":"," "),";"," "),"_"," "),"–"," "),"?"," "),"!"," "),"*"," "),"["," "),"]"," "),"'"," "),"#"," "),"+"," "),"&amp;"," "))&amp;" "</f>
        <v>  </v>
      </c>
      <c r="BE632" s="61" t="str">
        <f aca="false">" "&amp;TRIM(SUBSTITUTE(SUBSTITUTE(SUBSTITUTE(SUBSTITUTE(SUBSTITUTE(SUBSTITUTE(SUBSTITUTE(SUBSTITUTE(SUBSTITUTE(SUBSTITUTE(SUBSTITUTE(SUBSTITUTE(SUBSTITUTE(SUBSTITUTE(SUBSTITUTE(SUBSTITUTE(SUBSTITUTE(SUBSTITUTE(SUBSTITUTE(SUBSTITUTE(LOWER(W632&amp;""),CHAR(160)," "),"."," "),","," "),"-"," "),"/"," "),"("," "),")"," "),":"," "),";"," "),"_"," "),"–"," "),"?"," "),"!"," "),"*"," "),"["," "),"]"," "),"'"," "),"#"," "),"+"," "),"&amp;"," "))&amp;" "</f>
        <v>  </v>
      </c>
      <c r="BF632" s="61" t="str">
        <f aca="false">" "&amp;TRIM(SUBSTITUTE(SUBSTITUTE(SUBSTITUTE(SUBSTITUTE(SUBSTITUTE(SUBSTITUTE(SUBSTITUTE(SUBSTITUTE(SUBSTITUTE(SUBSTITUTE(SUBSTITUTE(SUBSTITUTE(SUBSTITUTE(SUBSTITUTE(SUBSTITUTE(SUBSTITUTE(SUBSTITUTE(SUBSTITUTE(SUBSTITUTE(SUBSTITUTE(LOWER(AC632&amp;""),CHAR(160)," "),"."," "),","," "),"-"," "),"/"," "),"("," "),")"," "),":"," "),";"," "),"_"," "),"–"," "),"?"," "),"!"," "),"*"," "),"["," "),"]"," "),"'"," "),"#"," "),"+"," "),"&amp;"," "))&amp;" "</f>
        <v>  </v>
      </c>
    </row>
    <row r="633" customFormat="false" ht="39.75" hidden="false" customHeight="true" outlineLevel="0" collapsed="false">
      <c r="A633" s="57" t="s">
        <v>1326</v>
      </c>
      <c r="B633" s="57" t="s">
        <v>298</v>
      </c>
      <c r="C633" s="57" t="str">
        <f aca="false">Flights!$F$23</f>
        <v>MH0053</v>
      </c>
      <c r="D633" s="58" t="n">
        <f aca="false">Flights!$D$23</f>
        <v>46324</v>
      </c>
      <c r="E633" s="57" t="str">
        <f aca="false">Flights!$G$23&amp;"-"&amp;Flights!$H$23</f>
        <v>KIX-KUL</v>
      </c>
      <c r="F633" s="57" t="str">
        <f aca="false">Flights!$K$23</f>
        <v>EY</v>
      </c>
      <c r="G633" s="57" t="s">
        <v>402</v>
      </c>
      <c r="H633" s="57" t="s">
        <v>360</v>
      </c>
      <c r="I633" s="57" t="s">
        <v>410</v>
      </c>
      <c r="J633" s="57" t="s">
        <v>415</v>
      </c>
      <c r="K633" s="67"/>
      <c r="L633" s="67" t="s">
        <v>404</v>
      </c>
      <c r="M633" s="67"/>
      <c r="N633" s="67" t="s">
        <v>365</v>
      </c>
      <c r="O633" s="67" t="s">
        <v>405</v>
      </c>
      <c r="P633" s="57" t="s">
        <v>292</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open",IF(AND(NOT(OR(LEN(AZ633)&lt;15,ISNUMBER(MATCH(AZ633,L_Placeholder,0)))),NOT(SUMPRODUCT(--ISNUMBER(SEARCH(" "&amp;L_EvidencePhrase&amp;" ",BF633)))&gt;0),NOT(OR(LEN(AU633)&lt;2,ISNUMBER(MATCH(AU633,L_Placeholder,0)))),NOT(OR(LEN(AX633)&lt;2,ISNUMBER(MATCH(AX633,L_Placeholder,0)))),TRIM(AE633)&lt;&gt;TRIM(T633)),"N/A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",BD633)))&gt;0),"INVALID – evidence missing, placeholder or not yet on file",IF(OR(LEN(AX633)&lt;2,ISNUMBER(MATCH(AX633,L_Placeholder,0))),"INVALID – verifier missing",IF(AX633=AU633,"INVALID – verifier must be someone other than the PIC",IF(SUMPRODUCT(--ISNUMBER(SEARCH(" "&amp;L_EvidencePhrase&amp;" ",BC633)))&gt;0,"INVALID – result not yet available (awaiting / TBC)",IF(AND(TRIM(U633)="Pass",SUMPRODUCT(--ISNUMBER(SEARCH(" "&amp;L_ResultBad&amp;" ",BC633)))&gt;0,NOT(SUMPRODUCT(--ISNUMBER(SEARCH(" "&amp;L_Negation&amp;" ",BC633)))&gt;0)),"INVALID – result describes a problem: use Fail, then Pass after CA",IF(AND(AQ633=1,OR(OR(LEN(AY633)&lt;3,ISNUMBER(MATCH(AY633,L_Placeholder,0))),SUMPRODUCT(--ISNUMBER(SEARCH(" "&amp;L_EvidencePhrase&amp;" ",BE633)))&gt;0)),"INVALID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SUBSTITUTE(SUBSTITUTE(SUBSTITUTE(SUBSTITUTE(SUBSTITUTE(SUBSTITUTE(SUBSTITUTE(SUBSTITUTE(SUBSTITUTE(SUBSTITUTE(SUBSTITUTE(SUBSTITUTE(SUBSTITUTE(LOWER(T633&amp;""),CHAR(160),"")," ",""),".",""),"-",""),"/",""),"?",""),"_",""),",",""),"[",""),"]",""),"(",""),")",""),"*","")</f>
        <v/>
      </c>
      <c r="AV633" s="61" t="str">
        <f aca="false">SUBSTITUTE(SUBSTITUTE(SUBSTITUTE(SUBSTITUTE(SUBSTITUTE(SUBSTITUTE(SUBSTITUTE(SUBSTITUTE(SUBSTITUTE(SUBSTITUTE(SUBSTITUTE(SUBSTITUTE(SUBSTITUTE(LOWER(V633&amp;""),CHAR(160),"")," ",""),".",""),"-",""),"/",""),"?",""),"_",""),",",""),"[",""),"]",""),"(",""),")",""),"*","")</f>
        <v/>
      </c>
      <c r="AW633" s="61" t="str">
        <f aca="false">SUBSTITUTE(SUBSTITUTE(SUBSTITUTE(SUBSTITUTE(SUBSTITUTE(SUBSTITUTE(SUBSTITUTE(SUBSTITUTE(SUBSTITUTE(SUBSTITUTE(SUBSTITUTE(SUBSTITUTE(SUBSTITUTE(LOWER(Z633&amp;""),CHAR(160),"")," ",""),".",""),"-",""),"/",""),"?",""),"_",""),",",""),"[",""),"]",""),"(",""),")",""),"*","")</f>
        <v/>
      </c>
      <c r="AX633" s="61" t="str">
        <f aca="false">SUBSTITUTE(SUBSTITUTE(SUBSTITUTE(SUBSTITUTE(SUBSTITUTE(SUBSTITUTE(SUBSTITUTE(SUBSTITUTE(SUBSTITUTE(SUBSTITUTE(SUBSTITUTE(SUBSTITUTE(SUBSTITUTE(LOWER(AE633&amp;""),CHAR(160),"")," ",""),".",""),"-",""),"/",""),"?",""),"_",""),",",""),"[",""),"]",""),"(",""),")",""),"*","")</f>
        <v/>
      </c>
      <c r="AY633" s="61" t="str">
        <f aca="false">SUBSTITUTE(SUBSTITUTE(SUBSTITUTE(SUBSTITUTE(SUBSTITUTE(SUBSTITUTE(SUBSTITUTE(SUBSTITUTE(SUBSTITUTE(SUBSTITUTE(SUBSTITUTE(SUBSTITUTE(SUBSTITUTE(LOWER(W633&amp;""),CHAR(160),"")," ",""),".",""),"-",""),"/",""),"?",""),"_",""),",",""),"[",""),"]",""),"(",""),")",""),"*","")</f>
        <v/>
      </c>
      <c r="AZ633" s="61" t="str">
        <f aca="false">SUBSTITUTE(SUBSTITUTE(SUBSTITUTE(SUBSTITUTE(SUBSTITUTE(SUBSTITUTE(SUBSTITUTE(SUBSTITUTE(SUBSTITUTE(SUBSTITUTE(SUBSTITUTE(SUBSTITUTE(SUBSTITUTE(LOWER(AC633&amp;""),CHAR(160),"")," ",""),".",""),"-",""),"/",""),"?",""),"_",""),",",""),"[",""),"]",""),"(",""),")",""),"*","")</f>
        <v/>
      </c>
      <c r="BA633" s="61" t="str">
        <f aca="false">SUBSTITUTE(SUBSTITUTE(SUBSTITUTE(SUBSTITUTE(SUBSTITUTE(SUBSTITUTE(SUBSTITUTE(SUBSTITUTE(SUBSTITUTE(SUBSTITUTE(SUBSTITUTE(SUBSTITUTE(SUBSTITUTE(LOWER(AA633&amp;""),CHAR(160),""),"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"&amp;TRIM(SUBSTITUTE(SUBSTITUTE(SUBSTITUTE(SUBSTITUTE(SUBSTITUTE(SUBSTITUTE(SUBSTITUTE(SUBSTITUTE(SUBSTITUTE(SUBSTITUTE(SUBSTITUTE(SUBSTITUTE(SUBSTITUTE(SUBSTITUTE(SUBSTITUTE(SUBSTITUTE(SUBSTITUTE(SUBSTITUTE(SUBSTITUTE(SUBSTITUTE(LOWER(V633&amp;""),CHAR(160)," "),"."," "),","," "),"-"," "),"/"," "),"("," "),")"," "),":"," "),";"," "),"_"," "),"–"," "),"?"," "),"!"," "),"*"," "),"["," "),"]"," "),"'"," "),"#"," "),"+"," "),"&amp;"," "))&amp;" "</f>
        <v>  </v>
      </c>
      <c r="BD633" s="61" t="str">
        <f aca="false">" "&amp;TRIM(SUBSTITUTE(SUBSTITUTE(SUBSTITUTE(SUBSTITUTE(SUBSTITUTE(SUBSTITUTE(SUBSTITUTE(SUBSTITUTE(SUBSTITUTE(SUBSTITUTE(SUBSTITUTE(SUBSTITUTE(SUBSTITUTE(SUBSTITUTE(SUBSTITUTE(SUBSTITUTE(SUBSTITUTE(SUBSTITUTE(SUBSTITUTE(SUBSTITUTE(LOWER(Z633&amp;""),CHAR(160)," "),"."," "),","," "),"-"," "),"/"," "),"("," "),")"," "),":"," "),";"," "),"_"," "),"–"," "),"?"," "),"!"," "),"*"," "),"["," "),"]"," "),"'"," "),"#"," "),"+"," "),"&amp;"," "))&amp;" "</f>
        <v>  </v>
      </c>
      <c r="BE633" s="61" t="str">
        <f aca="false">" "&amp;TRIM(SUBSTITUTE(SUBSTITUTE(SUBSTITUTE(SUBSTITUTE(SUBSTITUTE(SUBSTITUTE(SUBSTITUTE(SUBSTITUTE(SUBSTITUTE(SUBSTITUTE(SUBSTITUTE(SUBSTITUTE(SUBSTITUTE(SUBSTITUTE(SUBSTITUTE(SUBSTITUTE(SUBSTITUTE(SUBSTITUTE(SUBSTITUTE(SUBSTITUTE(LOWER(W633&amp;""),CHAR(160)," "),"."," "),","," "),"-"," "),"/"," "),"("," "),")"," "),":"," "),";"," "),"_"," "),"–"," "),"?"," "),"!"," "),"*"," "),"["," "),"]"," "),"'"," "),"#"," "),"+"," "),"&amp;"," "))&amp;" "</f>
        <v>  </v>
      </c>
      <c r="BF633" s="61" t="str">
        <f aca="false">" "&amp;TRIM(SUBSTITUTE(SUBSTITUTE(SUBSTITUTE(SUBSTITUTE(SUBSTITUTE(SUBSTITUTE(SUBSTITUTE(SUBSTITUTE(SUBSTITUTE(SUBSTITUTE(SUBSTITUTE(SUBSTITUTE(SUBSTITUTE(SUBSTITUTE(SUBSTITUTE(SUBSTITUTE(SUBSTITUTE(SUBSTITUTE(SUBSTITUTE(SUBSTITUTE(LOWER(AC633&amp;""),CHAR(160)," "),"."," "),","," "),"-"," "),"/"," "),"("," "),")"," "),":"," "),";"," "),"_"," "),"–"," "),"?"," "),"!"," "),"*"," "),"["," "),"]"," "),"'"," "),"#"," "),"+"," "),"&amp;"," "))&amp;" "</f>
        <v>  </v>
      </c>
    </row>
    <row r="634" customFormat="false" ht="78.75" hidden="false" customHeight="true" outlineLevel="0" collapsed="false">
      <c r="A634" s="57" t="s">
        <v>1327</v>
      </c>
      <c r="B634" s="57" t="s">
        <v>298</v>
      </c>
      <c r="C634" s="57" t="str">
        <f aca="false">Flights!$F$23</f>
        <v>MH0053</v>
      </c>
      <c r="D634" s="58" t="n">
        <f aca="false">Flights!$D$23</f>
        <v>46324</v>
      </c>
      <c r="E634" s="57" t="str">
        <f aca="false">Flights!$G$23&amp;"-"&amp;Flights!$H$23</f>
        <v>KIX-KUL</v>
      </c>
      <c r="F634" s="57" t="str">
        <f aca="false">Flights!$K$23</f>
        <v>EY</v>
      </c>
      <c r="G634" s="57" t="s">
        <v>402</v>
      </c>
      <c r="H634" s="57" t="s">
        <v>360</v>
      </c>
      <c r="I634" s="57" t="s">
        <v>410</v>
      </c>
      <c r="J634" s="57" t="s">
        <v>417</v>
      </c>
      <c r="K634" s="67" t="s">
        <v>555</v>
      </c>
      <c r="L634" s="67" t="s">
        <v>404</v>
      </c>
      <c r="M634" s="67"/>
      <c r="N634" s="67" t="s">
        <v>365</v>
      </c>
      <c r="O634" s="67" t="s">
        <v>405</v>
      </c>
      <c r="P634" s="57" t="s">
        <v>292</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open",IF(AND(NOT(OR(LEN(AZ634)&lt;15,ISNUMBER(MATCH(AZ634,L_Placeholder,0)))),NOT(SUMPRODUCT(--ISNUMBER(SEARCH(" "&amp;L_EvidencePhrase&amp;" ",BF634)))&gt;0),NOT(OR(LEN(AU634)&lt;2,ISNUMBER(MATCH(AU634,L_Placeholder,0)))),NOT(OR(LEN(AX634)&lt;2,ISNUMBER(MATCH(AX634,L_Placeholder,0)))),TRIM(AE634)&lt;&gt;TRIM(T634)),"N/A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",BD634)))&gt;0),"INVALID – evidence missing, placeholder or not yet on file",IF(OR(LEN(AX634)&lt;2,ISNUMBER(MATCH(AX634,L_Placeholder,0))),"INVALID – verifier missing",IF(AX634=AU634,"INVALID – verifier must be someone other than the PIC",IF(SUMPRODUCT(--ISNUMBER(SEARCH(" "&amp;L_EvidencePhrase&amp;" ",BC634)))&gt;0,"INVALID – result not yet available (awaiting / TBC)",IF(AND(TRIM(U634)="Pass",SUMPRODUCT(--ISNUMBER(SEARCH(" "&amp;L_ResultBad&amp;" ",BC634)))&gt;0,NOT(SUMPRODUCT(--ISNUMBER(SEARCH(" "&amp;L_Negation&amp;" ",BC634)))&gt;0)),"INVALID – result describes a problem: use Fail, then Pass after CA",IF(AND(AQ634=1,OR(OR(LEN(AY634)&lt;3,ISNUMBER(MATCH(AY634,L_Placeholder,0))),SUMPRODUCT(--ISNUMBER(SEARCH(" "&amp;L_EvidencePhrase&amp;" ",BE634)))&gt;0)),"INVALID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SUBSTITUTE(SUBSTITUTE(SUBSTITUTE(SUBSTITUTE(SUBSTITUTE(SUBSTITUTE(SUBSTITUTE(SUBSTITUTE(SUBSTITUTE(SUBSTITUTE(SUBSTITUTE(SUBSTITUTE(SUBSTITUTE(LOWER(T634&amp;""),CHAR(160),"")," ",""),".",""),"-",""),"/",""),"?",""),"_",""),",",""),"[",""),"]",""),"(",""),")",""),"*","")</f>
        <v/>
      </c>
      <c r="AV634" s="61" t="str">
        <f aca="false">SUBSTITUTE(SUBSTITUTE(SUBSTITUTE(SUBSTITUTE(SUBSTITUTE(SUBSTITUTE(SUBSTITUTE(SUBSTITUTE(SUBSTITUTE(SUBSTITUTE(SUBSTITUTE(SUBSTITUTE(SUBSTITUTE(LOWER(V634&amp;""),CHAR(160),"")," ",""),".",""),"-",""),"/",""),"?",""),"_",""),",",""),"[",""),"]",""),"(",""),")",""),"*","")</f>
        <v/>
      </c>
      <c r="AW634" s="61" t="str">
        <f aca="false">SUBSTITUTE(SUBSTITUTE(SUBSTITUTE(SUBSTITUTE(SUBSTITUTE(SUBSTITUTE(SUBSTITUTE(SUBSTITUTE(SUBSTITUTE(SUBSTITUTE(SUBSTITUTE(SUBSTITUTE(SUBSTITUTE(LOWER(Z634&amp;""),CHAR(160),"")," ",""),".",""),"-",""),"/",""),"?",""),"_",""),",",""),"[",""),"]",""),"(",""),")",""),"*","")</f>
        <v/>
      </c>
      <c r="AX634" s="61" t="str">
        <f aca="false">SUBSTITUTE(SUBSTITUTE(SUBSTITUTE(SUBSTITUTE(SUBSTITUTE(SUBSTITUTE(SUBSTITUTE(SUBSTITUTE(SUBSTITUTE(SUBSTITUTE(SUBSTITUTE(SUBSTITUTE(SUBSTITUTE(LOWER(AE634&amp;""),CHAR(160),"")," ",""),".",""),"-",""),"/",""),"?",""),"_",""),",",""),"[",""),"]",""),"(",""),")",""),"*","")</f>
        <v/>
      </c>
      <c r="AY634" s="61" t="str">
        <f aca="false">SUBSTITUTE(SUBSTITUTE(SUBSTITUTE(SUBSTITUTE(SUBSTITUTE(SUBSTITUTE(SUBSTITUTE(SUBSTITUTE(SUBSTITUTE(SUBSTITUTE(SUBSTITUTE(SUBSTITUTE(SUBSTITUTE(LOWER(W634&amp;""),CHAR(160),"")," ",""),".",""),"-",""),"/",""),"?",""),"_",""),",",""),"[",""),"]",""),"(",""),")",""),"*","")</f>
        <v/>
      </c>
      <c r="AZ634" s="61" t="str">
        <f aca="false">SUBSTITUTE(SUBSTITUTE(SUBSTITUTE(SUBSTITUTE(SUBSTITUTE(SUBSTITUTE(SUBSTITUTE(SUBSTITUTE(SUBSTITUTE(SUBSTITUTE(SUBSTITUTE(SUBSTITUTE(SUBSTITUTE(LOWER(AC634&amp;""),CHAR(160),"")," ",""),".",""),"-",""),"/",""),"?",""),"_",""),",",""),"[",""),"]",""),"(",""),")",""),"*","")</f>
        <v/>
      </c>
      <c r="BA634" s="61" t="str">
        <f aca="false">SUBSTITUTE(SUBSTITUTE(SUBSTITUTE(SUBSTITUTE(SUBSTITUTE(SUBSTITUTE(SUBSTITUTE(SUBSTITUTE(SUBSTITUTE(SUBSTITUTE(SUBSTITUTE(SUBSTITUTE(SUBSTITUTE(LOWER(AA634&amp;""),CHAR(160),""),"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"&amp;TRIM(SUBSTITUTE(SUBSTITUTE(SUBSTITUTE(SUBSTITUTE(SUBSTITUTE(SUBSTITUTE(SUBSTITUTE(SUBSTITUTE(SUBSTITUTE(SUBSTITUTE(SUBSTITUTE(SUBSTITUTE(SUBSTITUTE(SUBSTITUTE(SUBSTITUTE(SUBSTITUTE(SUBSTITUTE(SUBSTITUTE(SUBSTITUTE(SUBSTITUTE(LOWER(V634&amp;""),CHAR(160)," "),"."," "),","," "),"-"," "),"/"," "),"("," "),")"," "),":"," "),";"," "),"_"," "),"–"," "),"?"," "),"!"," "),"*"," "),"["," "),"]"," "),"'"," "),"#"," "),"+"," "),"&amp;"," "))&amp;" "</f>
        <v>  </v>
      </c>
      <c r="BD634" s="61" t="str">
        <f aca="false">" "&amp;TRIM(SUBSTITUTE(SUBSTITUTE(SUBSTITUTE(SUBSTITUTE(SUBSTITUTE(SUBSTITUTE(SUBSTITUTE(SUBSTITUTE(SUBSTITUTE(SUBSTITUTE(SUBSTITUTE(SUBSTITUTE(SUBSTITUTE(SUBSTITUTE(SUBSTITUTE(SUBSTITUTE(SUBSTITUTE(SUBSTITUTE(SUBSTITUTE(SUBSTITUTE(LOWER(Z634&amp;""),CHAR(160)," "),"."," "),","," "),"-"," "),"/"," "),"("," "),")"," "),":"," "),";"," "),"_"," "),"–"," "),"?"," "),"!"," "),"*"," "),"["," "),"]"," "),"'"," "),"#"," "),"+"," "),"&amp;"," "))&amp;" "</f>
        <v>  </v>
      </c>
      <c r="BE634" s="61" t="str">
        <f aca="false">" "&amp;TRIM(SUBSTITUTE(SUBSTITUTE(SUBSTITUTE(SUBSTITUTE(SUBSTITUTE(SUBSTITUTE(SUBSTITUTE(SUBSTITUTE(SUBSTITUTE(SUBSTITUTE(SUBSTITUTE(SUBSTITUTE(SUBSTITUTE(SUBSTITUTE(SUBSTITUTE(SUBSTITUTE(SUBSTITUTE(SUBSTITUTE(SUBSTITUTE(SUBSTITUTE(LOWER(W634&amp;""),CHAR(160)," "),"."," "),","," "),"-"," "),"/"," "),"("," "),")"," "),":"," "),";"," "),"_"," "),"–"," "),"?"," "),"!"," "),"*"," "),"["," "),"]"," "),"'"," "),"#"," "),"+"," "),"&amp;"," "))&amp;" "</f>
        <v>  </v>
      </c>
      <c r="BF634" s="61" t="str">
        <f aca="false">" "&amp;TRIM(SUBSTITUTE(SUBSTITUTE(SUBSTITUTE(SUBSTITUTE(SUBSTITUTE(SUBSTITUTE(SUBSTITUTE(SUBSTITUTE(SUBSTITUTE(SUBSTITUTE(SUBSTITUTE(SUBSTITUTE(SUBSTITUTE(SUBSTITUTE(SUBSTITUTE(SUBSTITUTE(SUBSTITUTE(SUBSTITUTE(SUBSTITUTE(SUBSTITUTE(LOWER(AC634&amp;""),CHAR(160)," "),"."," "),","," "),"-"," "),"/"," "),"("," "),")"," "),":"," "),";"," "),"_"," "),"–"," "),"?"," "),"!"," "),"*"," "),"["," "),"]"," "),"'"," "),"#"," "),"+"," "),"&amp;"," "))&amp;" "</f>
        <v>  </v>
      </c>
    </row>
    <row r="635" customFormat="false" ht="39.75" hidden="false" customHeight="true" outlineLevel="0" collapsed="false">
      <c r="A635" s="57" t="s">
        <v>1328</v>
      </c>
      <c r="B635" s="57" t="s">
        <v>298</v>
      </c>
      <c r="C635" s="57" t="str">
        <f aca="false">Flights!$F$23</f>
        <v>MH0053</v>
      </c>
      <c r="D635" s="58" t="n">
        <f aca="false">Flights!$D$23</f>
        <v>46324</v>
      </c>
      <c r="E635" s="57" t="str">
        <f aca="false">Flights!$G$23&amp;"-"&amp;Flights!$H$23</f>
        <v>KIX-KUL</v>
      </c>
      <c r="F635" s="57" t="str">
        <f aca="false">Flights!$K$23</f>
        <v>EY</v>
      </c>
      <c r="G635" s="57" t="s">
        <v>402</v>
      </c>
      <c r="H635" s="57" t="s">
        <v>360</v>
      </c>
      <c r="I635" s="57" t="s">
        <v>410</v>
      </c>
      <c r="J635" s="57" t="s">
        <v>420</v>
      </c>
      <c r="K635" s="67"/>
      <c r="L635" s="67" t="s">
        <v>404</v>
      </c>
      <c r="M635" s="67"/>
      <c r="N635" s="67" t="s">
        <v>365</v>
      </c>
      <c r="O635" s="67" t="s">
        <v>405</v>
      </c>
      <c r="P635" s="57" t="s">
        <v>292</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open",IF(AND(NOT(OR(LEN(AZ635)&lt;15,ISNUMBER(MATCH(AZ635,L_Placeholder,0)))),NOT(SUMPRODUCT(--ISNUMBER(SEARCH(" "&amp;L_EvidencePhrase&amp;" ",BF635)))&gt;0),NOT(OR(LEN(AU635)&lt;2,ISNUMBER(MATCH(AU635,L_Placeholder,0)))),NOT(OR(LEN(AX635)&lt;2,ISNUMBER(MATCH(AX635,L_Placeholder,0)))),TRIM(AE635)&lt;&gt;TRIM(T635)),"N/A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",BD635)))&gt;0),"INVALID – evidence missing, placeholder or not yet on file",IF(OR(LEN(AX635)&lt;2,ISNUMBER(MATCH(AX635,L_Placeholder,0))),"INVALID – verifier missing",IF(AX635=AU635,"INVALID – verifier must be someone other than the PIC",IF(SUMPRODUCT(--ISNUMBER(SEARCH(" "&amp;L_EvidencePhrase&amp;" ",BC635)))&gt;0,"INVALID – result not yet available (awaiting / TBC)",IF(AND(TRIM(U635)="Pass",SUMPRODUCT(--ISNUMBER(SEARCH(" "&amp;L_ResultBad&amp;" ",BC635)))&gt;0,NOT(SUMPRODUCT(--ISNUMBER(SEARCH(" "&amp;L_Negation&amp;" ",BC635)))&gt;0)),"INVALID – result describes a problem: use Fail, then Pass after CA",IF(AND(AQ635=1,OR(OR(LEN(AY635)&lt;3,ISNUMBER(MATCH(AY635,L_Placeholder,0))),SUMPRODUCT(--ISNUMBER(SEARCH(" "&amp;L_EvidencePhrase&amp;" ",BE635)))&gt;0)),"INVALID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SUBSTITUTE(SUBSTITUTE(SUBSTITUTE(SUBSTITUTE(SUBSTITUTE(SUBSTITUTE(SUBSTITUTE(SUBSTITUTE(SUBSTITUTE(SUBSTITUTE(SUBSTITUTE(SUBSTITUTE(SUBSTITUTE(LOWER(T635&amp;""),CHAR(160),"")," ",""),".",""),"-",""),"/",""),"?",""),"_",""),",",""),"[",""),"]",""),"(",""),")",""),"*","")</f>
        <v/>
      </c>
      <c r="AV635" s="61" t="str">
        <f aca="false">SUBSTITUTE(SUBSTITUTE(SUBSTITUTE(SUBSTITUTE(SUBSTITUTE(SUBSTITUTE(SUBSTITUTE(SUBSTITUTE(SUBSTITUTE(SUBSTITUTE(SUBSTITUTE(SUBSTITUTE(SUBSTITUTE(LOWER(V635&amp;""),CHAR(160),"")," ",""),".",""),"-",""),"/",""),"?",""),"_",""),",",""),"[",""),"]",""),"(",""),")",""),"*","")</f>
        <v/>
      </c>
      <c r="AW635" s="61" t="str">
        <f aca="false">SUBSTITUTE(SUBSTITUTE(SUBSTITUTE(SUBSTITUTE(SUBSTITUTE(SUBSTITUTE(SUBSTITUTE(SUBSTITUTE(SUBSTITUTE(SUBSTITUTE(SUBSTITUTE(SUBSTITUTE(SUBSTITUTE(LOWER(Z635&amp;""),CHAR(160),"")," ",""),".",""),"-",""),"/",""),"?",""),"_",""),",",""),"[",""),"]",""),"(",""),")",""),"*","")</f>
        <v/>
      </c>
      <c r="AX635" s="61" t="str">
        <f aca="false">SUBSTITUTE(SUBSTITUTE(SUBSTITUTE(SUBSTITUTE(SUBSTITUTE(SUBSTITUTE(SUBSTITUTE(SUBSTITUTE(SUBSTITUTE(SUBSTITUTE(SUBSTITUTE(SUBSTITUTE(SUBSTITUTE(LOWER(AE635&amp;""),CHAR(160),"")," ",""),".",""),"-",""),"/",""),"?",""),"_",""),",",""),"[",""),"]",""),"(",""),")",""),"*","")</f>
        <v/>
      </c>
      <c r="AY635" s="61" t="str">
        <f aca="false">SUBSTITUTE(SUBSTITUTE(SUBSTITUTE(SUBSTITUTE(SUBSTITUTE(SUBSTITUTE(SUBSTITUTE(SUBSTITUTE(SUBSTITUTE(SUBSTITUTE(SUBSTITUTE(SUBSTITUTE(SUBSTITUTE(LOWER(W635&amp;""),CHAR(160),"")," ",""),".",""),"-",""),"/",""),"?",""),"_",""),",",""),"[",""),"]",""),"(",""),")",""),"*","")</f>
        <v/>
      </c>
      <c r="AZ635" s="61" t="str">
        <f aca="false">SUBSTITUTE(SUBSTITUTE(SUBSTITUTE(SUBSTITUTE(SUBSTITUTE(SUBSTITUTE(SUBSTITUTE(SUBSTITUTE(SUBSTITUTE(SUBSTITUTE(SUBSTITUTE(SUBSTITUTE(SUBSTITUTE(LOWER(AC635&amp;""),CHAR(160),"")," ",""),".",""),"-",""),"/",""),"?",""),"_",""),",",""),"[",""),"]",""),"(",""),")",""),"*","")</f>
        <v/>
      </c>
      <c r="BA635" s="61" t="str">
        <f aca="false">SUBSTITUTE(SUBSTITUTE(SUBSTITUTE(SUBSTITUTE(SUBSTITUTE(SUBSTITUTE(SUBSTITUTE(SUBSTITUTE(SUBSTITUTE(SUBSTITUTE(SUBSTITUTE(SUBSTITUTE(SUBSTITUTE(LOWER(AA635&amp;""),CHAR(160),""),"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"&amp;TRIM(SUBSTITUTE(SUBSTITUTE(SUBSTITUTE(SUBSTITUTE(SUBSTITUTE(SUBSTITUTE(SUBSTITUTE(SUBSTITUTE(SUBSTITUTE(SUBSTITUTE(SUBSTITUTE(SUBSTITUTE(SUBSTITUTE(SUBSTITUTE(SUBSTITUTE(SUBSTITUTE(SUBSTITUTE(SUBSTITUTE(SUBSTITUTE(SUBSTITUTE(LOWER(V635&amp;""),CHAR(160)," "),"."," "),","," "),"-"," "),"/"," "),"("," "),")"," "),":"," "),";"," "),"_"," "),"–"," "),"?"," "),"!"," "),"*"," "),"["," "),"]"," "),"'"," "),"#"," "),"+"," "),"&amp;"," "))&amp;" "</f>
        <v>  </v>
      </c>
      <c r="BD635" s="61" t="str">
        <f aca="false">" "&amp;TRIM(SUBSTITUTE(SUBSTITUTE(SUBSTITUTE(SUBSTITUTE(SUBSTITUTE(SUBSTITUTE(SUBSTITUTE(SUBSTITUTE(SUBSTITUTE(SUBSTITUTE(SUBSTITUTE(SUBSTITUTE(SUBSTITUTE(SUBSTITUTE(SUBSTITUTE(SUBSTITUTE(SUBSTITUTE(SUBSTITUTE(SUBSTITUTE(SUBSTITUTE(LOWER(Z635&amp;""),CHAR(160)," "),"."," "),","," "),"-"," "),"/"," "),"("," "),")"," "),":"," "),";"," "),"_"," "),"–"," "),"?"," "),"!"," "),"*"," "),"["," "),"]"," "),"'"," "),"#"," "),"+"," "),"&amp;"," "))&amp;" "</f>
        <v>  </v>
      </c>
      <c r="BE635" s="61" t="str">
        <f aca="false">" "&amp;TRIM(SUBSTITUTE(SUBSTITUTE(SUBSTITUTE(SUBSTITUTE(SUBSTITUTE(SUBSTITUTE(SUBSTITUTE(SUBSTITUTE(SUBSTITUTE(SUBSTITUTE(SUBSTITUTE(SUBSTITUTE(SUBSTITUTE(SUBSTITUTE(SUBSTITUTE(SUBSTITUTE(SUBSTITUTE(SUBSTITUTE(SUBSTITUTE(SUBSTITUTE(LOWER(W635&amp;""),CHAR(160)," "),"."," "),","," "),"-"," "),"/"," "),"("," "),")"," "),":"," "),";"," "),"_"," "),"–"," "),"?"," "),"!"," "),"*"," "),"["," "),"]"," "),"'"," "),"#"," "),"+"," "),"&amp;"," "))&amp;" "</f>
        <v>  </v>
      </c>
      <c r="BF635" s="61" t="str">
        <f aca="false">" "&amp;TRIM(SUBSTITUTE(SUBSTITUTE(SUBSTITUTE(SUBSTITUTE(SUBSTITUTE(SUBSTITUTE(SUBSTITUTE(SUBSTITUTE(SUBSTITUTE(SUBSTITUTE(SUBSTITUTE(SUBSTITUTE(SUBSTITUTE(SUBSTITUTE(SUBSTITUTE(SUBSTITUTE(SUBSTITUTE(SUBSTITUTE(SUBSTITUTE(SUBSTITUTE(LOWER(AC635&amp;""),CHAR(160)," "),"."," "),","," "),"-"," "),"/"," "),"("," "),")"," "),":"," "),";"," "),"_"," "),"–"," "),"?"," "),"!"," "),"*"," "),"["," "),"]"," "),"'"," "),"#"," "),"+"," "),"&amp;"," "))&amp;" "</f>
        <v>  </v>
      </c>
    </row>
    <row r="636" customFormat="false" ht="41.25" hidden="false" customHeight="true" outlineLevel="0" collapsed="false">
      <c r="A636" s="57" t="s">
        <v>1329</v>
      </c>
      <c r="B636" s="57" t="s">
        <v>298</v>
      </c>
      <c r="C636" s="57" t="str">
        <f aca="false">Flights!$F$23</f>
        <v>MH0053</v>
      </c>
      <c r="D636" s="58" t="n">
        <f aca="false">Flights!$D$23</f>
        <v>46324</v>
      </c>
      <c r="E636" s="57" t="str">
        <f aca="false">Flights!$G$23&amp;"-"&amp;Flights!$H$23</f>
        <v>KIX-KUL</v>
      </c>
      <c r="F636" s="57" t="str">
        <f aca="false">Flights!$K$23</f>
        <v>EY</v>
      </c>
      <c r="G636" s="57" t="s">
        <v>402</v>
      </c>
      <c r="H636" s="57" t="s">
        <v>360</v>
      </c>
      <c r="I636" s="57" t="s">
        <v>429</v>
      </c>
      <c r="J636" s="57" t="s">
        <v>430</v>
      </c>
      <c r="K636" s="67" t="s">
        <v>431</v>
      </c>
      <c r="L636" s="67" t="s">
        <v>1330</v>
      </c>
      <c r="M636" s="67" t="s">
        <v>433</v>
      </c>
      <c r="N636" s="67" t="s">
        <v>365</v>
      </c>
      <c r="O636" s="67" t="s">
        <v>1331</v>
      </c>
      <c r="P636" s="57" t="s">
        <v>292</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open",IF(AND(NOT(OR(LEN(AZ636)&lt;15,ISNUMBER(MATCH(AZ636,L_Placeholder,0)))),NOT(SUMPRODUCT(--ISNUMBER(SEARCH(" "&amp;L_EvidencePhrase&amp;" ",BF636)))&gt;0),NOT(OR(LEN(AU636)&lt;2,ISNUMBER(MATCH(AU636,L_Placeholder,0)))),NOT(OR(LEN(AX636)&lt;2,ISNUMBER(MATCH(AX636,L_Placeholder,0)))),TRIM(AE636)&lt;&gt;TRIM(T636)),"N/A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",BD636)))&gt;0),"INVALID – evidence missing, placeholder or not yet on file",IF(OR(LEN(AX636)&lt;2,ISNUMBER(MATCH(AX636,L_Placeholder,0))),"INVALID – verifier missing",IF(AX636=AU636,"INVALID – verifier must be someone other than the PIC",IF(SUMPRODUCT(--ISNUMBER(SEARCH(" "&amp;L_EvidencePhrase&amp;" ",BC636)))&gt;0,"INVALID – result not yet available (awaiting / TBC)",IF(AND(TRIM(U636)="Pass",SUMPRODUCT(--ISNUMBER(SEARCH(" "&amp;L_ResultBad&amp;" ",BC636)))&gt;0,NOT(SUMPRODUCT(--ISNUMBER(SEARCH(" "&amp;L_Negation&amp;" ",BC636)))&gt;0)),"INVALID – result describes a problem: use Fail, then Pass after CA",IF(AND(AQ636=1,OR(OR(LEN(AY636)&lt;3,ISNUMBER(MATCH(AY636,L_Placeholder,0))),SUMPRODUCT(--ISNUMBER(SEARCH(" "&amp;L_EvidencePhrase&amp;" ",BE636)))&gt;0)),"INVALID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SUBSTITUTE(SUBSTITUTE(SUBSTITUTE(SUBSTITUTE(SUBSTITUTE(SUBSTITUTE(SUBSTITUTE(SUBSTITUTE(SUBSTITUTE(SUBSTITUTE(SUBSTITUTE(SUBSTITUTE(SUBSTITUTE(LOWER(T636&amp;""),CHAR(160),"")," ",""),".",""),"-",""),"/",""),"?",""),"_",""),",",""),"[",""),"]",""),"(",""),")",""),"*","")</f>
        <v/>
      </c>
      <c r="AV636" s="61" t="str">
        <f aca="false">SUBSTITUTE(SUBSTITUTE(SUBSTITUTE(SUBSTITUTE(SUBSTITUTE(SUBSTITUTE(SUBSTITUTE(SUBSTITUTE(SUBSTITUTE(SUBSTITUTE(SUBSTITUTE(SUBSTITUTE(SUBSTITUTE(LOWER(V636&amp;""),CHAR(160),"")," ",""),".",""),"-",""),"/",""),"?",""),"_",""),",",""),"[",""),"]",""),"(",""),")",""),"*","")</f>
        <v/>
      </c>
      <c r="AW636" s="61" t="str">
        <f aca="false">SUBSTITUTE(SUBSTITUTE(SUBSTITUTE(SUBSTITUTE(SUBSTITUTE(SUBSTITUTE(SUBSTITUTE(SUBSTITUTE(SUBSTITUTE(SUBSTITUTE(SUBSTITUTE(SUBSTITUTE(SUBSTITUTE(LOWER(Z636&amp;""),CHAR(160),"")," ",""),".",""),"-",""),"/",""),"?",""),"_",""),",",""),"[",""),"]",""),"(",""),")",""),"*","")</f>
        <v/>
      </c>
      <c r="AX636" s="61" t="str">
        <f aca="false">SUBSTITUTE(SUBSTITUTE(SUBSTITUTE(SUBSTITUTE(SUBSTITUTE(SUBSTITUTE(SUBSTITUTE(SUBSTITUTE(SUBSTITUTE(SUBSTITUTE(SUBSTITUTE(SUBSTITUTE(SUBSTITUTE(LOWER(AE636&amp;""),CHAR(160),"")," ",""),".",""),"-",""),"/",""),"?",""),"_",""),",",""),"[",""),"]",""),"(",""),")",""),"*","")</f>
        <v/>
      </c>
      <c r="AY636" s="61" t="str">
        <f aca="false">SUBSTITUTE(SUBSTITUTE(SUBSTITUTE(SUBSTITUTE(SUBSTITUTE(SUBSTITUTE(SUBSTITUTE(SUBSTITUTE(SUBSTITUTE(SUBSTITUTE(SUBSTITUTE(SUBSTITUTE(SUBSTITUTE(LOWER(W636&amp;""),CHAR(160),"")," ",""),".",""),"-",""),"/",""),"?",""),"_",""),",",""),"[",""),"]",""),"(",""),")",""),"*","")</f>
        <v/>
      </c>
      <c r="AZ636" s="61" t="str">
        <f aca="false">SUBSTITUTE(SUBSTITUTE(SUBSTITUTE(SUBSTITUTE(SUBSTITUTE(SUBSTITUTE(SUBSTITUTE(SUBSTITUTE(SUBSTITUTE(SUBSTITUTE(SUBSTITUTE(SUBSTITUTE(SUBSTITUTE(LOWER(AC636&amp;""),CHAR(160),"")," ",""),".",""),"-",""),"/",""),"?",""),"_",""),",",""),"[",""),"]",""),"(",""),")",""),"*","")</f>
        <v/>
      </c>
      <c r="BA636" s="61" t="str">
        <f aca="false">SUBSTITUTE(SUBSTITUTE(SUBSTITUTE(SUBSTITUTE(SUBSTITUTE(SUBSTITUTE(SUBSTITUTE(SUBSTITUTE(SUBSTITUTE(SUBSTITUTE(SUBSTITUTE(SUBSTITUTE(SUBSTITUTE(LOWER(AA636&amp;""),CHAR(160),""),"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"&amp;TRIM(SUBSTITUTE(SUBSTITUTE(SUBSTITUTE(SUBSTITUTE(SUBSTITUTE(SUBSTITUTE(SUBSTITUTE(SUBSTITUTE(SUBSTITUTE(SUBSTITUTE(SUBSTITUTE(SUBSTITUTE(SUBSTITUTE(SUBSTITUTE(SUBSTITUTE(SUBSTITUTE(SUBSTITUTE(SUBSTITUTE(SUBSTITUTE(SUBSTITUTE(LOWER(V636&amp;""),CHAR(160)," "),"."," "),","," "),"-"," "),"/"," "),"("," "),")"," "),":"," "),";"," "),"_"," "),"–"," "),"?"," "),"!"," "),"*"," "),"["," "),"]"," "),"'"," "),"#"," "),"+"," "),"&amp;"," "))&amp;" "</f>
        <v>  </v>
      </c>
      <c r="BD636" s="61" t="str">
        <f aca="false">" "&amp;TRIM(SUBSTITUTE(SUBSTITUTE(SUBSTITUTE(SUBSTITUTE(SUBSTITUTE(SUBSTITUTE(SUBSTITUTE(SUBSTITUTE(SUBSTITUTE(SUBSTITUTE(SUBSTITUTE(SUBSTITUTE(SUBSTITUTE(SUBSTITUTE(SUBSTITUTE(SUBSTITUTE(SUBSTITUTE(SUBSTITUTE(SUBSTITUTE(SUBSTITUTE(LOWER(Z636&amp;""),CHAR(160)," "),"."," "),","," "),"-"," "),"/"," "),"("," "),")"," "),":"," "),";"," "),"_"," "),"–"," "),"?"," "),"!"," "),"*"," "),"["," "),"]"," "),"'"," "),"#"," "),"+"," "),"&amp;"," "))&amp;" "</f>
        <v>  </v>
      </c>
      <c r="BE636" s="61" t="str">
        <f aca="false">" "&amp;TRIM(SUBSTITUTE(SUBSTITUTE(SUBSTITUTE(SUBSTITUTE(SUBSTITUTE(SUBSTITUTE(SUBSTITUTE(SUBSTITUTE(SUBSTITUTE(SUBSTITUTE(SUBSTITUTE(SUBSTITUTE(SUBSTITUTE(SUBSTITUTE(SUBSTITUTE(SUBSTITUTE(SUBSTITUTE(SUBSTITUTE(SUBSTITUTE(SUBSTITUTE(LOWER(W636&amp;""),CHAR(160)," "),"."," "),","," "),"-"," "),"/"," "),"("," "),")"," "),":"," "),";"," "),"_"," "),"–"," "),"?"," "),"!"," "),"*"," "),"["," "),"]"," "),"'"," "),"#"," "),"+"," "),"&amp;"," "))&amp;" "</f>
        <v>  </v>
      </c>
      <c r="BF636" s="61" t="str">
        <f aca="false">" "&amp;TRIM(SUBSTITUTE(SUBSTITUTE(SUBSTITUTE(SUBSTITUTE(SUBSTITUTE(SUBSTITUTE(SUBSTITUTE(SUBSTITUTE(SUBSTITUTE(SUBSTITUTE(SUBSTITUTE(SUBSTITUTE(SUBSTITUTE(SUBSTITUTE(SUBSTITUTE(SUBSTITUTE(SUBSTITUTE(SUBSTITUTE(SUBSTITUTE(SUBSTITUTE(LOWER(AC636&amp;""),CHAR(160)," "),"."," "),","," "),"-"," "),"/"," "),"("," "),")"," "),":"," "),";"," "),"_"," "),"–"," "),"?"," "),"!"," "),"*"," "),"["," "),"]"," "),"'"," "),"#"," "),"+"," "),"&amp;"," "))&amp;" "</f>
        <v>  </v>
      </c>
    </row>
    <row r="637" customFormat="false" ht="78.75" hidden="false" customHeight="true" outlineLevel="0" collapsed="false">
      <c r="A637" s="57" t="s">
        <v>1332</v>
      </c>
      <c r="B637" s="57" t="s">
        <v>298</v>
      </c>
      <c r="C637" s="57" t="str">
        <f aca="false">Flights!$F$23</f>
        <v>MH0053</v>
      </c>
      <c r="D637" s="58" t="n">
        <f aca="false">Flights!$D$23</f>
        <v>46324</v>
      </c>
      <c r="E637" s="57" t="str">
        <f aca="false">Flights!$G$23&amp;"-"&amp;Flights!$H$23</f>
        <v>KIX-KUL</v>
      </c>
      <c r="F637" s="57" t="str">
        <f aca="false">Flights!$K$23</f>
        <v>EY</v>
      </c>
      <c r="G637" s="57" t="s">
        <v>402</v>
      </c>
      <c r="H637" s="57" t="s">
        <v>360</v>
      </c>
      <c r="I637" s="57" t="s">
        <v>429</v>
      </c>
      <c r="J637" s="57" t="s">
        <v>436</v>
      </c>
      <c r="K637" s="67" t="s">
        <v>1070</v>
      </c>
      <c r="L637" s="67" t="s">
        <v>1333</v>
      </c>
      <c r="M637" s="67" t="s">
        <v>433</v>
      </c>
      <c r="N637" s="67" t="s">
        <v>365</v>
      </c>
      <c r="O637" s="67" t="s">
        <v>1334</v>
      </c>
      <c r="P637" s="57" t="s">
        <v>292</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open",IF(AND(NOT(OR(LEN(AZ637)&lt;15,ISNUMBER(MATCH(AZ637,L_Placeholder,0)))),NOT(SUMPRODUCT(--ISNUMBER(SEARCH(" "&amp;L_EvidencePhrase&amp;" ",BF637)))&gt;0),NOT(OR(LEN(AU637)&lt;2,ISNUMBER(MATCH(AU637,L_Placeholder,0)))),NOT(OR(LEN(AX637)&lt;2,ISNUMBER(MATCH(AX637,L_Placeholder,0)))),TRIM(AE637)&lt;&gt;TRIM(T637)),"N/A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",BD637)))&gt;0),"INVALID – evidence missing, placeholder or not yet on file",IF(OR(LEN(AX637)&lt;2,ISNUMBER(MATCH(AX637,L_Placeholder,0))),"INVALID – verifier missing",IF(AX637=AU637,"INVALID – verifier must be someone other than the PIC",IF(SUMPRODUCT(--ISNUMBER(SEARCH(" "&amp;L_EvidencePhrase&amp;" ",BC637)))&gt;0,"INVALID – result not yet available (awaiting / TBC)",IF(AND(TRIM(U637)="Pass",SUMPRODUCT(--ISNUMBER(SEARCH(" "&amp;L_ResultBad&amp;" ",BC637)))&gt;0,NOT(SUMPRODUCT(--ISNUMBER(SEARCH(" "&amp;L_Negation&amp;" ",BC637)))&gt;0)),"INVALID – result describes a problem: use Fail, then Pass after CA",IF(AND(AQ637=1,OR(OR(LEN(AY637)&lt;3,ISNUMBER(MATCH(AY637,L_Placeholder,0))),SUMPRODUCT(--ISNUMBER(SEARCH(" "&amp;L_EvidencePhrase&amp;" ",BE637)))&gt;0)),"INVALID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SUBSTITUTE(SUBSTITUTE(SUBSTITUTE(SUBSTITUTE(SUBSTITUTE(SUBSTITUTE(SUBSTITUTE(SUBSTITUTE(SUBSTITUTE(SUBSTITUTE(SUBSTITUTE(SUBSTITUTE(SUBSTITUTE(LOWER(T637&amp;""),CHAR(160),"")," ",""),".",""),"-",""),"/",""),"?",""),"_",""),",",""),"[",""),"]",""),"(",""),")",""),"*","")</f>
        <v/>
      </c>
      <c r="AV637" s="61" t="str">
        <f aca="false">SUBSTITUTE(SUBSTITUTE(SUBSTITUTE(SUBSTITUTE(SUBSTITUTE(SUBSTITUTE(SUBSTITUTE(SUBSTITUTE(SUBSTITUTE(SUBSTITUTE(SUBSTITUTE(SUBSTITUTE(SUBSTITUTE(LOWER(V637&amp;""),CHAR(160),"")," ",""),".",""),"-",""),"/",""),"?",""),"_",""),",",""),"[",""),"]",""),"(",""),")",""),"*","")</f>
        <v/>
      </c>
      <c r="AW637" s="61" t="str">
        <f aca="false">SUBSTITUTE(SUBSTITUTE(SUBSTITUTE(SUBSTITUTE(SUBSTITUTE(SUBSTITUTE(SUBSTITUTE(SUBSTITUTE(SUBSTITUTE(SUBSTITUTE(SUBSTITUTE(SUBSTITUTE(SUBSTITUTE(LOWER(Z637&amp;""),CHAR(160),"")," ",""),".",""),"-",""),"/",""),"?",""),"_",""),",",""),"[",""),"]",""),"(",""),")",""),"*","")</f>
        <v/>
      </c>
      <c r="AX637" s="61" t="str">
        <f aca="false">SUBSTITUTE(SUBSTITUTE(SUBSTITUTE(SUBSTITUTE(SUBSTITUTE(SUBSTITUTE(SUBSTITUTE(SUBSTITUTE(SUBSTITUTE(SUBSTITUTE(SUBSTITUTE(SUBSTITUTE(SUBSTITUTE(LOWER(AE637&amp;""),CHAR(160),"")," ",""),".",""),"-",""),"/",""),"?",""),"_",""),",",""),"[",""),"]",""),"(",""),")",""),"*","")</f>
        <v/>
      </c>
      <c r="AY637" s="61" t="str">
        <f aca="false">SUBSTITUTE(SUBSTITUTE(SUBSTITUTE(SUBSTITUTE(SUBSTITUTE(SUBSTITUTE(SUBSTITUTE(SUBSTITUTE(SUBSTITUTE(SUBSTITUTE(SUBSTITUTE(SUBSTITUTE(SUBSTITUTE(LOWER(W637&amp;""),CHAR(160),"")," ",""),".",""),"-",""),"/",""),"?",""),"_",""),",",""),"[",""),"]",""),"(",""),")",""),"*","")</f>
        <v/>
      </c>
      <c r="AZ637" s="61" t="str">
        <f aca="false">SUBSTITUTE(SUBSTITUTE(SUBSTITUTE(SUBSTITUTE(SUBSTITUTE(SUBSTITUTE(SUBSTITUTE(SUBSTITUTE(SUBSTITUTE(SUBSTITUTE(SUBSTITUTE(SUBSTITUTE(SUBSTITUTE(LOWER(AC637&amp;""),CHAR(160),"")," ",""),".",""),"-",""),"/",""),"?",""),"_",""),",",""),"[",""),"]",""),"(",""),")",""),"*","")</f>
        <v/>
      </c>
      <c r="BA637" s="61" t="str">
        <f aca="false">SUBSTITUTE(SUBSTITUTE(SUBSTITUTE(SUBSTITUTE(SUBSTITUTE(SUBSTITUTE(SUBSTITUTE(SUBSTITUTE(SUBSTITUTE(SUBSTITUTE(SUBSTITUTE(SUBSTITUTE(SUBSTITUTE(LOWER(AA637&amp;""),CHAR(160),""),"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"&amp;TRIM(SUBSTITUTE(SUBSTITUTE(SUBSTITUTE(SUBSTITUTE(SUBSTITUTE(SUBSTITUTE(SUBSTITUTE(SUBSTITUTE(SUBSTITUTE(SUBSTITUTE(SUBSTITUTE(SUBSTITUTE(SUBSTITUTE(SUBSTITUTE(SUBSTITUTE(SUBSTITUTE(SUBSTITUTE(SUBSTITUTE(SUBSTITUTE(SUBSTITUTE(LOWER(V637&amp;""),CHAR(160)," "),"."," "),","," "),"-"," "),"/"," "),"("," "),")"," "),":"," "),";"," "),"_"," "),"–"," "),"?"," "),"!"," "),"*"," "),"["," "),"]"," "),"'"," "),"#"," "),"+"," "),"&amp;"," "))&amp;" "</f>
        <v>  </v>
      </c>
      <c r="BD637" s="61" t="str">
        <f aca="false">" "&amp;TRIM(SUBSTITUTE(SUBSTITUTE(SUBSTITUTE(SUBSTITUTE(SUBSTITUTE(SUBSTITUTE(SUBSTITUTE(SUBSTITUTE(SUBSTITUTE(SUBSTITUTE(SUBSTITUTE(SUBSTITUTE(SUBSTITUTE(SUBSTITUTE(SUBSTITUTE(SUBSTITUTE(SUBSTITUTE(SUBSTITUTE(SUBSTITUTE(SUBSTITUTE(LOWER(Z637&amp;""),CHAR(160)," "),"."," "),","," "),"-"," "),"/"," "),"("," "),")"," "),":"," "),";"," "),"_"," "),"–"," "),"?"," "),"!"," "),"*"," "),"["," "),"]"," "),"'"," "),"#"," "),"+"," "),"&amp;"," "))&amp;" "</f>
        <v>  </v>
      </c>
      <c r="BE637" s="61" t="str">
        <f aca="false">" "&amp;TRIM(SUBSTITUTE(SUBSTITUTE(SUBSTITUTE(SUBSTITUTE(SUBSTITUTE(SUBSTITUTE(SUBSTITUTE(SUBSTITUTE(SUBSTITUTE(SUBSTITUTE(SUBSTITUTE(SUBSTITUTE(SUBSTITUTE(SUBSTITUTE(SUBSTITUTE(SUBSTITUTE(SUBSTITUTE(SUBSTITUTE(SUBSTITUTE(SUBSTITUTE(LOWER(W637&amp;""),CHAR(160)," "),"."," "),","," "),"-"," "),"/"," "),"("," "),")"," "),":"," "),";"," "),"_"," "),"–"," "),"?"," "),"!"," "),"*"," "),"["," "),"]"," "),"'"," "),"#"," "),"+"," "),"&amp;"," "))&amp;" "</f>
        <v>  </v>
      </c>
      <c r="BF637" s="61" t="str">
        <f aca="false">" "&amp;TRIM(SUBSTITUTE(SUBSTITUTE(SUBSTITUTE(SUBSTITUTE(SUBSTITUTE(SUBSTITUTE(SUBSTITUTE(SUBSTITUTE(SUBSTITUTE(SUBSTITUTE(SUBSTITUTE(SUBSTITUTE(SUBSTITUTE(SUBSTITUTE(SUBSTITUTE(SUBSTITUTE(SUBSTITUTE(SUBSTITUTE(SUBSTITUTE(SUBSTITUTE(LOWER(AC637&amp;""),CHAR(160)," "),"."," "),","," "),"-"," "),"/"," "),"("," "),")"," "),":"," "),";"," "),"_"," "),"–"," "),"?"," "),"!"," "),"*"," "),"["," "),"]"," "),"'"," "),"#"," "),"+"," "),"&amp;"," "))&amp;" "</f>
        <v>  </v>
      </c>
    </row>
    <row r="638" customFormat="false" ht="91.5" hidden="false" customHeight="true" outlineLevel="0" collapsed="false">
      <c r="A638" s="57" t="s">
        <v>1335</v>
      </c>
      <c r="B638" s="57" t="s">
        <v>298</v>
      </c>
      <c r="C638" s="57" t="str">
        <f aca="false">Flights!$F$23</f>
        <v>MH0053</v>
      </c>
      <c r="D638" s="58" t="n">
        <f aca="false">Flights!$D$23</f>
        <v>46324</v>
      </c>
      <c r="E638" s="57" t="str">
        <f aca="false">Flights!$G$23&amp;"-"&amp;Flights!$H$23</f>
        <v>KIX-KUL</v>
      </c>
      <c r="F638" s="57" t="str">
        <f aca="false">Flights!$K$23</f>
        <v>EY</v>
      </c>
      <c r="G638" s="57" t="s">
        <v>402</v>
      </c>
      <c r="H638" s="57" t="s">
        <v>360</v>
      </c>
      <c r="I638" s="57" t="s">
        <v>616</v>
      </c>
      <c r="J638" s="57" t="s">
        <v>617</v>
      </c>
      <c r="K638" s="67" t="s">
        <v>1292</v>
      </c>
      <c r="L638" s="67" t="s">
        <v>1293</v>
      </c>
      <c r="M638" s="67" t="s">
        <v>433</v>
      </c>
      <c r="N638" s="67" t="s">
        <v>426</v>
      </c>
      <c r="O638" s="67" t="s">
        <v>1336</v>
      </c>
      <c r="P638" s="57" t="s">
        <v>292</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open",IF(AND(NOT(OR(LEN(AZ638)&lt;15,ISNUMBER(MATCH(AZ638,L_Placeholder,0)))),NOT(SUMPRODUCT(--ISNUMBER(SEARCH(" "&amp;L_EvidencePhrase&amp;" ",BF638)))&gt;0),NOT(OR(LEN(AU638)&lt;2,ISNUMBER(MATCH(AU638,L_Placeholder,0)))),NOT(OR(LEN(AX638)&lt;2,ISNUMBER(MATCH(AX638,L_Placeholder,0)))),TRIM(AE638)&lt;&gt;TRIM(T638)),"N/A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",BD638)))&gt;0),"INVALID – evidence missing, placeholder or not yet on file",IF(OR(LEN(AX638)&lt;2,ISNUMBER(MATCH(AX638,L_Placeholder,0))),"INVALID – verifier missing",IF(AX638=AU638,"INVALID – verifier must be someone other than the PIC",IF(SUMPRODUCT(--ISNUMBER(SEARCH(" "&amp;L_EvidencePhrase&amp;" ",BC638)))&gt;0,"INVALID – result not yet available (awaiting / TBC)",IF(AND(TRIM(U638)="Pass",SUMPRODUCT(--ISNUMBER(SEARCH(" "&amp;L_ResultBad&amp;" ",BC638)))&gt;0,NOT(SUMPRODUCT(--ISNUMBER(SEARCH(" "&amp;L_Negation&amp;" ",BC638)))&gt;0)),"INVALID – result describes a problem: use Fail, then Pass after CA",IF(AND(AQ638=1,OR(OR(LEN(AY638)&lt;3,ISNUMBER(MATCH(AY638,L_Placeholder,0))),SUMPRODUCT(--ISNUMBER(SEARCH(" "&amp;L_EvidencePhrase&amp;" ",BE638)))&gt;0)),"INVALID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SUBSTITUTE(SUBSTITUTE(SUBSTITUTE(SUBSTITUTE(SUBSTITUTE(SUBSTITUTE(SUBSTITUTE(SUBSTITUTE(SUBSTITUTE(SUBSTITUTE(SUBSTITUTE(SUBSTITUTE(SUBSTITUTE(LOWER(T638&amp;""),CHAR(160),"")," ",""),".",""),"-",""),"/",""),"?",""),"_",""),",",""),"[",""),"]",""),"(",""),")",""),"*","")</f>
        <v/>
      </c>
      <c r="AV638" s="61" t="str">
        <f aca="false">SUBSTITUTE(SUBSTITUTE(SUBSTITUTE(SUBSTITUTE(SUBSTITUTE(SUBSTITUTE(SUBSTITUTE(SUBSTITUTE(SUBSTITUTE(SUBSTITUTE(SUBSTITUTE(SUBSTITUTE(SUBSTITUTE(LOWER(V638&amp;""),CHAR(160),"")," ",""),".",""),"-",""),"/",""),"?",""),"_",""),",",""),"[",""),"]",""),"(",""),")",""),"*","")</f>
        <v/>
      </c>
      <c r="AW638" s="61" t="str">
        <f aca="false">SUBSTITUTE(SUBSTITUTE(SUBSTITUTE(SUBSTITUTE(SUBSTITUTE(SUBSTITUTE(SUBSTITUTE(SUBSTITUTE(SUBSTITUTE(SUBSTITUTE(SUBSTITUTE(SUBSTITUTE(SUBSTITUTE(LOWER(Z638&amp;""),CHAR(160),"")," ",""),".",""),"-",""),"/",""),"?",""),"_",""),",",""),"[",""),"]",""),"(",""),")",""),"*","")</f>
        <v/>
      </c>
      <c r="AX638" s="61" t="str">
        <f aca="false">SUBSTITUTE(SUBSTITUTE(SUBSTITUTE(SUBSTITUTE(SUBSTITUTE(SUBSTITUTE(SUBSTITUTE(SUBSTITUTE(SUBSTITUTE(SUBSTITUTE(SUBSTITUTE(SUBSTITUTE(SUBSTITUTE(LOWER(AE638&amp;""),CHAR(160),"")," ",""),".",""),"-",""),"/",""),"?",""),"_",""),",",""),"[",""),"]",""),"(",""),")",""),"*","")</f>
        <v/>
      </c>
      <c r="AY638" s="61" t="str">
        <f aca="false">SUBSTITUTE(SUBSTITUTE(SUBSTITUTE(SUBSTITUTE(SUBSTITUTE(SUBSTITUTE(SUBSTITUTE(SUBSTITUTE(SUBSTITUTE(SUBSTITUTE(SUBSTITUTE(SUBSTITUTE(SUBSTITUTE(LOWER(W638&amp;""),CHAR(160),"")," ",""),".",""),"-",""),"/",""),"?",""),"_",""),",",""),"[",""),"]",""),"(",""),")",""),"*","")</f>
        <v/>
      </c>
      <c r="AZ638" s="61" t="str">
        <f aca="false">SUBSTITUTE(SUBSTITUTE(SUBSTITUTE(SUBSTITUTE(SUBSTITUTE(SUBSTITUTE(SUBSTITUTE(SUBSTITUTE(SUBSTITUTE(SUBSTITUTE(SUBSTITUTE(SUBSTITUTE(SUBSTITUTE(LOWER(AC638&amp;""),CHAR(160),"")," ",""),".",""),"-",""),"/",""),"?",""),"_",""),",",""),"[",""),"]",""),"(",""),")",""),"*","")</f>
        <v/>
      </c>
      <c r="BA638" s="61" t="str">
        <f aca="false">SUBSTITUTE(SUBSTITUTE(SUBSTITUTE(SUBSTITUTE(SUBSTITUTE(SUBSTITUTE(SUBSTITUTE(SUBSTITUTE(SUBSTITUTE(SUBSTITUTE(SUBSTITUTE(SUBSTITUTE(SUBSTITUTE(LOWER(AA638&amp;""),CHAR(160),""),"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"&amp;TRIM(SUBSTITUTE(SUBSTITUTE(SUBSTITUTE(SUBSTITUTE(SUBSTITUTE(SUBSTITUTE(SUBSTITUTE(SUBSTITUTE(SUBSTITUTE(SUBSTITUTE(SUBSTITUTE(SUBSTITUTE(SUBSTITUTE(SUBSTITUTE(SUBSTITUTE(SUBSTITUTE(SUBSTITUTE(SUBSTITUTE(SUBSTITUTE(SUBSTITUTE(LOWER(V638&amp;""),CHAR(160)," "),"."," "),","," "),"-"," "),"/"," "),"("," "),")"," "),":"," "),";"," "),"_"," "),"–"," "),"?"," "),"!"," "),"*"," "),"["," "),"]"," "),"'"," "),"#"," "),"+"," "),"&amp;"," "))&amp;" "</f>
        <v>  </v>
      </c>
      <c r="BD638" s="61" t="str">
        <f aca="false">" "&amp;TRIM(SUBSTITUTE(SUBSTITUTE(SUBSTITUTE(SUBSTITUTE(SUBSTITUTE(SUBSTITUTE(SUBSTITUTE(SUBSTITUTE(SUBSTITUTE(SUBSTITUTE(SUBSTITUTE(SUBSTITUTE(SUBSTITUTE(SUBSTITUTE(SUBSTITUTE(SUBSTITUTE(SUBSTITUTE(SUBSTITUTE(SUBSTITUTE(SUBSTITUTE(LOWER(Z638&amp;""),CHAR(160)," "),"."," "),","," "),"-"," "),"/"," "),"("," "),")"," "),":"," "),";"," "),"_"," "),"–"," "),"?"," "),"!"," "),"*"," "),"["," "),"]"," "),"'"," "),"#"," "),"+"," "),"&amp;"," "))&amp;" "</f>
        <v>  </v>
      </c>
      <c r="BE638" s="61" t="str">
        <f aca="false">" "&amp;TRIM(SUBSTITUTE(SUBSTITUTE(SUBSTITUTE(SUBSTITUTE(SUBSTITUTE(SUBSTITUTE(SUBSTITUTE(SUBSTITUTE(SUBSTITUTE(SUBSTITUTE(SUBSTITUTE(SUBSTITUTE(SUBSTITUTE(SUBSTITUTE(SUBSTITUTE(SUBSTITUTE(SUBSTITUTE(SUBSTITUTE(SUBSTITUTE(SUBSTITUTE(LOWER(W638&amp;""),CHAR(160)," "),"."," "),","," "),"-"," "),"/"," "),"("," "),")"," "),":"," "),";"," "),"_"," "),"–"," "),"?"," "),"!"," "),"*"," "),"["," "),"]"," "),"'"," "),"#"," "),"+"," "),"&amp;"," "))&amp;" "</f>
        <v>  </v>
      </c>
      <c r="BF638" s="61" t="str">
        <f aca="false">" "&amp;TRIM(SUBSTITUTE(SUBSTITUTE(SUBSTITUTE(SUBSTITUTE(SUBSTITUTE(SUBSTITUTE(SUBSTITUTE(SUBSTITUTE(SUBSTITUTE(SUBSTITUTE(SUBSTITUTE(SUBSTITUTE(SUBSTITUTE(SUBSTITUTE(SUBSTITUTE(SUBSTITUTE(SUBSTITUTE(SUBSTITUTE(SUBSTITUTE(SUBSTITUTE(LOWER(AC638&amp;""),CHAR(160)," "),"."," "),","," "),"-"," "),"/"," "),"("," "),")"," "),":"," "),";"," "),"_"," "),"–"," "),"?"," "),"!"," "),"*"," "),"["," "),"]"," "),"'"," "),"#"," "),"+"," "),"&amp;"," "))&amp;" "</f>
        <v>  </v>
      </c>
    </row>
    <row r="639" customFormat="false" ht="39.75" hidden="false" customHeight="true" outlineLevel="0" collapsed="false">
      <c r="A639" s="57" t="s">
        <v>1337</v>
      </c>
      <c r="B639" s="57" t="s">
        <v>298</v>
      </c>
      <c r="C639" s="57" t="str">
        <f aca="false">Flights!$F$23</f>
        <v>MH0053</v>
      </c>
      <c r="D639" s="58" t="n">
        <f aca="false">Flights!$D$23</f>
        <v>46324</v>
      </c>
      <c r="E639" s="57" t="str">
        <f aca="false">Flights!$G$23&amp;"-"&amp;Flights!$H$23</f>
        <v>KIX-KUL</v>
      </c>
      <c r="F639" s="57" t="str">
        <f aca="false">Flights!$K$23</f>
        <v>EY</v>
      </c>
      <c r="G639" s="57" t="s">
        <v>441</v>
      </c>
      <c r="H639" s="57" t="s">
        <v>442</v>
      </c>
      <c r="I639" s="57" t="s">
        <v>361</v>
      </c>
      <c r="J639" s="57" t="s">
        <v>443</v>
      </c>
      <c r="K639" s="67" t="s">
        <v>408</v>
      </c>
      <c r="L639" s="67" t="s">
        <v>444</v>
      </c>
      <c r="M639" s="67"/>
      <c r="N639" s="67" t="s">
        <v>365</v>
      </c>
      <c r="O639" s="67" t="s">
        <v>445</v>
      </c>
      <c r="P639" s="57" t="s">
        <v>292</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open",IF(AND(NOT(OR(LEN(AZ639)&lt;15,ISNUMBER(MATCH(AZ639,L_Placeholder,0)))),NOT(SUMPRODUCT(--ISNUMBER(SEARCH(" "&amp;L_EvidencePhrase&amp;" ",BF639)))&gt;0),NOT(OR(LEN(AU639)&lt;2,ISNUMBER(MATCH(AU639,L_Placeholder,0)))),NOT(OR(LEN(AX639)&lt;2,ISNUMBER(MATCH(AX639,L_Placeholder,0)))),TRIM(AE639)&lt;&gt;TRIM(T639)),"N/A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",BD639)))&gt;0),"INVALID – evidence missing, placeholder or not yet on file",IF(OR(LEN(AX639)&lt;2,ISNUMBER(MATCH(AX639,L_Placeholder,0))),"INVALID – verifier missing",IF(AX639=AU639,"INVALID – verifier must be someone other than the PIC",IF(SUMPRODUCT(--ISNUMBER(SEARCH(" "&amp;L_EvidencePhrase&amp;" ",BC639)))&gt;0,"INVALID – result not yet available (awaiting / TBC)",IF(AND(TRIM(U639)="Pass",SUMPRODUCT(--ISNUMBER(SEARCH(" "&amp;L_ResultBad&amp;" ",BC639)))&gt;0,NOT(SUMPRODUCT(--ISNUMBER(SEARCH(" "&amp;L_Negation&amp;" ",BC639)))&gt;0)),"INVALID – result describes a problem: use Fail, then Pass after CA",IF(AND(AQ639=1,OR(OR(LEN(AY639)&lt;3,ISNUMBER(MATCH(AY639,L_Placeholder,0))),SUMPRODUCT(--ISNUMBER(SEARCH(" "&amp;L_EvidencePhrase&amp;" ",BE639)))&gt;0)),"INVALID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SUBSTITUTE(SUBSTITUTE(SUBSTITUTE(SUBSTITUTE(SUBSTITUTE(SUBSTITUTE(SUBSTITUTE(SUBSTITUTE(SUBSTITUTE(SUBSTITUTE(SUBSTITUTE(SUBSTITUTE(SUBSTITUTE(LOWER(T639&amp;""),CHAR(160),"")," ",""),".",""),"-",""),"/",""),"?",""),"_",""),",",""),"[",""),"]",""),"(",""),")",""),"*","")</f>
        <v/>
      </c>
      <c r="AV639" s="61" t="str">
        <f aca="false">SUBSTITUTE(SUBSTITUTE(SUBSTITUTE(SUBSTITUTE(SUBSTITUTE(SUBSTITUTE(SUBSTITUTE(SUBSTITUTE(SUBSTITUTE(SUBSTITUTE(SUBSTITUTE(SUBSTITUTE(SUBSTITUTE(LOWER(V639&amp;""),CHAR(160),"")," ",""),".",""),"-",""),"/",""),"?",""),"_",""),",",""),"[",""),"]",""),"(",""),")",""),"*","")</f>
        <v/>
      </c>
      <c r="AW639" s="61" t="str">
        <f aca="false">SUBSTITUTE(SUBSTITUTE(SUBSTITUTE(SUBSTITUTE(SUBSTITUTE(SUBSTITUTE(SUBSTITUTE(SUBSTITUTE(SUBSTITUTE(SUBSTITUTE(SUBSTITUTE(SUBSTITUTE(SUBSTITUTE(LOWER(Z639&amp;""),CHAR(160),"")," ",""),".",""),"-",""),"/",""),"?",""),"_",""),",",""),"[",""),"]",""),"(",""),")",""),"*","")</f>
        <v/>
      </c>
      <c r="AX639" s="61" t="str">
        <f aca="false">SUBSTITUTE(SUBSTITUTE(SUBSTITUTE(SUBSTITUTE(SUBSTITUTE(SUBSTITUTE(SUBSTITUTE(SUBSTITUTE(SUBSTITUTE(SUBSTITUTE(SUBSTITUTE(SUBSTITUTE(SUBSTITUTE(LOWER(AE639&amp;""),CHAR(160),"")," ",""),".",""),"-",""),"/",""),"?",""),"_",""),",",""),"[",""),"]",""),"(",""),")",""),"*","")</f>
        <v/>
      </c>
      <c r="AY639" s="61" t="str">
        <f aca="false">SUBSTITUTE(SUBSTITUTE(SUBSTITUTE(SUBSTITUTE(SUBSTITUTE(SUBSTITUTE(SUBSTITUTE(SUBSTITUTE(SUBSTITUTE(SUBSTITUTE(SUBSTITUTE(SUBSTITUTE(SUBSTITUTE(LOWER(W639&amp;""),CHAR(160),"")," ",""),".",""),"-",""),"/",""),"?",""),"_",""),",",""),"[",""),"]",""),"(",""),")",""),"*","")</f>
        <v/>
      </c>
      <c r="AZ639" s="61" t="str">
        <f aca="false">SUBSTITUTE(SUBSTITUTE(SUBSTITUTE(SUBSTITUTE(SUBSTITUTE(SUBSTITUTE(SUBSTITUTE(SUBSTITUTE(SUBSTITUTE(SUBSTITUTE(SUBSTITUTE(SUBSTITUTE(SUBSTITUTE(LOWER(AC639&amp;""),CHAR(160),"")," ",""),".",""),"-",""),"/",""),"?",""),"_",""),",",""),"[",""),"]",""),"(",""),")",""),"*","")</f>
        <v/>
      </c>
      <c r="BA639" s="61" t="str">
        <f aca="false">SUBSTITUTE(SUBSTITUTE(SUBSTITUTE(SUBSTITUTE(SUBSTITUTE(SUBSTITUTE(SUBSTITUTE(SUBSTITUTE(SUBSTITUTE(SUBSTITUTE(SUBSTITUTE(SUBSTITUTE(SUBSTITUTE(LOWER(AA639&amp;""),CHAR(160),""),"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"&amp;TRIM(SUBSTITUTE(SUBSTITUTE(SUBSTITUTE(SUBSTITUTE(SUBSTITUTE(SUBSTITUTE(SUBSTITUTE(SUBSTITUTE(SUBSTITUTE(SUBSTITUTE(SUBSTITUTE(SUBSTITUTE(SUBSTITUTE(SUBSTITUTE(SUBSTITUTE(SUBSTITUTE(SUBSTITUTE(SUBSTITUTE(SUBSTITUTE(SUBSTITUTE(LOWER(V639&amp;""),CHAR(160)," "),"."," "),","," "),"-"," "),"/"," "),"("," "),")"," "),":"," "),";"," "),"_"," "),"–"," "),"?"," "),"!"," "),"*"," "),"["," "),"]"," "),"'"," "),"#"," "),"+"," "),"&amp;"," "))&amp;" "</f>
        <v>  </v>
      </c>
      <c r="BD639" s="61" t="str">
        <f aca="false">" "&amp;TRIM(SUBSTITUTE(SUBSTITUTE(SUBSTITUTE(SUBSTITUTE(SUBSTITUTE(SUBSTITUTE(SUBSTITUTE(SUBSTITUTE(SUBSTITUTE(SUBSTITUTE(SUBSTITUTE(SUBSTITUTE(SUBSTITUTE(SUBSTITUTE(SUBSTITUTE(SUBSTITUTE(SUBSTITUTE(SUBSTITUTE(SUBSTITUTE(SUBSTITUTE(LOWER(Z639&amp;""),CHAR(160)," "),"."," "),","," "),"-"," "),"/"," "),"("," "),")"," "),":"," "),";"," "),"_"," "),"–"," "),"?"," "),"!"," "),"*"," "),"["," "),"]"," "),"'"," "),"#"," "),"+"," "),"&amp;"," "))&amp;" "</f>
        <v>  </v>
      </c>
      <c r="BE639" s="61" t="str">
        <f aca="false">" "&amp;TRIM(SUBSTITUTE(SUBSTITUTE(SUBSTITUTE(SUBSTITUTE(SUBSTITUTE(SUBSTITUTE(SUBSTITUTE(SUBSTITUTE(SUBSTITUTE(SUBSTITUTE(SUBSTITUTE(SUBSTITUTE(SUBSTITUTE(SUBSTITUTE(SUBSTITUTE(SUBSTITUTE(SUBSTITUTE(SUBSTITUTE(SUBSTITUTE(SUBSTITUTE(LOWER(W639&amp;""),CHAR(160)," "),"."," "),","," "),"-"," "),"/"," "),"("," "),")"," "),":"," "),";"," "),"_"," "),"–"," "),"?"," "),"!"," "),"*"," "),"["," "),"]"," "),"'"," "),"#"," "),"+"," "),"&amp;"," "))&amp;" "</f>
        <v>  </v>
      </c>
      <c r="BF639" s="61" t="str">
        <f aca="false">" "&amp;TRIM(SUBSTITUTE(SUBSTITUTE(SUBSTITUTE(SUBSTITUTE(SUBSTITUTE(SUBSTITUTE(SUBSTITUTE(SUBSTITUTE(SUBSTITUTE(SUBSTITUTE(SUBSTITUTE(SUBSTITUTE(SUBSTITUTE(SUBSTITUTE(SUBSTITUTE(SUBSTITUTE(SUBSTITUTE(SUBSTITUTE(SUBSTITUTE(SUBSTITUTE(LOWER(AC639&amp;""),CHAR(160)," "),"."," "),","," "),"-"," "),"/"," "),"("," "),")"," "),":"," "),";"," "),"_"," "),"–"," "),"?"," "),"!"," "),"*"," "),"["," "),"]"," "),"'"," "),"#"," "),"+"," "),"&amp;"," "))&amp;" "</f>
        <v>  </v>
      </c>
    </row>
    <row r="640" customFormat="false" ht="39.75" hidden="false" customHeight="true" outlineLevel="0" collapsed="false">
      <c r="A640" s="57" t="s">
        <v>1338</v>
      </c>
      <c r="B640" s="57" t="s">
        <v>298</v>
      </c>
      <c r="C640" s="57" t="str">
        <f aca="false">Flights!$F$23</f>
        <v>MH0053</v>
      </c>
      <c r="D640" s="58" t="n">
        <f aca="false">Flights!$D$23</f>
        <v>46324</v>
      </c>
      <c r="E640" s="57" t="str">
        <f aca="false">Flights!$G$23&amp;"-"&amp;Flights!$H$23</f>
        <v>KIX-KUL</v>
      </c>
      <c r="F640" s="57" t="str">
        <f aca="false">Flights!$K$23</f>
        <v>EY</v>
      </c>
      <c r="G640" s="57" t="s">
        <v>441</v>
      </c>
      <c r="H640" s="57" t="s">
        <v>442</v>
      </c>
      <c r="I640" s="57" t="s">
        <v>410</v>
      </c>
      <c r="J640" s="57" t="s">
        <v>447</v>
      </c>
      <c r="K640" s="67" t="s">
        <v>408</v>
      </c>
      <c r="L640" s="67" t="s">
        <v>444</v>
      </c>
      <c r="M640" s="67"/>
      <c r="N640" s="67" t="s">
        <v>365</v>
      </c>
      <c r="O640" s="67" t="s">
        <v>445</v>
      </c>
      <c r="P640" s="57" t="s">
        <v>292</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open",IF(AND(NOT(OR(LEN(AZ640)&lt;15,ISNUMBER(MATCH(AZ640,L_Placeholder,0)))),NOT(SUMPRODUCT(--ISNUMBER(SEARCH(" "&amp;L_EvidencePhrase&amp;" ",BF640)))&gt;0),NOT(OR(LEN(AU640)&lt;2,ISNUMBER(MATCH(AU640,L_Placeholder,0)))),NOT(OR(LEN(AX640)&lt;2,ISNUMBER(MATCH(AX640,L_Placeholder,0)))),TRIM(AE640)&lt;&gt;TRIM(T640)),"N/A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",BD640)))&gt;0),"INVALID – evidence missing, placeholder or not yet on file",IF(OR(LEN(AX640)&lt;2,ISNUMBER(MATCH(AX640,L_Placeholder,0))),"INVALID – verifier missing",IF(AX640=AU640,"INVALID – verifier must be someone other than the PIC",IF(SUMPRODUCT(--ISNUMBER(SEARCH(" "&amp;L_EvidencePhrase&amp;" ",BC640)))&gt;0,"INVALID – result not yet available (awaiting / TBC)",IF(AND(TRIM(U640)="Pass",SUMPRODUCT(--ISNUMBER(SEARCH(" "&amp;L_ResultBad&amp;" ",BC640)))&gt;0,NOT(SUMPRODUCT(--ISNUMBER(SEARCH(" "&amp;L_Negation&amp;" ",BC640)))&gt;0)),"INVALID – result describes a problem: use Fail, then Pass after CA",IF(AND(AQ640=1,OR(OR(LEN(AY640)&lt;3,ISNUMBER(MATCH(AY640,L_Placeholder,0))),SUMPRODUCT(--ISNUMBER(SEARCH(" "&amp;L_EvidencePhrase&amp;" ",BE640)))&gt;0)),"INVALID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SUBSTITUTE(SUBSTITUTE(SUBSTITUTE(SUBSTITUTE(SUBSTITUTE(SUBSTITUTE(SUBSTITUTE(SUBSTITUTE(SUBSTITUTE(SUBSTITUTE(SUBSTITUTE(SUBSTITUTE(SUBSTITUTE(LOWER(T640&amp;""),CHAR(160),"")," ",""),".",""),"-",""),"/",""),"?",""),"_",""),",",""),"[",""),"]",""),"(",""),")",""),"*","")</f>
        <v/>
      </c>
      <c r="AV640" s="61" t="str">
        <f aca="false">SUBSTITUTE(SUBSTITUTE(SUBSTITUTE(SUBSTITUTE(SUBSTITUTE(SUBSTITUTE(SUBSTITUTE(SUBSTITUTE(SUBSTITUTE(SUBSTITUTE(SUBSTITUTE(SUBSTITUTE(SUBSTITUTE(LOWER(V640&amp;""),CHAR(160),"")," ",""),".",""),"-",""),"/",""),"?",""),"_",""),",",""),"[",""),"]",""),"(",""),")",""),"*","")</f>
        <v/>
      </c>
      <c r="AW640" s="61" t="str">
        <f aca="false">SUBSTITUTE(SUBSTITUTE(SUBSTITUTE(SUBSTITUTE(SUBSTITUTE(SUBSTITUTE(SUBSTITUTE(SUBSTITUTE(SUBSTITUTE(SUBSTITUTE(SUBSTITUTE(SUBSTITUTE(SUBSTITUTE(LOWER(Z640&amp;""),CHAR(160),"")," ",""),".",""),"-",""),"/",""),"?",""),"_",""),",",""),"[",""),"]",""),"(",""),")",""),"*","")</f>
        <v/>
      </c>
      <c r="AX640" s="61" t="str">
        <f aca="false">SUBSTITUTE(SUBSTITUTE(SUBSTITUTE(SUBSTITUTE(SUBSTITUTE(SUBSTITUTE(SUBSTITUTE(SUBSTITUTE(SUBSTITUTE(SUBSTITUTE(SUBSTITUTE(SUBSTITUTE(SUBSTITUTE(LOWER(AE640&amp;""),CHAR(160),"")," ",""),".",""),"-",""),"/",""),"?",""),"_",""),",",""),"[",""),"]",""),"(",""),")",""),"*","")</f>
        <v/>
      </c>
      <c r="AY640" s="61" t="str">
        <f aca="false">SUBSTITUTE(SUBSTITUTE(SUBSTITUTE(SUBSTITUTE(SUBSTITUTE(SUBSTITUTE(SUBSTITUTE(SUBSTITUTE(SUBSTITUTE(SUBSTITUTE(SUBSTITUTE(SUBSTITUTE(SUBSTITUTE(LOWER(W640&amp;""),CHAR(160),"")," ",""),".",""),"-",""),"/",""),"?",""),"_",""),",",""),"[",""),"]",""),"(",""),")",""),"*","")</f>
        <v/>
      </c>
      <c r="AZ640" s="61" t="str">
        <f aca="false">SUBSTITUTE(SUBSTITUTE(SUBSTITUTE(SUBSTITUTE(SUBSTITUTE(SUBSTITUTE(SUBSTITUTE(SUBSTITUTE(SUBSTITUTE(SUBSTITUTE(SUBSTITUTE(SUBSTITUTE(SUBSTITUTE(LOWER(AC640&amp;""),CHAR(160),"")," ",""),".",""),"-",""),"/",""),"?",""),"_",""),",",""),"[",""),"]",""),"(",""),")",""),"*","")</f>
        <v/>
      </c>
      <c r="BA640" s="61" t="str">
        <f aca="false">SUBSTITUTE(SUBSTITUTE(SUBSTITUTE(SUBSTITUTE(SUBSTITUTE(SUBSTITUTE(SUBSTITUTE(SUBSTITUTE(SUBSTITUTE(SUBSTITUTE(SUBSTITUTE(SUBSTITUTE(SUBSTITUTE(LOWER(AA640&amp;""),CHAR(160),""),"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"&amp;TRIM(SUBSTITUTE(SUBSTITUTE(SUBSTITUTE(SUBSTITUTE(SUBSTITUTE(SUBSTITUTE(SUBSTITUTE(SUBSTITUTE(SUBSTITUTE(SUBSTITUTE(SUBSTITUTE(SUBSTITUTE(SUBSTITUTE(SUBSTITUTE(SUBSTITUTE(SUBSTITUTE(SUBSTITUTE(SUBSTITUTE(SUBSTITUTE(SUBSTITUTE(LOWER(V640&amp;""),CHAR(160)," "),"."," "),","," "),"-"," "),"/"," "),"("," "),")"," "),":"," "),";"," "),"_"," "),"–"," "),"?"," "),"!"," "),"*"," "),"["," "),"]"," "),"'"," "),"#"," "),"+"," "),"&amp;"," "))&amp;" "</f>
        <v>  </v>
      </c>
      <c r="BD640" s="61" t="str">
        <f aca="false">" "&amp;TRIM(SUBSTITUTE(SUBSTITUTE(SUBSTITUTE(SUBSTITUTE(SUBSTITUTE(SUBSTITUTE(SUBSTITUTE(SUBSTITUTE(SUBSTITUTE(SUBSTITUTE(SUBSTITUTE(SUBSTITUTE(SUBSTITUTE(SUBSTITUTE(SUBSTITUTE(SUBSTITUTE(SUBSTITUTE(SUBSTITUTE(SUBSTITUTE(SUBSTITUTE(LOWER(Z640&amp;""),CHAR(160)," "),"."," "),","," "),"-"," "),"/"," "),"("," "),")"," "),":"," "),";"," "),"_"," "),"–"," "),"?"," "),"!"," "),"*"," "),"["," "),"]"," "),"'"," "),"#"," "),"+"," "),"&amp;"," "))&amp;" "</f>
        <v>  </v>
      </c>
      <c r="BE640" s="61" t="str">
        <f aca="false">" "&amp;TRIM(SUBSTITUTE(SUBSTITUTE(SUBSTITUTE(SUBSTITUTE(SUBSTITUTE(SUBSTITUTE(SUBSTITUTE(SUBSTITUTE(SUBSTITUTE(SUBSTITUTE(SUBSTITUTE(SUBSTITUTE(SUBSTITUTE(SUBSTITUTE(SUBSTITUTE(SUBSTITUTE(SUBSTITUTE(SUBSTITUTE(SUBSTITUTE(SUBSTITUTE(LOWER(W640&amp;""),CHAR(160)," "),"."," "),","," "),"-"," "),"/"," "),"("," "),")"," "),":"," "),";"," "),"_"," "),"–"," "),"?"," "),"!"," "),"*"," "),"["," "),"]"," "),"'"," "),"#"," "),"+"," "),"&amp;"," "))&amp;" "</f>
        <v>  </v>
      </c>
      <c r="BF640" s="61" t="str">
        <f aca="false">" "&amp;TRIM(SUBSTITUTE(SUBSTITUTE(SUBSTITUTE(SUBSTITUTE(SUBSTITUTE(SUBSTITUTE(SUBSTITUTE(SUBSTITUTE(SUBSTITUTE(SUBSTITUTE(SUBSTITUTE(SUBSTITUTE(SUBSTITUTE(SUBSTITUTE(SUBSTITUTE(SUBSTITUTE(SUBSTITUTE(SUBSTITUTE(SUBSTITUTE(SUBSTITUTE(LOWER(AC640&amp;""),CHAR(160)," "),"."," "),","," "),"-"," "),"/"," "),"("," "),")"," "),":"," "),";"," "),"_"," "),"–"," "),"?"," "),"!"," "),"*"," "),"["," "),"]"," "),"'"," "),"#"," "),"+"," "),"&amp;"," "))&amp;" "</f>
        <v>  </v>
      </c>
    </row>
    <row r="641" customFormat="false" ht="39.75" hidden="false" customHeight="true" outlineLevel="0" collapsed="false">
      <c r="A641" s="57" t="s">
        <v>1339</v>
      </c>
      <c r="B641" s="57" t="s">
        <v>298</v>
      </c>
      <c r="C641" s="57" t="str">
        <f aca="false">Flights!$F$23</f>
        <v>MH0053</v>
      </c>
      <c r="D641" s="58" t="n">
        <f aca="false">Flights!$D$23</f>
        <v>46324</v>
      </c>
      <c r="E641" s="57" t="str">
        <f aca="false">Flights!$G$23&amp;"-"&amp;Flights!$H$23</f>
        <v>KIX-KUL</v>
      </c>
      <c r="F641" s="57" t="str">
        <f aca="false">Flights!$K$23</f>
        <v>EY</v>
      </c>
      <c r="G641" s="57" t="s">
        <v>441</v>
      </c>
      <c r="H641" s="57" t="s">
        <v>442</v>
      </c>
      <c r="I641" s="57" t="s">
        <v>429</v>
      </c>
      <c r="J641" s="57" t="s">
        <v>451</v>
      </c>
      <c r="K641" s="67" t="s">
        <v>431</v>
      </c>
      <c r="L641" s="67" t="s">
        <v>1330</v>
      </c>
      <c r="M641" s="67" t="s">
        <v>433</v>
      </c>
      <c r="N641" s="67" t="s">
        <v>365</v>
      </c>
      <c r="O641" s="67"/>
      <c r="P641" s="57" t="s">
        <v>292</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open",IF(AND(NOT(OR(LEN(AZ641)&lt;15,ISNUMBER(MATCH(AZ641,L_Placeholder,0)))),NOT(SUMPRODUCT(--ISNUMBER(SEARCH(" "&amp;L_EvidencePhrase&amp;" ",BF641)))&gt;0),NOT(OR(LEN(AU641)&lt;2,ISNUMBER(MATCH(AU641,L_Placeholder,0)))),NOT(OR(LEN(AX641)&lt;2,ISNUMBER(MATCH(AX641,L_Placeholder,0)))),TRIM(AE641)&lt;&gt;TRIM(T641)),"N/A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",BD641)))&gt;0),"INVALID – evidence missing, placeholder or not yet on file",IF(OR(LEN(AX641)&lt;2,ISNUMBER(MATCH(AX641,L_Placeholder,0))),"INVALID – verifier missing",IF(AX641=AU641,"INVALID – verifier must be someone other than the PIC",IF(SUMPRODUCT(--ISNUMBER(SEARCH(" "&amp;L_EvidencePhrase&amp;" ",BC641)))&gt;0,"INVALID – result not yet available (awaiting / TBC)",IF(AND(TRIM(U641)="Pass",SUMPRODUCT(--ISNUMBER(SEARCH(" "&amp;L_ResultBad&amp;" ",BC641)))&gt;0,NOT(SUMPRODUCT(--ISNUMBER(SEARCH(" "&amp;L_Negation&amp;" ",BC641)))&gt;0)),"INVALID – result describes a problem: use Fail, then Pass after CA",IF(AND(AQ641=1,OR(OR(LEN(AY641)&lt;3,ISNUMBER(MATCH(AY641,L_Placeholder,0))),SUMPRODUCT(--ISNUMBER(SEARCH(" "&amp;L_EvidencePhrase&amp;" ",BE641)))&gt;0)),"INVALID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SUBSTITUTE(SUBSTITUTE(SUBSTITUTE(SUBSTITUTE(SUBSTITUTE(SUBSTITUTE(SUBSTITUTE(SUBSTITUTE(SUBSTITUTE(SUBSTITUTE(SUBSTITUTE(SUBSTITUTE(SUBSTITUTE(LOWER(T641&amp;""),CHAR(160),"")," ",""),".",""),"-",""),"/",""),"?",""),"_",""),",",""),"[",""),"]",""),"(",""),")",""),"*","")</f>
        <v/>
      </c>
      <c r="AV641" s="61" t="str">
        <f aca="false">SUBSTITUTE(SUBSTITUTE(SUBSTITUTE(SUBSTITUTE(SUBSTITUTE(SUBSTITUTE(SUBSTITUTE(SUBSTITUTE(SUBSTITUTE(SUBSTITUTE(SUBSTITUTE(SUBSTITUTE(SUBSTITUTE(LOWER(V641&amp;""),CHAR(160),"")," ",""),".",""),"-",""),"/",""),"?",""),"_",""),",",""),"[",""),"]",""),"(",""),")",""),"*","")</f>
        <v/>
      </c>
      <c r="AW641" s="61" t="str">
        <f aca="false">SUBSTITUTE(SUBSTITUTE(SUBSTITUTE(SUBSTITUTE(SUBSTITUTE(SUBSTITUTE(SUBSTITUTE(SUBSTITUTE(SUBSTITUTE(SUBSTITUTE(SUBSTITUTE(SUBSTITUTE(SUBSTITUTE(LOWER(Z641&amp;""),CHAR(160),"")," ",""),".",""),"-",""),"/",""),"?",""),"_",""),",",""),"[",""),"]",""),"(",""),")",""),"*","")</f>
        <v/>
      </c>
      <c r="AX641" s="61" t="str">
        <f aca="false">SUBSTITUTE(SUBSTITUTE(SUBSTITUTE(SUBSTITUTE(SUBSTITUTE(SUBSTITUTE(SUBSTITUTE(SUBSTITUTE(SUBSTITUTE(SUBSTITUTE(SUBSTITUTE(SUBSTITUTE(SUBSTITUTE(LOWER(AE641&amp;""),CHAR(160),"")," ",""),".",""),"-",""),"/",""),"?",""),"_",""),",",""),"[",""),"]",""),"(",""),")",""),"*","")</f>
        <v/>
      </c>
      <c r="AY641" s="61" t="str">
        <f aca="false">SUBSTITUTE(SUBSTITUTE(SUBSTITUTE(SUBSTITUTE(SUBSTITUTE(SUBSTITUTE(SUBSTITUTE(SUBSTITUTE(SUBSTITUTE(SUBSTITUTE(SUBSTITUTE(SUBSTITUTE(SUBSTITUTE(LOWER(W641&amp;""),CHAR(160),"")," ",""),".",""),"-",""),"/",""),"?",""),"_",""),",",""),"[",""),"]",""),"(",""),")",""),"*","")</f>
        <v/>
      </c>
      <c r="AZ641" s="61" t="str">
        <f aca="false">SUBSTITUTE(SUBSTITUTE(SUBSTITUTE(SUBSTITUTE(SUBSTITUTE(SUBSTITUTE(SUBSTITUTE(SUBSTITUTE(SUBSTITUTE(SUBSTITUTE(SUBSTITUTE(SUBSTITUTE(SUBSTITUTE(LOWER(AC641&amp;""),CHAR(160),"")," ",""),".",""),"-",""),"/",""),"?",""),"_",""),",",""),"[",""),"]",""),"(",""),")",""),"*","")</f>
        <v/>
      </c>
      <c r="BA641" s="61" t="str">
        <f aca="false">SUBSTITUTE(SUBSTITUTE(SUBSTITUTE(SUBSTITUTE(SUBSTITUTE(SUBSTITUTE(SUBSTITUTE(SUBSTITUTE(SUBSTITUTE(SUBSTITUTE(SUBSTITUTE(SUBSTITUTE(SUBSTITUTE(LOWER(AA641&amp;""),CHAR(160),""),"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"&amp;TRIM(SUBSTITUTE(SUBSTITUTE(SUBSTITUTE(SUBSTITUTE(SUBSTITUTE(SUBSTITUTE(SUBSTITUTE(SUBSTITUTE(SUBSTITUTE(SUBSTITUTE(SUBSTITUTE(SUBSTITUTE(SUBSTITUTE(SUBSTITUTE(SUBSTITUTE(SUBSTITUTE(SUBSTITUTE(SUBSTITUTE(SUBSTITUTE(SUBSTITUTE(LOWER(V641&amp;""),CHAR(160)," "),"."," "),","," "),"-"," "),"/"," "),"("," "),")"," "),":"," "),";"," "),"_"," "),"–"," "),"?"," "),"!"," "),"*"," "),"["," "),"]"," "),"'"," "),"#"," "),"+"," "),"&amp;"," "))&amp;" "</f>
        <v>  </v>
      </c>
      <c r="BD641" s="61" t="str">
        <f aca="false">" "&amp;TRIM(SUBSTITUTE(SUBSTITUTE(SUBSTITUTE(SUBSTITUTE(SUBSTITUTE(SUBSTITUTE(SUBSTITUTE(SUBSTITUTE(SUBSTITUTE(SUBSTITUTE(SUBSTITUTE(SUBSTITUTE(SUBSTITUTE(SUBSTITUTE(SUBSTITUTE(SUBSTITUTE(SUBSTITUTE(SUBSTITUTE(SUBSTITUTE(SUBSTITUTE(LOWER(Z641&amp;""),CHAR(160)," "),"."," "),","," "),"-"," "),"/"," "),"("," "),")"," "),":"," "),";"," "),"_"," "),"–"," "),"?"," "),"!"," "),"*"," "),"["," "),"]"," "),"'"," "),"#"," "),"+"," "),"&amp;"," "))&amp;" "</f>
        <v>  </v>
      </c>
      <c r="BE641" s="61" t="str">
        <f aca="false">" "&amp;TRIM(SUBSTITUTE(SUBSTITUTE(SUBSTITUTE(SUBSTITUTE(SUBSTITUTE(SUBSTITUTE(SUBSTITUTE(SUBSTITUTE(SUBSTITUTE(SUBSTITUTE(SUBSTITUTE(SUBSTITUTE(SUBSTITUTE(SUBSTITUTE(SUBSTITUTE(SUBSTITUTE(SUBSTITUTE(SUBSTITUTE(SUBSTITUTE(SUBSTITUTE(LOWER(W641&amp;""),CHAR(160)," "),"."," "),","," "),"-"," "),"/"," "),"("," "),")"," "),":"," "),";"," "),"_"," "),"–"," "),"?"," "),"!"," "),"*"," "),"["," "),"]"," "),"'"," "),"#"," "),"+"," "),"&amp;"," "))&amp;" "</f>
        <v>  </v>
      </c>
      <c r="BF641" s="61" t="str">
        <f aca="false">" "&amp;TRIM(SUBSTITUTE(SUBSTITUTE(SUBSTITUTE(SUBSTITUTE(SUBSTITUTE(SUBSTITUTE(SUBSTITUTE(SUBSTITUTE(SUBSTITUTE(SUBSTITUTE(SUBSTITUTE(SUBSTITUTE(SUBSTITUTE(SUBSTITUTE(SUBSTITUTE(SUBSTITUTE(SUBSTITUTE(SUBSTITUTE(SUBSTITUTE(SUBSTITUTE(LOWER(AC641&amp;""),CHAR(160)," "),"."," "),","," "),"-"," "),"/"," "),"("," "),")"," "),":"," "),";"," "),"_"," "),"–"," "),"?"," "),"!"," "),"*"," "),"["," "),"]"," "),"'"," "),"#"," "),"+"," "),"&amp;"," "))&amp;" "</f>
        <v>  </v>
      </c>
    </row>
    <row r="642" customFormat="false" ht="54" hidden="false" customHeight="true" outlineLevel="0" collapsed="false">
      <c r="A642" s="57" t="s">
        <v>1340</v>
      </c>
      <c r="B642" s="57" t="s">
        <v>298</v>
      </c>
      <c r="C642" s="57" t="str">
        <f aca="false">Flights!$F$23</f>
        <v>MH0053</v>
      </c>
      <c r="D642" s="58" t="n">
        <f aca="false">Flights!$D$23</f>
        <v>46324</v>
      </c>
      <c r="E642" s="57" t="str">
        <f aca="false">Flights!$G$23&amp;"-"&amp;Flights!$H$23</f>
        <v>KIX-KUL</v>
      </c>
      <c r="F642" s="57" t="str">
        <f aca="false">Flights!$K$23</f>
        <v>EY</v>
      </c>
      <c r="G642" s="57" t="s">
        <v>441</v>
      </c>
      <c r="H642" s="57" t="s">
        <v>442</v>
      </c>
      <c r="I642" s="57" t="s">
        <v>429</v>
      </c>
      <c r="J642" s="57" t="s">
        <v>453</v>
      </c>
      <c r="K642" s="67" t="s">
        <v>1070</v>
      </c>
      <c r="L642" s="67" t="s">
        <v>1333</v>
      </c>
      <c r="M642" s="67" t="s">
        <v>433</v>
      </c>
      <c r="N642" s="67" t="s">
        <v>365</v>
      </c>
      <c r="O642" s="67" t="s">
        <v>1341</v>
      </c>
      <c r="P642" s="57" t="s">
        <v>292</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open",IF(AND(NOT(OR(LEN(AZ642)&lt;15,ISNUMBER(MATCH(AZ642,L_Placeholder,0)))),NOT(SUMPRODUCT(--ISNUMBER(SEARCH(" "&amp;L_EvidencePhrase&amp;" ",BF642)))&gt;0),NOT(OR(LEN(AU642)&lt;2,ISNUMBER(MATCH(AU642,L_Placeholder,0)))),NOT(OR(LEN(AX642)&lt;2,ISNUMBER(MATCH(AX642,L_Placeholder,0)))),TRIM(AE642)&lt;&gt;TRIM(T642)),"N/A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",BD642)))&gt;0),"INVALID – evidence missing, placeholder or not yet on file",IF(OR(LEN(AX642)&lt;2,ISNUMBER(MATCH(AX642,L_Placeholder,0))),"INVALID – verifier missing",IF(AX642=AU642,"INVALID – verifier must be someone other than the PIC",IF(SUMPRODUCT(--ISNUMBER(SEARCH(" "&amp;L_EvidencePhrase&amp;" ",BC642)))&gt;0,"INVALID – result not yet available (awaiting / TBC)",IF(AND(TRIM(U642)="Pass",SUMPRODUCT(--ISNUMBER(SEARCH(" "&amp;L_ResultBad&amp;" ",BC642)))&gt;0,NOT(SUMPRODUCT(--ISNUMBER(SEARCH(" "&amp;L_Negation&amp;" ",BC642)))&gt;0)),"INVALID – result describes a problem: use Fail, then Pass after CA",IF(AND(AQ642=1,OR(OR(LEN(AY642)&lt;3,ISNUMBER(MATCH(AY642,L_Placeholder,0))),SUMPRODUCT(--ISNUMBER(SEARCH(" "&amp;L_EvidencePhrase&amp;" ",BE642)))&gt;0)),"INVALID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SUBSTITUTE(SUBSTITUTE(SUBSTITUTE(SUBSTITUTE(SUBSTITUTE(SUBSTITUTE(SUBSTITUTE(SUBSTITUTE(SUBSTITUTE(SUBSTITUTE(SUBSTITUTE(SUBSTITUTE(SUBSTITUTE(LOWER(T642&amp;""),CHAR(160),"")," ",""),".",""),"-",""),"/",""),"?",""),"_",""),",",""),"[",""),"]",""),"(",""),")",""),"*","")</f>
        <v/>
      </c>
      <c r="AV642" s="61" t="str">
        <f aca="false">SUBSTITUTE(SUBSTITUTE(SUBSTITUTE(SUBSTITUTE(SUBSTITUTE(SUBSTITUTE(SUBSTITUTE(SUBSTITUTE(SUBSTITUTE(SUBSTITUTE(SUBSTITUTE(SUBSTITUTE(SUBSTITUTE(LOWER(V642&amp;""),CHAR(160),"")," ",""),".",""),"-",""),"/",""),"?",""),"_",""),",",""),"[",""),"]",""),"(",""),")",""),"*","")</f>
        <v/>
      </c>
      <c r="AW642" s="61" t="str">
        <f aca="false">SUBSTITUTE(SUBSTITUTE(SUBSTITUTE(SUBSTITUTE(SUBSTITUTE(SUBSTITUTE(SUBSTITUTE(SUBSTITUTE(SUBSTITUTE(SUBSTITUTE(SUBSTITUTE(SUBSTITUTE(SUBSTITUTE(LOWER(Z642&amp;""),CHAR(160),"")," ",""),".",""),"-",""),"/",""),"?",""),"_",""),",",""),"[",""),"]",""),"(",""),")",""),"*","")</f>
        <v/>
      </c>
      <c r="AX642" s="61" t="str">
        <f aca="false">SUBSTITUTE(SUBSTITUTE(SUBSTITUTE(SUBSTITUTE(SUBSTITUTE(SUBSTITUTE(SUBSTITUTE(SUBSTITUTE(SUBSTITUTE(SUBSTITUTE(SUBSTITUTE(SUBSTITUTE(SUBSTITUTE(LOWER(AE642&amp;""),CHAR(160),"")," ",""),".",""),"-",""),"/",""),"?",""),"_",""),",",""),"[",""),"]",""),"(",""),")",""),"*","")</f>
        <v/>
      </c>
      <c r="AY642" s="61" t="str">
        <f aca="false">SUBSTITUTE(SUBSTITUTE(SUBSTITUTE(SUBSTITUTE(SUBSTITUTE(SUBSTITUTE(SUBSTITUTE(SUBSTITUTE(SUBSTITUTE(SUBSTITUTE(SUBSTITUTE(SUBSTITUTE(SUBSTITUTE(LOWER(W642&amp;""),CHAR(160),"")," ",""),".",""),"-",""),"/",""),"?",""),"_",""),",",""),"[",""),"]",""),"(",""),")",""),"*","")</f>
        <v/>
      </c>
      <c r="AZ642" s="61" t="str">
        <f aca="false">SUBSTITUTE(SUBSTITUTE(SUBSTITUTE(SUBSTITUTE(SUBSTITUTE(SUBSTITUTE(SUBSTITUTE(SUBSTITUTE(SUBSTITUTE(SUBSTITUTE(SUBSTITUTE(SUBSTITUTE(SUBSTITUTE(LOWER(AC642&amp;""),CHAR(160),"")," ",""),".",""),"-",""),"/",""),"?",""),"_",""),",",""),"[",""),"]",""),"(",""),")",""),"*","")</f>
        <v/>
      </c>
      <c r="BA642" s="61" t="str">
        <f aca="false">SUBSTITUTE(SUBSTITUTE(SUBSTITUTE(SUBSTITUTE(SUBSTITUTE(SUBSTITUTE(SUBSTITUTE(SUBSTITUTE(SUBSTITUTE(SUBSTITUTE(SUBSTITUTE(SUBSTITUTE(SUBSTITUTE(LOWER(AA642&amp;""),CHAR(160),""),"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"&amp;TRIM(SUBSTITUTE(SUBSTITUTE(SUBSTITUTE(SUBSTITUTE(SUBSTITUTE(SUBSTITUTE(SUBSTITUTE(SUBSTITUTE(SUBSTITUTE(SUBSTITUTE(SUBSTITUTE(SUBSTITUTE(SUBSTITUTE(SUBSTITUTE(SUBSTITUTE(SUBSTITUTE(SUBSTITUTE(SUBSTITUTE(SUBSTITUTE(SUBSTITUTE(LOWER(V642&amp;""),CHAR(160)," "),"."," "),","," "),"-"," "),"/"," "),"("," "),")"," "),":"," "),";"," "),"_"," "),"–"," "),"?"," "),"!"," "),"*"," "),"["," "),"]"," "),"'"," "),"#"," "),"+"," "),"&amp;"," "))&amp;" "</f>
        <v>  </v>
      </c>
      <c r="BD642" s="61" t="str">
        <f aca="false">" "&amp;TRIM(SUBSTITUTE(SUBSTITUTE(SUBSTITUTE(SUBSTITUTE(SUBSTITUTE(SUBSTITUTE(SUBSTITUTE(SUBSTITUTE(SUBSTITUTE(SUBSTITUTE(SUBSTITUTE(SUBSTITUTE(SUBSTITUTE(SUBSTITUTE(SUBSTITUTE(SUBSTITUTE(SUBSTITUTE(SUBSTITUTE(SUBSTITUTE(SUBSTITUTE(LOWER(Z642&amp;""),CHAR(160)," "),"."," "),","," "),"-"," "),"/"," "),"("," "),")"," "),":"," "),";"," "),"_"," "),"–"," "),"?"," "),"!"," "),"*"," "),"["," "),"]"," "),"'"," "),"#"," "),"+"," "),"&amp;"," "))&amp;" "</f>
        <v>  </v>
      </c>
      <c r="BE642" s="61" t="str">
        <f aca="false">" "&amp;TRIM(SUBSTITUTE(SUBSTITUTE(SUBSTITUTE(SUBSTITUTE(SUBSTITUTE(SUBSTITUTE(SUBSTITUTE(SUBSTITUTE(SUBSTITUTE(SUBSTITUTE(SUBSTITUTE(SUBSTITUTE(SUBSTITUTE(SUBSTITUTE(SUBSTITUTE(SUBSTITUTE(SUBSTITUTE(SUBSTITUTE(SUBSTITUTE(SUBSTITUTE(LOWER(W642&amp;""),CHAR(160)," "),"."," "),","," "),"-"," "),"/"," "),"("," "),")"," "),":"," "),";"," "),"_"," "),"–"," "),"?"," "),"!"," "),"*"," "),"["," "),"]"," "),"'"," "),"#"," "),"+"," "),"&amp;"," "))&amp;" "</f>
        <v>  </v>
      </c>
      <c r="BF642" s="61" t="str">
        <f aca="false">" "&amp;TRIM(SUBSTITUTE(SUBSTITUTE(SUBSTITUTE(SUBSTITUTE(SUBSTITUTE(SUBSTITUTE(SUBSTITUTE(SUBSTITUTE(SUBSTITUTE(SUBSTITUTE(SUBSTITUTE(SUBSTITUTE(SUBSTITUTE(SUBSTITUTE(SUBSTITUTE(SUBSTITUTE(SUBSTITUTE(SUBSTITUTE(SUBSTITUTE(SUBSTITUTE(LOWER(AC642&amp;""),CHAR(160)," "),"."," "),","," "),"-"," "),"/"," "),"("," "),")"," "),":"," "),";"," "),"_"," "),"–"," "),"?"," "),"!"," "),"*"," "),"["," "),"]"," "),"'"," "),"#"," "),"+"," "),"&amp;"," "))&amp;" "</f>
        <v>  </v>
      </c>
    </row>
    <row r="643" customFormat="false" ht="54" hidden="false" customHeight="true" outlineLevel="0" collapsed="false">
      <c r="A643" s="57" t="s">
        <v>1342</v>
      </c>
      <c r="B643" s="57" t="s">
        <v>298</v>
      </c>
      <c r="C643" s="57" t="str">
        <f aca="false">Flights!$F$23</f>
        <v>MH0053</v>
      </c>
      <c r="D643" s="58" t="n">
        <f aca="false">Flights!$D$23</f>
        <v>46324</v>
      </c>
      <c r="E643" s="57" t="str">
        <f aca="false">Flights!$G$23&amp;"-"&amp;Flights!$H$23</f>
        <v>KIX-KUL</v>
      </c>
      <c r="F643" s="57" t="str">
        <f aca="false">Flights!$K$23</f>
        <v>EY</v>
      </c>
      <c r="G643" s="57" t="s">
        <v>441</v>
      </c>
      <c r="H643" s="57" t="s">
        <v>442</v>
      </c>
      <c r="I643" s="57" t="s">
        <v>616</v>
      </c>
      <c r="J643" s="57" t="s">
        <v>641</v>
      </c>
      <c r="K643" s="67" t="s">
        <v>1292</v>
      </c>
      <c r="L643" s="67" t="s">
        <v>1293</v>
      </c>
      <c r="M643" s="67" t="s">
        <v>433</v>
      </c>
      <c r="N643" s="67" t="s">
        <v>426</v>
      </c>
      <c r="O643" s="67" t="s">
        <v>1343</v>
      </c>
      <c r="P643" s="57" t="s">
        <v>292</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open",IF(AND(NOT(OR(LEN(AZ643)&lt;15,ISNUMBER(MATCH(AZ643,L_Placeholder,0)))),NOT(SUMPRODUCT(--ISNUMBER(SEARCH(" "&amp;L_EvidencePhrase&amp;" ",BF643)))&gt;0),NOT(OR(LEN(AU643)&lt;2,ISNUMBER(MATCH(AU643,L_Placeholder,0)))),NOT(OR(LEN(AX643)&lt;2,ISNUMBER(MATCH(AX643,L_Placeholder,0)))),TRIM(AE643)&lt;&gt;TRIM(T643)),"N/A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",BD643)))&gt;0),"INVALID – evidence missing, placeholder or not yet on file",IF(OR(LEN(AX643)&lt;2,ISNUMBER(MATCH(AX643,L_Placeholder,0))),"INVALID – verifier missing",IF(AX643=AU643,"INVALID – verifier must be someone other than the PIC",IF(SUMPRODUCT(--ISNUMBER(SEARCH(" "&amp;L_EvidencePhrase&amp;" ",BC643)))&gt;0,"INVALID – result not yet available (awaiting / TBC)",IF(AND(TRIM(U643)="Pass",SUMPRODUCT(--ISNUMBER(SEARCH(" "&amp;L_ResultBad&amp;" ",BC643)))&gt;0,NOT(SUMPRODUCT(--ISNUMBER(SEARCH(" "&amp;L_Negation&amp;" ",BC643)))&gt;0)),"INVALID – result describes a problem: use Fail, then Pass after CA",IF(AND(AQ643=1,OR(OR(LEN(AY643)&lt;3,ISNUMBER(MATCH(AY643,L_Placeholder,0))),SUMPRODUCT(--ISNUMBER(SEARCH(" "&amp;L_EvidencePhrase&amp;" ",BE643)))&gt;0)),"INVALID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SUBSTITUTE(SUBSTITUTE(SUBSTITUTE(SUBSTITUTE(SUBSTITUTE(SUBSTITUTE(SUBSTITUTE(SUBSTITUTE(SUBSTITUTE(SUBSTITUTE(SUBSTITUTE(SUBSTITUTE(SUBSTITUTE(LOWER(T643&amp;""),CHAR(160),"")," ",""),".",""),"-",""),"/",""),"?",""),"_",""),",",""),"[",""),"]",""),"(",""),")",""),"*","")</f>
        <v/>
      </c>
      <c r="AV643" s="61" t="str">
        <f aca="false">SUBSTITUTE(SUBSTITUTE(SUBSTITUTE(SUBSTITUTE(SUBSTITUTE(SUBSTITUTE(SUBSTITUTE(SUBSTITUTE(SUBSTITUTE(SUBSTITUTE(SUBSTITUTE(SUBSTITUTE(SUBSTITUTE(LOWER(V643&amp;""),CHAR(160),"")," ",""),".",""),"-",""),"/",""),"?",""),"_",""),",",""),"[",""),"]",""),"(",""),")",""),"*","")</f>
        <v/>
      </c>
      <c r="AW643" s="61" t="str">
        <f aca="false">SUBSTITUTE(SUBSTITUTE(SUBSTITUTE(SUBSTITUTE(SUBSTITUTE(SUBSTITUTE(SUBSTITUTE(SUBSTITUTE(SUBSTITUTE(SUBSTITUTE(SUBSTITUTE(SUBSTITUTE(SUBSTITUTE(LOWER(Z643&amp;""),CHAR(160),"")," ",""),".",""),"-",""),"/",""),"?",""),"_",""),",",""),"[",""),"]",""),"(",""),")",""),"*","")</f>
        <v/>
      </c>
      <c r="AX643" s="61" t="str">
        <f aca="false">SUBSTITUTE(SUBSTITUTE(SUBSTITUTE(SUBSTITUTE(SUBSTITUTE(SUBSTITUTE(SUBSTITUTE(SUBSTITUTE(SUBSTITUTE(SUBSTITUTE(SUBSTITUTE(SUBSTITUTE(SUBSTITUTE(LOWER(AE643&amp;""),CHAR(160),"")," ",""),".",""),"-",""),"/",""),"?",""),"_",""),",",""),"[",""),"]",""),"(",""),")",""),"*","")</f>
        <v/>
      </c>
      <c r="AY643" s="61" t="str">
        <f aca="false">SUBSTITUTE(SUBSTITUTE(SUBSTITUTE(SUBSTITUTE(SUBSTITUTE(SUBSTITUTE(SUBSTITUTE(SUBSTITUTE(SUBSTITUTE(SUBSTITUTE(SUBSTITUTE(SUBSTITUTE(SUBSTITUTE(LOWER(W643&amp;""),CHAR(160),"")," ",""),".",""),"-",""),"/",""),"?",""),"_",""),",",""),"[",""),"]",""),"(",""),")",""),"*","")</f>
        <v/>
      </c>
      <c r="AZ643" s="61" t="str">
        <f aca="false">SUBSTITUTE(SUBSTITUTE(SUBSTITUTE(SUBSTITUTE(SUBSTITUTE(SUBSTITUTE(SUBSTITUTE(SUBSTITUTE(SUBSTITUTE(SUBSTITUTE(SUBSTITUTE(SUBSTITUTE(SUBSTITUTE(LOWER(AC643&amp;""),CHAR(160),"")," ",""),".",""),"-",""),"/",""),"?",""),"_",""),",",""),"[",""),"]",""),"(",""),")",""),"*","")</f>
        <v/>
      </c>
      <c r="BA643" s="61" t="str">
        <f aca="false">SUBSTITUTE(SUBSTITUTE(SUBSTITUTE(SUBSTITUTE(SUBSTITUTE(SUBSTITUTE(SUBSTITUTE(SUBSTITUTE(SUBSTITUTE(SUBSTITUTE(SUBSTITUTE(SUBSTITUTE(SUBSTITUTE(LOWER(AA643&amp;""),CHAR(160),""),"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"&amp;TRIM(SUBSTITUTE(SUBSTITUTE(SUBSTITUTE(SUBSTITUTE(SUBSTITUTE(SUBSTITUTE(SUBSTITUTE(SUBSTITUTE(SUBSTITUTE(SUBSTITUTE(SUBSTITUTE(SUBSTITUTE(SUBSTITUTE(SUBSTITUTE(SUBSTITUTE(SUBSTITUTE(SUBSTITUTE(SUBSTITUTE(SUBSTITUTE(SUBSTITUTE(LOWER(V643&amp;""),CHAR(160)," "),"."," "),","," "),"-"," "),"/"," "),"("," "),")"," "),":"," "),";"," "),"_"," "),"–"," "),"?"," "),"!"," "),"*"," "),"["," "),"]"," "),"'"," "),"#"," "),"+"," "),"&amp;"," "))&amp;" "</f>
        <v>  </v>
      </c>
      <c r="BD643" s="61" t="str">
        <f aca="false">" "&amp;TRIM(SUBSTITUTE(SUBSTITUTE(SUBSTITUTE(SUBSTITUTE(SUBSTITUTE(SUBSTITUTE(SUBSTITUTE(SUBSTITUTE(SUBSTITUTE(SUBSTITUTE(SUBSTITUTE(SUBSTITUTE(SUBSTITUTE(SUBSTITUTE(SUBSTITUTE(SUBSTITUTE(SUBSTITUTE(SUBSTITUTE(SUBSTITUTE(SUBSTITUTE(LOWER(Z643&amp;""),CHAR(160)," "),"."," "),","," "),"-"," "),"/"," "),"("," "),")"," "),":"," "),";"," "),"_"," "),"–"," "),"?"," "),"!"," "),"*"," "),"["," "),"]"," "),"'"," "),"#"," "),"+"," "),"&amp;"," "))&amp;" "</f>
        <v>  </v>
      </c>
      <c r="BE643" s="61" t="str">
        <f aca="false">" "&amp;TRIM(SUBSTITUTE(SUBSTITUTE(SUBSTITUTE(SUBSTITUTE(SUBSTITUTE(SUBSTITUTE(SUBSTITUTE(SUBSTITUTE(SUBSTITUTE(SUBSTITUTE(SUBSTITUTE(SUBSTITUTE(SUBSTITUTE(SUBSTITUTE(SUBSTITUTE(SUBSTITUTE(SUBSTITUTE(SUBSTITUTE(SUBSTITUTE(SUBSTITUTE(LOWER(W643&amp;""),CHAR(160)," "),"."," "),","," "),"-"," "),"/"," "),"("," "),")"," "),":"," "),";"," "),"_"," "),"–"," "),"?"," "),"!"," "),"*"," "),"["," "),"]"," "),"'"," "),"#"," "),"+"," "),"&amp;"," "))&amp;" "</f>
        <v>  </v>
      </c>
      <c r="BF643" s="61" t="str">
        <f aca="false">" "&amp;TRIM(SUBSTITUTE(SUBSTITUTE(SUBSTITUTE(SUBSTITUTE(SUBSTITUTE(SUBSTITUTE(SUBSTITUTE(SUBSTITUTE(SUBSTITUTE(SUBSTITUTE(SUBSTITUTE(SUBSTITUTE(SUBSTITUTE(SUBSTITUTE(SUBSTITUTE(SUBSTITUTE(SUBSTITUTE(SUBSTITUTE(SUBSTITUTE(SUBSTITUTE(LOWER(AC643&amp;""),CHAR(160)," "),"."," "),","," "),"-"," "),"/"," "),"("," "),")"," "),":"," "),";"," "),"_"," "),"–"," "),"?"," "),"!"," "),"*"," "),"["," "),"]"," "),"'"," "),"#"," "),"+"," "),"&amp;"," "))&amp;" "</f>
        <v>  </v>
      </c>
    </row>
    <row r="644" customFormat="false" ht="39.75" hidden="false" customHeight="true" outlineLevel="0" collapsed="false">
      <c r="A644" s="57" t="s">
        <v>1344</v>
      </c>
      <c r="B644" s="57" t="s">
        <v>301</v>
      </c>
      <c r="C644" s="57" t="str">
        <f aca="false">Flights!$F$24</f>
        <v>MH1450</v>
      </c>
      <c r="D644" s="58" t="n">
        <f aca="false">Flights!$D$24</f>
        <v>46324</v>
      </c>
      <c r="E644" s="57" t="str">
        <f aca="false">Flights!$G$24&amp;"-"&amp;Flights!$H$24</f>
        <v>KUL-LGK</v>
      </c>
      <c r="F644" s="57" t="str">
        <f aca="false">Flights!$K$24</f>
        <v>EY</v>
      </c>
      <c r="G644" s="57" t="s">
        <v>79</v>
      </c>
      <c r="H644" s="57" t="s">
        <v>360</v>
      </c>
      <c r="I644" s="57" t="s">
        <v>361</v>
      </c>
      <c r="J644" s="57" t="s">
        <v>362</v>
      </c>
      <c r="K644" s="67" t="s">
        <v>363</v>
      </c>
      <c r="L644" s="67" t="s">
        <v>364</v>
      </c>
      <c r="M644" s="67"/>
      <c r="N644" s="67" t="s">
        <v>365</v>
      </c>
      <c r="O644" s="67" t="s">
        <v>894</v>
      </c>
      <c r="P644" s="57" t="s">
        <v>184</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open",IF(AND(NOT(OR(LEN(AZ644)&lt;15,ISNUMBER(MATCH(AZ644,L_Placeholder,0)))),NOT(SUMPRODUCT(--ISNUMBER(SEARCH(" "&amp;L_EvidencePhrase&amp;" ",BF644)))&gt;0),NOT(OR(LEN(AU644)&lt;2,ISNUMBER(MATCH(AU644,L_Placeholder,0)))),NOT(OR(LEN(AX644)&lt;2,ISNUMBER(MATCH(AX644,L_Placeholder,0)))),TRIM(AE644)&lt;&gt;TRIM(T644)),"N/A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",BD644)))&gt;0),"INVALID – evidence missing, placeholder or not yet on file",IF(OR(LEN(AX644)&lt;2,ISNUMBER(MATCH(AX644,L_Placeholder,0))),"INVALID – verifier missing",IF(AX644=AU644,"INVALID – verifier must be someone other than the PIC",IF(SUMPRODUCT(--ISNUMBER(SEARCH(" "&amp;L_EvidencePhrase&amp;" ",BC644)))&gt;0,"INVALID – result not yet available (awaiting / TBC)",IF(AND(TRIM(U644)="Pass",SUMPRODUCT(--ISNUMBER(SEARCH(" "&amp;L_ResultBad&amp;" ",BC644)))&gt;0,NOT(SUMPRODUCT(--ISNUMBER(SEARCH(" "&amp;L_Negation&amp;" ",BC644)))&gt;0)),"INVALID – result describes a problem: use Fail, then Pass after CA",IF(AND(AQ644=1,OR(OR(LEN(AY644)&lt;3,ISNUMBER(MATCH(AY644,L_Placeholder,0))),SUMPRODUCT(--ISNUMBER(SEARCH(" "&amp;L_EvidencePhrase&amp;" ",BE644)))&gt;0)),"INVALID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SUBSTITUTE(SUBSTITUTE(SUBSTITUTE(SUBSTITUTE(SUBSTITUTE(SUBSTITUTE(SUBSTITUTE(SUBSTITUTE(SUBSTITUTE(SUBSTITUTE(SUBSTITUTE(SUBSTITUTE(SUBSTITUTE(LOWER(T644&amp;""),CHAR(160),"")," ",""),".",""),"-",""),"/",""),"?",""),"_",""),",",""),"[",""),"]",""),"(",""),")",""),"*","")</f>
        <v/>
      </c>
      <c r="AV644" s="61" t="str">
        <f aca="false">SUBSTITUTE(SUBSTITUTE(SUBSTITUTE(SUBSTITUTE(SUBSTITUTE(SUBSTITUTE(SUBSTITUTE(SUBSTITUTE(SUBSTITUTE(SUBSTITUTE(SUBSTITUTE(SUBSTITUTE(SUBSTITUTE(LOWER(V644&amp;""),CHAR(160),"")," ",""),".",""),"-",""),"/",""),"?",""),"_",""),",",""),"[",""),"]",""),"(",""),")",""),"*","")</f>
        <v/>
      </c>
      <c r="AW644" s="61" t="str">
        <f aca="false">SUBSTITUTE(SUBSTITUTE(SUBSTITUTE(SUBSTITUTE(SUBSTITUTE(SUBSTITUTE(SUBSTITUTE(SUBSTITUTE(SUBSTITUTE(SUBSTITUTE(SUBSTITUTE(SUBSTITUTE(SUBSTITUTE(LOWER(Z644&amp;""),CHAR(160),"")," ",""),".",""),"-",""),"/",""),"?",""),"_",""),",",""),"[",""),"]",""),"(",""),")",""),"*","")</f>
        <v/>
      </c>
      <c r="AX644" s="61" t="str">
        <f aca="false">SUBSTITUTE(SUBSTITUTE(SUBSTITUTE(SUBSTITUTE(SUBSTITUTE(SUBSTITUTE(SUBSTITUTE(SUBSTITUTE(SUBSTITUTE(SUBSTITUTE(SUBSTITUTE(SUBSTITUTE(SUBSTITUTE(LOWER(AE644&amp;""),CHAR(160),"")," ",""),".",""),"-",""),"/",""),"?",""),"_",""),",",""),"[",""),"]",""),"(",""),")",""),"*","")</f>
        <v/>
      </c>
      <c r="AY644" s="61" t="str">
        <f aca="false">SUBSTITUTE(SUBSTITUTE(SUBSTITUTE(SUBSTITUTE(SUBSTITUTE(SUBSTITUTE(SUBSTITUTE(SUBSTITUTE(SUBSTITUTE(SUBSTITUTE(SUBSTITUTE(SUBSTITUTE(SUBSTITUTE(LOWER(W644&amp;""),CHAR(160),"")," ",""),".",""),"-",""),"/",""),"?",""),"_",""),",",""),"[",""),"]",""),"(",""),")",""),"*","")</f>
        <v/>
      </c>
      <c r="AZ644" s="61" t="str">
        <f aca="false">SUBSTITUTE(SUBSTITUTE(SUBSTITUTE(SUBSTITUTE(SUBSTITUTE(SUBSTITUTE(SUBSTITUTE(SUBSTITUTE(SUBSTITUTE(SUBSTITUTE(SUBSTITUTE(SUBSTITUTE(SUBSTITUTE(LOWER(AC644&amp;""),CHAR(160),"")," ",""),".",""),"-",""),"/",""),"?",""),"_",""),",",""),"[",""),"]",""),"(",""),")",""),"*","")</f>
        <v/>
      </c>
      <c r="BA644" s="61" t="str">
        <f aca="false">SUBSTITUTE(SUBSTITUTE(SUBSTITUTE(SUBSTITUTE(SUBSTITUTE(SUBSTITUTE(SUBSTITUTE(SUBSTITUTE(SUBSTITUTE(SUBSTITUTE(SUBSTITUTE(SUBSTITUTE(SUBSTITUTE(LOWER(AA644&amp;""),CHAR(160),""),"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"&amp;TRIM(SUBSTITUTE(SUBSTITUTE(SUBSTITUTE(SUBSTITUTE(SUBSTITUTE(SUBSTITUTE(SUBSTITUTE(SUBSTITUTE(SUBSTITUTE(SUBSTITUTE(SUBSTITUTE(SUBSTITUTE(SUBSTITUTE(SUBSTITUTE(SUBSTITUTE(SUBSTITUTE(SUBSTITUTE(SUBSTITUTE(SUBSTITUTE(SUBSTITUTE(LOWER(V644&amp;""),CHAR(160)," "),"."," "),","," "),"-"," "),"/"," "),"("," "),")"," "),":"," "),";"," "),"_"," "),"–"," "),"?"," "),"!"," "),"*"," "),"["," "),"]"," "),"'"," "),"#"," "),"+"," "),"&amp;"," "))&amp;" "</f>
        <v>  </v>
      </c>
      <c r="BD644" s="61" t="str">
        <f aca="false">" "&amp;TRIM(SUBSTITUTE(SUBSTITUTE(SUBSTITUTE(SUBSTITUTE(SUBSTITUTE(SUBSTITUTE(SUBSTITUTE(SUBSTITUTE(SUBSTITUTE(SUBSTITUTE(SUBSTITUTE(SUBSTITUTE(SUBSTITUTE(SUBSTITUTE(SUBSTITUTE(SUBSTITUTE(SUBSTITUTE(SUBSTITUTE(SUBSTITUTE(SUBSTITUTE(LOWER(Z644&amp;""),CHAR(160)," "),"."," "),","," "),"-"," "),"/"," "),"("," "),")"," "),":"," "),";"," "),"_"," "),"–"," "),"?"," "),"!"," "),"*"," "),"["," "),"]"," "),"'"," "),"#"," "),"+"," "),"&amp;"," "))&amp;" "</f>
        <v>  </v>
      </c>
      <c r="BE644" s="61" t="str">
        <f aca="false">" "&amp;TRIM(SUBSTITUTE(SUBSTITUTE(SUBSTITUTE(SUBSTITUTE(SUBSTITUTE(SUBSTITUTE(SUBSTITUTE(SUBSTITUTE(SUBSTITUTE(SUBSTITUTE(SUBSTITUTE(SUBSTITUTE(SUBSTITUTE(SUBSTITUTE(SUBSTITUTE(SUBSTITUTE(SUBSTITUTE(SUBSTITUTE(SUBSTITUTE(SUBSTITUTE(LOWER(W644&amp;""),CHAR(160)," "),"."," "),","," "),"-"," "),"/"," "),"("," "),")"," "),":"," "),";"," "),"_"," "),"–"," "),"?"," "),"!"," "),"*"," "),"["," "),"]"," "),"'"," "),"#"," "),"+"," "),"&amp;"," "))&amp;" "</f>
        <v>  </v>
      </c>
      <c r="BF644" s="61" t="str">
        <f aca="false">" "&amp;TRIM(SUBSTITUTE(SUBSTITUTE(SUBSTITUTE(SUBSTITUTE(SUBSTITUTE(SUBSTITUTE(SUBSTITUTE(SUBSTITUTE(SUBSTITUTE(SUBSTITUTE(SUBSTITUTE(SUBSTITUTE(SUBSTITUTE(SUBSTITUTE(SUBSTITUTE(SUBSTITUTE(SUBSTITUTE(SUBSTITUTE(SUBSTITUTE(SUBSTITUTE(LOWER(AC644&amp;""),CHAR(160)," "),"."," "),","," "),"-"," "),"/"," "),"("," "),")"," "),":"," "),";"," "),"_"," "),"–"," "),"?"," "),"!"," "),"*"," "),"["," "),"]"," "),"'"," "),"#"," "),"+"," "),"&amp;"," "))&amp;" "</f>
        <v>  </v>
      </c>
    </row>
    <row r="645" customFormat="false" ht="41.25" hidden="false" customHeight="true" outlineLevel="0" collapsed="false">
      <c r="A645" s="57" t="s">
        <v>1345</v>
      </c>
      <c r="B645" s="57" t="s">
        <v>301</v>
      </c>
      <c r="C645" s="57" t="str">
        <f aca="false">Flights!$F$24</f>
        <v>MH1450</v>
      </c>
      <c r="D645" s="58" t="n">
        <f aca="false">Flights!$D$24</f>
        <v>46324</v>
      </c>
      <c r="E645" s="57" t="str">
        <f aca="false">Flights!$G$24&amp;"-"&amp;Flights!$H$24</f>
        <v>KUL-LGK</v>
      </c>
      <c r="F645" s="57" t="str">
        <f aca="false">Flights!$K$24</f>
        <v>EY</v>
      </c>
      <c r="G645" s="57" t="s">
        <v>79</v>
      </c>
      <c r="H645" s="57" t="s">
        <v>360</v>
      </c>
      <c r="I645" s="57" t="s">
        <v>367</v>
      </c>
      <c r="J645" s="57" t="s">
        <v>368</v>
      </c>
      <c r="K645" s="67" t="s">
        <v>369</v>
      </c>
      <c r="L645" s="67" t="s">
        <v>364</v>
      </c>
      <c r="M645" s="67"/>
      <c r="N645" s="67" t="s">
        <v>365</v>
      </c>
      <c r="O645" s="67" t="s">
        <v>896</v>
      </c>
      <c r="P645" s="57" t="s">
        <v>184</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open",IF(AND(NOT(OR(LEN(AZ645)&lt;15,ISNUMBER(MATCH(AZ645,L_Placeholder,0)))),NOT(SUMPRODUCT(--ISNUMBER(SEARCH(" "&amp;L_EvidencePhrase&amp;" ",BF645)))&gt;0),NOT(OR(LEN(AU645)&lt;2,ISNUMBER(MATCH(AU645,L_Placeholder,0)))),NOT(OR(LEN(AX645)&lt;2,ISNUMBER(MATCH(AX645,L_Placeholder,0)))),TRIM(AE645)&lt;&gt;TRIM(T645)),"N/A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",BD645)))&gt;0),"INVALID – evidence missing, placeholder or not yet on file",IF(OR(LEN(AX645)&lt;2,ISNUMBER(MATCH(AX645,L_Placeholder,0))),"INVALID – verifier missing",IF(AX645=AU645,"INVALID – verifier must be someone other than the PIC",IF(SUMPRODUCT(--ISNUMBER(SEARCH(" "&amp;L_EvidencePhrase&amp;" ",BC645)))&gt;0,"INVALID – result not yet available (awaiting / TBC)",IF(AND(TRIM(U645)="Pass",SUMPRODUCT(--ISNUMBER(SEARCH(" "&amp;L_ResultBad&amp;" ",BC645)))&gt;0,NOT(SUMPRODUCT(--ISNUMBER(SEARCH(" "&amp;L_Negation&amp;" ",BC645)))&gt;0)),"INVALID – result describes a problem: use Fail, then Pass after CA",IF(AND(AQ645=1,OR(OR(LEN(AY645)&lt;3,ISNUMBER(MATCH(AY645,L_Placeholder,0))),SUMPRODUCT(--ISNUMBER(SEARCH(" "&amp;L_EvidencePhrase&amp;" ",BE645)))&gt;0)),"INVALID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SUBSTITUTE(SUBSTITUTE(SUBSTITUTE(SUBSTITUTE(SUBSTITUTE(SUBSTITUTE(SUBSTITUTE(SUBSTITUTE(SUBSTITUTE(SUBSTITUTE(SUBSTITUTE(SUBSTITUTE(SUBSTITUTE(LOWER(T645&amp;""),CHAR(160),"")," ",""),".",""),"-",""),"/",""),"?",""),"_",""),",",""),"[",""),"]",""),"(",""),")",""),"*","")</f>
        <v/>
      </c>
      <c r="AV645" s="61" t="str">
        <f aca="false">SUBSTITUTE(SUBSTITUTE(SUBSTITUTE(SUBSTITUTE(SUBSTITUTE(SUBSTITUTE(SUBSTITUTE(SUBSTITUTE(SUBSTITUTE(SUBSTITUTE(SUBSTITUTE(SUBSTITUTE(SUBSTITUTE(LOWER(V645&amp;""),CHAR(160),"")," ",""),".",""),"-",""),"/",""),"?",""),"_",""),",",""),"[",""),"]",""),"(",""),")",""),"*","")</f>
        <v/>
      </c>
      <c r="AW645" s="61" t="str">
        <f aca="false">SUBSTITUTE(SUBSTITUTE(SUBSTITUTE(SUBSTITUTE(SUBSTITUTE(SUBSTITUTE(SUBSTITUTE(SUBSTITUTE(SUBSTITUTE(SUBSTITUTE(SUBSTITUTE(SUBSTITUTE(SUBSTITUTE(LOWER(Z645&amp;""),CHAR(160),"")," ",""),".",""),"-",""),"/",""),"?",""),"_",""),",",""),"[",""),"]",""),"(",""),")",""),"*","")</f>
        <v/>
      </c>
      <c r="AX645" s="61" t="str">
        <f aca="false">SUBSTITUTE(SUBSTITUTE(SUBSTITUTE(SUBSTITUTE(SUBSTITUTE(SUBSTITUTE(SUBSTITUTE(SUBSTITUTE(SUBSTITUTE(SUBSTITUTE(SUBSTITUTE(SUBSTITUTE(SUBSTITUTE(LOWER(AE645&amp;""),CHAR(160),"")," ",""),".",""),"-",""),"/",""),"?",""),"_",""),",",""),"[",""),"]",""),"(",""),")",""),"*","")</f>
        <v/>
      </c>
      <c r="AY645" s="61" t="str">
        <f aca="false">SUBSTITUTE(SUBSTITUTE(SUBSTITUTE(SUBSTITUTE(SUBSTITUTE(SUBSTITUTE(SUBSTITUTE(SUBSTITUTE(SUBSTITUTE(SUBSTITUTE(SUBSTITUTE(SUBSTITUTE(SUBSTITUTE(LOWER(W645&amp;""),CHAR(160),"")," ",""),".",""),"-",""),"/",""),"?",""),"_",""),",",""),"[",""),"]",""),"(",""),")",""),"*","")</f>
        <v/>
      </c>
      <c r="AZ645" s="61" t="str">
        <f aca="false">SUBSTITUTE(SUBSTITUTE(SUBSTITUTE(SUBSTITUTE(SUBSTITUTE(SUBSTITUTE(SUBSTITUTE(SUBSTITUTE(SUBSTITUTE(SUBSTITUTE(SUBSTITUTE(SUBSTITUTE(SUBSTITUTE(LOWER(AC645&amp;""),CHAR(160),"")," ",""),".",""),"-",""),"/",""),"?",""),"_",""),",",""),"[",""),"]",""),"(",""),")",""),"*","")</f>
        <v/>
      </c>
      <c r="BA645" s="61" t="str">
        <f aca="false">SUBSTITUTE(SUBSTITUTE(SUBSTITUTE(SUBSTITUTE(SUBSTITUTE(SUBSTITUTE(SUBSTITUTE(SUBSTITUTE(SUBSTITUTE(SUBSTITUTE(SUBSTITUTE(SUBSTITUTE(SUBSTITUTE(LOWER(AA645&amp;""),CHAR(160),""),"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"&amp;TRIM(SUBSTITUTE(SUBSTITUTE(SUBSTITUTE(SUBSTITUTE(SUBSTITUTE(SUBSTITUTE(SUBSTITUTE(SUBSTITUTE(SUBSTITUTE(SUBSTITUTE(SUBSTITUTE(SUBSTITUTE(SUBSTITUTE(SUBSTITUTE(SUBSTITUTE(SUBSTITUTE(SUBSTITUTE(SUBSTITUTE(SUBSTITUTE(SUBSTITUTE(LOWER(V645&amp;""),CHAR(160)," "),"."," "),","," "),"-"," "),"/"," "),"("," "),")"," "),":"," "),";"," "),"_"," "),"–"," "),"?"," "),"!"," "),"*"," "),"["," "),"]"," "),"'"," "),"#"," "),"+"," "),"&amp;"," "))&amp;" "</f>
        <v>  </v>
      </c>
      <c r="BD645" s="61" t="str">
        <f aca="false">" "&amp;TRIM(SUBSTITUTE(SUBSTITUTE(SUBSTITUTE(SUBSTITUTE(SUBSTITUTE(SUBSTITUTE(SUBSTITUTE(SUBSTITUTE(SUBSTITUTE(SUBSTITUTE(SUBSTITUTE(SUBSTITUTE(SUBSTITUTE(SUBSTITUTE(SUBSTITUTE(SUBSTITUTE(SUBSTITUTE(SUBSTITUTE(SUBSTITUTE(SUBSTITUTE(LOWER(Z645&amp;""),CHAR(160)," "),"."," "),","," "),"-"," "),"/"," "),"("," "),")"," "),":"," "),";"," "),"_"," "),"–"," "),"?"," "),"!"," "),"*"," "),"["," "),"]"," "),"'"," "),"#"," "),"+"," "),"&amp;"," "))&amp;" "</f>
        <v>  </v>
      </c>
      <c r="BE645" s="61" t="str">
        <f aca="false">" "&amp;TRIM(SUBSTITUTE(SUBSTITUTE(SUBSTITUTE(SUBSTITUTE(SUBSTITUTE(SUBSTITUTE(SUBSTITUTE(SUBSTITUTE(SUBSTITUTE(SUBSTITUTE(SUBSTITUTE(SUBSTITUTE(SUBSTITUTE(SUBSTITUTE(SUBSTITUTE(SUBSTITUTE(SUBSTITUTE(SUBSTITUTE(SUBSTITUTE(SUBSTITUTE(LOWER(W645&amp;""),CHAR(160)," "),"."," "),","," "),"-"," "),"/"," "),"("," "),")"," "),":"," "),";"," "),"_"," "),"–"," "),"?"," "),"!"," "),"*"," "),"["," "),"]"," "),"'"," "),"#"," "),"+"," "),"&amp;"," "))&amp;" "</f>
        <v>  </v>
      </c>
      <c r="BF645" s="61" t="str">
        <f aca="false">" "&amp;TRIM(SUBSTITUTE(SUBSTITUTE(SUBSTITUTE(SUBSTITUTE(SUBSTITUTE(SUBSTITUTE(SUBSTITUTE(SUBSTITUTE(SUBSTITUTE(SUBSTITUTE(SUBSTITUTE(SUBSTITUTE(SUBSTITUTE(SUBSTITUTE(SUBSTITUTE(SUBSTITUTE(SUBSTITUTE(SUBSTITUTE(SUBSTITUTE(SUBSTITUTE(LOWER(AC645&amp;""),CHAR(160)," "),"."," "),","," "),"-"," "),"/"," "),"("," "),")"," "),":"," "),";"," "),"_"," "),"–"," "),"?"," "),"!"," "),"*"," "),"["," "),"]"," "),"'"," "),"#"," "),"+"," "),"&amp;"," "))&amp;" "</f>
        <v>  </v>
      </c>
    </row>
    <row r="646" customFormat="false" ht="41.25" hidden="false" customHeight="true" outlineLevel="0" collapsed="false">
      <c r="A646" s="57" t="s">
        <v>1346</v>
      </c>
      <c r="B646" s="57" t="s">
        <v>301</v>
      </c>
      <c r="C646" s="57" t="str">
        <f aca="false">Flights!$F$24</f>
        <v>MH1450</v>
      </c>
      <c r="D646" s="58" t="n">
        <f aca="false">Flights!$D$24</f>
        <v>46324</v>
      </c>
      <c r="E646" s="57" t="str">
        <f aca="false">Flights!$G$24&amp;"-"&amp;Flights!$H$24</f>
        <v>KUL-LGK</v>
      </c>
      <c r="F646" s="57" t="str">
        <f aca="false">Flights!$K$24</f>
        <v>EY</v>
      </c>
      <c r="G646" s="57" t="s">
        <v>79</v>
      </c>
      <c r="H646" s="57" t="s">
        <v>360</v>
      </c>
      <c r="I646" s="57" t="s">
        <v>371</v>
      </c>
      <c r="J646" s="57" t="s">
        <v>372</v>
      </c>
      <c r="K646" s="67" t="s">
        <v>373</v>
      </c>
      <c r="L646" s="67" t="s">
        <v>364</v>
      </c>
      <c r="M646" s="67"/>
      <c r="N646" s="67" t="str">
        <f aca="false">IF(TRIM(Flights!$L$24)="A339","Required","N/A – rule")</f>
        <v>N/A – rule</v>
      </c>
      <c r="O646" s="67" t="s">
        <v>374</v>
      </c>
      <c r="P646" s="57" t="s">
        <v>184</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open",IF(AND(NOT(OR(LEN(AZ646)&lt;15,ISNUMBER(MATCH(AZ646,L_Placeholder,0)))),NOT(SUMPRODUCT(--ISNUMBER(SEARCH(" "&amp;L_EvidencePhrase&amp;" ",BF646)))&gt;0),NOT(OR(LEN(AU646)&lt;2,ISNUMBER(MATCH(AU646,L_Placeholder,0)))),NOT(OR(LEN(AX646)&lt;2,ISNUMBER(MATCH(AX646,L_Placeholder,0)))),TRIM(AE646)&lt;&gt;TRIM(T646)),"N/A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",BD646)))&gt;0),"INVALID – evidence missing, placeholder or not yet on file",IF(OR(LEN(AX646)&lt;2,ISNUMBER(MATCH(AX646,L_Placeholder,0))),"INVALID – verifier missing",IF(AX646=AU646,"INVALID – verifier must be someone other than the PIC",IF(SUMPRODUCT(--ISNUMBER(SEARCH(" "&amp;L_EvidencePhrase&amp;" ",BC646)))&gt;0,"INVALID – result not yet available (awaiting / TBC)",IF(AND(TRIM(U646)="Pass",SUMPRODUCT(--ISNUMBER(SEARCH(" "&amp;L_ResultBad&amp;" ",BC646)))&gt;0,NOT(SUMPRODUCT(--ISNUMBER(SEARCH(" "&amp;L_Negation&amp;" ",BC646)))&gt;0)),"INVALID – result describes a problem: use Fail, then Pass after CA",IF(AND(AQ646=1,OR(OR(LEN(AY646)&lt;3,ISNUMBER(MATCH(AY646,L_Placeholder,0))),SUMPRODUCT(--ISNUMBER(SEARCH(" "&amp;L_EvidencePhrase&amp;" ",BE646)))&gt;0)),"INVALID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SUBSTITUTE(SUBSTITUTE(SUBSTITUTE(SUBSTITUTE(SUBSTITUTE(SUBSTITUTE(SUBSTITUTE(SUBSTITUTE(SUBSTITUTE(SUBSTITUTE(SUBSTITUTE(SUBSTITUTE(SUBSTITUTE(LOWER(T646&amp;""),CHAR(160),"")," ",""),".",""),"-",""),"/",""),"?",""),"_",""),",",""),"[",""),"]",""),"(",""),")",""),"*","")</f>
        <v/>
      </c>
      <c r="AV646" s="61" t="str">
        <f aca="false">SUBSTITUTE(SUBSTITUTE(SUBSTITUTE(SUBSTITUTE(SUBSTITUTE(SUBSTITUTE(SUBSTITUTE(SUBSTITUTE(SUBSTITUTE(SUBSTITUTE(SUBSTITUTE(SUBSTITUTE(SUBSTITUTE(LOWER(V646&amp;""),CHAR(160),"")," ",""),".",""),"-",""),"/",""),"?",""),"_",""),",",""),"[",""),"]",""),"(",""),")",""),"*","")</f>
        <v/>
      </c>
      <c r="AW646" s="61" t="str">
        <f aca="false">SUBSTITUTE(SUBSTITUTE(SUBSTITUTE(SUBSTITUTE(SUBSTITUTE(SUBSTITUTE(SUBSTITUTE(SUBSTITUTE(SUBSTITUTE(SUBSTITUTE(SUBSTITUTE(SUBSTITUTE(SUBSTITUTE(LOWER(Z646&amp;""),CHAR(160),"")," ",""),".",""),"-",""),"/",""),"?",""),"_",""),",",""),"[",""),"]",""),"(",""),")",""),"*","")</f>
        <v/>
      </c>
      <c r="AX646" s="61" t="str">
        <f aca="false">SUBSTITUTE(SUBSTITUTE(SUBSTITUTE(SUBSTITUTE(SUBSTITUTE(SUBSTITUTE(SUBSTITUTE(SUBSTITUTE(SUBSTITUTE(SUBSTITUTE(SUBSTITUTE(SUBSTITUTE(SUBSTITUTE(LOWER(AE646&amp;""),CHAR(160),"")," ",""),".",""),"-",""),"/",""),"?",""),"_",""),",",""),"[",""),"]",""),"(",""),")",""),"*","")</f>
        <v/>
      </c>
      <c r="AY646" s="61" t="str">
        <f aca="false">SUBSTITUTE(SUBSTITUTE(SUBSTITUTE(SUBSTITUTE(SUBSTITUTE(SUBSTITUTE(SUBSTITUTE(SUBSTITUTE(SUBSTITUTE(SUBSTITUTE(SUBSTITUTE(SUBSTITUTE(SUBSTITUTE(LOWER(W646&amp;""),CHAR(160),"")," ",""),".",""),"-",""),"/",""),"?",""),"_",""),",",""),"[",""),"]",""),"(",""),")",""),"*","")</f>
        <v/>
      </c>
      <c r="AZ646" s="61" t="str">
        <f aca="false">SUBSTITUTE(SUBSTITUTE(SUBSTITUTE(SUBSTITUTE(SUBSTITUTE(SUBSTITUTE(SUBSTITUTE(SUBSTITUTE(SUBSTITUTE(SUBSTITUTE(SUBSTITUTE(SUBSTITUTE(SUBSTITUTE(LOWER(AC646&amp;""),CHAR(160),"")," ",""),".",""),"-",""),"/",""),"?",""),"_",""),",",""),"[",""),"]",""),"(",""),")",""),"*","")</f>
        <v/>
      </c>
      <c r="BA646" s="61" t="str">
        <f aca="false">SUBSTITUTE(SUBSTITUTE(SUBSTITUTE(SUBSTITUTE(SUBSTITUTE(SUBSTITUTE(SUBSTITUTE(SUBSTITUTE(SUBSTITUTE(SUBSTITUTE(SUBSTITUTE(SUBSTITUTE(SUBSTITUTE(LOWER(AA646&amp;""),CHAR(160),""),"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"&amp;TRIM(SUBSTITUTE(SUBSTITUTE(SUBSTITUTE(SUBSTITUTE(SUBSTITUTE(SUBSTITUTE(SUBSTITUTE(SUBSTITUTE(SUBSTITUTE(SUBSTITUTE(SUBSTITUTE(SUBSTITUTE(SUBSTITUTE(SUBSTITUTE(SUBSTITUTE(SUBSTITUTE(SUBSTITUTE(SUBSTITUTE(SUBSTITUTE(SUBSTITUTE(LOWER(V646&amp;""),CHAR(160)," "),"."," "),","," "),"-"," "),"/"," "),"("," "),")"," "),":"," "),";"," "),"_"," "),"–"," "),"?"," "),"!"," "),"*"," "),"["," "),"]"," "),"'"," "),"#"," "),"+"," "),"&amp;"," "))&amp;" "</f>
        <v>  </v>
      </c>
      <c r="BD646" s="61" t="str">
        <f aca="false">" "&amp;TRIM(SUBSTITUTE(SUBSTITUTE(SUBSTITUTE(SUBSTITUTE(SUBSTITUTE(SUBSTITUTE(SUBSTITUTE(SUBSTITUTE(SUBSTITUTE(SUBSTITUTE(SUBSTITUTE(SUBSTITUTE(SUBSTITUTE(SUBSTITUTE(SUBSTITUTE(SUBSTITUTE(SUBSTITUTE(SUBSTITUTE(SUBSTITUTE(SUBSTITUTE(LOWER(Z646&amp;""),CHAR(160)," "),"."," "),","," "),"-"," "),"/"," "),"("," "),")"," "),":"," "),";"," "),"_"," "),"–"," "),"?"," "),"!"," "),"*"," "),"["," "),"]"," "),"'"," "),"#"," "),"+"," "),"&amp;"," "))&amp;" "</f>
        <v>  </v>
      </c>
      <c r="BE646" s="61" t="str">
        <f aca="false">" "&amp;TRIM(SUBSTITUTE(SUBSTITUTE(SUBSTITUTE(SUBSTITUTE(SUBSTITUTE(SUBSTITUTE(SUBSTITUTE(SUBSTITUTE(SUBSTITUTE(SUBSTITUTE(SUBSTITUTE(SUBSTITUTE(SUBSTITUTE(SUBSTITUTE(SUBSTITUTE(SUBSTITUTE(SUBSTITUTE(SUBSTITUTE(SUBSTITUTE(SUBSTITUTE(LOWER(W646&amp;""),CHAR(160)," "),"."," "),","," "),"-"," "),"/"," "),"("," "),")"," "),":"," "),";"," "),"_"," "),"–"," "),"?"," "),"!"," "),"*"," "),"["," "),"]"," "),"'"," "),"#"," "),"+"," "),"&amp;"," "))&amp;" "</f>
        <v>  </v>
      </c>
      <c r="BF646" s="61" t="str">
        <f aca="false">" "&amp;TRIM(SUBSTITUTE(SUBSTITUTE(SUBSTITUTE(SUBSTITUTE(SUBSTITUTE(SUBSTITUTE(SUBSTITUTE(SUBSTITUTE(SUBSTITUTE(SUBSTITUTE(SUBSTITUTE(SUBSTITUTE(SUBSTITUTE(SUBSTITUTE(SUBSTITUTE(SUBSTITUTE(SUBSTITUTE(SUBSTITUTE(SUBSTITUTE(SUBSTITUTE(LOWER(AC646&amp;""),CHAR(160)," "),"."," "),","," "),"-"," "),"/"," "),"("," "),")"," "),":"," "),";"," "),"_"," "),"–"," "),"?"," "),"!"," "),"*"," "),"["," "),"]"," "),"'"," "),"#"," "),"+"," "),"&amp;"," "))&amp;" "</f>
        <v>  </v>
      </c>
    </row>
    <row r="647" customFormat="false" ht="39.75" hidden="false" customHeight="true" outlineLevel="0" collapsed="false">
      <c r="A647" s="57" t="s">
        <v>1347</v>
      </c>
      <c r="B647" s="57" t="s">
        <v>301</v>
      </c>
      <c r="C647" s="57" t="str">
        <f aca="false">Flights!$F$24</f>
        <v>MH1450</v>
      </c>
      <c r="D647" s="58" t="n">
        <f aca="false">Flights!$D$24</f>
        <v>46324</v>
      </c>
      <c r="E647" s="57" t="str">
        <f aca="false">Flights!$G$24&amp;"-"&amp;Flights!$H$24</f>
        <v>KUL-LGK</v>
      </c>
      <c r="F647" s="57" t="str">
        <f aca="false">Flights!$K$24</f>
        <v>EY</v>
      </c>
      <c r="G647" s="57" t="s">
        <v>79</v>
      </c>
      <c r="H647" s="57" t="s">
        <v>360</v>
      </c>
      <c r="I647" s="57" t="s">
        <v>376</v>
      </c>
      <c r="J647" s="57" t="s">
        <v>377</v>
      </c>
      <c r="K647" s="67" t="s">
        <v>378</v>
      </c>
      <c r="L647" s="67" t="s">
        <v>364</v>
      </c>
      <c r="M647" s="67"/>
      <c r="N647" s="67" t="s">
        <v>365</v>
      </c>
      <c r="O647" s="67"/>
      <c r="P647" s="57" t="s">
        <v>184</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open",IF(AND(NOT(OR(LEN(AZ647)&lt;15,ISNUMBER(MATCH(AZ647,L_Placeholder,0)))),NOT(SUMPRODUCT(--ISNUMBER(SEARCH(" "&amp;L_EvidencePhrase&amp;" ",BF647)))&gt;0),NOT(OR(LEN(AU647)&lt;2,ISNUMBER(MATCH(AU647,L_Placeholder,0)))),NOT(OR(LEN(AX647)&lt;2,ISNUMBER(MATCH(AX647,L_Placeholder,0)))),TRIM(AE647)&lt;&gt;TRIM(T647)),"N/A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",BD647)))&gt;0),"INVALID – evidence missing, placeholder or not yet on file",IF(OR(LEN(AX647)&lt;2,ISNUMBER(MATCH(AX647,L_Placeholder,0))),"INVALID – verifier missing",IF(AX647=AU647,"INVALID – verifier must be someone other than the PIC",IF(SUMPRODUCT(--ISNUMBER(SEARCH(" "&amp;L_EvidencePhrase&amp;" ",BC647)))&gt;0,"INVALID – result not yet available (awaiting / TBC)",IF(AND(TRIM(U647)="Pass",SUMPRODUCT(--ISNUMBER(SEARCH(" "&amp;L_ResultBad&amp;" ",BC647)))&gt;0,NOT(SUMPRODUCT(--ISNUMBER(SEARCH(" "&amp;L_Negation&amp;" ",BC647)))&gt;0)),"INVALID – result describes a problem: use Fail, then Pass after CA",IF(AND(AQ647=1,OR(OR(LEN(AY647)&lt;3,ISNUMBER(MATCH(AY647,L_Placeholder,0))),SUMPRODUCT(--ISNUMBER(SEARCH(" "&amp;L_EvidencePhrase&amp;" ",BE647)))&gt;0)),"INVALID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SUBSTITUTE(SUBSTITUTE(SUBSTITUTE(SUBSTITUTE(SUBSTITUTE(SUBSTITUTE(SUBSTITUTE(SUBSTITUTE(SUBSTITUTE(SUBSTITUTE(SUBSTITUTE(SUBSTITUTE(SUBSTITUTE(LOWER(T647&amp;""),CHAR(160),"")," ",""),".",""),"-",""),"/",""),"?",""),"_",""),",",""),"[",""),"]",""),"(",""),")",""),"*","")</f>
        <v/>
      </c>
      <c r="AV647" s="61" t="str">
        <f aca="false">SUBSTITUTE(SUBSTITUTE(SUBSTITUTE(SUBSTITUTE(SUBSTITUTE(SUBSTITUTE(SUBSTITUTE(SUBSTITUTE(SUBSTITUTE(SUBSTITUTE(SUBSTITUTE(SUBSTITUTE(SUBSTITUTE(LOWER(V647&amp;""),CHAR(160),"")," ",""),".",""),"-",""),"/",""),"?",""),"_",""),",",""),"[",""),"]",""),"(",""),")",""),"*","")</f>
        <v/>
      </c>
      <c r="AW647" s="61" t="str">
        <f aca="false">SUBSTITUTE(SUBSTITUTE(SUBSTITUTE(SUBSTITUTE(SUBSTITUTE(SUBSTITUTE(SUBSTITUTE(SUBSTITUTE(SUBSTITUTE(SUBSTITUTE(SUBSTITUTE(SUBSTITUTE(SUBSTITUTE(LOWER(Z647&amp;""),CHAR(160),"")," ",""),".",""),"-",""),"/",""),"?",""),"_",""),",",""),"[",""),"]",""),"(",""),")",""),"*","")</f>
        <v/>
      </c>
      <c r="AX647" s="61" t="str">
        <f aca="false">SUBSTITUTE(SUBSTITUTE(SUBSTITUTE(SUBSTITUTE(SUBSTITUTE(SUBSTITUTE(SUBSTITUTE(SUBSTITUTE(SUBSTITUTE(SUBSTITUTE(SUBSTITUTE(SUBSTITUTE(SUBSTITUTE(LOWER(AE647&amp;""),CHAR(160),"")," ",""),".",""),"-",""),"/",""),"?",""),"_",""),",",""),"[",""),"]",""),"(",""),")",""),"*","")</f>
        <v/>
      </c>
      <c r="AY647" s="61" t="str">
        <f aca="false">SUBSTITUTE(SUBSTITUTE(SUBSTITUTE(SUBSTITUTE(SUBSTITUTE(SUBSTITUTE(SUBSTITUTE(SUBSTITUTE(SUBSTITUTE(SUBSTITUTE(SUBSTITUTE(SUBSTITUTE(SUBSTITUTE(LOWER(W647&amp;""),CHAR(160),"")," ",""),".",""),"-",""),"/",""),"?",""),"_",""),",",""),"[",""),"]",""),"(",""),")",""),"*","")</f>
        <v/>
      </c>
      <c r="AZ647" s="61" t="str">
        <f aca="false">SUBSTITUTE(SUBSTITUTE(SUBSTITUTE(SUBSTITUTE(SUBSTITUTE(SUBSTITUTE(SUBSTITUTE(SUBSTITUTE(SUBSTITUTE(SUBSTITUTE(SUBSTITUTE(SUBSTITUTE(SUBSTITUTE(LOWER(AC647&amp;""),CHAR(160),"")," ",""),".",""),"-",""),"/",""),"?",""),"_",""),",",""),"[",""),"]",""),"(",""),")",""),"*","")</f>
        <v/>
      </c>
      <c r="BA647" s="61" t="str">
        <f aca="false">SUBSTITUTE(SUBSTITUTE(SUBSTITUTE(SUBSTITUTE(SUBSTITUTE(SUBSTITUTE(SUBSTITUTE(SUBSTITUTE(SUBSTITUTE(SUBSTITUTE(SUBSTITUTE(SUBSTITUTE(SUBSTITUTE(LOWER(AA647&amp;""),CHAR(160),""),"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"&amp;TRIM(SUBSTITUTE(SUBSTITUTE(SUBSTITUTE(SUBSTITUTE(SUBSTITUTE(SUBSTITUTE(SUBSTITUTE(SUBSTITUTE(SUBSTITUTE(SUBSTITUTE(SUBSTITUTE(SUBSTITUTE(SUBSTITUTE(SUBSTITUTE(SUBSTITUTE(SUBSTITUTE(SUBSTITUTE(SUBSTITUTE(SUBSTITUTE(SUBSTITUTE(LOWER(V647&amp;""),CHAR(160)," "),"."," "),","," "),"-"," "),"/"," "),"("," "),")"," "),":"," "),";"," "),"_"," "),"–"," "),"?"," "),"!"," "),"*"," "),"["," "),"]"," "),"'"," "),"#"," "),"+"," "),"&amp;"," "))&amp;" "</f>
        <v>  </v>
      </c>
      <c r="BD647" s="61" t="str">
        <f aca="false">" "&amp;TRIM(SUBSTITUTE(SUBSTITUTE(SUBSTITUTE(SUBSTITUTE(SUBSTITUTE(SUBSTITUTE(SUBSTITUTE(SUBSTITUTE(SUBSTITUTE(SUBSTITUTE(SUBSTITUTE(SUBSTITUTE(SUBSTITUTE(SUBSTITUTE(SUBSTITUTE(SUBSTITUTE(SUBSTITUTE(SUBSTITUTE(SUBSTITUTE(SUBSTITUTE(LOWER(Z647&amp;""),CHAR(160)," "),"."," "),","," "),"-"," "),"/"," "),"("," "),")"," "),":"," "),";"," "),"_"," "),"–"," "),"?"," "),"!"," "),"*"," "),"["," "),"]"," "),"'"," "),"#"," "),"+"," "),"&amp;"," "))&amp;" "</f>
        <v>  </v>
      </c>
      <c r="BE647" s="61" t="str">
        <f aca="false">" "&amp;TRIM(SUBSTITUTE(SUBSTITUTE(SUBSTITUTE(SUBSTITUTE(SUBSTITUTE(SUBSTITUTE(SUBSTITUTE(SUBSTITUTE(SUBSTITUTE(SUBSTITUTE(SUBSTITUTE(SUBSTITUTE(SUBSTITUTE(SUBSTITUTE(SUBSTITUTE(SUBSTITUTE(SUBSTITUTE(SUBSTITUTE(SUBSTITUTE(SUBSTITUTE(LOWER(W647&amp;""),CHAR(160)," "),"."," "),","," "),"-"," "),"/"," "),"("," "),")"," "),":"," "),";"," "),"_"," "),"–"," "),"?"," "),"!"," "),"*"," "),"["," "),"]"," "),"'"," "),"#"," "),"+"," "),"&amp;"," "))&amp;" "</f>
        <v>  </v>
      </c>
      <c r="BF647" s="61" t="str">
        <f aca="false">" "&amp;TRIM(SUBSTITUTE(SUBSTITUTE(SUBSTITUTE(SUBSTITUTE(SUBSTITUTE(SUBSTITUTE(SUBSTITUTE(SUBSTITUTE(SUBSTITUTE(SUBSTITUTE(SUBSTITUTE(SUBSTITUTE(SUBSTITUTE(SUBSTITUTE(SUBSTITUTE(SUBSTITUTE(SUBSTITUTE(SUBSTITUTE(SUBSTITUTE(SUBSTITUTE(LOWER(AC647&amp;""),CHAR(160)," "),"."," "),","," "),"-"," "),"/"," "),"("," "),")"," "),":"," "),";"," "),"_"," "),"–"," "),"?"," "),"!"," "),"*"," "),"["," "),"]"," "),"'"," "),"#"," "),"+"," "),"&amp;"," "))&amp;" "</f>
        <v>  </v>
      </c>
    </row>
    <row r="648" customFormat="false" ht="39.75" hidden="false" customHeight="true" outlineLevel="0" collapsed="false">
      <c r="A648" s="57" t="s">
        <v>1348</v>
      </c>
      <c r="B648" s="57" t="s">
        <v>301</v>
      </c>
      <c r="C648" s="57" t="str">
        <f aca="false">Flights!$F$24</f>
        <v>MH1450</v>
      </c>
      <c r="D648" s="58" t="n">
        <f aca="false">Flights!$D$24</f>
        <v>46324</v>
      </c>
      <c r="E648" s="57" t="str">
        <f aca="false">Flights!$G$24&amp;"-"&amp;Flights!$H$24</f>
        <v>KUL-LGK</v>
      </c>
      <c r="F648" s="57" t="str">
        <f aca="false">Flights!$K$24</f>
        <v>EY</v>
      </c>
      <c r="G648" s="57" t="s">
        <v>79</v>
      </c>
      <c r="H648" s="57" t="s">
        <v>360</v>
      </c>
      <c r="I648" s="57" t="s">
        <v>380</v>
      </c>
      <c r="J648" s="57" t="s">
        <v>381</v>
      </c>
      <c r="K648" s="67" t="s">
        <v>382</v>
      </c>
      <c r="L648" s="67" t="s">
        <v>364</v>
      </c>
      <c r="M648" s="67"/>
      <c r="N648" s="67" t="s">
        <v>365</v>
      </c>
      <c r="O648" s="67"/>
      <c r="P648" s="57" t="s">
        <v>184</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open",IF(AND(NOT(OR(LEN(AZ648)&lt;15,ISNUMBER(MATCH(AZ648,L_Placeholder,0)))),NOT(SUMPRODUCT(--ISNUMBER(SEARCH(" "&amp;L_EvidencePhrase&amp;" ",BF648)))&gt;0),NOT(OR(LEN(AU648)&lt;2,ISNUMBER(MATCH(AU648,L_Placeholder,0)))),NOT(OR(LEN(AX648)&lt;2,ISNUMBER(MATCH(AX648,L_Placeholder,0)))),TRIM(AE648)&lt;&gt;TRIM(T648)),"N/A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",BD648)))&gt;0),"INVALID – evidence missing, placeholder or not yet on file",IF(OR(LEN(AX648)&lt;2,ISNUMBER(MATCH(AX648,L_Placeholder,0))),"INVALID – verifier missing",IF(AX648=AU648,"INVALID – verifier must be someone other than the PIC",IF(SUMPRODUCT(--ISNUMBER(SEARCH(" "&amp;L_EvidencePhrase&amp;" ",BC648)))&gt;0,"INVALID – result not yet available (awaiting / TBC)",IF(AND(TRIM(U648)="Pass",SUMPRODUCT(--ISNUMBER(SEARCH(" "&amp;L_ResultBad&amp;" ",BC648)))&gt;0,NOT(SUMPRODUCT(--ISNUMBER(SEARCH(" "&amp;L_Negation&amp;" ",BC648)))&gt;0)),"INVALID – result describes a problem: use Fail, then Pass after CA",IF(AND(AQ648=1,OR(OR(LEN(AY648)&lt;3,ISNUMBER(MATCH(AY648,L_Placeholder,0))),SUMPRODUCT(--ISNUMBER(SEARCH(" "&amp;L_EvidencePhrase&amp;" ",BE648)))&gt;0)),"INVALID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SUBSTITUTE(SUBSTITUTE(SUBSTITUTE(SUBSTITUTE(SUBSTITUTE(SUBSTITUTE(SUBSTITUTE(SUBSTITUTE(SUBSTITUTE(SUBSTITUTE(SUBSTITUTE(SUBSTITUTE(SUBSTITUTE(LOWER(T648&amp;""),CHAR(160),"")," ",""),".",""),"-",""),"/",""),"?",""),"_",""),",",""),"[",""),"]",""),"(",""),")",""),"*","")</f>
        <v/>
      </c>
      <c r="AV648" s="61" t="str">
        <f aca="false">SUBSTITUTE(SUBSTITUTE(SUBSTITUTE(SUBSTITUTE(SUBSTITUTE(SUBSTITUTE(SUBSTITUTE(SUBSTITUTE(SUBSTITUTE(SUBSTITUTE(SUBSTITUTE(SUBSTITUTE(SUBSTITUTE(LOWER(V648&amp;""),CHAR(160),"")," ",""),".",""),"-",""),"/",""),"?",""),"_",""),",",""),"[",""),"]",""),"(",""),")",""),"*","")</f>
        <v/>
      </c>
      <c r="AW648" s="61" t="str">
        <f aca="false">SUBSTITUTE(SUBSTITUTE(SUBSTITUTE(SUBSTITUTE(SUBSTITUTE(SUBSTITUTE(SUBSTITUTE(SUBSTITUTE(SUBSTITUTE(SUBSTITUTE(SUBSTITUTE(SUBSTITUTE(SUBSTITUTE(LOWER(Z648&amp;""),CHAR(160),"")," ",""),".",""),"-",""),"/",""),"?",""),"_",""),",",""),"[",""),"]",""),"(",""),")",""),"*","")</f>
        <v/>
      </c>
      <c r="AX648" s="61" t="str">
        <f aca="false">SUBSTITUTE(SUBSTITUTE(SUBSTITUTE(SUBSTITUTE(SUBSTITUTE(SUBSTITUTE(SUBSTITUTE(SUBSTITUTE(SUBSTITUTE(SUBSTITUTE(SUBSTITUTE(SUBSTITUTE(SUBSTITUTE(LOWER(AE648&amp;""),CHAR(160),"")," ",""),".",""),"-",""),"/",""),"?",""),"_",""),",",""),"[",""),"]",""),"(",""),")",""),"*","")</f>
        <v/>
      </c>
      <c r="AY648" s="61" t="str">
        <f aca="false">SUBSTITUTE(SUBSTITUTE(SUBSTITUTE(SUBSTITUTE(SUBSTITUTE(SUBSTITUTE(SUBSTITUTE(SUBSTITUTE(SUBSTITUTE(SUBSTITUTE(SUBSTITUTE(SUBSTITUTE(SUBSTITUTE(LOWER(W648&amp;""),CHAR(160),"")," ",""),".",""),"-",""),"/",""),"?",""),"_",""),",",""),"[",""),"]",""),"(",""),")",""),"*","")</f>
        <v/>
      </c>
      <c r="AZ648" s="61" t="str">
        <f aca="false">SUBSTITUTE(SUBSTITUTE(SUBSTITUTE(SUBSTITUTE(SUBSTITUTE(SUBSTITUTE(SUBSTITUTE(SUBSTITUTE(SUBSTITUTE(SUBSTITUTE(SUBSTITUTE(SUBSTITUTE(SUBSTITUTE(LOWER(AC648&amp;""),CHAR(160),"")," ",""),".",""),"-",""),"/",""),"?",""),"_",""),",",""),"[",""),"]",""),"(",""),")",""),"*","")</f>
        <v/>
      </c>
      <c r="BA648" s="61" t="str">
        <f aca="false">SUBSTITUTE(SUBSTITUTE(SUBSTITUTE(SUBSTITUTE(SUBSTITUTE(SUBSTITUTE(SUBSTITUTE(SUBSTITUTE(SUBSTITUTE(SUBSTITUTE(SUBSTITUTE(SUBSTITUTE(SUBSTITUTE(LOWER(AA648&amp;""),CHAR(160),""),"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"&amp;TRIM(SUBSTITUTE(SUBSTITUTE(SUBSTITUTE(SUBSTITUTE(SUBSTITUTE(SUBSTITUTE(SUBSTITUTE(SUBSTITUTE(SUBSTITUTE(SUBSTITUTE(SUBSTITUTE(SUBSTITUTE(SUBSTITUTE(SUBSTITUTE(SUBSTITUTE(SUBSTITUTE(SUBSTITUTE(SUBSTITUTE(SUBSTITUTE(SUBSTITUTE(LOWER(V648&amp;""),CHAR(160)," "),"."," "),","," "),"-"," "),"/"," "),"("," "),")"," "),":"," "),";"," "),"_"," "),"–"," "),"?"," "),"!"," "),"*"," "),"["," "),"]"," "),"'"," "),"#"," "),"+"," "),"&amp;"," "))&amp;" "</f>
        <v>  </v>
      </c>
      <c r="BD648" s="61" t="str">
        <f aca="false">" "&amp;TRIM(SUBSTITUTE(SUBSTITUTE(SUBSTITUTE(SUBSTITUTE(SUBSTITUTE(SUBSTITUTE(SUBSTITUTE(SUBSTITUTE(SUBSTITUTE(SUBSTITUTE(SUBSTITUTE(SUBSTITUTE(SUBSTITUTE(SUBSTITUTE(SUBSTITUTE(SUBSTITUTE(SUBSTITUTE(SUBSTITUTE(SUBSTITUTE(SUBSTITUTE(LOWER(Z648&amp;""),CHAR(160)," "),"."," "),","," "),"-"," "),"/"," "),"("," "),")"," "),":"," "),";"," "),"_"," "),"–"," "),"?"," "),"!"," "),"*"," "),"["," "),"]"," "),"'"," "),"#"," "),"+"," "),"&amp;"," "))&amp;" "</f>
        <v>  </v>
      </c>
      <c r="BE648" s="61" t="str">
        <f aca="false">" "&amp;TRIM(SUBSTITUTE(SUBSTITUTE(SUBSTITUTE(SUBSTITUTE(SUBSTITUTE(SUBSTITUTE(SUBSTITUTE(SUBSTITUTE(SUBSTITUTE(SUBSTITUTE(SUBSTITUTE(SUBSTITUTE(SUBSTITUTE(SUBSTITUTE(SUBSTITUTE(SUBSTITUTE(SUBSTITUTE(SUBSTITUTE(SUBSTITUTE(SUBSTITUTE(LOWER(W648&amp;""),CHAR(160)," "),"."," "),","," "),"-"," "),"/"," "),"("," "),")"," "),":"," "),";"," "),"_"," "),"–"," "),"?"," "),"!"," "),"*"," "),"["," "),"]"," "),"'"," "),"#"," "),"+"," "),"&amp;"," "))&amp;" "</f>
        <v>  </v>
      </c>
      <c r="BF648" s="61" t="str">
        <f aca="false">" "&amp;TRIM(SUBSTITUTE(SUBSTITUTE(SUBSTITUTE(SUBSTITUTE(SUBSTITUTE(SUBSTITUTE(SUBSTITUTE(SUBSTITUTE(SUBSTITUTE(SUBSTITUTE(SUBSTITUTE(SUBSTITUTE(SUBSTITUTE(SUBSTITUTE(SUBSTITUTE(SUBSTITUTE(SUBSTITUTE(SUBSTITUTE(SUBSTITUTE(SUBSTITUTE(LOWER(AC648&amp;""),CHAR(160)," "),"."," "),","," "),"-"," "),"/"," "),"("," "),")"," "),":"," "),";"," "),"_"," "),"–"," "),"?"," "),"!"," "),"*"," "),"["," "),"]"," "),"'"," "),"#"," "),"+"," "),"&amp;"," "))&amp;" "</f>
        <v>  </v>
      </c>
    </row>
    <row r="649" customFormat="false" ht="39.75" hidden="false" customHeight="true" outlineLevel="0" collapsed="false">
      <c r="A649" s="57" t="s">
        <v>1349</v>
      </c>
      <c r="B649" s="57" t="s">
        <v>301</v>
      </c>
      <c r="C649" s="57" t="str">
        <f aca="false">Flights!$F$24</f>
        <v>MH1450</v>
      </c>
      <c r="D649" s="58" t="n">
        <f aca="false">Flights!$D$24</f>
        <v>46324</v>
      </c>
      <c r="E649" s="57" t="str">
        <f aca="false">Flights!$G$24&amp;"-"&amp;Flights!$H$24</f>
        <v>KUL-LGK</v>
      </c>
      <c r="F649" s="57" t="str">
        <f aca="false">Flights!$K$24</f>
        <v>EY</v>
      </c>
      <c r="G649" s="57" t="s">
        <v>79</v>
      </c>
      <c r="H649" s="57" t="s">
        <v>360</v>
      </c>
      <c r="I649" s="57" t="s">
        <v>380</v>
      </c>
      <c r="J649" s="57" t="s">
        <v>384</v>
      </c>
      <c r="K649" s="67" t="s">
        <v>385</v>
      </c>
      <c r="L649" s="67" t="s">
        <v>364</v>
      </c>
      <c r="M649" s="67"/>
      <c r="N649" s="67" t="s">
        <v>365</v>
      </c>
      <c r="O649" s="67"/>
      <c r="P649" s="57" t="s">
        <v>184</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open",IF(AND(NOT(OR(LEN(AZ649)&lt;15,ISNUMBER(MATCH(AZ649,L_Placeholder,0)))),NOT(SUMPRODUCT(--ISNUMBER(SEARCH(" "&amp;L_EvidencePhrase&amp;" ",BF649)))&gt;0),NOT(OR(LEN(AU649)&lt;2,ISNUMBER(MATCH(AU649,L_Placeholder,0)))),NOT(OR(LEN(AX649)&lt;2,ISNUMBER(MATCH(AX649,L_Placeholder,0)))),TRIM(AE649)&lt;&gt;TRIM(T649)),"N/A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",BD649)))&gt;0),"INVALID – evidence missing, placeholder or not yet on file",IF(OR(LEN(AX649)&lt;2,ISNUMBER(MATCH(AX649,L_Placeholder,0))),"INVALID – verifier missing",IF(AX649=AU649,"INVALID – verifier must be someone other than the PIC",IF(SUMPRODUCT(--ISNUMBER(SEARCH(" "&amp;L_EvidencePhrase&amp;" ",BC649)))&gt;0,"INVALID – result not yet available (awaiting / TBC)",IF(AND(TRIM(U649)="Pass",SUMPRODUCT(--ISNUMBER(SEARCH(" "&amp;L_ResultBad&amp;" ",BC649)))&gt;0,NOT(SUMPRODUCT(--ISNUMBER(SEARCH(" "&amp;L_Negation&amp;" ",BC649)))&gt;0)),"INVALID – result describes a problem: use Fail, then Pass after CA",IF(AND(AQ649=1,OR(OR(LEN(AY649)&lt;3,ISNUMBER(MATCH(AY649,L_Placeholder,0))),SUMPRODUCT(--ISNUMBER(SEARCH(" "&amp;L_EvidencePhrase&amp;" ",BE649)))&gt;0)),"INVALID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SUBSTITUTE(SUBSTITUTE(SUBSTITUTE(SUBSTITUTE(SUBSTITUTE(SUBSTITUTE(SUBSTITUTE(SUBSTITUTE(SUBSTITUTE(SUBSTITUTE(SUBSTITUTE(SUBSTITUTE(SUBSTITUTE(LOWER(T649&amp;""),CHAR(160),"")," ",""),".",""),"-",""),"/",""),"?",""),"_",""),",",""),"[",""),"]",""),"(",""),")",""),"*","")</f>
        <v/>
      </c>
      <c r="AV649" s="61" t="str">
        <f aca="false">SUBSTITUTE(SUBSTITUTE(SUBSTITUTE(SUBSTITUTE(SUBSTITUTE(SUBSTITUTE(SUBSTITUTE(SUBSTITUTE(SUBSTITUTE(SUBSTITUTE(SUBSTITUTE(SUBSTITUTE(SUBSTITUTE(LOWER(V649&amp;""),CHAR(160),"")," ",""),".",""),"-",""),"/",""),"?",""),"_",""),",",""),"[",""),"]",""),"(",""),")",""),"*","")</f>
        <v/>
      </c>
      <c r="AW649" s="61" t="str">
        <f aca="false">SUBSTITUTE(SUBSTITUTE(SUBSTITUTE(SUBSTITUTE(SUBSTITUTE(SUBSTITUTE(SUBSTITUTE(SUBSTITUTE(SUBSTITUTE(SUBSTITUTE(SUBSTITUTE(SUBSTITUTE(SUBSTITUTE(LOWER(Z649&amp;""),CHAR(160),"")," ",""),".",""),"-",""),"/",""),"?",""),"_",""),",",""),"[",""),"]",""),"(",""),")",""),"*","")</f>
        <v/>
      </c>
      <c r="AX649" s="61" t="str">
        <f aca="false">SUBSTITUTE(SUBSTITUTE(SUBSTITUTE(SUBSTITUTE(SUBSTITUTE(SUBSTITUTE(SUBSTITUTE(SUBSTITUTE(SUBSTITUTE(SUBSTITUTE(SUBSTITUTE(SUBSTITUTE(SUBSTITUTE(LOWER(AE649&amp;""),CHAR(160),"")," ",""),".",""),"-",""),"/",""),"?",""),"_",""),",",""),"[",""),"]",""),"(",""),")",""),"*","")</f>
        <v/>
      </c>
      <c r="AY649" s="61" t="str">
        <f aca="false">SUBSTITUTE(SUBSTITUTE(SUBSTITUTE(SUBSTITUTE(SUBSTITUTE(SUBSTITUTE(SUBSTITUTE(SUBSTITUTE(SUBSTITUTE(SUBSTITUTE(SUBSTITUTE(SUBSTITUTE(SUBSTITUTE(LOWER(W649&amp;""),CHAR(160),"")," ",""),".",""),"-",""),"/",""),"?",""),"_",""),",",""),"[",""),"]",""),"(",""),")",""),"*","")</f>
        <v/>
      </c>
      <c r="AZ649" s="61" t="str">
        <f aca="false">SUBSTITUTE(SUBSTITUTE(SUBSTITUTE(SUBSTITUTE(SUBSTITUTE(SUBSTITUTE(SUBSTITUTE(SUBSTITUTE(SUBSTITUTE(SUBSTITUTE(SUBSTITUTE(SUBSTITUTE(SUBSTITUTE(LOWER(AC649&amp;""),CHAR(160),"")," ",""),".",""),"-",""),"/",""),"?",""),"_",""),",",""),"[",""),"]",""),"(",""),")",""),"*","")</f>
        <v/>
      </c>
      <c r="BA649" s="61" t="str">
        <f aca="false">SUBSTITUTE(SUBSTITUTE(SUBSTITUTE(SUBSTITUTE(SUBSTITUTE(SUBSTITUTE(SUBSTITUTE(SUBSTITUTE(SUBSTITUTE(SUBSTITUTE(SUBSTITUTE(SUBSTITUTE(SUBSTITUTE(LOWER(AA649&amp;""),CHAR(160),""),"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"&amp;TRIM(SUBSTITUTE(SUBSTITUTE(SUBSTITUTE(SUBSTITUTE(SUBSTITUTE(SUBSTITUTE(SUBSTITUTE(SUBSTITUTE(SUBSTITUTE(SUBSTITUTE(SUBSTITUTE(SUBSTITUTE(SUBSTITUTE(SUBSTITUTE(SUBSTITUTE(SUBSTITUTE(SUBSTITUTE(SUBSTITUTE(SUBSTITUTE(SUBSTITUTE(LOWER(V649&amp;""),CHAR(160)," "),"."," "),","," "),"-"," "),"/"," "),"("," "),")"," "),":"," "),";"," "),"_"," "),"–"," "),"?"," "),"!"," "),"*"," "),"["," "),"]"," "),"'"," "),"#"," "),"+"," "),"&amp;"," "))&amp;" "</f>
        <v>  </v>
      </c>
      <c r="BD649" s="61" t="str">
        <f aca="false">" "&amp;TRIM(SUBSTITUTE(SUBSTITUTE(SUBSTITUTE(SUBSTITUTE(SUBSTITUTE(SUBSTITUTE(SUBSTITUTE(SUBSTITUTE(SUBSTITUTE(SUBSTITUTE(SUBSTITUTE(SUBSTITUTE(SUBSTITUTE(SUBSTITUTE(SUBSTITUTE(SUBSTITUTE(SUBSTITUTE(SUBSTITUTE(SUBSTITUTE(SUBSTITUTE(LOWER(Z649&amp;""),CHAR(160)," "),"."," "),","," "),"-"," "),"/"," "),"("," "),")"," "),":"," "),";"," "),"_"," "),"–"," "),"?"," "),"!"," "),"*"," "),"["," "),"]"," "),"'"," "),"#"," "),"+"," "),"&amp;"," "))&amp;" "</f>
        <v>  </v>
      </c>
      <c r="BE649" s="61" t="str">
        <f aca="false">" "&amp;TRIM(SUBSTITUTE(SUBSTITUTE(SUBSTITUTE(SUBSTITUTE(SUBSTITUTE(SUBSTITUTE(SUBSTITUTE(SUBSTITUTE(SUBSTITUTE(SUBSTITUTE(SUBSTITUTE(SUBSTITUTE(SUBSTITUTE(SUBSTITUTE(SUBSTITUTE(SUBSTITUTE(SUBSTITUTE(SUBSTITUTE(SUBSTITUTE(SUBSTITUTE(LOWER(W649&amp;""),CHAR(160)," "),"."," "),","," "),"-"," "),"/"," "),"("," "),")"," "),":"," "),";"," "),"_"," "),"–"," "),"?"," "),"!"," "),"*"," "),"["," "),"]"," "),"'"," "),"#"," "),"+"," "),"&amp;"," "))&amp;" "</f>
        <v>  </v>
      </c>
      <c r="BF649" s="61" t="str">
        <f aca="false">" "&amp;TRIM(SUBSTITUTE(SUBSTITUTE(SUBSTITUTE(SUBSTITUTE(SUBSTITUTE(SUBSTITUTE(SUBSTITUTE(SUBSTITUTE(SUBSTITUTE(SUBSTITUTE(SUBSTITUTE(SUBSTITUTE(SUBSTITUTE(SUBSTITUTE(SUBSTITUTE(SUBSTITUTE(SUBSTITUTE(SUBSTITUTE(SUBSTITUTE(SUBSTITUTE(LOWER(AC649&amp;""),CHAR(160)," "),"."," "),","," "),"-"," "),"/"," "),"("," "),")"," "),":"," "),";"," "),"_"," "),"–"," "),"?"," "),"!"," "),"*"," "),"["," "),"]"," "),"'"," "),"#"," "),"+"," "),"&amp;"," "))&amp;" "</f>
        <v>  </v>
      </c>
    </row>
    <row r="650" customFormat="false" ht="39.75" hidden="false" customHeight="true" outlineLevel="0" collapsed="false">
      <c r="A650" s="57" t="s">
        <v>1350</v>
      </c>
      <c r="B650" s="57" t="s">
        <v>301</v>
      </c>
      <c r="C650" s="57" t="str">
        <f aca="false">Flights!$F$24</f>
        <v>MH1450</v>
      </c>
      <c r="D650" s="58" t="n">
        <f aca="false">Flights!$D$24</f>
        <v>46324</v>
      </c>
      <c r="E650" s="57" t="str">
        <f aca="false">Flights!$G$24&amp;"-"&amp;Flights!$H$24</f>
        <v>KUL-LGK</v>
      </c>
      <c r="F650" s="57" t="str">
        <f aca="false">Flights!$K$24</f>
        <v>EY</v>
      </c>
      <c r="G650" s="57" t="s">
        <v>79</v>
      </c>
      <c r="H650" s="57" t="s">
        <v>360</v>
      </c>
      <c r="I650" s="57" t="s">
        <v>387</v>
      </c>
      <c r="J650" s="57" t="s">
        <v>388</v>
      </c>
      <c r="K650" s="67" t="s">
        <v>389</v>
      </c>
      <c r="L650" s="67" t="s">
        <v>364</v>
      </c>
      <c r="M650" s="67"/>
      <c r="N650" s="67" t="s">
        <v>365</v>
      </c>
      <c r="O650" s="67"/>
      <c r="P650" s="57" t="s">
        <v>184</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open",IF(AND(NOT(OR(LEN(AZ650)&lt;15,ISNUMBER(MATCH(AZ650,L_Placeholder,0)))),NOT(SUMPRODUCT(--ISNUMBER(SEARCH(" "&amp;L_EvidencePhrase&amp;" ",BF650)))&gt;0),NOT(OR(LEN(AU650)&lt;2,ISNUMBER(MATCH(AU650,L_Placeholder,0)))),NOT(OR(LEN(AX650)&lt;2,ISNUMBER(MATCH(AX650,L_Placeholder,0)))),TRIM(AE650)&lt;&gt;TRIM(T650)),"N/A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",BD650)))&gt;0),"INVALID – evidence missing, placeholder or not yet on file",IF(OR(LEN(AX650)&lt;2,ISNUMBER(MATCH(AX650,L_Placeholder,0))),"INVALID – verifier missing",IF(AX650=AU650,"INVALID – verifier must be someone other than the PIC",IF(SUMPRODUCT(--ISNUMBER(SEARCH(" "&amp;L_EvidencePhrase&amp;" ",BC650)))&gt;0,"INVALID – result not yet available (awaiting / TBC)",IF(AND(TRIM(U650)="Pass",SUMPRODUCT(--ISNUMBER(SEARCH(" "&amp;L_ResultBad&amp;" ",BC650)))&gt;0,NOT(SUMPRODUCT(--ISNUMBER(SEARCH(" "&amp;L_Negation&amp;" ",BC650)))&gt;0)),"INVALID – result describes a problem: use Fail, then Pass after CA",IF(AND(AQ650=1,OR(OR(LEN(AY650)&lt;3,ISNUMBER(MATCH(AY650,L_Placeholder,0))),SUMPRODUCT(--ISNUMBER(SEARCH(" "&amp;L_EvidencePhrase&amp;" ",BE650)))&gt;0)),"INVALID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SUBSTITUTE(SUBSTITUTE(SUBSTITUTE(SUBSTITUTE(SUBSTITUTE(SUBSTITUTE(SUBSTITUTE(SUBSTITUTE(SUBSTITUTE(SUBSTITUTE(SUBSTITUTE(SUBSTITUTE(SUBSTITUTE(LOWER(T650&amp;""),CHAR(160),"")," ",""),".",""),"-",""),"/",""),"?",""),"_",""),",",""),"[",""),"]",""),"(",""),")",""),"*","")</f>
        <v/>
      </c>
      <c r="AV650" s="61" t="str">
        <f aca="false">SUBSTITUTE(SUBSTITUTE(SUBSTITUTE(SUBSTITUTE(SUBSTITUTE(SUBSTITUTE(SUBSTITUTE(SUBSTITUTE(SUBSTITUTE(SUBSTITUTE(SUBSTITUTE(SUBSTITUTE(SUBSTITUTE(LOWER(V650&amp;""),CHAR(160),"")," ",""),".",""),"-",""),"/",""),"?",""),"_",""),",",""),"[",""),"]",""),"(",""),")",""),"*","")</f>
        <v/>
      </c>
      <c r="AW650" s="61" t="str">
        <f aca="false">SUBSTITUTE(SUBSTITUTE(SUBSTITUTE(SUBSTITUTE(SUBSTITUTE(SUBSTITUTE(SUBSTITUTE(SUBSTITUTE(SUBSTITUTE(SUBSTITUTE(SUBSTITUTE(SUBSTITUTE(SUBSTITUTE(LOWER(Z650&amp;""),CHAR(160),"")," ",""),".",""),"-",""),"/",""),"?",""),"_",""),",",""),"[",""),"]",""),"(",""),")",""),"*","")</f>
        <v/>
      </c>
      <c r="AX650" s="61" t="str">
        <f aca="false">SUBSTITUTE(SUBSTITUTE(SUBSTITUTE(SUBSTITUTE(SUBSTITUTE(SUBSTITUTE(SUBSTITUTE(SUBSTITUTE(SUBSTITUTE(SUBSTITUTE(SUBSTITUTE(SUBSTITUTE(SUBSTITUTE(LOWER(AE650&amp;""),CHAR(160),"")," ",""),".",""),"-",""),"/",""),"?",""),"_",""),",",""),"[",""),"]",""),"(",""),")",""),"*","")</f>
        <v/>
      </c>
      <c r="AY650" s="61" t="str">
        <f aca="false">SUBSTITUTE(SUBSTITUTE(SUBSTITUTE(SUBSTITUTE(SUBSTITUTE(SUBSTITUTE(SUBSTITUTE(SUBSTITUTE(SUBSTITUTE(SUBSTITUTE(SUBSTITUTE(SUBSTITUTE(SUBSTITUTE(LOWER(W650&amp;""),CHAR(160),"")," ",""),".",""),"-",""),"/",""),"?",""),"_",""),",",""),"[",""),"]",""),"(",""),")",""),"*","")</f>
        <v/>
      </c>
      <c r="AZ650" s="61" t="str">
        <f aca="false">SUBSTITUTE(SUBSTITUTE(SUBSTITUTE(SUBSTITUTE(SUBSTITUTE(SUBSTITUTE(SUBSTITUTE(SUBSTITUTE(SUBSTITUTE(SUBSTITUTE(SUBSTITUTE(SUBSTITUTE(SUBSTITUTE(LOWER(AC650&amp;""),CHAR(160),"")," ",""),".",""),"-",""),"/",""),"?",""),"_",""),",",""),"[",""),"]",""),"(",""),")",""),"*","")</f>
        <v/>
      </c>
      <c r="BA650" s="61" t="str">
        <f aca="false">SUBSTITUTE(SUBSTITUTE(SUBSTITUTE(SUBSTITUTE(SUBSTITUTE(SUBSTITUTE(SUBSTITUTE(SUBSTITUTE(SUBSTITUTE(SUBSTITUTE(SUBSTITUTE(SUBSTITUTE(SUBSTITUTE(LOWER(AA650&amp;""),CHAR(160),""),"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"&amp;TRIM(SUBSTITUTE(SUBSTITUTE(SUBSTITUTE(SUBSTITUTE(SUBSTITUTE(SUBSTITUTE(SUBSTITUTE(SUBSTITUTE(SUBSTITUTE(SUBSTITUTE(SUBSTITUTE(SUBSTITUTE(SUBSTITUTE(SUBSTITUTE(SUBSTITUTE(SUBSTITUTE(SUBSTITUTE(SUBSTITUTE(SUBSTITUTE(SUBSTITUTE(LOWER(V650&amp;""),CHAR(160)," "),"."," "),","," "),"-"," "),"/"," "),"("," "),")"," "),":"," "),";"," "),"_"," "),"–"," "),"?"," "),"!"," "),"*"," "),"["," "),"]"," "),"'"," "),"#"," "),"+"," "),"&amp;"," "))&amp;" "</f>
        <v>  </v>
      </c>
      <c r="BD650" s="61" t="str">
        <f aca="false">" "&amp;TRIM(SUBSTITUTE(SUBSTITUTE(SUBSTITUTE(SUBSTITUTE(SUBSTITUTE(SUBSTITUTE(SUBSTITUTE(SUBSTITUTE(SUBSTITUTE(SUBSTITUTE(SUBSTITUTE(SUBSTITUTE(SUBSTITUTE(SUBSTITUTE(SUBSTITUTE(SUBSTITUTE(SUBSTITUTE(SUBSTITUTE(SUBSTITUTE(SUBSTITUTE(LOWER(Z650&amp;""),CHAR(160)," "),"."," "),","," "),"-"," "),"/"," "),"("," "),")"," "),":"," "),";"," "),"_"," "),"–"," "),"?"," "),"!"," "),"*"," "),"["," "),"]"," "),"'"," "),"#"," "),"+"," "),"&amp;"," "))&amp;" "</f>
        <v>  </v>
      </c>
      <c r="BE650" s="61" t="str">
        <f aca="false">" "&amp;TRIM(SUBSTITUTE(SUBSTITUTE(SUBSTITUTE(SUBSTITUTE(SUBSTITUTE(SUBSTITUTE(SUBSTITUTE(SUBSTITUTE(SUBSTITUTE(SUBSTITUTE(SUBSTITUTE(SUBSTITUTE(SUBSTITUTE(SUBSTITUTE(SUBSTITUTE(SUBSTITUTE(SUBSTITUTE(SUBSTITUTE(SUBSTITUTE(SUBSTITUTE(LOWER(W650&amp;""),CHAR(160)," "),"."," "),","," "),"-"," "),"/"," "),"("," "),")"," "),":"," "),";"," "),"_"," "),"–"," "),"?"," "),"!"," "),"*"," "),"["," "),"]"," "),"'"," "),"#"," "),"+"," "),"&amp;"," "))&amp;" "</f>
        <v>  </v>
      </c>
      <c r="BF650" s="61" t="str">
        <f aca="false">" "&amp;TRIM(SUBSTITUTE(SUBSTITUTE(SUBSTITUTE(SUBSTITUTE(SUBSTITUTE(SUBSTITUTE(SUBSTITUTE(SUBSTITUTE(SUBSTITUTE(SUBSTITUTE(SUBSTITUTE(SUBSTITUTE(SUBSTITUTE(SUBSTITUTE(SUBSTITUTE(SUBSTITUTE(SUBSTITUTE(SUBSTITUTE(SUBSTITUTE(SUBSTITUTE(LOWER(AC650&amp;""),CHAR(160)," "),"."," "),","," "),"-"," "),"/"," "),"("," "),")"," "),":"," "),";"," "),"_"," "),"–"," "),"?"," "),"!"," "),"*"," "),"["," "),"]"," "),"'"," "),"#"," "),"+"," "),"&amp;"," "))&amp;" "</f>
        <v>  </v>
      </c>
    </row>
    <row r="651" customFormat="false" ht="39.75" hidden="false" customHeight="true" outlineLevel="0" collapsed="false">
      <c r="A651" s="57" t="s">
        <v>1351</v>
      </c>
      <c r="B651" s="57" t="s">
        <v>301</v>
      </c>
      <c r="C651" s="57" t="str">
        <f aca="false">Flights!$F$24</f>
        <v>MH1450</v>
      </c>
      <c r="D651" s="58" t="n">
        <f aca="false">Flights!$D$24</f>
        <v>46324</v>
      </c>
      <c r="E651" s="57" t="str">
        <f aca="false">Flights!$G$24&amp;"-"&amp;Flights!$H$24</f>
        <v>KUL-LGK</v>
      </c>
      <c r="F651" s="57" t="str">
        <f aca="false">Flights!$K$24</f>
        <v>EY</v>
      </c>
      <c r="G651" s="57" t="s">
        <v>79</v>
      </c>
      <c r="H651" s="57" t="s">
        <v>360</v>
      </c>
      <c r="I651" s="57" t="s">
        <v>387</v>
      </c>
      <c r="J651" s="57" t="s">
        <v>391</v>
      </c>
      <c r="K651" s="67" t="s">
        <v>389</v>
      </c>
      <c r="L651" s="67" t="s">
        <v>364</v>
      </c>
      <c r="M651" s="67"/>
      <c r="N651" s="67" t="s">
        <v>365</v>
      </c>
      <c r="O651" s="67"/>
      <c r="P651" s="57" t="s">
        <v>184</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open",IF(AND(NOT(OR(LEN(AZ651)&lt;15,ISNUMBER(MATCH(AZ651,L_Placeholder,0)))),NOT(SUMPRODUCT(--ISNUMBER(SEARCH(" "&amp;L_EvidencePhrase&amp;" ",BF651)))&gt;0),NOT(OR(LEN(AU651)&lt;2,ISNUMBER(MATCH(AU651,L_Placeholder,0)))),NOT(OR(LEN(AX651)&lt;2,ISNUMBER(MATCH(AX651,L_Placeholder,0)))),TRIM(AE651)&lt;&gt;TRIM(T651)),"N/A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",BD651)))&gt;0),"INVALID – evidence missing, placeholder or not yet on file",IF(OR(LEN(AX651)&lt;2,ISNUMBER(MATCH(AX651,L_Placeholder,0))),"INVALID – verifier missing",IF(AX651=AU651,"INVALID – verifier must be someone other than the PIC",IF(SUMPRODUCT(--ISNUMBER(SEARCH(" "&amp;L_EvidencePhrase&amp;" ",BC651)))&gt;0,"INVALID – result not yet available (awaiting / TBC)",IF(AND(TRIM(U651)="Pass",SUMPRODUCT(--ISNUMBER(SEARCH(" "&amp;L_ResultBad&amp;" ",BC651)))&gt;0,NOT(SUMPRODUCT(--ISNUMBER(SEARCH(" "&amp;L_Negation&amp;" ",BC651)))&gt;0)),"INVALID – result describes a problem: use Fail, then Pass after CA",IF(AND(AQ651=1,OR(OR(LEN(AY651)&lt;3,ISNUMBER(MATCH(AY651,L_Placeholder,0))),SUMPRODUCT(--ISNUMBER(SEARCH(" "&amp;L_EvidencePhrase&amp;" ",BE651)))&gt;0)),"INVALID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SUBSTITUTE(SUBSTITUTE(SUBSTITUTE(SUBSTITUTE(SUBSTITUTE(SUBSTITUTE(SUBSTITUTE(SUBSTITUTE(SUBSTITUTE(SUBSTITUTE(SUBSTITUTE(SUBSTITUTE(SUBSTITUTE(LOWER(T651&amp;""),CHAR(160),"")," ",""),".",""),"-",""),"/",""),"?",""),"_",""),",",""),"[",""),"]",""),"(",""),")",""),"*","")</f>
        <v/>
      </c>
      <c r="AV651" s="61" t="str">
        <f aca="false">SUBSTITUTE(SUBSTITUTE(SUBSTITUTE(SUBSTITUTE(SUBSTITUTE(SUBSTITUTE(SUBSTITUTE(SUBSTITUTE(SUBSTITUTE(SUBSTITUTE(SUBSTITUTE(SUBSTITUTE(SUBSTITUTE(LOWER(V651&amp;""),CHAR(160),"")," ",""),".",""),"-",""),"/",""),"?",""),"_",""),",",""),"[",""),"]",""),"(",""),")",""),"*","")</f>
        <v/>
      </c>
      <c r="AW651" s="61" t="str">
        <f aca="false">SUBSTITUTE(SUBSTITUTE(SUBSTITUTE(SUBSTITUTE(SUBSTITUTE(SUBSTITUTE(SUBSTITUTE(SUBSTITUTE(SUBSTITUTE(SUBSTITUTE(SUBSTITUTE(SUBSTITUTE(SUBSTITUTE(LOWER(Z651&amp;""),CHAR(160),"")," ",""),".",""),"-",""),"/",""),"?",""),"_",""),",",""),"[",""),"]",""),"(",""),")",""),"*","")</f>
        <v/>
      </c>
      <c r="AX651" s="61" t="str">
        <f aca="false">SUBSTITUTE(SUBSTITUTE(SUBSTITUTE(SUBSTITUTE(SUBSTITUTE(SUBSTITUTE(SUBSTITUTE(SUBSTITUTE(SUBSTITUTE(SUBSTITUTE(SUBSTITUTE(SUBSTITUTE(SUBSTITUTE(LOWER(AE651&amp;""),CHAR(160),"")," ",""),".",""),"-",""),"/",""),"?",""),"_",""),",",""),"[",""),"]",""),"(",""),")",""),"*","")</f>
        <v/>
      </c>
      <c r="AY651" s="61" t="str">
        <f aca="false">SUBSTITUTE(SUBSTITUTE(SUBSTITUTE(SUBSTITUTE(SUBSTITUTE(SUBSTITUTE(SUBSTITUTE(SUBSTITUTE(SUBSTITUTE(SUBSTITUTE(SUBSTITUTE(SUBSTITUTE(SUBSTITUTE(LOWER(W651&amp;""),CHAR(160),"")," ",""),".",""),"-",""),"/",""),"?",""),"_",""),",",""),"[",""),"]",""),"(",""),")",""),"*","")</f>
        <v/>
      </c>
      <c r="AZ651" s="61" t="str">
        <f aca="false">SUBSTITUTE(SUBSTITUTE(SUBSTITUTE(SUBSTITUTE(SUBSTITUTE(SUBSTITUTE(SUBSTITUTE(SUBSTITUTE(SUBSTITUTE(SUBSTITUTE(SUBSTITUTE(SUBSTITUTE(SUBSTITUTE(LOWER(AC651&amp;""),CHAR(160),"")," ",""),".",""),"-",""),"/",""),"?",""),"_",""),",",""),"[",""),"]",""),"(",""),")",""),"*","")</f>
        <v/>
      </c>
      <c r="BA651" s="61" t="str">
        <f aca="false">SUBSTITUTE(SUBSTITUTE(SUBSTITUTE(SUBSTITUTE(SUBSTITUTE(SUBSTITUTE(SUBSTITUTE(SUBSTITUTE(SUBSTITUTE(SUBSTITUTE(SUBSTITUTE(SUBSTITUTE(SUBSTITUTE(LOWER(AA651&amp;""),CHAR(160),""),"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"&amp;TRIM(SUBSTITUTE(SUBSTITUTE(SUBSTITUTE(SUBSTITUTE(SUBSTITUTE(SUBSTITUTE(SUBSTITUTE(SUBSTITUTE(SUBSTITUTE(SUBSTITUTE(SUBSTITUTE(SUBSTITUTE(SUBSTITUTE(SUBSTITUTE(SUBSTITUTE(SUBSTITUTE(SUBSTITUTE(SUBSTITUTE(SUBSTITUTE(SUBSTITUTE(LOWER(V651&amp;""),CHAR(160)," "),"."," "),","," "),"-"," "),"/"," "),"("," "),")"," "),":"," "),";"," "),"_"," "),"–"," "),"?"," "),"!"," "),"*"," "),"["," "),"]"," "),"'"," "),"#"," "),"+"," "),"&amp;"," "))&amp;" "</f>
        <v>  </v>
      </c>
      <c r="BD651" s="61" t="str">
        <f aca="false">" "&amp;TRIM(SUBSTITUTE(SUBSTITUTE(SUBSTITUTE(SUBSTITUTE(SUBSTITUTE(SUBSTITUTE(SUBSTITUTE(SUBSTITUTE(SUBSTITUTE(SUBSTITUTE(SUBSTITUTE(SUBSTITUTE(SUBSTITUTE(SUBSTITUTE(SUBSTITUTE(SUBSTITUTE(SUBSTITUTE(SUBSTITUTE(SUBSTITUTE(SUBSTITUTE(LOWER(Z651&amp;""),CHAR(160)," "),"."," "),","," "),"-"," "),"/"," "),"("," "),")"," "),":"," "),";"," "),"_"," "),"–"," "),"?"," "),"!"," "),"*"," "),"["," "),"]"," "),"'"," "),"#"," "),"+"," "),"&amp;"," "))&amp;" "</f>
        <v>  </v>
      </c>
      <c r="BE651" s="61" t="str">
        <f aca="false">" "&amp;TRIM(SUBSTITUTE(SUBSTITUTE(SUBSTITUTE(SUBSTITUTE(SUBSTITUTE(SUBSTITUTE(SUBSTITUTE(SUBSTITUTE(SUBSTITUTE(SUBSTITUTE(SUBSTITUTE(SUBSTITUTE(SUBSTITUTE(SUBSTITUTE(SUBSTITUTE(SUBSTITUTE(SUBSTITUTE(SUBSTITUTE(SUBSTITUTE(SUBSTITUTE(LOWER(W651&amp;""),CHAR(160)," "),"."," "),","," "),"-"," "),"/"," "),"("," "),")"," "),":"," "),";"," "),"_"," "),"–"," "),"?"," "),"!"," "),"*"," "),"["," "),"]"," "),"'"," "),"#"," "),"+"," "),"&amp;"," "))&amp;" "</f>
        <v>  </v>
      </c>
      <c r="BF651" s="61" t="str">
        <f aca="false">" "&amp;TRIM(SUBSTITUTE(SUBSTITUTE(SUBSTITUTE(SUBSTITUTE(SUBSTITUTE(SUBSTITUTE(SUBSTITUTE(SUBSTITUTE(SUBSTITUTE(SUBSTITUTE(SUBSTITUTE(SUBSTITUTE(SUBSTITUTE(SUBSTITUTE(SUBSTITUTE(SUBSTITUTE(SUBSTITUTE(SUBSTITUTE(SUBSTITUTE(SUBSTITUTE(LOWER(AC651&amp;""),CHAR(160)," "),"."," "),","," "),"-"," "),"/"," "),"("," "),")"," "),":"," "),";"," "),"_"," "),"–"," "),"?"," "),"!"," "),"*"," "),"["," "),"]"," "),"'"," "),"#"," "),"+"," "),"&amp;"," "))&amp;" "</f>
        <v>  </v>
      </c>
    </row>
    <row r="652" customFormat="false" ht="39.75" hidden="false" customHeight="true" outlineLevel="0" collapsed="false">
      <c r="A652" s="57" t="s">
        <v>1352</v>
      </c>
      <c r="B652" s="57" t="s">
        <v>301</v>
      </c>
      <c r="C652" s="57" t="str">
        <f aca="false">Flights!$F$24</f>
        <v>MH1450</v>
      </c>
      <c r="D652" s="58" t="n">
        <f aca="false">Flights!$D$24</f>
        <v>46324</v>
      </c>
      <c r="E652" s="57" t="str">
        <f aca="false">Flights!$G$24&amp;"-"&amp;Flights!$H$24</f>
        <v>KUL-LGK</v>
      </c>
      <c r="F652" s="57" t="str">
        <f aca="false">Flights!$K$24</f>
        <v>EY</v>
      </c>
      <c r="G652" s="57" t="s">
        <v>79</v>
      </c>
      <c r="H652" s="57" t="s">
        <v>360</v>
      </c>
      <c r="I652" s="57" t="s">
        <v>393</v>
      </c>
      <c r="J652" s="57" t="s">
        <v>394</v>
      </c>
      <c r="K652" s="67" t="s">
        <v>904</v>
      </c>
      <c r="L652" s="67" t="s">
        <v>1353</v>
      </c>
      <c r="M652" s="67"/>
      <c r="N652" s="67" t="s">
        <v>365</v>
      </c>
      <c r="O652" s="67"/>
      <c r="P652" s="57" t="s">
        <v>184</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open",IF(AND(NOT(OR(LEN(AZ652)&lt;15,ISNUMBER(MATCH(AZ652,L_Placeholder,0)))),NOT(SUMPRODUCT(--ISNUMBER(SEARCH(" "&amp;L_EvidencePhrase&amp;" ",BF652)))&gt;0),NOT(OR(LEN(AU652)&lt;2,ISNUMBER(MATCH(AU652,L_Placeholder,0)))),NOT(OR(LEN(AX652)&lt;2,ISNUMBER(MATCH(AX652,L_Placeholder,0)))),TRIM(AE652)&lt;&gt;TRIM(T652)),"N/A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",BD652)))&gt;0),"INVALID – evidence missing, placeholder or not yet on file",IF(OR(LEN(AX652)&lt;2,ISNUMBER(MATCH(AX652,L_Placeholder,0))),"INVALID – verifier missing",IF(AX652=AU652,"INVALID – verifier must be someone other than the PIC",IF(SUMPRODUCT(--ISNUMBER(SEARCH(" "&amp;L_EvidencePhrase&amp;" ",BC652)))&gt;0,"INVALID – result not yet available (awaiting / TBC)",IF(AND(TRIM(U652)="Pass",SUMPRODUCT(--ISNUMBER(SEARCH(" "&amp;L_ResultBad&amp;" ",BC652)))&gt;0,NOT(SUMPRODUCT(--ISNUMBER(SEARCH(" "&amp;L_Negation&amp;" ",BC652)))&gt;0)),"INVALID – result describes a problem: use Fail, then Pass after CA",IF(AND(AQ652=1,OR(OR(LEN(AY652)&lt;3,ISNUMBER(MATCH(AY652,L_Placeholder,0))),SUMPRODUCT(--ISNUMBER(SEARCH(" "&amp;L_EvidencePhrase&amp;" ",BE652)))&gt;0)),"INVALID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SUBSTITUTE(SUBSTITUTE(SUBSTITUTE(SUBSTITUTE(SUBSTITUTE(SUBSTITUTE(SUBSTITUTE(SUBSTITUTE(SUBSTITUTE(SUBSTITUTE(SUBSTITUTE(SUBSTITUTE(SUBSTITUTE(LOWER(T652&amp;""),CHAR(160),"")," ",""),".",""),"-",""),"/",""),"?",""),"_",""),",",""),"[",""),"]",""),"(",""),")",""),"*","")</f>
        <v/>
      </c>
      <c r="AV652" s="61" t="str">
        <f aca="false">SUBSTITUTE(SUBSTITUTE(SUBSTITUTE(SUBSTITUTE(SUBSTITUTE(SUBSTITUTE(SUBSTITUTE(SUBSTITUTE(SUBSTITUTE(SUBSTITUTE(SUBSTITUTE(SUBSTITUTE(SUBSTITUTE(LOWER(V652&amp;""),CHAR(160),"")," ",""),".",""),"-",""),"/",""),"?",""),"_",""),",",""),"[",""),"]",""),"(",""),")",""),"*","")</f>
        <v/>
      </c>
      <c r="AW652" s="61" t="str">
        <f aca="false">SUBSTITUTE(SUBSTITUTE(SUBSTITUTE(SUBSTITUTE(SUBSTITUTE(SUBSTITUTE(SUBSTITUTE(SUBSTITUTE(SUBSTITUTE(SUBSTITUTE(SUBSTITUTE(SUBSTITUTE(SUBSTITUTE(LOWER(Z652&amp;""),CHAR(160),"")," ",""),".",""),"-",""),"/",""),"?",""),"_",""),",",""),"[",""),"]",""),"(",""),")",""),"*","")</f>
        <v/>
      </c>
      <c r="AX652" s="61" t="str">
        <f aca="false">SUBSTITUTE(SUBSTITUTE(SUBSTITUTE(SUBSTITUTE(SUBSTITUTE(SUBSTITUTE(SUBSTITUTE(SUBSTITUTE(SUBSTITUTE(SUBSTITUTE(SUBSTITUTE(SUBSTITUTE(SUBSTITUTE(LOWER(AE652&amp;""),CHAR(160),"")," ",""),".",""),"-",""),"/",""),"?",""),"_",""),",",""),"[",""),"]",""),"(",""),")",""),"*","")</f>
        <v/>
      </c>
      <c r="AY652" s="61" t="str">
        <f aca="false">SUBSTITUTE(SUBSTITUTE(SUBSTITUTE(SUBSTITUTE(SUBSTITUTE(SUBSTITUTE(SUBSTITUTE(SUBSTITUTE(SUBSTITUTE(SUBSTITUTE(SUBSTITUTE(SUBSTITUTE(SUBSTITUTE(LOWER(W652&amp;""),CHAR(160),"")," ",""),".",""),"-",""),"/",""),"?",""),"_",""),",",""),"[",""),"]",""),"(",""),")",""),"*","")</f>
        <v/>
      </c>
      <c r="AZ652" s="61" t="str">
        <f aca="false">SUBSTITUTE(SUBSTITUTE(SUBSTITUTE(SUBSTITUTE(SUBSTITUTE(SUBSTITUTE(SUBSTITUTE(SUBSTITUTE(SUBSTITUTE(SUBSTITUTE(SUBSTITUTE(SUBSTITUTE(SUBSTITUTE(LOWER(AC652&amp;""),CHAR(160),"")," ",""),".",""),"-",""),"/",""),"?",""),"_",""),",",""),"[",""),"]",""),"(",""),")",""),"*","")</f>
        <v/>
      </c>
      <c r="BA652" s="61" t="str">
        <f aca="false">SUBSTITUTE(SUBSTITUTE(SUBSTITUTE(SUBSTITUTE(SUBSTITUTE(SUBSTITUTE(SUBSTITUTE(SUBSTITUTE(SUBSTITUTE(SUBSTITUTE(SUBSTITUTE(SUBSTITUTE(SUBSTITUTE(LOWER(AA652&amp;""),CHAR(160),""),"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"&amp;TRIM(SUBSTITUTE(SUBSTITUTE(SUBSTITUTE(SUBSTITUTE(SUBSTITUTE(SUBSTITUTE(SUBSTITUTE(SUBSTITUTE(SUBSTITUTE(SUBSTITUTE(SUBSTITUTE(SUBSTITUTE(SUBSTITUTE(SUBSTITUTE(SUBSTITUTE(SUBSTITUTE(SUBSTITUTE(SUBSTITUTE(SUBSTITUTE(SUBSTITUTE(LOWER(V652&amp;""),CHAR(160)," "),"."," "),","," "),"-"," "),"/"," "),"("," "),")"," "),":"," "),";"," "),"_"," "),"–"," "),"?"," "),"!"," "),"*"," "),"["," "),"]"," "),"'"," "),"#"," "),"+"," "),"&amp;"," "))&amp;" "</f>
        <v>  </v>
      </c>
      <c r="BD652" s="61" t="str">
        <f aca="false">" "&amp;TRIM(SUBSTITUTE(SUBSTITUTE(SUBSTITUTE(SUBSTITUTE(SUBSTITUTE(SUBSTITUTE(SUBSTITUTE(SUBSTITUTE(SUBSTITUTE(SUBSTITUTE(SUBSTITUTE(SUBSTITUTE(SUBSTITUTE(SUBSTITUTE(SUBSTITUTE(SUBSTITUTE(SUBSTITUTE(SUBSTITUTE(SUBSTITUTE(SUBSTITUTE(LOWER(Z652&amp;""),CHAR(160)," "),"."," "),","," "),"-"," "),"/"," "),"("," "),")"," "),":"," "),";"," "),"_"," "),"–"," "),"?"," "),"!"," "),"*"," "),"["," "),"]"," "),"'"," "),"#"," "),"+"," "),"&amp;"," "))&amp;" "</f>
        <v>  </v>
      </c>
      <c r="BE652" s="61" t="str">
        <f aca="false">" "&amp;TRIM(SUBSTITUTE(SUBSTITUTE(SUBSTITUTE(SUBSTITUTE(SUBSTITUTE(SUBSTITUTE(SUBSTITUTE(SUBSTITUTE(SUBSTITUTE(SUBSTITUTE(SUBSTITUTE(SUBSTITUTE(SUBSTITUTE(SUBSTITUTE(SUBSTITUTE(SUBSTITUTE(SUBSTITUTE(SUBSTITUTE(SUBSTITUTE(SUBSTITUTE(LOWER(W652&amp;""),CHAR(160)," "),"."," "),","," "),"-"," "),"/"," "),"("," "),")"," "),":"," "),";"," "),"_"," "),"–"," "),"?"," "),"!"," "),"*"," "),"["," "),"]"," "),"'"," "),"#"," "),"+"," "),"&amp;"," "))&amp;" "</f>
        <v>  </v>
      </c>
      <c r="BF652" s="61" t="str">
        <f aca="false">" "&amp;TRIM(SUBSTITUTE(SUBSTITUTE(SUBSTITUTE(SUBSTITUTE(SUBSTITUTE(SUBSTITUTE(SUBSTITUTE(SUBSTITUTE(SUBSTITUTE(SUBSTITUTE(SUBSTITUTE(SUBSTITUTE(SUBSTITUTE(SUBSTITUTE(SUBSTITUTE(SUBSTITUTE(SUBSTITUTE(SUBSTITUTE(SUBSTITUTE(SUBSTITUTE(LOWER(AC652&amp;""),CHAR(160)," "),"."," "),","," "),"-"," "),"/"," "),"("," "),")"," "),":"," "),";"," "),"_"," "),"–"," "),"?"," "),"!"," "),"*"," "),"["," "),"]"," "),"'"," "),"#"," "),"+"," "),"&amp;"," "))&amp;" "</f>
        <v>  </v>
      </c>
    </row>
    <row r="653" customFormat="false" ht="39.75" hidden="false" customHeight="true" outlineLevel="0" collapsed="false">
      <c r="A653" s="57" t="s">
        <v>1354</v>
      </c>
      <c r="B653" s="57" t="s">
        <v>301</v>
      </c>
      <c r="C653" s="57" t="str">
        <f aca="false">Flights!$F$24</f>
        <v>MH1450</v>
      </c>
      <c r="D653" s="58" t="n">
        <f aca="false">Flights!$D$24</f>
        <v>46324</v>
      </c>
      <c r="E653" s="57" t="str">
        <f aca="false">Flights!$G$24&amp;"-"&amp;Flights!$H$24</f>
        <v>KUL-LGK</v>
      </c>
      <c r="F653" s="57" t="str">
        <f aca="false">Flights!$K$24</f>
        <v>EY</v>
      </c>
      <c r="G653" s="57" t="s">
        <v>81</v>
      </c>
      <c r="H653" s="57" t="s">
        <v>360</v>
      </c>
      <c r="I653" s="57" t="s">
        <v>361</v>
      </c>
      <c r="J653" s="57" t="s">
        <v>398</v>
      </c>
      <c r="K653" s="67" t="s">
        <v>399</v>
      </c>
      <c r="L653" s="67" t="s">
        <v>400</v>
      </c>
      <c r="M653" s="67"/>
      <c r="N653" s="67" t="s">
        <v>365</v>
      </c>
      <c r="O653" s="67"/>
      <c r="P653" s="57" t="s">
        <v>184</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open",IF(AND(NOT(OR(LEN(AZ653)&lt;15,ISNUMBER(MATCH(AZ653,L_Placeholder,0)))),NOT(SUMPRODUCT(--ISNUMBER(SEARCH(" "&amp;L_EvidencePhrase&amp;" ",BF653)))&gt;0),NOT(OR(LEN(AU653)&lt;2,ISNUMBER(MATCH(AU653,L_Placeholder,0)))),NOT(OR(LEN(AX653)&lt;2,ISNUMBER(MATCH(AX653,L_Placeholder,0)))),TRIM(AE653)&lt;&gt;TRIM(T653)),"N/A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",BD653)))&gt;0),"INVALID – evidence missing, placeholder or not yet on file",IF(OR(LEN(AX653)&lt;2,ISNUMBER(MATCH(AX653,L_Placeholder,0))),"INVALID – verifier missing",IF(AX653=AU653,"INVALID – verifier must be someone other than the PIC",IF(SUMPRODUCT(--ISNUMBER(SEARCH(" "&amp;L_EvidencePhrase&amp;" ",BC653)))&gt;0,"INVALID – result not yet available (awaiting / TBC)",IF(AND(TRIM(U653)="Pass",SUMPRODUCT(--ISNUMBER(SEARCH(" "&amp;L_ResultBad&amp;" ",BC653)))&gt;0,NOT(SUMPRODUCT(--ISNUMBER(SEARCH(" "&amp;L_Negation&amp;" ",BC653)))&gt;0)),"INVALID – result describes a problem: use Fail, then Pass after CA",IF(AND(AQ653=1,OR(OR(LEN(AY653)&lt;3,ISNUMBER(MATCH(AY653,L_Placeholder,0))),SUMPRODUCT(--ISNUMBER(SEARCH(" "&amp;L_EvidencePhrase&amp;" ",BE653)))&gt;0)),"INVALID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SUBSTITUTE(SUBSTITUTE(SUBSTITUTE(SUBSTITUTE(SUBSTITUTE(SUBSTITUTE(SUBSTITUTE(SUBSTITUTE(SUBSTITUTE(SUBSTITUTE(SUBSTITUTE(SUBSTITUTE(SUBSTITUTE(LOWER(T653&amp;""),CHAR(160),"")," ",""),".",""),"-",""),"/",""),"?",""),"_",""),",",""),"[",""),"]",""),"(",""),")",""),"*","")</f>
        <v/>
      </c>
      <c r="AV653" s="61" t="str">
        <f aca="false">SUBSTITUTE(SUBSTITUTE(SUBSTITUTE(SUBSTITUTE(SUBSTITUTE(SUBSTITUTE(SUBSTITUTE(SUBSTITUTE(SUBSTITUTE(SUBSTITUTE(SUBSTITUTE(SUBSTITUTE(SUBSTITUTE(LOWER(V653&amp;""),CHAR(160),"")," ",""),".",""),"-",""),"/",""),"?",""),"_",""),",",""),"[",""),"]",""),"(",""),")",""),"*","")</f>
        <v/>
      </c>
      <c r="AW653" s="61" t="str">
        <f aca="false">SUBSTITUTE(SUBSTITUTE(SUBSTITUTE(SUBSTITUTE(SUBSTITUTE(SUBSTITUTE(SUBSTITUTE(SUBSTITUTE(SUBSTITUTE(SUBSTITUTE(SUBSTITUTE(SUBSTITUTE(SUBSTITUTE(LOWER(Z653&amp;""),CHAR(160),"")," ",""),".",""),"-",""),"/",""),"?",""),"_",""),",",""),"[",""),"]",""),"(",""),")",""),"*","")</f>
        <v/>
      </c>
      <c r="AX653" s="61" t="str">
        <f aca="false">SUBSTITUTE(SUBSTITUTE(SUBSTITUTE(SUBSTITUTE(SUBSTITUTE(SUBSTITUTE(SUBSTITUTE(SUBSTITUTE(SUBSTITUTE(SUBSTITUTE(SUBSTITUTE(SUBSTITUTE(SUBSTITUTE(LOWER(AE653&amp;""),CHAR(160),"")," ",""),".",""),"-",""),"/",""),"?",""),"_",""),",",""),"[",""),"]",""),"(",""),")",""),"*","")</f>
        <v/>
      </c>
      <c r="AY653" s="61" t="str">
        <f aca="false">SUBSTITUTE(SUBSTITUTE(SUBSTITUTE(SUBSTITUTE(SUBSTITUTE(SUBSTITUTE(SUBSTITUTE(SUBSTITUTE(SUBSTITUTE(SUBSTITUTE(SUBSTITUTE(SUBSTITUTE(SUBSTITUTE(LOWER(W653&amp;""),CHAR(160),"")," ",""),".",""),"-",""),"/",""),"?",""),"_",""),",",""),"[",""),"]",""),"(",""),")",""),"*","")</f>
        <v/>
      </c>
      <c r="AZ653" s="61" t="str">
        <f aca="false">SUBSTITUTE(SUBSTITUTE(SUBSTITUTE(SUBSTITUTE(SUBSTITUTE(SUBSTITUTE(SUBSTITUTE(SUBSTITUTE(SUBSTITUTE(SUBSTITUTE(SUBSTITUTE(SUBSTITUTE(SUBSTITUTE(LOWER(AC653&amp;""),CHAR(160),"")," ",""),".",""),"-",""),"/",""),"?",""),"_",""),",",""),"[",""),"]",""),"(",""),")",""),"*","")</f>
        <v/>
      </c>
      <c r="BA653" s="61" t="str">
        <f aca="false">SUBSTITUTE(SUBSTITUTE(SUBSTITUTE(SUBSTITUTE(SUBSTITUTE(SUBSTITUTE(SUBSTITUTE(SUBSTITUTE(SUBSTITUTE(SUBSTITUTE(SUBSTITUTE(SUBSTITUTE(SUBSTITUTE(LOWER(AA653&amp;""),CHAR(160),""),"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"&amp;TRIM(SUBSTITUTE(SUBSTITUTE(SUBSTITUTE(SUBSTITUTE(SUBSTITUTE(SUBSTITUTE(SUBSTITUTE(SUBSTITUTE(SUBSTITUTE(SUBSTITUTE(SUBSTITUTE(SUBSTITUTE(SUBSTITUTE(SUBSTITUTE(SUBSTITUTE(SUBSTITUTE(SUBSTITUTE(SUBSTITUTE(SUBSTITUTE(SUBSTITUTE(LOWER(V653&amp;""),CHAR(160)," "),"."," "),","," "),"-"," "),"/"," "),"("," "),")"," "),":"," "),";"," "),"_"," "),"–"," "),"?"," "),"!"," "),"*"," "),"["," "),"]"," "),"'"," "),"#"," "),"+"," "),"&amp;"," "))&amp;" "</f>
        <v>  </v>
      </c>
      <c r="BD653" s="61" t="str">
        <f aca="false">" "&amp;TRIM(SUBSTITUTE(SUBSTITUTE(SUBSTITUTE(SUBSTITUTE(SUBSTITUTE(SUBSTITUTE(SUBSTITUTE(SUBSTITUTE(SUBSTITUTE(SUBSTITUTE(SUBSTITUTE(SUBSTITUTE(SUBSTITUTE(SUBSTITUTE(SUBSTITUTE(SUBSTITUTE(SUBSTITUTE(SUBSTITUTE(SUBSTITUTE(SUBSTITUTE(LOWER(Z653&amp;""),CHAR(160)," "),"."," "),","," "),"-"," "),"/"," "),"("," "),")"," "),":"," "),";"," "),"_"," "),"–"," "),"?"," "),"!"," "),"*"," "),"["," "),"]"," "),"'"," "),"#"," "),"+"," "),"&amp;"," "))&amp;" "</f>
        <v>  </v>
      </c>
      <c r="BE653" s="61" t="str">
        <f aca="false">" "&amp;TRIM(SUBSTITUTE(SUBSTITUTE(SUBSTITUTE(SUBSTITUTE(SUBSTITUTE(SUBSTITUTE(SUBSTITUTE(SUBSTITUTE(SUBSTITUTE(SUBSTITUTE(SUBSTITUTE(SUBSTITUTE(SUBSTITUTE(SUBSTITUTE(SUBSTITUTE(SUBSTITUTE(SUBSTITUTE(SUBSTITUTE(SUBSTITUTE(SUBSTITUTE(LOWER(W653&amp;""),CHAR(160)," "),"."," "),","," "),"-"," "),"/"," "),"("," "),")"," "),":"," "),";"," "),"_"," "),"–"," "),"?"," "),"!"," "),"*"," "),"["," "),"]"," "),"'"," "),"#"," "),"+"," "),"&amp;"," "))&amp;" "</f>
        <v>  </v>
      </c>
      <c r="BF653" s="61" t="str">
        <f aca="false">" "&amp;TRIM(SUBSTITUTE(SUBSTITUTE(SUBSTITUTE(SUBSTITUTE(SUBSTITUTE(SUBSTITUTE(SUBSTITUTE(SUBSTITUTE(SUBSTITUTE(SUBSTITUTE(SUBSTITUTE(SUBSTITUTE(SUBSTITUTE(SUBSTITUTE(SUBSTITUTE(SUBSTITUTE(SUBSTITUTE(SUBSTITUTE(SUBSTITUTE(SUBSTITUTE(LOWER(AC653&amp;""),CHAR(160)," "),"."," "),","," "),"-"," "),"/"," "),"("," "),")"," "),":"," "),";"," "),"_"," "),"–"," "),"?"," "),"!"," "),"*"," "),"["," "),"]"," "),"'"," "),"#"," "),"+"," "),"&amp;"," "))&amp;" "</f>
        <v>  </v>
      </c>
    </row>
    <row r="654" customFormat="false" ht="39.75" hidden="false" customHeight="true" outlineLevel="0" collapsed="false">
      <c r="A654" s="57" t="s">
        <v>1355</v>
      </c>
      <c r="B654" s="57" t="s">
        <v>301</v>
      </c>
      <c r="C654" s="57" t="str">
        <f aca="false">Flights!$F$24</f>
        <v>MH1450</v>
      </c>
      <c r="D654" s="58" t="n">
        <f aca="false">Flights!$D$24</f>
        <v>46324</v>
      </c>
      <c r="E654" s="57" t="str">
        <f aca="false">Flights!$G$24&amp;"-"&amp;Flights!$H$24</f>
        <v>KUL-LGK</v>
      </c>
      <c r="F654" s="57" t="str">
        <f aca="false">Flights!$K$24</f>
        <v>EY</v>
      </c>
      <c r="G654" s="57" t="s">
        <v>402</v>
      </c>
      <c r="H654" s="57" t="s">
        <v>360</v>
      </c>
      <c r="I654" s="57" t="s">
        <v>361</v>
      </c>
      <c r="J654" s="57" t="s">
        <v>403</v>
      </c>
      <c r="K654" s="67"/>
      <c r="L654" s="67" t="s">
        <v>404</v>
      </c>
      <c r="M654" s="67"/>
      <c r="N654" s="67" t="s">
        <v>365</v>
      </c>
      <c r="O654" s="67" t="s">
        <v>405</v>
      </c>
      <c r="P654" s="57" t="s">
        <v>184</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open",IF(AND(NOT(OR(LEN(AZ654)&lt;15,ISNUMBER(MATCH(AZ654,L_Placeholder,0)))),NOT(SUMPRODUCT(--ISNUMBER(SEARCH(" "&amp;L_EvidencePhrase&amp;" ",BF654)))&gt;0),NOT(OR(LEN(AU654)&lt;2,ISNUMBER(MATCH(AU654,L_Placeholder,0)))),NOT(OR(LEN(AX654)&lt;2,ISNUMBER(MATCH(AX654,L_Placeholder,0)))),TRIM(AE654)&lt;&gt;TRIM(T654)),"N/A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",BD654)))&gt;0),"INVALID – evidence missing, placeholder or not yet on file",IF(OR(LEN(AX654)&lt;2,ISNUMBER(MATCH(AX654,L_Placeholder,0))),"INVALID – verifier missing",IF(AX654=AU654,"INVALID – verifier must be someone other than the PIC",IF(SUMPRODUCT(--ISNUMBER(SEARCH(" "&amp;L_EvidencePhrase&amp;" ",BC654)))&gt;0,"INVALID – result not yet available (awaiting / TBC)",IF(AND(TRIM(U654)="Pass",SUMPRODUCT(--ISNUMBER(SEARCH(" "&amp;L_ResultBad&amp;" ",BC654)))&gt;0,NOT(SUMPRODUCT(--ISNUMBER(SEARCH(" "&amp;L_Negation&amp;" ",BC654)))&gt;0)),"INVALID – result describes a problem: use Fail, then Pass after CA",IF(AND(AQ654=1,OR(OR(LEN(AY654)&lt;3,ISNUMBER(MATCH(AY654,L_Placeholder,0))),SUMPRODUCT(--ISNUMBER(SEARCH(" "&amp;L_EvidencePhrase&amp;" ",BE654)))&gt;0)),"INVALID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SUBSTITUTE(SUBSTITUTE(SUBSTITUTE(SUBSTITUTE(SUBSTITUTE(SUBSTITUTE(SUBSTITUTE(SUBSTITUTE(SUBSTITUTE(SUBSTITUTE(SUBSTITUTE(SUBSTITUTE(SUBSTITUTE(LOWER(T654&amp;""),CHAR(160),"")," ",""),".",""),"-",""),"/",""),"?",""),"_",""),",",""),"[",""),"]",""),"(",""),")",""),"*","")</f>
        <v/>
      </c>
      <c r="AV654" s="61" t="str">
        <f aca="false">SUBSTITUTE(SUBSTITUTE(SUBSTITUTE(SUBSTITUTE(SUBSTITUTE(SUBSTITUTE(SUBSTITUTE(SUBSTITUTE(SUBSTITUTE(SUBSTITUTE(SUBSTITUTE(SUBSTITUTE(SUBSTITUTE(LOWER(V654&amp;""),CHAR(160),"")," ",""),".",""),"-",""),"/",""),"?",""),"_",""),",",""),"[",""),"]",""),"(",""),")",""),"*","")</f>
        <v/>
      </c>
      <c r="AW654" s="61" t="str">
        <f aca="false">SUBSTITUTE(SUBSTITUTE(SUBSTITUTE(SUBSTITUTE(SUBSTITUTE(SUBSTITUTE(SUBSTITUTE(SUBSTITUTE(SUBSTITUTE(SUBSTITUTE(SUBSTITUTE(SUBSTITUTE(SUBSTITUTE(LOWER(Z654&amp;""),CHAR(160),"")," ",""),".",""),"-",""),"/",""),"?",""),"_",""),",",""),"[",""),"]",""),"(",""),")",""),"*","")</f>
        <v/>
      </c>
      <c r="AX654" s="61" t="str">
        <f aca="false">SUBSTITUTE(SUBSTITUTE(SUBSTITUTE(SUBSTITUTE(SUBSTITUTE(SUBSTITUTE(SUBSTITUTE(SUBSTITUTE(SUBSTITUTE(SUBSTITUTE(SUBSTITUTE(SUBSTITUTE(SUBSTITUTE(LOWER(AE654&amp;""),CHAR(160),"")," ",""),".",""),"-",""),"/",""),"?",""),"_",""),",",""),"[",""),"]",""),"(",""),")",""),"*","")</f>
        <v/>
      </c>
      <c r="AY654" s="61" t="str">
        <f aca="false">SUBSTITUTE(SUBSTITUTE(SUBSTITUTE(SUBSTITUTE(SUBSTITUTE(SUBSTITUTE(SUBSTITUTE(SUBSTITUTE(SUBSTITUTE(SUBSTITUTE(SUBSTITUTE(SUBSTITUTE(SUBSTITUTE(LOWER(W654&amp;""),CHAR(160),"")," ",""),".",""),"-",""),"/",""),"?",""),"_",""),",",""),"[",""),"]",""),"(",""),")",""),"*","")</f>
        <v/>
      </c>
      <c r="AZ654" s="61" t="str">
        <f aca="false">SUBSTITUTE(SUBSTITUTE(SUBSTITUTE(SUBSTITUTE(SUBSTITUTE(SUBSTITUTE(SUBSTITUTE(SUBSTITUTE(SUBSTITUTE(SUBSTITUTE(SUBSTITUTE(SUBSTITUTE(SUBSTITUTE(LOWER(AC654&amp;""),CHAR(160),"")," ",""),".",""),"-",""),"/",""),"?",""),"_",""),",",""),"[",""),"]",""),"(",""),")",""),"*","")</f>
        <v/>
      </c>
      <c r="BA654" s="61" t="str">
        <f aca="false">SUBSTITUTE(SUBSTITUTE(SUBSTITUTE(SUBSTITUTE(SUBSTITUTE(SUBSTITUTE(SUBSTITUTE(SUBSTITUTE(SUBSTITUTE(SUBSTITUTE(SUBSTITUTE(SUBSTITUTE(SUBSTITUTE(LOWER(AA654&amp;""),CHAR(160),""),"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"&amp;TRIM(SUBSTITUTE(SUBSTITUTE(SUBSTITUTE(SUBSTITUTE(SUBSTITUTE(SUBSTITUTE(SUBSTITUTE(SUBSTITUTE(SUBSTITUTE(SUBSTITUTE(SUBSTITUTE(SUBSTITUTE(SUBSTITUTE(SUBSTITUTE(SUBSTITUTE(SUBSTITUTE(SUBSTITUTE(SUBSTITUTE(SUBSTITUTE(SUBSTITUTE(LOWER(V654&amp;""),CHAR(160)," "),"."," "),","," "),"-"," "),"/"," "),"("," "),")"," "),":"," "),";"," "),"_"," "),"–"," "),"?"," "),"!"," "),"*"," "),"["," "),"]"," "),"'"," "),"#"," "),"+"," "),"&amp;"," "))&amp;" "</f>
        <v>  </v>
      </c>
      <c r="BD654" s="61" t="str">
        <f aca="false">" "&amp;TRIM(SUBSTITUTE(SUBSTITUTE(SUBSTITUTE(SUBSTITUTE(SUBSTITUTE(SUBSTITUTE(SUBSTITUTE(SUBSTITUTE(SUBSTITUTE(SUBSTITUTE(SUBSTITUTE(SUBSTITUTE(SUBSTITUTE(SUBSTITUTE(SUBSTITUTE(SUBSTITUTE(SUBSTITUTE(SUBSTITUTE(SUBSTITUTE(SUBSTITUTE(LOWER(Z654&amp;""),CHAR(160)," "),"."," "),","," "),"-"," "),"/"," "),"("," "),")"," "),":"," "),";"," "),"_"," "),"–"," "),"?"," "),"!"," "),"*"," "),"["," "),"]"," "),"'"," "),"#"," "),"+"," "),"&amp;"," "))&amp;" "</f>
        <v>  </v>
      </c>
      <c r="BE654" s="61" t="str">
        <f aca="false">" "&amp;TRIM(SUBSTITUTE(SUBSTITUTE(SUBSTITUTE(SUBSTITUTE(SUBSTITUTE(SUBSTITUTE(SUBSTITUTE(SUBSTITUTE(SUBSTITUTE(SUBSTITUTE(SUBSTITUTE(SUBSTITUTE(SUBSTITUTE(SUBSTITUTE(SUBSTITUTE(SUBSTITUTE(SUBSTITUTE(SUBSTITUTE(SUBSTITUTE(SUBSTITUTE(LOWER(W654&amp;""),CHAR(160)," "),"."," "),","," "),"-"," "),"/"," "),"("," "),")"," "),":"," "),";"," "),"_"," "),"–"," "),"?"," "),"!"," "),"*"," "),"["," "),"]"," "),"'"," "),"#"," "),"+"," "),"&amp;"," "))&amp;" "</f>
        <v>  </v>
      </c>
      <c r="BF654" s="61" t="str">
        <f aca="false">" "&amp;TRIM(SUBSTITUTE(SUBSTITUTE(SUBSTITUTE(SUBSTITUTE(SUBSTITUTE(SUBSTITUTE(SUBSTITUTE(SUBSTITUTE(SUBSTITUTE(SUBSTITUTE(SUBSTITUTE(SUBSTITUTE(SUBSTITUTE(SUBSTITUTE(SUBSTITUTE(SUBSTITUTE(SUBSTITUTE(SUBSTITUTE(SUBSTITUTE(SUBSTITUTE(LOWER(AC654&amp;""),CHAR(160)," "),"."," "),","," "),"-"," "),"/"," "),"("," "),")"," "),":"," "),";"," "),"_"," "),"–"," "),"?"," "),"!"," "),"*"," "),"["," "),"]"," "),"'"," "),"#"," "),"+"," "),"&amp;"," "))&amp;" "</f>
        <v>  </v>
      </c>
    </row>
    <row r="655" customFormat="false" ht="39.75" hidden="false" customHeight="true" outlineLevel="0" collapsed="false">
      <c r="A655" s="57" t="s">
        <v>1356</v>
      </c>
      <c r="B655" s="57" t="s">
        <v>301</v>
      </c>
      <c r="C655" s="57" t="str">
        <f aca="false">Flights!$F$24</f>
        <v>MH1450</v>
      </c>
      <c r="D655" s="58" t="n">
        <f aca="false">Flights!$D$24</f>
        <v>46324</v>
      </c>
      <c r="E655" s="57" t="str">
        <f aca="false">Flights!$G$24&amp;"-"&amp;Flights!$H$24</f>
        <v>KUL-LGK</v>
      </c>
      <c r="F655" s="57" t="str">
        <f aca="false">Flights!$K$24</f>
        <v>EY</v>
      </c>
      <c r="G655" s="57" t="s">
        <v>402</v>
      </c>
      <c r="H655" s="57" t="s">
        <v>360</v>
      </c>
      <c r="I655" s="57" t="s">
        <v>361</v>
      </c>
      <c r="J655" s="57" t="s">
        <v>407</v>
      </c>
      <c r="K655" s="67" t="s">
        <v>408</v>
      </c>
      <c r="L655" s="67" t="s">
        <v>404</v>
      </c>
      <c r="M655" s="67"/>
      <c r="N655" s="67" t="s">
        <v>365</v>
      </c>
      <c r="O655" s="67" t="s">
        <v>405</v>
      </c>
      <c r="P655" s="57" t="s">
        <v>184</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open",IF(AND(NOT(OR(LEN(AZ655)&lt;15,ISNUMBER(MATCH(AZ655,L_Placeholder,0)))),NOT(SUMPRODUCT(--ISNUMBER(SEARCH(" "&amp;L_EvidencePhrase&amp;" ",BF655)))&gt;0),NOT(OR(LEN(AU655)&lt;2,ISNUMBER(MATCH(AU655,L_Placeholder,0)))),NOT(OR(LEN(AX655)&lt;2,ISNUMBER(MATCH(AX655,L_Placeholder,0)))),TRIM(AE655)&lt;&gt;TRIM(T655)),"N/A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",BD655)))&gt;0),"INVALID – evidence missing, placeholder or not yet on file",IF(OR(LEN(AX655)&lt;2,ISNUMBER(MATCH(AX655,L_Placeholder,0))),"INVALID – verifier missing",IF(AX655=AU655,"INVALID – verifier must be someone other than the PIC",IF(SUMPRODUCT(--ISNUMBER(SEARCH(" "&amp;L_EvidencePhrase&amp;" ",BC655)))&gt;0,"INVALID – result not yet available (awaiting / TBC)",IF(AND(TRIM(U655)="Pass",SUMPRODUCT(--ISNUMBER(SEARCH(" "&amp;L_ResultBad&amp;" ",BC655)))&gt;0,NOT(SUMPRODUCT(--ISNUMBER(SEARCH(" "&amp;L_Negation&amp;" ",BC655)))&gt;0)),"INVALID – result describes a problem: use Fail, then Pass after CA",IF(AND(AQ655=1,OR(OR(LEN(AY655)&lt;3,ISNUMBER(MATCH(AY655,L_Placeholder,0))),SUMPRODUCT(--ISNUMBER(SEARCH(" "&amp;L_EvidencePhrase&amp;" ",BE655)))&gt;0)),"INVALID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SUBSTITUTE(SUBSTITUTE(SUBSTITUTE(SUBSTITUTE(SUBSTITUTE(SUBSTITUTE(SUBSTITUTE(SUBSTITUTE(SUBSTITUTE(SUBSTITUTE(SUBSTITUTE(SUBSTITUTE(SUBSTITUTE(LOWER(T655&amp;""),CHAR(160),"")," ",""),".",""),"-",""),"/",""),"?",""),"_",""),",",""),"[",""),"]",""),"(",""),")",""),"*","")</f>
        <v/>
      </c>
      <c r="AV655" s="61" t="str">
        <f aca="false">SUBSTITUTE(SUBSTITUTE(SUBSTITUTE(SUBSTITUTE(SUBSTITUTE(SUBSTITUTE(SUBSTITUTE(SUBSTITUTE(SUBSTITUTE(SUBSTITUTE(SUBSTITUTE(SUBSTITUTE(SUBSTITUTE(LOWER(V655&amp;""),CHAR(160),"")," ",""),".",""),"-",""),"/",""),"?",""),"_",""),",",""),"[",""),"]",""),"(",""),")",""),"*","")</f>
        <v/>
      </c>
      <c r="AW655" s="61" t="str">
        <f aca="false">SUBSTITUTE(SUBSTITUTE(SUBSTITUTE(SUBSTITUTE(SUBSTITUTE(SUBSTITUTE(SUBSTITUTE(SUBSTITUTE(SUBSTITUTE(SUBSTITUTE(SUBSTITUTE(SUBSTITUTE(SUBSTITUTE(LOWER(Z655&amp;""),CHAR(160),"")," ",""),".",""),"-",""),"/",""),"?",""),"_",""),",",""),"[",""),"]",""),"(",""),")",""),"*","")</f>
        <v/>
      </c>
      <c r="AX655" s="61" t="str">
        <f aca="false">SUBSTITUTE(SUBSTITUTE(SUBSTITUTE(SUBSTITUTE(SUBSTITUTE(SUBSTITUTE(SUBSTITUTE(SUBSTITUTE(SUBSTITUTE(SUBSTITUTE(SUBSTITUTE(SUBSTITUTE(SUBSTITUTE(LOWER(AE655&amp;""),CHAR(160),"")," ",""),".",""),"-",""),"/",""),"?",""),"_",""),",",""),"[",""),"]",""),"(",""),")",""),"*","")</f>
        <v/>
      </c>
      <c r="AY655" s="61" t="str">
        <f aca="false">SUBSTITUTE(SUBSTITUTE(SUBSTITUTE(SUBSTITUTE(SUBSTITUTE(SUBSTITUTE(SUBSTITUTE(SUBSTITUTE(SUBSTITUTE(SUBSTITUTE(SUBSTITUTE(SUBSTITUTE(SUBSTITUTE(LOWER(W655&amp;""),CHAR(160),"")," ",""),".",""),"-",""),"/",""),"?",""),"_",""),",",""),"[",""),"]",""),"(",""),")",""),"*","")</f>
        <v/>
      </c>
      <c r="AZ655" s="61" t="str">
        <f aca="false">SUBSTITUTE(SUBSTITUTE(SUBSTITUTE(SUBSTITUTE(SUBSTITUTE(SUBSTITUTE(SUBSTITUTE(SUBSTITUTE(SUBSTITUTE(SUBSTITUTE(SUBSTITUTE(SUBSTITUTE(SUBSTITUTE(LOWER(AC655&amp;""),CHAR(160),"")," ",""),".",""),"-",""),"/",""),"?",""),"_",""),",",""),"[",""),"]",""),"(",""),")",""),"*","")</f>
        <v/>
      </c>
      <c r="BA655" s="61" t="str">
        <f aca="false">SUBSTITUTE(SUBSTITUTE(SUBSTITUTE(SUBSTITUTE(SUBSTITUTE(SUBSTITUTE(SUBSTITUTE(SUBSTITUTE(SUBSTITUTE(SUBSTITUTE(SUBSTITUTE(SUBSTITUTE(SUBSTITUTE(LOWER(AA655&amp;""),CHAR(160),""),"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"&amp;TRIM(SUBSTITUTE(SUBSTITUTE(SUBSTITUTE(SUBSTITUTE(SUBSTITUTE(SUBSTITUTE(SUBSTITUTE(SUBSTITUTE(SUBSTITUTE(SUBSTITUTE(SUBSTITUTE(SUBSTITUTE(SUBSTITUTE(SUBSTITUTE(SUBSTITUTE(SUBSTITUTE(SUBSTITUTE(SUBSTITUTE(SUBSTITUTE(SUBSTITUTE(LOWER(V655&amp;""),CHAR(160)," "),"."," "),","," "),"-"," "),"/"," "),"("," "),")"," "),":"," "),";"," "),"_"," "),"–"," "),"?"," "),"!"," "),"*"," "),"["," "),"]"," "),"'"," "),"#"," "),"+"," "),"&amp;"," "))&amp;" "</f>
        <v>  </v>
      </c>
      <c r="BD655" s="61" t="str">
        <f aca="false">" "&amp;TRIM(SUBSTITUTE(SUBSTITUTE(SUBSTITUTE(SUBSTITUTE(SUBSTITUTE(SUBSTITUTE(SUBSTITUTE(SUBSTITUTE(SUBSTITUTE(SUBSTITUTE(SUBSTITUTE(SUBSTITUTE(SUBSTITUTE(SUBSTITUTE(SUBSTITUTE(SUBSTITUTE(SUBSTITUTE(SUBSTITUTE(SUBSTITUTE(SUBSTITUTE(LOWER(Z655&amp;""),CHAR(160)," "),"."," "),","," "),"-"," "),"/"," "),"("," "),")"," "),":"," "),";"," "),"_"," "),"–"," "),"?"," "),"!"," "),"*"," "),"["," "),"]"," "),"'"," "),"#"," "),"+"," "),"&amp;"," "))&amp;" "</f>
        <v>  </v>
      </c>
      <c r="BE655" s="61" t="str">
        <f aca="false">" "&amp;TRIM(SUBSTITUTE(SUBSTITUTE(SUBSTITUTE(SUBSTITUTE(SUBSTITUTE(SUBSTITUTE(SUBSTITUTE(SUBSTITUTE(SUBSTITUTE(SUBSTITUTE(SUBSTITUTE(SUBSTITUTE(SUBSTITUTE(SUBSTITUTE(SUBSTITUTE(SUBSTITUTE(SUBSTITUTE(SUBSTITUTE(SUBSTITUTE(SUBSTITUTE(LOWER(W655&amp;""),CHAR(160)," "),"."," "),","," "),"-"," "),"/"," "),"("," "),")"," "),":"," "),";"," "),"_"," "),"–"," "),"?"," "),"!"," "),"*"," "),"["," "),"]"," "),"'"," "),"#"," "),"+"," "),"&amp;"," "))&amp;" "</f>
        <v>  </v>
      </c>
      <c r="BF655" s="61" t="str">
        <f aca="false">" "&amp;TRIM(SUBSTITUTE(SUBSTITUTE(SUBSTITUTE(SUBSTITUTE(SUBSTITUTE(SUBSTITUTE(SUBSTITUTE(SUBSTITUTE(SUBSTITUTE(SUBSTITUTE(SUBSTITUTE(SUBSTITUTE(SUBSTITUTE(SUBSTITUTE(SUBSTITUTE(SUBSTITUTE(SUBSTITUTE(SUBSTITUTE(SUBSTITUTE(SUBSTITUTE(LOWER(AC655&amp;""),CHAR(160)," "),"."," "),","," "),"-"," "),"/"," "),"("," "),")"," "),":"," "),";"," "),"_"," "),"–"," "),"?"," "),"!"," "),"*"," "),"["," "),"]"," "),"'"," "),"#"," "),"+"," "),"&amp;"," "))&amp;" "</f>
        <v>  </v>
      </c>
    </row>
    <row r="656" customFormat="false" ht="39.75" hidden="false" customHeight="true" outlineLevel="0" collapsed="false">
      <c r="A656" s="57" t="s">
        <v>1357</v>
      </c>
      <c r="B656" s="57" t="s">
        <v>301</v>
      </c>
      <c r="C656" s="57" t="str">
        <f aca="false">Flights!$F$24</f>
        <v>MH1450</v>
      </c>
      <c r="D656" s="58" t="n">
        <f aca="false">Flights!$D$24</f>
        <v>46324</v>
      </c>
      <c r="E656" s="57" t="str">
        <f aca="false">Flights!$G$24&amp;"-"&amp;Flights!$H$24</f>
        <v>KUL-LGK</v>
      </c>
      <c r="F656" s="57" t="str">
        <f aca="false">Flights!$K$24</f>
        <v>EY</v>
      </c>
      <c r="G656" s="57" t="s">
        <v>402</v>
      </c>
      <c r="H656" s="57" t="s">
        <v>360</v>
      </c>
      <c r="I656" s="57" t="s">
        <v>410</v>
      </c>
      <c r="J656" s="57" t="s">
        <v>411</v>
      </c>
      <c r="K656" s="67"/>
      <c r="L656" s="67" t="s">
        <v>404</v>
      </c>
      <c r="M656" s="67"/>
      <c r="N656" s="67" t="s">
        <v>365</v>
      </c>
      <c r="O656" s="67" t="s">
        <v>405</v>
      </c>
      <c r="P656" s="57" t="s">
        <v>184</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open",IF(AND(NOT(OR(LEN(AZ656)&lt;15,ISNUMBER(MATCH(AZ656,L_Placeholder,0)))),NOT(SUMPRODUCT(--ISNUMBER(SEARCH(" "&amp;L_EvidencePhrase&amp;" ",BF656)))&gt;0),NOT(OR(LEN(AU656)&lt;2,ISNUMBER(MATCH(AU656,L_Placeholder,0)))),NOT(OR(LEN(AX656)&lt;2,ISNUMBER(MATCH(AX656,L_Placeholder,0)))),TRIM(AE656)&lt;&gt;TRIM(T656)),"N/A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",BD656)))&gt;0),"INVALID – evidence missing, placeholder or not yet on file",IF(OR(LEN(AX656)&lt;2,ISNUMBER(MATCH(AX656,L_Placeholder,0))),"INVALID – verifier missing",IF(AX656=AU656,"INVALID – verifier must be someone other than the PIC",IF(SUMPRODUCT(--ISNUMBER(SEARCH(" "&amp;L_EvidencePhrase&amp;" ",BC656)))&gt;0,"INVALID – result not yet available (awaiting / TBC)",IF(AND(TRIM(U656)="Pass",SUMPRODUCT(--ISNUMBER(SEARCH(" "&amp;L_ResultBad&amp;" ",BC656)))&gt;0,NOT(SUMPRODUCT(--ISNUMBER(SEARCH(" "&amp;L_Negation&amp;" ",BC656)))&gt;0)),"INVALID – result describes a problem: use Fail, then Pass after CA",IF(AND(AQ656=1,OR(OR(LEN(AY656)&lt;3,ISNUMBER(MATCH(AY656,L_Placeholder,0))),SUMPRODUCT(--ISNUMBER(SEARCH(" "&amp;L_EvidencePhrase&amp;" ",BE656)))&gt;0)),"INVALID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SUBSTITUTE(SUBSTITUTE(SUBSTITUTE(SUBSTITUTE(SUBSTITUTE(SUBSTITUTE(SUBSTITUTE(SUBSTITUTE(SUBSTITUTE(SUBSTITUTE(SUBSTITUTE(SUBSTITUTE(SUBSTITUTE(LOWER(T656&amp;""),CHAR(160),"")," ",""),".",""),"-",""),"/",""),"?",""),"_",""),",",""),"[",""),"]",""),"(",""),")",""),"*","")</f>
        <v/>
      </c>
      <c r="AV656" s="61" t="str">
        <f aca="false">SUBSTITUTE(SUBSTITUTE(SUBSTITUTE(SUBSTITUTE(SUBSTITUTE(SUBSTITUTE(SUBSTITUTE(SUBSTITUTE(SUBSTITUTE(SUBSTITUTE(SUBSTITUTE(SUBSTITUTE(SUBSTITUTE(LOWER(V656&amp;""),CHAR(160),"")," ",""),".",""),"-",""),"/",""),"?",""),"_",""),",",""),"[",""),"]",""),"(",""),")",""),"*","")</f>
        <v/>
      </c>
      <c r="AW656" s="61" t="str">
        <f aca="false">SUBSTITUTE(SUBSTITUTE(SUBSTITUTE(SUBSTITUTE(SUBSTITUTE(SUBSTITUTE(SUBSTITUTE(SUBSTITUTE(SUBSTITUTE(SUBSTITUTE(SUBSTITUTE(SUBSTITUTE(SUBSTITUTE(LOWER(Z656&amp;""),CHAR(160),"")," ",""),".",""),"-",""),"/",""),"?",""),"_",""),",",""),"[",""),"]",""),"(",""),")",""),"*","")</f>
        <v/>
      </c>
      <c r="AX656" s="61" t="str">
        <f aca="false">SUBSTITUTE(SUBSTITUTE(SUBSTITUTE(SUBSTITUTE(SUBSTITUTE(SUBSTITUTE(SUBSTITUTE(SUBSTITUTE(SUBSTITUTE(SUBSTITUTE(SUBSTITUTE(SUBSTITUTE(SUBSTITUTE(LOWER(AE656&amp;""),CHAR(160),"")," ",""),".",""),"-",""),"/",""),"?",""),"_",""),",",""),"[",""),"]",""),"(",""),")",""),"*","")</f>
        <v/>
      </c>
      <c r="AY656" s="61" t="str">
        <f aca="false">SUBSTITUTE(SUBSTITUTE(SUBSTITUTE(SUBSTITUTE(SUBSTITUTE(SUBSTITUTE(SUBSTITUTE(SUBSTITUTE(SUBSTITUTE(SUBSTITUTE(SUBSTITUTE(SUBSTITUTE(SUBSTITUTE(LOWER(W656&amp;""),CHAR(160),"")," ",""),".",""),"-",""),"/",""),"?",""),"_",""),",",""),"[",""),"]",""),"(",""),")",""),"*","")</f>
        <v/>
      </c>
      <c r="AZ656" s="61" t="str">
        <f aca="false">SUBSTITUTE(SUBSTITUTE(SUBSTITUTE(SUBSTITUTE(SUBSTITUTE(SUBSTITUTE(SUBSTITUTE(SUBSTITUTE(SUBSTITUTE(SUBSTITUTE(SUBSTITUTE(SUBSTITUTE(SUBSTITUTE(LOWER(AC656&amp;""),CHAR(160),"")," ",""),".",""),"-",""),"/",""),"?",""),"_",""),",",""),"[",""),"]",""),"(",""),")",""),"*","")</f>
        <v/>
      </c>
      <c r="BA656" s="61" t="str">
        <f aca="false">SUBSTITUTE(SUBSTITUTE(SUBSTITUTE(SUBSTITUTE(SUBSTITUTE(SUBSTITUTE(SUBSTITUTE(SUBSTITUTE(SUBSTITUTE(SUBSTITUTE(SUBSTITUTE(SUBSTITUTE(SUBSTITUTE(LOWER(AA656&amp;""),CHAR(160),""),"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"&amp;TRIM(SUBSTITUTE(SUBSTITUTE(SUBSTITUTE(SUBSTITUTE(SUBSTITUTE(SUBSTITUTE(SUBSTITUTE(SUBSTITUTE(SUBSTITUTE(SUBSTITUTE(SUBSTITUTE(SUBSTITUTE(SUBSTITUTE(SUBSTITUTE(SUBSTITUTE(SUBSTITUTE(SUBSTITUTE(SUBSTITUTE(SUBSTITUTE(SUBSTITUTE(LOWER(V656&amp;""),CHAR(160)," "),"."," "),","," "),"-"," "),"/"," "),"("," "),")"," "),":"," "),";"," "),"_"," "),"–"," "),"?"," "),"!"," "),"*"," "),"["," "),"]"," "),"'"," "),"#"," "),"+"," "),"&amp;"," "))&amp;" "</f>
        <v>  </v>
      </c>
      <c r="BD656" s="61" t="str">
        <f aca="false">" "&amp;TRIM(SUBSTITUTE(SUBSTITUTE(SUBSTITUTE(SUBSTITUTE(SUBSTITUTE(SUBSTITUTE(SUBSTITUTE(SUBSTITUTE(SUBSTITUTE(SUBSTITUTE(SUBSTITUTE(SUBSTITUTE(SUBSTITUTE(SUBSTITUTE(SUBSTITUTE(SUBSTITUTE(SUBSTITUTE(SUBSTITUTE(SUBSTITUTE(SUBSTITUTE(LOWER(Z656&amp;""),CHAR(160)," "),"."," "),","," "),"-"," "),"/"," "),"("," "),")"," "),":"," "),";"," "),"_"," "),"–"," "),"?"," "),"!"," "),"*"," "),"["," "),"]"," "),"'"," "),"#"," "),"+"," "),"&amp;"," "))&amp;" "</f>
        <v>  </v>
      </c>
      <c r="BE656" s="61" t="str">
        <f aca="false">" "&amp;TRIM(SUBSTITUTE(SUBSTITUTE(SUBSTITUTE(SUBSTITUTE(SUBSTITUTE(SUBSTITUTE(SUBSTITUTE(SUBSTITUTE(SUBSTITUTE(SUBSTITUTE(SUBSTITUTE(SUBSTITUTE(SUBSTITUTE(SUBSTITUTE(SUBSTITUTE(SUBSTITUTE(SUBSTITUTE(SUBSTITUTE(SUBSTITUTE(SUBSTITUTE(LOWER(W656&amp;""),CHAR(160)," "),"."," "),","," "),"-"," "),"/"," "),"("," "),")"," "),":"," "),";"," "),"_"," "),"–"," "),"?"," "),"!"," "),"*"," "),"["," "),"]"," "),"'"," "),"#"," "),"+"," "),"&amp;"," "))&amp;" "</f>
        <v>  </v>
      </c>
      <c r="BF656" s="61" t="str">
        <f aca="false">" "&amp;TRIM(SUBSTITUTE(SUBSTITUTE(SUBSTITUTE(SUBSTITUTE(SUBSTITUTE(SUBSTITUTE(SUBSTITUTE(SUBSTITUTE(SUBSTITUTE(SUBSTITUTE(SUBSTITUTE(SUBSTITUTE(SUBSTITUTE(SUBSTITUTE(SUBSTITUTE(SUBSTITUTE(SUBSTITUTE(SUBSTITUTE(SUBSTITUTE(SUBSTITUTE(LOWER(AC656&amp;""),CHAR(160)," "),"."," "),","," "),"-"," "),"/"," "),"("," "),")"," "),":"," "),";"," "),"_"," "),"–"," "),"?"," "),"!"," "),"*"," "),"["," "),"]"," "),"'"," "),"#"," "),"+"," "),"&amp;"," "))&amp;" "</f>
        <v>  </v>
      </c>
    </row>
    <row r="657" customFormat="false" ht="39.75" hidden="false" customHeight="true" outlineLevel="0" collapsed="false">
      <c r="A657" s="57" t="s">
        <v>1358</v>
      </c>
      <c r="B657" s="57" t="s">
        <v>301</v>
      </c>
      <c r="C657" s="57" t="str">
        <f aca="false">Flights!$F$24</f>
        <v>MH1450</v>
      </c>
      <c r="D657" s="58" t="n">
        <f aca="false">Flights!$D$24</f>
        <v>46324</v>
      </c>
      <c r="E657" s="57" t="str">
        <f aca="false">Flights!$G$24&amp;"-"&amp;Flights!$H$24</f>
        <v>KUL-LGK</v>
      </c>
      <c r="F657" s="57" t="str">
        <f aca="false">Flights!$K$24</f>
        <v>EY</v>
      </c>
      <c r="G657" s="57" t="s">
        <v>402</v>
      </c>
      <c r="H657" s="57" t="s">
        <v>360</v>
      </c>
      <c r="I657" s="57" t="s">
        <v>410</v>
      </c>
      <c r="J657" s="57" t="s">
        <v>413</v>
      </c>
      <c r="K657" s="67"/>
      <c r="L657" s="67" t="s">
        <v>404</v>
      </c>
      <c r="M657" s="67"/>
      <c r="N657" s="67" t="s">
        <v>365</v>
      </c>
      <c r="O657" s="67" t="s">
        <v>405</v>
      </c>
      <c r="P657" s="57" t="s">
        <v>184</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open",IF(AND(NOT(OR(LEN(AZ657)&lt;15,ISNUMBER(MATCH(AZ657,L_Placeholder,0)))),NOT(SUMPRODUCT(--ISNUMBER(SEARCH(" "&amp;L_EvidencePhrase&amp;" ",BF657)))&gt;0),NOT(OR(LEN(AU657)&lt;2,ISNUMBER(MATCH(AU657,L_Placeholder,0)))),NOT(OR(LEN(AX657)&lt;2,ISNUMBER(MATCH(AX657,L_Placeholder,0)))),TRIM(AE657)&lt;&gt;TRIM(T657)),"N/A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",BD657)))&gt;0),"INVALID – evidence missing, placeholder or not yet on file",IF(OR(LEN(AX657)&lt;2,ISNUMBER(MATCH(AX657,L_Placeholder,0))),"INVALID – verifier missing",IF(AX657=AU657,"INVALID – verifier must be someone other than the PIC",IF(SUMPRODUCT(--ISNUMBER(SEARCH(" "&amp;L_EvidencePhrase&amp;" ",BC657)))&gt;0,"INVALID – result not yet available (awaiting / TBC)",IF(AND(TRIM(U657)="Pass",SUMPRODUCT(--ISNUMBER(SEARCH(" "&amp;L_ResultBad&amp;" ",BC657)))&gt;0,NOT(SUMPRODUCT(--ISNUMBER(SEARCH(" "&amp;L_Negation&amp;" ",BC657)))&gt;0)),"INVALID – result describes a problem: use Fail, then Pass after CA",IF(AND(AQ657=1,OR(OR(LEN(AY657)&lt;3,ISNUMBER(MATCH(AY657,L_Placeholder,0))),SUMPRODUCT(--ISNUMBER(SEARCH(" "&amp;L_EvidencePhrase&amp;" ",BE657)))&gt;0)),"INVALID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SUBSTITUTE(SUBSTITUTE(SUBSTITUTE(SUBSTITUTE(SUBSTITUTE(SUBSTITUTE(SUBSTITUTE(SUBSTITUTE(SUBSTITUTE(SUBSTITUTE(SUBSTITUTE(SUBSTITUTE(SUBSTITUTE(LOWER(T657&amp;""),CHAR(160),"")," ",""),".",""),"-",""),"/",""),"?",""),"_",""),",",""),"[",""),"]",""),"(",""),")",""),"*","")</f>
        <v/>
      </c>
      <c r="AV657" s="61" t="str">
        <f aca="false">SUBSTITUTE(SUBSTITUTE(SUBSTITUTE(SUBSTITUTE(SUBSTITUTE(SUBSTITUTE(SUBSTITUTE(SUBSTITUTE(SUBSTITUTE(SUBSTITUTE(SUBSTITUTE(SUBSTITUTE(SUBSTITUTE(LOWER(V657&amp;""),CHAR(160),"")," ",""),".",""),"-",""),"/",""),"?",""),"_",""),",",""),"[",""),"]",""),"(",""),")",""),"*","")</f>
        <v/>
      </c>
      <c r="AW657" s="61" t="str">
        <f aca="false">SUBSTITUTE(SUBSTITUTE(SUBSTITUTE(SUBSTITUTE(SUBSTITUTE(SUBSTITUTE(SUBSTITUTE(SUBSTITUTE(SUBSTITUTE(SUBSTITUTE(SUBSTITUTE(SUBSTITUTE(SUBSTITUTE(LOWER(Z657&amp;""),CHAR(160),"")," ",""),".",""),"-",""),"/",""),"?",""),"_",""),",",""),"[",""),"]",""),"(",""),")",""),"*","")</f>
        <v/>
      </c>
      <c r="AX657" s="61" t="str">
        <f aca="false">SUBSTITUTE(SUBSTITUTE(SUBSTITUTE(SUBSTITUTE(SUBSTITUTE(SUBSTITUTE(SUBSTITUTE(SUBSTITUTE(SUBSTITUTE(SUBSTITUTE(SUBSTITUTE(SUBSTITUTE(SUBSTITUTE(LOWER(AE657&amp;""),CHAR(160),"")," ",""),".",""),"-",""),"/",""),"?",""),"_",""),",",""),"[",""),"]",""),"(",""),")",""),"*","")</f>
        <v/>
      </c>
      <c r="AY657" s="61" t="str">
        <f aca="false">SUBSTITUTE(SUBSTITUTE(SUBSTITUTE(SUBSTITUTE(SUBSTITUTE(SUBSTITUTE(SUBSTITUTE(SUBSTITUTE(SUBSTITUTE(SUBSTITUTE(SUBSTITUTE(SUBSTITUTE(SUBSTITUTE(LOWER(W657&amp;""),CHAR(160),"")," ",""),".",""),"-",""),"/",""),"?",""),"_",""),",",""),"[",""),"]",""),"(",""),")",""),"*","")</f>
        <v/>
      </c>
      <c r="AZ657" s="61" t="str">
        <f aca="false">SUBSTITUTE(SUBSTITUTE(SUBSTITUTE(SUBSTITUTE(SUBSTITUTE(SUBSTITUTE(SUBSTITUTE(SUBSTITUTE(SUBSTITUTE(SUBSTITUTE(SUBSTITUTE(SUBSTITUTE(SUBSTITUTE(LOWER(AC657&amp;""),CHAR(160),"")," ",""),".",""),"-",""),"/",""),"?",""),"_",""),",",""),"[",""),"]",""),"(",""),")",""),"*","")</f>
        <v/>
      </c>
      <c r="BA657" s="61" t="str">
        <f aca="false">SUBSTITUTE(SUBSTITUTE(SUBSTITUTE(SUBSTITUTE(SUBSTITUTE(SUBSTITUTE(SUBSTITUTE(SUBSTITUTE(SUBSTITUTE(SUBSTITUTE(SUBSTITUTE(SUBSTITUTE(SUBSTITUTE(LOWER(AA657&amp;""),CHAR(160),""),"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"&amp;TRIM(SUBSTITUTE(SUBSTITUTE(SUBSTITUTE(SUBSTITUTE(SUBSTITUTE(SUBSTITUTE(SUBSTITUTE(SUBSTITUTE(SUBSTITUTE(SUBSTITUTE(SUBSTITUTE(SUBSTITUTE(SUBSTITUTE(SUBSTITUTE(SUBSTITUTE(SUBSTITUTE(SUBSTITUTE(SUBSTITUTE(SUBSTITUTE(SUBSTITUTE(LOWER(V657&amp;""),CHAR(160)," "),"."," "),","," "),"-"," "),"/"," "),"("," "),")"," "),":"," "),";"," "),"_"," "),"–"," "),"?"," "),"!"," "),"*"," "),"["," "),"]"," "),"'"," "),"#"," "),"+"," "),"&amp;"," "))&amp;" "</f>
        <v>  </v>
      </c>
      <c r="BD657" s="61" t="str">
        <f aca="false">" "&amp;TRIM(SUBSTITUTE(SUBSTITUTE(SUBSTITUTE(SUBSTITUTE(SUBSTITUTE(SUBSTITUTE(SUBSTITUTE(SUBSTITUTE(SUBSTITUTE(SUBSTITUTE(SUBSTITUTE(SUBSTITUTE(SUBSTITUTE(SUBSTITUTE(SUBSTITUTE(SUBSTITUTE(SUBSTITUTE(SUBSTITUTE(SUBSTITUTE(SUBSTITUTE(LOWER(Z657&amp;""),CHAR(160)," "),"."," "),","," "),"-"," "),"/"," "),"("," "),")"," "),":"," "),";"," "),"_"," "),"–"," "),"?"," "),"!"," "),"*"," "),"["," "),"]"," "),"'"," "),"#"," "),"+"," "),"&amp;"," "))&amp;" "</f>
        <v>  </v>
      </c>
      <c r="BE657" s="61" t="str">
        <f aca="false">" "&amp;TRIM(SUBSTITUTE(SUBSTITUTE(SUBSTITUTE(SUBSTITUTE(SUBSTITUTE(SUBSTITUTE(SUBSTITUTE(SUBSTITUTE(SUBSTITUTE(SUBSTITUTE(SUBSTITUTE(SUBSTITUTE(SUBSTITUTE(SUBSTITUTE(SUBSTITUTE(SUBSTITUTE(SUBSTITUTE(SUBSTITUTE(SUBSTITUTE(SUBSTITUTE(LOWER(W657&amp;""),CHAR(160)," "),"."," "),","," "),"-"," "),"/"," "),"("," "),")"," "),":"," "),";"," "),"_"," "),"–"," "),"?"," "),"!"," "),"*"," "),"["," "),"]"," "),"'"," "),"#"," "),"+"," "),"&amp;"," "))&amp;" "</f>
        <v>  </v>
      </c>
      <c r="BF657" s="61" t="str">
        <f aca="false">" "&amp;TRIM(SUBSTITUTE(SUBSTITUTE(SUBSTITUTE(SUBSTITUTE(SUBSTITUTE(SUBSTITUTE(SUBSTITUTE(SUBSTITUTE(SUBSTITUTE(SUBSTITUTE(SUBSTITUTE(SUBSTITUTE(SUBSTITUTE(SUBSTITUTE(SUBSTITUTE(SUBSTITUTE(SUBSTITUTE(SUBSTITUTE(SUBSTITUTE(SUBSTITUTE(LOWER(AC657&amp;""),CHAR(160)," "),"."," "),","," "),"-"," "),"/"," "),"("," "),")"," "),":"," "),";"," "),"_"," "),"–"," "),"?"," "),"!"," "),"*"," "),"["," "),"]"," "),"'"," "),"#"," "),"+"," "),"&amp;"," "))&amp;" "</f>
        <v>  </v>
      </c>
    </row>
    <row r="658" customFormat="false" ht="39.75" hidden="false" customHeight="true" outlineLevel="0" collapsed="false">
      <c r="A658" s="57" t="s">
        <v>1359</v>
      </c>
      <c r="B658" s="57" t="s">
        <v>301</v>
      </c>
      <c r="C658" s="57" t="str">
        <f aca="false">Flights!$F$24</f>
        <v>MH1450</v>
      </c>
      <c r="D658" s="58" t="n">
        <f aca="false">Flights!$D$24</f>
        <v>46324</v>
      </c>
      <c r="E658" s="57" t="str">
        <f aca="false">Flights!$G$24&amp;"-"&amp;Flights!$H$24</f>
        <v>KUL-LGK</v>
      </c>
      <c r="F658" s="57" t="str">
        <f aca="false">Flights!$K$24</f>
        <v>EY</v>
      </c>
      <c r="G658" s="57" t="s">
        <v>402</v>
      </c>
      <c r="H658" s="57" t="s">
        <v>360</v>
      </c>
      <c r="I658" s="57" t="s">
        <v>410</v>
      </c>
      <c r="J658" s="57" t="s">
        <v>415</v>
      </c>
      <c r="K658" s="67"/>
      <c r="L658" s="67" t="s">
        <v>404</v>
      </c>
      <c r="M658" s="67"/>
      <c r="N658" s="67" t="s">
        <v>365</v>
      </c>
      <c r="O658" s="67" t="s">
        <v>405</v>
      </c>
      <c r="P658" s="57" t="s">
        <v>184</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open",IF(AND(NOT(OR(LEN(AZ658)&lt;15,ISNUMBER(MATCH(AZ658,L_Placeholder,0)))),NOT(SUMPRODUCT(--ISNUMBER(SEARCH(" "&amp;L_EvidencePhrase&amp;" ",BF658)))&gt;0),NOT(OR(LEN(AU658)&lt;2,ISNUMBER(MATCH(AU658,L_Placeholder,0)))),NOT(OR(LEN(AX658)&lt;2,ISNUMBER(MATCH(AX658,L_Placeholder,0)))),TRIM(AE658)&lt;&gt;TRIM(T658)),"N/A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",BD658)))&gt;0),"INVALID – evidence missing, placeholder or not yet on file",IF(OR(LEN(AX658)&lt;2,ISNUMBER(MATCH(AX658,L_Placeholder,0))),"INVALID – verifier missing",IF(AX658=AU658,"INVALID – verifier must be someone other than the PIC",IF(SUMPRODUCT(--ISNUMBER(SEARCH(" "&amp;L_EvidencePhrase&amp;" ",BC658)))&gt;0,"INVALID – result not yet available (awaiting / TBC)",IF(AND(TRIM(U658)="Pass",SUMPRODUCT(--ISNUMBER(SEARCH(" "&amp;L_ResultBad&amp;" ",BC658)))&gt;0,NOT(SUMPRODUCT(--ISNUMBER(SEARCH(" "&amp;L_Negation&amp;" ",BC658)))&gt;0)),"INVALID – result describes a problem: use Fail, then Pass after CA",IF(AND(AQ658=1,OR(OR(LEN(AY658)&lt;3,ISNUMBER(MATCH(AY658,L_Placeholder,0))),SUMPRODUCT(--ISNUMBER(SEARCH(" "&amp;L_EvidencePhrase&amp;" ",BE658)))&gt;0)),"INVALID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SUBSTITUTE(SUBSTITUTE(SUBSTITUTE(SUBSTITUTE(SUBSTITUTE(SUBSTITUTE(SUBSTITUTE(SUBSTITUTE(SUBSTITUTE(SUBSTITUTE(SUBSTITUTE(SUBSTITUTE(SUBSTITUTE(LOWER(T658&amp;""),CHAR(160),"")," ",""),".",""),"-",""),"/",""),"?",""),"_",""),",",""),"[",""),"]",""),"(",""),")",""),"*","")</f>
        <v/>
      </c>
      <c r="AV658" s="61" t="str">
        <f aca="false">SUBSTITUTE(SUBSTITUTE(SUBSTITUTE(SUBSTITUTE(SUBSTITUTE(SUBSTITUTE(SUBSTITUTE(SUBSTITUTE(SUBSTITUTE(SUBSTITUTE(SUBSTITUTE(SUBSTITUTE(SUBSTITUTE(LOWER(V658&amp;""),CHAR(160),"")," ",""),".",""),"-",""),"/",""),"?",""),"_",""),",",""),"[",""),"]",""),"(",""),")",""),"*","")</f>
        <v/>
      </c>
      <c r="AW658" s="61" t="str">
        <f aca="false">SUBSTITUTE(SUBSTITUTE(SUBSTITUTE(SUBSTITUTE(SUBSTITUTE(SUBSTITUTE(SUBSTITUTE(SUBSTITUTE(SUBSTITUTE(SUBSTITUTE(SUBSTITUTE(SUBSTITUTE(SUBSTITUTE(LOWER(Z658&amp;""),CHAR(160),"")," ",""),".",""),"-",""),"/",""),"?",""),"_",""),",",""),"[",""),"]",""),"(",""),")",""),"*","")</f>
        <v/>
      </c>
      <c r="AX658" s="61" t="str">
        <f aca="false">SUBSTITUTE(SUBSTITUTE(SUBSTITUTE(SUBSTITUTE(SUBSTITUTE(SUBSTITUTE(SUBSTITUTE(SUBSTITUTE(SUBSTITUTE(SUBSTITUTE(SUBSTITUTE(SUBSTITUTE(SUBSTITUTE(LOWER(AE658&amp;""),CHAR(160),"")," ",""),".",""),"-",""),"/",""),"?",""),"_",""),",",""),"[",""),"]",""),"(",""),")",""),"*","")</f>
        <v/>
      </c>
      <c r="AY658" s="61" t="str">
        <f aca="false">SUBSTITUTE(SUBSTITUTE(SUBSTITUTE(SUBSTITUTE(SUBSTITUTE(SUBSTITUTE(SUBSTITUTE(SUBSTITUTE(SUBSTITUTE(SUBSTITUTE(SUBSTITUTE(SUBSTITUTE(SUBSTITUTE(LOWER(W658&amp;""),CHAR(160),"")," ",""),".",""),"-",""),"/",""),"?",""),"_",""),",",""),"[",""),"]",""),"(",""),")",""),"*","")</f>
        <v/>
      </c>
      <c r="AZ658" s="61" t="str">
        <f aca="false">SUBSTITUTE(SUBSTITUTE(SUBSTITUTE(SUBSTITUTE(SUBSTITUTE(SUBSTITUTE(SUBSTITUTE(SUBSTITUTE(SUBSTITUTE(SUBSTITUTE(SUBSTITUTE(SUBSTITUTE(SUBSTITUTE(LOWER(AC658&amp;""),CHAR(160),"")," ",""),".",""),"-",""),"/",""),"?",""),"_",""),",",""),"[",""),"]",""),"(",""),")",""),"*","")</f>
        <v/>
      </c>
      <c r="BA658" s="61" t="str">
        <f aca="false">SUBSTITUTE(SUBSTITUTE(SUBSTITUTE(SUBSTITUTE(SUBSTITUTE(SUBSTITUTE(SUBSTITUTE(SUBSTITUTE(SUBSTITUTE(SUBSTITUTE(SUBSTITUTE(SUBSTITUTE(SUBSTITUTE(LOWER(AA658&amp;""),CHAR(160),""),"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"&amp;TRIM(SUBSTITUTE(SUBSTITUTE(SUBSTITUTE(SUBSTITUTE(SUBSTITUTE(SUBSTITUTE(SUBSTITUTE(SUBSTITUTE(SUBSTITUTE(SUBSTITUTE(SUBSTITUTE(SUBSTITUTE(SUBSTITUTE(SUBSTITUTE(SUBSTITUTE(SUBSTITUTE(SUBSTITUTE(SUBSTITUTE(SUBSTITUTE(SUBSTITUTE(LOWER(V658&amp;""),CHAR(160)," "),"."," "),","," "),"-"," "),"/"," "),"("," "),")"," "),":"," "),";"," "),"_"," "),"–"," "),"?"," "),"!"," "),"*"," "),"["," "),"]"," "),"'"," "),"#"," "),"+"," "),"&amp;"," "))&amp;" "</f>
        <v>  </v>
      </c>
      <c r="BD658" s="61" t="str">
        <f aca="false">" "&amp;TRIM(SUBSTITUTE(SUBSTITUTE(SUBSTITUTE(SUBSTITUTE(SUBSTITUTE(SUBSTITUTE(SUBSTITUTE(SUBSTITUTE(SUBSTITUTE(SUBSTITUTE(SUBSTITUTE(SUBSTITUTE(SUBSTITUTE(SUBSTITUTE(SUBSTITUTE(SUBSTITUTE(SUBSTITUTE(SUBSTITUTE(SUBSTITUTE(SUBSTITUTE(LOWER(Z658&amp;""),CHAR(160)," "),"."," "),","," "),"-"," "),"/"," "),"("," "),")"," "),":"," "),";"," "),"_"," "),"–"," "),"?"," "),"!"," "),"*"," "),"["," "),"]"," "),"'"," "),"#"," "),"+"," "),"&amp;"," "))&amp;" "</f>
        <v>  </v>
      </c>
      <c r="BE658" s="61" t="str">
        <f aca="false">" "&amp;TRIM(SUBSTITUTE(SUBSTITUTE(SUBSTITUTE(SUBSTITUTE(SUBSTITUTE(SUBSTITUTE(SUBSTITUTE(SUBSTITUTE(SUBSTITUTE(SUBSTITUTE(SUBSTITUTE(SUBSTITUTE(SUBSTITUTE(SUBSTITUTE(SUBSTITUTE(SUBSTITUTE(SUBSTITUTE(SUBSTITUTE(SUBSTITUTE(SUBSTITUTE(LOWER(W658&amp;""),CHAR(160)," "),"."," "),","," "),"-"," "),"/"," "),"("," "),")"," "),":"," "),";"," "),"_"," "),"–"," "),"?"," "),"!"," "),"*"," "),"["," "),"]"," "),"'"," "),"#"," "),"+"," "),"&amp;"," "))&amp;" "</f>
        <v>  </v>
      </c>
      <c r="BF658" s="61" t="str">
        <f aca="false">" "&amp;TRIM(SUBSTITUTE(SUBSTITUTE(SUBSTITUTE(SUBSTITUTE(SUBSTITUTE(SUBSTITUTE(SUBSTITUTE(SUBSTITUTE(SUBSTITUTE(SUBSTITUTE(SUBSTITUTE(SUBSTITUTE(SUBSTITUTE(SUBSTITUTE(SUBSTITUTE(SUBSTITUTE(SUBSTITUTE(SUBSTITUTE(SUBSTITUTE(SUBSTITUTE(LOWER(AC658&amp;""),CHAR(160)," "),"."," "),","," "),"-"," "),"/"," "),"("," "),")"," "),":"," "),";"," "),"_"," "),"–"," "),"?"," "),"!"," "),"*"," "),"["," "),"]"," "),"'"," "),"#"," "),"+"," "),"&amp;"," "))&amp;" "</f>
        <v>  </v>
      </c>
    </row>
    <row r="659" customFormat="false" ht="78.75" hidden="false" customHeight="true" outlineLevel="0" collapsed="false">
      <c r="A659" s="57" t="s">
        <v>1360</v>
      </c>
      <c r="B659" s="57" t="s">
        <v>301</v>
      </c>
      <c r="C659" s="57" t="str">
        <f aca="false">Flights!$F$24</f>
        <v>MH1450</v>
      </c>
      <c r="D659" s="58" t="n">
        <f aca="false">Flights!$D$24</f>
        <v>46324</v>
      </c>
      <c r="E659" s="57" t="str">
        <f aca="false">Flights!$G$24&amp;"-"&amp;Flights!$H$24</f>
        <v>KUL-LGK</v>
      </c>
      <c r="F659" s="57" t="str">
        <f aca="false">Flights!$K$24</f>
        <v>EY</v>
      </c>
      <c r="G659" s="57" t="s">
        <v>402</v>
      </c>
      <c r="H659" s="57" t="s">
        <v>360</v>
      </c>
      <c r="I659" s="57" t="s">
        <v>410</v>
      </c>
      <c r="J659" s="57" t="s">
        <v>417</v>
      </c>
      <c r="K659" s="67" t="s">
        <v>473</v>
      </c>
      <c r="L659" s="67" t="s">
        <v>404</v>
      </c>
      <c r="M659" s="67"/>
      <c r="N659" s="67" t="s">
        <v>365</v>
      </c>
      <c r="O659" s="67" t="s">
        <v>405</v>
      </c>
      <c r="P659" s="57" t="s">
        <v>184</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open",IF(AND(NOT(OR(LEN(AZ659)&lt;15,ISNUMBER(MATCH(AZ659,L_Placeholder,0)))),NOT(SUMPRODUCT(--ISNUMBER(SEARCH(" "&amp;L_EvidencePhrase&amp;" ",BF659)))&gt;0),NOT(OR(LEN(AU659)&lt;2,ISNUMBER(MATCH(AU659,L_Placeholder,0)))),NOT(OR(LEN(AX659)&lt;2,ISNUMBER(MATCH(AX659,L_Placeholder,0)))),TRIM(AE659)&lt;&gt;TRIM(T659)),"N/A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",BD659)))&gt;0),"INVALID – evidence missing, placeholder or not yet on file",IF(OR(LEN(AX659)&lt;2,ISNUMBER(MATCH(AX659,L_Placeholder,0))),"INVALID – verifier missing",IF(AX659=AU659,"INVALID – verifier must be someone other than the PIC",IF(SUMPRODUCT(--ISNUMBER(SEARCH(" "&amp;L_EvidencePhrase&amp;" ",BC659)))&gt;0,"INVALID – result not yet available (awaiting / TBC)",IF(AND(TRIM(U659)="Pass",SUMPRODUCT(--ISNUMBER(SEARCH(" "&amp;L_ResultBad&amp;" ",BC659)))&gt;0,NOT(SUMPRODUCT(--ISNUMBER(SEARCH(" "&amp;L_Negation&amp;" ",BC659)))&gt;0)),"INVALID – result describes a problem: use Fail, then Pass after CA",IF(AND(AQ659=1,OR(OR(LEN(AY659)&lt;3,ISNUMBER(MATCH(AY659,L_Placeholder,0))),SUMPRODUCT(--ISNUMBER(SEARCH(" "&amp;L_EvidencePhrase&amp;" ",BE659)))&gt;0)),"INVALID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SUBSTITUTE(SUBSTITUTE(SUBSTITUTE(SUBSTITUTE(SUBSTITUTE(SUBSTITUTE(SUBSTITUTE(SUBSTITUTE(SUBSTITUTE(SUBSTITUTE(SUBSTITUTE(SUBSTITUTE(SUBSTITUTE(LOWER(T659&amp;""),CHAR(160),"")," ",""),".",""),"-",""),"/",""),"?",""),"_",""),",",""),"[",""),"]",""),"(",""),")",""),"*","")</f>
        <v/>
      </c>
      <c r="AV659" s="61" t="str">
        <f aca="false">SUBSTITUTE(SUBSTITUTE(SUBSTITUTE(SUBSTITUTE(SUBSTITUTE(SUBSTITUTE(SUBSTITUTE(SUBSTITUTE(SUBSTITUTE(SUBSTITUTE(SUBSTITUTE(SUBSTITUTE(SUBSTITUTE(LOWER(V659&amp;""),CHAR(160),"")," ",""),".",""),"-",""),"/",""),"?",""),"_",""),",",""),"[",""),"]",""),"(",""),")",""),"*","")</f>
        <v/>
      </c>
      <c r="AW659" s="61" t="str">
        <f aca="false">SUBSTITUTE(SUBSTITUTE(SUBSTITUTE(SUBSTITUTE(SUBSTITUTE(SUBSTITUTE(SUBSTITUTE(SUBSTITUTE(SUBSTITUTE(SUBSTITUTE(SUBSTITUTE(SUBSTITUTE(SUBSTITUTE(LOWER(Z659&amp;""),CHAR(160),"")," ",""),".",""),"-",""),"/",""),"?",""),"_",""),",",""),"[",""),"]",""),"(",""),")",""),"*","")</f>
        <v/>
      </c>
      <c r="AX659" s="61" t="str">
        <f aca="false">SUBSTITUTE(SUBSTITUTE(SUBSTITUTE(SUBSTITUTE(SUBSTITUTE(SUBSTITUTE(SUBSTITUTE(SUBSTITUTE(SUBSTITUTE(SUBSTITUTE(SUBSTITUTE(SUBSTITUTE(SUBSTITUTE(LOWER(AE659&amp;""),CHAR(160),"")," ",""),".",""),"-",""),"/",""),"?",""),"_",""),",",""),"[",""),"]",""),"(",""),")",""),"*","")</f>
        <v/>
      </c>
      <c r="AY659" s="61" t="str">
        <f aca="false">SUBSTITUTE(SUBSTITUTE(SUBSTITUTE(SUBSTITUTE(SUBSTITUTE(SUBSTITUTE(SUBSTITUTE(SUBSTITUTE(SUBSTITUTE(SUBSTITUTE(SUBSTITUTE(SUBSTITUTE(SUBSTITUTE(LOWER(W659&amp;""),CHAR(160),"")," ",""),".",""),"-",""),"/",""),"?",""),"_",""),",",""),"[",""),"]",""),"(",""),")",""),"*","")</f>
        <v/>
      </c>
      <c r="AZ659" s="61" t="str">
        <f aca="false">SUBSTITUTE(SUBSTITUTE(SUBSTITUTE(SUBSTITUTE(SUBSTITUTE(SUBSTITUTE(SUBSTITUTE(SUBSTITUTE(SUBSTITUTE(SUBSTITUTE(SUBSTITUTE(SUBSTITUTE(SUBSTITUTE(LOWER(AC659&amp;""),CHAR(160),"")," ",""),".",""),"-",""),"/",""),"?",""),"_",""),",",""),"[",""),"]",""),"(",""),")",""),"*","")</f>
        <v/>
      </c>
      <c r="BA659" s="61" t="str">
        <f aca="false">SUBSTITUTE(SUBSTITUTE(SUBSTITUTE(SUBSTITUTE(SUBSTITUTE(SUBSTITUTE(SUBSTITUTE(SUBSTITUTE(SUBSTITUTE(SUBSTITUTE(SUBSTITUTE(SUBSTITUTE(SUBSTITUTE(LOWER(AA659&amp;""),CHAR(160),""),"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"&amp;TRIM(SUBSTITUTE(SUBSTITUTE(SUBSTITUTE(SUBSTITUTE(SUBSTITUTE(SUBSTITUTE(SUBSTITUTE(SUBSTITUTE(SUBSTITUTE(SUBSTITUTE(SUBSTITUTE(SUBSTITUTE(SUBSTITUTE(SUBSTITUTE(SUBSTITUTE(SUBSTITUTE(SUBSTITUTE(SUBSTITUTE(SUBSTITUTE(SUBSTITUTE(LOWER(V659&amp;""),CHAR(160)," "),"."," "),","," "),"-"," "),"/"," "),"("," "),")"," "),":"," "),";"," "),"_"," "),"–"," "),"?"," "),"!"," "),"*"," "),"["," "),"]"," "),"'"," "),"#"," "),"+"," "),"&amp;"," "))&amp;" "</f>
        <v>  </v>
      </c>
      <c r="BD659" s="61" t="str">
        <f aca="false">" "&amp;TRIM(SUBSTITUTE(SUBSTITUTE(SUBSTITUTE(SUBSTITUTE(SUBSTITUTE(SUBSTITUTE(SUBSTITUTE(SUBSTITUTE(SUBSTITUTE(SUBSTITUTE(SUBSTITUTE(SUBSTITUTE(SUBSTITUTE(SUBSTITUTE(SUBSTITUTE(SUBSTITUTE(SUBSTITUTE(SUBSTITUTE(SUBSTITUTE(SUBSTITUTE(LOWER(Z659&amp;""),CHAR(160)," "),"."," "),","," "),"-"," "),"/"," "),"("," "),")"," "),":"," "),";"," "),"_"," "),"–"," "),"?"," "),"!"," "),"*"," "),"["," "),"]"," "),"'"," "),"#"," "),"+"," "),"&amp;"," "))&amp;" "</f>
        <v>  </v>
      </c>
      <c r="BE659" s="61" t="str">
        <f aca="false">" "&amp;TRIM(SUBSTITUTE(SUBSTITUTE(SUBSTITUTE(SUBSTITUTE(SUBSTITUTE(SUBSTITUTE(SUBSTITUTE(SUBSTITUTE(SUBSTITUTE(SUBSTITUTE(SUBSTITUTE(SUBSTITUTE(SUBSTITUTE(SUBSTITUTE(SUBSTITUTE(SUBSTITUTE(SUBSTITUTE(SUBSTITUTE(SUBSTITUTE(SUBSTITUTE(LOWER(W659&amp;""),CHAR(160)," "),"."," "),","," "),"-"," "),"/"," "),"("," "),")"," "),":"," "),";"," "),"_"," "),"–"," "),"?"," "),"!"," "),"*"," "),"["," "),"]"," "),"'"," "),"#"," "),"+"," "),"&amp;"," "))&amp;" "</f>
        <v>  </v>
      </c>
      <c r="BF659" s="61" t="str">
        <f aca="false">" "&amp;TRIM(SUBSTITUTE(SUBSTITUTE(SUBSTITUTE(SUBSTITUTE(SUBSTITUTE(SUBSTITUTE(SUBSTITUTE(SUBSTITUTE(SUBSTITUTE(SUBSTITUTE(SUBSTITUTE(SUBSTITUTE(SUBSTITUTE(SUBSTITUTE(SUBSTITUTE(SUBSTITUTE(SUBSTITUTE(SUBSTITUTE(SUBSTITUTE(SUBSTITUTE(LOWER(AC659&amp;""),CHAR(160)," "),"."," "),","," "),"-"," "),"/"," "),"("," "),")"," "),":"," "),";"," "),"_"," "),"–"," "),"?"," "),"!"," "),"*"," "),"["," "),"]"," "),"'"," "),"#"," "),"+"," "),"&amp;"," "))&amp;" "</f>
        <v>  </v>
      </c>
    </row>
    <row r="660" customFormat="false" ht="39.75" hidden="false" customHeight="true" outlineLevel="0" collapsed="false">
      <c r="A660" s="57" t="s">
        <v>1361</v>
      </c>
      <c r="B660" s="57" t="s">
        <v>301</v>
      </c>
      <c r="C660" s="57" t="str">
        <f aca="false">Flights!$F$24</f>
        <v>MH1450</v>
      </c>
      <c r="D660" s="58" t="n">
        <f aca="false">Flights!$D$24</f>
        <v>46324</v>
      </c>
      <c r="E660" s="57" t="str">
        <f aca="false">Flights!$G$24&amp;"-"&amp;Flights!$H$24</f>
        <v>KUL-LGK</v>
      </c>
      <c r="F660" s="57" t="str">
        <f aca="false">Flights!$K$24</f>
        <v>EY</v>
      </c>
      <c r="G660" s="57" t="s">
        <v>402</v>
      </c>
      <c r="H660" s="57" t="s">
        <v>360</v>
      </c>
      <c r="I660" s="57" t="s">
        <v>410</v>
      </c>
      <c r="J660" s="57" t="s">
        <v>420</v>
      </c>
      <c r="K660" s="67"/>
      <c r="L660" s="67" t="s">
        <v>404</v>
      </c>
      <c r="M660" s="67"/>
      <c r="N660" s="67" t="s">
        <v>365</v>
      </c>
      <c r="O660" s="67" t="s">
        <v>405</v>
      </c>
      <c r="P660" s="57" t="s">
        <v>184</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open",IF(AND(NOT(OR(LEN(AZ660)&lt;15,ISNUMBER(MATCH(AZ660,L_Placeholder,0)))),NOT(SUMPRODUCT(--ISNUMBER(SEARCH(" "&amp;L_EvidencePhrase&amp;" ",BF660)))&gt;0),NOT(OR(LEN(AU660)&lt;2,ISNUMBER(MATCH(AU660,L_Placeholder,0)))),NOT(OR(LEN(AX660)&lt;2,ISNUMBER(MATCH(AX660,L_Placeholder,0)))),TRIM(AE660)&lt;&gt;TRIM(T660)),"N/A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",BD660)))&gt;0),"INVALID – evidence missing, placeholder or not yet on file",IF(OR(LEN(AX660)&lt;2,ISNUMBER(MATCH(AX660,L_Placeholder,0))),"INVALID – verifier missing",IF(AX660=AU660,"INVALID – verifier must be someone other than the PIC",IF(SUMPRODUCT(--ISNUMBER(SEARCH(" "&amp;L_EvidencePhrase&amp;" ",BC660)))&gt;0,"INVALID – result not yet available (awaiting / TBC)",IF(AND(TRIM(U660)="Pass",SUMPRODUCT(--ISNUMBER(SEARCH(" "&amp;L_ResultBad&amp;" ",BC660)))&gt;0,NOT(SUMPRODUCT(--ISNUMBER(SEARCH(" "&amp;L_Negation&amp;" ",BC660)))&gt;0)),"INVALID – result describes a problem: use Fail, then Pass after CA",IF(AND(AQ660=1,OR(OR(LEN(AY660)&lt;3,ISNUMBER(MATCH(AY660,L_Placeholder,0))),SUMPRODUCT(--ISNUMBER(SEARCH(" "&amp;L_EvidencePhrase&amp;" ",BE660)))&gt;0)),"INVALID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SUBSTITUTE(SUBSTITUTE(SUBSTITUTE(SUBSTITUTE(SUBSTITUTE(SUBSTITUTE(SUBSTITUTE(SUBSTITUTE(SUBSTITUTE(SUBSTITUTE(SUBSTITUTE(SUBSTITUTE(SUBSTITUTE(LOWER(T660&amp;""),CHAR(160),"")," ",""),".",""),"-",""),"/",""),"?",""),"_",""),",",""),"[",""),"]",""),"(",""),")",""),"*","")</f>
        <v/>
      </c>
      <c r="AV660" s="61" t="str">
        <f aca="false">SUBSTITUTE(SUBSTITUTE(SUBSTITUTE(SUBSTITUTE(SUBSTITUTE(SUBSTITUTE(SUBSTITUTE(SUBSTITUTE(SUBSTITUTE(SUBSTITUTE(SUBSTITUTE(SUBSTITUTE(SUBSTITUTE(LOWER(V660&amp;""),CHAR(160),"")," ",""),".",""),"-",""),"/",""),"?",""),"_",""),",",""),"[",""),"]",""),"(",""),")",""),"*","")</f>
        <v/>
      </c>
      <c r="AW660" s="61" t="str">
        <f aca="false">SUBSTITUTE(SUBSTITUTE(SUBSTITUTE(SUBSTITUTE(SUBSTITUTE(SUBSTITUTE(SUBSTITUTE(SUBSTITUTE(SUBSTITUTE(SUBSTITUTE(SUBSTITUTE(SUBSTITUTE(SUBSTITUTE(LOWER(Z660&amp;""),CHAR(160),"")," ",""),".",""),"-",""),"/",""),"?",""),"_",""),",",""),"[",""),"]",""),"(",""),")",""),"*","")</f>
        <v/>
      </c>
      <c r="AX660" s="61" t="str">
        <f aca="false">SUBSTITUTE(SUBSTITUTE(SUBSTITUTE(SUBSTITUTE(SUBSTITUTE(SUBSTITUTE(SUBSTITUTE(SUBSTITUTE(SUBSTITUTE(SUBSTITUTE(SUBSTITUTE(SUBSTITUTE(SUBSTITUTE(LOWER(AE660&amp;""),CHAR(160),"")," ",""),".",""),"-",""),"/",""),"?",""),"_",""),",",""),"[",""),"]",""),"(",""),")",""),"*","")</f>
        <v/>
      </c>
      <c r="AY660" s="61" t="str">
        <f aca="false">SUBSTITUTE(SUBSTITUTE(SUBSTITUTE(SUBSTITUTE(SUBSTITUTE(SUBSTITUTE(SUBSTITUTE(SUBSTITUTE(SUBSTITUTE(SUBSTITUTE(SUBSTITUTE(SUBSTITUTE(SUBSTITUTE(LOWER(W660&amp;""),CHAR(160),"")," ",""),".",""),"-",""),"/",""),"?",""),"_",""),",",""),"[",""),"]",""),"(",""),")",""),"*","")</f>
        <v/>
      </c>
      <c r="AZ660" s="61" t="str">
        <f aca="false">SUBSTITUTE(SUBSTITUTE(SUBSTITUTE(SUBSTITUTE(SUBSTITUTE(SUBSTITUTE(SUBSTITUTE(SUBSTITUTE(SUBSTITUTE(SUBSTITUTE(SUBSTITUTE(SUBSTITUTE(SUBSTITUTE(LOWER(AC660&amp;""),CHAR(160),"")," ",""),".",""),"-",""),"/",""),"?",""),"_",""),",",""),"[",""),"]",""),"(",""),")",""),"*","")</f>
        <v/>
      </c>
      <c r="BA660" s="61" t="str">
        <f aca="false">SUBSTITUTE(SUBSTITUTE(SUBSTITUTE(SUBSTITUTE(SUBSTITUTE(SUBSTITUTE(SUBSTITUTE(SUBSTITUTE(SUBSTITUTE(SUBSTITUTE(SUBSTITUTE(SUBSTITUTE(SUBSTITUTE(LOWER(AA660&amp;""),CHAR(160),""),"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"&amp;TRIM(SUBSTITUTE(SUBSTITUTE(SUBSTITUTE(SUBSTITUTE(SUBSTITUTE(SUBSTITUTE(SUBSTITUTE(SUBSTITUTE(SUBSTITUTE(SUBSTITUTE(SUBSTITUTE(SUBSTITUTE(SUBSTITUTE(SUBSTITUTE(SUBSTITUTE(SUBSTITUTE(SUBSTITUTE(SUBSTITUTE(SUBSTITUTE(SUBSTITUTE(LOWER(V660&amp;""),CHAR(160)," "),"."," "),","," "),"-"," "),"/"," "),"("," "),")"," "),":"," "),";"," "),"_"," "),"–"," "),"?"," "),"!"," "),"*"," "),"["," "),"]"," "),"'"," "),"#"," "),"+"," "),"&amp;"," "))&amp;" "</f>
        <v>  </v>
      </c>
      <c r="BD660" s="61" t="str">
        <f aca="false">" "&amp;TRIM(SUBSTITUTE(SUBSTITUTE(SUBSTITUTE(SUBSTITUTE(SUBSTITUTE(SUBSTITUTE(SUBSTITUTE(SUBSTITUTE(SUBSTITUTE(SUBSTITUTE(SUBSTITUTE(SUBSTITUTE(SUBSTITUTE(SUBSTITUTE(SUBSTITUTE(SUBSTITUTE(SUBSTITUTE(SUBSTITUTE(SUBSTITUTE(SUBSTITUTE(LOWER(Z660&amp;""),CHAR(160)," "),"."," "),","," "),"-"," "),"/"," "),"("," "),")"," "),":"," "),";"," "),"_"," "),"–"," "),"?"," "),"!"," "),"*"," "),"["," "),"]"," "),"'"," "),"#"," "),"+"," "),"&amp;"," "))&amp;" "</f>
        <v>  </v>
      </c>
      <c r="BE660" s="61" t="str">
        <f aca="false">" "&amp;TRIM(SUBSTITUTE(SUBSTITUTE(SUBSTITUTE(SUBSTITUTE(SUBSTITUTE(SUBSTITUTE(SUBSTITUTE(SUBSTITUTE(SUBSTITUTE(SUBSTITUTE(SUBSTITUTE(SUBSTITUTE(SUBSTITUTE(SUBSTITUTE(SUBSTITUTE(SUBSTITUTE(SUBSTITUTE(SUBSTITUTE(SUBSTITUTE(SUBSTITUTE(LOWER(W660&amp;""),CHAR(160)," "),"."," "),","," "),"-"," "),"/"," "),"("," "),")"," "),":"," "),";"," "),"_"," "),"–"," "),"?"," "),"!"," "),"*"," "),"["," "),"]"," "),"'"," "),"#"," "),"+"," "),"&amp;"," "))&amp;" "</f>
        <v>  </v>
      </c>
      <c r="BF660" s="61" t="str">
        <f aca="false">" "&amp;TRIM(SUBSTITUTE(SUBSTITUTE(SUBSTITUTE(SUBSTITUTE(SUBSTITUTE(SUBSTITUTE(SUBSTITUTE(SUBSTITUTE(SUBSTITUTE(SUBSTITUTE(SUBSTITUTE(SUBSTITUTE(SUBSTITUTE(SUBSTITUTE(SUBSTITUTE(SUBSTITUTE(SUBSTITUTE(SUBSTITUTE(SUBSTITUTE(SUBSTITUTE(LOWER(AC660&amp;""),CHAR(160)," "),"."," "),","," "),"-"," "),"/"," "),"("," "),")"," "),":"," "),";"," "),"_"," "),"–"," "),"?"," "),"!"," "),"*"," "),"["," "),"]"," "),"'"," "),"#"," "),"+"," "),"&amp;"," "))&amp;" "</f>
        <v>  </v>
      </c>
    </row>
    <row r="661" customFormat="false" ht="41.25" hidden="false" customHeight="true" outlineLevel="0" collapsed="false">
      <c r="A661" s="57" t="s">
        <v>1362</v>
      </c>
      <c r="B661" s="57" t="s">
        <v>301</v>
      </c>
      <c r="C661" s="57" t="str">
        <f aca="false">Flights!$F$24</f>
        <v>MH1450</v>
      </c>
      <c r="D661" s="58" t="n">
        <f aca="false">Flights!$D$24</f>
        <v>46324</v>
      </c>
      <c r="E661" s="57" t="str">
        <f aca="false">Flights!$G$24&amp;"-"&amp;Flights!$H$24</f>
        <v>KUL-LGK</v>
      </c>
      <c r="F661" s="57" t="str">
        <f aca="false">Flights!$K$24</f>
        <v>EY</v>
      </c>
      <c r="G661" s="57" t="s">
        <v>402</v>
      </c>
      <c r="H661" s="57" t="s">
        <v>360</v>
      </c>
      <c r="I661" s="57" t="s">
        <v>429</v>
      </c>
      <c r="J661" s="57" t="s">
        <v>430</v>
      </c>
      <c r="K661" s="67" t="s">
        <v>431</v>
      </c>
      <c r="L661" s="67" t="s">
        <v>1363</v>
      </c>
      <c r="M661" s="67" t="s">
        <v>433</v>
      </c>
      <c r="N661" s="67" t="s">
        <v>365</v>
      </c>
      <c r="O661" s="67" t="s">
        <v>485</v>
      </c>
      <c r="P661" s="57" t="s">
        <v>184</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open",IF(AND(NOT(OR(LEN(AZ661)&lt;15,ISNUMBER(MATCH(AZ661,L_Placeholder,0)))),NOT(SUMPRODUCT(--ISNUMBER(SEARCH(" "&amp;L_EvidencePhrase&amp;" ",BF661)))&gt;0),NOT(OR(LEN(AU661)&lt;2,ISNUMBER(MATCH(AU661,L_Placeholder,0)))),NOT(OR(LEN(AX661)&lt;2,ISNUMBER(MATCH(AX661,L_Placeholder,0)))),TRIM(AE661)&lt;&gt;TRIM(T661)),"N/A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",BD661)))&gt;0),"INVALID – evidence missing, placeholder or not yet on file",IF(OR(LEN(AX661)&lt;2,ISNUMBER(MATCH(AX661,L_Placeholder,0))),"INVALID – verifier missing",IF(AX661=AU661,"INVALID – verifier must be someone other than the PIC",IF(SUMPRODUCT(--ISNUMBER(SEARCH(" "&amp;L_EvidencePhrase&amp;" ",BC661)))&gt;0,"INVALID – result not yet available (awaiting / TBC)",IF(AND(TRIM(U661)="Pass",SUMPRODUCT(--ISNUMBER(SEARCH(" "&amp;L_ResultBad&amp;" ",BC661)))&gt;0,NOT(SUMPRODUCT(--ISNUMBER(SEARCH(" "&amp;L_Negation&amp;" ",BC661)))&gt;0)),"INVALID – result describes a problem: use Fail, then Pass after CA",IF(AND(AQ661=1,OR(OR(LEN(AY661)&lt;3,ISNUMBER(MATCH(AY661,L_Placeholder,0))),SUMPRODUCT(--ISNUMBER(SEARCH(" "&amp;L_EvidencePhrase&amp;" ",BE661)))&gt;0)),"INVALID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SUBSTITUTE(SUBSTITUTE(SUBSTITUTE(SUBSTITUTE(SUBSTITUTE(SUBSTITUTE(SUBSTITUTE(SUBSTITUTE(SUBSTITUTE(SUBSTITUTE(SUBSTITUTE(SUBSTITUTE(SUBSTITUTE(LOWER(T661&amp;""),CHAR(160),"")," ",""),".",""),"-",""),"/",""),"?",""),"_",""),",",""),"[",""),"]",""),"(",""),")",""),"*","")</f>
        <v/>
      </c>
      <c r="AV661" s="61" t="str">
        <f aca="false">SUBSTITUTE(SUBSTITUTE(SUBSTITUTE(SUBSTITUTE(SUBSTITUTE(SUBSTITUTE(SUBSTITUTE(SUBSTITUTE(SUBSTITUTE(SUBSTITUTE(SUBSTITUTE(SUBSTITUTE(SUBSTITUTE(LOWER(V661&amp;""),CHAR(160),"")," ",""),".",""),"-",""),"/",""),"?",""),"_",""),",",""),"[",""),"]",""),"(",""),")",""),"*","")</f>
        <v/>
      </c>
      <c r="AW661" s="61" t="str">
        <f aca="false">SUBSTITUTE(SUBSTITUTE(SUBSTITUTE(SUBSTITUTE(SUBSTITUTE(SUBSTITUTE(SUBSTITUTE(SUBSTITUTE(SUBSTITUTE(SUBSTITUTE(SUBSTITUTE(SUBSTITUTE(SUBSTITUTE(LOWER(Z661&amp;""),CHAR(160),"")," ",""),".",""),"-",""),"/",""),"?",""),"_",""),",",""),"[",""),"]",""),"(",""),")",""),"*","")</f>
        <v/>
      </c>
      <c r="AX661" s="61" t="str">
        <f aca="false">SUBSTITUTE(SUBSTITUTE(SUBSTITUTE(SUBSTITUTE(SUBSTITUTE(SUBSTITUTE(SUBSTITUTE(SUBSTITUTE(SUBSTITUTE(SUBSTITUTE(SUBSTITUTE(SUBSTITUTE(SUBSTITUTE(LOWER(AE661&amp;""),CHAR(160),"")," ",""),".",""),"-",""),"/",""),"?",""),"_",""),",",""),"[",""),"]",""),"(",""),")",""),"*","")</f>
        <v/>
      </c>
      <c r="AY661" s="61" t="str">
        <f aca="false">SUBSTITUTE(SUBSTITUTE(SUBSTITUTE(SUBSTITUTE(SUBSTITUTE(SUBSTITUTE(SUBSTITUTE(SUBSTITUTE(SUBSTITUTE(SUBSTITUTE(SUBSTITUTE(SUBSTITUTE(SUBSTITUTE(LOWER(W661&amp;""),CHAR(160),"")," ",""),".",""),"-",""),"/",""),"?",""),"_",""),",",""),"[",""),"]",""),"(",""),")",""),"*","")</f>
        <v/>
      </c>
      <c r="AZ661" s="61" t="str">
        <f aca="false">SUBSTITUTE(SUBSTITUTE(SUBSTITUTE(SUBSTITUTE(SUBSTITUTE(SUBSTITUTE(SUBSTITUTE(SUBSTITUTE(SUBSTITUTE(SUBSTITUTE(SUBSTITUTE(SUBSTITUTE(SUBSTITUTE(LOWER(AC661&amp;""),CHAR(160),"")," ",""),".",""),"-",""),"/",""),"?",""),"_",""),",",""),"[",""),"]",""),"(",""),")",""),"*","")</f>
        <v/>
      </c>
      <c r="BA661" s="61" t="str">
        <f aca="false">SUBSTITUTE(SUBSTITUTE(SUBSTITUTE(SUBSTITUTE(SUBSTITUTE(SUBSTITUTE(SUBSTITUTE(SUBSTITUTE(SUBSTITUTE(SUBSTITUTE(SUBSTITUTE(SUBSTITUTE(SUBSTITUTE(LOWER(AA661&amp;""),CHAR(160),""),"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"&amp;TRIM(SUBSTITUTE(SUBSTITUTE(SUBSTITUTE(SUBSTITUTE(SUBSTITUTE(SUBSTITUTE(SUBSTITUTE(SUBSTITUTE(SUBSTITUTE(SUBSTITUTE(SUBSTITUTE(SUBSTITUTE(SUBSTITUTE(SUBSTITUTE(SUBSTITUTE(SUBSTITUTE(SUBSTITUTE(SUBSTITUTE(SUBSTITUTE(SUBSTITUTE(LOWER(V661&amp;""),CHAR(160)," "),"."," "),","," "),"-"," "),"/"," "),"("," "),")"," "),":"," "),";"," "),"_"," "),"–"," "),"?"," "),"!"," "),"*"," "),"["," "),"]"," "),"'"," "),"#"," "),"+"," "),"&amp;"," "))&amp;" "</f>
        <v>  </v>
      </c>
      <c r="BD661" s="61" t="str">
        <f aca="false">" "&amp;TRIM(SUBSTITUTE(SUBSTITUTE(SUBSTITUTE(SUBSTITUTE(SUBSTITUTE(SUBSTITUTE(SUBSTITUTE(SUBSTITUTE(SUBSTITUTE(SUBSTITUTE(SUBSTITUTE(SUBSTITUTE(SUBSTITUTE(SUBSTITUTE(SUBSTITUTE(SUBSTITUTE(SUBSTITUTE(SUBSTITUTE(SUBSTITUTE(SUBSTITUTE(LOWER(Z661&amp;""),CHAR(160)," "),"."," "),","," "),"-"," "),"/"," "),"("," "),")"," "),":"," "),";"," "),"_"," "),"–"," "),"?"," "),"!"," "),"*"," "),"["," "),"]"," "),"'"," "),"#"," "),"+"," "),"&amp;"," "))&amp;" "</f>
        <v>  </v>
      </c>
      <c r="BE661" s="61" t="str">
        <f aca="false">" "&amp;TRIM(SUBSTITUTE(SUBSTITUTE(SUBSTITUTE(SUBSTITUTE(SUBSTITUTE(SUBSTITUTE(SUBSTITUTE(SUBSTITUTE(SUBSTITUTE(SUBSTITUTE(SUBSTITUTE(SUBSTITUTE(SUBSTITUTE(SUBSTITUTE(SUBSTITUTE(SUBSTITUTE(SUBSTITUTE(SUBSTITUTE(SUBSTITUTE(SUBSTITUTE(LOWER(W661&amp;""),CHAR(160)," "),"."," "),","," "),"-"," "),"/"," "),"("," "),")"," "),":"," "),";"," "),"_"," "),"–"," "),"?"," "),"!"," "),"*"," "),"["," "),"]"," "),"'"," "),"#"," "),"+"," "),"&amp;"," "))&amp;" "</f>
        <v>  </v>
      </c>
      <c r="BF661" s="61" t="str">
        <f aca="false">" "&amp;TRIM(SUBSTITUTE(SUBSTITUTE(SUBSTITUTE(SUBSTITUTE(SUBSTITUTE(SUBSTITUTE(SUBSTITUTE(SUBSTITUTE(SUBSTITUTE(SUBSTITUTE(SUBSTITUTE(SUBSTITUTE(SUBSTITUTE(SUBSTITUTE(SUBSTITUTE(SUBSTITUTE(SUBSTITUTE(SUBSTITUTE(SUBSTITUTE(SUBSTITUTE(LOWER(AC661&amp;""),CHAR(160)," "),"."," "),","," "),"-"," "),"/"," "),"("," "),")"," "),":"," "),";"," "),"_"," "),"–"," "),"?"," "),"!"," "),"*"," "),"["," "),"]"," "),"'"," "),"#"," "),"+"," "),"&amp;"," "))&amp;" "</f>
        <v>  </v>
      </c>
    </row>
    <row r="662" customFormat="false" ht="39.75" hidden="false" customHeight="true" outlineLevel="0" collapsed="false">
      <c r="A662" s="57" t="s">
        <v>1364</v>
      </c>
      <c r="B662" s="57" t="s">
        <v>301</v>
      </c>
      <c r="C662" s="57" t="str">
        <f aca="false">Flights!$F$24</f>
        <v>MH1450</v>
      </c>
      <c r="D662" s="58" t="n">
        <f aca="false">Flights!$D$24</f>
        <v>46324</v>
      </c>
      <c r="E662" s="57" t="str">
        <f aca="false">Flights!$G$24&amp;"-"&amp;Flights!$H$24</f>
        <v>KUL-LGK</v>
      </c>
      <c r="F662" s="57" t="str">
        <f aca="false">Flights!$K$24</f>
        <v>EY</v>
      </c>
      <c r="G662" s="57" t="s">
        <v>441</v>
      </c>
      <c r="H662" s="57" t="s">
        <v>442</v>
      </c>
      <c r="I662" s="57" t="s">
        <v>361</v>
      </c>
      <c r="J662" s="57" t="s">
        <v>443</v>
      </c>
      <c r="K662" s="67" t="s">
        <v>408</v>
      </c>
      <c r="L662" s="67" t="s">
        <v>444</v>
      </c>
      <c r="M662" s="67"/>
      <c r="N662" s="67" t="s">
        <v>365</v>
      </c>
      <c r="O662" s="67" t="s">
        <v>445</v>
      </c>
      <c r="P662" s="57" t="s">
        <v>184</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open",IF(AND(NOT(OR(LEN(AZ662)&lt;15,ISNUMBER(MATCH(AZ662,L_Placeholder,0)))),NOT(SUMPRODUCT(--ISNUMBER(SEARCH(" "&amp;L_EvidencePhrase&amp;" ",BF662)))&gt;0),NOT(OR(LEN(AU662)&lt;2,ISNUMBER(MATCH(AU662,L_Placeholder,0)))),NOT(OR(LEN(AX662)&lt;2,ISNUMBER(MATCH(AX662,L_Placeholder,0)))),TRIM(AE662)&lt;&gt;TRIM(T662)),"N/A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",BD662)))&gt;0),"INVALID – evidence missing, placeholder or not yet on file",IF(OR(LEN(AX662)&lt;2,ISNUMBER(MATCH(AX662,L_Placeholder,0))),"INVALID – verifier missing",IF(AX662=AU662,"INVALID – verifier must be someone other than the PIC",IF(SUMPRODUCT(--ISNUMBER(SEARCH(" "&amp;L_EvidencePhrase&amp;" ",BC662)))&gt;0,"INVALID – result not yet available (awaiting / TBC)",IF(AND(TRIM(U662)="Pass",SUMPRODUCT(--ISNUMBER(SEARCH(" "&amp;L_ResultBad&amp;" ",BC662)))&gt;0,NOT(SUMPRODUCT(--ISNUMBER(SEARCH(" "&amp;L_Negation&amp;" ",BC662)))&gt;0)),"INVALID – result describes a problem: use Fail, then Pass after CA",IF(AND(AQ662=1,OR(OR(LEN(AY662)&lt;3,ISNUMBER(MATCH(AY662,L_Placeholder,0))),SUMPRODUCT(--ISNUMBER(SEARCH(" "&amp;L_EvidencePhrase&amp;" ",BE662)))&gt;0)),"INVALID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SUBSTITUTE(SUBSTITUTE(SUBSTITUTE(SUBSTITUTE(SUBSTITUTE(SUBSTITUTE(SUBSTITUTE(SUBSTITUTE(SUBSTITUTE(SUBSTITUTE(SUBSTITUTE(SUBSTITUTE(SUBSTITUTE(LOWER(T662&amp;""),CHAR(160),"")," ",""),".",""),"-",""),"/",""),"?",""),"_",""),",",""),"[",""),"]",""),"(",""),")",""),"*","")</f>
        <v/>
      </c>
      <c r="AV662" s="61" t="str">
        <f aca="false">SUBSTITUTE(SUBSTITUTE(SUBSTITUTE(SUBSTITUTE(SUBSTITUTE(SUBSTITUTE(SUBSTITUTE(SUBSTITUTE(SUBSTITUTE(SUBSTITUTE(SUBSTITUTE(SUBSTITUTE(SUBSTITUTE(LOWER(V662&amp;""),CHAR(160),"")," ",""),".",""),"-",""),"/",""),"?",""),"_",""),",",""),"[",""),"]",""),"(",""),")",""),"*","")</f>
        <v/>
      </c>
      <c r="AW662" s="61" t="str">
        <f aca="false">SUBSTITUTE(SUBSTITUTE(SUBSTITUTE(SUBSTITUTE(SUBSTITUTE(SUBSTITUTE(SUBSTITUTE(SUBSTITUTE(SUBSTITUTE(SUBSTITUTE(SUBSTITUTE(SUBSTITUTE(SUBSTITUTE(LOWER(Z662&amp;""),CHAR(160),"")," ",""),".",""),"-",""),"/",""),"?",""),"_",""),",",""),"[",""),"]",""),"(",""),")",""),"*","")</f>
        <v/>
      </c>
      <c r="AX662" s="61" t="str">
        <f aca="false">SUBSTITUTE(SUBSTITUTE(SUBSTITUTE(SUBSTITUTE(SUBSTITUTE(SUBSTITUTE(SUBSTITUTE(SUBSTITUTE(SUBSTITUTE(SUBSTITUTE(SUBSTITUTE(SUBSTITUTE(SUBSTITUTE(LOWER(AE662&amp;""),CHAR(160),"")," ",""),".",""),"-",""),"/",""),"?",""),"_",""),",",""),"[",""),"]",""),"(",""),")",""),"*","")</f>
        <v/>
      </c>
      <c r="AY662" s="61" t="str">
        <f aca="false">SUBSTITUTE(SUBSTITUTE(SUBSTITUTE(SUBSTITUTE(SUBSTITUTE(SUBSTITUTE(SUBSTITUTE(SUBSTITUTE(SUBSTITUTE(SUBSTITUTE(SUBSTITUTE(SUBSTITUTE(SUBSTITUTE(LOWER(W662&amp;""),CHAR(160),"")," ",""),".",""),"-",""),"/",""),"?",""),"_",""),",",""),"[",""),"]",""),"(",""),")",""),"*","")</f>
        <v/>
      </c>
      <c r="AZ662" s="61" t="str">
        <f aca="false">SUBSTITUTE(SUBSTITUTE(SUBSTITUTE(SUBSTITUTE(SUBSTITUTE(SUBSTITUTE(SUBSTITUTE(SUBSTITUTE(SUBSTITUTE(SUBSTITUTE(SUBSTITUTE(SUBSTITUTE(SUBSTITUTE(LOWER(AC662&amp;""),CHAR(160),"")," ",""),".",""),"-",""),"/",""),"?",""),"_",""),",",""),"[",""),"]",""),"(",""),")",""),"*","")</f>
        <v/>
      </c>
      <c r="BA662" s="61" t="str">
        <f aca="false">SUBSTITUTE(SUBSTITUTE(SUBSTITUTE(SUBSTITUTE(SUBSTITUTE(SUBSTITUTE(SUBSTITUTE(SUBSTITUTE(SUBSTITUTE(SUBSTITUTE(SUBSTITUTE(SUBSTITUTE(SUBSTITUTE(LOWER(AA662&amp;""),CHAR(160),""),"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"&amp;TRIM(SUBSTITUTE(SUBSTITUTE(SUBSTITUTE(SUBSTITUTE(SUBSTITUTE(SUBSTITUTE(SUBSTITUTE(SUBSTITUTE(SUBSTITUTE(SUBSTITUTE(SUBSTITUTE(SUBSTITUTE(SUBSTITUTE(SUBSTITUTE(SUBSTITUTE(SUBSTITUTE(SUBSTITUTE(SUBSTITUTE(SUBSTITUTE(SUBSTITUTE(LOWER(V662&amp;""),CHAR(160)," "),"."," "),","," "),"-"," "),"/"," "),"("," "),")"," "),":"," "),";"," "),"_"," "),"–"," "),"?"," "),"!"," "),"*"," "),"["," "),"]"," "),"'"," "),"#"," "),"+"," "),"&amp;"," "))&amp;" "</f>
        <v>  </v>
      </c>
      <c r="BD662" s="61" t="str">
        <f aca="false">" "&amp;TRIM(SUBSTITUTE(SUBSTITUTE(SUBSTITUTE(SUBSTITUTE(SUBSTITUTE(SUBSTITUTE(SUBSTITUTE(SUBSTITUTE(SUBSTITUTE(SUBSTITUTE(SUBSTITUTE(SUBSTITUTE(SUBSTITUTE(SUBSTITUTE(SUBSTITUTE(SUBSTITUTE(SUBSTITUTE(SUBSTITUTE(SUBSTITUTE(SUBSTITUTE(LOWER(Z662&amp;""),CHAR(160)," "),"."," "),","," "),"-"," "),"/"," "),"("," "),")"," "),":"," "),";"," "),"_"," "),"–"," "),"?"," "),"!"," "),"*"," "),"["," "),"]"," "),"'"," "),"#"," "),"+"," "),"&amp;"," "))&amp;" "</f>
        <v>  </v>
      </c>
      <c r="BE662" s="61" t="str">
        <f aca="false">" "&amp;TRIM(SUBSTITUTE(SUBSTITUTE(SUBSTITUTE(SUBSTITUTE(SUBSTITUTE(SUBSTITUTE(SUBSTITUTE(SUBSTITUTE(SUBSTITUTE(SUBSTITUTE(SUBSTITUTE(SUBSTITUTE(SUBSTITUTE(SUBSTITUTE(SUBSTITUTE(SUBSTITUTE(SUBSTITUTE(SUBSTITUTE(SUBSTITUTE(SUBSTITUTE(LOWER(W662&amp;""),CHAR(160)," "),"."," "),","," "),"-"," "),"/"," "),"("," "),")"," "),":"," "),";"," "),"_"," "),"–"," "),"?"," "),"!"," "),"*"," "),"["," "),"]"," "),"'"," "),"#"," "),"+"," "),"&amp;"," "))&amp;" "</f>
        <v>  </v>
      </c>
      <c r="BF662" s="61" t="str">
        <f aca="false">" "&amp;TRIM(SUBSTITUTE(SUBSTITUTE(SUBSTITUTE(SUBSTITUTE(SUBSTITUTE(SUBSTITUTE(SUBSTITUTE(SUBSTITUTE(SUBSTITUTE(SUBSTITUTE(SUBSTITUTE(SUBSTITUTE(SUBSTITUTE(SUBSTITUTE(SUBSTITUTE(SUBSTITUTE(SUBSTITUTE(SUBSTITUTE(SUBSTITUTE(SUBSTITUTE(LOWER(AC662&amp;""),CHAR(160)," "),"."," "),","," "),"-"," "),"/"," "),"("," "),")"," "),":"," "),";"," "),"_"," "),"–"," "),"?"," "),"!"," "),"*"," "),"["," "),"]"," "),"'"," "),"#"," "),"+"," "),"&amp;"," "))&amp;" "</f>
        <v>  </v>
      </c>
    </row>
    <row r="663" customFormat="false" ht="39.75" hidden="false" customHeight="true" outlineLevel="0" collapsed="false">
      <c r="A663" s="57" t="s">
        <v>1365</v>
      </c>
      <c r="B663" s="57" t="s">
        <v>301</v>
      </c>
      <c r="C663" s="57" t="str">
        <f aca="false">Flights!$F$24</f>
        <v>MH1450</v>
      </c>
      <c r="D663" s="58" t="n">
        <f aca="false">Flights!$D$24</f>
        <v>46324</v>
      </c>
      <c r="E663" s="57" t="str">
        <f aca="false">Flights!$G$24&amp;"-"&amp;Flights!$H$24</f>
        <v>KUL-LGK</v>
      </c>
      <c r="F663" s="57" t="str">
        <f aca="false">Flights!$K$24</f>
        <v>EY</v>
      </c>
      <c r="G663" s="57" t="s">
        <v>441</v>
      </c>
      <c r="H663" s="57" t="s">
        <v>442</v>
      </c>
      <c r="I663" s="57" t="s">
        <v>410</v>
      </c>
      <c r="J663" s="57" t="s">
        <v>447</v>
      </c>
      <c r="K663" s="67" t="s">
        <v>408</v>
      </c>
      <c r="L663" s="67" t="s">
        <v>444</v>
      </c>
      <c r="M663" s="67"/>
      <c r="N663" s="67" t="s">
        <v>365</v>
      </c>
      <c r="O663" s="67" t="s">
        <v>445</v>
      </c>
      <c r="P663" s="57" t="s">
        <v>184</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open",IF(AND(NOT(OR(LEN(AZ663)&lt;15,ISNUMBER(MATCH(AZ663,L_Placeholder,0)))),NOT(SUMPRODUCT(--ISNUMBER(SEARCH(" "&amp;L_EvidencePhrase&amp;" ",BF663)))&gt;0),NOT(OR(LEN(AU663)&lt;2,ISNUMBER(MATCH(AU663,L_Placeholder,0)))),NOT(OR(LEN(AX663)&lt;2,ISNUMBER(MATCH(AX663,L_Placeholder,0)))),TRIM(AE663)&lt;&gt;TRIM(T663)),"N/A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",BD663)))&gt;0),"INVALID – evidence missing, placeholder or not yet on file",IF(OR(LEN(AX663)&lt;2,ISNUMBER(MATCH(AX663,L_Placeholder,0))),"INVALID – verifier missing",IF(AX663=AU663,"INVALID – verifier must be someone other than the PIC",IF(SUMPRODUCT(--ISNUMBER(SEARCH(" "&amp;L_EvidencePhrase&amp;" ",BC663)))&gt;0,"INVALID – result not yet available (awaiting / TBC)",IF(AND(TRIM(U663)="Pass",SUMPRODUCT(--ISNUMBER(SEARCH(" "&amp;L_ResultBad&amp;" ",BC663)))&gt;0,NOT(SUMPRODUCT(--ISNUMBER(SEARCH(" "&amp;L_Negation&amp;" ",BC663)))&gt;0)),"INVALID – result describes a problem: use Fail, then Pass after CA",IF(AND(AQ663=1,OR(OR(LEN(AY663)&lt;3,ISNUMBER(MATCH(AY663,L_Placeholder,0))),SUMPRODUCT(--ISNUMBER(SEARCH(" "&amp;L_EvidencePhrase&amp;" ",BE663)))&gt;0)),"INVALID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SUBSTITUTE(SUBSTITUTE(SUBSTITUTE(SUBSTITUTE(SUBSTITUTE(SUBSTITUTE(SUBSTITUTE(SUBSTITUTE(SUBSTITUTE(SUBSTITUTE(SUBSTITUTE(SUBSTITUTE(SUBSTITUTE(LOWER(T663&amp;""),CHAR(160),"")," ",""),".",""),"-",""),"/",""),"?",""),"_",""),",",""),"[",""),"]",""),"(",""),")",""),"*","")</f>
        <v/>
      </c>
      <c r="AV663" s="61" t="str">
        <f aca="false">SUBSTITUTE(SUBSTITUTE(SUBSTITUTE(SUBSTITUTE(SUBSTITUTE(SUBSTITUTE(SUBSTITUTE(SUBSTITUTE(SUBSTITUTE(SUBSTITUTE(SUBSTITUTE(SUBSTITUTE(SUBSTITUTE(LOWER(V663&amp;""),CHAR(160),"")," ",""),".",""),"-",""),"/",""),"?",""),"_",""),",",""),"[",""),"]",""),"(",""),")",""),"*","")</f>
        <v/>
      </c>
      <c r="AW663" s="61" t="str">
        <f aca="false">SUBSTITUTE(SUBSTITUTE(SUBSTITUTE(SUBSTITUTE(SUBSTITUTE(SUBSTITUTE(SUBSTITUTE(SUBSTITUTE(SUBSTITUTE(SUBSTITUTE(SUBSTITUTE(SUBSTITUTE(SUBSTITUTE(LOWER(Z663&amp;""),CHAR(160),"")," ",""),".",""),"-",""),"/",""),"?",""),"_",""),",",""),"[",""),"]",""),"(",""),")",""),"*","")</f>
        <v/>
      </c>
      <c r="AX663" s="61" t="str">
        <f aca="false">SUBSTITUTE(SUBSTITUTE(SUBSTITUTE(SUBSTITUTE(SUBSTITUTE(SUBSTITUTE(SUBSTITUTE(SUBSTITUTE(SUBSTITUTE(SUBSTITUTE(SUBSTITUTE(SUBSTITUTE(SUBSTITUTE(LOWER(AE663&amp;""),CHAR(160),"")," ",""),".",""),"-",""),"/",""),"?",""),"_",""),",",""),"[",""),"]",""),"(",""),")",""),"*","")</f>
        <v/>
      </c>
      <c r="AY663" s="61" t="str">
        <f aca="false">SUBSTITUTE(SUBSTITUTE(SUBSTITUTE(SUBSTITUTE(SUBSTITUTE(SUBSTITUTE(SUBSTITUTE(SUBSTITUTE(SUBSTITUTE(SUBSTITUTE(SUBSTITUTE(SUBSTITUTE(SUBSTITUTE(LOWER(W663&amp;""),CHAR(160),"")," ",""),".",""),"-",""),"/",""),"?",""),"_",""),",",""),"[",""),"]",""),"(",""),")",""),"*","")</f>
        <v/>
      </c>
      <c r="AZ663" s="61" t="str">
        <f aca="false">SUBSTITUTE(SUBSTITUTE(SUBSTITUTE(SUBSTITUTE(SUBSTITUTE(SUBSTITUTE(SUBSTITUTE(SUBSTITUTE(SUBSTITUTE(SUBSTITUTE(SUBSTITUTE(SUBSTITUTE(SUBSTITUTE(LOWER(AC663&amp;""),CHAR(160),"")," ",""),".",""),"-",""),"/",""),"?",""),"_",""),",",""),"[",""),"]",""),"(",""),")",""),"*","")</f>
        <v/>
      </c>
      <c r="BA663" s="61" t="str">
        <f aca="false">SUBSTITUTE(SUBSTITUTE(SUBSTITUTE(SUBSTITUTE(SUBSTITUTE(SUBSTITUTE(SUBSTITUTE(SUBSTITUTE(SUBSTITUTE(SUBSTITUTE(SUBSTITUTE(SUBSTITUTE(SUBSTITUTE(LOWER(AA663&amp;""),CHAR(160),""),"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"&amp;TRIM(SUBSTITUTE(SUBSTITUTE(SUBSTITUTE(SUBSTITUTE(SUBSTITUTE(SUBSTITUTE(SUBSTITUTE(SUBSTITUTE(SUBSTITUTE(SUBSTITUTE(SUBSTITUTE(SUBSTITUTE(SUBSTITUTE(SUBSTITUTE(SUBSTITUTE(SUBSTITUTE(SUBSTITUTE(SUBSTITUTE(SUBSTITUTE(SUBSTITUTE(LOWER(V663&amp;""),CHAR(160)," "),"."," "),","," "),"-"," "),"/"," "),"("," "),")"," "),":"," "),";"," "),"_"," "),"–"," "),"?"," "),"!"," "),"*"," "),"["," "),"]"," "),"'"," "),"#"," "),"+"," "),"&amp;"," "))&amp;" "</f>
        <v>  </v>
      </c>
      <c r="BD663" s="61" t="str">
        <f aca="false">" "&amp;TRIM(SUBSTITUTE(SUBSTITUTE(SUBSTITUTE(SUBSTITUTE(SUBSTITUTE(SUBSTITUTE(SUBSTITUTE(SUBSTITUTE(SUBSTITUTE(SUBSTITUTE(SUBSTITUTE(SUBSTITUTE(SUBSTITUTE(SUBSTITUTE(SUBSTITUTE(SUBSTITUTE(SUBSTITUTE(SUBSTITUTE(SUBSTITUTE(SUBSTITUTE(LOWER(Z663&amp;""),CHAR(160)," "),"."," "),","," "),"-"," "),"/"," "),"("," "),")"," "),":"," "),";"," "),"_"," "),"–"," "),"?"," "),"!"," "),"*"," "),"["," "),"]"," "),"'"," "),"#"," "),"+"," "),"&amp;"," "))&amp;" "</f>
        <v>  </v>
      </c>
      <c r="BE663" s="61" t="str">
        <f aca="false">" "&amp;TRIM(SUBSTITUTE(SUBSTITUTE(SUBSTITUTE(SUBSTITUTE(SUBSTITUTE(SUBSTITUTE(SUBSTITUTE(SUBSTITUTE(SUBSTITUTE(SUBSTITUTE(SUBSTITUTE(SUBSTITUTE(SUBSTITUTE(SUBSTITUTE(SUBSTITUTE(SUBSTITUTE(SUBSTITUTE(SUBSTITUTE(SUBSTITUTE(SUBSTITUTE(LOWER(W663&amp;""),CHAR(160)," "),"."," "),","," "),"-"," "),"/"," "),"("," "),")"," "),":"," "),";"," "),"_"," "),"–"," "),"?"," "),"!"," "),"*"," "),"["," "),"]"," "),"'"," "),"#"," "),"+"," "),"&amp;"," "))&amp;" "</f>
        <v>  </v>
      </c>
      <c r="BF663" s="61" t="str">
        <f aca="false">" "&amp;TRIM(SUBSTITUTE(SUBSTITUTE(SUBSTITUTE(SUBSTITUTE(SUBSTITUTE(SUBSTITUTE(SUBSTITUTE(SUBSTITUTE(SUBSTITUTE(SUBSTITUTE(SUBSTITUTE(SUBSTITUTE(SUBSTITUTE(SUBSTITUTE(SUBSTITUTE(SUBSTITUTE(SUBSTITUTE(SUBSTITUTE(SUBSTITUTE(SUBSTITUTE(LOWER(AC663&amp;""),CHAR(160)," "),"."," "),","," "),"-"," "),"/"," "),"("," "),")"," "),":"," "),";"," "),"_"," "),"–"," "),"?"," "),"!"," "),"*"," "),"["," "),"]"," "),"'"," "),"#"," "),"+"," "),"&amp;"," "))&amp;" "</f>
        <v>  </v>
      </c>
    </row>
    <row r="664" customFormat="false" ht="39.75" hidden="false" customHeight="true" outlineLevel="0" collapsed="false">
      <c r="A664" s="57" t="s">
        <v>1366</v>
      </c>
      <c r="B664" s="57" t="s">
        <v>301</v>
      </c>
      <c r="C664" s="57" t="str">
        <f aca="false">Flights!$F$24</f>
        <v>MH1450</v>
      </c>
      <c r="D664" s="58" t="n">
        <f aca="false">Flights!$D$24</f>
        <v>46324</v>
      </c>
      <c r="E664" s="57" t="str">
        <f aca="false">Flights!$G$24&amp;"-"&amp;Flights!$H$24</f>
        <v>KUL-LGK</v>
      </c>
      <c r="F664" s="57" t="str">
        <f aca="false">Flights!$K$24</f>
        <v>EY</v>
      </c>
      <c r="G664" s="57" t="s">
        <v>441</v>
      </c>
      <c r="H664" s="57" t="s">
        <v>442</v>
      </c>
      <c r="I664" s="57" t="s">
        <v>429</v>
      </c>
      <c r="J664" s="57" t="s">
        <v>451</v>
      </c>
      <c r="K664" s="67" t="s">
        <v>431</v>
      </c>
      <c r="L664" s="67" t="s">
        <v>1363</v>
      </c>
      <c r="M664" s="67" t="s">
        <v>433</v>
      </c>
      <c r="N664" s="67" t="s">
        <v>365</v>
      </c>
      <c r="O664" s="67"/>
      <c r="P664" s="57" t="s">
        <v>184</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open",IF(AND(NOT(OR(LEN(AZ664)&lt;15,ISNUMBER(MATCH(AZ664,L_Placeholder,0)))),NOT(SUMPRODUCT(--ISNUMBER(SEARCH(" "&amp;L_EvidencePhrase&amp;" ",BF664)))&gt;0),NOT(OR(LEN(AU664)&lt;2,ISNUMBER(MATCH(AU664,L_Placeholder,0)))),NOT(OR(LEN(AX664)&lt;2,ISNUMBER(MATCH(AX664,L_Placeholder,0)))),TRIM(AE664)&lt;&gt;TRIM(T664)),"N/A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",BD664)))&gt;0),"INVALID – evidence missing, placeholder or not yet on file",IF(OR(LEN(AX664)&lt;2,ISNUMBER(MATCH(AX664,L_Placeholder,0))),"INVALID – verifier missing",IF(AX664=AU664,"INVALID – verifier must be someone other than the PIC",IF(SUMPRODUCT(--ISNUMBER(SEARCH(" "&amp;L_EvidencePhrase&amp;" ",BC664)))&gt;0,"INVALID – result not yet available (awaiting / TBC)",IF(AND(TRIM(U664)="Pass",SUMPRODUCT(--ISNUMBER(SEARCH(" "&amp;L_ResultBad&amp;" ",BC664)))&gt;0,NOT(SUMPRODUCT(--ISNUMBER(SEARCH(" "&amp;L_Negation&amp;" ",BC664)))&gt;0)),"INVALID – result describes a problem: use Fail, then Pass after CA",IF(AND(AQ664=1,OR(OR(LEN(AY664)&lt;3,ISNUMBER(MATCH(AY664,L_Placeholder,0))),SUMPRODUCT(--ISNUMBER(SEARCH(" "&amp;L_EvidencePhrase&amp;" ",BE664)))&gt;0)),"INVALID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SUBSTITUTE(SUBSTITUTE(SUBSTITUTE(SUBSTITUTE(SUBSTITUTE(SUBSTITUTE(SUBSTITUTE(SUBSTITUTE(SUBSTITUTE(SUBSTITUTE(SUBSTITUTE(SUBSTITUTE(SUBSTITUTE(LOWER(T664&amp;""),CHAR(160),"")," ",""),".",""),"-",""),"/",""),"?",""),"_",""),",",""),"[",""),"]",""),"(",""),")",""),"*","")</f>
        <v/>
      </c>
      <c r="AV664" s="61" t="str">
        <f aca="false">SUBSTITUTE(SUBSTITUTE(SUBSTITUTE(SUBSTITUTE(SUBSTITUTE(SUBSTITUTE(SUBSTITUTE(SUBSTITUTE(SUBSTITUTE(SUBSTITUTE(SUBSTITUTE(SUBSTITUTE(SUBSTITUTE(LOWER(V664&amp;""),CHAR(160),"")," ",""),".",""),"-",""),"/",""),"?",""),"_",""),",",""),"[",""),"]",""),"(",""),")",""),"*","")</f>
        <v/>
      </c>
      <c r="AW664" s="61" t="str">
        <f aca="false">SUBSTITUTE(SUBSTITUTE(SUBSTITUTE(SUBSTITUTE(SUBSTITUTE(SUBSTITUTE(SUBSTITUTE(SUBSTITUTE(SUBSTITUTE(SUBSTITUTE(SUBSTITUTE(SUBSTITUTE(SUBSTITUTE(LOWER(Z664&amp;""),CHAR(160),"")," ",""),".",""),"-",""),"/",""),"?",""),"_",""),",",""),"[",""),"]",""),"(",""),")",""),"*","")</f>
        <v/>
      </c>
      <c r="AX664" s="61" t="str">
        <f aca="false">SUBSTITUTE(SUBSTITUTE(SUBSTITUTE(SUBSTITUTE(SUBSTITUTE(SUBSTITUTE(SUBSTITUTE(SUBSTITUTE(SUBSTITUTE(SUBSTITUTE(SUBSTITUTE(SUBSTITUTE(SUBSTITUTE(LOWER(AE664&amp;""),CHAR(160),"")," ",""),".",""),"-",""),"/",""),"?",""),"_",""),",",""),"[",""),"]",""),"(",""),")",""),"*","")</f>
        <v/>
      </c>
      <c r="AY664" s="61" t="str">
        <f aca="false">SUBSTITUTE(SUBSTITUTE(SUBSTITUTE(SUBSTITUTE(SUBSTITUTE(SUBSTITUTE(SUBSTITUTE(SUBSTITUTE(SUBSTITUTE(SUBSTITUTE(SUBSTITUTE(SUBSTITUTE(SUBSTITUTE(LOWER(W664&amp;""),CHAR(160),"")," ",""),".",""),"-",""),"/",""),"?",""),"_",""),",",""),"[",""),"]",""),"(",""),")",""),"*","")</f>
        <v/>
      </c>
      <c r="AZ664" s="61" t="str">
        <f aca="false">SUBSTITUTE(SUBSTITUTE(SUBSTITUTE(SUBSTITUTE(SUBSTITUTE(SUBSTITUTE(SUBSTITUTE(SUBSTITUTE(SUBSTITUTE(SUBSTITUTE(SUBSTITUTE(SUBSTITUTE(SUBSTITUTE(LOWER(AC664&amp;""),CHAR(160),"")," ",""),".",""),"-",""),"/",""),"?",""),"_",""),",",""),"[",""),"]",""),"(",""),")",""),"*","")</f>
        <v/>
      </c>
      <c r="BA664" s="61" t="str">
        <f aca="false">SUBSTITUTE(SUBSTITUTE(SUBSTITUTE(SUBSTITUTE(SUBSTITUTE(SUBSTITUTE(SUBSTITUTE(SUBSTITUTE(SUBSTITUTE(SUBSTITUTE(SUBSTITUTE(SUBSTITUTE(SUBSTITUTE(LOWER(AA664&amp;""),CHAR(160),""),"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"&amp;TRIM(SUBSTITUTE(SUBSTITUTE(SUBSTITUTE(SUBSTITUTE(SUBSTITUTE(SUBSTITUTE(SUBSTITUTE(SUBSTITUTE(SUBSTITUTE(SUBSTITUTE(SUBSTITUTE(SUBSTITUTE(SUBSTITUTE(SUBSTITUTE(SUBSTITUTE(SUBSTITUTE(SUBSTITUTE(SUBSTITUTE(SUBSTITUTE(SUBSTITUTE(LOWER(V664&amp;""),CHAR(160)," "),"."," "),","," "),"-"," "),"/"," "),"("," "),")"," "),":"," "),";"," "),"_"," "),"–"," "),"?"," "),"!"," "),"*"," "),"["," "),"]"," "),"'"," "),"#"," "),"+"," "),"&amp;"," "))&amp;" "</f>
        <v>  </v>
      </c>
      <c r="BD664" s="61" t="str">
        <f aca="false">" "&amp;TRIM(SUBSTITUTE(SUBSTITUTE(SUBSTITUTE(SUBSTITUTE(SUBSTITUTE(SUBSTITUTE(SUBSTITUTE(SUBSTITUTE(SUBSTITUTE(SUBSTITUTE(SUBSTITUTE(SUBSTITUTE(SUBSTITUTE(SUBSTITUTE(SUBSTITUTE(SUBSTITUTE(SUBSTITUTE(SUBSTITUTE(SUBSTITUTE(SUBSTITUTE(LOWER(Z664&amp;""),CHAR(160)," "),"."," "),","," "),"-"," "),"/"," "),"("," "),")"," "),":"," "),";"," "),"_"," "),"–"," "),"?"," "),"!"," "),"*"," "),"["," "),"]"," "),"'"," "),"#"," "),"+"," "),"&amp;"," "))&amp;" "</f>
        <v>  </v>
      </c>
      <c r="BE664" s="61" t="str">
        <f aca="false">" "&amp;TRIM(SUBSTITUTE(SUBSTITUTE(SUBSTITUTE(SUBSTITUTE(SUBSTITUTE(SUBSTITUTE(SUBSTITUTE(SUBSTITUTE(SUBSTITUTE(SUBSTITUTE(SUBSTITUTE(SUBSTITUTE(SUBSTITUTE(SUBSTITUTE(SUBSTITUTE(SUBSTITUTE(SUBSTITUTE(SUBSTITUTE(SUBSTITUTE(SUBSTITUTE(LOWER(W664&amp;""),CHAR(160)," "),"."," "),","," "),"-"," "),"/"," "),"("," "),")"," "),":"," "),";"," "),"_"," "),"–"," "),"?"," "),"!"," "),"*"," "),"["," "),"]"," "),"'"," "),"#"," "),"+"," "),"&amp;"," "))&amp;" "</f>
        <v>  </v>
      </c>
      <c r="BF664" s="61" t="str">
        <f aca="false">" "&amp;TRIM(SUBSTITUTE(SUBSTITUTE(SUBSTITUTE(SUBSTITUTE(SUBSTITUTE(SUBSTITUTE(SUBSTITUTE(SUBSTITUTE(SUBSTITUTE(SUBSTITUTE(SUBSTITUTE(SUBSTITUTE(SUBSTITUTE(SUBSTITUTE(SUBSTITUTE(SUBSTITUTE(SUBSTITUTE(SUBSTITUTE(SUBSTITUTE(SUBSTITUTE(LOWER(AC664&amp;""),CHAR(160)," "),"."," "),","," "),"-"," "),"/"," "),"("," "),")"," "),":"," "),";"," "),"_"," "),"–"," "),"?"," "),"!"," "),"*"," "),"["," "),"]"," "),"'"," "),"#"," "),"+"," "),"&amp;"," "))&amp;" "</f>
        <v>  </v>
      </c>
    </row>
    <row r="665" customFormat="false" ht="39.75" hidden="false" customHeight="true" outlineLevel="0" collapsed="false">
      <c r="A665" s="57" t="s">
        <v>1367</v>
      </c>
      <c r="B665" s="57" t="s">
        <v>307</v>
      </c>
      <c r="C665" s="57" t="str">
        <f aca="false">Flights!$F$25</f>
        <v>MH1437</v>
      </c>
      <c r="D665" s="58" t="n">
        <f aca="false">Flights!$D$25</f>
        <v>46325</v>
      </c>
      <c r="E665" s="57" t="str">
        <f aca="false">Flights!$G$25&amp;"-"&amp;Flights!$H$25</f>
        <v>LGK-KUL</v>
      </c>
      <c r="F665" s="57" t="str">
        <f aca="false">Flights!$K$25</f>
        <v>BC</v>
      </c>
      <c r="G665" s="57" t="s">
        <v>79</v>
      </c>
      <c r="H665" s="57" t="s">
        <v>360</v>
      </c>
      <c r="I665" s="57" t="s">
        <v>361</v>
      </c>
      <c r="J665" s="57" t="s">
        <v>362</v>
      </c>
      <c r="K665" s="67" t="s">
        <v>363</v>
      </c>
      <c r="L665" s="67" t="s">
        <v>364</v>
      </c>
      <c r="M665" s="67"/>
      <c r="N665" s="67" t="s">
        <v>365</v>
      </c>
      <c r="O665" s="67" t="s">
        <v>894</v>
      </c>
      <c r="P665" s="57" t="s">
        <v>184</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open",IF(AND(NOT(OR(LEN(AZ665)&lt;15,ISNUMBER(MATCH(AZ665,L_Placeholder,0)))),NOT(SUMPRODUCT(--ISNUMBER(SEARCH(" "&amp;L_EvidencePhrase&amp;" ",BF665)))&gt;0),NOT(OR(LEN(AU665)&lt;2,ISNUMBER(MATCH(AU665,L_Placeholder,0)))),NOT(OR(LEN(AX665)&lt;2,ISNUMBER(MATCH(AX665,L_Placeholder,0)))),TRIM(AE665)&lt;&gt;TRIM(T665)),"N/A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",BD665)))&gt;0),"INVALID – evidence missing, placeholder or not yet on file",IF(OR(LEN(AX665)&lt;2,ISNUMBER(MATCH(AX665,L_Placeholder,0))),"INVALID – verifier missing",IF(AX665=AU665,"INVALID – verifier must be someone other than the PIC",IF(SUMPRODUCT(--ISNUMBER(SEARCH(" "&amp;L_EvidencePhrase&amp;" ",BC665)))&gt;0,"INVALID – result not yet available (awaiting / TBC)",IF(AND(TRIM(U665)="Pass",SUMPRODUCT(--ISNUMBER(SEARCH(" "&amp;L_ResultBad&amp;" ",BC665)))&gt;0,NOT(SUMPRODUCT(--ISNUMBER(SEARCH(" "&amp;L_Negation&amp;" ",BC665)))&gt;0)),"INVALID – result describes a problem: use Fail, then Pass after CA",IF(AND(AQ665=1,OR(OR(LEN(AY665)&lt;3,ISNUMBER(MATCH(AY665,L_Placeholder,0))),SUMPRODUCT(--ISNUMBER(SEARCH(" "&amp;L_EvidencePhrase&amp;" ",BE665)))&gt;0)),"INVALID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SUBSTITUTE(SUBSTITUTE(SUBSTITUTE(SUBSTITUTE(SUBSTITUTE(SUBSTITUTE(SUBSTITUTE(SUBSTITUTE(SUBSTITUTE(SUBSTITUTE(SUBSTITUTE(SUBSTITUTE(SUBSTITUTE(LOWER(T665&amp;""),CHAR(160),"")," ",""),".",""),"-",""),"/",""),"?",""),"_",""),",",""),"[",""),"]",""),"(",""),")",""),"*","")</f>
        <v/>
      </c>
      <c r="AV665" s="61" t="str">
        <f aca="false">SUBSTITUTE(SUBSTITUTE(SUBSTITUTE(SUBSTITUTE(SUBSTITUTE(SUBSTITUTE(SUBSTITUTE(SUBSTITUTE(SUBSTITUTE(SUBSTITUTE(SUBSTITUTE(SUBSTITUTE(SUBSTITUTE(LOWER(V665&amp;""),CHAR(160),"")," ",""),".",""),"-",""),"/",""),"?",""),"_",""),",",""),"[",""),"]",""),"(",""),")",""),"*","")</f>
        <v/>
      </c>
      <c r="AW665" s="61" t="str">
        <f aca="false">SUBSTITUTE(SUBSTITUTE(SUBSTITUTE(SUBSTITUTE(SUBSTITUTE(SUBSTITUTE(SUBSTITUTE(SUBSTITUTE(SUBSTITUTE(SUBSTITUTE(SUBSTITUTE(SUBSTITUTE(SUBSTITUTE(LOWER(Z665&amp;""),CHAR(160),"")," ",""),".",""),"-",""),"/",""),"?",""),"_",""),",",""),"[",""),"]",""),"(",""),")",""),"*","")</f>
        <v/>
      </c>
      <c r="AX665" s="61" t="str">
        <f aca="false">SUBSTITUTE(SUBSTITUTE(SUBSTITUTE(SUBSTITUTE(SUBSTITUTE(SUBSTITUTE(SUBSTITUTE(SUBSTITUTE(SUBSTITUTE(SUBSTITUTE(SUBSTITUTE(SUBSTITUTE(SUBSTITUTE(LOWER(AE665&amp;""),CHAR(160),"")," ",""),".",""),"-",""),"/",""),"?",""),"_",""),",",""),"[",""),"]",""),"(",""),")",""),"*","")</f>
        <v/>
      </c>
      <c r="AY665" s="61" t="str">
        <f aca="false">SUBSTITUTE(SUBSTITUTE(SUBSTITUTE(SUBSTITUTE(SUBSTITUTE(SUBSTITUTE(SUBSTITUTE(SUBSTITUTE(SUBSTITUTE(SUBSTITUTE(SUBSTITUTE(SUBSTITUTE(SUBSTITUTE(LOWER(W665&amp;""),CHAR(160),"")," ",""),".",""),"-",""),"/",""),"?",""),"_",""),",",""),"[",""),"]",""),"(",""),")",""),"*","")</f>
        <v/>
      </c>
      <c r="AZ665" s="61" t="str">
        <f aca="false">SUBSTITUTE(SUBSTITUTE(SUBSTITUTE(SUBSTITUTE(SUBSTITUTE(SUBSTITUTE(SUBSTITUTE(SUBSTITUTE(SUBSTITUTE(SUBSTITUTE(SUBSTITUTE(SUBSTITUTE(SUBSTITUTE(LOWER(AC665&amp;""),CHAR(160),"")," ",""),".",""),"-",""),"/",""),"?",""),"_",""),",",""),"[",""),"]",""),"(",""),")",""),"*","")</f>
        <v/>
      </c>
      <c r="BA665" s="61" t="str">
        <f aca="false">SUBSTITUTE(SUBSTITUTE(SUBSTITUTE(SUBSTITUTE(SUBSTITUTE(SUBSTITUTE(SUBSTITUTE(SUBSTITUTE(SUBSTITUTE(SUBSTITUTE(SUBSTITUTE(SUBSTITUTE(SUBSTITUTE(LOWER(AA665&amp;""),CHAR(160),""),"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"&amp;TRIM(SUBSTITUTE(SUBSTITUTE(SUBSTITUTE(SUBSTITUTE(SUBSTITUTE(SUBSTITUTE(SUBSTITUTE(SUBSTITUTE(SUBSTITUTE(SUBSTITUTE(SUBSTITUTE(SUBSTITUTE(SUBSTITUTE(SUBSTITUTE(SUBSTITUTE(SUBSTITUTE(SUBSTITUTE(SUBSTITUTE(SUBSTITUTE(SUBSTITUTE(LOWER(V665&amp;""),CHAR(160)," "),"."," "),","," "),"-"," "),"/"," "),"("," "),")"," "),":"," "),";"," "),"_"," "),"–"," "),"?"," "),"!"," "),"*"," "),"["," "),"]"," "),"'"," "),"#"," "),"+"," "),"&amp;"," "))&amp;" "</f>
        <v>  </v>
      </c>
      <c r="BD665" s="61" t="str">
        <f aca="false">" "&amp;TRIM(SUBSTITUTE(SUBSTITUTE(SUBSTITUTE(SUBSTITUTE(SUBSTITUTE(SUBSTITUTE(SUBSTITUTE(SUBSTITUTE(SUBSTITUTE(SUBSTITUTE(SUBSTITUTE(SUBSTITUTE(SUBSTITUTE(SUBSTITUTE(SUBSTITUTE(SUBSTITUTE(SUBSTITUTE(SUBSTITUTE(SUBSTITUTE(SUBSTITUTE(LOWER(Z665&amp;""),CHAR(160)," "),"."," "),","," "),"-"," "),"/"," "),"("," "),")"," "),":"," "),";"," "),"_"," "),"–"," "),"?"," "),"!"," "),"*"," "),"["," "),"]"," "),"'"," "),"#"," "),"+"," "),"&amp;"," "))&amp;" "</f>
        <v>  </v>
      </c>
      <c r="BE665" s="61" t="str">
        <f aca="false">" "&amp;TRIM(SUBSTITUTE(SUBSTITUTE(SUBSTITUTE(SUBSTITUTE(SUBSTITUTE(SUBSTITUTE(SUBSTITUTE(SUBSTITUTE(SUBSTITUTE(SUBSTITUTE(SUBSTITUTE(SUBSTITUTE(SUBSTITUTE(SUBSTITUTE(SUBSTITUTE(SUBSTITUTE(SUBSTITUTE(SUBSTITUTE(SUBSTITUTE(SUBSTITUTE(LOWER(W665&amp;""),CHAR(160)," "),"."," "),","," "),"-"," "),"/"," "),"("," "),")"," "),":"," "),";"," "),"_"," "),"–"," "),"?"," "),"!"," "),"*"," "),"["," "),"]"," "),"'"," "),"#"," "),"+"," "),"&amp;"," "))&amp;" "</f>
        <v>  </v>
      </c>
      <c r="BF665" s="61" t="str">
        <f aca="false">" "&amp;TRIM(SUBSTITUTE(SUBSTITUTE(SUBSTITUTE(SUBSTITUTE(SUBSTITUTE(SUBSTITUTE(SUBSTITUTE(SUBSTITUTE(SUBSTITUTE(SUBSTITUTE(SUBSTITUTE(SUBSTITUTE(SUBSTITUTE(SUBSTITUTE(SUBSTITUTE(SUBSTITUTE(SUBSTITUTE(SUBSTITUTE(SUBSTITUTE(SUBSTITUTE(LOWER(AC665&amp;""),CHAR(160)," "),"."," "),","," "),"-"," "),"/"," "),"("," "),")"," "),":"," "),";"," "),"_"," "),"–"," "),"?"," "),"!"," "),"*"," "),"["," "),"]"," "),"'"," "),"#"," "),"+"," "),"&amp;"," "))&amp;" "</f>
        <v>  </v>
      </c>
    </row>
    <row r="666" customFormat="false" ht="41.25" hidden="false" customHeight="true" outlineLevel="0" collapsed="false">
      <c r="A666" s="57" t="s">
        <v>1368</v>
      </c>
      <c r="B666" s="57" t="s">
        <v>307</v>
      </c>
      <c r="C666" s="57" t="str">
        <f aca="false">Flights!$F$25</f>
        <v>MH1437</v>
      </c>
      <c r="D666" s="58" t="n">
        <f aca="false">Flights!$D$25</f>
        <v>46325</v>
      </c>
      <c r="E666" s="57" t="str">
        <f aca="false">Flights!$G$25&amp;"-"&amp;Flights!$H$25</f>
        <v>LGK-KUL</v>
      </c>
      <c r="F666" s="57" t="str">
        <f aca="false">Flights!$K$25</f>
        <v>BC</v>
      </c>
      <c r="G666" s="57" t="s">
        <v>79</v>
      </c>
      <c r="H666" s="57" t="s">
        <v>360</v>
      </c>
      <c r="I666" s="57" t="s">
        <v>367</v>
      </c>
      <c r="J666" s="57" t="s">
        <v>368</v>
      </c>
      <c r="K666" s="67" t="s">
        <v>369</v>
      </c>
      <c r="L666" s="67" t="s">
        <v>364</v>
      </c>
      <c r="M666" s="67"/>
      <c r="N666" s="67" t="s">
        <v>365</v>
      </c>
      <c r="O666" s="67" t="s">
        <v>896</v>
      </c>
      <c r="P666" s="57" t="s">
        <v>184</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open",IF(AND(NOT(OR(LEN(AZ666)&lt;15,ISNUMBER(MATCH(AZ666,L_Placeholder,0)))),NOT(SUMPRODUCT(--ISNUMBER(SEARCH(" "&amp;L_EvidencePhrase&amp;" ",BF666)))&gt;0),NOT(OR(LEN(AU666)&lt;2,ISNUMBER(MATCH(AU666,L_Placeholder,0)))),NOT(OR(LEN(AX666)&lt;2,ISNUMBER(MATCH(AX666,L_Placeholder,0)))),TRIM(AE666)&lt;&gt;TRIM(T666)),"N/A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",BD666)))&gt;0),"INVALID – evidence missing, placeholder or not yet on file",IF(OR(LEN(AX666)&lt;2,ISNUMBER(MATCH(AX666,L_Placeholder,0))),"INVALID – verifier missing",IF(AX666=AU666,"INVALID – verifier must be someone other than the PIC",IF(SUMPRODUCT(--ISNUMBER(SEARCH(" "&amp;L_EvidencePhrase&amp;" ",BC666)))&gt;0,"INVALID – result not yet available (awaiting / TBC)",IF(AND(TRIM(U666)="Pass",SUMPRODUCT(--ISNUMBER(SEARCH(" "&amp;L_ResultBad&amp;" ",BC666)))&gt;0,NOT(SUMPRODUCT(--ISNUMBER(SEARCH(" "&amp;L_Negation&amp;" ",BC666)))&gt;0)),"INVALID – result describes a problem: use Fail, then Pass after CA",IF(AND(AQ666=1,OR(OR(LEN(AY666)&lt;3,ISNUMBER(MATCH(AY666,L_Placeholder,0))),SUMPRODUCT(--ISNUMBER(SEARCH(" "&amp;L_EvidencePhrase&amp;" ",BE666)))&gt;0)),"INVALID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SUBSTITUTE(SUBSTITUTE(SUBSTITUTE(SUBSTITUTE(SUBSTITUTE(SUBSTITUTE(SUBSTITUTE(SUBSTITUTE(SUBSTITUTE(SUBSTITUTE(SUBSTITUTE(SUBSTITUTE(SUBSTITUTE(LOWER(T666&amp;""),CHAR(160),"")," ",""),".",""),"-",""),"/",""),"?",""),"_",""),",",""),"[",""),"]",""),"(",""),")",""),"*","")</f>
        <v/>
      </c>
      <c r="AV666" s="61" t="str">
        <f aca="false">SUBSTITUTE(SUBSTITUTE(SUBSTITUTE(SUBSTITUTE(SUBSTITUTE(SUBSTITUTE(SUBSTITUTE(SUBSTITUTE(SUBSTITUTE(SUBSTITUTE(SUBSTITUTE(SUBSTITUTE(SUBSTITUTE(LOWER(V666&amp;""),CHAR(160),"")," ",""),".",""),"-",""),"/",""),"?",""),"_",""),",",""),"[",""),"]",""),"(",""),")",""),"*","")</f>
        <v/>
      </c>
      <c r="AW666" s="61" t="str">
        <f aca="false">SUBSTITUTE(SUBSTITUTE(SUBSTITUTE(SUBSTITUTE(SUBSTITUTE(SUBSTITUTE(SUBSTITUTE(SUBSTITUTE(SUBSTITUTE(SUBSTITUTE(SUBSTITUTE(SUBSTITUTE(SUBSTITUTE(LOWER(Z666&amp;""),CHAR(160),"")," ",""),".",""),"-",""),"/",""),"?",""),"_",""),",",""),"[",""),"]",""),"(",""),")",""),"*","")</f>
        <v/>
      </c>
      <c r="AX666" s="61" t="str">
        <f aca="false">SUBSTITUTE(SUBSTITUTE(SUBSTITUTE(SUBSTITUTE(SUBSTITUTE(SUBSTITUTE(SUBSTITUTE(SUBSTITUTE(SUBSTITUTE(SUBSTITUTE(SUBSTITUTE(SUBSTITUTE(SUBSTITUTE(LOWER(AE666&amp;""),CHAR(160),"")," ",""),".",""),"-",""),"/",""),"?",""),"_",""),",",""),"[",""),"]",""),"(",""),")",""),"*","")</f>
        <v/>
      </c>
      <c r="AY666" s="61" t="str">
        <f aca="false">SUBSTITUTE(SUBSTITUTE(SUBSTITUTE(SUBSTITUTE(SUBSTITUTE(SUBSTITUTE(SUBSTITUTE(SUBSTITUTE(SUBSTITUTE(SUBSTITUTE(SUBSTITUTE(SUBSTITUTE(SUBSTITUTE(LOWER(W666&amp;""),CHAR(160),"")," ",""),".",""),"-",""),"/",""),"?",""),"_",""),",",""),"[",""),"]",""),"(",""),")",""),"*","")</f>
        <v/>
      </c>
      <c r="AZ666" s="61" t="str">
        <f aca="false">SUBSTITUTE(SUBSTITUTE(SUBSTITUTE(SUBSTITUTE(SUBSTITUTE(SUBSTITUTE(SUBSTITUTE(SUBSTITUTE(SUBSTITUTE(SUBSTITUTE(SUBSTITUTE(SUBSTITUTE(SUBSTITUTE(LOWER(AC666&amp;""),CHAR(160),"")," ",""),".",""),"-",""),"/",""),"?",""),"_",""),",",""),"[",""),"]",""),"(",""),")",""),"*","")</f>
        <v/>
      </c>
      <c r="BA666" s="61" t="str">
        <f aca="false">SUBSTITUTE(SUBSTITUTE(SUBSTITUTE(SUBSTITUTE(SUBSTITUTE(SUBSTITUTE(SUBSTITUTE(SUBSTITUTE(SUBSTITUTE(SUBSTITUTE(SUBSTITUTE(SUBSTITUTE(SUBSTITUTE(LOWER(AA666&amp;""),CHAR(160),""),"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"&amp;TRIM(SUBSTITUTE(SUBSTITUTE(SUBSTITUTE(SUBSTITUTE(SUBSTITUTE(SUBSTITUTE(SUBSTITUTE(SUBSTITUTE(SUBSTITUTE(SUBSTITUTE(SUBSTITUTE(SUBSTITUTE(SUBSTITUTE(SUBSTITUTE(SUBSTITUTE(SUBSTITUTE(SUBSTITUTE(SUBSTITUTE(SUBSTITUTE(SUBSTITUTE(LOWER(V666&amp;""),CHAR(160)," "),"."," "),","," "),"-"," "),"/"," "),"("," "),")"," "),":"," "),";"," "),"_"," "),"–"," "),"?"," "),"!"," "),"*"," "),"["," "),"]"," "),"'"," "),"#"," "),"+"," "),"&amp;"," "))&amp;" "</f>
        <v>  </v>
      </c>
      <c r="BD666" s="61" t="str">
        <f aca="false">" "&amp;TRIM(SUBSTITUTE(SUBSTITUTE(SUBSTITUTE(SUBSTITUTE(SUBSTITUTE(SUBSTITUTE(SUBSTITUTE(SUBSTITUTE(SUBSTITUTE(SUBSTITUTE(SUBSTITUTE(SUBSTITUTE(SUBSTITUTE(SUBSTITUTE(SUBSTITUTE(SUBSTITUTE(SUBSTITUTE(SUBSTITUTE(SUBSTITUTE(SUBSTITUTE(LOWER(Z666&amp;""),CHAR(160)," "),"."," "),","," "),"-"," "),"/"," "),"("," "),")"," "),":"," "),";"," "),"_"," "),"–"," "),"?"," "),"!"," "),"*"," "),"["," "),"]"," "),"'"," "),"#"," "),"+"," "),"&amp;"," "))&amp;" "</f>
        <v>  </v>
      </c>
      <c r="BE666" s="61" t="str">
        <f aca="false">" "&amp;TRIM(SUBSTITUTE(SUBSTITUTE(SUBSTITUTE(SUBSTITUTE(SUBSTITUTE(SUBSTITUTE(SUBSTITUTE(SUBSTITUTE(SUBSTITUTE(SUBSTITUTE(SUBSTITUTE(SUBSTITUTE(SUBSTITUTE(SUBSTITUTE(SUBSTITUTE(SUBSTITUTE(SUBSTITUTE(SUBSTITUTE(SUBSTITUTE(SUBSTITUTE(LOWER(W666&amp;""),CHAR(160)," "),"."," "),","," "),"-"," "),"/"," "),"("," "),")"," "),":"," "),";"," "),"_"," "),"–"," "),"?"," "),"!"," "),"*"," "),"["," "),"]"," "),"'"," "),"#"," "),"+"," "),"&amp;"," "))&amp;" "</f>
        <v>  </v>
      </c>
      <c r="BF666" s="61" t="str">
        <f aca="false">" "&amp;TRIM(SUBSTITUTE(SUBSTITUTE(SUBSTITUTE(SUBSTITUTE(SUBSTITUTE(SUBSTITUTE(SUBSTITUTE(SUBSTITUTE(SUBSTITUTE(SUBSTITUTE(SUBSTITUTE(SUBSTITUTE(SUBSTITUTE(SUBSTITUTE(SUBSTITUTE(SUBSTITUTE(SUBSTITUTE(SUBSTITUTE(SUBSTITUTE(SUBSTITUTE(LOWER(AC666&amp;""),CHAR(160)," "),"."," "),","," "),"-"," "),"/"," "),"("," "),")"," "),":"," "),";"," "),"_"," "),"–"," "),"?"," "),"!"," "),"*"," "),"["," "),"]"," "),"'"," "),"#"," "),"+"," "),"&amp;"," "))&amp;" "</f>
        <v>  </v>
      </c>
    </row>
    <row r="667" customFormat="false" ht="41.25" hidden="false" customHeight="true" outlineLevel="0" collapsed="false">
      <c r="A667" s="57" t="s">
        <v>1369</v>
      </c>
      <c r="B667" s="57" t="s">
        <v>307</v>
      </c>
      <c r="C667" s="57" t="str">
        <f aca="false">Flights!$F$25</f>
        <v>MH1437</v>
      </c>
      <c r="D667" s="58" t="n">
        <f aca="false">Flights!$D$25</f>
        <v>46325</v>
      </c>
      <c r="E667" s="57" t="str">
        <f aca="false">Flights!$G$25&amp;"-"&amp;Flights!$H$25</f>
        <v>LGK-KUL</v>
      </c>
      <c r="F667" s="57" t="str">
        <f aca="false">Flights!$K$25</f>
        <v>BC</v>
      </c>
      <c r="G667" s="57" t="s">
        <v>79</v>
      </c>
      <c r="H667" s="57" t="s">
        <v>360</v>
      </c>
      <c r="I667" s="57" t="s">
        <v>371</v>
      </c>
      <c r="J667" s="57" t="s">
        <v>372</v>
      </c>
      <c r="K667" s="67" t="s">
        <v>373</v>
      </c>
      <c r="L667" s="67" t="s">
        <v>364</v>
      </c>
      <c r="M667" s="67"/>
      <c r="N667" s="67" t="str">
        <f aca="false">IF(TRIM(Flights!$L$25)="A339","Required","N/A – rule")</f>
        <v>N/A – rule</v>
      </c>
      <c r="O667" s="67" t="s">
        <v>374</v>
      </c>
      <c r="P667" s="57" t="s">
        <v>184</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open",IF(AND(NOT(OR(LEN(AZ667)&lt;15,ISNUMBER(MATCH(AZ667,L_Placeholder,0)))),NOT(SUMPRODUCT(--ISNUMBER(SEARCH(" "&amp;L_EvidencePhrase&amp;" ",BF667)))&gt;0),NOT(OR(LEN(AU667)&lt;2,ISNUMBER(MATCH(AU667,L_Placeholder,0)))),NOT(OR(LEN(AX667)&lt;2,ISNUMBER(MATCH(AX667,L_Placeholder,0)))),TRIM(AE667)&lt;&gt;TRIM(T667)),"N/A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",BD667)))&gt;0),"INVALID – evidence missing, placeholder or not yet on file",IF(OR(LEN(AX667)&lt;2,ISNUMBER(MATCH(AX667,L_Placeholder,0))),"INVALID – verifier missing",IF(AX667=AU667,"INVALID – verifier must be someone other than the PIC",IF(SUMPRODUCT(--ISNUMBER(SEARCH(" "&amp;L_EvidencePhrase&amp;" ",BC667)))&gt;0,"INVALID – result not yet available (awaiting / TBC)",IF(AND(TRIM(U667)="Pass",SUMPRODUCT(--ISNUMBER(SEARCH(" "&amp;L_ResultBad&amp;" ",BC667)))&gt;0,NOT(SUMPRODUCT(--ISNUMBER(SEARCH(" "&amp;L_Negation&amp;" ",BC667)))&gt;0)),"INVALID – result describes a problem: use Fail, then Pass after CA",IF(AND(AQ667=1,OR(OR(LEN(AY667)&lt;3,ISNUMBER(MATCH(AY667,L_Placeholder,0))),SUMPRODUCT(--ISNUMBER(SEARCH(" "&amp;L_EvidencePhrase&amp;" ",BE667)))&gt;0)),"INVALID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SUBSTITUTE(SUBSTITUTE(SUBSTITUTE(SUBSTITUTE(SUBSTITUTE(SUBSTITUTE(SUBSTITUTE(SUBSTITUTE(SUBSTITUTE(SUBSTITUTE(SUBSTITUTE(SUBSTITUTE(SUBSTITUTE(LOWER(T667&amp;""),CHAR(160),"")," ",""),".",""),"-",""),"/",""),"?",""),"_",""),",",""),"[",""),"]",""),"(",""),")",""),"*","")</f>
        <v/>
      </c>
      <c r="AV667" s="61" t="str">
        <f aca="false">SUBSTITUTE(SUBSTITUTE(SUBSTITUTE(SUBSTITUTE(SUBSTITUTE(SUBSTITUTE(SUBSTITUTE(SUBSTITUTE(SUBSTITUTE(SUBSTITUTE(SUBSTITUTE(SUBSTITUTE(SUBSTITUTE(LOWER(V667&amp;""),CHAR(160),"")," ",""),".",""),"-",""),"/",""),"?",""),"_",""),",",""),"[",""),"]",""),"(",""),")",""),"*","")</f>
        <v/>
      </c>
      <c r="AW667" s="61" t="str">
        <f aca="false">SUBSTITUTE(SUBSTITUTE(SUBSTITUTE(SUBSTITUTE(SUBSTITUTE(SUBSTITUTE(SUBSTITUTE(SUBSTITUTE(SUBSTITUTE(SUBSTITUTE(SUBSTITUTE(SUBSTITUTE(SUBSTITUTE(LOWER(Z667&amp;""),CHAR(160),"")," ",""),".",""),"-",""),"/",""),"?",""),"_",""),",",""),"[",""),"]",""),"(",""),")",""),"*","")</f>
        <v/>
      </c>
      <c r="AX667" s="61" t="str">
        <f aca="false">SUBSTITUTE(SUBSTITUTE(SUBSTITUTE(SUBSTITUTE(SUBSTITUTE(SUBSTITUTE(SUBSTITUTE(SUBSTITUTE(SUBSTITUTE(SUBSTITUTE(SUBSTITUTE(SUBSTITUTE(SUBSTITUTE(LOWER(AE667&amp;""),CHAR(160),"")," ",""),".",""),"-",""),"/",""),"?",""),"_",""),",",""),"[",""),"]",""),"(",""),")",""),"*","")</f>
        <v/>
      </c>
      <c r="AY667" s="61" t="str">
        <f aca="false">SUBSTITUTE(SUBSTITUTE(SUBSTITUTE(SUBSTITUTE(SUBSTITUTE(SUBSTITUTE(SUBSTITUTE(SUBSTITUTE(SUBSTITUTE(SUBSTITUTE(SUBSTITUTE(SUBSTITUTE(SUBSTITUTE(LOWER(W667&amp;""),CHAR(160),"")," ",""),".",""),"-",""),"/",""),"?",""),"_",""),",",""),"[",""),"]",""),"(",""),")",""),"*","")</f>
        <v/>
      </c>
      <c r="AZ667" s="61" t="str">
        <f aca="false">SUBSTITUTE(SUBSTITUTE(SUBSTITUTE(SUBSTITUTE(SUBSTITUTE(SUBSTITUTE(SUBSTITUTE(SUBSTITUTE(SUBSTITUTE(SUBSTITUTE(SUBSTITUTE(SUBSTITUTE(SUBSTITUTE(LOWER(AC667&amp;""),CHAR(160),"")," ",""),".",""),"-",""),"/",""),"?",""),"_",""),",",""),"[",""),"]",""),"(",""),")",""),"*","")</f>
        <v/>
      </c>
      <c r="BA667" s="61" t="str">
        <f aca="false">SUBSTITUTE(SUBSTITUTE(SUBSTITUTE(SUBSTITUTE(SUBSTITUTE(SUBSTITUTE(SUBSTITUTE(SUBSTITUTE(SUBSTITUTE(SUBSTITUTE(SUBSTITUTE(SUBSTITUTE(SUBSTITUTE(LOWER(AA667&amp;""),CHAR(160),""),"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"&amp;TRIM(SUBSTITUTE(SUBSTITUTE(SUBSTITUTE(SUBSTITUTE(SUBSTITUTE(SUBSTITUTE(SUBSTITUTE(SUBSTITUTE(SUBSTITUTE(SUBSTITUTE(SUBSTITUTE(SUBSTITUTE(SUBSTITUTE(SUBSTITUTE(SUBSTITUTE(SUBSTITUTE(SUBSTITUTE(SUBSTITUTE(SUBSTITUTE(SUBSTITUTE(LOWER(V667&amp;""),CHAR(160)," "),"."," "),","," "),"-"," "),"/"," "),"("," "),")"," "),":"," "),";"," "),"_"," "),"–"," "),"?"," "),"!"," "),"*"," "),"["," "),"]"," "),"'"," "),"#"," "),"+"," "),"&amp;"," "))&amp;" "</f>
        <v>  </v>
      </c>
      <c r="BD667" s="61" t="str">
        <f aca="false">" "&amp;TRIM(SUBSTITUTE(SUBSTITUTE(SUBSTITUTE(SUBSTITUTE(SUBSTITUTE(SUBSTITUTE(SUBSTITUTE(SUBSTITUTE(SUBSTITUTE(SUBSTITUTE(SUBSTITUTE(SUBSTITUTE(SUBSTITUTE(SUBSTITUTE(SUBSTITUTE(SUBSTITUTE(SUBSTITUTE(SUBSTITUTE(SUBSTITUTE(SUBSTITUTE(LOWER(Z667&amp;""),CHAR(160)," "),"."," "),","," "),"-"," "),"/"," "),"("," "),")"," "),":"," "),";"," "),"_"," "),"–"," "),"?"," "),"!"," "),"*"," "),"["," "),"]"," "),"'"," "),"#"," "),"+"," "),"&amp;"," "))&amp;" "</f>
        <v>  </v>
      </c>
      <c r="BE667" s="61" t="str">
        <f aca="false">" "&amp;TRIM(SUBSTITUTE(SUBSTITUTE(SUBSTITUTE(SUBSTITUTE(SUBSTITUTE(SUBSTITUTE(SUBSTITUTE(SUBSTITUTE(SUBSTITUTE(SUBSTITUTE(SUBSTITUTE(SUBSTITUTE(SUBSTITUTE(SUBSTITUTE(SUBSTITUTE(SUBSTITUTE(SUBSTITUTE(SUBSTITUTE(SUBSTITUTE(SUBSTITUTE(LOWER(W667&amp;""),CHAR(160)," "),"."," "),","," "),"-"," "),"/"," "),"("," "),")"," "),":"," "),";"," "),"_"," "),"–"," "),"?"," "),"!"," "),"*"," "),"["," "),"]"," "),"'"," "),"#"," "),"+"," "),"&amp;"," "))&amp;" "</f>
        <v>  </v>
      </c>
      <c r="BF667" s="61" t="str">
        <f aca="false">" "&amp;TRIM(SUBSTITUTE(SUBSTITUTE(SUBSTITUTE(SUBSTITUTE(SUBSTITUTE(SUBSTITUTE(SUBSTITUTE(SUBSTITUTE(SUBSTITUTE(SUBSTITUTE(SUBSTITUTE(SUBSTITUTE(SUBSTITUTE(SUBSTITUTE(SUBSTITUTE(SUBSTITUTE(SUBSTITUTE(SUBSTITUTE(SUBSTITUTE(SUBSTITUTE(LOWER(AC667&amp;""),CHAR(160)," "),"."," "),","," "),"-"," "),"/"," "),"("," "),")"," "),":"," "),";"," "),"_"," "),"–"," "),"?"," "),"!"," "),"*"," "),"["," "),"]"," "),"'"," "),"#"," "),"+"," "),"&amp;"," "))&amp;" "</f>
        <v>  </v>
      </c>
    </row>
    <row r="668" customFormat="false" ht="39.75" hidden="false" customHeight="true" outlineLevel="0" collapsed="false">
      <c r="A668" s="57" t="s">
        <v>1370</v>
      </c>
      <c r="B668" s="57" t="s">
        <v>307</v>
      </c>
      <c r="C668" s="57" t="str">
        <f aca="false">Flights!$F$25</f>
        <v>MH1437</v>
      </c>
      <c r="D668" s="58" t="n">
        <f aca="false">Flights!$D$25</f>
        <v>46325</v>
      </c>
      <c r="E668" s="57" t="str">
        <f aca="false">Flights!$G$25&amp;"-"&amp;Flights!$H$25</f>
        <v>LGK-KUL</v>
      </c>
      <c r="F668" s="57" t="str">
        <f aca="false">Flights!$K$25</f>
        <v>BC</v>
      </c>
      <c r="G668" s="57" t="s">
        <v>79</v>
      </c>
      <c r="H668" s="57" t="s">
        <v>360</v>
      </c>
      <c r="I668" s="57" t="s">
        <v>376</v>
      </c>
      <c r="J668" s="57" t="s">
        <v>377</v>
      </c>
      <c r="K668" s="67" t="s">
        <v>378</v>
      </c>
      <c r="L668" s="67" t="s">
        <v>364</v>
      </c>
      <c r="M668" s="67"/>
      <c r="N668" s="67" t="s">
        <v>365</v>
      </c>
      <c r="O668" s="67"/>
      <c r="P668" s="57" t="s">
        <v>184</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open",IF(AND(NOT(OR(LEN(AZ668)&lt;15,ISNUMBER(MATCH(AZ668,L_Placeholder,0)))),NOT(SUMPRODUCT(--ISNUMBER(SEARCH(" "&amp;L_EvidencePhrase&amp;" ",BF668)))&gt;0),NOT(OR(LEN(AU668)&lt;2,ISNUMBER(MATCH(AU668,L_Placeholder,0)))),NOT(OR(LEN(AX668)&lt;2,ISNUMBER(MATCH(AX668,L_Placeholder,0)))),TRIM(AE668)&lt;&gt;TRIM(T668)),"N/A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",BD668)))&gt;0),"INVALID – evidence missing, placeholder or not yet on file",IF(OR(LEN(AX668)&lt;2,ISNUMBER(MATCH(AX668,L_Placeholder,0))),"INVALID – verifier missing",IF(AX668=AU668,"INVALID – verifier must be someone other than the PIC",IF(SUMPRODUCT(--ISNUMBER(SEARCH(" "&amp;L_EvidencePhrase&amp;" ",BC668)))&gt;0,"INVALID – result not yet available (awaiting / TBC)",IF(AND(TRIM(U668)="Pass",SUMPRODUCT(--ISNUMBER(SEARCH(" "&amp;L_ResultBad&amp;" ",BC668)))&gt;0,NOT(SUMPRODUCT(--ISNUMBER(SEARCH(" "&amp;L_Negation&amp;" ",BC668)))&gt;0)),"INVALID – result describes a problem: use Fail, then Pass after CA",IF(AND(AQ668=1,OR(OR(LEN(AY668)&lt;3,ISNUMBER(MATCH(AY668,L_Placeholder,0))),SUMPRODUCT(--ISNUMBER(SEARCH(" "&amp;L_EvidencePhrase&amp;" ",BE668)))&gt;0)),"INVALID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SUBSTITUTE(SUBSTITUTE(SUBSTITUTE(SUBSTITUTE(SUBSTITUTE(SUBSTITUTE(SUBSTITUTE(SUBSTITUTE(SUBSTITUTE(SUBSTITUTE(SUBSTITUTE(SUBSTITUTE(SUBSTITUTE(LOWER(T668&amp;""),CHAR(160),"")," ",""),".",""),"-",""),"/",""),"?",""),"_",""),",",""),"[",""),"]",""),"(",""),")",""),"*","")</f>
        <v/>
      </c>
      <c r="AV668" s="61" t="str">
        <f aca="false">SUBSTITUTE(SUBSTITUTE(SUBSTITUTE(SUBSTITUTE(SUBSTITUTE(SUBSTITUTE(SUBSTITUTE(SUBSTITUTE(SUBSTITUTE(SUBSTITUTE(SUBSTITUTE(SUBSTITUTE(SUBSTITUTE(LOWER(V668&amp;""),CHAR(160),"")," ",""),".",""),"-",""),"/",""),"?",""),"_",""),",",""),"[",""),"]",""),"(",""),")",""),"*","")</f>
        <v/>
      </c>
      <c r="AW668" s="61" t="str">
        <f aca="false">SUBSTITUTE(SUBSTITUTE(SUBSTITUTE(SUBSTITUTE(SUBSTITUTE(SUBSTITUTE(SUBSTITUTE(SUBSTITUTE(SUBSTITUTE(SUBSTITUTE(SUBSTITUTE(SUBSTITUTE(SUBSTITUTE(LOWER(Z668&amp;""),CHAR(160),"")," ",""),".",""),"-",""),"/",""),"?",""),"_",""),",",""),"[",""),"]",""),"(",""),")",""),"*","")</f>
        <v/>
      </c>
      <c r="AX668" s="61" t="str">
        <f aca="false">SUBSTITUTE(SUBSTITUTE(SUBSTITUTE(SUBSTITUTE(SUBSTITUTE(SUBSTITUTE(SUBSTITUTE(SUBSTITUTE(SUBSTITUTE(SUBSTITUTE(SUBSTITUTE(SUBSTITUTE(SUBSTITUTE(LOWER(AE668&amp;""),CHAR(160),"")," ",""),".",""),"-",""),"/",""),"?",""),"_",""),",",""),"[",""),"]",""),"(",""),")",""),"*","")</f>
        <v/>
      </c>
      <c r="AY668" s="61" t="str">
        <f aca="false">SUBSTITUTE(SUBSTITUTE(SUBSTITUTE(SUBSTITUTE(SUBSTITUTE(SUBSTITUTE(SUBSTITUTE(SUBSTITUTE(SUBSTITUTE(SUBSTITUTE(SUBSTITUTE(SUBSTITUTE(SUBSTITUTE(LOWER(W668&amp;""),CHAR(160),"")," ",""),".",""),"-",""),"/",""),"?",""),"_",""),",",""),"[",""),"]",""),"(",""),")",""),"*","")</f>
        <v/>
      </c>
      <c r="AZ668" s="61" t="str">
        <f aca="false">SUBSTITUTE(SUBSTITUTE(SUBSTITUTE(SUBSTITUTE(SUBSTITUTE(SUBSTITUTE(SUBSTITUTE(SUBSTITUTE(SUBSTITUTE(SUBSTITUTE(SUBSTITUTE(SUBSTITUTE(SUBSTITUTE(LOWER(AC668&amp;""),CHAR(160),"")," ",""),".",""),"-",""),"/",""),"?",""),"_",""),",",""),"[",""),"]",""),"(",""),")",""),"*","")</f>
        <v/>
      </c>
      <c r="BA668" s="61" t="str">
        <f aca="false">SUBSTITUTE(SUBSTITUTE(SUBSTITUTE(SUBSTITUTE(SUBSTITUTE(SUBSTITUTE(SUBSTITUTE(SUBSTITUTE(SUBSTITUTE(SUBSTITUTE(SUBSTITUTE(SUBSTITUTE(SUBSTITUTE(LOWER(AA668&amp;""),CHAR(160),""),"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"&amp;TRIM(SUBSTITUTE(SUBSTITUTE(SUBSTITUTE(SUBSTITUTE(SUBSTITUTE(SUBSTITUTE(SUBSTITUTE(SUBSTITUTE(SUBSTITUTE(SUBSTITUTE(SUBSTITUTE(SUBSTITUTE(SUBSTITUTE(SUBSTITUTE(SUBSTITUTE(SUBSTITUTE(SUBSTITUTE(SUBSTITUTE(SUBSTITUTE(SUBSTITUTE(LOWER(V668&amp;""),CHAR(160)," "),"."," "),","," "),"-"," "),"/"," "),"("," "),")"," "),":"," "),";"," "),"_"," "),"–"," "),"?"," "),"!"," "),"*"," "),"["," "),"]"," "),"'"," "),"#"," "),"+"," "),"&amp;"," "))&amp;" "</f>
        <v>  </v>
      </c>
      <c r="BD668" s="61" t="str">
        <f aca="false">" "&amp;TRIM(SUBSTITUTE(SUBSTITUTE(SUBSTITUTE(SUBSTITUTE(SUBSTITUTE(SUBSTITUTE(SUBSTITUTE(SUBSTITUTE(SUBSTITUTE(SUBSTITUTE(SUBSTITUTE(SUBSTITUTE(SUBSTITUTE(SUBSTITUTE(SUBSTITUTE(SUBSTITUTE(SUBSTITUTE(SUBSTITUTE(SUBSTITUTE(SUBSTITUTE(LOWER(Z668&amp;""),CHAR(160)," "),"."," "),","," "),"-"," "),"/"," "),"("," "),")"," "),":"," "),";"," "),"_"," "),"–"," "),"?"," "),"!"," "),"*"," "),"["," "),"]"," "),"'"," "),"#"," "),"+"," "),"&amp;"," "))&amp;" "</f>
        <v>  </v>
      </c>
      <c r="BE668" s="61" t="str">
        <f aca="false">" "&amp;TRIM(SUBSTITUTE(SUBSTITUTE(SUBSTITUTE(SUBSTITUTE(SUBSTITUTE(SUBSTITUTE(SUBSTITUTE(SUBSTITUTE(SUBSTITUTE(SUBSTITUTE(SUBSTITUTE(SUBSTITUTE(SUBSTITUTE(SUBSTITUTE(SUBSTITUTE(SUBSTITUTE(SUBSTITUTE(SUBSTITUTE(SUBSTITUTE(SUBSTITUTE(LOWER(W668&amp;""),CHAR(160)," "),"."," "),","," "),"-"," "),"/"," "),"("," "),")"," "),":"," "),";"," "),"_"," "),"–"," "),"?"," "),"!"," "),"*"," "),"["," "),"]"," "),"'"," "),"#"," "),"+"," "),"&amp;"," "))&amp;" "</f>
        <v>  </v>
      </c>
      <c r="BF668" s="61" t="str">
        <f aca="false">" "&amp;TRIM(SUBSTITUTE(SUBSTITUTE(SUBSTITUTE(SUBSTITUTE(SUBSTITUTE(SUBSTITUTE(SUBSTITUTE(SUBSTITUTE(SUBSTITUTE(SUBSTITUTE(SUBSTITUTE(SUBSTITUTE(SUBSTITUTE(SUBSTITUTE(SUBSTITUTE(SUBSTITUTE(SUBSTITUTE(SUBSTITUTE(SUBSTITUTE(SUBSTITUTE(LOWER(AC668&amp;""),CHAR(160)," "),"."," "),","," "),"-"," "),"/"," "),"("," "),")"," "),":"," "),";"," "),"_"," "),"–"," "),"?"," "),"!"," "),"*"," "),"["," "),"]"," "),"'"," "),"#"," "),"+"," "),"&amp;"," "))&amp;" "</f>
        <v>  </v>
      </c>
    </row>
    <row r="669" customFormat="false" ht="39.75" hidden="false" customHeight="true" outlineLevel="0" collapsed="false">
      <c r="A669" s="57" t="s">
        <v>1371</v>
      </c>
      <c r="B669" s="57" t="s">
        <v>307</v>
      </c>
      <c r="C669" s="57" t="str">
        <f aca="false">Flights!$F$25</f>
        <v>MH1437</v>
      </c>
      <c r="D669" s="58" t="n">
        <f aca="false">Flights!$D$25</f>
        <v>46325</v>
      </c>
      <c r="E669" s="57" t="str">
        <f aca="false">Flights!$G$25&amp;"-"&amp;Flights!$H$25</f>
        <v>LGK-KUL</v>
      </c>
      <c r="F669" s="57" t="str">
        <f aca="false">Flights!$K$25</f>
        <v>BC</v>
      </c>
      <c r="G669" s="57" t="s">
        <v>79</v>
      </c>
      <c r="H669" s="57" t="s">
        <v>360</v>
      </c>
      <c r="I669" s="57" t="s">
        <v>380</v>
      </c>
      <c r="J669" s="57" t="s">
        <v>381</v>
      </c>
      <c r="K669" s="67" t="s">
        <v>382</v>
      </c>
      <c r="L669" s="67" t="s">
        <v>364</v>
      </c>
      <c r="M669" s="67"/>
      <c r="N669" s="67" t="s">
        <v>365</v>
      </c>
      <c r="O669" s="67"/>
      <c r="P669" s="57" t="s">
        <v>184</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open",IF(AND(NOT(OR(LEN(AZ669)&lt;15,ISNUMBER(MATCH(AZ669,L_Placeholder,0)))),NOT(SUMPRODUCT(--ISNUMBER(SEARCH(" "&amp;L_EvidencePhrase&amp;" ",BF669)))&gt;0),NOT(OR(LEN(AU669)&lt;2,ISNUMBER(MATCH(AU669,L_Placeholder,0)))),NOT(OR(LEN(AX669)&lt;2,ISNUMBER(MATCH(AX669,L_Placeholder,0)))),TRIM(AE669)&lt;&gt;TRIM(T669)),"N/A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",BD669)))&gt;0),"INVALID – evidence missing, placeholder or not yet on file",IF(OR(LEN(AX669)&lt;2,ISNUMBER(MATCH(AX669,L_Placeholder,0))),"INVALID – verifier missing",IF(AX669=AU669,"INVALID – verifier must be someone other than the PIC",IF(SUMPRODUCT(--ISNUMBER(SEARCH(" "&amp;L_EvidencePhrase&amp;" ",BC669)))&gt;0,"INVALID – result not yet available (awaiting / TBC)",IF(AND(TRIM(U669)="Pass",SUMPRODUCT(--ISNUMBER(SEARCH(" "&amp;L_ResultBad&amp;" ",BC669)))&gt;0,NOT(SUMPRODUCT(--ISNUMBER(SEARCH(" "&amp;L_Negation&amp;" ",BC669)))&gt;0)),"INVALID – result describes a problem: use Fail, then Pass after CA",IF(AND(AQ669=1,OR(OR(LEN(AY669)&lt;3,ISNUMBER(MATCH(AY669,L_Placeholder,0))),SUMPRODUCT(--ISNUMBER(SEARCH(" "&amp;L_EvidencePhrase&amp;" ",BE669)))&gt;0)),"INVALID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SUBSTITUTE(SUBSTITUTE(SUBSTITUTE(SUBSTITUTE(SUBSTITUTE(SUBSTITUTE(SUBSTITUTE(SUBSTITUTE(SUBSTITUTE(SUBSTITUTE(SUBSTITUTE(SUBSTITUTE(SUBSTITUTE(LOWER(T669&amp;""),CHAR(160),"")," ",""),".",""),"-",""),"/",""),"?",""),"_",""),",",""),"[",""),"]",""),"(",""),")",""),"*","")</f>
        <v/>
      </c>
      <c r="AV669" s="61" t="str">
        <f aca="false">SUBSTITUTE(SUBSTITUTE(SUBSTITUTE(SUBSTITUTE(SUBSTITUTE(SUBSTITUTE(SUBSTITUTE(SUBSTITUTE(SUBSTITUTE(SUBSTITUTE(SUBSTITUTE(SUBSTITUTE(SUBSTITUTE(LOWER(V669&amp;""),CHAR(160),"")," ",""),".",""),"-",""),"/",""),"?",""),"_",""),",",""),"[",""),"]",""),"(",""),")",""),"*","")</f>
        <v/>
      </c>
      <c r="AW669" s="61" t="str">
        <f aca="false">SUBSTITUTE(SUBSTITUTE(SUBSTITUTE(SUBSTITUTE(SUBSTITUTE(SUBSTITUTE(SUBSTITUTE(SUBSTITUTE(SUBSTITUTE(SUBSTITUTE(SUBSTITUTE(SUBSTITUTE(SUBSTITUTE(LOWER(Z669&amp;""),CHAR(160),"")," ",""),".",""),"-",""),"/",""),"?",""),"_",""),",",""),"[",""),"]",""),"(",""),")",""),"*","")</f>
        <v/>
      </c>
      <c r="AX669" s="61" t="str">
        <f aca="false">SUBSTITUTE(SUBSTITUTE(SUBSTITUTE(SUBSTITUTE(SUBSTITUTE(SUBSTITUTE(SUBSTITUTE(SUBSTITUTE(SUBSTITUTE(SUBSTITUTE(SUBSTITUTE(SUBSTITUTE(SUBSTITUTE(LOWER(AE669&amp;""),CHAR(160),"")," ",""),".",""),"-",""),"/",""),"?",""),"_",""),",",""),"[",""),"]",""),"(",""),")",""),"*","")</f>
        <v/>
      </c>
      <c r="AY669" s="61" t="str">
        <f aca="false">SUBSTITUTE(SUBSTITUTE(SUBSTITUTE(SUBSTITUTE(SUBSTITUTE(SUBSTITUTE(SUBSTITUTE(SUBSTITUTE(SUBSTITUTE(SUBSTITUTE(SUBSTITUTE(SUBSTITUTE(SUBSTITUTE(LOWER(W669&amp;""),CHAR(160),"")," ",""),".",""),"-",""),"/",""),"?",""),"_",""),",",""),"[",""),"]",""),"(",""),")",""),"*","")</f>
        <v/>
      </c>
      <c r="AZ669" s="61" t="str">
        <f aca="false">SUBSTITUTE(SUBSTITUTE(SUBSTITUTE(SUBSTITUTE(SUBSTITUTE(SUBSTITUTE(SUBSTITUTE(SUBSTITUTE(SUBSTITUTE(SUBSTITUTE(SUBSTITUTE(SUBSTITUTE(SUBSTITUTE(LOWER(AC669&amp;""),CHAR(160),"")," ",""),".",""),"-",""),"/",""),"?",""),"_",""),",",""),"[",""),"]",""),"(",""),")",""),"*","")</f>
        <v/>
      </c>
      <c r="BA669" s="61" t="str">
        <f aca="false">SUBSTITUTE(SUBSTITUTE(SUBSTITUTE(SUBSTITUTE(SUBSTITUTE(SUBSTITUTE(SUBSTITUTE(SUBSTITUTE(SUBSTITUTE(SUBSTITUTE(SUBSTITUTE(SUBSTITUTE(SUBSTITUTE(LOWER(AA669&amp;""),CHAR(160),""),"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"&amp;TRIM(SUBSTITUTE(SUBSTITUTE(SUBSTITUTE(SUBSTITUTE(SUBSTITUTE(SUBSTITUTE(SUBSTITUTE(SUBSTITUTE(SUBSTITUTE(SUBSTITUTE(SUBSTITUTE(SUBSTITUTE(SUBSTITUTE(SUBSTITUTE(SUBSTITUTE(SUBSTITUTE(SUBSTITUTE(SUBSTITUTE(SUBSTITUTE(SUBSTITUTE(LOWER(V669&amp;""),CHAR(160)," "),"."," "),","," "),"-"," "),"/"," "),"("," "),")"," "),":"," "),";"," "),"_"," "),"–"," "),"?"," "),"!"," "),"*"," "),"["," "),"]"," "),"'"," "),"#"," "),"+"," "),"&amp;"," "))&amp;" "</f>
        <v>  </v>
      </c>
      <c r="BD669" s="61" t="str">
        <f aca="false">" "&amp;TRIM(SUBSTITUTE(SUBSTITUTE(SUBSTITUTE(SUBSTITUTE(SUBSTITUTE(SUBSTITUTE(SUBSTITUTE(SUBSTITUTE(SUBSTITUTE(SUBSTITUTE(SUBSTITUTE(SUBSTITUTE(SUBSTITUTE(SUBSTITUTE(SUBSTITUTE(SUBSTITUTE(SUBSTITUTE(SUBSTITUTE(SUBSTITUTE(SUBSTITUTE(LOWER(Z669&amp;""),CHAR(160)," "),"."," "),","," "),"-"," "),"/"," "),"("," "),")"," "),":"," "),";"," "),"_"," "),"–"," "),"?"," "),"!"," "),"*"," "),"["," "),"]"," "),"'"," "),"#"," "),"+"," "),"&amp;"," "))&amp;" "</f>
        <v>  </v>
      </c>
      <c r="BE669" s="61" t="str">
        <f aca="false">" "&amp;TRIM(SUBSTITUTE(SUBSTITUTE(SUBSTITUTE(SUBSTITUTE(SUBSTITUTE(SUBSTITUTE(SUBSTITUTE(SUBSTITUTE(SUBSTITUTE(SUBSTITUTE(SUBSTITUTE(SUBSTITUTE(SUBSTITUTE(SUBSTITUTE(SUBSTITUTE(SUBSTITUTE(SUBSTITUTE(SUBSTITUTE(SUBSTITUTE(SUBSTITUTE(LOWER(W669&amp;""),CHAR(160)," "),"."," "),","," "),"-"," "),"/"," "),"("," "),")"," "),":"," "),";"," "),"_"," "),"–"," "),"?"," "),"!"," "),"*"," "),"["," "),"]"," "),"'"," "),"#"," "),"+"," "),"&amp;"," "))&amp;" "</f>
        <v>  </v>
      </c>
      <c r="BF669" s="61" t="str">
        <f aca="false">" "&amp;TRIM(SUBSTITUTE(SUBSTITUTE(SUBSTITUTE(SUBSTITUTE(SUBSTITUTE(SUBSTITUTE(SUBSTITUTE(SUBSTITUTE(SUBSTITUTE(SUBSTITUTE(SUBSTITUTE(SUBSTITUTE(SUBSTITUTE(SUBSTITUTE(SUBSTITUTE(SUBSTITUTE(SUBSTITUTE(SUBSTITUTE(SUBSTITUTE(SUBSTITUTE(LOWER(AC669&amp;""),CHAR(160)," "),"."," "),","," "),"-"," "),"/"," "),"("," "),")"," "),":"," "),";"," "),"_"," "),"–"," "),"?"," "),"!"," "),"*"," "),"["," "),"]"," "),"'"," "),"#"," "),"+"," "),"&amp;"," "))&amp;" "</f>
        <v>  </v>
      </c>
    </row>
    <row r="670" customFormat="false" ht="39.75" hidden="false" customHeight="true" outlineLevel="0" collapsed="false">
      <c r="A670" s="57" t="s">
        <v>1372</v>
      </c>
      <c r="B670" s="57" t="s">
        <v>307</v>
      </c>
      <c r="C670" s="57" t="str">
        <f aca="false">Flights!$F$25</f>
        <v>MH1437</v>
      </c>
      <c r="D670" s="58" t="n">
        <f aca="false">Flights!$D$25</f>
        <v>46325</v>
      </c>
      <c r="E670" s="57" t="str">
        <f aca="false">Flights!$G$25&amp;"-"&amp;Flights!$H$25</f>
        <v>LGK-KUL</v>
      </c>
      <c r="F670" s="57" t="str">
        <f aca="false">Flights!$K$25</f>
        <v>BC</v>
      </c>
      <c r="G670" s="57" t="s">
        <v>79</v>
      </c>
      <c r="H670" s="57" t="s">
        <v>360</v>
      </c>
      <c r="I670" s="57" t="s">
        <v>380</v>
      </c>
      <c r="J670" s="57" t="s">
        <v>384</v>
      </c>
      <c r="K670" s="67" t="s">
        <v>385</v>
      </c>
      <c r="L670" s="67" t="s">
        <v>364</v>
      </c>
      <c r="M670" s="67"/>
      <c r="N670" s="67" t="s">
        <v>365</v>
      </c>
      <c r="O670" s="67"/>
      <c r="P670" s="57" t="s">
        <v>184</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open",IF(AND(NOT(OR(LEN(AZ670)&lt;15,ISNUMBER(MATCH(AZ670,L_Placeholder,0)))),NOT(SUMPRODUCT(--ISNUMBER(SEARCH(" "&amp;L_EvidencePhrase&amp;" ",BF670)))&gt;0),NOT(OR(LEN(AU670)&lt;2,ISNUMBER(MATCH(AU670,L_Placeholder,0)))),NOT(OR(LEN(AX670)&lt;2,ISNUMBER(MATCH(AX670,L_Placeholder,0)))),TRIM(AE670)&lt;&gt;TRIM(T670)),"N/A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",BD670)))&gt;0),"INVALID – evidence missing, placeholder or not yet on file",IF(OR(LEN(AX670)&lt;2,ISNUMBER(MATCH(AX670,L_Placeholder,0))),"INVALID – verifier missing",IF(AX670=AU670,"INVALID – verifier must be someone other than the PIC",IF(SUMPRODUCT(--ISNUMBER(SEARCH(" "&amp;L_EvidencePhrase&amp;" ",BC670)))&gt;0,"INVALID – result not yet available (awaiting / TBC)",IF(AND(TRIM(U670)="Pass",SUMPRODUCT(--ISNUMBER(SEARCH(" "&amp;L_ResultBad&amp;" ",BC670)))&gt;0,NOT(SUMPRODUCT(--ISNUMBER(SEARCH(" "&amp;L_Negation&amp;" ",BC670)))&gt;0)),"INVALID – result describes a problem: use Fail, then Pass after CA",IF(AND(AQ670=1,OR(OR(LEN(AY670)&lt;3,ISNUMBER(MATCH(AY670,L_Placeholder,0))),SUMPRODUCT(--ISNUMBER(SEARCH(" "&amp;L_EvidencePhrase&amp;" ",BE670)))&gt;0)),"INVALID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SUBSTITUTE(SUBSTITUTE(SUBSTITUTE(SUBSTITUTE(SUBSTITUTE(SUBSTITUTE(SUBSTITUTE(SUBSTITUTE(SUBSTITUTE(SUBSTITUTE(SUBSTITUTE(SUBSTITUTE(SUBSTITUTE(LOWER(T670&amp;""),CHAR(160),"")," ",""),".",""),"-",""),"/",""),"?",""),"_",""),",",""),"[",""),"]",""),"(",""),")",""),"*","")</f>
        <v/>
      </c>
      <c r="AV670" s="61" t="str">
        <f aca="false">SUBSTITUTE(SUBSTITUTE(SUBSTITUTE(SUBSTITUTE(SUBSTITUTE(SUBSTITUTE(SUBSTITUTE(SUBSTITUTE(SUBSTITUTE(SUBSTITUTE(SUBSTITUTE(SUBSTITUTE(SUBSTITUTE(LOWER(V670&amp;""),CHAR(160),"")," ",""),".",""),"-",""),"/",""),"?",""),"_",""),",",""),"[",""),"]",""),"(",""),")",""),"*","")</f>
        <v/>
      </c>
      <c r="AW670" s="61" t="str">
        <f aca="false">SUBSTITUTE(SUBSTITUTE(SUBSTITUTE(SUBSTITUTE(SUBSTITUTE(SUBSTITUTE(SUBSTITUTE(SUBSTITUTE(SUBSTITUTE(SUBSTITUTE(SUBSTITUTE(SUBSTITUTE(SUBSTITUTE(LOWER(Z670&amp;""),CHAR(160),"")," ",""),".",""),"-",""),"/",""),"?",""),"_",""),",",""),"[",""),"]",""),"(",""),")",""),"*","")</f>
        <v/>
      </c>
      <c r="AX670" s="61" t="str">
        <f aca="false">SUBSTITUTE(SUBSTITUTE(SUBSTITUTE(SUBSTITUTE(SUBSTITUTE(SUBSTITUTE(SUBSTITUTE(SUBSTITUTE(SUBSTITUTE(SUBSTITUTE(SUBSTITUTE(SUBSTITUTE(SUBSTITUTE(LOWER(AE670&amp;""),CHAR(160),"")," ",""),".",""),"-",""),"/",""),"?",""),"_",""),",",""),"[",""),"]",""),"(",""),")",""),"*","")</f>
        <v/>
      </c>
      <c r="AY670" s="61" t="str">
        <f aca="false">SUBSTITUTE(SUBSTITUTE(SUBSTITUTE(SUBSTITUTE(SUBSTITUTE(SUBSTITUTE(SUBSTITUTE(SUBSTITUTE(SUBSTITUTE(SUBSTITUTE(SUBSTITUTE(SUBSTITUTE(SUBSTITUTE(LOWER(W670&amp;""),CHAR(160),"")," ",""),".",""),"-",""),"/",""),"?",""),"_",""),",",""),"[",""),"]",""),"(",""),")",""),"*","")</f>
        <v/>
      </c>
      <c r="AZ670" s="61" t="str">
        <f aca="false">SUBSTITUTE(SUBSTITUTE(SUBSTITUTE(SUBSTITUTE(SUBSTITUTE(SUBSTITUTE(SUBSTITUTE(SUBSTITUTE(SUBSTITUTE(SUBSTITUTE(SUBSTITUTE(SUBSTITUTE(SUBSTITUTE(LOWER(AC670&amp;""),CHAR(160),"")," ",""),".",""),"-",""),"/",""),"?",""),"_",""),",",""),"[",""),"]",""),"(",""),")",""),"*","")</f>
        <v/>
      </c>
      <c r="BA670" s="61" t="str">
        <f aca="false">SUBSTITUTE(SUBSTITUTE(SUBSTITUTE(SUBSTITUTE(SUBSTITUTE(SUBSTITUTE(SUBSTITUTE(SUBSTITUTE(SUBSTITUTE(SUBSTITUTE(SUBSTITUTE(SUBSTITUTE(SUBSTITUTE(LOWER(AA670&amp;""),CHAR(160),""),"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"&amp;TRIM(SUBSTITUTE(SUBSTITUTE(SUBSTITUTE(SUBSTITUTE(SUBSTITUTE(SUBSTITUTE(SUBSTITUTE(SUBSTITUTE(SUBSTITUTE(SUBSTITUTE(SUBSTITUTE(SUBSTITUTE(SUBSTITUTE(SUBSTITUTE(SUBSTITUTE(SUBSTITUTE(SUBSTITUTE(SUBSTITUTE(SUBSTITUTE(SUBSTITUTE(LOWER(V670&amp;""),CHAR(160)," "),"."," "),","," "),"-"," "),"/"," "),"("," "),")"," "),":"," "),";"," "),"_"," "),"–"," "),"?"," "),"!"," "),"*"," "),"["," "),"]"," "),"'"," "),"#"," "),"+"," "),"&amp;"," "))&amp;" "</f>
        <v>  </v>
      </c>
      <c r="BD670" s="61" t="str">
        <f aca="false">" "&amp;TRIM(SUBSTITUTE(SUBSTITUTE(SUBSTITUTE(SUBSTITUTE(SUBSTITUTE(SUBSTITUTE(SUBSTITUTE(SUBSTITUTE(SUBSTITUTE(SUBSTITUTE(SUBSTITUTE(SUBSTITUTE(SUBSTITUTE(SUBSTITUTE(SUBSTITUTE(SUBSTITUTE(SUBSTITUTE(SUBSTITUTE(SUBSTITUTE(SUBSTITUTE(LOWER(Z670&amp;""),CHAR(160)," "),"."," "),","," "),"-"," "),"/"," "),"("," "),")"," "),":"," "),";"," "),"_"," "),"–"," "),"?"," "),"!"," "),"*"," "),"["," "),"]"," "),"'"," "),"#"," "),"+"," "),"&amp;"," "))&amp;" "</f>
        <v>  </v>
      </c>
      <c r="BE670" s="61" t="str">
        <f aca="false">" "&amp;TRIM(SUBSTITUTE(SUBSTITUTE(SUBSTITUTE(SUBSTITUTE(SUBSTITUTE(SUBSTITUTE(SUBSTITUTE(SUBSTITUTE(SUBSTITUTE(SUBSTITUTE(SUBSTITUTE(SUBSTITUTE(SUBSTITUTE(SUBSTITUTE(SUBSTITUTE(SUBSTITUTE(SUBSTITUTE(SUBSTITUTE(SUBSTITUTE(SUBSTITUTE(LOWER(W670&amp;""),CHAR(160)," "),"."," "),","," "),"-"," "),"/"," "),"("," "),")"," "),":"," "),";"," "),"_"," "),"–"," "),"?"," "),"!"," "),"*"," "),"["," "),"]"," "),"'"," "),"#"," "),"+"," "),"&amp;"," "))&amp;" "</f>
        <v>  </v>
      </c>
      <c r="BF670" s="61" t="str">
        <f aca="false">" "&amp;TRIM(SUBSTITUTE(SUBSTITUTE(SUBSTITUTE(SUBSTITUTE(SUBSTITUTE(SUBSTITUTE(SUBSTITUTE(SUBSTITUTE(SUBSTITUTE(SUBSTITUTE(SUBSTITUTE(SUBSTITUTE(SUBSTITUTE(SUBSTITUTE(SUBSTITUTE(SUBSTITUTE(SUBSTITUTE(SUBSTITUTE(SUBSTITUTE(SUBSTITUTE(LOWER(AC670&amp;""),CHAR(160)," "),"."," "),","," "),"-"," "),"/"," "),"("," "),")"," "),":"," "),";"," "),"_"," "),"–"," "),"?"," "),"!"," "),"*"," "),"["," "),"]"," "),"'"," "),"#"," "),"+"," "),"&amp;"," "))&amp;" "</f>
        <v>  </v>
      </c>
    </row>
    <row r="671" customFormat="false" ht="39.75" hidden="false" customHeight="true" outlineLevel="0" collapsed="false">
      <c r="A671" s="57" t="s">
        <v>1373</v>
      </c>
      <c r="B671" s="57" t="s">
        <v>307</v>
      </c>
      <c r="C671" s="57" t="str">
        <f aca="false">Flights!$F$25</f>
        <v>MH1437</v>
      </c>
      <c r="D671" s="58" t="n">
        <f aca="false">Flights!$D$25</f>
        <v>46325</v>
      </c>
      <c r="E671" s="57" t="str">
        <f aca="false">Flights!$G$25&amp;"-"&amp;Flights!$H$25</f>
        <v>LGK-KUL</v>
      </c>
      <c r="F671" s="57" t="str">
        <f aca="false">Flights!$K$25</f>
        <v>BC</v>
      </c>
      <c r="G671" s="57" t="s">
        <v>79</v>
      </c>
      <c r="H671" s="57" t="s">
        <v>360</v>
      </c>
      <c r="I671" s="57" t="s">
        <v>387</v>
      </c>
      <c r="J671" s="57" t="s">
        <v>388</v>
      </c>
      <c r="K671" s="67" t="s">
        <v>389</v>
      </c>
      <c r="L671" s="67" t="s">
        <v>364</v>
      </c>
      <c r="M671" s="67"/>
      <c r="N671" s="67" t="s">
        <v>365</v>
      </c>
      <c r="O671" s="67"/>
      <c r="P671" s="57" t="s">
        <v>184</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open",IF(AND(NOT(OR(LEN(AZ671)&lt;15,ISNUMBER(MATCH(AZ671,L_Placeholder,0)))),NOT(SUMPRODUCT(--ISNUMBER(SEARCH(" "&amp;L_EvidencePhrase&amp;" ",BF671)))&gt;0),NOT(OR(LEN(AU671)&lt;2,ISNUMBER(MATCH(AU671,L_Placeholder,0)))),NOT(OR(LEN(AX671)&lt;2,ISNUMBER(MATCH(AX671,L_Placeholder,0)))),TRIM(AE671)&lt;&gt;TRIM(T671)),"N/A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",BD671)))&gt;0),"INVALID – evidence missing, placeholder or not yet on file",IF(OR(LEN(AX671)&lt;2,ISNUMBER(MATCH(AX671,L_Placeholder,0))),"INVALID – verifier missing",IF(AX671=AU671,"INVALID – verifier must be someone other than the PIC",IF(SUMPRODUCT(--ISNUMBER(SEARCH(" "&amp;L_EvidencePhrase&amp;" ",BC671)))&gt;0,"INVALID – result not yet available (awaiting / TBC)",IF(AND(TRIM(U671)="Pass",SUMPRODUCT(--ISNUMBER(SEARCH(" "&amp;L_ResultBad&amp;" ",BC671)))&gt;0,NOT(SUMPRODUCT(--ISNUMBER(SEARCH(" "&amp;L_Negation&amp;" ",BC671)))&gt;0)),"INVALID – result describes a problem: use Fail, then Pass after CA",IF(AND(AQ671=1,OR(OR(LEN(AY671)&lt;3,ISNUMBER(MATCH(AY671,L_Placeholder,0))),SUMPRODUCT(--ISNUMBER(SEARCH(" "&amp;L_EvidencePhrase&amp;" ",BE671)))&gt;0)),"INVALID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SUBSTITUTE(SUBSTITUTE(SUBSTITUTE(SUBSTITUTE(SUBSTITUTE(SUBSTITUTE(SUBSTITUTE(SUBSTITUTE(SUBSTITUTE(SUBSTITUTE(SUBSTITUTE(SUBSTITUTE(SUBSTITUTE(LOWER(T671&amp;""),CHAR(160),"")," ",""),".",""),"-",""),"/",""),"?",""),"_",""),",",""),"[",""),"]",""),"(",""),")",""),"*","")</f>
        <v/>
      </c>
      <c r="AV671" s="61" t="str">
        <f aca="false">SUBSTITUTE(SUBSTITUTE(SUBSTITUTE(SUBSTITUTE(SUBSTITUTE(SUBSTITUTE(SUBSTITUTE(SUBSTITUTE(SUBSTITUTE(SUBSTITUTE(SUBSTITUTE(SUBSTITUTE(SUBSTITUTE(LOWER(V671&amp;""),CHAR(160),"")," ",""),".",""),"-",""),"/",""),"?",""),"_",""),",",""),"[",""),"]",""),"(",""),")",""),"*","")</f>
        <v/>
      </c>
      <c r="AW671" s="61" t="str">
        <f aca="false">SUBSTITUTE(SUBSTITUTE(SUBSTITUTE(SUBSTITUTE(SUBSTITUTE(SUBSTITUTE(SUBSTITUTE(SUBSTITUTE(SUBSTITUTE(SUBSTITUTE(SUBSTITUTE(SUBSTITUTE(SUBSTITUTE(LOWER(Z671&amp;""),CHAR(160),"")," ",""),".",""),"-",""),"/",""),"?",""),"_",""),",",""),"[",""),"]",""),"(",""),")",""),"*","")</f>
        <v/>
      </c>
      <c r="AX671" s="61" t="str">
        <f aca="false">SUBSTITUTE(SUBSTITUTE(SUBSTITUTE(SUBSTITUTE(SUBSTITUTE(SUBSTITUTE(SUBSTITUTE(SUBSTITUTE(SUBSTITUTE(SUBSTITUTE(SUBSTITUTE(SUBSTITUTE(SUBSTITUTE(LOWER(AE671&amp;""),CHAR(160),"")," ",""),".",""),"-",""),"/",""),"?",""),"_",""),",",""),"[",""),"]",""),"(",""),")",""),"*","")</f>
        <v/>
      </c>
      <c r="AY671" s="61" t="str">
        <f aca="false">SUBSTITUTE(SUBSTITUTE(SUBSTITUTE(SUBSTITUTE(SUBSTITUTE(SUBSTITUTE(SUBSTITUTE(SUBSTITUTE(SUBSTITUTE(SUBSTITUTE(SUBSTITUTE(SUBSTITUTE(SUBSTITUTE(LOWER(W671&amp;""),CHAR(160),"")," ",""),".",""),"-",""),"/",""),"?",""),"_",""),",",""),"[",""),"]",""),"(",""),")",""),"*","")</f>
        <v/>
      </c>
      <c r="AZ671" s="61" t="str">
        <f aca="false">SUBSTITUTE(SUBSTITUTE(SUBSTITUTE(SUBSTITUTE(SUBSTITUTE(SUBSTITUTE(SUBSTITUTE(SUBSTITUTE(SUBSTITUTE(SUBSTITUTE(SUBSTITUTE(SUBSTITUTE(SUBSTITUTE(LOWER(AC671&amp;""),CHAR(160),"")," ",""),".",""),"-",""),"/",""),"?",""),"_",""),",",""),"[",""),"]",""),"(",""),")",""),"*","")</f>
        <v/>
      </c>
      <c r="BA671" s="61" t="str">
        <f aca="false">SUBSTITUTE(SUBSTITUTE(SUBSTITUTE(SUBSTITUTE(SUBSTITUTE(SUBSTITUTE(SUBSTITUTE(SUBSTITUTE(SUBSTITUTE(SUBSTITUTE(SUBSTITUTE(SUBSTITUTE(SUBSTITUTE(LOWER(AA671&amp;""),CHAR(160),""),"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"&amp;TRIM(SUBSTITUTE(SUBSTITUTE(SUBSTITUTE(SUBSTITUTE(SUBSTITUTE(SUBSTITUTE(SUBSTITUTE(SUBSTITUTE(SUBSTITUTE(SUBSTITUTE(SUBSTITUTE(SUBSTITUTE(SUBSTITUTE(SUBSTITUTE(SUBSTITUTE(SUBSTITUTE(SUBSTITUTE(SUBSTITUTE(SUBSTITUTE(SUBSTITUTE(LOWER(V671&amp;""),CHAR(160)," "),"."," "),","," "),"-"," "),"/"," "),"("," "),")"," "),":"," "),";"," "),"_"," "),"–"," "),"?"," "),"!"," "),"*"," "),"["," "),"]"," "),"'"," "),"#"," "),"+"," "),"&amp;"," "))&amp;" "</f>
        <v>  </v>
      </c>
      <c r="BD671" s="61" t="str">
        <f aca="false">" "&amp;TRIM(SUBSTITUTE(SUBSTITUTE(SUBSTITUTE(SUBSTITUTE(SUBSTITUTE(SUBSTITUTE(SUBSTITUTE(SUBSTITUTE(SUBSTITUTE(SUBSTITUTE(SUBSTITUTE(SUBSTITUTE(SUBSTITUTE(SUBSTITUTE(SUBSTITUTE(SUBSTITUTE(SUBSTITUTE(SUBSTITUTE(SUBSTITUTE(SUBSTITUTE(LOWER(Z671&amp;""),CHAR(160)," "),"."," "),","," "),"-"," "),"/"," "),"("," "),")"," "),":"," "),";"," "),"_"," "),"–"," "),"?"," "),"!"," "),"*"," "),"["," "),"]"," "),"'"," "),"#"," "),"+"," "),"&amp;"," "))&amp;" "</f>
        <v>  </v>
      </c>
      <c r="BE671" s="61" t="str">
        <f aca="false">" "&amp;TRIM(SUBSTITUTE(SUBSTITUTE(SUBSTITUTE(SUBSTITUTE(SUBSTITUTE(SUBSTITUTE(SUBSTITUTE(SUBSTITUTE(SUBSTITUTE(SUBSTITUTE(SUBSTITUTE(SUBSTITUTE(SUBSTITUTE(SUBSTITUTE(SUBSTITUTE(SUBSTITUTE(SUBSTITUTE(SUBSTITUTE(SUBSTITUTE(SUBSTITUTE(LOWER(W671&amp;""),CHAR(160)," "),"."," "),","," "),"-"," "),"/"," "),"("," "),")"," "),":"," "),";"," "),"_"," "),"–"," "),"?"," "),"!"," "),"*"," "),"["," "),"]"," "),"'"," "),"#"," "),"+"," "),"&amp;"," "))&amp;" "</f>
        <v>  </v>
      </c>
      <c r="BF671" s="61" t="str">
        <f aca="false">" "&amp;TRIM(SUBSTITUTE(SUBSTITUTE(SUBSTITUTE(SUBSTITUTE(SUBSTITUTE(SUBSTITUTE(SUBSTITUTE(SUBSTITUTE(SUBSTITUTE(SUBSTITUTE(SUBSTITUTE(SUBSTITUTE(SUBSTITUTE(SUBSTITUTE(SUBSTITUTE(SUBSTITUTE(SUBSTITUTE(SUBSTITUTE(SUBSTITUTE(SUBSTITUTE(LOWER(AC671&amp;""),CHAR(160)," "),"."," "),","," "),"-"," "),"/"," "),"("," "),")"," "),":"," "),";"," "),"_"," "),"–"," "),"?"," "),"!"," "),"*"," "),"["," "),"]"," "),"'"," "),"#"," "),"+"," "),"&amp;"," "))&amp;" "</f>
        <v>  </v>
      </c>
    </row>
    <row r="672" customFormat="false" ht="39.75" hidden="false" customHeight="true" outlineLevel="0" collapsed="false">
      <c r="A672" s="57" t="s">
        <v>1374</v>
      </c>
      <c r="B672" s="57" t="s">
        <v>307</v>
      </c>
      <c r="C672" s="57" t="str">
        <f aca="false">Flights!$F$25</f>
        <v>MH1437</v>
      </c>
      <c r="D672" s="58" t="n">
        <f aca="false">Flights!$D$25</f>
        <v>46325</v>
      </c>
      <c r="E672" s="57" t="str">
        <f aca="false">Flights!$G$25&amp;"-"&amp;Flights!$H$25</f>
        <v>LGK-KUL</v>
      </c>
      <c r="F672" s="57" t="str">
        <f aca="false">Flights!$K$25</f>
        <v>BC</v>
      </c>
      <c r="G672" s="57" t="s">
        <v>79</v>
      </c>
      <c r="H672" s="57" t="s">
        <v>360</v>
      </c>
      <c r="I672" s="57" t="s">
        <v>387</v>
      </c>
      <c r="J672" s="57" t="s">
        <v>391</v>
      </c>
      <c r="K672" s="67" t="s">
        <v>389</v>
      </c>
      <c r="L672" s="67" t="s">
        <v>364</v>
      </c>
      <c r="M672" s="67"/>
      <c r="N672" s="67" t="s">
        <v>365</v>
      </c>
      <c r="O672" s="67"/>
      <c r="P672" s="57" t="s">
        <v>184</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open",IF(AND(NOT(OR(LEN(AZ672)&lt;15,ISNUMBER(MATCH(AZ672,L_Placeholder,0)))),NOT(SUMPRODUCT(--ISNUMBER(SEARCH(" "&amp;L_EvidencePhrase&amp;" ",BF672)))&gt;0),NOT(OR(LEN(AU672)&lt;2,ISNUMBER(MATCH(AU672,L_Placeholder,0)))),NOT(OR(LEN(AX672)&lt;2,ISNUMBER(MATCH(AX672,L_Placeholder,0)))),TRIM(AE672)&lt;&gt;TRIM(T672)),"N/A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",BD672)))&gt;0),"INVALID – evidence missing, placeholder or not yet on file",IF(OR(LEN(AX672)&lt;2,ISNUMBER(MATCH(AX672,L_Placeholder,0))),"INVALID – verifier missing",IF(AX672=AU672,"INVALID – verifier must be someone other than the PIC",IF(SUMPRODUCT(--ISNUMBER(SEARCH(" "&amp;L_EvidencePhrase&amp;" ",BC672)))&gt;0,"INVALID – result not yet available (awaiting / TBC)",IF(AND(TRIM(U672)="Pass",SUMPRODUCT(--ISNUMBER(SEARCH(" "&amp;L_ResultBad&amp;" ",BC672)))&gt;0,NOT(SUMPRODUCT(--ISNUMBER(SEARCH(" "&amp;L_Negation&amp;" ",BC672)))&gt;0)),"INVALID – result describes a problem: use Fail, then Pass after CA",IF(AND(AQ672=1,OR(OR(LEN(AY672)&lt;3,ISNUMBER(MATCH(AY672,L_Placeholder,0))),SUMPRODUCT(--ISNUMBER(SEARCH(" "&amp;L_EvidencePhrase&amp;" ",BE672)))&gt;0)),"INVALID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SUBSTITUTE(SUBSTITUTE(SUBSTITUTE(SUBSTITUTE(SUBSTITUTE(SUBSTITUTE(SUBSTITUTE(SUBSTITUTE(SUBSTITUTE(SUBSTITUTE(SUBSTITUTE(SUBSTITUTE(SUBSTITUTE(LOWER(T672&amp;""),CHAR(160),"")," ",""),".",""),"-",""),"/",""),"?",""),"_",""),",",""),"[",""),"]",""),"(",""),")",""),"*","")</f>
        <v/>
      </c>
      <c r="AV672" s="61" t="str">
        <f aca="false">SUBSTITUTE(SUBSTITUTE(SUBSTITUTE(SUBSTITUTE(SUBSTITUTE(SUBSTITUTE(SUBSTITUTE(SUBSTITUTE(SUBSTITUTE(SUBSTITUTE(SUBSTITUTE(SUBSTITUTE(SUBSTITUTE(LOWER(V672&amp;""),CHAR(160),"")," ",""),".",""),"-",""),"/",""),"?",""),"_",""),",",""),"[",""),"]",""),"(",""),")",""),"*","")</f>
        <v/>
      </c>
      <c r="AW672" s="61" t="str">
        <f aca="false">SUBSTITUTE(SUBSTITUTE(SUBSTITUTE(SUBSTITUTE(SUBSTITUTE(SUBSTITUTE(SUBSTITUTE(SUBSTITUTE(SUBSTITUTE(SUBSTITUTE(SUBSTITUTE(SUBSTITUTE(SUBSTITUTE(LOWER(Z672&amp;""),CHAR(160),"")," ",""),".",""),"-",""),"/",""),"?",""),"_",""),",",""),"[",""),"]",""),"(",""),")",""),"*","")</f>
        <v/>
      </c>
      <c r="AX672" s="61" t="str">
        <f aca="false">SUBSTITUTE(SUBSTITUTE(SUBSTITUTE(SUBSTITUTE(SUBSTITUTE(SUBSTITUTE(SUBSTITUTE(SUBSTITUTE(SUBSTITUTE(SUBSTITUTE(SUBSTITUTE(SUBSTITUTE(SUBSTITUTE(LOWER(AE672&amp;""),CHAR(160),"")," ",""),".",""),"-",""),"/",""),"?",""),"_",""),",",""),"[",""),"]",""),"(",""),")",""),"*","")</f>
        <v/>
      </c>
      <c r="AY672" s="61" t="str">
        <f aca="false">SUBSTITUTE(SUBSTITUTE(SUBSTITUTE(SUBSTITUTE(SUBSTITUTE(SUBSTITUTE(SUBSTITUTE(SUBSTITUTE(SUBSTITUTE(SUBSTITUTE(SUBSTITUTE(SUBSTITUTE(SUBSTITUTE(LOWER(W672&amp;""),CHAR(160),"")," ",""),".",""),"-",""),"/",""),"?",""),"_",""),",",""),"[",""),"]",""),"(",""),")",""),"*","")</f>
        <v/>
      </c>
      <c r="AZ672" s="61" t="str">
        <f aca="false">SUBSTITUTE(SUBSTITUTE(SUBSTITUTE(SUBSTITUTE(SUBSTITUTE(SUBSTITUTE(SUBSTITUTE(SUBSTITUTE(SUBSTITUTE(SUBSTITUTE(SUBSTITUTE(SUBSTITUTE(SUBSTITUTE(LOWER(AC672&amp;""),CHAR(160),"")," ",""),".",""),"-",""),"/",""),"?",""),"_",""),",",""),"[",""),"]",""),"(",""),")",""),"*","")</f>
        <v/>
      </c>
      <c r="BA672" s="61" t="str">
        <f aca="false">SUBSTITUTE(SUBSTITUTE(SUBSTITUTE(SUBSTITUTE(SUBSTITUTE(SUBSTITUTE(SUBSTITUTE(SUBSTITUTE(SUBSTITUTE(SUBSTITUTE(SUBSTITUTE(SUBSTITUTE(SUBSTITUTE(LOWER(AA672&amp;""),CHAR(160),""),"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"&amp;TRIM(SUBSTITUTE(SUBSTITUTE(SUBSTITUTE(SUBSTITUTE(SUBSTITUTE(SUBSTITUTE(SUBSTITUTE(SUBSTITUTE(SUBSTITUTE(SUBSTITUTE(SUBSTITUTE(SUBSTITUTE(SUBSTITUTE(SUBSTITUTE(SUBSTITUTE(SUBSTITUTE(SUBSTITUTE(SUBSTITUTE(SUBSTITUTE(SUBSTITUTE(LOWER(V672&amp;""),CHAR(160)," "),"."," "),","," "),"-"," "),"/"," "),"("," "),")"," "),":"," "),";"," "),"_"," "),"–"," "),"?"," "),"!"," "),"*"," "),"["," "),"]"," "),"'"," "),"#"," "),"+"," "),"&amp;"," "))&amp;" "</f>
        <v>  </v>
      </c>
      <c r="BD672" s="61" t="str">
        <f aca="false">" "&amp;TRIM(SUBSTITUTE(SUBSTITUTE(SUBSTITUTE(SUBSTITUTE(SUBSTITUTE(SUBSTITUTE(SUBSTITUTE(SUBSTITUTE(SUBSTITUTE(SUBSTITUTE(SUBSTITUTE(SUBSTITUTE(SUBSTITUTE(SUBSTITUTE(SUBSTITUTE(SUBSTITUTE(SUBSTITUTE(SUBSTITUTE(SUBSTITUTE(SUBSTITUTE(LOWER(Z672&amp;""),CHAR(160)," "),"."," "),","," "),"-"," "),"/"," "),"("," "),")"," "),":"," "),";"," "),"_"," "),"–"," "),"?"," "),"!"," "),"*"," "),"["," "),"]"," "),"'"," "),"#"," "),"+"," "),"&amp;"," "))&amp;" "</f>
        <v>  </v>
      </c>
      <c r="BE672" s="61" t="str">
        <f aca="false">" "&amp;TRIM(SUBSTITUTE(SUBSTITUTE(SUBSTITUTE(SUBSTITUTE(SUBSTITUTE(SUBSTITUTE(SUBSTITUTE(SUBSTITUTE(SUBSTITUTE(SUBSTITUTE(SUBSTITUTE(SUBSTITUTE(SUBSTITUTE(SUBSTITUTE(SUBSTITUTE(SUBSTITUTE(SUBSTITUTE(SUBSTITUTE(SUBSTITUTE(SUBSTITUTE(LOWER(W672&amp;""),CHAR(160)," "),"."," "),","," "),"-"," "),"/"," "),"("," "),")"," "),":"," "),";"," "),"_"," "),"–"," "),"?"," "),"!"," "),"*"," "),"["," "),"]"," "),"'"," "),"#"," "),"+"," "),"&amp;"," "))&amp;" "</f>
        <v>  </v>
      </c>
      <c r="BF672" s="61" t="str">
        <f aca="false">" "&amp;TRIM(SUBSTITUTE(SUBSTITUTE(SUBSTITUTE(SUBSTITUTE(SUBSTITUTE(SUBSTITUTE(SUBSTITUTE(SUBSTITUTE(SUBSTITUTE(SUBSTITUTE(SUBSTITUTE(SUBSTITUTE(SUBSTITUTE(SUBSTITUTE(SUBSTITUTE(SUBSTITUTE(SUBSTITUTE(SUBSTITUTE(SUBSTITUTE(SUBSTITUTE(LOWER(AC672&amp;""),CHAR(160)," "),"."," "),","," "),"-"," "),"/"," "),"("," "),")"," "),":"," "),";"," "),"_"," "),"–"," "),"?"," "),"!"," "),"*"," "),"["," "),"]"," "),"'"," "),"#"," "),"+"," "),"&amp;"," "))&amp;" "</f>
        <v>  </v>
      </c>
    </row>
    <row r="673" customFormat="false" ht="41.25" hidden="false" customHeight="true" outlineLevel="0" collapsed="false">
      <c r="A673" s="57" t="s">
        <v>1375</v>
      </c>
      <c r="B673" s="57" t="s">
        <v>307</v>
      </c>
      <c r="C673" s="57" t="str">
        <f aca="false">Flights!$F$25</f>
        <v>MH1437</v>
      </c>
      <c r="D673" s="58" t="n">
        <f aca="false">Flights!$D$25</f>
        <v>46325</v>
      </c>
      <c r="E673" s="57" t="str">
        <f aca="false">Flights!$G$25&amp;"-"&amp;Flights!$H$25</f>
        <v>LGK-KUL</v>
      </c>
      <c r="F673" s="57" t="str">
        <f aca="false">Flights!$K$25</f>
        <v>BC</v>
      </c>
      <c r="G673" s="57" t="s">
        <v>79</v>
      </c>
      <c r="H673" s="57" t="s">
        <v>360</v>
      </c>
      <c r="I673" s="57" t="s">
        <v>393</v>
      </c>
      <c r="J673" s="57" t="s">
        <v>394</v>
      </c>
      <c r="K673" s="67" t="s">
        <v>904</v>
      </c>
      <c r="L673" s="67" t="s">
        <v>1353</v>
      </c>
      <c r="M673" s="67"/>
      <c r="N673" s="67" t="s">
        <v>365</v>
      </c>
      <c r="O673" s="67" t="s">
        <v>949</v>
      </c>
      <c r="P673" s="57" t="s">
        <v>184</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open",IF(AND(NOT(OR(LEN(AZ673)&lt;15,ISNUMBER(MATCH(AZ673,L_Placeholder,0)))),NOT(SUMPRODUCT(--ISNUMBER(SEARCH(" "&amp;L_EvidencePhrase&amp;" ",BF673)))&gt;0),NOT(OR(LEN(AU673)&lt;2,ISNUMBER(MATCH(AU673,L_Placeholder,0)))),NOT(OR(LEN(AX673)&lt;2,ISNUMBER(MATCH(AX673,L_Placeholder,0)))),TRIM(AE673)&lt;&gt;TRIM(T673)),"N/A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",BD673)))&gt;0),"INVALID – evidence missing, placeholder or not yet on file",IF(OR(LEN(AX673)&lt;2,ISNUMBER(MATCH(AX673,L_Placeholder,0))),"INVALID – verifier missing",IF(AX673=AU673,"INVALID – verifier must be someone other than the PIC",IF(SUMPRODUCT(--ISNUMBER(SEARCH(" "&amp;L_EvidencePhrase&amp;" ",BC673)))&gt;0,"INVALID – result not yet available (awaiting / TBC)",IF(AND(TRIM(U673)="Pass",SUMPRODUCT(--ISNUMBER(SEARCH(" "&amp;L_ResultBad&amp;" ",BC673)))&gt;0,NOT(SUMPRODUCT(--ISNUMBER(SEARCH(" "&amp;L_Negation&amp;" ",BC673)))&gt;0)),"INVALID – result describes a problem: use Fail, then Pass after CA",IF(AND(AQ673=1,OR(OR(LEN(AY673)&lt;3,ISNUMBER(MATCH(AY673,L_Placeholder,0))),SUMPRODUCT(--ISNUMBER(SEARCH(" "&amp;L_EvidencePhrase&amp;" ",BE673)))&gt;0)),"INVALID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SUBSTITUTE(SUBSTITUTE(SUBSTITUTE(SUBSTITUTE(SUBSTITUTE(SUBSTITUTE(SUBSTITUTE(SUBSTITUTE(SUBSTITUTE(SUBSTITUTE(SUBSTITUTE(SUBSTITUTE(SUBSTITUTE(LOWER(T673&amp;""),CHAR(160),"")," ",""),".",""),"-",""),"/",""),"?",""),"_",""),",",""),"[",""),"]",""),"(",""),")",""),"*","")</f>
        <v/>
      </c>
      <c r="AV673" s="61" t="str">
        <f aca="false">SUBSTITUTE(SUBSTITUTE(SUBSTITUTE(SUBSTITUTE(SUBSTITUTE(SUBSTITUTE(SUBSTITUTE(SUBSTITUTE(SUBSTITUTE(SUBSTITUTE(SUBSTITUTE(SUBSTITUTE(SUBSTITUTE(LOWER(V673&amp;""),CHAR(160),"")," ",""),".",""),"-",""),"/",""),"?",""),"_",""),",",""),"[",""),"]",""),"(",""),")",""),"*","")</f>
        <v/>
      </c>
      <c r="AW673" s="61" t="str">
        <f aca="false">SUBSTITUTE(SUBSTITUTE(SUBSTITUTE(SUBSTITUTE(SUBSTITUTE(SUBSTITUTE(SUBSTITUTE(SUBSTITUTE(SUBSTITUTE(SUBSTITUTE(SUBSTITUTE(SUBSTITUTE(SUBSTITUTE(LOWER(Z673&amp;""),CHAR(160),"")," ",""),".",""),"-",""),"/",""),"?",""),"_",""),",",""),"[",""),"]",""),"(",""),")",""),"*","")</f>
        <v/>
      </c>
      <c r="AX673" s="61" t="str">
        <f aca="false">SUBSTITUTE(SUBSTITUTE(SUBSTITUTE(SUBSTITUTE(SUBSTITUTE(SUBSTITUTE(SUBSTITUTE(SUBSTITUTE(SUBSTITUTE(SUBSTITUTE(SUBSTITUTE(SUBSTITUTE(SUBSTITUTE(LOWER(AE673&amp;""),CHAR(160),"")," ",""),".",""),"-",""),"/",""),"?",""),"_",""),",",""),"[",""),"]",""),"(",""),")",""),"*","")</f>
        <v/>
      </c>
      <c r="AY673" s="61" t="str">
        <f aca="false">SUBSTITUTE(SUBSTITUTE(SUBSTITUTE(SUBSTITUTE(SUBSTITUTE(SUBSTITUTE(SUBSTITUTE(SUBSTITUTE(SUBSTITUTE(SUBSTITUTE(SUBSTITUTE(SUBSTITUTE(SUBSTITUTE(LOWER(W673&amp;""),CHAR(160),"")," ",""),".",""),"-",""),"/",""),"?",""),"_",""),",",""),"[",""),"]",""),"(",""),")",""),"*","")</f>
        <v/>
      </c>
      <c r="AZ673" s="61" t="str">
        <f aca="false">SUBSTITUTE(SUBSTITUTE(SUBSTITUTE(SUBSTITUTE(SUBSTITUTE(SUBSTITUTE(SUBSTITUTE(SUBSTITUTE(SUBSTITUTE(SUBSTITUTE(SUBSTITUTE(SUBSTITUTE(SUBSTITUTE(LOWER(AC673&amp;""),CHAR(160),"")," ",""),".",""),"-",""),"/",""),"?",""),"_",""),",",""),"[",""),"]",""),"(",""),")",""),"*","")</f>
        <v/>
      </c>
      <c r="BA673" s="61" t="str">
        <f aca="false">SUBSTITUTE(SUBSTITUTE(SUBSTITUTE(SUBSTITUTE(SUBSTITUTE(SUBSTITUTE(SUBSTITUTE(SUBSTITUTE(SUBSTITUTE(SUBSTITUTE(SUBSTITUTE(SUBSTITUTE(SUBSTITUTE(LOWER(AA673&amp;""),CHAR(160),""),"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"&amp;TRIM(SUBSTITUTE(SUBSTITUTE(SUBSTITUTE(SUBSTITUTE(SUBSTITUTE(SUBSTITUTE(SUBSTITUTE(SUBSTITUTE(SUBSTITUTE(SUBSTITUTE(SUBSTITUTE(SUBSTITUTE(SUBSTITUTE(SUBSTITUTE(SUBSTITUTE(SUBSTITUTE(SUBSTITUTE(SUBSTITUTE(SUBSTITUTE(SUBSTITUTE(LOWER(V673&amp;""),CHAR(160)," "),"."," "),","," "),"-"," "),"/"," "),"("," "),")"," "),":"," "),";"," "),"_"," "),"–"," "),"?"," "),"!"," "),"*"," "),"["," "),"]"," "),"'"," "),"#"," "),"+"," "),"&amp;"," "))&amp;" "</f>
        <v>  </v>
      </c>
      <c r="BD673" s="61" t="str">
        <f aca="false">" "&amp;TRIM(SUBSTITUTE(SUBSTITUTE(SUBSTITUTE(SUBSTITUTE(SUBSTITUTE(SUBSTITUTE(SUBSTITUTE(SUBSTITUTE(SUBSTITUTE(SUBSTITUTE(SUBSTITUTE(SUBSTITUTE(SUBSTITUTE(SUBSTITUTE(SUBSTITUTE(SUBSTITUTE(SUBSTITUTE(SUBSTITUTE(SUBSTITUTE(SUBSTITUTE(LOWER(Z673&amp;""),CHAR(160)," "),"."," "),","," "),"-"," "),"/"," "),"("," "),")"," "),":"," "),";"," "),"_"," "),"–"," "),"?"," "),"!"," "),"*"," "),"["," "),"]"," "),"'"," "),"#"," "),"+"," "),"&amp;"," "))&amp;" "</f>
        <v>  </v>
      </c>
      <c r="BE673" s="61" t="str">
        <f aca="false">" "&amp;TRIM(SUBSTITUTE(SUBSTITUTE(SUBSTITUTE(SUBSTITUTE(SUBSTITUTE(SUBSTITUTE(SUBSTITUTE(SUBSTITUTE(SUBSTITUTE(SUBSTITUTE(SUBSTITUTE(SUBSTITUTE(SUBSTITUTE(SUBSTITUTE(SUBSTITUTE(SUBSTITUTE(SUBSTITUTE(SUBSTITUTE(SUBSTITUTE(SUBSTITUTE(LOWER(W673&amp;""),CHAR(160)," "),"."," "),","," "),"-"," "),"/"," "),"("," "),")"," "),":"," "),";"," "),"_"," "),"–"," "),"?"," "),"!"," "),"*"," "),"["," "),"]"," "),"'"," "),"#"," "),"+"," "),"&amp;"," "))&amp;" "</f>
        <v>  </v>
      </c>
      <c r="BF673" s="61" t="str">
        <f aca="false">" "&amp;TRIM(SUBSTITUTE(SUBSTITUTE(SUBSTITUTE(SUBSTITUTE(SUBSTITUTE(SUBSTITUTE(SUBSTITUTE(SUBSTITUTE(SUBSTITUTE(SUBSTITUTE(SUBSTITUTE(SUBSTITUTE(SUBSTITUTE(SUBSTITUTE(SUBSTITUTE(SUBSTITUTE(SUBSTITUTE(SUBSTITUTE(SUBSTITUTE(SUBSTITUTE(LOWER(AC673&amp;""),CHAR(160)," "),"."," "),","," "),"-"," "),"/"," "),"("," "),")"," "),":"," "),";"," "),"_"," "),"–"," "),"?"," "),"!"," "),"*"," "),"["," "),"]"," "),"'"," "),"#"," "),"+"," "),"&amp;"," "))&amp;" "</f>
        <v>  </v>
      </c>
    </row>
    <row r="674" customFormat="false" ht="78.75" hidden="false" customHeight="true" outlineLevel="0" collapsed="false">
      <c r="A674" s="57" t="s">
        <v>1376</v>
      </c>
      <c r="B674" s="57" t="s">
        <v>307</v>
      </c>
      <c r="C674" s="57" t="str">
        <f aca="false">Flights!$F$25</f>
        <v>MH1437</v>
      </c>
      <c r="D674" s="58" t="n">
        <f aca="false">Flights!$D$25</f>
        <v>46325</v>
      </c>
      <c r="E674" s="57" t="str">
        <f aca="false">Flights!$G$25&amp;"-"&amp;Flights!$H$25</f>
        <v>LGK-KUL</v>
      </c>
      <c r="F674" s="57" t="str">
        <f aca="false">Flights!$K$25</f>
        <v>BC</v>
      </c>
      <c r="G674" s="57" t="s">
        <v>79</v>
      </c>
      <c r="H674" s="57" t="s">
        <v>360</v>
      </c>
      <c r="I674" s="57" t="s">
        <v>393</v>
      </c>
      <c r="J674" s="57" t="s">
        <v>951</v>
      </c>
      <c r="K674" s="67" t="s">
        <v>1377</v>
      </c>
      <c r="L674" s="67" t="s">
        <v>1353</v>
      </c>
      <c r="M674" s="67"/>
      <c r="N674" s="67" t="s">
        <v>426</v>
      </c>
      <c r="O674" s="67" t="s">
        <v>1378</v>
      </c>
      <c r="P674" s="57" t="s">
        <v>184</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open",IF(AND(NOT(OR(LEN(AZ674)&lt;15,ISNUMBER(MATCH(AZ674,L_Placeholder,0)))),NOT(SUMPRODUCT(--ISNUMBER(SEARCH(" "&amp;L_EvidencePhrase&amp;" ",BF674)))&gt;0),NOT(OR(LEN(AU674)&lt;2,ISNUMBER(MATCH(AU674,L_Placeholder,0)))),NOT(OR(LEN(AX674)&lt;2,ISNUMBER(MATCH(AX674,L_Placeholder,0)))),TRIM(AE674)&lt;&gt;TRIM(T674)),"N/A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",BD674)))&gt;0),"INVALID – evidence missing, placeholder or not yet on file",IF(OR(LEN(AX674)&lt;2,ISNUMBER(MATCH(AX674,L_Placeholder,0))),"INVALID – verifier missing",IF(AX674=AU674,"INVALID – verifier must be someone other than the PIC",IF(SUMPRODUCT(--ISNUMBER(SEARCH(" "&amp;L_EvidencePhrase&amp;" ",BC674)))&gt;0,"INVALID – result not yet available (awaiting / TBC)",IF(AND(TRIM(U674)="Pass",SUMPRODUCT(--ISNUMBER(SEARCH(" "&amp;L_ResultBad&amp;" ",BC674)))&gt;0,NOT(SUMPRODUCT(--ISNUMBER(SEARCH(" "&amp;L_Negation&amp;" ",BC674)))&gt;0)),"INVALID – result describes a problem: use Fail, then Pass after CA",IF(AND(AQ674=1,OR(OR(LEN(AY674)&lt;3,ISNUMBER(MATCH(AY674,L_Placeholder,0))),SUMPRODUCT(--ISNUMBER(SEARCH(" "&amp;L_EvidencePhrase&amp;" ",BE674)))&gt;0)),"INVALID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SUBSTITUTE(SUBSTITUTE(SUBSTITUTE(SUBSTITUTE(SUBSTITUTE(SUBSTITUTE(SUBSTITUTE(SUBSTITUTE(SUBSTITUTE(SUBSTITUTE(SUBSTITUTE(SUBSTITUTE(SUBSTITUTE(LOWER(T674&amp;""),CHAR(160),"")," ",""),".",""),"-",""),"/",""),"?",""),"_",""),",",""),"[",""),"]",""),"(",""),")",""),"*","")</f>
        <v/>
      </c>
      <c r="AV674" s="61" t="str">
        <f aca="false">SUBSTITUTE(SUBSTITUTE(SUBSTITUTE(SUBSTITUTE(SUBSTITUTE(SUBSTITUTE(SUBSTITUTE(SUBSTITUTE(SUBSTITUTE(SUBSTITUTE(SUBSTITUTE(SUBSTITUTE(SUBSTITUTE(LOWER(V674&amp;""),CHAR(160),"")," ",""),".",""),"-",""),"/",""),"?",""),"_",""),",",""),"[",""),"]",""),"(",""),")",""),"*","")</f>
        <v/>
      </c>
      <c r="AW674" s="61" t="str">
        <f aca="false">SUBSTITUTE(SUBSTITUTE(SUBSTITUTE(SUBSTITUTE(SUBSTITUTE(SUBSTITUTE(SUBSTITUTE(SUBSTITUTE(SUBSTITUTE(SUBSTITUTE(SUBSTITUTE(SUBSTITUTE(SUBSTITUTE(LOWER(Z674&amp;""),CHAR(160),"")," ",""),".",""),"-",""),"/",""),"?",""),"_",""),",",""),"[",""),"]",""),"(",""),")",""),"*","")</f>
        <v/>
      </c>
      <c r="AX674" s="61" t="str">
        <f aca="false">SUBSTITUTE(SUBSTITUTE(SUBSTITUTE(SUBSTITUTE(SUBSTITUTE(SUBSTITUTE(SUBSTITUTE(SUBSTITUTE(SUBSTITUTE(SUBSTITUTE(SUBSTITUTE(SUBSTITUTE(SUBSTITUTE(LOWER(AE674&amp;""),CHAR(160),"")," ",""),".",""),"-",""),"/",""),"?",""),"_",""),",",""),"[",""),"]",""),"(",""),")",""),"*","")</f>
        <v/>
      </c>
      <c r="AY674" s="61" t="str">
        <f aca="false">SUBSTITUTE(SUBSTITUTE(SUBSTITUTE(SUBSTITUTE(SUBSTITUTE(SUBSTITUTE(SUBSTITUTE(SUBSTITUTE(SUBSTITUTE(SUBSTITUTE(SUBSTITUTE(SUBSTITUTE(SUBSTITUTE(LOWER(W674&amp;""),CHAR(160),"")," ",""),".",""),"-",""),"/",""),"?",""),"_",""),",",""),"[",""),"]",""),"(",""),")",""),"*","")</f>
        <v/>
      </c>
      <c r="AZ674" s="61" t="str">
        <f aca="false">SUBSTITUTE(SUBSTITUTE(SUBSTITUTE(SUBSTITUTE(SUBSTITUTE(SUBSTITUTE(SUBSTITUTE(SUBSTITUTE(SUBSTITUTE(SUBSTITUTE(SUBSTITUTE(SUBSTITUTE(SUBSTITUTE(LOWER(AC674&amp;""),CHAR(160),"")," ",""),".",""),"-",""),"/",""),"?",""),"_",""),",",""),"[",""),"]",""),"(",""),")",""),"*","")</f>
        <v/>
      </c>
      <c r="BA674" s="61" t="str">
        <f aca="false">SUBSTITUTE(SUBSTITUTE(SUBSTITUTE(SUBSTITUTE(SUBSTITUTE(SUBSTITUTE(SUBSTITUTE(SUBSTITUTE(SUBSTITUTE(SUBSTITUTE(SUBSTITUTE(SUBSTITUTE(SUBSTITUTE(LOWER(AA674&amp;""),CHAR(160),""),"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"&amp;TRIM(SUBSTITUTE(SUBSTITUTE(SUBSTITUTE(SUBSTITUTE(SUBSTITUTE(SUBSTITUTE(SUBSTITUTE(SUBSTITUTE(SUBSTITUTE(SUBSTITUTE(SUBSTITUTE(SUBSTITUTE(SUBSTITUTE(SUBSTITUTE(SUBSTITUTE(SUBSTITUTE(SUBSTITUTE(SUBSTITUTE(SUBSTITUTE(SUBSTITUTE(LOWER(V674&amp;""),CHAR(160)," "),"."," "),","," "),"-"," "),"/"," "),"("," "),")"," "),":"," "),";"," "),"_"," "),"–"," "),"?"," "),"!"," "),"*"," "),"["," "),"]"," "),"'"," "),"#"," "),"+"," "),"&amp;"," "))&amp;" "</f>
        <v>  </v>
      </c>
      <c r="BD674" s="61" t="str">
        <f aca="false">" "&amp;TRIM(SUBSTITUTE(SUBSTITUTE(SUBSTITUTE(SUBSTITUTE(SUBSTITUTE(SUBSTITUTE(SUBSTITUTE(SUBSTITUTE(SUBSTITUTE(SUBSTITUTE(SUBSTITUTE(SUBSTITUTE(SUBSTITUTE(SUBSTITUTE(SUBSTITUTE(SUBSTITUTE(SUBSTITUTE(SUBSTITUTE(SUBSTITUTE(SUBSTITUTE(LOWER(Z674&amp;""),CHAR(160)," "),"."," "),","," "),"-"," "),"/"," "),"("," "),")"," "),":"," "),";"," "),"_"," "),"–"," "),"?"," "),"!"," "),"*"," "),"["," "),"]"," "),"'"," "),"#"," "),"+"," "),"&amp;"," "))&amp;" "</f>
        <v>  </v>
      </c>
      <c r="BE674" s="61" t="str">
        <f aca="false">" "&amp;TRIM(SUBSTITUTE(SUBSTITUTE(SUBSTITUTE(SUBSTITUTE(SUBSTITUTE(SUBSTITUTE(SUBSTITUTE(SUBSTITUTE(SUBSTITUTE(SUBSTITUTE(SUBSTITUTE(SUBSTITUTE(SUBSTITUTE(SUBSTITUTE(SUBSTITUTE(SUBSTITUTE(SUBSTITUTE(SUBSTITUTE(SUBSTITUTE(SUBSTITUTE(LOWER(W674&amp;""),CHAR(160)," "),"."," "),","," "),"-"," "),"/"," "),"("," "),")"," "),":"," "),";"," "),"_"," "),"–"," "),"?"," "),"!"," "),"*"," "),"["," "),"]"," "),"'"," "),"#"," "),"+"," "),"&amp;"," "))&amp;" "</f>
        <v>  </v>
      </c>
      <c r="BF674" s="61" t="str">
        <f aca="false">" "&amp;TRIM(SUBSTITUTE(SUBSTITUTE(SUBSTITUTE(SUBSTITUTE(SUBSTITUTE(SUBSTITUTE(SUBSTITUTE(SUBSTITUTE(SUBSTITUTE(SUBSTITUTE(SUBSTITUTE(SUBSTITUTE(SUBSTITUTE(SUBSTITUTE(SUBSTITUTE(SUBSTITUTE(SUBSTITUTE(SUBSTITUTE(SUBSTITUTE(SUBSTITUTE(LOWER(AC674&amp;""),CHAR(160)," "),"."," "),","," "),"-"," "),"/"," "),"("," "),")"," "),":"," "),";"," "),"_"," "),"–"," "),"?"," "),"!"," "),"*"," "),"["," "),"]"," "),"'"," "),"#"," "),"+"," "),"&amp;"," "))&amp;" "</f>
        <v>  </v>
      </c>
    </row>
    <row r="675" customFormat="false" ht="39.75" hidden="false" customHeight="true" outlineLevel="0" collapsed="false">
      <c r="A675" s="57" t="s">
        <v>1379</v>
      </c>
      <c r="B675" s="57" t="s">
        <v>307</v>
      </c>
      <c r="C675" s="57" t="str">
        <f aca="false">Flights!$F$25</f>
        <v>MH1437</v>
      </c>
      <c r="D675" s="58" t="n">
        <f aca="false">Flights!$D$25</f>
        <v>46325</v>
      </c>
      <c r="E675" s="57" t="str">
        <f aca="false">Flights!$G$25&amp;"-"&amp;Flights!$H$25</f>
        <v>LGK-KUL</v>
      </c>
      <c r="F675" s="57" t="str">
        <f aca="false">Flights!$K$25</f>
        <v>BC</v>
      </c>
      <c r="G675" s="57" t="s">
        <v>81</v>
      </c>
      <c r="H675" s="57" t="s">
        <v>360</v>
      </c>
      <c r="I675" s="57" t="s">
        <v>361</v>
      </c>
      <c r="J675" s="57" t="s">
        <v>398</v>
      </c>
      <c r="K675" s="67" t="s">
        <v>399</v>
      </c>
      <c r="L675" s="67" t="s">
        <v>400</v>
      </c>
      <c r="M675" s="67"/>
      <c r="N675" s="67" t="s">
        <v>365</v>
      </c>
      <c r="O675" s="67" t="s">
        <v>955</v>
      </c>
      <c r="P675" s="57" t="s">
        <v>184</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open",IF(AND(NOT(OR(LEN(AZ675)&lt;15,ISNUMBER(MATCH(AZ675,L_Placeholder,0)))),NOT(SUMPRODUCT(--ISNUMBER(SEARCH(" "&amp;L_EvidencePhrase&amp;" ",BF675)))&gt;0),NOT(OR(LEN(AU675)&lt;2,ISNUMBER(MATCH(AU675,L_Placeholder,0)))),NOT(OR(LEN(AX675)&lt;2,ISNUMBER(MATCH(AX675,L_Placeholder,0)))),TRIM(AE675)&lt;&gt;TRIM(T675)),"N/A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",BD675)))&gt;0),"INVALID – evidence missing, placeholder or not yet on file",IF(OR(LEN(AX675)&lt;2,ISNUMBER(MATCH(AX675,L_Placeholder,0))),"INVALID – verifier missing",IF(AX675=AU675,"INVALID – verifier must be someone other than the PIC",IF(SUMPRODUCT(--ISNUMBER(SEARCH(" "&amp;L_EvidencePhrase&amp;" ",BC675)))&gt;0,"INVALID – result not yet available (awaiting / TBC)",IF(AND(TRIM(U675)="Pass",SUMPRODUCT(--ISNUMBER(SEARCH(" "&amp;L_ResultBad&amp;" ",BC675)))&gt;0,NOT(SUMPRODUCT(--ISNUMBER(SEARCH(" "&amp;L_Negation&amp;" ",BC675)))&gt;0)),"INVALID – result describes a problem: use Fail, then Pass after CA",IF(AND(AQ675=1,OR(OR(LEN(AY675)&lt;3,ISNUMBER(MATCH(AY675,L_Placeholder,0))),SUMPRODUCT(--ISNUMBER(SEARCH(" "&amp;L_EvidencePhrase&amp;" ",BE675)))&gt;0)),"INVALID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SUBSTITUTE(SUBSTITUTE(SUBSTITUTE(SUBSTITUTE(SUBSTITUTE(SUBSTITUTE(SUBSTITUTE(SUBSTITUTE(SUBSTITUTE(SUBSTITUTE(SUBSTITUTE(SUBSTITUTE(SUBSTITUTE(LOWER(T675&amp;""),CHAR(160),"")," ",""),".",""),"-",""),"/",""),"?",""),"_",""),",",""),"[",""),"]",""),"(",""),")",""),"*","")</f>
        <v/>
      </c>
      <c r="AV675" s="61" t="str">
        <f aca="false">SUBSTITUTE(SUBSTITUTE(SUBSTITUTE(SUBSTITUTE(SUBSTITUTE(SUBSTITUTE(SUBSTITUTE(SUBSTITUTE(SUBSTITUTE(SUBSTITUTE(SUBSTITUTE(SUBSTITUTE(SUBSTITUTE(LOWER(V675&amp;""),CHAR(160),"")," ",""),".",""),"-",""),"/",""),"?",""),"_",""),",",""),"[",""),"]",""),"(",""),")",""),"*","")</f>
        <v/>
      </c>
      <c r="AW675" s="61" t="str">
        <f aca="false">SUBSTITUTE(SUBSTITUTE(SUBSTITUTE(SUBSTITUTE(SUBSTITUTE(SUBSTITUTE(SUBSTITUTE(SUBSTITUTE(SUBSTITUTE(SUBSTITUTE(SUBSTITUTE(SUBSTITUTE(SUBSTITUTE(LOWER(Z675&amp;""),CHAR(160),"")," ",""),".",""),"-",""),"/",""),"?",""),"_",""),",",""),"[",""),"]",""),"(",""),")",""),"*","")</f>
        <v/>
      </c>
      <c r="AX675" s="61" t="str">
        <f aca="false">SUBSTITUTE(SUBSTITUTE(SUBSTITUTE(SUBSTITUTE(SUBSTITUTE(SUBSTITUTE(SUBSTITUTE(SUBSTITUTE(SUBSTITUTE(SUBSTITUTE(SUBSTITUTE(SUBSTITUTE(SUBSTITUTE(LOWER(AE675&amp;""),CHAR(160),"")," ",""),".",""),"-",""),"/",""),"?",""),"_",""),",",""),"[",""),"]",""),"(",""),")",""),"*","")</f>
        <v/>
      </c>
      <c r="AY675" s="61" t="str">
        <f aca="false">SUBSTITUTE(SUBSTITUTE(SUBSTITUTE(SUBSTITUTE(SUBSTITUTE(SUBSTITUTE(SUBSTITUTE(SUBSTITUTE(SUBSTITUTE(SUBSTITUTE(SUBSTITUTE(SUBSTITUTE(SUBSTITUTE(LOWER(W675&amp;""),CHAR(160),"")," ",""),".",""),"-",""),"/",""),"?",""),"_",""),",",""),"[",""),"]",""),"(",""),")",""),"*","")</f>
        <v/>
      </c>
      <c r="AZ675" s="61" t="str">
        <f aca="false">SUBSTITUTE(SUBSTITUTE(SUBSTITUTE(SUBSTITUTE(SUBSTITUTE(SUBSTITUTE(SUBSTITUTE(SUBSTITUTE(SUBSTITUTE(SUBSTITUTE(SUBSTITUTE(SUBSTITUTE(SUBSTITUTE(LOWER(AC675&amp;""),CHAR(160),"")," ",""),".",""),"-",""),"/",""),"?",""),"_",""),",",""),"[",""),"]",""),"(",""),")",""),"*","")</f>
        <v/>
      </c>
      <c r="BA675" s="61" t="str">
        <f aca="false">SUBSTITUTE(SUBSTITUTE(SUBSTITUTE(SUBSTITUTE(SUBSTITUTE(SUBSTITUTE(SUBSTITUTE(SUBSTITUTE(SUBSTITUTE(SUBSTITUTE(SUBSTITUTE(SUBSTITUTE(SUBSTITUTE(LOWER(AA675&amp;""),CHAR(160),""),"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"&amp;TRIM(SUBSTITUTE(SUBSTITUTE(SUBSTITUTE(SUBSTITUTE(SUBSTITUTE(SUBSTITUTE(SUBSTITUTE(SUBSTITUTE(SUBSTITUTE(SUBSTITUTE(SUBSTITUTE(SUBSTITUTE(SUBSTITUTE(SUBSTITUTE(SUBSTITUTE(SUBSTITUTE(SUBSTITUTE(SUBSTITUTE(SUBSTITUTE(SUBSTITUTE(LOWER(V675&amp;""),CHAR(160)," "),"."," "),","," "),"-"," "),"/"," "),"("," "),")"," "),":"," "),";"," "),"_"," "),"–"," "),"?"," "),"!"," "),"*"," "),"["," "),"]"," "),"'"," "),"#"," "),"+"," "),"&amp;"," "))&amp;" "</f>
        <v>  </v>
      </c>
      <c r="BD675" s="61" t="str">
        <f aca="false">" "&amp;TRIM(SUBSTITUTE(SUBSTITUTE(SUBSTITUTE(SUBSTITUTE(SUBSTITUTE(SUBSTITUTE(SUBSTITUTE(SUBSTITUTE(SUBSTITUTE(SUBSTITUTE(SUBSTITUTE(SUBSTITUTE(SUBSTITUTE(SUBSTITUTE(SUBSTITUTE(SUBSTITUTE(SUBSTITUTE(SUBSTITUTE(SUBSTITUTE(SUBSTITUTE(LOWER(Z675&amp;""),CHAR(160)," "),"."," "),","," "),"-"," "),"/"," "),"("," "),")"," "),":"," "),";"," "),"_"," "),"–"," "),"?"," "),"!"," "),"*"," "),"["," "),"]"," "),"'"," "),"#"," "),"+"," "),"&amp;"," "))&amp;" "</f>
        <v>  </v>
      </c>
      <c r="BE675" s="61" t="str">
        <f aca="false">" "&amp;TRIM(SUBSTITUTE(SUBSTITUTE(SUBSTITUTE(SUBSTITUTE(SUBSTITUTE(SUBSTITUTE(SUBSTITUTE(SUBSTITUTE(SUBSTITUTE(SUBSTITUTE(SUBSTITUTE(SUBSTITUTE(SUBSTITUTE(SUBSTITUTE(SUBSTITUTE(SUBSTITUTE(SUBSTITUTE(SUBSTITUTE(SUBSTITUTE(SUBSTITUTE(LOWER(W675&amp;""),CHAR(160)," "),"."," "),","," "),"-"," "),"/"," "),"("," "),")"," "),":"," "),";"," "),"_"," "),"–"," "),"?"," "),"!"," "),"*"," "),"["," "),"]"," "),"'"," "),"#"," "),"+"," "),"&amp;"," "))&amp;" "</f>
        <v>  </v>
      </c>
      <c r="BF675" s="61" t="str">
        <f aca="false">" "&amp;TRIM(SUBSTITUTE(SUBSTITUTE(SUBSTITUTE(SUBSTITUTE(SUBSTITUTE(SUBSTITUTE(SUBSTITUTE(SUBSTITUTE(SUBSTITUTE(SUBSTITUTE(SUBSTITUTE(SUBSTITUTE(SUBSTITUTE(SUBSTITUTE(SUBSTITUTE(SUBSTITUTE(SUBSTITUTE(SUBSTITUTE(SUBSTITUTE(SUBSTITUTE(LOWER(AC675&amp;""),CHAR(160)," "),"."," "),","," "),"-"," "),"/"," "),"("," "),")"," "),":"," "),";"," "),"_"," "),"–"," "),"?"," "),"!"," "),"*"," "),"["," "),"]"," "),"'"," "),"#"," "),"+"," "),"&amp;"," "))&amp;" "</f>
        <v>  </v>
      </c>
    </row>
    <row r="676" customFormat="false" ht="41.25" hidden="false" customHeight="true" outlineLevel="0" collapsed="false">
      <c r="A676" s="57" t="s">
        <v>1380</v>
      </c>
      <c r="B676" s="57" t="s">
        <v>307</v>
      </c>
      <c r="C676" s="57" t="str">
        <f aca="false">Flights!$F$25</f>
        <v>MH1437</v>
      </c>
      <c r="D676" s="58" t="n">
        <f aca="false">Flights!$D$25</f>
        <v>46325</v>
      </c>
      <c r="E676" s="57" t="str">
        <f aca="false">Flights!$G$25&amp;"-"&amp;Flights!$H$25</f>
        <v>LGK-KUL</v>
      </c>
      <c r="F676" s="57" t="str">
        <f aca="false">Flights!$K$25</f>
        <v>BC</v>
      </c>
      <c r="G676" s="57" t="s">
        <v>402</v>
      </c>
      <c r="H676" s="57" t="s">
        <v>360</v>
      </c>
      <c r="I676" s="57" t="s">
        <v>361</v>
      </c>
      <c r="J676" s="57" t="s">
        <v>403</v>
      </c>
      <c r="K676" s="67"/>
      <c r="L676" s="67" t="s">
        <v>404</v>
      </c>
      <c r="M676" s="67"/>
      <c r="N676" s="67" t="s">
        <v>365</v>
      </c>
      <c r="O676" s="67" t="s">
        <v>957</v>
      </c>
      <c r="P676" s="57" t="s">
        <v>184</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open",IF(AND(NOT(OR(LEN(AZ676)&lt;15,ISNUMBER(MATCH(AZ676,L_Placeholder,0)))),NOT(SUMPRODUCT(--ISNUMBER(SEARCH(" "&amp;L_EvidencePhrase&amp;" ",BF676)))&gt;0),NOT(OR(LEN(AU676)&lt;2,ISNUMBER(MATCH(AU676,L_Placeholder,0)))),NOT(OR(LEN(AX676)&lt;2,ISNUMBER(MATCH(AX676,L_Placeholder,0)))),TRIM(AE676)&lt;&gt;TRIM(T676)),"N/A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",BD676)))&gt;0),"INVALID – evidence missing, placeholder or not yet on file",IF(OR(LEN(AX676)&lt;2,ISNUMBER(MATCH(AX676,L_Placeholder,0))),"INVALID – verifier missing",IF(AX676=AU676,"INVALID – verifier must be someone other than the PIC",IF(SUMPRODUCT(--ISNUMBER(SEARCH(" "&amp;L_EvidencePhrase&amp;" ",BC676)))&gt;0,"INVALID – result not yet available (awaiting / TBC)",IF(AND(TRIM(U676)="Pass",SUMPRODUCT(--ISNUMBER(SEARCH(" "&amp;L_ResultBad&amp;" ",BC676)))&gt;0,NOT(SUMPRODUCT(--ISNUMBER(SEARCH(" "&amp;L_Negation&amp;" ",BC676)))&gt;0)),"INVALID – result describes a problem: use Fail, then Pass after CA",IF(AND(AQ676=1,OR(OR(LEN(AY676)&lt;3,ISNUMBER(MATCH(AY676,L_Placeholder,0))),SUMPRODUCT(--ISNUMBER(SEARCH(" "&amp;L_EvidencePhrase&amp;" ",BE676)))&gt;0)),"INVALID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SUBSTITUTE(SUBSTITUTE(SUBSTITUTE(SUBSTITUTE(SUBSTITUTE(SUBSTITUTE(SUBSTITUTE(SUBSTITUTE(SUBSTITUTE(SUBSTITUTE(SUBSTITUTE(SUBSTITUTE(SUBSTITUTE(LOWER(T676&amp;""),CHAR(160),"")," ",""),".",""),"-",""),"/",""),"?",""),"_",""),",",""),"[",""),"]",""),"(",""),")",""),"*","")</f>
        <v/>
      </c>
      <c r="AV676" s="61" t="str">
        <f aca="false">SUBSTITUTE(SUBSTITUTE(SUBSTITUTE(SUBSTITUTE(SUBSTITUTE(SUBSTITUTE(SUBSTITUTE(SUBSTITUTE(SUBSTITUTE(SUBSTITUTE(SUBSTITUTE(SUBSTITUTE(SUBSTITUTE(LOWER(V676&amp;""),CHAR(160),"")," ",""),".",""),"-",""),"/",""),"?",""),"_",""),",",""),"[",""),"]",""),"(",""),")",""),"*","")</f>
        <v/>
      </c>
      <c r="AW676" s="61" t="str">
        <f aca="false">SUBSTITUTE(SUBSTITUTE(SUBSTITUTE(SUBSTITUTE(SUBSTITUTE(SUBSTITUTE(SUBSTITUTE(SUBSTITUTE(SUBSTITUTE(SUBSTITUTE(SUBSTITUTE(SUBSTITUTE(SUBSTITUTE(LOWER(Z676&amp;""),CHAR(160),"")," ",""),".",""),"-",""),"/",""),"?",""),"_",""),",",""),"[",""),"]",""),"(",""),")",""),"*","")</f>
        <v/>
      </c>
      <c r="AX676" s="61" t="str">
        <f aca="false">SUBSTITUTE(SUBSTITUTE(SUBSTITUTE(SUBSTITUTE(SUBSTITUTE(SUBSTITUTE(SUBSTITUTE(SUBSTITUTE(SUBSTITUTE(SUBSTITUTE(SUBSTITUTE(SUBSTITUTE(SUBSTITUTE(LOWER(AE676&amp;""),CHAR(160),"")," ",""),".",""),"-",""),"/",""),"?",""),"_",""),",",""),"[",""),"]",""),"(",""),")",""),"*","")</f>
        <v/>
      </c>
      <c r="AY676" s="61" t="str">
        <f aca="false">SUBSTITUTE(SUBSTITUTE(SUBSTITUTE(SUBSTITUTE(SUBSTITUTE(SUBSTITUTE(SUBSTITUTE(SUBSTITUTE(SUBSTITUTE(SUBSTITUTE(SUBSTITUTE(SUBSTITUTE(SUBSTITUTE(LOWER(W676&amp;""),CHAR(160),"")," ",""),".",""),"-",""),"/",""),"?",""),"_",""),",",""),"[",""),"]",""),"(",""),")",""),"*","")</f>
        <v/>
      </c>
      <c r="AZ676" s="61" t="str">
        <f aca="false">SUBSTITUTE(SUBSTITUTE(SUBSTITUTE(SUBSTITUTE(SUBSTITUTE(SUBSTITUTE(SUBSTITUTE(SUBSTITUTE(SUBSTITUTE(SUBSTITUTE(SUBSTITUTE(SUBSTITUTE(SUBSTITUTE(LOWER(AC676&amp;""),CHAR(160),"")," ",""),".",""),"-",""),"/",""),"?",""),"_",""),",",""),"[",""),"]",""),"(",""),")",""),"*","")</f>
        <v/>
      </c>
      <c r="BA676" s="61" t="str">
        <f aca="false">SUBSTITUTE(SUBSTITUTE(SUBSTITUTE(SUBSTITUTE(SUBSTITUTE(SUBSTITUTE(SUBSTITUTE(SUBSTITUTE(SUBSTITUTE(SUBSTITUTE(SUBSTITUTE(SUBSTITUTE(SUBSTITUTE(LOWER(AA676&amp;""),CHAR(160),""),"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"&amp;TRIM(SUBSTITUTE(SUBSTITUTE(SUBSTITUTE(SUBSTITUTE(SUBSTITUTE(SUBSTITUTE(SUBSTITUTE(SUBSTITUTE(SUBSTITUTE(SUBSTITUTE(SUBSTITUTE(SUBSTITUTE(SUBSTITUTE(SUBSTITUTE(SUBSTITUTE(SUBSTITUTE(SUBSTITUTE(SUBSTITUTE(SUBSTITUTE(SUBSTITUTE(LOWER(V676&amp;""),CHAR(160)," "),"."," "),","," "),"-"," "),"/"," "),"("," "),")"," "),":"," "),";"," "),"_"," "),"–"," "),"?"," "),"!"," "),"*"," "),"["," "),"]"," "),"'"," "),"#"," "),"+"," "),"&amp;"," "))&amp;" "</f>
        <v>  </v>
      </c>
      <c r="BD676" s="61" t="str">
        <f aca="false">" "&amp;TRIM(SUBSTITUTE(SUBSTITUTE(SUBSTITUTE(SUBSTITUTE(SUBSTITUTE(SUBSTITUTE(SUBSTITUTE(SUBSTITUTE(SUBSTITUTE(SUBSTITUTE(SUBSTITUTE(SUBSTITUTE(SUBSTITUTE(SUBSTITUTE(SUBSTITUTE(SUBSTITUTE(SUBSTITUTE(SUBSTITUTE(SUBSTITUTE(SUBSTITUTE(LOWER(Z676&amp;""),CHAR(160)," "),"."," "),","," "),"-"," "),"/"," "),"("," "),")"," "),":"," "),";"," "),"_"," "),"–"," "),"?"," "),"!"," "),"*"," "),"["," "),"]"," "),"'"," "),"#"," "),"+"," "),"&amp;"," "))&amp;" "</f>
        <v>  </v>
      </c>
      <c r="BE676" s="61" t="str">
        <f aca="false">" "&amp;TRIM(SUBSTITUTE(SUBSTITUTE(SUBSTITUTE(SUBSTITUTE(SUBSTITUTE(SUBSTITUTE(SUBSTITUTE(SUBSTITUTE(SUBSTITUTE(SUBSTITUTE(SUBSTITUTE(SUBSTITUTE(SUBSTITUTE(SUBSTITUTE(SUBSTITUTE(SUBSTITUTE(SUBSTITUTE(SUBSTITUTE(SUBSTITUTE(SUBSTITUTE(LOWER(W676&amp;""),CHAR(160)," "),"."," "),","," "),"-"," "),"/"," "),"("," "),")"," "),":"," "),";"," "),"_"," "),"–"," "),"?"," "),"!"," "),"*"," "),"["," "),"]"," "),"'"," "),"#"," "),"+"," "),"&amp;"," "))&amp;" "</f>
        <v>  </v>
      </c>
      <c r="BF676" s="61" t="str">
        <f aca="false">" "&amp;TRIM(SUBSTITUTE(SUBSTITUTE(SUBSTITUTE(SUBSTITUTE(SUBSTITUTE(SUBSTITUTE(SUBSTITUTE(SUBSTITUTE(SUBSTITUTE(SUBSTITUTE(SUBSTITUTE(SUBSTITUTE(SUBSTITUTE(SUBSTITUTE(SUBSTITUTE(SUBSTITUTE(SUBSTITUTE(SUBSTITUTE(SUBSTITUTE(SUBSTITUTE(LOWER(AC676&amp;""),CHAR(160)," "),"."," "),","," "),"-"," "),"/"," "),"("," "),")"," "),":"," "),";"," "),"_"," "),"–"," "),"?"," "),"!"," "),"*"," "),"["," "),"]"," "),"'"," "),"#"," "),"+"," "),"&amp;"," "))&amp;" "</f>
        <v>  </v>
      </c>
    </row>
    <row r="677" customFormat="false" ht="41.25" hidden="false" customHeight="true" outlineLevel="0" collapsed="false">
      <c r="A677" s="57" t="s">
        <v>1381</v>
      </c>
      <c r="B677" s="57" t="s">
        <v>307</v>
      </c>
      <c r="C677" s="57" t="str">
        <f aca="false">Flights!$F$25</f>
        <v>MH1437</v>
      </c>
      <c r="D677" s="58" t="n">
        <f aca="false">Flights!$D$25</f>
        <v>46325</v>
      </c>
      <c r="E677" s="57" t="str">
        <f aca="false">Flights!$G$25&amp;"-"&amp;Flights!$H$25</f>
        <v>LGK-KUL</v>
      </c>
      <c r="F677" s="57" t="str">
        <f aca="false">Flights!$K$25</f>
        <v>BC</v>
      </c>
      <c r="G677" s="57" t="s">
        <v>402</v>
      </c>
      <c r="H677" s="57" t="s">
        <v>360</v>
      </c>
      <c r="I677" s="57" t="s">
        <v>361</v>
      </c>
      <c r="J677" s="57" t="s">
        <v>407</v>
      </c>
      <c r="K677" s="67" t="s">
        <v>408</v>
      </c>
      <c r="L677" s="67" t="s">
        <v>404</v>
      </c>
      <c r="M677" s="67"/>
      <c r="N677" s="67" t="s">
        <v>365</v>
      </c>
      <c r="O677" s="67" t="s">
        <v>957</v>
      </c>
      <c r="P677" s="57" t="s">
        <v>184</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open",IF(AND(NOT(OR(LEN(AZ677)&lt;15,ISNUMBER(MATCH(AZ677,L_Placeholder,0)))),NOT(SUMPRODUCT(--ISNUMBER(SEARCH(" "&amp;L_EvidencePhrase&amp;" ",BF677)))&gt;0),NOT(OR(LEN(AU677)&lt;2,ISNUMBER(MATCH(AU677,L_Placeholder,0)))),NOT(OR(LEN(AX677)&lt;2,ISNUMBER(MATCH(AX677,L_Placeholder,0)))),TRIM(AE677)&lt;&gt;TRIM(T677)),"N/A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",BD677)))&gt;0),"INVALID – evidence missing, placeholder or not yet on file",IF(OR(LEN(AX677)&lt;2,ISNUMBER(MATCH(AX677,L_Placeholder,0))),"INVALID – verifier missing",IF(AX677=AU677,"INVALID – verifier must be someone other than the PIC",IF(SUMPRODUCT(--ISNUMBER(SEARCH(" "&amp;L_EvidencePhrase&amp;" ",BC677)))&gt;0,"INVALID – result not yet available (awaiting / TBC)",IF(AND(TRIM(U677)="Pass",SUMPRODUCT(--ISNUMBER(SEARCH(" "&amp;L_ResultBad&amp;" ",BC677)))&gt;0,NOT(SUMPRODUCT(--ISNUMBER(SEARCH(" "&amp;L_Negation&amp;" ",BC677)))&gt;0)),"INVALID – result describes a problem: use Fail, then Pass after CA",IF(AND(AQ677=1,OR(OR(LEN(AY677)&lt;3,ISNUMBER(MATCH(AY677,L_Placeholder,0))),SUMPRODUCT(--ISNUMBER(SEARCH(" "&amp;L_EvidencePhrase&amp;" ",BE677)))&gt;0)),"INVALID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SUBSTITUTE(SUBSTITUTE(SUBSTITUTE(SUBSTITUTE(SUBSTITUTE(SUBSTITUTE(SUBSTITUTE(SUBSTITUTE(SUBSTITUTE(SUBSTITUTE(SUBSTITUTE(SUBSTITUTE(SUBSTITUTE(LOWER(T677&amp;""),CHAR(160),"")," ",""),".",""),"-",""),"/",""),"?",""),"_",""),",",""),"[",""),"]",""),"(",""),")",""),"*","")</f>
        <v/>
      </c>
      <c r="AV677" s="61" t="str">
        <f aca="false">SUBSTITUTE(SUBSTITUTE(SUBSTITUTE(SUBSTITUTE(SUBSTITUTE(SUBSTITUTE(SUBSTITUTE(SUBSTITUTE(SUBSTITUTE(SUBSTITUTE(SUBSTITUTE(SUBSTITUTE(SUBSTITUTE(LOWER(V677&amp;""),CHAR(160),"")," ",""),".",""),"-",""),"/",""),"?",""),"_",""),",",""),"[",""),"]",""),"(",""),")",""),"*","")</f>
        <v/>
      </c>
      <c r="AW677" s="61" t="str">
        <f aca="false">SUBSTITUTE(SUBSTITUTE(SUBSTITUTE(SUBSTITUTE(SUBSTITUTE(SUBSTITUTE(SUBSTITUTE(SUBSTITUTE(SUBSTITUTE(SUBSTITUTE(SUBSTITUTE(SUBSTITUTE(SUBSTITUTE(LOWER(Z677&amp;""),CHAR(160),"")," ",""),".",""),"-",""),"/",""),"?",""),"_",""),",",""),"[",""),"]",""),"(",""),")",""),"*","")</f>
        <v/>
      </c>
      <c r="AX677" s="61" t="str">
        <f aca="false">SUBSTITUTE(SUBSTITUTE(SUBSTITUTE(SUBSTITUTE(SUBSTITUTE(SUBSTITUTE(SUBSTITUTE(SUBSTITUTE(SUBSTITUTE(SUBSTITUTE(SUBSTITUTE(SUBSTITUTE(SUBSTITUTE(LOWER(AE677&amp;""),CHAR(160),"")," ",""),".",""),"-",""),"/",""),"?",""),"_",""),",",""),"[",""),"]",""),"(",""),")",""),"*","")</f>
        <v/>
      </c>
      <c r="AY677" s="61" t="str">
        <f aca="false">SUBSTITUTE(SUBSTITUTE(SUBSTITUTE(SUBSTITUTE(SUBSTITUTE(SUBSTITUTE(SUBSTITUTE(SUBSTITUTE(SUBSTITUTE(SUBSTITUTE(SUBSTITUTE(SUBSTITUTE(SUBSTITUTE(LOWER(W677&amp;""),CHAR(160),"")," ",""),".",""),"-",""),"/",""),"?",""),"_",""),",",""),"[",""),"]",""),"(",""),")",""),"*","")</f>
        <v/>
      </c>
      <c r="AZ677" s="61" t="str">
        <f aca="false">SUBSTITUTE(SUBSTITUTE(SUBSTITUTE(SUBSTITUTE(SUBSTITUTE(SUBSTITUTE(SUBSTITUTE(SUBSTITUTE(SUBSTITUTE(SUBSTITUTE(SUBSTITUTE(SUBSTITUTE(SUBSTITUTE(LOWER(AC677&amp;""),CHAR(160),"")," ",""),".",""),"-",""),"/",""),"?",""),"_",""),",",""),"[",""),"]",""),"(",""),")",""),"*","")</f>
        <v/>
      </c>
      <c r="BA677" s="61" t="str">
        <f aca="false">SUBSTITUTE(SUBSTITUTE(SUBSTITUTE(SUBSTITUTE(SUBSTITUTE(SUBSTITUTE(SUBSTITUTE(SUBSTITUTE(SUBSTITUTE(SUBSTITUTE(SUBSTITUTE(SUBSTITUTE(SUBSTITUTE(LOWER(AA677&amp;""),CHAR(160),""),"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"&amp;TRIM(SUBSTITUTE(SUBSTITUTE(SUBSTITUTE(SUBSTITUTE(SUBSTITUTE(SUBSTITUTE(SUBSTITUTE(SUBSTITUTE(SUBSTITUTE(SUBSTITUTE(SUBSTITUTE(SUBSTITUTE(SUBSTITUTE(SUBSTITUTE(SUBSTITUTE(SUBSTITUTE(SUBSTITUTE(SUBSTITUTE(SUBSTITUTE(SUBSTITUTE(LOWER(V677&amp;""),CHAR(160)," "),"."," "),","," "),"-"," "),"/"," "),"("," "),")"," "),":"," "),";"," "),"_"," "),"–"," "),"?"," "),"!"," "),"*"," "),"["," "),"]"," "),"'"," "),"#"," "),"+"," "),"&amp;"," "))&amp;" "</f>
        <v>  </v>
      </c>
      <c r="BD677" s="61" t="str">
        <f aca="false">" "&amp;TRIM(SUBSTITUTE(SUBSTITUTE(SUBSTITUTE(SUBSTITUTE(SUBSTITUTE(SUBSTITUTE(SUBSTITUTE(SUBSTITUTE(SUBSTITUTE(SUBSTITUTE(SUBSTITUTE(SUBSTITUTE(SUBSTITUTE(SUBSTITUTE(SUBSTITUTE(SUBSTITUTE(SUBSTITUTE(SUBSTITUTE(SUBSTITUTE(SUBSTITUTE(LOWER(Z677&amp;""),CHAR(160)," "),"."," "),","," "),"-"," "),"/"," "),"("," "),")"," "),":"," "),";"," "),"_"," "),"–"," "),"?"," "),"!"," "),"*"," "),"["," "),"]"," "),"'"," "),"#"," "),"+"," "),"&amp;"," "))&amp;" "</f>
        <v>  </v>
      </c>
      <c r="BE677" s="61" t="str">
        <f aca="false">" "&amp;TRIM(SUBSTITUTE(SUBSTITUTE(SUBSTITUTE(SUBSTITUTE(SUBSTITUTE(SUBSTITUTE(SUBSTITUTE(SUBSTITUTE(SUBSTITUTE(SUBSTITUTE(SUBSTITUTE(SUBSTITUTE(SUBSTITUTE(SUBSTITUTE(SUBSTITUTE(SUBSTITUTE(SUBSTITUTE(SUBSTITUTE(SUBSTITUTE(SUBSTITUTE(LOWER(W677&amp;""),CHAR(160)," "),"."," "),","," "),"-"," "),"/"," "),"("," "),")"," "),":"," "),";"," "),"_"," "),"–"," "),"?"," "),"!"," "),"*"," "),"["," "),"]"," "),"'"," "),"#"," "),"+"," "),"&amp;"," "))&amp;" "</f>
        <v>  </v>
      </c>
      <c r="BF677" s="61" t="str">
        <f aca="false">" "&amp;TRIM(SUBSTITUTE(SUBSTITUTE(SUBSTITUTE(SUBSTITUTE(SUBSTITUTE(SUBSTITUTE(SUBSTITUTE(SUBSTITUTE(SUBSTITUTE(SUBSTITUTE(SUBSTITUTE(SUBSTITUTE(SUBSTITUTE(SUBSTITUTE(SUBSTITUTE(SUBSTITUTE(SUBSTITUTE(SUBSTITUTE(SUBSTITUTE(SUBSTITUTE(LOWER(AC677&amp;""),CHAR(160)," "),"."," "),","," "),"-"," "),"/"," "),"("," "),")"," "),":"," "),";"," "),"_"," "),"–"," "),"?"," "),"!"," "),"*"," "),"["," "),"]"," "),"'"," "),"#"," "),"+"," "),"&amp;"," "))&amp;" "</f>
        <v>  </v>
      </c>
    </row>
    <row r="678" customFormat="false" ht="41.25" hidden="false" customHeight="true" outlineLevel="0" collapsed="false">
      <c r="A678" s="57" t="s">
        <v>1382</v>
      </c>
      <c r="B678" s="57" t="s">
        <v>307</v>
      </c>
      <c r="C678" s="57" t="str">
        <f aca="false">Flights!$F$25</f>
        <v>MH1437</v>
      </c>
      <c r="D678" s="58" t="n">
        <f aca="false">Flights!$D$25</f>
        <v>46325</v>
      </c>
      <c r="E678" s="57" t="str">
        <f aca="false">Flights!$G$25&amp;"-"&amp;Flights!$H$25</f>
        <v>LGK-KUL</v>
      </c>
      <c r="F678" s="57" t="str">
        <f aca="false">Flights!$K$25</f>
        <v>BC</v>
      </c>
      <c r="G678" s="57" t="s">
        <v>402</v>
      </c>
      <c r="H678" s="57" t="s">
        <v>360</v>
      </c>
      <c r="I678" s="57" t="s">
        <v>410</v>
      </c>
      <c r="J678" s="57" t="s">
        <v>411</v>
      </c>
      <c r="K678" s="67"/>
      <c r="L678" s="67" t="s">
        <v>404</v>
      </c>
      <c r="M678" s="67"/>
      <c r="N678" s="67" t="s">
        <v>365</v>
      </c>
      <c r="O678" s="67" t="s">
        <v>957</v>
      </c>
      <c r="P678" s="57" t="s">
        <v>184</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open",IF(AND(NOT(OR(LEN(AZ678)&lt;15,ISNUMBER(MATCH(AZ678,L_Placeholder,0)))),NOT(SUMPRODUCT(--ISNUMBER(SEARCH(" "&amp;L_EvidencePhrase&amp;" ",BF678)))&gt;0),NOT(OR(LEN(AU678)&lt;2,ISNUMBER(MATCH(AU678,L_Placeholder,0)))),NOT(OR(LEN(AX678)&lt;2,ISNUMBER(MATCH(AX678,L_Placeholder,0)))),TRIM(AE678)&lt;&gt;TRIM(T678)),"N/A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",BD678)))&gt;0),"INVALID – evidence missing, placeholder or not yet on file",IF(OR(LEN(AX678)&lt;2,ISNUMBER(MATCH(AX678,L_Placeholder,0))),"INVALID – verifier missing",IF(AX678=AU678,"INVALID – verifier must be someone other than the PIC",IF(SUMPRODUCT(--ISNUMBER(SEARCH(" "&amp;L_EvidencePhrase&amp;" ",BC678)))&gt;0,"INVALID – result not yet available (awaiting / TBC)",IF(AND(TRIM(U678)="Pass",SUMPRODUCT(--ISNUMBER(SEARCH(" "&amp;L_ResultBad&amp;" ",BC678)))&gt;0,NOT(SUMPRODUCT(--ISNUMBER(SEARCH(" "&amp;L_Negation&amp;" ",BC678)))&gt;0)),"INVALID – result describes a problem: use Fail, then Pass after CA",IF(AND(AQ678=1,OR(OR(LEN(AY678)&lt;3,ISNUMBER(MATCH(AY678,L_Placeholder,0))),SUMPRODUCT(--ISNUMBER(SEARCH(" "&amp;L_EvidencePhrase&amp;" ",BE678)))&gt;0)),"INVALID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SUBSTITUTE(SUBSTITUTE(SUBSTITUTE(SUBSTITUTE(SUBSTITUTE(SUBSTITUTE(SUBSTITUTE(SUBSTITUTE(SUBSTITUTE(SUBSTITUTE(SUBSTITUTE(SUBSTITUTE(SUBSTITUTE(LOWER(T678&amp;""),CHAR(160),"")," ",""),".",""),"-",""),"/",""),"?",""),"_",""),",",""),"[",""),"]",""),"(",""),")",""),"*","")</f>
        <v/>
      </c>
      <c r="AV678" s="61" t="str">
        <f aca="false">SUBSTITUTE(SUBSTITUTE(SUBSTITUTE(SUBSTITUTE(SUBSTITUTE(SUBSTITUTE(SUBSTITUTE(SUBSTITUTE(SUBSTITUTE(SUBSTITUTE(SUBSTITUTE(SUBSTITUTE(SUBSTITUTE(LOWER(V678&amp;""),CHAR(160),"")," ",""),".",""),"-",""),"/",""),"?",""),"_",""),",",""),"[",""),"]",""),"(",""),")",""),"*","")</f>
        <v/>
      </c>
      <c r="AW678" s="61" t="str">
        <f aca="false">SUBSTITUTE(SUBSTITUTE(SUBSTITUTE(SUBSTITUTE(SUBSTITUTE(SUBSTITUTE(SUBSTITUTE(SUBSTITUTE(SUBSTITUTE(SUBSTITUTE(SUBSTITUTE(SUBSTITUTE(SUBSTITUTE(LOWER(Z678&amp;""),CHAR(160),"")," ",""),".",""),"-",""),"/",""),"?",""),"_",""),",",""),"[",""),"]",""),"(",""),")",""),"*","")</f>
        <v/>
      </c>
      <c r="AX678" s="61" t="str">
        <f aca="false">SUBSTITUTE(SUBSTITUTE(SUBSTITUTE(SUBSTITUTE(SUBSTITUTE(SUBSTITUTE(SUBSTITUTE(SUBSTITUTE(SUBSTITUTE(SUBSTITUTE(SUBSTITUTE(SUBSTITUTE(SUBSTITUTE(LOWER(AE678&amp;""),CHAR(160),"")," ",""),".",""),"-",""),"/",""),"?",""),"_",""),",",""),"[",""),"]",""),"(",""),")",""),"*","")</f>
        <v/>
      </c>
      <c r="AY678" s="61" t="str">
        <f aca="false">SUBSTITUTE(SUBSTITUTE(SUBSTITUTE(SUBSTITUTE(SUBSTITUTE(SUBSTITUTE(SUBSTITUTE(SUBSTITUTE(SUBSTITUTE(SUBSTITUTE(SUBSTITUTE(SUBSTITUTE(SUBSTITUTE(LOWER(W678&amp;""),CHAR(160),"")," ",""),".",""),"-",""),"/",""),"?",""),"_",""),",",""),"[",""),"]",""),"(",""),")",""),"*","")</f>
        <v/>
      </c>
      <c r="AZ678" s="61" t="str">
        <f aca="false">SUBSTITUTE(SUBSTITUTE(SUBSTITUTE(SUBSTITUTE(SUBSTITUTE(SUBSTITUTE(SUBSTITUTE(SUBSTITUTE(SUBSTITUTE(SUBSTITUTE(SUBSTITUTE(SUBSTITUTE(SUBSTITUTE(LOWER(AC678&amp;""),CHAR(160),"")," ",""),".",""),"-",""),"/",""),"?",""),"_",""),",",""),"[",""),"]",""),"(",""),")",""),"*","")</f>
        <v/>
      </c>
      <c r="BA678" s="61" t="str">
        <f aca="false">SUBSTITUTE(SUBSTITUTE(SUBSTITUTE(SUBSTITUTE(SUBSTITUTE(SUBSTITUTE(SUBSTITUTE(SUBSTITUTE(SUBSTITUTE(SUBSTITUTE(SUBSTITUTE(SUBSTITUTE(SUBSTITUTE(LOWER(AA678&amp;""),CHAR(160),""),"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"&amp;TRIM(SUBSTITUTE(SUBSTITUTE(SUBSTITUTE(SUBSTITUTE(SUBSTITUTE(SUBSTITUTE(SUBSTITUTE(SUBSTITUTE(SUBSTITUTE(SUBSTITUTE(SUBSTITUTE(SUBSTITUTE(SUBSTITUTE(SUBSTITUTE(SUBSTITUTE(SUBSTITUTE(SUBSTITUTE(SUBSTITUTE(SUBSTITUTE(SUBSTITUTE(LOWER(V678&amp;""),CHAR(160)," "),"."," "),","," "),"-"," "),"/"," "),"("," "),")"," "),":"," "),";"," "),"_"," "),"–"," "),"?"," "),"!"," "),"*"," "),"["," "),"]"," "),"'"," "),"#"," "),"+"," "),"&amp;"," "))&amp;" "</f>
        <v>  </v>
      </c>
      <c r="BD678" s="61" t="str">
        <f aca="false">" "&amp;TRIM(SUBSTITUTE(SUBSTITUTE(SUBSTITUTE(SUBSTITUTE(SUBSTITUTE(SUBSTITUTE(SUBSTITUTE(SUBSTITUTE(SUBSTITUTE(SUBSTITUTE(SUBSTITUTE(SUBSTITUTE(SUBSTITUTE(SUBSTITUTE(SUBSTITUTE(SUBSTITUTE(SUBSTITUTE(SUBSTITUTE(SUBSTITUTE(SUBSTITUTE(LOWER(Z678&amp;""),CHAR(160)," "),"."," "),","," "),"-"," "),"/"," "),"("," "),")"," "),":"," "),";"," "),"_"," "),"–"," "),"?"," "),"!"," "),"*"," "),"["," "),"]"," "),"'"," "),"#"," "),"+"," "),"&amp;"," "))&amp;" "</f>
        <v>  </v>
      </c>
      <c r="BE678" s="61" t="str">
        <f aca="false">" "&amp;TRIM(SUBSTITUTE(SUBSTITUTE(SUBSTITUTE(SUBSTITUTE(SUBSTITUTE(SUBSTITUTE(SUBSTITUTE(SUBSTITUTE(SUBSTITUTE(SUBSTITUTE(SUBSTITUTE(SUBSTITUTE(SUBSTITUTE(SUBSTITUTE(SUBSTITUTE(SUBSTITUTE(SUBSTITUTE(SUBSTITUTE(SUBSTITUTE(SUBSTITUTE(LOWER(W678&amp;""),CHAR(160)," "),"."," "),","," "),"-"," "),"/"," "),"("," "),")"," "),":"," "),";"," "),"_"," "),"–"," "),"?"," "),"!"," "),"*"," "),"["," "),"]"," "),"'"," "),"#"," "),"+"," "),"&amp;"," "))&amp;" "</f>
        <v>  </v>
      </c>
      <c r="BF678" s="61" t="str">
        <f aca="false">" "&amp;TRIM(SUBSTITUTE(SUBSTITUTE(SUBSTITUTE(SUBSTITUTE(SUBSTITUTE(SUBSTITUTE(SUBSTITUTE(SUBSTITUTE(SUBSTITUTE(SUBSTITUTE(SUBSTITUTE(SUBSTITUTE(SUBSTITUTE(SUBSTITUTE(SUBSTITUTE(SUBSTITUTE(SUBSTITUTE(SUBSTITUTE(SUBSTITUTE(SUBSTITUTE(LOWER(AC678&amp;""),CHAR(160)," "),"."," "),","," "),"-"," "),"/"," "),"("," "),")"," "),":"," "),";"," "),"_"," "),"–"," "),"?"," "),"!"," "),"*"," "),"["," "),"]"," "),"'"," "),"#"," "),"+"," "),"&amp;"," "))&amp;" "</f>
        <v>  </v>
      </c>
    </row>
    <row r="679" customFormat="false" ht="41.25" hidden="false" customHeight="true" outlineLevel="0" collapsed="false">
      <c r="A679" s="57" t="s">
        <v>1383</v>
      </c>
      <c r="B679" s="57" t="s">
        <v>307</v>
      </c>
      <c r="C679" s="57" t="str">
        <f aca="false">Flights!$F$25</f>
        <v>MH1437</v>
      </c>
      <c r="D679" s="58" t="n">
        <f aca="false">Flights!$D$25</f>
        <v>46325</v>
      </c>
      <c r="E679" s="57" t="str">
        <f aca="false">Flights!$G$25&amp;"-"&amp;Flights!$H$25</f>
        <v>LGK-KUL</v>
      </c>
      <c r="F679" s="57" t="str">
        <f aca="false">Flights!$K$25</f>
        <v>BC</v>
      </c>
      <c r="G679" s="57" t="s">
        <v>402</v>
      </c>
      <c r="H679" s="57" t="s">
        <v>360</v>
      </c>
      <c r="I679" s="57" t="s">
        <v>410</v>
      </c>
      <c r="J679" s="57" t="s">
        <v>413</v>
      </c>
      <c r="K679" s="67"/>
      <c r="L679" s="67" t="s">
        <v>404</v>
      </c>
      <c r="M679" s="67"/>
      <c r="N679" s="67" t="s">
        <v>365</v>
      </c>
      <c r="O679" s="67" t="s">
        <v>957</v>
      </c>
      <c r="P679" s="57" t="s">
        <v>184</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open",IF(AND(NOT(OR(LEN(AZ679)&lt;15,ISNUMBER(MATCH(AZ679,L_Placeholder,0)))),NOT(SUMPRODUCT(--ISNUMBER(SEARCH(" "&amp;L_EvidencePhrase&amp;" ",BF679)))&gt;0),NOT(OR(LEN(AU679)&lt;2,ISNUMBER(MATCH(AU679,L_Placeholder,0)))),NOT(OR(LEN(AX679)&lt;2,ISNUMBER(MATCH(AX679,L_Placeholder,0)))),TRIM(AE679)&lt;&gt;TRIM(T679)),"N/A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",BD679)))&gt;0),"INVALID – evidence missing, placeholder or not yet on file",IF(OR(LEN(AX679)&lt;2,ISNUMBER(MATCH(AX679,L_Placeholder,0))),"INVALID – verifier missing",IF(AX679=AU679,"INVALID – verifier must be someone other than the PIC",IF(SUMPRODUCT(--ISNUMBER(SEARCH(" "&amp;L_EvidencePhrase&amp;" ",BC679)))&gt;0,"INVALID – result not yet available (awaiting / TBC)",IF(AND(TRIM(U679)="Pass",SUMPRODUCT(--ISNUMBER(SEARCH(" "&amp;L_ResultBad&amp;" ",BC679)))&gt;0,NOT(SUMPRODUCT(--ISNUMBER(SEARCH(" "&amp;L_Negation&amp;" ",BC679)))&gt;0)),"INVALID – result describes a problem: use Fail, then Pass after CA",IF(AND(AQ679=1,OR(OR(LEN(AY679)&lt;3,ISNUMBER(MATCH(AY679,L_Placeholder,0))),SUMPRODUCT(--ISNUMBER(SEARCH(" "&amp;L_EvidencePhrase&amp;" ",BE679)))&gt;0)),"INVALID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SUBSTITUTE(SUBSTITUTE(SUBSTITUTE(SUBSTITUTE(SUBSTITUTE(SUBSTITUTE(SUBSTITUTE(SUBSTITUTE(SUBSTITUTE(SUBSTITUTE(SUBSTITUTE(SUBSTITUTE(SUBSTITUTE(LOWER(T679&amp;""),CHAR(160),"")," ",""),".",""),"-",""),"/",""),"?",""),"_",""),",",""),"[",""),"]",""),"(",""),")",""),"*","")</f>
        <v/>
      </c>
      <c r="AV679" s="61" t="str">
        <f aca="false">SUBSTITUTE(SUBSTITUTE(SUBSTITUTE(SUBSTITUTE(SUBSTITUTE(SUBSTITUTE(SUBSTITUTE(SUBSTITUTE(SUBSTITUTE(SUBSTITUTE(SUBSTITUTE(SUBSTITUTE(SUBSTITUTE(LOWER(V679&amp;""),CHAR(160),"")," ",""),".",""),"-",""),"/",""),"?",""),"_",""),",",""),"[",""),"]",""),"(",""),")",""),"*","")</f>
        <v/>
      </c>
      <c r="AW679" s="61" t="str">
        <f aca="false">SUBSTITUTE(SUBSTITUTE(SUBSTITUTE(SUBSTITUTE(SUBSTITUTE(SUBSTITUTE(SUBSTITUTE(SUBSTITUTE(SUBSTITUTE(SUBSTITUTE(SUBSTITUTE(SUBSTITUTE(SUBSTITUTE(LOWER(Z679&amp;""),CHAR(160),"")," ",""),".",""),"-",""),"/",""),"?",""),"_",""),",",""),"[",""),"]",""),"(",""),")",""),"*","")</f>
        <v/>
      </c>
      <c r="AX679" s="61" t="str">
        <f aca="false">SUBSTITUTE(SUBSTITUTE(SUBSTITUTE(SUBSTITUTE(SUBSTITUTE(SUBSTITUTE(SUBSTITUTE(SUBSTITUTE(SUBSTITUTE(SUBSTITUTE(SUBSTITUTE(SUBSTITUTE(SUBSTITUTE(LOWER(AE679&amp;""),CHAR(160),"")," ",""),".",""),"-",""),"/",""),"?",""),"_",""),",",""),"[",""),"]",""),"(",""),")",""),"*","")</f>
        <v/>
      </c>
      <c r="AY679" s="61" t="str">
        <f aca="false">SUBSTITUTE(SUBSTITUTE(SUBSTITUTE(SUBSTITUTE(SUBSTITUTE(SUBSTITUTE(SUBSTITUTE(SUBSTITUTE(SUBSTITUTE(SUBSTITUTE(SUBSTITUTE(SUBSTITUTE(SUBSTITUTE(LOWER(W679&amp;""),CHAR(160),"")," ",""),".",""),"-",""),"/",""),"?",""),"_",""),",",""),"[",""),"]",""),"(",""),")",""),"*","")</f>
        <v/>
      </c>
      <c r="AZ679" s="61" t="str">
        <f aca="false">SUBSTITUTE(SUBSTITUTE(SUBSTITUTE(SUBSTITUTE(SUBSTITUTE(SUBSTITUTE(SUBSTITUTE(SUBSTITUTE(SUBSTITUTE(SUBSTITUTE(SUBSTITUTE(SUBSTITUTE(SUBSTITUTE(LOWER(AC679&amp;""),CHAR(160),"")," ",""),".",""),"-",""),"/",""),"?",""),"_",""),",",""),"[",""),"]",""),"(",""),")",""),"*","")</f>
        <v/>
      </c>
      <c r="BA679" s="61" t="str">
        <f aca="false">SUBSTITUTE(SUBSTITUTE(SUBSTITUTE(SUBSTITUTE(SUBSTITUTE(SUBSTITUTE(SUBSTITUTE(SUBSTITUTE(SUBSTITUTE(SUBSTITUTE(SUBSTITUTE(SUBSTITUTE(SUBSTITUTE(LOWER(AA679&amp;""),CHAR(160),""),"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"&amp;TRIM(SUBSTITUTE(SUBSTITUTE(SUBSTITUTE(SUBSTITUTE(SUBSTITUTE(SUBSTITUTE(SUBSTITUTE(SUBSTITUTE(SUBSTITUTE(SUBSTITUTE(SUBSTITUTE(SUBSTITUTE(SUBSTITUTE(SUBSTITUTE(SUBSTITUTE(SUBSTITUTE(SUBSTITUTE(SUBSTITUTE(SUBSTITUTE(SUBSTITUTE(LOWER(V679&amp;""),CHAR(160)," "),"."," "),","," "),"-"," "),"/"," "),"("," "),")"," "),":"," "),";"," "),"_"," "),"–"," "),"?"," "),"!"," "),"*"," "),"["," "),"]"," "),"'"," "),"#"," "),"+"," "),"&amp;"," "))&amp;" "</f>
        <v>  </v>
      </c>
      <c r="BD679" s="61" t="str">
        <f aca="false">" "&amp;TRIM(SUBSTITUTE(SUBSTITUTE(SUBSTITUTE(SUBSTITUTE(SUBSTITUTE(SUBSTITUTE(SUBSTITUTE(SUBSTITUTE(SUBSTITUTE(SUBSTITUTE(SUBSTITUTE(SUBSTITUTE(SUBSTITUTE(SUBSTITUTE(SUBSTITUTE(SUBSTITUTE(SUBSTITUTE(SUBSTITUTE(SUBSTITUTE(SUBSTITUTE(LOWER(Z679&amp;""),CHAR(160)," "),"."," "),","," "),"-"," "),"/"," "),"("," "),")"," "),":"," "),";"," "),"_"," "),"–"," "),"?"," "),"!"," "),"*"," "),"["," "),"]"," "),"'"," "),"#"," "),"+"," "),"&amp;"," "))&amp;" "</f>
        <v>  </v>
      </c>
      <c r="BE679" s="61" t="str">
        <f aca="false">" "&amp;TRIM(SUBSTITUTE(SUBSTITUTE(SUBSTITUTE(SUBSTITUTE(SUBSTITUTE(SUBSTITUTE(SUBSTITUTE(SUBSTITUTE(SUBSTITUTE(SUBSTITUTE(SUBSTITUTE(SUBSTITUTE(SUBSTITUTE(SUBSTITUTE(SUBSTITUTE(SUBSTITUTE(SUBSTITUTE(SUBSTITUTE(SUBSTITUTE(SUBSTITUTE(LOWER(W679&amp;""),CHAR(160)," "),"."," "),","," "),"-"," "),"/"," "),"("," "),")"," "),":"," "),";"," "),"_"," "),"–"," "),"?"," "),"!"," "),"*"," "),"["," "),"]"," "),"'"," "),"#"," "),"+"," "),"&amp;"," "))&amp;" "</f>
        <v>  </v>
      </c>
      <c r="BF679" s="61" t="str">
        <f aca="false">" "&amp;TRIM(SUBSTITUTE(SUBSTITUTE(SUBSTITUTE(SUBSTITUTE(SUBSTITUTE(SUBSTITUTE(SUBSTITUTE(SUBSTITUTE(SUBSTITUTE(SUBSTITUTE(SUBSTITUTE(SUBSTITUTE(SUBSTITUTE(SUBSTITUTE(SUBSTITUTE(SUBSTITUTE(SUBSTITUTE(SUBSTITUTE(SUBSTITUTE(SUBSTITUTE(LOWER(AC679&amp;""),CHAR(160)," "),"."," "),","," "),"-"," "),"/"," "),"("," "),")"," "),":"," "),";"," "),"_"," "),"–"," "),"?"," "),"!"," "),"*"," "),"["," "),"]"," "),"'"," "),"#"," "),"+"," "),"&amp;"," "))&amp;" "</f>
        <v>  </v>
      </c>
    </row>
    <row r="680" customFormat="false" ht="41.25" hidden="false" customHeight="true" outlineLevel="0" collapsed="false">
      <c r="A680" s="57" t="s">
        <v>1384</v>
      </c>
      <c r="B680" s="57" t="s">
        <v>307</v>
      </c>
      <c r="C680" s="57" t="str">
        <f aca="false">Flights!$F$25</f>
        <v>MH1437</v>
      </c>
      <c r="D680" s="58" t="n">
        <f aca="false">Flights!$D$25</f>
        <v>46325</v>
      </c>
      <c r="E680" s="57" t="str">
        <f aca="false">Flights!$G$25&amp;"-"&amp;Flights!$H$25</f>
        <v>LGK-KUL</v>
      </c>
      <c r="F680" s="57" t="str">
        <f aca="false">Flights!$K$25</f>
        <v>BC</v>
      </c>
      <c r="G680" s="57" t="s">
        <v>402</v>
      </c>
      <c r="H680" s="57" t="s">
        <v>360</v>
      </c>
      <c r="I680" s="57" t="s">
        <v>410</v>
      </c>
      <c r="J680" s="57" t="s">
        <v>415</v>
      </c>
      <c r="K680" s="67"/>
      <c r="L680" s="67" t="s">
        <v>404</v>
      </c>
      <c r="M680" s="67"/>
      <c r="N680" s="67" t="s">
        <v>365</v>
      </c>
      <c r="O680" s="67" t="s">
        <v>957</v>
      </c>
      <c r="P680" s="57" t="s">
        <v>184</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open",IF(AND(NOT(OR(LEN(AZ680)&lt;15,ISNUMBER(MATCH(AZ680,L_Placeholder,0)))),NOT(SUMPRODUCT(--ISNUMBER(SEARCH(" "&amp;L_EvidencePhrase&amp;" ",BF680)))&gt;0),NOT(OR(LEN(AU680)&lt;2,ISNUMBER(MATCH(AU680,L_Placeholder,0)))),NOT(OR(LEN(AX680)&lt;2,ISNUMBER(MATCH(AX680,L_Placeholder,0)))),TRIM(AE680)&lt;&gt;TRIM(T680)),"N/A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",BD680)))&gt;0),"INVALID – evidence missing, placeholder or not yet on file",IF(OR(LEN(AX680)&lt;2,ISNUMBER(MATCH(AX680,L_Placeholder,0))),"INVALID – verifier missing",IF(AX680=AU680,"INVALID – verifier must be someone other than the PIC",IF(SUMPRODUCT(--ISNUMBER(SEARCH(" "&amp;L_EvidencePhrase&amp;" ",BC680)))&gt;0,"INVALID – result not yet available (awaiting / TBC)",IF(AND(TRIM(U680)="Pass",SUMPRODUCT(--ISNUMBER(SEARCH(" "&amp;L_ResultBad&amp;" ",BC680)))&gt;0,NOT(SUMPRODUCT(--ISNUMBER(SEARCH(" "&amp;L_Negation&amp;" ",BC680)))&gt;0)),"INVALID – result describes a problem: use Fail, then Pass after CA",IF(AND(AQ680=1,OR(OR(LEN(AY680)&lt;3,ISNUMBER(MATCH(AY680,L_Placeholder,0))),SUMPRODUCT(--ISNUMBER(SEARCH(" "&amp;L_EvidencePhrase&amp;" ",BE680)))&gt;0)),"INVALID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SUBSTITUTE(SUBSTITUTE(SUBSTITUTE(SUBSTITUTE(SUBSTITUTE(SUBSTITUTE(SUBSTITUTE(SUBSTITUTE(SUBSTITUTE(SUBSTITUTE(SUBSTITUTE(SUBSTITUTE(SUBSTITUTE(LOWER(T680&amp;""),CHAR(160),"")," ",""),".",""),"-",""),"/",""),"?",""),"_",""),",",""),"[",""),"]",""),"(",""),")",""),"*","")</f>
        <v/>
      </c>
      <c r="AV680" s="61" t="str">
        <f aca="false">SUBSTITUTE(SUBSTITUTE(SUBSTITUTE(SUBSTITUTE(SUBSTITUTE(SUBSTITUTE(SUBSTITUTE(SUBSTITUTE(SUBSTITUTE(SUBSTITUTE(SUBSTITUTE(SUBSTITUTE(SUBSTITUTE(LOWER(V680&amp;""),CHAR(160),"")," ",""),".",""),"-",""),"/",""),"?",""),"_",""),",",""),"[",""),"]",""),"(",""),")",""),"*","")</f>
        <v/>
      </c>
      <c r="AW680" s="61" t="str">
        <f aca="false">SUBSTITUTE(SUBSTITUTE(SUBSTITUTE(SUBSTITUTE(SUBSTITUTE(SUBSTITUTE(SUBSTITUTE(SUBSTITUTE(SUBSTITUTE(SUBSTITUTE(SUBSTITUTE(SUBSTITUTE(SUBSTITUTE(LOWER(Z680&amp;""),CHAR(160),"")," ",""),".",""),"-",""),"/",""),"?",""),"_",""),",",""),"[",""),"]",""),"(",""),")",""),"*","")</f>
        <v/>
      </c>
      <c r="AX680" s="61" t="str">
        <f aca="false">SUBSTITUTE(SUBSTITUTE(SUBSTITUTE(SUBSTITUTE(SUBSTITUTE(SUBSTITUTE(SUBSTITUTE(SUBSTITUTE(SUBSTITUTE(SUBSTITUTE(SUBSTITUTE(SUBSTITUTE(SUBSTITUTE(LOWER(AE680&amp;""),CHAR(160),"")," ",""),".",""),"-",""),"/",""),"?",""),"_",""),",",""),"[",""),"]",""),"(",""),")",""),"*","")</f>
        <v/>
      </c>
      <c r="AY680" s="61" t="str">
        <f aca="false">SUBSTITUTE(SUBSTITUTE(SUBSTITUTE(SUBSTITUTE(SUBSTITUTE(SUBSTITUTE(SUBSTITUTE(SUBSTITUTE(SUBSTITUTE(SUBSTITUTE(SUBSTITUTE(SUBSTITUTE(SUBSTITUTE(LOWER(W680&amp;""),CHAR(160),"")," ",""),".",""),"-",""),"/",""),"?",""),"_",""),",",""),"[",""),"]",""),"(",""),")",""),"*","")</f>
        <v/>
      </c>
      <c r="AZ680" s="61" t="str">
        <f aca="false">SUBSTITUTE(SUBSTITUTE(SUBSTITUTE(SUBSTITUTE(SUBSTITUTE(SUBSTITUTE(SUBSTITUTE(SUBSTITUTE(SUBSTITUTE(SUBSTITUTE(SUBSTITUTE(SUBSTITUTE(SUBSTITUTE(LOWER(AC680&amp;""),CHAR(160),"")," ",""),".",""),"-",""),"/",""),"?",""),"_",""),",",""),"[",""),"]",""),"(",""),")",""),"*","")</f>
        <v/>
      </c>
      <c r="BA680" s="61" t="str">
        <f aca="false">SUBSTITUTE(SUBSTITUTE(SUBSTITUTE(SUBSTITUTE(SUBSTITUTE(SUBSTITUTE(SUBSTITUTE(SUBSTITUTE(SUBSTITUTE(SUBSTITUTE(SUBSTITUTE(SUBSTITUTE(SUBSTITUTE(LOWER(AA680&amp;""),CHAR(160),""),"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"&amp;TRIM(SUBSTITUTE(SUBSTITUTE(SUBSTITUTE(SUBSTITUTE(SUBSTITUTE(SUBSTITUTE(SUBSTITUTE(SUBSTITUTE(SUBSTITUTE(SUBSTITUTE(SUBSTITUTE(SUBSTITUTE(SUBSTITUTE(SUBSTITUTE(SUBSTITUTE(SUBSTITUTE(SUBSTITUTE(SUBSTITUTE(SUBSTITUTE(SUBSTITUTE(LOWER(V680&amp;""),CHAR(160)," "),"."," "),","," "),"-"," "),"/"," "),"("," "),")"," "),":"," "),";"," "),"_"," "),"–"," "),"?"," "),"!"," "),"*"," "),"["," "),"]"," "),"'"," "),"#"," "),"+"," "),"&amp;"," "))&amp;" "</f>
        <v>  </v>
      </c>
      <c r="BD680" s="61" t="str">
        <f aca="false">" "&amp;TRIM(SUBSTITUTE(SUBSTITUTE(SUBSTITUTE(SUBSTITUTE(SUBSTITUTE(SUBSTITUTE(SUBSTITUTE(SUBSTITUTE(SUBSTITUTE(SUBSTITUTE(SUBSTITUTE(SUBSTITUTE(SUBSTITUTE(SUBSTITUTE(SUBSTITUTE(SUBSTITUTE(SUBSTITUTE(SUBSTITUTE(SUBSTITUTE(SUBSTITUTE(LOWER(Z680&amp;""),CHAR(160)," "),"."," "),","," "),"-"," "),"/"," "),"("," "),")"," "),":"," "),";"," "),"_"," "),"–"," "),"?"," "),"!"," "),"*"," "),"["," "),"]"," "),"'"," "),"#"," "),"+"," "),"&amp;"," "))&amp;" "</f>
        <v>  </v>
      </c>
      <c r="BE680" s="61" t="str">
        <f aca="false">" "&amp;TRIM(SUBSTITUTE(SUBSTITUTE(SUBSTITUTE(SUBSTITUTE(SUBSTITUTE(SUBSTITUTE(SUBSTITUTE(SUBSTITUTE(SUBSTITUTE(SUBSTITUTE(SUBSTITUTE(SUBSTITUTE(SUBSTITUTE(SUBSTITUTE(SUBSTITUTE(SUBSTITUTE(SUBSTITUTE(SUBSTITUTE(SUBSTITUTE(SUBSTITUTE(LOWER(W680&amp;""),CHAR(160)," "),"."," "),","," "),"-"," "),"/"," "),"("," "),")"," "),":"," "),";"," "),"_"," "),"–"," "),"?"," "),"!"," "),"*"," "),"["," "),"]"," "),"'"," "),"#"," "),"+"," "),"&amp;"," "))&amp;" "</f>
        <v>  </v>
      </c>
      <c r="BF680" s="61" t="str">
        <f aca="false">" "&amp;TRIM(SUBSTITUTE(SUBSTITUTE(SUBSTITUTE(SUBSTITUTE(SUBSTITUTE(SUBSTITUTE(SUBSTITUTE(SUBSTITUTE(SUBSTITUTE(SUBSTITUTE(SUBSTITUTE(SUBSTITUTE(SUBSTITUTE(SUBSTITUTE(SUBSTITUTE(SUBSTITUTE(SUBSTITUTE(SUBSTITUTE(SUBSTITUTE(SUBSTITUTE(LOWER(AC680&amp;""),CHAR(160)," "),"."," "),","," "),"-"," "),"/"," "),"("," "),")"," "),":"," "),";"," "),"_"," "),"–"," "),"?"," "),"!"," "),"*"," "),"["," "),"]"," "),"'"," "),"#"," "),"+"," "),"&amp;"," "))&amp;" "</f>
        <v>  </v>
      </c>
    </row>
    <row r="681" customFormat="false" ht="78.75" hidden="false" customHeight="true" outlineLevel="0" collapsed="false">
      <c r="A681" s="57" t="s">
        <v>1385</v>
      </c>
      <c r="B681" s="57" t="s">
        <v>307</v>
      </c>
      <c r="C681" s="57" t="str">
        <f aca="false">Flights!$F$25</f>
        <v>MH1437</v>
      </c>
      <c r="D681" s="58" t="n">
        <f aca="false">Flights!$D$25</f>
        <v>46325</v>
      </c>
      <c r="E681" s="57" t="str">
        <f aca="false">Flights!$G$25&amp;"-"&amp;Flights!$H$25</f>
        <v>LGK-KUL</v>
      </c>
      <c r="F681" s="57" t="str">
        <f aca="false">Flights!$K$25</f>
        <v>BC</v>
      </c>
      <c r="G681" s="57" t="s">
        <v>402</v>
      </c>
      <c r="H681" s="57" t="s">
        <v>360</v>
      </c>
      <c r="I681" s="57" t="s">
        <v>410</v>
      </c>
      <c r="J681" s="57" t="s">
        <v>417</v>
      </c>
      <c r="K681" s="67" t="s">
        <v>473</v>
      </c>
      <c r="L681" s="67" t="s">
        <v>404</v>
      </c>
      <c r="M681" s="67"/>
      <c r="N681" s="67" t="s">
        <v>365</v>
      </c>
      <c r="O681" s="67" t="s">
        <v>957</v>
      </c>
      <c r="P681" s="57" t="s">
        <v>184</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open",IF(AND(NOT(OR(LEN(AZ681)&lt;15,ISNUMBER(MATCH(AZ681,L_Placeholder,0)))),NOT(SUMPRODUCT(--ISNUMBER(SEARCH(" "&amp;L_EvidencePhrase&amp;" ",BF681)))&gt;0),NOT(OR(LEN(AU681)&lt;2,ISNUMBER(MATCH(AU681,L_Placeholder,0)))),NOT(OR(LEN(AX681)&lt;2,ISNUMBER(MATCH(AX681,L_Placeholder,0)))),TRIM(AE681)&lt;&gt;TRIM(T681)),"N/A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",BD681)))&gt;0),"INVALID – evidence missing, placeholder or not yet on file",IF(OR(LEN(AX681)&lt;2,ISNUMBER(MATCH(AX681,L_Placeholder,0))),"INVALID – verifier missing",IF(AX681=AU681,"INVALID – verifier must be someone other than the PIC",IF(SUMPRODUCT(--ISNUMBER(SEARCH(" "&amp;L_EvidencePhrase&amp;" ",BC681)))&gt;0,"INVALID – result not yet available (awaiting / TBC)",IF(AND(TRIM(U681)="Pass",SUMPRODUCT(--ISNUMBER(SEARCH(" "&amp;L_ResultBad&amp;" ",BC681)))&gt;0,NOT(SUMPRODUCT(--ISNUMBER(SEARCH(" "&amp;L_Negation&amp;" ",BC681)))&gt;0)),"INVALID – result describes a problem: use Fail, then Pass after CA",IF(AND(AQ681=1,OR(OR(LEN(AY681)&lt;3,ISNUMBER(MATCH(AY681,L_Placeholder,0))),SUMPRODUCT(--ISNUMBER(SEARCH(" "&amp;L_EvidencePhrase&amp;" ",BE681)))&gt;0)),"INVALID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SUBSTITUTE(SUBSTITUTE(SUBSTITUTE(SUBSTITUTE(SUBSTITUTE(SUBSTITUTE(SUBSTITUTE(SUBSTITUTE(SUBSTITUTE(SUBSTITUTE(SUBSTITUTE(SUBSTITUTE(SUBSTITUTE(LOWER(T681&amp;""),CHAR(160),"")," ",""),".",""),"-",""),"/",""),"?",""),"_",""),",",""),"[",""),"]",""),"(",""),")",""),"*","")</f>
        <v/>
      </c>
      <c r="AV681" s="61" t="str">
        <f aca="false">SUBSTITUTE(SUBSTITUTE(SUBSTITUTE(SUBSTITUTE(SUBSTITUTE(SUBSTITUTE(SUBSTITUTE(SUBSTITUTE(SUBSTITUTE(SUBSTITUTE(SUBSTITUTE(SUBSTITUTE(SUBSTITUTE(LOWER(V681&amp;""),CHAR(160),"")," ",""),".",""),"-",""),"/",""),"?",""),"_",""),",",""),"[",""),"]",""),"(",""),")",""),"*","")</f>
        <v/>
      </c>
      <c r="AW681" s="61" t="str">
        <f aca="false">SUBSTITUTE(SUBSTITUTE(SUBSTITUTE(SUBSTITUTE(SUBSTITUTE(SUBSTITUTE(SUBSTITUTE(SUBSTITUTE(SUBSTITUTE(SUBSTITUTE(SUBSTITUTE(SUBSTITUTE(SUBSTITUTE(LOWER(Z681&amp;""),CHAR(160),"")," ",""),".",""),"-",""),"/",""),"?",""),"_",""),",",""),"[",""),"]",""),"(",""),")",""),"*","")</f>
        <v/>
      </c>
      <c r="AX681" s="61" t="str">
        <f aca="false">SUBSTITUTE(SUBSTITUTE(SUBSTITUTE(SUBSTITUTE(SUBSTITUTE(SUBSTITUTE(SUBSTITUTE(SUBSTITUTE(SUBSTITUTE(SUBSTITUTE(SUBSTITUTE(SUBSTITUTE(SUBSTITUTE(LOWER(AE681&amp;""),CHAR(160),"")," ",""),".",""),"-",""),"/",""),"?",""),"_",""),",",""),"[",""),"]",""),"(",""),")",""),"*","")</f>
        <v/>
      </c>
      <c r="AY681" s="61" t="str">
        <f aca="false">SUBSTITUTE(SUBSTITUTE(SUBSTITUTE(SUBSTITUTE(SUBSTITUTE(SUBSTITUTE(SUBSTITUTE(SUBSTITUTE(SUBSTITUTE(SUBSTITUTE(SUBSTITUTE(SUBSTITUTE(SUBSTITUTE(LOWER(W681&amp;""),CHAR(160),"")," ",""),".",""),"-",""),"/",""),"?",""),"_",""),",",""),"[",""),"]",""),"(",""),")",""),"*","")</f>
        <v/>
      </c>
      <c r="AZ681" s="61" t="str">
        <f aca="false">SUBSTITUTE(SUBSTITUTE(SUBSTITUTE(SUBSTITUTE(SUBSTITUTE(SUBSTITUTE(SUBSTITUTE(SUBSTITUTE(SUBSTITUTE(SUBSTITUTE(SUBSTITUTE(SUBSTITUTE(SUBSTITUTE(LOWER(AC681&amp;""),CHAR(160),"")," ",""),".",""),"-",""),"/",""),"?",""),"_",""),",",""),"[",""),"]",""),"(",""),")",""),"*","")</f>
        <v/>
      </c>
      <c r="BA681" s="61" t="str">
        <f aca="false">SUBSTITUTE(SUBSTITUTE(SUBSTITUTE(SUBSTITUTE(SUBSTITUTE(SUBSTITUTE(SUBSTITUTE(SUBSTITUTE(SUBSTITUTE(SUBSTITUTE(SUBSTITUTE(SUBSTITUTE(SUBSTITUTE(LOWER(AA681&amp;""),CHAR(160),""),"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"&amp;TRIM(SUBSTITUTE(SUBSTITUTE(SUBSTITUTE(SUBSTITUTE(SUBSTITUTE(SUBSTITUTE(SUBSTITUTE(SUBSTITUTE(SUBSTITUTE(SUBSTITUTE(SUBSTITUTE(SUBSTITUTE(SUBSTITUTE(SUBSTITUTE(SUBSTITUTE(SUBSTITUTE(SUBSTITUTE(SUBSTITUTE(SUBSTITUTE(SUBSTITUTE(LOWER(V681&amp;""),CHAR(160)," "),"."," "),","," "),"-"," "),"/"," "),"("," "),")"," "),":"," "),";"," "),"_"," "),"–"," "),"?"," "),"!"," "),"*"," "),"["," "),"]"," "),"'"," "),"#"," "),"+"," "),"&amp;"," "))&amp;" "</f>
        <v>  </v>
      </c>
      <c r="BD681" s="61" t="str">
        <f aca="false">" "&amp;TRIM(SUBSTITUTE(SUBSTITUTE(SUBSTITUTE(SUBSTITUTE(SUBSTITUTE(SUBSTITUTE(SUBSTITUTE(SUBSTITUTE(SUBSTITUTE(SUBSTITUTE(SUBSTITUTE(SUBSTITUTE(SUBSTITUTE(SUBSTITUTE(SUBSTITUTE(SUBSTITUTE(SUBSTITUTE(SUBSTITUTE(SUBSTITUTE(SUBSTITUTE(LOWER(Z681&amp;""),CHAR(160)," "),"."," "),","," "),"-"," "),"/"," "),"("," "),")"," "),":"," "),";"," "),"_"," "),"–"," "),"?"," "),"!"," "),"*"," "),"["," "),"]"," "),"'"," "),"#"," "),"+"," "),"&amp;"," "))&amp;" "</f>
        <v>  </v>
      </c>
      <c r="BE681" s="61" t="str">
        <f aca="false">" "&amp;TRIM(SUBSTITUTE(SUBSTITUTE(SUBSTITUTE(SUBSTITUTE(SUBSTITUTE(SUBSTITUTE(SUBSTITUTE(SUBSTITUTE(SUBSTITUTE(SUBSTITUTE(SUBSTITUTE(SUBSTITUTE(SUBSTITUTE(SUBSTITUTE(SUBSTITUTE(SUBSTITUTE(SUBSTITUTE(SUBSTITUTE(SUBSTITUTE(SUBSTITUTE(LOWER(W681&amp;""),CHAR(160)," "),"."," "),","," "),"-"," "),"/"," "),"("," "),")"," "),":"," "),";"," "),"_"," "),"–"," "),"?"," "),"!"," "),"*"," "),"["," "),"]"," "),"'"," "),"#"," "),"+"," "),"&amp;"," "))&amp;" "</f>
        <v>  </v>
      </c>
      <c r="BF681" s="61" t="str">
        <f aca="false">" "&amp;TRIM(SUBSTITUTE(SUBSTITUTE(SUBSTITUTE(SUBSTITUTE(SUBSTITUTE(SUBSTITUTE(SUBSTITUTE(SUBSTITUTE(SUBSTITUTE(SUBSTITUTE(SUBSTITUTE(SUBSTITUTE(SUBSTITUTE(SUBSTITUTE(SUBSTITUTE(SUBSTITUTE(SUBSTITUTE(SUBSTITUTE(SUBSTITUTE(SUBSTITUTE(LOWER(AC681&amp;""),CHAR(160)," "),"."," "),","," "),"-"," "),"/"," "),"("," "),")"," "),":"," "),";"," "),"_"," "),"–"," "),"?"," "),"!"," "),"*"," "),"["," "),"]"," "),"'"," "),"#"," "),"+"," "),"&amp;"," "))&amp;" "</f>
        <v>  </v>
      </c>
    </row>
    <row r="682" customFormat="false" ht="41.25" hidden="false" customHeight="true" outlineLevel="0" collapsed="false">
      <c r="A682" s="57" t="s">
        <v>1386</v>
      </c>
      <c r="B682" s="57" t="s">
        <v>307</v>
      </c>
      <c r="C682" s="57" t="str">
        <f aca="false">Flights!$F$25</f>
        <v>MH1437</v>
      </c>
      <c r="D682" s="58" t="n">
        <f aca="false">Flights!$D$25</f>
        <v>46325</v>
      </c>
      <c r="E682" s="57" t="str">
        <f aca="false">Flights!$G$25&amp;"-"&amp;Flights!$H$25</f>
        <v>LGK-KUL</v>
      </c>
      <c r="F682" s="57" t="str">
        <f aca="false">Flights!$K$25</f>
        <v>BC</v>
      </c>
      <c r="G682" s="57" t="s">
        <v>402</v>
      </c>
      <c r="H682" s="57" t="s">
        <v>360</v>
      </c>
      <c r="I682" s="57" t="s">
        <v>410</v>
      </c>
      <c r="J682" s="57" t="s">
        <v>420</v>
      </c>
      <c r="K682" s="67"/>
      <c r="L682" s="67" t="s">
        <v>404</v>
      </c>
      <c r="M682" s="67"/>
      <c r="N682" s="67" t="s">
        <v>365</v>
      </c>
      <c r="O682" s="67" t="s">
        <v>957</v>
      </c>
      <c r="P682" s="57" t="s">
        <v>184</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open",IF(AND(NOT(OR(LEN(AZ682)&lt;15,ISNUMBER(MATCH(AZ682,L_Placeholder,0)))),NOT(SUMPRODUCT(--ISNUMBER(SEARCH(" "&amp;L_EvidencePhrase&amp;" ",BF682)))&gt;0),NOT(OR(LEN(AU682)&lt;2,ISNUMBER(MATCH(AU682,L_Placeholder,0)))),NOT(OR(LEN(AX682)&lt;2,ISNUMBER(MATCH(AX682,L_Placeholder,0)))),TRIM(AE682)&lt;&gt;TRIM(T682)),"N/A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",BD682)))&gt;0),"INVALID – evidence missing, placeholder or not yet on file",IF(OR(LEN(AX682)&lt;2,ISNUMBER(MATCH(AX682,L_Placeholder,0))),"INVALID – verifier missing",IF(AX682=AU682,"INVALID – verifier must be someone other than the PIC",IF(SUMPRODUCT(--ISNUMBER(SEARCH(" "&amp;L_EvidencePhrase&amp;" ",BC682)))&gt;0,"INVALID – result not yet available (awaiting / TBC)",IF(AND(TRIM(U682)="Pass",SUMPRODUCT(--ISNUMBER(SEARCH(" "&amp;L_ResultBad&amp;" ",BC682)))&gt;0,NOT(SUMPRODUCT(--ISNUMBER(SEARCH(" "&amp;L_Negation&amp;" ",BC682)))&gt;0)),"INVALID – result describes a problem: use Fail, then Pass after CA",IF(AND(AQ682=1,OR(OR(LEN(AY682)&lt;3,ISNUMBER(MATCH(AY682,L_Placeholder,0))),SUMPRODUCT(--ISNUMBER(SEARCH(" "&amp;L_EvidencePhrase&amp;" ",BE682)))&gt;0)),"INVALID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SUBSTITUTE(SUBSTITUTE(SUBSTITUTE(SUBSTITUTE(SUBSTITUTE(SUBSTITUTE(SUBSTITUTE(SUBSTITUTE(SUBSTITUTE(SUBSTITUTE(SUBSTITUTE(SUBSTITUTE(SUBSTITUTE(LOWER(T682&amp;""),CHAR(160),"")," ",""),".",""),"-",""),"/",""),"?",""),"_",""),",",""),"[",""),"]",""),"(",""),")",""),"*","")</f>
        <v/>
      </c>
      <c r="AV682" s="61" t="str">
        <f aca="false">SUBSTITUTE(SUBSTITUTE(SUBSTITUTE(SUBSTITUTE(SUBSTITUTE(SUBSTITUTE(SUBSTITUTE(SUBSTITUTE(SUBSTITUTE(SUBSTITUTE(SUBSTITUTE(SUBSTITUTE(SUBSTITUTE(LOWER(V682&amp;""),CHAR(160),"")," ",""),".",""),"-",""),"/",""),"?",""),"_",""),",",""),"[",""),"]",""),"(",""),")",""),"*","")</f>
        <v/>
      </c>
      <c r="AW682" s="61" t="str">
        <f aca="false">SUBSTITUTE(SUBSTITUTE(SUBSTITUTE(SUBSTITUTE(SUBSTITUTE(SUBSTITUTE(SUBSTITUTE(SUBSTITUTE(SUBSTITUTE(SUBSTITUTE(SUBSTITUTE(SUBSTITUTE(SUBSTITUTE(LOWER(Z682&amp;""),CHAR(160),"")," ",""),".",""),"-",""),"/",""),"?",""),"_",""),",",""),"[",""),"]",""),"(",""),")",""),"*","")</f>
        <v/>
      </c>
      <c r="AX682" s="61" t="str">
        <f aca="false">SUBSTITUTE(SUBSTITUTE(SUBSTITUTE(SUBSTITUTE(SUBSTITUTE(SUBSTITUTE(SUBSTITUTE(SUBSTITUTE(SUBSTITUTE(SUBSTITUTE(SUBSTITUTE(SUBSTITUTE(SUBSTITUTE(LOWER(AE682&amp;""),CHAR(160),"")," ",""),".",""),"-",""),"/",""),"?",""),"_",""),",",""),"[",""),"]",""),"(",""),")",""),"*","")</f>
        <v/>
      </c>
      <c r="AY682" s="61" t="str">
        <f aca="false">SUBSTITUTE(SUBSTITUTE(SUBSTITUTE(SUBSTITUTE(SUBSTITUTE(SUBSTITUTE(SUBSTITUTE(SUBSTITUTE(SUBSTITUTE(SUBSTITUTE(SUBSTITUTE(SUBSTITUTE(SUBSTITUTE(LOWER(W682&amp;""),CHAR(160),"")," ",""),".",""),"-",""),"/",""),"?",""),"_",""),",",""),"[",""),"]",""),"(",""),")",""),"*","")</f>
        <v/>
      </c>
      <c r="AZ682" s="61" t="str">
        <f aca="false">SUBSTITUTE(SUBSTITUTE(SUBSTITUTE(SUBSTITUTE(SUBSTITUTE(SUBSTITUTE(SUBSTITUTE(SUBSTITUTE(SUBSTITUTE(SUBSTITUTE(SUBSTITUTE(SUBSTITUTE(SUBSTITUTE(LOWER(AC682&amp;""),CHAR(160),"")," ",""),".",""),"-",""),"/",""),"?",""),"_",""),",",""),"[",""),"]",""),"(",""),")",""),"*","")</f>
        <v/>
      </c>
      <c r="BA682" s="61" t="str">
        <f aca="false">SUBSTITUTE(SUBSTITUTE(SUBSTITUTE(SUBSTITUTE(SUBSTITUTE(SUBSTITUTE(SUBSTITUTE(SUBSTITUTE(SUBSTITUTE(SUBSTITUTE(SUBSTITUTE(SUBSTITUTE(SUBSTITUTE(LOWER(AA682&amp;""),CHAR(160),""),"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"&amp;TRIM(SUBSTITUTE(SUBSTITUTE(SUBSTITUTE(SUBSTITUTE(SUBSTITUTE(SUBSTITUTE(SUBSTITUTE(SUBSTITUTE(SUBSTITUTE(SUBSTITUTE(SUBSTITUTE(SUBSTITUTE(SUBSTITUTE(SUBSTITUTE(SUBSTITUTE(SUBSTITUTE(SUBSTITUTE(SUBSTITUTE(SUBSTITUTE(SUBSTITUTE(LOWER(V682&amp;""),CHAR(160)," "),"."," "),","," "),"-"," "),"/"," "),"("," "),")"," "),":"," "),";"," "),"_"," "),"–"," "),"?"," "),"!"," "),"*"," "),"["," "),"]"," "),"'"," "),"#"," "),"+"," "),"&amp;"," "))&amp;" "</f>
        <v>  </v>
      </c>
      <c r="BD682" s="61" t="str">
        <f aca="false">" "&amp;TRIM(SUBSTITUTE(SUBSTITUTE(SUBSTITUTE(SUBSTITUTE(SUBSTITUTE(SUBSTITUTE(SUBSTITUTE(SUBSTITUTE(SUBSTITUTE(SUBSTITUTE(SUBSTITUTE(SUBSTITUTE(SUBSTITUTE(SUBSTITUTE(SUBSTITUTE(SUBSTITUTE(SUBSTITUTE(SUBSTITUTE(SUBSTITUTE(SUBSTITUTE(LOWER(Z682&amp;""),CHAR(160)," "),"."," "),","," "),"-"," "),"/"," "),"("," "),")"," "),":"," "),";"," "),"_"," "),"–"," "),"?"," "),"!"," "),"*"," "),"["," "),"]"," "),"'"," "),"#"," "),"+"," "),"&amp;"," "))&amp;" "</f>
        <v>  </v>
      </c>
      <c r="BE682" s="61" t="str">
        <f aca="false">" "&amp;TRIM(SUBSTITUTE(SUBSTITUTE(SUBSTITUTE(SUBSTITUTE(SUBSTITUTE(SUBSTITUTE(SUBSTITUTE(SUBSTITUTE(SUBSTITUTE(SUBSTITUTE(SUBSTITUTE(SUBSTITUTE(SUBSTITUTE(SUBSTITUTE(SUBSTITUTE(SUBSTITUTE(SUBSTITUTE(SUBSTITUTE(SUBSTITUTE(SUBSTITUTE(LOWER(W682&amp;""),CHAR(160)," "),"."," "),","," "),"-"," "),"/"," "),"("," "),")"," "),":"," "),";"," "),"_"," "),"–"," "),"?"," "),"!"," "),"*"," "),"["," "),"]"," "),"'"," "),"#"," "),"+"," "),"&amp;"," "))&amp;" "</f>
        <v>  </v>
      </c>
      <c r="BF682" s="61" t="str">
        <f aca="false">" "&amp;TRIM(SUBSTITUTE(SUBSTITUTE(SUBSTITUTE(SUBSTITUTE(SUBSTITUTE(SUBSTITUTE(SUBSTITUTE(SUBSTITUTE(SUBSTITUTE(SUBSTITUTE(SUBSTITUTE(SUBSTITUTE(SUBSTITUTE(SUBSTITUTE(SUBSTITUTE(SUBSTITUTE(SUBSTITUTE(SUBSTITUTE(SUBSTITUTE(SUBSTITUTE(LOWER(AC682&amp;""),CHAR(160)," "),"."," "),","," "),"-"," "),"/"," "),"("," "),")"," "),":"," "),";"," "),"_"," "),"–"," "),"?"," "),"!"," "),"*"," "),"["," "),"]"," "),"'"," "),"#"," "),"+"," "),"&amp;"," "))&amp;" "</f>
        <v>  </v>
      </c>
    </row>
    <row r="683" customFormat="false" ht="91.5" hidden="false" customHeight="true" outlineLevel="0" collapsed="false">
      <c r="A683" s="57" t="s">
        <v>1387</v>
      </c>
      <c r="B683" s="57" t="s">
        <v>307</v>
      </c>
      <c r="C683" s="57" t="str">
        <f aca="false">Flights!$F$25</f>
        <v>MH1437</v>
      </c>
      <c r="D683" s="58" t="n">
        <f aca="false">Flights!$D$25</f>
        <v>46325</v>
      </c>
      <c r="E683" s="57" t="str">
        <f aca="false">Flights!$G$25&amp;"-"&amp;Flights!$H$25</f>
        <v>LGK-KUL</v>
      </c>
      <c r="F683" s="57" t="str">
        <f aca="false">Flights!$K$25</f>
        <v>BC</v>
      </c>
      <c r="G683" s="57" t="s">
        <v>402</v>
      </c>
      <c r="H683" s="57" t="s">
        <v>360</v>
      </c>
      <c r="I683" s="57" t="s">
        <v>422</v>
      </c>
      <c r="J683" s="57" t="s">
        <v>476</v>
      </c>
      <c r="K683" s="67" t="s">
        <v>477</v>
      </c>
      <c r="L683" s="67" t="s">
        <v>1388</v>
      </c>
      <c r="M683" s="67" t="s">
        <v>433</v>
      </c>
      <c r="N683" s="67" t="s">
        <v>365</v>
      </c>
      <c r="O683" s="67" t="s">
        <v>1389</v>
      </c>
      <c r="P683" s="57" t="s">
        <v>184</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open",IF(AND(NOT(OR(LEN(AZ683)&lt;15,ISNUMBER(MATCH(AZ683,L_Placeholder,0)))),NOT(SUMPRODUCT(--ISNUMBER(SEARCH(" "&amp;L_EvidencePhrase&amp;" ",BF683)))&gt;0),NOT(OR(LEN(AU683)&lt;2,ISNUMBER(MATCH(AU683,L_Placeholder,0)))),NOT(OR(LEN(AX683)&lt;2,ISNUMBER(MATCH(AX683,L_Placeholder,0)))),TRIM(AE683)&lt;&gt;TRIM(T683)),"N/A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",BD683)))&gt;0),"INVALID – evidence missing, placeholder or not yet on file",IF(OR(LEN(AX683)&lt;2,ISNUMBER(MATCH(AX683,L_Placeholder,0))),"INVALID – verifier missing",IF(AX683=AU683,"INVALID – verifier must be someone other than the PIC",IF(SUMPRODUCT(--ISNUMBER(SEARCH(" "&amp;L_EvidencePhrase&amp;" ",BC683)))&gt;0,"INVALID – result not yet available (awaiting / TBC)",IF(AND(TRIM(U683)="Pass",SUMPRODUCT(--ISNUMBER(SEARCH(" "&amp;L_ResultBad&amp;" ",BC683)))&gt;0,NOT(SUMPRODUCT(--ISNUMBER(SEARCH(" "&amp;L_Negation&amp;" ",BC683)))&gt;0)),"INVALID – result describes a problem: use Fail, then Pass after CA",IF(AND(AQ683=1,OR(OR(LEN(AY683)&lt;3,ISNUMBER(MATCH(AY683,L_Placeholder,0))),SUMPRODUCT(--ISNUMBER(SEARCH(" "&amp;L_EvidencePhrase&amp;" ",BE683)))&gt;0)),"INVALID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SUBSTITUTE(SUBSTITUTE(SUBSTITUTE(SUBSTITUTE(SUBSTITUTE(SUBSTITUTE(SUBSTITUTE(SUBSTITUTE(SUBSTITUTE(SUBSTITUTE(SUBSTITUTE(SUBSTITUTE(SUBSTITUTE(LOWER(T683&amp;""),CHAR(160),"")," ",""),".",""),"-",""),"/",""),"?",""),"_",""),",",""),"[",""),"]",""),"(",""),")",""),"*","")</f>
        <v/>
      </c>
      <c r="AV683" s="61" t="str">
        <f aca="false">SUBSTITUTE(SUBSTITUTE(SUBSTITUTE(SUBSTITUTE(SUBSTITUTE(SUBSTITUTE(SUBSTITUTE(SUBSTITUTE(SUBSTITUTE(SUBSTITUTE(SUBSTITUTE(SUBSTITUTE(SUBSTITUTE(LOWER(V683&amp;""),CHAR(160),"")," ",""),".",""),"-",""),"/",""),"?",""),"_",""),",",""),"[",""),"]",""),"(",""),")",""),"*","")</f>
        <v/>
      </c>
      <c r="AW683" s="61" t="str">
        <f aca="false">SUBSTITUTE(SUBSTITUTE(SUBSTITUTE(SUBSTITUTE(SUBSTITUTE(SUBSTITUTE(SUBSTITUTE(SUBSTITUTE(SUBSTITUTE(SUBSTITUTE(SUBSTITUTE(SUBSTITUTE(SUBSTITUTE(LOWER(Z683&amp;""),CHAR(160),"")," ",""),".",""),"-",""),"/",""),"?",""),"_",""),",",""),"[",""),"]",""),"(",""),")",""),"*","")</f>
        <v/>
      </c>
      <c r="AX683" s="61" t="str">
        <f aca="false">SUBSTITUTE(SUBSTITUTE(SUBSTITUTE(SUBSTITUTE(SUBSTITUTE(SUBSTITUTE(SUBSTITUTE(SUBSTITUTE(SUBSTITUTE(SUBSTITUTE(SUBSTITUTE(SUBSTITUTE(SUBSTITUTE(LOWER(AE683&amp;""),CHAR(160),"")," ",""),".",""),"-",""),"/",""),"?",""),"_",""),",",""),"[",""),"]",""),"(",""),")",""),"*","")</f>
        <v/>
      </c>
      <c r="AY683" s="61" t="str">
        <f aca="false">SUBSTITUTE(SUBSTITUTE(SUBSTITUTE(SUBSTITUTE(SUBSTITUTE(SUBSTITUTE(SUBSTITUTE(SUBSTITUTE(SUBSTITUTE(SUBSTITUTE(SUBSTITUTE(SUBSTITUTE(SUBSTITUTE(LOWER(W683&amp;""),CHAR(160),"")," ",""),".",""),"-",""),"/",""),"?",""),"_",""),",",""),"[",""),"]",""),"(",""),")",""),"*","")</f>
        <v/>
      </c>
      <c r="AZ683" s="61" t="str">
        <f aca="false">SUBSTITUTE(SUBSTITUTE(SUBSTITUTE(SUBSTITUTE(SUBSTITUTE(SUBSTITUTE(SUBSTITUTE(SUBSTITUTE(SUBSTITUTE(SUBSTITUTE(SUBSTITUTE(SUBSTITUTE(SUBSTITUTE(LOWER(AC683&amp;""),CHAR(160),"")," ",""),".",""),"-",""),"/",""),"?",""),"_",""),",",""),"[",""),"]",""),"(",""),")",""),"*","")</f>
        <v/>
      </c>
      <c r="BA683" s="61" t="str">
        <f aca="false">SUBSTITUTE(SUBSTITUTE(SUBSTITUTE(SUBSTITUTE(SUBSTITUTE(SUBSTITUTE(SUBSTITUTE(SUBSTITUTE(SUBSTITUTE(SUBSTITUTE(SUBSTITUTE(SUBSTITUTE(SUBSTITUTE(LOWER(AA683&amp;""),CHAR(160),""),"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"&amp;TRIM(SUBSTITUTE(SUBSTITUTE(SUBSTITUTE(SUBSTITUTE(SUBSTITUTE(SUBSTITUTE(SUBSTITUTE(SUBSTITUTE(SUBSTITUTE(SUBSTITUTE(SUBSTITUTE(SUBSTITUTE(SUBSTITUTE(SUBSTITUTE(SUBSTITUTE(SUBSTITUTE(SUBSTITUTE(SUBSTITUTE(SUBSTITUTE(SUBSTITUTE(LOWER(V683&amp;""),CHAR(160)," "),"."," "),","," "),"-"," "),"/"," "),"("," "),")"," "),":"," "),";"," "),"_"," "),"–"," "),"?"," "),"!"," "),"*"," "),"["," "),"]"," "),"'"," "),"#"," "),"+"," "),"&amp;"," "))&amp;" "</f>
        <v>  </v>
      </c>
      <c r="BD683" s="61" t="str">
        <f aca="false">" "&amp;TRIM(SUBSTITUTE(SUBSTITUTE(SUBSTITUTE(SUBSTITUTE(SUBSTITUTE(SUBSTITUTE(SUBSTITUTE(SUBSTITUTE(SUBSTITUTE(SUBSTITUTE(SUBSTITUTE(SUBSTITUTE(SUBSTITUTE(SUBSTITUTE(SUBSTITUTE(SUBSTITUTE(SUBSTITUTE(SUBSTITUTE(SUBSTITUTE(SUBSTITUTE(LOWER(Z683&amp;""),CHAR(160)," "),"."," "),","," "),"-"," "),"/"," "),"("," "),")"," "),":"," "),";"," "),"_"," "),"–"," "),"?"," "),"!"," "),"*"," "),"["," "),"]"," "),"'"," "),"#"," "),"+"," "),"&amp;"," "))&amp;" "</f>
        <v>  </v>
      </c>
      <c r="BE683" s="61" t="str">
        <f aca="false">" "&amp;TRIM(SUBSTITUTE(SUBSTITUTE(SUBSTITUTE(SUBSTITUTE(SUBSTITUTE(SUBSTITUTE(SUBSTITUTE(SUBSTITUTE(SUBSTITUTE(SUBSTITUTE(SUBSTITUTE(SUBSTITUTE(SUBSTITUTE(SUBSTITUTE(SUBSTITUTE(SUBSTITUTE(SUBSTITUTE(SUBSTITUTE(SUBSTITUTE(SUBSTITUTE(LOWER(W683&amp;""),CHAR(160)," "),"."," "),","," "),"-"," "),"/"," "),"("," "),")"," "),":"," "),";"," "),"_"," "),"–"," "),"?"," "),"!"," "),"*"," "),"["," "),"]"," "),"'"," "),"#"," "),"+"," "),"&amp;"," "))&amp;" "</f>
        <v>  </v>
      </c>
      <c r="BF683" s="61" t="str">
        <f aca="false">" "&amp;TRIM(SUBSTITUTE(SUBSTITUTE(SUBSTITUTE(SUBSTITUTE(SUBSTITUTE(SUBSTITUTE(SUBSTITUTE(SUBSTITUTE(SUBSTITUTE(SUBSTITUTE(SUBSTITUTE(SUBSTITUTE(SUBSTITUTE(SUBSTITUTE(SUBSTITUTE(SUBSTITUTE(SUBSTITUTE(SUBSTITUTE(SUBSTITUTE(SUBSTITUTE(LOWER(AC683&amp;""),CHAR(160)," "),"."," "),","," "),"-"," "),"/"," "),"("," "),")"," "),":"," "),";"," "),"_"," "),"–"," "),"?"," "),"!"," "),"*"," "),"["," "),"]"," "),"'"," "),"#"," "),"+"," "),"&amp;"," "))&amp;" "</f>
        <v>  </v>
      </c>
    </row>
    <row r="684" customFormat="false" ht="66" hidden="false" customHeight="true" outlineLevel="0" collapsed="false">
      <c r="A684" s="57" t="s">
        <v>1390</v>
      </c>
      <c r="B684" s="57" t="s">
        <v>307</v>
      </c>
      <c r="C684" s="57" t="str">
        <f aca="false">Flights!$F$25</f>
        <v>MH1437</v>
      </c>
      <c r="D684" s="58" t="n">
        <f aca="false">Flights!$D$25</f>
        <v>46325</v>
      </c>
      <c r="E684" s="57" t="str">
        <f aca="false">Flights!$G$25&amp;"-"&amp;Flights!$H$25</f>
        <v>LGK-KUL</v>
      </c>
      <c r="F684" s="57" t="str">
        <f aca="false">Flights!$K$25</f>
        <v>BC</v>
      </c>
      <c r="G684" s="57" t="s">
        <v>402</v>
      </c>
      <c r="H684" s="57" t="s">
        <v>360</v>
      </c>
      <c r="I684" s="57" t="s">
        <v>481</v>
      </c>
      <c r="J684" s="57" t="s">
        <v>482</v>
      </c>
      <c r="K684" s="67" t="s">
        <v>483</v>
      </c>
      <c r="L684" s="67" t="s">
        <v>1391</v>
      </c>
      <c r="M684" s="67" t="s">
        <v>433</v>
      </c>
      <c r="N684" s="67" t="s">
        <v>365</v>
      </c>
      <c r="O684" s="67" t="s">
        <v>966</v>
      </c>
      <c r="P684" s="57" t="s">
        <v>184</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open",IF(AND(NOT(OR(LEN(AZ684)&lt;15,ISNUMBER(MATCH(AZ684,L_Placeholder,0)))),NOT(SUMPRODUCT(--ISNUMBER(SEARCH(" "&amp;L_EvidencePhrase&amp;" ",BF684)))&gt;0),NOT(OR(LEN(AU684)&lt;2,ISNUMBER(MATCH(AU684,L_Placeholder,0)))),NOT(OR(LEN(AX684)&lt;2,ISNUMBER(MATCH(AX684,L_Placeholder,0)))),TRIM(AE684)&lt;&gt;TRIM(T684)),"N/A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",BD684)))&gt;0),"INVALID – evidence missing, placeholder or not yet on file",IF(OR(LEN(AX684)&lt;2,ISNUMBER(MATCH(AX684,L_Placeholder,0))),"INVALID – verifier missing",IF(AX684=AU684,"INVALID – verifier must be someone other than the PIC",IF(SUMPRODUCT(--ISNUMBER(SEARCH(" "&amp;L_EvidencePhrase&amp;" ",BC684)))&gt;0,"INVALID – result not yet available (awaiting / TBC)",IF(AND(TRIM(U684)="Pass",SUMPRODUCT(--ISNUMBER(SEARCH(" "&amp;L_ResultBad&amp;" ",BC684)))&gt;0,NOT(SUMPRODUCT(--ISNUMBER(SEARCH(" "&amp;L_Negation&amp;" ",BC684)))&gt;0)),"INVALID – result describes a problem: use Fail, then Pass after CA",IF(AND(AQ684=1,OR(OR(LEN(AY684)&lt;3,ISNUMBER(MATCH(AY684,L_Placeholder,0))),SUMPRODUCT(--ISNUMBER(SEARCH(" "&amp;L_EvidencePhrase&amp;" ",BE684)))&gt;0)),"INVALID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SUBSTITUTE(SUBSTITUTE(SUBSTITUTE(SUBSTITUTE(SUBSTITUTE(SUBSTITUTE(SUBSTITUTE(SUBSTITUTE(SUBSTITUTE(SUBSTITUTE(SUBSTITUTE(SUBSTITUTE(SUBSTITUTE(LOWER(T684&amp;""),CHAR(160),"")," ",""),".",""),"-",""),"/",""),"?",""),"_",""),",",""),"[",""),"]",""),"(",""),")",""),"*","")</f>
        <v/>
      </c>
      <c r="AV684" s="61" t="str">
        <f aca="false">SUBSTITUTE(SUBSTITUTE(SUBSTITUTE(SUBSTITUTE(SUBSTITUTE(SUBSTITUTE(SUBSTITUTE(SUBSTITUTE(SUBSTITUTE(SUBSTITUTE(SUBSTITUTE(SUBSTITUTE(SUBSTITUTE(LOWER(V684&amp;""),CHAR(160),"")," ",""),".",""),"-",""),"/",""),"?",""),"_",""),",",""),"[",""),"]",""),"(",""),")",""),"*","")</f>
        <v/>
      </c>
      <c r="AW684" s="61" t="str">
        <f aca="false">SUBSTITUTE(SUBSTITUTE(SUBSTITUTE(SUBSTITUTE(SUBSTITUTE(SUBSTITUTE(SUBSTITUTE(SUBSTITUTE(SUBSTITUTE(SUBSTITUTE(SUBSTITUTE(SUBSTITUTE(SUBSTITUTE(LOWER(Z684&amp;""),CHAR(160),"")," ",""),".",""),"-",""),"/",""),"?",""),"_",""),",",""),"[",""),"]",""),"(",""),")",""),"*","")</f>
        <v/>
      </c>
      <c r="AX684" s="61" t="str">
        <f aca="false">SUBSTITUTE(SUBSTITUTE(SUBSTITUTE(SUBSTITUTE(SUBSTITUTE(SUBSTITUTE(SUBSTITUTE(SUBSTITUTE(SUBSTITUTE(SUBSTITUTE(SUBSTITUTE(SUBSTITUTE(SUBSTITUTE(LOWER(AE684&amp;""),CHAR(160),"")," ",""),".",""),"-",""),"/",""),"?",""),"_",""),",",""),"[",""),"]",""),"(",""),")",""),"*","")</f>
        <v/>
      </c>
      <c r="AY684" s="61" t="str">
        <f aca="false">SUBSTITUTE(SUBSTITUTE(SUBSTITUTE(SUBSTITUTE(SUBSTITUTE(SUBSTITUTE(SUBSTITUTE(SUBSTITUTE(SUBSTITUTE(SUBSTITUTE(SUBSTITUTE(SUBSTITUTE(SUBSTITUTE(LOWER(W684&amp;""),CHAR(160),"")," ",""),".",""),"-",""),"/",""),"?",""),"_",""),",",""),"[",""),"]",""),"(",""),")",""),"*","")</f>
        <v/>
      </c>
      <c r="AZ684" s="61" t="str">
        <f aca="false">SUBSTITUTE(SUBSTITUTE(SUBSTITUTE(SUBSTITUTE(SUBSTITUTE(SUBSTITUTE(SUBSTITUTE(SUBSTITUTE(SUBSTITUTE(SUBSTITUTE(SUBSTITUTE(SUBSTITUTE(SUBSTITUTE(LOWER(AC684&amp;""),CHAR(160),"")," ",""),".",""),"-",""),"/",""),"?",""),"_",""),",",""),"[",""),"]",""),"(",""),")",""),"*","")</f>
        <v/>
      </c>
      <c r="BA684" s="61" t="str">
        <f aca="false">SUBSTITUTE(SUBSTITUTE(SUBSTITUTE(SUBSTITUTE(SUBSTITUTE(SUBSTITUTE(SUBSTITUTE(SUBSTITUTE(SUBSTITUTE(SUBSTITUTE(SUBSTITUTE(SUBSTITUTE(SUBSTITUTE(LOWER(AA684&amp;""),CHAR(160),""),"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"&amp;TRIM(SUBSTITUTE(SUBSTITUTE(SUBSTITUTE(SUBSTITUTE(SUBSTITUTE(SUBSTITUTE(SUBSTITUTE(SUBSTITUTE(SUBSTITUTE(SUBSTITUTE(SUBSTITUTE(SUBSTITUTE(SUBSTITUTE(SUBSTITUTE(SUBSTITUTE(SUBSTITUTE(SUBSTITUTE(SUBSTITUTE(SUBSTITUTE(SUBSTITUTE(LOWER(V684&amp;""),CHAR(160)," "),"."," "),","," "),"-"," "),"/"," "),"("," "),")"," "),":"," "),";"," "),"_"," "),"–"," "),"?"," "),"!"," "),"*"," "),"["," "),"]"," "),"'"," "),"#"," "),"+"," "),"&amp;"," "))&amp;" "</f>
        <v>  </v>
      </c>
      <c r="BD684" s="61" t="str">
        <f aca="false">" "&amp;TRIM(SUBSTITUTE(SUBSTITUTE(SUBSTITUTE(SUBSTITUTE(SUBSTITUTE(SUBSTITUTE(SUBSTITUTE(SUBSTITUTE(SUBSTITUTE(SUBSTITUTE(SUBSTITUTE(SUBSTITUTE(SUBSTITUTE(SUBSTITUTE(SUBSTITUTE(SUBSTITUTE(SUBSTITUTE(SUBSTITUTE(SUBSTITUTE(SUBSTITUTE(LOWER(Z684&amp;""),CHAR(160)," "),"."," "),","," "),"-"," "),"/"," "),"("," "),")"," "),":"," "),";"," "),"_"," "),"–"," "),"?"," "),"!"," "),"*"," "),"["," "),"]"," "),"'"," "),"#"," "),"+"," "),"&amp;"," "))&amp;" "</f>
        <v>  </v>
      </c>
      <c r="BE684" s="61" t="str">
        <f aca="false">" "&amp;TRIM(SUBSTITUTE(SUBSTITUTE(SUBSTITUTE(SUBSTITUTE(SUBSTITUTE(SUBSTITUTE(SUBSTITUTE(SUBSTITUTE(SUBSTITUTE(SUBSTITUTE(SUBSTITUTE(SUBSTITUTE(SUBSTITUTE(SUBSTITUTE(SUBSTITUTE(SUBSTITUTE(SUBSTITUTE(SUBSTITUTE(SUBSTITUTE(SUBSTITUTE(LOWER(W684&amp;""),CHAR(160)," "),"."," "),","," "),"-"," "),"/"," "),"("," "),")"," "),":"," "),";"," "),"_"," "),"–"," "),"?"," "),"!"," "),"*"," "),"["," "),"]"," "),"'"," "),"#"," "),"+"," "),"&amp;"," "))&amp;" "</f>
        <v>  </v>
      </c>
      <c r="BF684" s="61" t="str">
        <f aca="false">" "&amp;TRIM(SUBSTITUTE(SUBSTITUTE(SUBSTITUTE(SUBSTITUTE(SUBSTITUTE(SUBSTITUTE(SUBSTITUTE(SUBSTITUTE(SUBSTITUTE(SUBSTITUTE(SUBSTITUTE(SUBSTITUTE(SUBSTITUTE(SUBSTITUTE(SUBSTITUTE(SUBSTITUTE(SUBSTITUTE(SUBSTITUTE(SUBSTITUTE(SUBSTITUTE(LOWER(AC684&amp;""),CHAR(160)," "),"."," "),","," "),"-"," "),"/"," "),"("," "),")"," "),":"," "),";"," "),"_"," "),"–"," "),"?"," "),"!"," "),"*"," "),"["," "),"]"," "),"'"," "),"#"," "),"+"," "),"&amp;"," "))&amp;" "</f>
        <v>  </v>
      </c>
    </row>
    <row r="685" customFormat="false" ht="66" hidden="false" customHeight="true" outlineLevel="0" collapsed="false">
      <c r="A685" s="57" t="s">
        <v>1392</v>
      </c>
      <c r="B685" s="57" t="s">
        <v>307</v>
      </c>
      <c r="C685" s="57" t="str">
        <f aca="false">Flights!$F$25</f>
        <v>MH1437</v>
      </c>
      <c r="D685" s="58" t="n">
        <f aca="false">Flights!$D$25</f>
        <v>46325</v>
      </c>
      <c r="E685" s="57" t="str">
        <f aca="false">Flights!$G$25&amp;"-"&amp;Flights!$H$25</f>
        <v>LGK-KUL</v>
      </c>
      <c r="F685" s="57" t="str">
        <f aca="false">Flights!$K$25</f>
        <v>BC</v>
      </c>
      <c r="G685" s="57" t="s">
        <v>402</v>
      </c>
      <c r="H685" s="57" t="s">
        <v>360</v>
      </c>
      <c r="I685" s="57" t="s">
        <v>481</v>
      </c>
      <c r="J685" s="57" t="s">
        <v>487</v>
      </c>
      <c r="K685" s="67" t="s">
        <v>483</v>
      </c>
      <c r="L685" s="67" t="s">
        <v>1393</v>
      </c>
      <c r="M685" s="67" t="s">
        <v>433</v>
      </c>
      <c r="N685" s="67" t="s">
        <v>365</v>
      </c>
      <c r="O685" s="67" t="s">
        <v>966</v>
      </c>
      <c r="P685" s="57" t="s">
        <v>184</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open",IF(AND(NOT(OR(LEN(AZ685)&lt;15,ISNUMBER(MATCH(AZ685,L_Placeholder,0)))),NOT(SUMPRODUCT(--ISNUMBER(SEARCH(" "&amp;L_EvidencePhrase&amp;" ",BF685)))&gt;0),NOT(OR(LEN(AU685)&lt;2,ISNUMBER(MATCH(AU685,L_Placeholder,0)))),NOT(OR(LEN(AX685)&lt;2,ISNUMBER(MATCH(AX685,L_Placeholder,0)))),TRIM(AE685)&lt;&gt;TRIM(T685)),"N/A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",BD685)))&gt;0),"INVALID – evidence missing, placeholder or not yet on file",IF(OR(LEN(AX685)&lt;2,ISNUMBER(MATCH(AX685,L_Placeholder,0))),"INVALID – verifier missing",IF(AX685=AU685,"INVALID – verifier must be someone other than the PIC",IF(SUMPRODUCT(--ISNUMBER(SEARCH(" "&amp;L_EvidencePhrase&amp;" ",BC685)))&gt;0,"INVALID – result not yet available (awaiting / TBC)",IF(AND(TRIM(U685)="Pass",SUMPRODUCT(--ISNUMBER(SEARCH(" "&amp;L_ResultBad&amp;" ",BC685)))&gt;0,NOT(SUMPRODUCT(--ISNUMBER(SEARCH(" "&amp;L_Negation&amp;" ",BC685)))&gt;0)),"INVALID – result describes a problem: use Fail, then Pass after CA",IF(AND(AQ685=1,OR(OR(LEN(AY685)&lt;3,ISNUMBER(MATCH(AY685,L_Placeholder,0))),SUMPRODUCT(--ISNUMBER(SEARCH(" "&amp;L_EvidencePhrase&amp;" ",BE685)))&gt;0)),"INVALID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SUBSTITUTE(SUBSTITUTE(SUBSTITUTE(SUBSTITUTE(SUBSTITUTE(SUBSTITUTE(SUBSTITUTE(SUBSTITUTE(SUBSTITUTE(SUBSTITUTE(SUBSTITUTE(SUBSTITUTE(SUBSTITUTE(LOWER(T685&amp;""),CHAR(160),"")," ",""),".",""),"-",""),"/",""),"?",""),"_",""),",",""),"[",""),"]",""),"(",""),")",""),"*","")</f>
        <v/>
      </c>
      <c r="AV685" s="61" t="str">
        <f aca="false">SUBSTITUTE(SUBSTITUTE(SUBSTITUTE(SUBSTITUTE(SUBSTITUTE(SUBSTITUTE(SUBSTITUTE(SUBSTITUTE(SUBSTITUTE(SUBSTITUTE(SUBSTITUTE(SUBSTITUTE(SUBSTITUTE(LOWER(V685&amp;""),CHAR(160),"")," ",""),".",""),"-",""),"/",""),"?",""),"_",""),",",""),"[",""),"]",""),"(",""),")",""),"*","")</f>
        <v/>
      </c>
      <c r="AW685" s="61" t="str">
        <f aca="false">SUBSTITUTE(SUBSTITUTE(SUBSTITUTE(SUBSTITUTE(SUBSTITUTE(SUBSTITUTE(SUBSTITUTE(SUBSTITUTE(SUBSTITUTE(SUBSTITUTE(SUBSTITUTE(SUBSTITUTE(SUBSTITUTE(LOWER(Z685&amp;""),CHAR(160),"")," ",""),".",""),"-",""),"/",""),"?",""),"_",""),",",""),"[",""),"]",""),"(",""),")",""),"*","")</f>
        <v/>
      </c>
      <c r="AX685" s="61" t="str">
        <f aca="false">SUBSTITUTE(SUBSTITUTE(SUBSTITUTE(SUBSTITUTE(SUBSTITUTE(SUBSTITUTE(SUBSTITUTE(SUBSTITUTE(SUBSTITUTE(SUBSTITUTE(SUBSTITUTE(SUBSTITUTE(SUBSTITUTE(LOWER(AE685&amp;""),CHAR(160),"")," ",""),".",""),"-",""),"/",""),"?",""),"_",""),",",""),"[",""),"]",""),"(",""),")",""),"*","")</f>
        <v/>
      </c>
      <c r="AY685" s="61" t="str">
        <f aca="false">SUBSTITUTE(SUBSTITUTE(SUBSTITUTE(SUBSTITUTE(SUBSTITUTE(SUBSTITUTE(SUBSTITUTE(SUBSTITUTE(SUBSTITUTE(SUBSTITUTE(SUBSTITUTE(SUBSTITUTE(SUBSTITUTE(LOWER(W685&amp;""),CHAR(160),"")," ",""),".",""),"-",""),"/",""),"?",""),"_",""),",",""),"[",""),"]",""),"(",""),")",""),"*","")</f>
        <v/>
      </c>
      <c r="AZ685" s="61" t="str">
        <f aca="false">SUBSTITUTE(SUBSTITUTE(SUBSTITUTE(SUBSTITUTE(SUBSTITUTE(SUBSTITUTE(SUBSTITUTE(SUBSTITUTE(SUBSTITUTE(SUBSTITUTE(SUBSTITUTE(SUBSTITUTE(SUBSTITUTE(LOWER(AC685&amp;""),CHAR(160),"")," ",""),".",""),"-",""),"/",""),"?",""),"_",""),",",""),"[",""),"]",""),"(",""),")",""),"*","")</f>
        <v/>
      </c>
      <c r="BA685" s="61" t="str">
        <f aca="false">SUBSTITUTE(SUBSTITUTE(SUBSTITUTE(SUBSTITUTE(SUBSTITUTE(SUBSTITUTE(SUBSTITUTE(SUBSTITUTE(SUBSTITUTE(SUBSTITUTE(SUBSTITUTE(SUBSTITUTE(SUBSTITUTE(LOWER(AA685&amp;""),CHAR(160),""),"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"&amp;TRIM(SUBSTITUTE(SUBSTITUTE(SUBSTITUTE(SUBSTITUTE(SUBSTITUTE(SUBSTITUTE(SUBSTITUTE(SUBSTITUTE(SUBSTITUTE(SUBSTITUTE(SUBSTITUTE(SUBSTITUTE(SUBSTITUTE(SUBSTITUTE(SUBSTITUTE(SUBSTITUTE(SUBSTITUTE(SUBSTITUTE(SUBSTITUTE(SUBSTITUTE(LOWER(V685&amp;""),CHAR(160)," "),"."," "),","," "),"-"," "),"/"," "),"("," "),")"," "),":"," "),";"," "),"_"," "),"–"," "),"?"," "),"!"," "),"*"," "),"["," "),"]"," "),"'"," "),"#"," "),"+"," "),"&amp;"," "))&amp;" "</f>
        <v>  </v>
      </c>
      <c r="BD685" s="61" t="str">
        <f aca="false">" "&amp;TRIM(SUBSTITUTE(SUBSTITUTE(SUBSTITUTE(SUBSTITUTE(SUBSTITUTE(SUBSTITUTE(SUBSTITUTE(SUBSTITUTE(SUBSTITUTE(SUBSTITUTE(SUBSTITUTE(SUBSTITUTE(SUBSTITUTE(SUBSTITUTE(SUBSTITUTE(SUBSTITUTE(SUBSTITUTE(SUBSTITUTE(SUBSTITUTE(SUBSTITUTE(LOWER(Z685&amp;""),CHAR(160)," "),"."," "),","," "),"-"," "),"/"," "),"("," "),")"," "),":"," "),";"," "),"_"," "),"–"," "),"?"," "),"!"," "),"*"," "),"["," "),"]"," "),"'"," "),"#"," "),"+"," "),"&amp;"," "))&amp;" "</f>
        <v>  </v>
      </c>
      <c r="BE685" s="61" t="str">
        <f aca="false">" "&amp;TRIM(SUBSTITUTE(SUBSTITUTE(SUBSTITUTE(SUBSTITUTE(SUBSTITUTE(SUBSTITUTE(SUBSTITUTE(SUBSTITUTE(SUBSTITUTE(SUBSTITUTE(SUBSTITUTE(SUBSTITUTE(SUBSTITUTE(SUBSTITUTE(SUBSTITUTE(SUBSTITUTE(SUBSTITUTE(SUBSTITUTE(SUBSTITUTE(SUBSTITUTE(LOWER(W685&amp;""),CHAR(160)," "),"."," "),","," "),"-"," "),"/"," "),"("," "),")"," "),":"," "),";"," "),"_"," "),"–"," "),"?"," "),"!"," "),"*"," "),"["," "),"]"," "),"'"," "),"#"," "),"+"," "),"&amp;"," "))&amp;" "</f>
        <v>  </v>
      </c>
      <c r="BF685" s="61" t="str">
        <f aca="false">" "&amp;TRIM(SUBSTITUTE(SUBSTITUTE(SUBSTITUTE(SUBSTITUTE(SUBSTITUTE(SUBSTITUTE(SUBSTITUTE(SUBSTITUTE(SUBSTITUTE(SUBSTITUTE(SUBSTITUTE(SUBSTITUTE(SUBSTITUTE(SUBSTITUTE(SUBSTITUTE(SUBSTITUTE(SUBSTITUTE(SUBSTITUTE(SUBSTITUTE(SUBSTITUTE(LOWER(AC685&amp;""),CHAR(160)," "),"."," "),","," "),"-"," "),"/"," "),"("," "),")"," "),":"," "),";"," "),"_"," "),"–"," "),"?"," "),"!"," "),"*"," "),"["," "),"]"," "),"'"," "),"#"," "),"+"," "),"&amp;"," "))&amp;" "</f>
        <v>  </v>
      </c>
    </row>
    <row r="686" customFormat="false" ht="66" hidden="false" customHeight="true" outlineLevel="0" collapsed="false">
      <c r="A686" s="57" t="s">
        <v>1394</v>
      </c>
      <c r="B686" s="57" t="s">
        <v>307</v>
      </c>
      <c r="C686" s="57" t="str">
        <f aca="false">Flights!$F$25</f>
        <v>MH1437</v>
      </c>
      <c r="D686" s="58" t="n">
        <f aca="false">Flights!$D$25</f>
        <v>46325</v>
      </c>
      <c r="E686" s="57" t="str">
        <f aca="false">Flights!$G$25&amp;"-"&amp;Flights!$H$25</f>
        <v>LGK-KUL</v>
      </c>
      <c r="F686" s="57" t="str">
        <f aca="false">Flights!$K$25</f>
        <v>BC</v>
      </c>
      <c r="G686" s="57" t="s">
        <v>402</v>
      </c>
      <c r="H686" s="57" t="s">
        <v>360</v>
      </c>
      <c r="I686" s="57" t="s">
        <v>481</v>
      </c>
      <c r="J686" s="57" t="s">
        <v>490</v>
      </c>
      <c r="K686" s="67" t="s">
        <v>483</v>
      </c>
      <c r="L686" s="67" t="s">
        <v>1395</v>
      </c>
      <c r="M686" s="67" t="s">
        <v>433</v>
      </c>
      <c r="N686" s="67" t="s">
        <v>365</v>
      </c>
      <c r="O686" s="67" t="s">
        <v>966</v>
      </c>
      <c r="P686" s="57" t="s">
        <v>184</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open",IF(AND(NOT(OR(LEN(AZ686)&lt;15,ISNUMBER(MATCH(AZ686,L_Placeholder,0)))),NOT(SUMPRODUCT(--ISNUMBER(SEARCH(" "&amp;L_EvidencePhrase&amp;" ",BF686)))&gt;0),NOT(OR(LEN(AU686)&lt;2,ISNUMBER(MATCH(AU686,L_Placeholder,0)))),NOT(OR(LEN(AX686)&lt;2,ISNUMBER(MATCH(AX686,L_Placeholder,0)))),TRIM(AE686)&lt;&gt;TRIM(T686)),"N/A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",BD686)))&gt;0),"INVALID – evidence missing, placeholder or not yet on file",IF(OR(LEN(AX686)&lt;2,ISNUMBER(MATCH(AX686,L_Placeholder,0))),"INVALID – verifier missing",IF(AX686=AU686,"INVALID – verifier must be someone other than the PIC",IF(SUMPRODUCT(--ISNUMBER(SEARCH(" "&amp;L_EvidencePhrase&amp;" ",BC686)))&gt;0,"INVALID – result not yet available (awaiting / TBC)",IF(AND(TRIM(U686)="Pass",SUMPRODUCT(--ISNUMBER(SEARCH(" "&amp;L_ResultBad&amp;" ",BC686)))&gt;0,NOT(SUMPRODUCT(--ISNUMBER(SEARCH(" "&amp;L_Negation&amp;" ",BC686)))&gt;0)),"INVALID – result describes a problem: use Fail, then Pass after CA",IF(AND(AQ686=1,OR(OR(LEN(AY686)&lt;3,ISNUMBER(MATCH(AY686,L_Placeholder,0))),SUMPRODUCT(--ISNUMBER(SEARCH(" "&amp;L_EvidencePhrase&amp;" ",BE686)))&gt;0)),"INVALID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SUBSTITUTE(SUBSTITUTE(SUBSTITUTE(SUBSTITUTE(SUBSTITUTE(SUBSTITUTE(SUBSTITUTE(SUBSTITUTE(SUBSTITUTE(SUBSTITUTE(SUBSTITUTE(SUBSTITUTE(SUBSTITUTE(LOWER(T686&amp;""),CHAR(160),"")," ",""),".",""),"-",""),"/",""),"?",""),"_",""),",",""),"[",""),"]",""),"(",""),")",""),"*","")</f>
        <v/>
      </c>
      <c r="AV686" s="61" t="str">
        <f aca="false">SUBSTITUTE(SUBSTITUTE(SUBSTITUTE(SUBSTITUTE(SUBSTITUTE(SUBSTITUTE(SUBSTITUTE(SUBSTITUTE(SUBSTITUTE(SUBSTITUTE(SUBSTITUTE(SUBSTITUTE(SUBSTITUTE(LOWER(V686&amp;""),CHAR(160),"")," ",""),".",""),"-",""),"/",""),"?",""),"_",""),",",""),"[",""),"]",""),"(",""),")",""),"*","")</f>
        <v/>
      </c>
      <c r="AW686" s="61" t="str">
        <f aca="false">SUBSTITUTE(SUBSTITUTE(SUBSTITUTE(SUBSTITUTE(SUBSTITUTE(SUBSTITUTE(SUBSTITUTE(SUBSTITUTE(SUBSTITUTE(SUBSTITUTE(SUBSTITUTE(SUBSTITUTE(SUBSTITUTE(LOWER(Z686&amp;""),CHAR(160),"")," ",""),".",""),"-",""),"/",""),"?",""),"_",""),",",""),"[",""),"]",""),"(",""),")",""),"*","")</f>
        <v/>
      </c>
      <c r="AX686" s="61" t="str">
        <f aca="false">SUBSTITUTE(SUBSTITUTE(SUBSTITUTE(SUBSTITUTE(SUBSTITUTE(SUBSTITUTE(SUBSTITUTE(SUBSTITUTE(SUBSTITUTE(SUBSTITUTE(SUBSTITUTE(SUBSTITUTE(SUBSTITUTE(LOWER(AE686&amp;""),CHAR(160),"")," ",""),".",""),"-",""),"/",""),"?",""),"_",""),",",""),"[",""),"]",""),"(",""),")",""),"*","")</f>
        <v/>
      </c>
      <c r="AY686" s="61" t="str">
        <f aca="false">SUBSTITUTE(SUBSTITUTE(SUBSTITUTE(SUBSTITUTE(SUBSTITUTE(SUBSTITUTE(SUBSTITUTE(SUBSTITUTE(SUBSTITUTE(SUBSTITUTE(SUBSTITUTE(SUBSTITUTE(SUBSTITUTE(LOWER(W686&amp;""),CHAR(160),"")," ",""),".",""),"-",""),"/",""),"?",""),"_",""),",",""),"[",""),"]",""),"(",""),")",""),"*","")</f>
        <v/>
      </c>
      <c r="AZ686" s="61" t="str">
        <f aca="false">SUBSTITUTE(SUBSTITUTE(SUBSTITUTE(SUBSTITUTE(SUBSTITUTE(SUBSTITUTE(SUBSTITUTE(SUBSTITUTE(SUBSTITUTE(SUBSTITUTE(SUBSTITUTE(SUBSTITUTE(SUBSTITUTE(LOWER(AC686&amp;""),CHAR(160),"")," ",""),".",""),"-",""),"/",""),"?",""),"_",""),",",""),"[",""),"]",""),"(",""),")",""),"*","")</f>
        <v/>
      </c>
      <c r="BA686" s="61" t="str">
        <f aca="false">SUBSTITUTE(SUBSTITUTE(SUBSTITUTE(SUBSTITUTE(SUBSTITUTE(SUBSTITUTE(SUBSTITUTE(SUBSTITUTE(SUBSTITUTE(SUBSTITUTE(SUBSTITUTE(SUBSTITUTE(SUBSTITUTE(LOWER(AA686&amp;""),CHAR(160),""),"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"&amp;TRIM(SUBSTITUTE(SUBSTITUTE(SUBSTITUTE(SUBSTITUTE(SUBSTITUTE(SUBSTITUTE(SUBSTITUTE(SUBSTITUTE(SUBSTITUTE(SUBSTITUTE(SUBSTITUTE(SUBSTITUTE(SUBSTITUTE(SUBSTITUTE(SUBSTITUTE(SUBSTITUTE(SUBSTITUTE(SUBSTITUTE(SUBSTITUTE(SUBSTITUTE(LOWER(V686&amp;""),CHAR(160)," "),"."," "),","," "),"-"," "),"/"," "),"("," "),")"," "),":"," "),";"," "),"_"," "),"–"," "),"?"," "),"!"," "),"*"," "),"["," "),"]"," "),"'"," "),"#"," "),"+"," "),"&amp;"," "))&amp;" "</f>
        <v>  </v>
      </c>
      <c r="BD686" s="61" t="str">
        <f aca="false">" "&amp;TRIM(SUBSTITUTE(SUBSTITUTE(SUBSTITUTE(SUBSTITUTE(SUBSTITUTE(SUBSTITUTE(SUBSTITUTE(SUBSTITUTE(SUBSTITUTE(SUBSTITUTE(SUBSTITUTE(SUBSTITUTE(SUBSTITUTE(SUBSTITUTE(SUBSTITUTE(SUBSTITUTE(SUBSTITUTE(SUBSTITUTE(SUBSTITUTE(SUBSTITUTE(LOWER(Z686&amp;""),CHAR(160)," "),"."," "),","," "),"-"," "),"/"," "),"("," "),")"," "),":"," "),";"," "),"_"," "),"–"," "),"?"," "),"!"," "),"*"," "),"["," "),"]"," "),"'"," "),"#"," "),"+"," "),"&amp;"," "))&amp;" "</f>
        <v>  </v>
      </c>
      <c r="BE686" s="61" t="str">
        <f aca="false">" "&amp;TRIM(SUBSTITUTE(SUBSTITUTE(SUBSTITUTE(SUBSTITUTE(SUBSTITUTE(SUBSTITUTE(SUBSTITUTE(SUBSTITUTE(SUBSTITUTE(SUBSTITUTE(SUBSTITUTE(SUBSTITUTE(SUBSTITUTE(SUBSTITUTE(SUBSTITUTE(SUBSTITUTE(SUBSTITUTE(SUBSTITUTE(SUBSTITUTE(SUBSTITUTE(LOWER(W686&amp;""),CHAR(160)," "),"."," "),","," "),"-"," "),"/"," "),"("," "),")"," "),":"," "),";"," "),"_"," "),"–"," "),"?"," "),"!"," "),"*"," "),"["," "),"]"," "),"'"," "),"#"," "),"+"," "),"&amp;"," "))&amp;" "</f>
        <v>  </v>
      </c>
      <c r="BF686" s="61" t="str">
        <f aca="false">" "&amp;TRIM(SUBSTITUTE(SUBSTITUTE(SUBSTITUTE(SUBSTITUTE(SUBSTITUTE(SUBSTITUTE(SUBSTITUTE(SUBSTITUTE(SUBSTITUTE(SUBSTITUTE(SUBSTITUTE(SUBSTITUTE(SUBSTITUTE(SUBSTITUTE(SUBSTITUTE(SUBSTITUTE(SUBSTITUTE(SUBSTITUTE(SUBSTITUTE(SUBSTITUTE(LOWER(AC686&amp;""),CHAR(160)," "),"."," "),","," "),"-"," "),"/"," "),"("," "),")"," "),":"," "),";"," "),"_"," "),"–"," "),"?"," "),"!"," "),"*"," "),"["," "),"]"," "),"'"," "),"#"," "),"+"," "),"&amp;"," "))&amp;" "</f>
        <v>  </v>
      </c>
    </row>
    <row r="687" customFormat="false" ht="66" hidden="false" customHeight="true" outlineLevel="0" collapsed="false">
      <c r="A687" s="57" t="s">
        <v>1396</v>
      </c>
      <c r="B687" s="57" t="s">
        <v>307</v>
      </c>
      <c r="C687" s="57" t="str">
        <f aca="false">Flights!$F$25</f>
        <v>MH1437</v>
      </c>
      <c r="D687" s="58" t="n">
        <f aca="false">Flights!$D$25</f>
        <v>46325</v>
      </c>
      <c r="E687" s="57" t="str">
        <f aca="false">Flights!$G$25&amp;"-"&amp;Flights!$H$25</f>
        <v>LGK-KUL</v>
      </c>
      <c r="F687" s="57" t="str">
        <f aca="false">Flights!$K$25</f>
        <v>BC</v>
      </c>
      <c r="G687" s="57" t="s">
        <v>402</v>
      </c>
      <c r="H687" s="57" t="s">
        <v>360</v>
      </c>
      <c r="I687" s="57" t="s">
        <v>481</v>
      </c>
      <c r="J687" s="57" t="s">
        <v>500</v>
      </c>
      <c r="K687" s="67" t="s">
        <v>501</v>
      </c>
      <c r="L687" s="67" t="s">
        <v>1397</v>
      </c>
      <c r="M687" s="67" t="s">
        <v>433</v>
      </c>
      <c r="N687" s="67" t="s">
        <v>365</v>
      </c>
      <c r="O687" s="67" t="s">
        <v>1398</v>
      </c>
      <c r="P687" s="57" t="s">
        <v>184</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open",IF(AND(NOT(OR(LEN(AZ687)&lt;15,ISNUMBER(MATCH(AZ687,L_Placeholder,0)))),NOT(SUMPRODUCT(--ISNUMBER(SEARCH(" "&amp;L_EvidencePhrase&amp;" ",BF687)))&gt;0),NOT(OR(LEN(AU687)&lt;2,ISNUMBER(MATCH(AU687,L_Placeholder,0)))),NOT(OR(LEN(AX687)&lt;2,ISNUMBER(MATCH(AX687,L_Placeholder,0)))),TRIM(AE687)&lt;&gt;TRIM(T687)),"N/A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",BD687)))&gt;0),"INVALID – evidence missing, placeholder or not yet on file",IF(OR(LEN(AX687)&lt;2,ISNUMBER(MATCH(AX687,L_Placeholder,0))),"INVALID – verifier missing",IF(AX687=AU687,"INVALID – verifier must be someone other than the PIC",IF(SUMPRODUCT(--ISNUMBER(SEARCH(" "&amp;L_EvidencePhrase&amp;" ",BC687)))&gt;0,"INVALID – result not yet available (awaiting / TBC)",IF(AND(TRIM(U687)="Pass",SUMPRODUCT(--ISNUMBER(SEARCH(" "&amp;L_ResultBad&amp;" ",BC687)))&gt;0,NOT(SUMPRODUCT(--ISNUMBER(SEARCH(" "&amp;L_Negation&amp;" ",BC687)))&gt;0)),"INVALID – result describes a problem: use Fail, then Pass after CA",IF(AND(AQ687=1,OR(OR(LEN(AY687)&lt;3,ISNUMBER(MATCH(AY687,L_Placeholder,0))),SUMPRODUCT(--ISNUMBER(SEARCH(" "&amp;L_EvidencePhrase&amp;" ",BE687)))&gt;0)),"INVALID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SUBSTITUTE(SUBSTITUTE(SUBSTITUTE(SUBSTITUTE(SUBSTITUTE(SUBSTITUTE(SUBSTITUTE(SUBSTITUTE(SUBSTITUTE(SUBSTITUTE(SUBSTITUTE(SUBSTITUTE(SUBSTITUTE(LOWER(T687&amp;""),CHAR(160),"")," ",""),".",""),"-",""),"/",""),"?",""),"_",""),",",""),"[",""),"]",""),"(",""),")",""),"*","")</f>
        <v/>
      </c>
      <c r="AV687" s="61" t="str">
        <f aca="false">SUBSTITUTE(SUBSTITUTE(SUBSTITUTE(SUBSTITUTE(SUBSTITUTE(SUBSTITUTE(SUBSTITUTE(SUBSTITUTE(SUBSTITUTE(SUBSTITUTE(SUBSTITUTE(SUBSTITUTE(SUBSTITUTE(LOWER(V687&amp;""),CHAR(160),"")," ",""),".",""),"-",""),"/",""),"?",""),"_",""),",",""),"[",""),"]",""),"(",""),")",""),"*","")</f>
        <v/>
      </c>
      <c r="AW687" s="61" t="str">
        <f aca="false">SUBSTITUTE(SUBSTITUTE(SUBSTITUTE(SUBSTITUTE(SUBSTITUTE(SUBSTITUTE(SUBSTITUTE(SUBSTITUTE(SUBSTITUTE(SUBSTITUTE(SUBSTITUTE(SUBSTITUTE(SUBSTITUTE(LOWER(Z687&amp;""),CHAR(160),"")," ",""),".",""),"-",""),"/",""),"?",""),"_",""),",",""),"[",""),"]",""),"(",""),")",""),"*","")</f>
        <v/>
      </c>
      <c r="AX687" s="61" t="str">
        <f aca="false">SUBSTITUTE(SUBSTITUTE(SUBSTITUTE(SUBSTITUTE(SUBSTITUTE(SUBSTITUTE(SUBSTITUTE(SUBSTITUTE(SUBSTITUTE(SUBSTITUTE(SUBSTITUTE(SUBSTITUTE(SUBSTITUTE(LOWER(AE687&amp;""),CHAR(160),"")," ",""),".",""),"-",""),"/",""),"?",""),"_",""),",",""),"[",""),"]",""),"(",""),")",""),"*","")</f>
        <v/>
      </c>
      <c r="AY687" s="61" t="str">
        <f aca="false">SUBSTITUTE(SUBSTITUTE(SUBSTITUTE(SUBSTITUTE(SUBSTITUTE(SUBSTITUTE(SUBSTITUTE(SUBSTITUTE(SUBSTITUTE(SUBSTITUTE(SUBSTITUTE(SUBSTITUTE(SUBSTITUTE(LOWER(W687&amp;""),CHAR(160),"")," ",""),".",""),"-",""),"/",""),"?",""),"_",""),",",""),"[",""),"]",""),"(",""),")",""),"*","")</f>
        <v/>
      </c>
      <c r="AZ687" s="61" t="str">
        <f aca="false">SUBSTITUTE(SUBSTITUTE(SUBSTITUTE(SUBSTITUTE(SUBSTITUTE(SUBSTITUTE(SUBSTITUTE(SUBSTITUTE(SUBSTITUTE(SUBSTITUTE(SUBSTITUTE(SUBSTITUTE(SUBSTITUTE(LOWER(AC687&amp;""),CHAR(160),"")," ",""),".",""),"-",""),"/",""),"?",""),"_",""),",",""),"[",""),"]",""),"(",""),")",""),"*","")</f>
        <v/>
      </c>
      <c r="BA687" s="61" t="str">
        <f aca="false">SUBSTITUTE(SUBSTITUTE(SUBSTITUTE(SUBSTITUTE(SUBSTITUTE(SUBSTITUTE(SUBSTITUTE(SUBSTITUTE(SUBSTITUTE(SUBSTITUTE(SUBSTITUTE(SUBSTITUTE(SUBSTITUTE(LOWER(AA687&amp;""),CHAR(160),""),"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"&amp;TRIM(SUBSTITUTE(SUBSTITUTE(SUBSTITUTE(SUBSTITUTE(SUBSTITUTE(SUBSTITUTE(SUBSTITUTE(SUBSTITUTE(SUBSTITUTE(SUBSTITUTE(SUBSTITUTE(SUBSTITUTE(SUBSTITUTE(SUBSTITUTE(SUBSTITUTE(SUBSTITUTE(SUBSTITUTE(SUBSTITUTE(SUBSTITUTE(SUBSTITUTE(LOWER(V687&amp;""),CHAR(160)," "),"."," "),","," "),"-"," "),"/"," "),"("," "),")"," "),":"," "),";"," "),"_"," "),"–"," "),"?"," "),"!"," "),"*"," "),"["," "),"]"," "),"'"," "),"#"," "),"+"," "),"&amp;"," "))&amp;" "</f>
        <v>  </v>
      </c>
      <c r="BD687" s="61" t="str">
        <f aca="false">" "&amp;TRIM(SUBSTITUTE(SUBSTITUTE(SUBSTITUTE(SUBSTITUTE(SUBSTITUTE(SUBSTITUTE(SUBSTITUTE(SUBSTITUTE(SUBSTITUTE(SUBSTITUTE(SUBSTITUTE(SUBSTITUTE(SUBSTITUTE(SUBSTITUTE(SUBSTITUTE(SUBSTITUTE(SUBSTITUTE(SUBSTITUTE(SUBSTITUTE(SUBSTITUTE(LOWER(Z687&amp;""),CHAR(160)," "),"."," "),","," "),"-"," "),"/"," "),"("," "),")"," "),":"," "),";"," "),"_"," "),"–"," "),"?"," "),"!"," "),"*"," "),"["," "),"]"," "),"'"," "),"#"," "),"+"," "),"&amp;"," "))&amp;" "</f>
        <v>  </v>
      </c>
      <c r="BE687" s="61" t="str">
        <f aca="false">" "&amp;TRIM(SUBSTITUTE(SUBSTITUTE(SUBSTITUTE(SUBSTITUTE(SUBSTITUTE(SUBSTITUTE(SUBSTITUTE(SUBSTITUTE(SUBSTITUTE(SUBSTITUTE(SUBSTITUTE(SUBSTITUTE(SUBSTITUTE(SUBSTITUTE(SUBSTITUTE(SUBSTITUTE(SUBSTITUTE(SUBSTITUTE(SUBSTITUTE(SUBSTITUTE(LOWER(W687&amp;""),CHAR(160)," "),"."," "),","," "),"-"," "),"/"," "),"("," "),")"," "),":"," "),";"," "),"_"," "),"–"," "),"?"," "),"!"," "),"*"," "),"["," "),"]"," "),"'"," "),"#"," "),"+"," "),"&amp;"," "))&amp;" "</f>
        <v>  </v>
      </c>
      <c r="BF687" s="61" t="str">
        <f aca="false">" "&amp;TRIM(SUBSTITUTE(SUBSTITUTE(SUBSTITUTE(SUBSTITUTE(SUBSTITUTE(SUBSTITUTE(SUBSTITUTE(SUBSTITUTE(SUBSTITUTE(SUBSTITUTE(SUBSTITUTE(SUBSTITUTE(SUBSTITUTE(SUBSTITUTE(SUBSTITUTE(SUBSTITUTE(SUBSTITUTE(SUBSTITUTE(SUBSTITUTE(SUBSTITUTE(LOWER(AC687&amp;""),CHAR(160)," "),"."," "),","," "),"-"," "),"/"," "),"("," "),")"," "),":"," "),";"," "),"_"," "),"–"," "),"?"," "),"!"," "),"*"," "),"["," "),"]"," "),"'"," "),"#"," "),"+"," "),"&amp;"," "))&amp;" "</f>
        <v>  </v>
      </c>
    </row>
    <row r="688" customFormat="false" ht="66" hidden="false" customHeight="true" outlineLevel="0" collapsed="false">
      <c r="A688" s="57" t="s">
        <v>1399</v>
      </c>
      <c r="B688" s="57" t="s">
        <v>307</v>
      </c>
      <c r="C688" s="57" t="str">
        <f aca="false">Flights!$F$25</f>
        <v>MH1437</v>
      </c>
      <c r="D688" s="58" t="n">
        <f aca="false">Flights!$D$25</f>
        <v>46325</v>
      </c>
      <c r="E688" s="57" t="str">
        <f aca="false">Flights!$G$25&amp;"-"&amp;Flights!$H$25</f>
        <v>LGK-KUL</v>
      </c>
      <c r="F688" s="57" t="str">
        <f aca="false">Flights!$K$25</f>
        <v>BC</v>
      </c>
      <c r="G688" s="57" t="s">
        <v>402</v>
      </c>
      <c r="H688" s="57" t="s">
        <v>360</v>
      </c>
      <c r="I688" s="57" t="s">
        <v>481</v>
      </c>
      <c r="J688" s="57" t="s">
        <v>505</v>
      </c>
      <c r="K688" s="67" t="s">
        <v>483</v>
      </c>
      <c r="L688" s="67" t="s">
        <v>1400</v>
      </c>
      <c r="M688" s="67" t="s">
        <v>433</v>
      </c>
      <c r="N688" s="67" t="s">
        <v>365</v>
      </c>
      <c r="O688" s="67" t="s">
        <v>966</v>
      </c>
      <c r="P688" s="57" t="s">
        <v>184</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open",IF(AND(NOT(OR(LEN(AZ688)&lt;15,ISNUMBER(MATCH(AZ688,L_Placeholder,0)))),NOT(SUMPRODUCT(--ISNUMBER(SEARCH(" "&amp;L_EvidencePhrase&amp;" ",BF688)))&gt;0),NOT(OR(LEN(AU688)&lt;2,ISNUMBER(MATCH(AU688,L_Placeholder,0)))),NOT(OR(LEN(AX688)&lt;2,ISNUMBER(MATCH(AX688,L_Placeholder,0)))),TRIM(AE688)&lt;&gt;TRIM(T688)),"N/A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",BD688)))&gt;0),"INVALID – evidence missing, placeholder or not yet on file",IF(OR(LEN(AX688)&lt;2,ISNUMBER(MATCH(AX688,L_Placeholder,0))),"INVALID – verifier missing",IF(AX688=AU688,"INVALID – verifier must be someone other than the PIC",IF(SUMPRODUCT(--ISNUMBER(SEARCH(" "&amp;L_EvidencePhrase&amp;" ",BC688)))&gt;0,"INVALID – result not yet available (awaiting / TBC)",IF(AND(TRIM(U688)="Pass",SUMPRODUCT(--ISNUMBER(SEARCH(" "&amp;L_ResultBad&amp;" ",BC688)))&gt;0,NOT(SUMPRODUCT(--ISNUMBER(SEARCH(" "&amp;L_Negation&amp;" ",BC688)))&gt;0)),"INVALID – result describes a problem: use Fail, then Pass after CA",IF(AND(AQ688=1,OR(OR(LEN(AY688)&lt;3,ISNUMBER(MATCH(AY688,L_Placeholder,0))),SUMPRODUCT(--ISNUMBER(SEARCH(" "&amp;L_EvidencePhrase&amp;" ",BE688)))&gt;0)),"INVALID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SUBSTITUTE(SUBSTITUTE(SUBSTITUTE(SUBSTITUTE(SUBSTITUTE(SUBSTITUTE(SUBSTITUTE(SUBSTITUTE(SUBSTITUTE(SUBSTITUTE(SUBSTITUTE(SUBSTITUTE(SUBSTITUTE(LOWER(T688&amp;""),CHAR(160),"")," ",""),".",""),"-",""),"/",""),"?",""),"_",""),",",""),"[",""),"]",""),"(",""),")",""),"*","")</f>
        <v/>
      </c>
      <c r="AV688" s="61" t="str">
        <f aca="false">SUBSTITUTE(SUBSTITUTE(SUBSTITUTE(SUBSTITUTE(SUBSTITUTE(SUBSTITUTE(SUBSTITUTE(SUBSTITUTE(SUBSTITUTE(SUBSTITUTE(SUBSTITUTE(SUBSTITUTE(SUBSTITUTE(LOWER(V688&amp;""),CHAR(160),"")," ",""),".",""),"-",""),"/",""),"?",""),"_",""),",",""),"[",""),"]",""),"(",""),")",""),"*","")</f>
        <v/>
      </c>
      <c r="AW688" s="61" t="str">
        <f aca="false">SUBSTITUTE(SUBSTITUTE(SUBSTITUTE(SUBSTITUTE(SUBSTITUTE(SUBSTITUTE(SUBSTITUTE(SUBSTITUTE(SUBSTITUTE(SUBSTITUTE(SUBSTITUTE(SUBSTITUTE(SUBSTITUTE(LOWER(Z688&amp;""),CHAR(160),"")," ",""),".",""),"-",""),"/",""),"?",""),"_",""),",",""),"[",""),"]",""),"(",""),")",""),"*","")</f>
        <v/>
      </c>
      <c r="AX688" s="61" t="str">
        <f aca="false">SUBSTITUTE(SUBSTITUTE(SUBSTITUTE(SUBSTITUTE(SUBSTITUTE(SUBSTITUTE(SUBSTITUTE(SUBSTITUTE(SUBSTITUTE(SUBSTITUTE(SUBSTITUTE(SUBSTITUTE(SUBSTITUTE(LOWER(AE688&amp;""),CHAR(160),"")," ",""),".",""),"-",""),"/",""),"?",""),"_",""),",",""),"[",""),"]",""),"(",""),")",""),"*","")</f>
        <v/>
      </c>
      <c r="AY688" s="61" t="str">
        <f aca="false">SUBSTITUTE(SUBSTITUTE(SUBSTITUTE(SUBSTITUTE(SUBSTITUTE(SUBSTITUTE(SUBSTITUTE(SUBSTITUTE(SUBSTITUTE(SUBSTITUTE(SUBSTITUTE(SUBSTITUTE(SUBSTITUTE(LOWER(W688&amp;""),CHAR(160),"")," ",""),".",""),"-",""),"/",""),"?",""),"_",""),",",""),"[",""),"]",""),"(",""),")",""),"*","")</f>
        <v/>
      </c>
      <c r="AZ688" s="61" t="str">
        <f aca="false">SUBSTITUTE(SUBSTITUTE(SUBSTITUTE(SUBSTITUTE(SUBSTITUTE(SUBSTITUTE(SUBSTITUTE(SUBSTITUTE(SUBSTITUTE(SUBSTITUTE(SUBSTITUTE(SUBSTITUTE(SUBSTITUTE(LOWER(AC688&amp;""),CHAR(160),"")," ",""),".",""),"-",""),"/",""),"?",""),"_",""),",",""),"[",""),"]",""),"(",""),")",""),"*","")</f>
        <v/>
      </c>
      <c r="BA688" s="61" t="str">
        <f aca="false">SUBSTITUTE(SUBSTITUTE(SUBSTITUTE(SUBSTITUTE(SUBSTITUTE(SUBSTITUTE(SUBSTITUTE(SUBSTITUTE(SUBSTITUTE(SUBSTITUTE(SUBSTITUTE(SUBSTITUTE(SUBSTITUTE(LOWER(AA688&amp;""),CHAR(160),""),"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"&amp;TRIM(SUBSTITUTE(SUBSTITUTE(SUBSTITUTE(SUBSTITUTE(SUBSTITUTE(SUBSTITUTE(SUBSTITUTE(SUBSTITUTE(SUBSTITUTE(SUBSTITUTE(SUBSTITUTE(SUBSTITUTE(SUBSTITUTE(SUBSTITUTE(SUBSTITUTE(SUBSTITUTE(SUBSTITUTE(SUBSTITUTE(SUBSTITUTE(SUBSTITUTE(LOWER(V688&amp;""),CHAR(160)," "),"."," "),","," "),"-"," "),"/"," "),"("," "),")"," "),":"," "),";"," "),"_"," "),"–"," "),"?"," "),"!"," "),"*"," "),"["," "),"]"," "),"'"," "),"#"," "),"+"," "),"&amp;"," "))&amp;" "</f>
        <v>  </v>
      </c>
      <c r="BD688" s="61" t="str">
        <f aca="false">" "&amp;TRIM(SUBSTITUTE(SUBSTITUTE(SUBSTITUTE(SUBSTITUTE(SUBSTITUTE(SUBSTITUTE(SUBSTITUTE(SUBSTITUTE(SUBSTITUTE(SUBSTITUTE(SUBSTITUTE(SUBSTITUTE(SUBSTITUTE(SUBSTITUTE(SUBSTITUTE(SUBSTITUTE(SUBSTITUTE(SUBSTITUTE(SUBSTITUTE(SUBSTITUTE(LOWER(Z688&amp;""),CHAR(160)," "),"."," "),","," "),"-"," "),"/"," "),"("," "),")"," "),":"," "),";"," "),"_"," "),"–"," "),"?"," "),"!"," "),"*"," "),"["," "),"]"," "),"'"," "),"#"," "),"+"," "),"&amp;"," "))&amp;" "</f>
        <v>  </v>
      </c>
      <c r="BE688" s="61" t="str">
        <f aca="false">" "&amp;TRIM(SUBSTITUTE(SUBSTITUTE(SUBSTITUTE(SUBSTITUTE(SUBSTITUTE(SUBSTITUTE(SUBSTITUTE(SUBSTITUTE(SUBSTITUTE(SUBSTITUTE(SUBSTITUTE(SUBSTITUTE(SUBSTITUTE(SUBSTITUTE(SUBSTITUTE(SUBSTITUTE(SUBSTITUTE(SUBSTITUTE(SUBSTITUTE(SUBSTITUTE(LOWER(W688&amp;""),CHAR(160)," "),"."," "),","," "),"-"," "),"/"," "),"("," "),")"," "),":"," "),";"," "),"_"," "),"–"," "),"?"," "),"!"," "),"*"," "),"["," "),"]"," "),"'"," "),"#"," "),"+"," "),"&amp;"," "))&amp;" "</f>
        <v>  </v>
      </c>
      <c r="BF688" s="61" t="str">
        <f aca="false">" "&amp;TRIM(SUBSTITUTE(SUBSTITUTE(SUBSTITUTE(SUBSTITUTE(SUBSTITUTE(SUBSTITUTE(SUBSTITUTE(SUBSTITUTE(SUBSTITUTE(SUBSTITUTE(SUBSTITUTE(SUBSTITUTE(SUBSTITUTE(SUBSTITUTE(SUBSTITUTE(SUBSTITUTE(SUBSTITUTE(SUBSTITUTE(SUBSTITUTE(SUBSTITUTE(LOWER(AC688&amp;""),CHAR(160)," "),"."," "),","," "),"-"," "),"/"," "),"("," "),")"," "),":"," "),";"," "),"_"," "),"–"," "),"?"," "),"!"," "),"*"," "),"["," "),"]"," "),"'"," "),"#"," "),"+"," "),"&amp;"," "))&amp;" "</f>
        <v>  </v>
      </c>
    </row>
    <row r="689" customFormat="false" ht="66" hidden="false" customHeight="true" outlineLevel="0" collapsed="false">
      <c r="A689" s="57" t="s">
        <v>1401</v>
      </c>
      <c r="B689" s="57" t="s">
        <v>307</v>
      </c>
      <c r="C689" s="57" t="str">
        <f aca="false">Flights!$F$25</f>
        <v>MH1437</v>
      </c>
      <c r="D689" s="58" t="n">
        <f aca="false">Flights!$D$25</f>
        <v>46325</v>
      </c>
      <c r="E689" s="57" t="str">
        <f aca="false">Flights!$G$25&amp;"-"&amp;Flights!$H$25</f>
        <v>LGK-KUL</v>
      </c>
      <c r="F689" s="57" t="str">
        <f aca="false">Flights!$K$25</f>
        <v>BC</v>
      </c>
      <c r="G689" s="57" t="s">
        <v>402</v>
      </c>
      <c r="H689" s="57" t="s">
        <v>360</v>
      </c>
      <c r="I689" s="57" t="s">
        <v>429</v>
      </c>
      <c r="J689" s="57" t="s">
        <v>508</v>
      </c>
      <c r="K689" s="67" t="s">
        <v>431</v>
      </c>
      <c r="L689" s="67" t="s">
        <v>1402</v>
      </c>
      <c r="M689" s="67" t="s">
        <v>433</v>
      </c>
      <c r="N689" s="67" t="s">
        <v>365</v>
      </c>
      <c r="O689" s="67" t="s">
        <v>966</v>
      </c>
      <c r="P689" s="57" t="s">
        <v>184</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open",IF(AND(NOT(OR(LEN(AZ689)&lt;15,ISNUMBER(MATCH(AZ689,L_Placeholder,0)))),NOT(SUMPRODUCT(--ISNUMBER(SEARCH(" "&amp;L_EvidencePhrase&amp;" ",BF689)))&gt;0),NOT(OR(LEN(AU689)&lt;2,ISNUMBER(MATCH(AU689,L_Placeholder,0)))),NOT(OR(LEN(AX689)&lt;2,ISNUMBER(MATCH(AX689,L_Placeholder,0)))),TRIM(AE689)&lt;&gt;TRIM(T689)),"N/A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",BD689)))&gt;0),"INVALID – evidence missing, placeholder or not yet on file",IF(OR(LEN(AX689)&lt;2,ISNUMBER(MATCH(AX689,L_Placeholder,0))),"INVALID – verifier missing",IF(AX689=AU689,"INVALID – verifier must be someone other than the PIC",IF(SUMPRODUCT(--ISNUMBER(SEARCH(" "&amp;L_EvidencePhrase&amp;" ",BC689)))&gt;0,"INVALID – result not yet available (awaiting / TBC)",IF(AND(TRIM(U689)="Pass",SUMPRODUCT(--ISNUMBER(SEARCH(" "&amp;L_ResultBad&amp;" ",BC689)))&gt;0,NOT(SUMPRODUCT(--ISNUMBER(SEARCH(" "&amp;L_Negation&amp;" ",BC689)))&gt;0)),"INVALID – result describes a problem: use Fail, then Pass after CA",IF(AND(AQ689=1,OR(OR(LEN(AY689)&lt;3,ISNUMBER(MATCH(AY689,L_Placeholder,0))),SUMPRODUCT(--ISNUMBER(SEARCH(" "&amp;L_EvidencePhrase&amp;" ",BE689)))&gt;0)),"INVALID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SUBSTITUTE(SUBSTITUTE(SUBSTITUTE(SUBSTITUTE(SUBSTITUTE(SUBSTITUTE(SUBSTITUTE(SUBSTITUTE(SUBSTITUTE(SUBSTITUTE(SUBSTITUTE(SUBSTITUTE(SUBSTITUTE(LOWER(T689&amp;""),CHAR(160),"")," ",""),".",""),"-",""),"/",""),"?",""),"_",""),",",""),"[",""),"]",""),"(",""),")",""),"*","")</f>
        <v/>
      </c>
      <c r="AV689" s="61" t="str">
        <f aca="false">SUBSTITUTE(SUBSTITUTE(SUBSTITUTE(SUBSTITUTE(SUBSTITUTE(SUBSTITUTE(SUBSTITUTE(SUBSTITUTE(SUBSTITUTE(SUBSTITUTE(SUBSTITUTE(SUBSTITUTE(SUBSTITUTE(LOWER(V689&amp;""),CHAR(160),"")," ",""),".",""),"-",""),"/",""),"?",""),"_",""),",",""),"[",""),"]",""),"(",""),")",""),"*","")</f>
        <v/>
      </c>
      <c r="AW689" s="61" t="str">
        <f aca="false">SUBSTITUTE(SUBSTITUTE(SUBSTITUTE(SUBSTITUTE(SUBSTITUTE(SUBSTITUTE(SUBSTITUTE(SUBSTITUTE(SUBSTITUTE(SUBSTITUTE(SUBSTITUTE(SUBSTITUTE(SUBSTITUTE(LOWER(Z689&amp;""),CHAR(160),"")," ",""),".",""),"-",""),"/",""),"?",""),"_",""),",",""),"[",""),"]",""),"(",""),")",""),"*","")</f>
        <v/>
      </c>
      <c r="AX689" s="61" t="str">
        <f aca="false">SUBSTITUTE(SUBSTITUTE(SUBSTITUTE(SUBSTITUTE(SUBSTITUTE(SUBSTITUTE(SUBSTITUTE(SUBSTITUTE(SUBSTITUTE(SUBSTITUTE(SUBSTITUTE(SUBSTITUTE(SUBSTITUTE(LOWER(AE689&amp;""),CHAR(160),"")," ",""),".",""),"-",""),"/",""),"?",""),"_",""),",",""),"[",""),"]",""),"(",""),")",""),"*","")</f>
        <v/>
      </c>
      <c r="AY689" s="61" t="str">
        <f aca="false">SUBSTITUTE(SUBSTITUTE(SUBSTITUTE(SUBSTITUTE(SUBSTITUTE(SUBSTITUTE(SUBSTITUTE(SUBSTITUTE(SUBSTITUTE(SUBSTITUTE(SUBSTITUTE(SUBSTITUTE(SUBSTITUTE(LOWER(W689&amp;""),CHAR(160),"")," ",""),".",""),"-",""),"/",""),"?",""),"_",""),",",""),"[",""),"]",""),"(",""),")",""),"*","")</f>
        <v/>
      </c>
      <c r="AZ689" s="61" t="str">
        <f aca="false">SUBSTITUTE(SUBSTITUTE(SUBSTITUTE(SUBSTITUTE(SUBSTITUTE(SUBSTITUTE(SUBSTITUTE(SUBSTITUTE(SUBSTITUTE(SUBSTITUTE(SUBSTITUTE(SUBSTITUTE(SUBSTITUTE(LOWER(AC689&amp;""),CHAR(160),"")," ",""),".",""),"-",""),"/",""),"?",""),"_",""),",",""),"[",""),"]",""),"(",""),")",""),"*","")</f>
        <v/>
      </c>
      <c r="BA689" s="61" t="str">
        <f aca="false">SUBSTITUTE(SUBSTITUTE(SUBSTITUTE(SUBSTITUTE(SUBSTITUTE(SUBSTITUTE(SUBSTITUTE(SUBSTITUTE(SUBSTITUTE(SUBSTITUTE(SUBSTITUTE(SUBSTITUTE(SUBSTITUTE(LOWER(AA689&amp;""),CHAR(160),""),"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"&amp;TRIM(SUBSTITUTE(SUBSTITUTE(SUBSTITUTE(SUBSTITUTE(SUBSTITUTE(SUBSTITUTE(SUBSTITUTE(SUBSTITUTE(SUBSTITUTE(SUBSTITUTE(SUBSTITUTE(SUBSTITUTE(SUBSTITUTE(SUBSTITUTE(SUBSTITUTE(SUBSTITUTE(SUBSTITUTE(SUBSTITUTE(SUBSTITUTE(SUBSTITUTE(LOWER(V689&amp;""),CHAR(160)," "),"."," "),","," "),"-"," "),"/"," "),"("," "),")"," "),":"," "),";"," "),"_"," "),"–"," "),"?"," "),"!"," "),"*"," "),"["," "),"]"," "),"'"," "),"#"," "),"+"," "),"&amp;"," "))&amp;" "</f>
        <v>  </v>
      </c>
      <c r="BD689" s="61" t="str">
        <f aca="false">" "&amp;TRIM(SUBSTITUTE(SUBSTITUTE(SUBSTITUTE(SUBSTITUTE(SUBSTITUTE(SUBSTITUTE(SUBSTITUTE(SUBSTITUTE(SUBSTITUTE(SUBSTITUTE(SUBSTITUTE(SUBSTITUTE(SUBSTITUTE(SUBSTITUTE(SUBSTITUTE(SUBSTITUTE(SUBSTITUTE(SUBSTITUTE(SUBSTITUTE(SUBSTITUTE(LOWER(Z689&amp;""),CHAR(160)," "),"."," "),","," "),"-"," "),"/"," "),"("," "),")"," "),":"," "),";"," "),"_"," "),"–"," "),"?"," "),"!"," "),"*"," "),"["," "),"]"," "),"'"," "),"#"," "),"+"," "),"&amp;"," "))&amp;" "</f>
        <v>  </v>
      </c>
      <c r="BE689" s="61" t="str">
        <f aca="false">" "&amp;TRIM(SUBSTITUTE(SUBSTITUTE(SUBSTITUTE(SUBSTITUTE(SUBSTITUTE(SUBSTITUTE(SUBSTITUTE(SUBSTITUTE(SUBSTITUTE(SUBSTITUTE(SUBSTITUTE(SUBSTITUTE(SUBSTITUTE(SUBSTITUTE(SUBSTITUTE(SUBSTITUTE(SUBSTITUTE(SUBSTITUTE(SUBSTITUTE(SUBSTITUTE(LOWER(W689&amp;""),CHAR(160)," "),"."," "),","," "),"-"," "),"/"," "),"("," "),")"," "),":"," "),";"," "),"_"," "),"–"," "),"?"," "),"!"," "),"*"," "),"["," "),"]"," "),"'"," "),"#"," "),"+"," "),"&amp;"," "))&amp;" "</f>
        <v>  </v>
      </c>
      <c r="BF689" s="61" t="str">
        <f aca="false">" "&amp;TRIM(SUBSTITUTE(SUBSTITUTE(SUBSTITUTE(SUBSTITUTE(SUBSTITUTE(SUBSTITUTE(SUBSTITUTE(SUBSTITUTE(SUBSTITUTE(SUBSTITUTE(SUBSTITUTE(SUBSTITUTE(SUBSTITUTE(SUBSTITUTE(SUBSTITUTE(SUBSTITUTE(SUBSTITUTE(SUBSTITUTE(SUBSTITUTE(SUBSTITUTE(LOWER(AC689&amp;""),CHAR(160)," "),"."," "),","," "),"-"," "),"/"," "),"("," "),")"," "),":"," "),";"," "),"_"," "),"–"," "),"?"," "),"!"," "),"*"," "),"["," "),"]"," "),"'"," "),"#"," "),"+"," "),"&amp;"," "))&amp;" "</f>
        <v>  </v>
      </c>
    </row>
    <row r="690" customFormat="false" ht="66" hidden="false" customHeight="true" outlineLevel="0" collapsed="false">
      <c r="A690" s="57" t="s">
        <v>1403</v>
      </c>
      <c r="B690" s="57" t="s">
        <v>307</v>
      </c>
      <c r="C690" s="57" t="str">
        <f aca="false">Flights!$F$25</f>
        <v>MH1437</v>
      </c>
      <c r="D690" s="58" t="n">
        <f aca="false">Flights!$D$25</f>
        <v>46325</v>
      </c>
      <c r="E690" s="57" t="str">
        <f aca="false">Flights!$G$25&amp;"-"&amp;Flights!$H$25</f>
        <v>LGK-KUL</v>
      </c>
      <c r="F690" s="57" t="str">
        <f aca="false">Flights!$K$25</f>
        <v>BC</v>
      </c>
      <c r="G690" s="57" t="s">
        <v>402</v>
      </c>
      <c r="H690" s="57" t="s">
        <v>360</v>
      </c>
      <c r="I690" s="57" t="s">
        <v>429</v>
      </c>
      <c r="J690" s="57" t="s">
        <v>511</v>
      </c>
      <c r="K690" s="67" t="s">
        <v>431</v>
      </c>
      <c r="L690" s="67" t="s">
        <v>1404</v>
      </c>
      <c r="M690" s="67" t="s">
        <v>433</v>
      </c>
      <c r="N690" s="67" t="s">
        <v>365</v>
      </c>
      <c r="O690" s="67" t="s">
        <v>966</v>
      </c>
      <c r="P690" s="57" t="s">
        <v>184</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open",IF(AND(NOT(OR(LEN(AZ690)&lt;15,ISNUMBER(MATCH(AZ690,L_Placeholder,0)))),NOT(SUMPRODUCT(--ISNUMBER(SEARCH(" "&amp;L_EvidencePhrase&amp;" ",BF690)))&gt;0),NOT(OR(LEN(AU690)&lt;2,ISNUMBER(MATCH(AU690,L_Placeholder,0)))),NOT(OR(LEN(AX690)&lt;2,ISNUMBER(MATCH(AX690,L_Placeholder,0)))),TRIM(AE690)&lt;&gt;TRIM(T690)),"N/A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",BD690)))&gt;0),"INVALID – evidence missing, placeholder or not yet on file",IF(OR(LEN(AX690)&lt;2,ISNUMBER(MATCH(AX690,L_Placeholder,0))),"INVALID – verifier missing",IF(AX690=AU690,"INVALID – verifier must be someone other than the PIC",IF(SUMPRODUCT(--ISNUMBER(SEARCH(" "&amp;L_EvidencePhrase&amp;" ",BC690)))&gt;0,"INVALID – result not yet available (awaiting / TBC)",IF(AND(TRIM(U690)="Pass",SUMPRODUCT(--ISNUMBER(SEARCH(" "&amp;L_ResultBad&amp;" ",BC690)))&gt;0,NOT(SUMPRODUCT(--ISNUMBER(SEARCH(" "&amp;L_Negation&amp;" ",BC690)))&gt;0)),"INVALID – result describes a problem: use Fail, then Pass after CA",IF(AND(AQ690=1,OR(OR(LEN(AY690)&lt;3,ISNUMBER(MATCH(AY690,L_Placeholder,0))),SUMPRODUCT(--ISNUMBER(SEARCH(" "&amp;L_EvidencePhrase&amp;" ",BE690)))&gt;0)),"INVALID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SUBSTITUTE(SUBSTITUTE(SUBSTITUTE(SUBSTITUTE(SUBSTITUTE(SUBSTITUTE(SUBSTITUTE(SUBSTITUTE(SUBSTITUTE(SUBSTITUTE(SUBSTITUTE(SUBSTITUTE(SUBSTITUTE(LOWER(T690&amp;""),CHAR(160),"")," ",""),".",""),"-",""),"/",""),"?",""),"_",""),",",""),"[",""),"]",""),"(",""),")",""),"*","")</f>
        <v/>
      </c>
      <c r="AV690" s="61" t="str">
        <f aca="false">SUBSTITUTE(SUBSTITUTE(SUBSTITUTE(SUBSTITUTE(SUBSTITUTE(SUBSTITUTE(SUBSTITUTE(SUBSTITUTE(SUBSTITUTE(SUBSTITUTE(SUBSTITUTE(SUBSTITUTE(SUBSTITUTE(LOWER(V690&amp;""),CHAR(160),"")," ",""),".",""),"-",""),"/",""),"?",""),"_",""),",",""),"[",""),"]",""),"(",""),")",""),"*","")</f>
        <v/>
      </c>
      <c r="AW690" s="61" t="str">
        <f aca="false">SUBSTITUTE(SUBSTITUTE(SUBSTITUTE(SUBSTITUTE(SUBSTITUTE(SUBSTITUTE(SUBSTITUTE(SUBSTITUTE(SUBSTITUTE(SUBSTITUTE(SUBSTITUTE(SUBSTITUTE(SUBSTITUTE(LOWER(Z690&amp;""),CHAR(160),"")," ",""),".",""),"-",""),"/",""),"?",""),"_",""),",",""),"[",""),"]",""),"(",""),")",""),"*","")</f>
        <v/>
      </c>
      <c r="AX690" s="61" t="str">
        <f aca="false">SUBSTITUTE(SUBSTITUTE(SUBSTITUTE(SUBSTITUTE(SUBSTITUTE(SUBSTITUTE(SUBSTITUTE(SUBSTITUTE(SUBSTITUTE(SUBSTITUTE(SUBSTITUTE(SUBSTITUTE(SUBSTITUTE(LOWER(AE690&amp;""),CHAR(160),"")," ",""),".",""),"-",""),"/",""),"?",""),"_",""),",",""),"[",""),"]",""),"(",""),")",""),"*","")</f>
        <v/>
      </c>
      <c r="AY690" s="61" t="str">
        <f aca="false">SUBSTITUTE(SUBSTITUTE(SUBSTITUTE(SUBSTITUTE(SUBSTITUTE(SUBSTITUTE(SUBSTITUTE(SUBSTITUTE(SUBSTITUTE(SUBSTITUTE(SUBSTITUTE(SUBSTITUTE(SUBSTITUTE(LOWER(W690&amp;""),CHAR(160),"")," ",""),".",""),"-",""),"/",""),"?",""),"_",""),",",""),"[",""),"]",""),"(",""),")",""),"*","")</f>
        <v/>
      </c>
      <c r="AZ690" s="61" t="str">
        <f aca="false">SUBSTITUTE(SUBSTITUTE(SUBSTITUTE(SUBSTITUTE(SUBSTITUTE(SUBSTITUTE(SUBSTITUTE(SUBSTITUTE(SUBSTITUTE(SUBSTITUTE(SUBSTITUTE(SUBSTITUTE(SUBSTITUTE(LOWER(AC690&amp;""),CHAR(160),"")," ",""),".",""),"-",""),"/",""),"?",""),"_",""),",",""),"[",""),"]",""),"(",""),")",""),"*","")</f>
        <v/>
      </c>
      <c r="BA690" s="61" t="str">
        <f aca="false">SUBSTITUTE(SUBSTITUTE(SUBSTITUTE(SUBSTITUTE(SUBSTITUTE(SUBSTITUTE(SUBSTITUTE(SUBSTITUTE(SUBSTITUTE(SUBSTITUTE(SUBSTITUTE(SUBSTITUTE(SUBSTITUTE(LOWER(AA690&amp;""),CHAR(160),""),"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"&amp;TRIM(SUBSTITUTE(SUBSTITUTE(SUBSTITUTE(SUBSTITUTE(SUBSTITUTE(SUBSTITUTE(SUBSTITUTE(SUBSTITUTE(SUBSTITUTE(SUBSTITUTE(SUBSTITUTE(SUBSTITUTE(SUBSTITUTE(SUBSTITUTE(SUBSTITUTE(SUBSTITUTE(SUBSTITUTE(SUBSTITUTE(SUBSTITUTE(SUBSTITUTE(LOWER(V690&amp;""),CHAR(160)," "),"."," "),","," "),"-"," "),"/"," "),"("," "),")"," "),":"," "),";"," "),"_"," "),"–"," "),"?"," "),"!"," "),"*"," "),"["," "),"]"," "),"'"," "),"#"," "),"+"," "),"&amp;"," "))&amp;" "</f>
        <v>  </v>
      </c>
      <c r="BD690" s="61" t="str">
        <f aca="false">" "&amp;TRIM(SUBSTITUTE(SUBSTITUTE(SUBSTITUTE(SUBSTITUTE(SUBSTITUTE(SUBSTITUTE(SUBSTITUTE(SUBSTITUTE(SUBSTITUTE(SUBSTITUTE(SUBSTITUTE(SUBSTITUTE(SUBSTITUTE(SUBSTITUTE(SUBSTITUTE(SUBSTITUTE(SUBSTITUTE(SUBSTITUTE(SUBSTITUTE(SUBSTITUTE(LOWER(Z690&amp;""),CHAR(160)," "),"."," "),","," "),"-"," "),"/"," "),"("," "),")"," "),":"," "),";"," "),"_"," "),"–"," "),"?"," "),"!"," "),"*"," "),"["," "),"]"," "),"'"," "),"#"," "),"+"," "),"&amp;"," "))&amp;" "</f>
        <v>  </v>
      </c>
      <c r="BE690" s="61" t="str">
        <f aca="false">" "&amp;TRIM(SUBSTITUTE(SUBSTITUTE(SUBSTITUTE(SUBSTITUTE(SUBSTITUTE(SUBSTITUTE(SUBSTITUTE(SUBSTITUTE(SUBSTITUTE(SUBSTITUTE(SUBSTITUTE(SUBSTITUTE(SUBSTITUTE(SUBSTITUTE(SUBSTITUTE(SUBSTITUTE(SUBSTITUTE(SUBSTITUTE(SUBSTITUTE(SUBSTITUTE(LOWER(W690&amp;""),CHAR(160)," "),"."," "),","," "),"-"," "),"/"," "),"("," "),")"," "),":"," "),";"," "),"_"," "),"–"," "),"?"," "),"!"," "),"*"," "),"["," "),"]"," "),"'"," "),"#"," "),"+"," "),"&amp;"," "))&amp;" "</f>
        <v>  </v>
      </c>
      <c r="BF690" s="61" t="str">
        <f aca="false">" "&amp;TRIM(SUBSTITUTE(SUBSTITUTE(SUBSTITUTE(SUBSTITUTE(SUBSTITUTE(SUBSTITUTE(SUBSTITUTE(SUBSTITUTE(SUBSTITUTE(SUBSTITUTE(SUBSTITUTE(SUBSTITUTE(SUBSTITUTE(SUBSTITUTE(SUBSTITUTE(SUBSTITUTE(SUBSTITUTE(SUBSTITUTE(SUBSTITUTE(SUBSTITUTE(LOWER(AC690&amp;""),CHAR(160)," "),"."," "),","," "),"-"," "),"/"," "),"("," "),")"," "),":"," "),";"," "),"_"," "),"–"," "),"?"," "),"!"," "),"*"," "),"["," "),"]"," "),"'"," "),"#"," "),"+"," "),"&amp;"," "))&amp;" "</f>
        <v>  </v>
      </c>
    </row>
    <row r="691" customFormat="false" ht="39.75" hidden="false" customHeight="true" outlineLevel="0" collapsed="false">
      <c r="A691" s="57" t="s">
        <v>1405</v>
      </c>
      <c r="B691" s="57" t="s">
        <v>307</v>
      </c>
      <c r="C691" s="57" t="str">
        <f aca="false">Flights!$F$25</f>
        <v>MH1437</v>
      </c>
      <c r="D691" s="58" t="n">
        <f aca="false">Flights!$D$25</f>
        <v>46325</v>
      </c>
      <c r="E691" s="57" t="str">
        <f aca="false">Flights!$G$25&amp;"-"&amp;Flights!$H$25</f>
        <v>LGK-KUL</v>
      </c>
      <c r="F691" s="57" t="str">
        <f aca="false">Flights!$K$25</f>
        <v>BC</v>
      </c>
      <c r="G691" s="57" t="s">
        <v>441</v>
      </c>
      <c r="H691" s="57" t="s">
        <v>442</v>
      </c>
      <c r="I691" s="57" t="s">
        <v>361</v>
      </c>
      <c r="J691" s="57" t="s">
        <v>443</v>
      </c>
      <c r="K691" s="67" t="s">
        <v>408</v>
      </c>
      <c r="L691" s="67" t="s">
        <v>444</v>
      </c>
      <c r="M691" s="67"/>
      <c r="N691" s="67" t="s">
        <v>365</v>
      </c>
      <c r="O691" s="67" t="s">
        <v>445</v>
      </c>
      <c r="P691" s="57" t="s">
        <v>303</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open",IF(AND(NOT(OR(LEN(AZ691)&lt;15,ISNUMBER(MATCH(AZ691,L_Placeholder,0)))),NOT(SUMPRODUCT(--ISNUMBER(SEARCH(" "&amp;L_EvidencePhrase&amp;" ",BF691)))&gt;0),NOT(OR(LEN(AU691)&lt;2,ISNUMBER(MATCH(AU691,L_Placeholder,0)))),NOT(OR(LEN(AX691)&lt;2,ISNUMBER(MATCH(AX691,L_Placeholder,0)))),TRIM(AE691)&lt;&gt;TRIM(T691)),"N/A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",BD691)))&gt;0),"INVALID – evidence missing, placeholder or not yet on file",IF(OR(LEN(AX691)&lt;2,ISNUMBER(MATCH(AX691,L_Placeholder,0))),"INVALID – verifier missing",IF(AX691=AU691,"INVALID – verifier must be someone other than the PIC",IF(SUMPRODUCT(--ISNUMBER(SEARCH(" "&amp;L_EvidencePhrase&amp;" ",BC691)))&gt;0,"INVALID – result not yet available (awaiting / TBC)",IF(AND(TRIM(U691)="Pass",SUMPRODUCT(--ISNUMBER(SEARCH(" "&amp;L_ResultBad&amp;" ",BC691)))&gt;0,NOT(SUMPRODUCT(--ISNUMBER(SEARCH(" "&amp;L_Negation&amp;" ",BC691)))&gt;0)),"INVALID – result describes a problem: use Fail, then Pass after CA",IF(AND(AQ691=1,OR(OR(LEN(AY691)&lt;3,ISNUMBER(MATCH(AY691,L_Placeholder,0))),SUMPRODUCT(--ISNUMBER(SEARCH(" "&amp;L_EvidencePhrase&amp;" ",BE691)))&gt;0)),"INVALID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SUBSTITUTE(SUBSTITUTE(SUBSTITUTE(SUBSTITUTE(SUBSTITUTE(SUBSTITUTE(SUBSTITUTE(SUBSTITUTE(SUBSTITUTE(SUBSTITUTE(SUBSTITUTE(SUBSTITUTE(SUBSTITUTE(LOWER(T691&amp;""),CHAR(160),"")," ",""),".",""),"-",""),"/",""),"?",""),"_",""),",",""),"[",""),"]",""),"(",""),")",""),"*","")</f>
        <v/>
      </c>
      <c r="AV691" s="61" t="str">
        <f aca="false">SUBSTITUTE(SUBSTITUTE(SUBSTITUTE(SUBSTITUTE(SUBSTITUTE(SUBSTITUTE(SUBSTITUTE(SUBSTITUTE(SUBSTITUTE(SUBSTITUTE(SUBSTITUTE(SUBSTITUTE(SUBSTITUTE(LOWER(V691&amp;""),CHAR(160),"")," ",""),".",""),"-",""),"/",""),"?",""),"_",""),",",""),"[",""),"]",""),"(",""),")",""),"*","")</f>
        <v/>
      </c>
      <c r="AW691" s="61" t="str">
        <f aca="false">SUBSTITUTE(SUBSTITUTE(SUBSTITUTE(SUBSTITUTE(SUBSTITUTE(SUBSTITUTE(SUBSTITUTE(SUBSTITUTE(SUBSTITUTE(SUBSTITUTE(SUBSTITUTE(SUBSTITUTE(SUBSTITUTE(LOWER(Z691&amp;""),CHAR(160),"")," ",""),".",""),"-",""),"/",""),"?",""),"_",""),",",""),"[",""),"]",""),"(",""),")",""),"*","")</f>
        <v/>
      </c>
      <c r="AX691" s="61" t="str">
        <f aca="false">SUBSTITUTE(SUBSTITUTE(SUBSTITUTE(SUBSTITUTE(SUBSTITUTE(SUBSTITUTE(SUBSTITUTE(SUBSTITUTE(SUBSTITUTE(SUBSTITUTE(SUBSTITUTE(SUBSTITUTE(SUBSTITUTE(LOWER(AE691&amp;""),CHAR(160),"")," ",""),".",""),"-",""),"/",""),"?",""),"_",""),",",""),"[",""),"]",""),"(",""),")",""),"*","")</f>
        <v/>
      </c>
      <c r="AY691" s="61" t="str">
        <f aca="false">SUBSTITUTE(SUBSTITUTE(SUBSTITUTE(SUBSTITUTE(SUBSTITUTE(SUBSTITUTE(SUBSTITUTE(SUBSTITUTE(SUBSTITUTE(SUBSTITUTE(SUBSTITUTE(SUBSTITUTE(SUBSTITUTE(LOWER(W691&amp;""),CHAR(160),"")," ",""),".",""),"-",""),"/",""),"?",""),"_",""),",",""),"[",""),"]",""),"(",""),")",""),"*","")</f>
        <v/>
      </c>
      <c r="AZ691" s="61" t="str">
        <f aca="false">SUBSTITUTE(SUBSTITUTE(SUBSTITUTE(SUBSTITUTE(SUBSTITUTE(SUBSTITUTE(SUBSTITUTE(SUBSTITUTE(SUBSTITUTE(SUBSTITUTE(SUBSTITUTE(SUBSTITUTE(SUBSTITUTE(LOWER(AC691&amp;""),CHAR(160),"")," ",""),".",""),"-",""),"/",""),"?",""),"_",""),",",""),"[",""),"]",""),"(",""),")",""),"*","")</f>
        <v/>
      </c>
      <c r="BA691" s="61" t="str">
        <f aca="false">SUBSTITUTE(SUBSTITUTE(SUBSTITUTE(SUBSTITUTE(SUBSTITUTE(SUBSTITUTE(SUBSTITUTE(SUBSTITUTE(SUBSTITUTE(SUBSTITUTE(SUBSTITUTE(SUBSTITUTE(SUBSTITUTE(LOWER(AA691&amp;""),CHAR(160),""),"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"&amp;TRIM(SUBSTITUTE(SUBSTITUTE(SUBSTITUTE(SUBSTITUTE(SUBSTITUTE(SUBSTITUTE(SUBSTITUTE(SUBSTITUTE(SUBSTITUTE(SUBSTITUTE(SUBSTITUTE(SUBSTITUTE(SUBSTITUTE(SUBSTITUTE(SUBSTITUTE(SUBSTITUTE(SUBSTITUTE(SUBSTITUTE(SUBSTITUTE(SUBSTITUTE(LOWER(V691&amp;""),CHAR(160)," "),"."," "),","," "),"-"," "),"/"," "),"("," "),")"," "),":"," "),";"," "),"_"," "),"–"," "),"?"," "),"!"," "),"*"," "),"["," "),"]"," "),"'"," "),"#"," "),"+"," "),"&amp;"," "))&amp;" "</f>
        <v>  </v>
      </c>
      <c r="BD691" s="61" t="str">
        <f aca="false">" "&amp;TRIM(SUBSTITUTE(SUBSTITUTE(SUBSTITUTE(SUBSTITUTE(SUBSTITUTE(SUBSTITUTE(SUBSTITUTE(SUBSTITUTE(SUBSTITUTE(SUBSTITUTE(SUBSTITUTE(SUBSTITUTE(SUBSTITUTE(SUBSTITUTE(SUBSTITUTE(SUBSTITUTE(SUBSTITUTE(SUBSTITUTE(SUBSTITUTE(SUBSTITUTE(LOWER(Z691&amp;""),CHAR(160)," "),"."," "),","," "),"-"," "),"/"," "),"("," "),")"," "),":"," "),";"," "),"_"," "),"–"," "),"?"," "),"!"," "),"*"," "),"["," "),"]"," "),"'"," "),"#"," "),"+"," "),"&amp;"," "))&amp;" "</f>
        <v>  </v>
      </c>
      <c r="BE691" s="61" t="str">
        <f aca="false">" "&amp;TRIM(SUBSTITUTE(SUBSTITUTE(SUBSTITUTE(SUBSTITUTE(SUBSTITUTE(SUBSTITUTE(SUBSTITUTE(SUBSTITUTE(SUBSTITUTE(SUBSTITUTE(SUBSTITUTE(SUBSTITUTE(SUBSTITUTE(SUBSTITUTE(SUBSTITUTE(SUBSTITUTE(SUBSTITUTE(SUBSTITUTE(SUBSTITUTE(SUBSTITUTE(LOWER(W691&amp;""),CHAR(160)," "),"."," "),","," "),"-"," "),"/"," "),"("," "),")"," "),":"," "),";"," "),"_"," "),"–"," "),"?"," "),"!"," "),"*"," "),"["," "),"]"," "),"'"," "),"#"," "),"+"," "),"&amp;"," "))&amp;" "</f>
        <v>  </v>
      </c>
      <c r="BF691" s="61" t="str">
        <f aca="false">" "&amp;TRIM(SUBSTITUTE(SUBSTITUTE(SUBSTITUTE(SUBSTITUTE(SUBSTITUTE(SUBSTITUTE(SUBSTITUTE(SUBSTITUTE(SUBSTITUTE(SUBSTITUTE(SUBSTITUTE(SUBSTITUTE(SUBSTITUTE(SUBSTITUTE(SUBSTITUTE(SUBSTITUTE(SUBSTITUTE(SUBSTITUTE(SUBSTITUTE(SUBSTITUTE(LOWER(AC691&amp;""),CHAR(160)," "),"."," "),","," "),"-"," "),"/"," "),"("," "),")"," "),":"," "),";"," "),"_"," "),"–"," "),"?"," "),"!"," "),"*"," "),"["," "),"]"," "),"'"," "),"#"," "),"+"," "),"&amp;"," "))&amp;" "</f>
        <v>  </v>
      </c>
    </row>
    <row r="692" customFormat="false" ht="39.75" hidden="false" customHeight="true" outlineLevel="0" collapsed="false">
      <c r="A692" s="57" t="s">
        <v>1406</v>
      </c>
      <c r="B692" s="57" t="s">
        <v>307</v>
      </c>
      <c r="C692" s="57" t="str">
        <f aca="false">Flights!$F$25</f>
        <v>MH1437</v>
      </c>
      <c r="D692" s="58" t="n">
        <f aca="false">Flights!$D$25</f>
        <v>46325</v>
      </c>
      <c r="E692" s="57" t="str">
        <f aca="false">Flights!$G$25&amp;"-"&amp;Flights!$H$25</f>
        <v>LGK-KUL</v>
      </c>
      <c r="F692" s="57" t="str">
        <f aca="false">Flights!$K$25</f>
        <v>BC</v>
      </c>
      <c r="G692" s="57" t="s">
        <v>441</v>
      </c>
      <c r="H692" s="57" t="s">
        <v>442</v>
      </c>
      <c r="I692" s="57" t="s">
        <v>410</v>
      </c>
      <c r="J692" s="57" t="s">
        <v>447</v>
      </c>
      <c r="K692" s="67" t="s">
        <v>408</v>
      </c>
      <c r="L692" s="67" t="s">
        <v>444</v>
      </c>
      <c r="M692" s="67"/>
      <c r="N692" s="67" t="s">
        <v>365</v>
      </c>
      <c r="O692" s="67" t="s">
        <v>445</v>
      </c>
      <c r="P692" s="57" t="s">
        <v>303</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open",IF(AND(NOT(OR(LEN(AZ692)&lt;15,ISNUMBER(MATCH(AZ692,L_Placeholder,0)))),NOT(SUMPRODUCT(--ISNUMBER(SEARCH(" "&amp;L_EvidencePhrase&amp;" ",BF692)))&gt;0),NOT(OR(LEN(AU692)&lt;2,ISNUMBER(MATCH(AU692,L_Placeholder,0)))),NOT(OR(LEN(AX692)&lt;2,ISNUMBER(MATCH(AX692,L_Placeholder,0)))),TRIM(AE692)&lt;&gt;TRIM(T692)),"N/A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",BD692)))&gt;0),"INVALID – evidence missing, placeholder or not yet on file",IF(OR(LEN(AX692)&lt;2,ISNUMBER(MATCH(AX692,L_Placeholder,0))),"INVALID – verifier missing",IF(AX692=AU692,"INVALID – verifier must be someone other than the PIC",IF(SUMPRODUCT(--ISNUMBER(SEARCH(" "&amp;L_EvidencePhrase&amp;" ",BC692)))&gt;0,"INVALID – result not yet available (awaiting / TBC)",IF(AND(TRIM(U692)="Pass",SUMPRODUCT(--ISNUMBER(SEARCH(" "&amp;L_ResultBad&amp;" ",BC692)))&gt;0,NOT(SUMPRODUCT(--ISNUMBER(SEARCH(" "&amp;L_Negation&amp;" ",BC692)))&gt;0)),"INVALID – result describes a problem: use Fail, then Pass after CA",IF(AND(AQ692=1,OR(OR(LEN(AY692)&lt;3,ISNUMBER(MATCH(AY692,L_Placeholder,0))),SUMPRODUCT(--ISNUMBER(SEARCH(" "&amp;L_EvidencePhrase&amp;" ",BE692)))&gt;0)),"INVALID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SUBSTITUTE(SUBSTITUTE(SUBSTITUTE(SUBSTITUTE(SUBSTITUTE(SUBSTITUTE(SUBSTITUTE(SUBSTITUTE(SUBSTITUTE(SUBSTITUTE(SUBSTITUTE(SUBSTITUTE(SUBSTITUTE(LOWER(T692&amp;""),CHAR(160),"")," ",""),".",""),"-",""),"/",""),"?",""),"_",""),",",""),"[",""),"]",""),"(",""),")",""),"*","")</f>
        <v/>
      </c>
      <c r="AV692" s="61" t="str">
        <f aca="false">SUBSTITUTE(SUBSTITUTE(SUBSTITUTE(SUBSTITUTE(SUBSTITUTE(SUBSTITUTE(SUBSTITUTE(SUBSTITUTE(SUBSTITUTE(SUBSTITUTE(SUBSTITUTE(SUBSTITUTE(SUBSTITUTE(LOWER(V692&amp;""),CHAR(160),"")," ",""),".",""),"-",""),"/",""),"?",""),"_",""),",",""),"[",""),"]",""),"(",""),")",""),"*","")</f>
        <v/>
      </c>
      <c r="AW692" s="61" t="str">
        <f aca="false">SUBSTITUTE(SUBSTITUTE(SUBSTITUTE(SUBSTITUTE(SUBSTITUTE(SUBSTITUTE(SUBSTITUTE(SUBSTITUTE(SUBSTITUTE(SUBSTITUTE(SUBSTITUTE(SUBSTITUTE(SUBSTITUTE(LOWER(Z692&amp;""),CHAR(160),"")," ",""),".",""),"-",""),"/",""),"?",""),"_",""),",",""),"[",""),"]",""),"(",""),")",""),"*","")</f>
        <v/>
      </c>
      <c r="AX692" s="61" t="str">
        <f aca="false">SUBSTITUTE(SUBSTITUTE(SUBSTITUTE(SUBSTITUTE(SUBSTITUTE(SUBSTITUTE(SUBSTITUTE(SUBSTITUTE(SUBSTITUTE(SUBSTITUTE(SUBSTITUTE(SUBSTITUTE(SUBSTITUTE(LOWER(AE692&amp;""),CHAR(160),"")," ",""),".",""),"-",""),"/",""),"?",""),"_",""),",",""),"[",""),"]",""),"(",""),")",""),"*","")</f>
        <v/>
      </c>
      <c r="AY692" s="61" t="str">
        <f aca="false">SUBSTITUTE(SUBSTITUTE(SUBSTITUTE(SUBSTITUTE(SUBSTITUTE(SUBSTITUTE(SUBSTITUTE(SUBSTITUTE(SUBSTITUTE(SUBSTITUTE(SUBSTITUTE(SUBSTITUTE(SUBSTITUTE(LOWER(W692&amp;""),CHAR(160),"")," ",""),".",""),"-",""),"/",""),"?",""),"_",""),",",""),"[",""),"]",""),"(",""),")",""),"*","")</f>
        <v/>
      </c>
      <c r="AZ692" s="61" t="str">
        <f aca="false">SUBSTITUTE(SUBSTITUTE(SUBSTITUTE(SUBSTITUTE(SUBSTITUTE(SUBSTITUTE(SUBSTITUTE(SUBSTITUTE(SUBSTITUTE(SUBSTITUTE(SUBSTITUTE(SUBSTITUTE(SUBSTITUTE(LOWER(AC692&amp;""),CHAR(160),"")," ",""),".",""),"-",""),"/",""),"?",""),"_",""),",",""),"[",""),"]",""),"(",""),")",""),"*","")</f>
        <v/>
      </c>
      <c r="BA692" s="61" t="str">
        <f aca="false">SUBSTITUTE(SUBSTITUTE(SUBSTITUTE(SUBSTITUTE(SUBSTITUTE(SUBSTITUTE(SUBSTITUTE(SUBSTITUTE(SUBSTITUTE(SUBSTITUTE(SUBSTITUTE(SUBSTITUTE(SUBSTITUTE(LOWER(AA692&amp;""),CHAR(160),""),"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"&amp;TRIM(SUBSTITUTE(SUBSTITUTE(SUBSTITUTE(SUBSTITUTE(SUBSTITUTE(SUBSTITUTE(SUBSTITUTE(SUBSTITUTE(SUBSTITUTE(SUBSTITUTE(SUBSTITUTE(SUBSTITUTE(SUBSTITUTE(SUBSTITUTE(SUBSTITUTE(SUBSTITUTE(SUBSTITUTE(SUBSTITUTE(SUBSTITUTE(SUBSTITUTE(LOWER(V692&amp;""),CHAR(160)," "),"."," "),","," "),"-"," "),"/"," "),"("," "),")"," "),":"," "),";"," "),"_"," "),"–"," "),"?"," "),"!"," "),"*"," "),"["," "),"]"," "),"'"," "),"#"," "),"+"," "),"&amp;"," "))&amp;" "</f>
        <v>  </v>
      </c>
      <c r="BD692" s="61" t="str">
        <f aca="false">" "&amp;TRIM(SUBSTITUTE(SUBSTITUTE(SUBSTITUTE(SUBSTITUTE(SUBSTITUTE(SUBSTITUTE(SUBSTITUTE(SUBSTITUTE(SUBSTITUTE(SUBSTITUTE(SUBSTITUTE(SUBSTITUTE(SUBSTITUTE(SUBSTITUTE(SUBSTITUTE(SUBSTITUTE(SUBSTITUTE(SUBSTITUTE(SUBSTITUTE(SUBSTITUTE(LOWER(Z692&amp;""),CHAR(160)," "),"."," "),","," "),"-"," "),"/"," "),"("," "),")"," "),":"," "),";"," "),"_"," "),"–"," "),"?"," "),"!"," "),"*"," "),"["," "),"]"," "),"'"," "),"#"," "),"+"," "),"&amp;"," "))&amp;" "</f>
        <v>  </v>
      </c>
      <c r="BE692" s="61" t="str">
        <f aca="false">" "&amp;TRIM(SUBSTITUTE(SUBSTITUTE(SUBSTITUTE(SUBSTITUTE(SUBSTITUTE(SUBSTITUTE(SUBSTITUTE(SUBSTITUTE(SUBSTITUTE(SUBSTITUTE(SUBSTITUTE(SUBSTITUTE(SUBSTITUTE(SUBSTITUTE(SUBSTITUTE(SUBSTITUTE(SUBSTITUTE(SUBSTITUTE(SUBSTITUTE(SUBSTITUTE(LOWER(W692&amp;""),CHAR(160)," "),"."," "),","," "),"-"," "),"/"," "),"("," "),")"," "),":"," "),";"," "),"_"," "),"–"," "),"?"," "),"!"," "),"*"," "),"["," "),"]"," "),"'"," "),"#"," "),"+"," "),"&amp;"," "))&amp;" "</f>
        <v>  </v>
      </c>
      <c r="BF692" s="61" t="str">
        <f aca="false">" "&amp;TRIM(SUBSTITUTE(SUBSTITUTE(SUBSTITUTE(SUBSTITUTE(SUBSTITUTE(SUBSTITUTE(SUBSTITUTE(SUBSTITUTE(SUBSTITUTE(SUBSTITUTE(SUBSTITUTE(SUBSTITUTE(SUBSTITUTE(SUBSTITUTE(SUBSTITUTE(SUBSTITUTE(SUBSTITUTE(SUBSTITUTE(SUBSTITUTE(SUBSTITUTE(LOWER(AC692&amp;""),CHAR(160)," "),"."," "),","," "),"-"," "),"/"," "),"("," "),")"," "),":"," "),";"," "),"_"," "),"–"," "),"?"," "),"!"," "),"*"," "),"["," "),"]"," "),"'"," "),"#"," "),"+"," "),"&amp;"," "))&amp;" "</f>
        <v>  </v>
      </c>
    </row>
    <row r="693" customFormat="false" ht="78.75" hidden="false" customHeight="true" outlineLevel="0" collapsed="false">
      <c r="A693" s="57" t="s">
        <v>1407</v>
      </c>
      <c r="B693" s="57" t="s">
        <v>307</v>
      </c>
      <c r="C693" s="57" t="str">
        <f aca="false">Flights!$F$25</f>
        <v>MH1437</v>
      </c>
      <c r="D693" s="58" t="n">
        <f aca="false">Flights!$D$25</f>
        <v>46325</v>
      </c>
      <c r="E693" s="57" t="str">
        <f aca="false">Flights!$G$25&amp;"-"&amp;Flights!$H$25</f>
        <v>LGK-KUL</v>
      </c>
      <c r="F693" s="57" t="str">
        <f aca="false">Flights!$K$25</f>
        <v>BC</v>
      </c>
      <c r="G693" s="57" t="s">
        <v>441</v>
      </c>
      <c r="H693" s="57" t="s">
        <v>442</v>
      </c>
      <c r="I693" s="57" t="s">
        <v>393</v>
      </c>
      <c r="J693" s="57" t="s">
        <v>1408</v>
      </c>
      <c r="K693" s="67" t="s">
        <v>1409</v>
      </c>
      <c r="L693" s="67" t="s">
        <v>972</v>
      </c>
      <c r="M693" s="67"/>
      <c r="N693" s="67" t="s">
        <v>365</v>
      </c>
      <c r="O693" s="67" t="s">
        <v>973</v>
      </c>
      <c r="P693" s="57" t="s">
        <v>184</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open",IF(AND(NOT(OR(LEN(AZ693)&lt;15,ISNUMBER(MATCH(AZ693,L_Placeholder,0)))),NOT(SUMPRODUCT(--ISNUMBER(SEARCH(" "&amp;L_EvidencePhrase&amp;" ",BF693)))&gt;0),NOT(OR(LEN(AU693)&lt;2,ISNUMBER(MATCH(AU693,L_Placeholder,0)))),NOT(OR(LEN(AX693)&lt;2,ISNUMBER(MATCH(AX693,L_Placeholder,0)))),TRIM(AE693)&lt;&gt;TRIM(T693)),"N/A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",BD693)))&gt;0),"INVALID – evidence missing, placeholder or not yet on file",IF(OR(LEN(AX693)&lt;2,ISNUMBER(MATCH(AX693,L_Placeholder,0))),"INVALID – verifier missing",IF(AX693=AU693,"INVALID – verifier must be someone other than the PIC",IF(SUMPRODUCT(--ISNUMBER(SEARCH(" "&amp;L_EvidencePhrase&amp;" ",BC693)))&gt;0,"INVALID – result not yet available (awaiting / TBC)",IF(AND(TRIM(U693)="Pass",SUMPRODUCT(--ISNUMBER(SEARCH(" "&amp;L_ResultBad&amp;" ",BC693)))&gt;0,NOT(SUMPRODUCT(--ISNUMBER(SEARCH(" "&amp;L_Negation&amp;" ",BC693)))&gt;0)),"INVALID – result describes a problem: use Fail, then Pass after CA",IF(AND(AQ693=1,OR(OR(LEN(AY693)&lt;3,ISNUMBER(MATCH(AY693,L_Placeholder,0))),SUMPRODUCT(--ISNUMBER(SEARCH(" "&amp;L_EvidencePhrase&amp;" ",BE693)))&gt;0)),"INVALID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SUBSTITUTE(SUBSTITUTE(SUBSTITUTE(SUBSTITUTE(SUBSTITUTE(SUBSTITUTE(SUBSTITUTE(SUBSTITUTE(SUBSTITUTE(SUBSTITUTE(SUBSTITUTE(SUBSTITUTE(SUBSTITUTE(LOWER(T693&amp;""),CHAR(160),"")," ",""),".",""),"-",""),"/",""),"?",""),"_",""),",",""),"[",""),"]",""),"(",""),")",""),"*","")</f>
        <v/>
      </c>
      <c r="AV693" s="61" t="str">
        <f aca="false">SUBSTITUTE(SUBSTITUTE(SUBSTITUTE(SUBSTITUTE(SUBSTITUTE(SUBSTITUTE(SUBSTITUTE(SUBSTITUTE(SUBSTITUTE(SUBSTITUTE(SUBSTITUTE(SUBSTITUTE(SUBSTITUTE(LOWER(V693&amp;""),CHAR(160),"")," ",""),".",""),"-",""),"/",""),"?",""),"_",""),",",""),"[",""),"]",""),"(",""),")",""),"*","")</f>
        <v/>
      </c>
      <c r="AW693" s="61" t="str">
        <f aca="false">SUBSTITUTE(SUBSTITUTE(SUBSTITUTE(SUBSTITUTE(SUBSTITUTE(SUBSTITUTE(SUBSTITUTE(SUBSTITUTE(SUBSTITUTE(SUBSTITUTE(SUBSTITUTE(SUBSTITUTE(SUBSTITUTE(LOWER(Z693&amp;""),CHAR(160),"")," ",""),".",""),"-",""),"/",""),"?",""),"_",""),",",""),"[",""),"]",""),"(",""),")",""),"*","")</f>
        <v/>
      </c>
      <c r="AX693" s="61" t="str">
        <f aca="false">SUBSTITUTE(SUBSTITUTE(SUBSTITUTE(SUBSTITUTE(SUBSTITUTE(SUBSTITUTE(SUBSTITUTE(SUBSTITUTE(SUBSTITUTE(SUBSTITUTE(SUBSTITUTE(SUBSTITUTE(SUBSTITUTE(LOWER(AE693&amp;""),CHAR(160),"")," ",""),".",""),"-",""),"/",""),"?",""),"_",""),",",""),"[",""),"]",""),"(",""),")",""),"*","")</f>
        <v/>
      </c>
      <c r="AY693" s="61" t="str">
        <f aca="false">SUBSTITUTE(SUBSTITUTE(SUBSTITUTE(SUBSTITUTE(SUBSTITUTE(SUBSTITUTE(SUBSTITUTE(SUBSTITUTE(SUBSTITUTE(SUBSTITUTE(SUBSTITUTE(SUBSTITUTE(SUBSTITUTE(LOWER(W693&amp;""),CHAR(160),"")," ",""),".",""),"-",""),"/",""),"?",""),"_",""),",",""),"[",""),"]",""),"(",""),")",""),"*","")</f>
        <v/>
      </c>
      <c r="AZ693" s="61" t="str">
        <f aca="false">SUBSTITUTE(SUBSTITUTE(SUBSTITUTE(SUBSTITUTE(SUBSTITUTE(SUBSTITUTE(SUBSTITUTE(SUBSTITUTE(SUBSTITUTE(SUBSTITUTE(SUBSTITUTE(SUBSTITUTE(SUBSTITUTE(LOWER(AC693&amp;""),CHAR(160),"")," ",""),".",""),"-",""),"/",""),"?",""),"_",""),",",""),"[",""),"]",""),"(",""),")",""),"*","")</f>
        <v/>
      </c>
      <c r="BA693" s="61" t="str">
        <f aca="false">SUBSTITUTE(SUBSTITUTE(SUBSTITUTE(SUBSTITUTE(SUBSTITUTE(SUBSTITUTE(SUBSTITUTE(SUBSTITUTE(SUBSTITUTE(SUBSTITUTE(SUBSTITUTE(SUBSTITUTE(SUBSTITUTE(LOWER(AA693&amp;""),CHAR(160),""),"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"&amp;TRIM(SUBSTITUTE(SUBSTITUTE(SUBSTITUTE(SUBSTITUTE(SUBSTITUTE(SUBSTITUTE(SUBSTITUTE(SUBSTITUTE(SUBSTITUTE(SUBSTITUTE(SUBSTITUTE(SUBSTITUTE(SUBSTITUTE(SUBSTITUTE(SUBSTITUTE(SUBSTITUTE(SUBSTITUTE(SUBSTITUTE(SUBSTITUTE(SUBSTITUTE(LOWER(V693&amp;""),CHAR(160)," "),"."," "),","," "),"-"," "),"/"," "),"("," "),")"," "),":"," "),";"," "),"_"," "),"–"," "),"?"," "),"!"," "),"*"," "),"["," "),"]"," "),"'"," "),"#"," "),"+"," "),"&amp;"," "))&amp;" "</f>
        <v>  </v>
      </c>
      <c r="BD693" s="61" t="str">
        <f aca="false">" "&amp;TRIM(SUBSTITUTE(SUBSTITUTE(SUBSTITUTE(SUBSTITUTE(SUBSTITUTE(SUBSTITUTE(SUBSTITUTE(SUBSTITUTE(SUBSTITUTE(SUBSTITUTE(SUBSTITUTE(SUBSTITUTE(SUBSTITUTE(SUBSTITUTE(SUBSTITUTE(SUBSTITUTE(SUBSTITUTE(SUBSTITUTE(SUBSTITUTE(SUBSTITUTE(LOWER(Z693&amp;""),CHAR(160)," "),"."," "),","," "),"-"," "),"/"," "),"("," "),")"," "),":"," "),";"," "),"_"," "),"–"," "),"?"," "),"!"," "),"*"," "),"["," "),"]"," "),"'"," "),"#"," "),"+"," "),"&amp;"," "))&amp;" "</f>
        <v>  </v>
      </c>
      <c r="BE693" s="61" t="str">
        <f aca="false">" "&amp;TRIM(SUBSTITUTE(SUBSTITUTE(SUBSTITUTE(SUBSTITUTE(SUBSTITUTE(SUBSTITUTE(SUBSTITUTE(SUBSTITUTE(SUBSTITUTE(SUBSTITUTE(SUBSTITUTE(SUBSTITUTE(SUBSTITUTE(SUBSTITUTE(SUBSTITUTE(SUBSTITUTE(SUBSTITUTE(SUBSTITUTE(SUBSTITUTE(SUBSTITUTE(LOWER(W693&amp;""),CHAR(160)," "),"."," "),","," "),"-"," "),"/"," "),"("," "),")"," "),":"," "),";"," "),"_"," "),"–"," "),"?"," "),"!"," "),"*"," "),"["," "),"]"," "),"'"," "),"#"," "),"+"," "),"&amp;"," "))&amp;" "</f>
        <v>  </v>
      </c>
      <c r="BF693" s="61" t="str">
        <f aca="false">" "&amp;TRIM(SUBSTITUTE(SUBSTITUTE(SUBSTITUTE(SUBSTITUTE(SUBSTITUTE(SUBSTITUTE(SUBSTITUTE(SUBSTITUTE(SUBSTITUTE(SUBSTITUTE(SUBSTITUTE(SUBSTITUTE(SUBSTITUTE(SUBSTITUTE(SUBSTITUTE(SUBSTITUTE(SUBSTITUTE(SUBSTITUTE(SUBSTITUTE(SUBSTITUTE(LOWER(AC693&amp;""),CHAR(160)," "),"."," "),","," "),"-"," "),"/"," "),"("," "),")"," "),":"," "),";"," "),"_"," "),"–"," "),"?"," "),"!"," "),"*"," "),"["," "),"]"," "),"'"," "),"#"," "),"+"," "),"&amp;"," "))&amp;" "</f>
        <v>  </v>
      </c>
    </row>
    <row r="694" customFormat="false" ht="41.25" hidden="false" customHeight="true" outlineLevel="0" collapsed="false">
      <c r="A694" s="57" t="s">
        <v>1410</v>
      </c>
      <c r="B694" s="57" t="s">
        <v>307</v>
      </c>
      <c r="C694" s="57" t="str">
        <f aca="false">Flights!$F$25</f>
        <v>MH1437</v>
      </c>
      <c r="D694" s="58" t="n">
        <f aca="false">Flights!$D$25</f>
        <v>46325</v>
      </c>
      <c r="E694" s="57" t="str">
        <f aca="false">Flights!$G$25&amp;"-"&amp;Flights!$H$25</f>
        <v>LGK-KUL</v>
      </c>
      <c r="F694" s="57" t="str">
        <f aca="false">Flights!$K$25</f>
        <v>BC</v>
      </c>
      <c r="G694" s="57" t="s">
        <v>441</v>
      </c>
      <c r="H694" s="57" t="s">
        <v>442</v>
      </c>
      <c r="I694" s="57" t="s">
        <v>422</v>
      </c>
      <c r="J694" s="57" t="s">
        <v>516</v>
      </c>
      <c r="K694" s="67" t="s">
        <v>477</v>
      </c>
      <c r="L694" s="67" t="s">
        <v>1388</v>
      </c>
      <c r="M694" s="67" t="s">
        <v>433</v>
      </c>
      <c r="N694" s="67" t="s">
        <v>365</v>
      </c>
      <c r="O694" s="67" t="s">
        <v>517</v>
      </c>
      <c r="P694" s="57" t="s">
        <v>303</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open",IF(AND(NOT(OR(LEN(AZ694)&lt;15,ISNUMBER(MATCH(AZ694,L_Placeholder,0)))),NOT(SUMPRODUCT(--ISNUMBER(SEARCH(" "&amp;L_EvidencePhrase&amp;" ",BF694)))&gt;0),NOT(OR(LEN(AU694)&lt;2,ISNUMBER(MATCH(AU694,L_Placeholder,0)))),NOT(OR(LEN(AX694)&lt;2,ISNUMBER(MATCH(AX694,L_Placeholder,0)))),TRIM(AE694)&lt;&gt;TRIM(T694)),"N/A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",BD694)))&gt;0),"INVALID – evidence missing, placeholder or not yet on file",IF(OR(LEN(AX694)&lt;2,ISNUMBER(MATCH(AX694,L_Placeholder,0))),"INVALID – verifier missing",IF(AX694=AU694,"INVALID – verifier must be someone other than the PIC",IF(SUMPRODUCT(--ISNUMBER(SEARCH(" "&amp;L_EvidencePhrase&amp;" ",BC694)))&gt;0,"INVALID – result not yet available (awaiting / TBC)",IF(AND(TRIM(U694)="Pass",SUMPRODUCT(--ISNUMBER(SEARCH(" "&amp;L_ResultBad&amp;" ",BC694)))&gt;0,NOT(SUMPRODUCT(--ISNUMBER(SEARCH(" "&amp;L_Negation&amp;" ",BC694)))&gt;0)),"INVALID – result describes a problem: use Fail, then Pass after CA",IF(AND(AQ694=1,OR(OR(LEN(AY694)&lt;3,ISNUMBER(MATCH(AY694,L_Placeholder,0))),SUMPRODUCT(--ISNUMBER(SEARCH(" "&amp;L_EvidencePhrase&amp;" ",BE694)))&gt;0)),"INVALID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SUBSTITUTE(SUBSTITUTE(SUBSTITUTE(SUBSTITUTE(SUBSTITUTE(SUBSTITUTE(SUBSTITUTE(SUBSTITUTE(SUBSTITUTE(SUBSTITUTE(SUBSTITUTE(SUBSTITUTE(SUBSTITUTE(LOWER(T694&amp;""),CHAR(160),"")," ",""),".",""),"-",""),"/",""),"?",""),"_",""),",",""),"[",""),"]",""),"(",""),")",""),"*","")</f>
        <v/>
      </c>
      <c r="AV694" s="61" t="str">
        <f aca="false">SUBSTITUTE(SUBSTITUTE(SUBSTITUTE(SUBSTITUTE(SUBSTITUTE(SUBSTITUTE(SUBSTITUTE(SUBSTITUTE(SUBSTITUTE(SUBSTITUTE(SUBSTITUTE(SUBSTITUTE(SUBSTITUTE(LOWER(V694&amp;""),CHAR(160),"")," ",""),".",""),"-",""),"/",""),"?",""),"_",""),",",""),"[",""),"]",""),"(",""),")",""),"*","")</f>
        <v/>
      </c>
      <c r="AW694" s="61" t="str">
        <f aca="false">SUBSTITUTE(SUBSTITUTE(SUBSTITUTE(SUBSTITUTE(SUBSTITUTE(SUBSTITUTE(SUBSTITUTE(SUBSTITUTE(SUBSTITUTE(SUBSTITUTE(SUBSTITUTE(SUBSTITUTE(SUBSTITUTE(LOWER(Z694&amp;""),CHAR(160),"")," ",""),".",""),"-",""),"/",""),"?",""),"_",""),",",""),"[",""),"]",""),"(",""),")",""),"*","")</f>
        <v/>
      </c>
      <c r="AX694" s="61" t="str">
        <f aca="false">SUBSTITUTE(SUBSTITUTE(SUBSTITUTE(SUBSTITUTE(SUBSTITUTE(SUBSTITUTE(SUBSTITUTE(SUBSTITUTE(SUBSTITUTE(SUBSTITUTE(SUBSTITUTE(SUBSTITUTE(SUBSTITUTE(LOWER(AE694&amp;""),CHAR(160),"")," ",""),".",""),"-",""),"/",""),"?",""),"_",""),",",""),"[",""),"]",""),"(",""),")",""),"*","")</f>
        <v/>
      </c>
      <c r="AY694" s="61" t="str">
        <f aca="false">SUBSTITUTE(SUBSTITUTE(SUBSTITUTE(SUBSTITUTE(SUBSTITUTE(SUBSTITUTE(SUBSTITUTE(SUBSTITUTE(SUBSTITUTE(SUBSTITUTE(SUBSTITUTE(SUBSTITUTE(SUBSTITUTE(LOWER(W694&amp;""),CHAR(160),"")," ",""),".",""),"-",""),"/",""),"?",""),"_",""),",",""),"[",""),"]",""),"(",""),")",""),"*","")</f>
        <v/>
      </c>
      <c r="AZ694" s="61" t="str">
        <f aca="false">SUBSTITUTE(SUBSTITUTE(SUBSTITUTE(SUBSTITUTE(SUBSTITUTE(SUBSTITUTE(SUBSTITUTE(SUBSTITUTE(SUBSTITUTE(SUBSTITUTE(SUBSTITUTE(SUBSTITUTE(SUBSTITUTE(LOWER(AC694&amp;""),CHAR(160),"")," ",""),".",""),"-",""),"/",""),"?",""),"_",""),",",""),"[",""),"]",""),"(",""),")",""),"*","")</f>
        <v/>
      </c>
      <c r="BA694" s="61" t="str">
        <f aca="false">SUBSTITUTE(SUBSTITUTE(SUBSTITUTE(SUBSTITUTE(SUBSTITUTE(SUBSTITUTE(SUBSTITUTE(SUBSTITUTE(SUBSTITUTE(SUBSTITUTE(SUBSTITUTE(SUBSTITUTE(SUBSTITUTE(LOWER(AA694&amp;""),CHAR(160),""),"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"&amp;TRIM(SUBSTITUTE(SUBSTITUTE(SUBSTITUTE(SUBSTITUTE(SUBSTITUTE(SUBSTITUTE(SUBSTITUTE(SUBSTITUTE(SUBSTITUTE(SUBSTITUTE(SUBSTITUTE(SUBSTITUTE(SUBSTITUTE(SUBSTITUTE(SUBSTITUTE(SUBSTITUTE(SUBSTITUTE(SUBSTITUTE(SUBSTITUTE(SUBSTITUTE(LOWER(V694&amp;""),CHAR(160)," "),"."," "),","," "),"-"," "),"/"," "),"("," "),")"," "),":"," "),";"," "),"_"," "),"–"," "),"?"," "),"!"," "),"*"," "),"["," "),"]"," "),"'"," "),"#"," "),"+"," "),"&amp;"," "))&amp;" "</f>
        <v>  </v>
      </c>
      <c r="BD694" s="61" t="str">
        <f aca="false">" "&amp;TRIM(SUBSTITUTE(SUBSTITUTE(SUBSTITUTE(SUBSTITUTE(SUBSTITUTE(SUBSTITUTE(SUBSTITUTE(SUBSTITUTE(SUBSTITUTE(SUBSTITUTE(SUBSTITUTE(SUBSTITUTE(SUBSTITUTE(SUBSTITUTE(SUBSTITUTE(SUBSTITUTE(SUBSTITUTE(SUBSTITUTE(SUBSTITUTE(SUBSTITUTE(LOWER(Z694&amp;""),CHAR(160)," "),"."," "),","," "),"-"," "),"/"," "),"("," "),")"," "),":"," "),";"," "),"_"," "),"–"," "),"?"," "),"!"," "),"*"," "),"["," "),"]"," "),"'"," "),"#"," "),"+"," "),"&amp;"," "))&amp;" "</f>
        <v>  </v>
      </c>
      <c r="BE694" s="61" t="str">
        <f aca="false">" "&amp;TRIM(SUBSTITUTE(SUBSTITUTE(SUBSTITUTE(SUBSTITUTE(SUBSTITUTE(SUBSTITUTE(SUBSTITUTE(SUBSTITUTE(SUBSTITUTE(SUBSTITUTE(SUBSTITUTE(SUBSTITUTE(SUBSTITUTE(SUBSTITUTE(SUBSTITUTE(SUBSTITUTE(SUBSTITUTE(SUBSTITUTE(SUBSTITUTE(SUBSTITUTE(LOWER(W694&amp;""),CHAR(160)," "),"."," "),","," "),"-"," "),"/"," "),"("," "),")"," "),":"," "),";"," "),"_"," "),"–"," "),"?"," "),"!"," "),"*"," "),"["," "),"]"," "),"'"," "),"#"," "),"+"," "),"&amp;"," "))&amp;" "</f>
        <v>  </v>
      </c>
      <c r="BF694" s="61" t="str">
        <f aca="false">" "&amp;TRIM(SUBSTITUTE(SUBSTITUTE(SUBSTITUTE(SUBSTITUTE(SUBSTITUTE(SUBSTITUTE(SUBSTITUTE(SUBSTITUTE(SUBSTITUTE(SUBSTITUTE(SUBSTITUTE(SUBSTITUTE(SUBSTITUTE(SUBSTITUTE(SUBSTITUTE(SUBSTITUTE(SUBSTITUTE(SUBSTITUTE(SUBSTITUTE(SUBSTITUTE(LOWER(AC694&amp;""),CHAR(160)," "),"."," "),","," "),"-"," "),"/"," "),"("," "),")"," "),":"," "),";"," "),"_"," "),"–"," "),"?"," "),"!"," "),"*"," "),"["," "),"]"," "),"'"," "),"#"," "),"+"," "),"&amp;"," "))&amp;" "</f>
        <v>  </v>
      </c>
    </row>
    <row r="695" customFormat="false" ht="39.75" hidden="false" customHeight="true" outlineLevel="0" collapsed="false">
      <c r="A695" s="57" t="s">
        <v>1411</v>
      </c>
      <c r="B695" s="57" t="s">
        <v>307</v>
      </c>
      <c r="C695" s="57" t="str">
        <f aca="false">Flights!$F$25</f>
        <v>MH1437</v>
      </c>
      <c r="D695" s="58" t="n">
        <f aca="false">Flights!$D$25</f>
        <v>46325</v>
      </c>
      <c r="E695" s="57" t="str">
        <f aca="false">Flights!$G$25&amp;"-"&amp;Flights!$H$25</f>
        <v>LGK-KUL</v>
      </c>
      <c r="F695" s="57" t="str">
        <f aca="false">Flights!$K$25</f>
        <v>BC</v>
      </c>
      <c r="G695" s="57" t="s">
        <v>441</v>
      </c>
      <c r="H695" s="57" t="s">
        <v>442</v>
      </c>
      <c r="I695" s="57" t="s">
        <v>481</v>
      </c>
      <c r="J695" s="57" t="s">
        <v>519</v>
      </c>
      <c r="K695" s="67" t="s">
        <v>483</v>
      </c>
      <c r="L695" s="67" t="s">
        <v>1391</v>
      </c>
      <c r="M695" s="67" t="s">
        <v>433</v>
      </c>
      <c r="N695" s="67" t="s">
        <v>365</v>
      </c>
      <c r="O695" s="67"/>
      <c r="P695" s="57" t="s">
        <v>303</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open",IF(AND(NOT(OR(LEN(AZ695)&lt;15,ISNUMBER(MATCH(AZ695,L_Placeholder,0)))),NOT(SUMPRODUCT(--ISNUMBER(SEARCH(" "&amp;L_EvidencePhrase&amp;" ",BF695)))&gt;0),NOT(OR(LEN(AU695)&lt;2,ISNUMBER(MATCH(AU695,L_Placeholder,0)))),NOT(OR(LEN(AX695)&lt;2,ISNUMBER(MATCH(AX695,L_Placeholder,0)))),TRIM(AE695)&lt;&gt;TRIM(T695)),"N/A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",BD695)))&gt;0),"INVALID – evidence missing, placeholder or not yet on file",IF(OR(LEN(AX695)&lt;2,ISNUMBER(MATCH(AX695,L_Placeholder,0))),"INVALID – verifier missing",IF(AX695=AU695,"INVALID – verifier must be someone other than the PIC",IF(SUMPRODUCT(--ISNUMBER(SEARCH(" "&amp;L_EvidencePhrase&amp;" ",BC695)))&gt;0,"INVALID – result not yet available (awaiting / TBC)",IF(AND(TRIM(U695)="Pass",SUMPRODUCT(--ISNUMBER(SEARCH(" "&amp;L_ResultBad&amp;" ",BC695)))&gt;0,NOT(SUMPRODUCT(--ISNUMBER(SEARCH(" "&amp;L_Negation&amp;" ",BC695)))&gt;0)),"INVALID – result describes a problem: use Fail, then Pass after CA",IF(AND(AQ695=1,OR(OR(LEN(AY695)&lt;3,ISNUMBER(MATCH(AY695,L_Placeholder,0))),SUMPRODUCT(--ISNUMBER(SEARCH(" "&amp;L_EvidencePhrase&amp;" ",BE695)))&gt;0)),"INVALID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SUBSTITUTE(SUBSTITUTE(SUBSTITUTE(SUBSTITUTE(SUBSTITUTE(SUBSTITUTE(SUBSTITUTE(SUBSTITUTE(SUBSTITUTE(SUBSTITUTE(SUBSTITUTE(SUBSTITUTE(SUBSTITUTE(LOWER(T695&amp;""),CHAR(160),"")," ",""),".",""),"-",""),"/",""),"?",""),"_",""),",",""),"[",""),"]",""),"(",""),")",""),"*","")</f>
        <v/>
      </c>
      <c r="AV695" s="61" t="str">
        <f aca="false">SUBSTITUTE(SUBSTITUTE(SUBSTITUTE(SUBSTITUTE(SUBSTITUTE(SUBSTITUTE(SUBSTITUTE(SUBSTITUTE(SUBSTITUTE(SUBSTITUTE(SUBSTITUTE(SUBSTITUTE(SUBSTITUTE(LOWER(V695&amp;""),CHAR(160),"")," ",""),".",""),"-",""),"/",""),"?",""),"_",""),",",""),"[",""),"]",""),"(",""),")",""),"*","")</f>
        <v/>
      </c>
      <c r="AW695" s="61" t="str">
        <f aca="false">SUBSTITUTE(SUBSTITUTE(SUBSTITUTE(SUBSTITUTE(SUBSTITUTE(SUBSTITUTE(SUBSTITUTE(SUBSTITUTE(SUBSTITUTE(SUBSTITUTE(SUBSTITUTE(SUBSTITUTE(SUBSTITUTE(LOWER(Z695&amp;""),CHAR(160),"")," ",""),".",""),"-",""),"/",""),"?",""),"_",""),",",""),"[",""),"]",""),"(",""),")",""),"*","")</f>
        <v/>
      </c>
      <c r="AX695" s="61" t="str">
        <f aca="false">SUBSTITUTE(SUBSTITUTE(SUBSTITUTE(SUBSTITUTE(SUBSTITUTE(SUBSTITUTE(SUBSTITUTE(SUBSTITUTE(SUBSTITUTE(SUBSTITUTE(SUBSTITUTE(SUBSTITUTE(SUBSTITUTE(LOWER(AE695&amp;""),CHAR(160),"")," ",""),".",""),"-",""),"/",""),"?",""),"_",""),",",""),"[",""),"]",""),"(",""),")",""),"*","")</f>
        <v/>
      </c>
      <c r="AY695" s="61" t="str">
        <f aca="false">SUBSTITUTE(SUBSTITUTE(SUBSTITUTE(SUBSTITUTE(SUBSTITUTE(SUBSTITUTE(SUBSTITUTE(SUBSTITUTE(SUBSTITUTE(SUBSTITUTE(SUBSTITUTE(SUBSTITUTE(SUBSTITUTE(LOWER(W695&amp;""),CHAR(160),"")," ",""),".",""),"-",""),"/",""),"?",""),"_",""),",",""),"[",""),"]",""),"(",""),")",""),"*","")</f>
        <v/>
      </c>
      <c r="AZ695" s="61" t="str">
        <f aca="false">SUBSTITUTE(SUBSTITUTE(SUBSTITUTE(SUBSTITUTE(SUBSTITUTE(SUBSTITUTE(SUBSTITUTE(SUBSTITUTE(SUBSTITUTE(SUBSTITUTE(SUBSTITUTE(SUBSTITUTE(SUBSTITUTE(LOWER(AC695&amp;""),CHAR(160),"")," ",""),".",""),"-",""),"/",""),"?",""),"_",""),",",""),"[",""),"]",""),"(",""),")",""),"*","")</f>
        <v/>
      </c>
      <c r="BA695" s="61" t="str">
        <f aca="false">SUBSTITUTE(SUBSTITUTE(SUBSTITUTE(SUBSTITUTE(SUBSTITUTE(SUBSTITUTE(SUBSTITUTE(SUBSTITUTE(SUBSTITUTE(SUBSTITUTE(SUBSTITUTE(SUBSTITUTE(SUBSTITUTE(LOWER(AA695&amp;""),CHAR(160),""),"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"&amp;TRIM(SUBSTITUTE(SUBSTITUTE(SUBSTITUTE(SUBSTITUTE(SUBSTITUTE(SUBSTITUTE(SUBSTITUTE(SUBSTITUTE(SUBSTITUTE(SUBSTITUTE(SUBSTITUTE(SUBSTITUTE(SUBSTITUTE(SUBSTITUTE(SUBSTITUTE(SUBSTITUTE(SUBSTITUTE(SUBSTITUTE(SUBSTITUTE(SUBSTITUTE(LOWER(V695&amp;""),CHAR(160)," "),"."," "),","," "),"-"," "),"/"," "),"("," "),")"," "),":"," "),";"," "),"_"," "),"–"," "),"?"," "),"!"," "),"*"," "),"["," "),"]"," "),"'"," "),"#"," "),"+"," "),"&amp;"," "))&amp;" "</f>
        <v>  </v>
      </c>
      <c r="BD695" s="61" t="str">
        <f aca="false">" "&amp;TRIM(SUBSTITUTE(SUBSTITUTE(SUBSTITUTE(SUBSTITUTE(SUBSTITUTE(SUBSTITUTE(SUBSTITUTE(SUBSTITUTE(SUBSTITUTE(SUBSTITUTE(SUBSTITUTE(SUBSTITUTE(SUBSTITUTE(SUBSTITUTE(SUBSTITUTE(SUBSTITUTE(SUBSTITUTE(SUBSTITUTE(SUBSTITUTE(SUBSTITUTE(LOWER(Z695&amp;""),CHAR(160)," "),"."," "),","," "),"-"," "),"/"," "),"("," "),")"," "),":"," "),";"," "),"_"," "),"–"," "),"?"," "),"!"," "),"*"," "),"["," "),"]"," "),"'"," "),"#"," "),"+"," "),"&amp;"," "))&amp;" "</f>
        <v>  </v>
      </c>
      <c r="BE695" s="61" t="str">
        <f aca="false">" "&amp;TRIM(SUBSTITUTE(SUBSTITUTE(SUBSTITUTE(SUBSTITUTE(SUBSTITUTE(SUBSTITUTE(SUBSTITUTE(SUBSTITUTE(SUBSTITUTE(SUBSTITUTE(SUBSTITUTE(SUBSTITUTE(SUBSTITUTE(SUBSTITUTE(SUBSTITUTE(SUBSTITUTE(SUBSTITUTE(SUBSTITUTE(SUBSTITUTE(SUBSTITUTE(LOWER(W695&amp;""),CHAR(160)," "),"."," "),","," "),"-"," "),"/"," "),"("," "),")"," "),":"," "),";"," "),"_"," "),"–"," "),"?"," "),"!"," "),"*"," "),"["," "),"]"," "),"'"," "),"#"," "),"+"," "),"&amp;"," "))&amp;" "</f>
        <v>  </v>
      </c>
      <c r="BF695" s="61" t="str">
        <f aca="false">" "&amp;TRIM(SUBSTITUTE(SUBSTITUTE(SUBSTITUTE(SUBSTITUTE(SUBSTITUTE(SUBSTITUTE(SUBSTITUTE(SUBSTITUTE(SUBSTITUTE(SUBSTITUTE(SUBSTITUTE(SUBSTITUTE(SUBSTITUTE(SUBSTITUTE(SUBSTITUTE(SUBSTITUTE(SUBSTITUTE(SUBSTITUTE(SUBSTITUTE(SUBSTITUTE(LOWER(AC695&amp;""),CHAR(160)," "),"."," "),","," "),"-"," "),"/"," "),"("," "),")"," "),":"," "),";"," "),"_"," "),"–"," "),"?"," "),"!"," "),"*"," "),"["," "),"]"," "),"'"," "),"#"," "),"+"," "),"&amp;"," "))&amp;" "</f>
        <v>  </v>
      </c>
    </row>
    <row r="696" customFormat="false" ht="39.75" hidden="false" customHeight="true" outlineLevel="0" collapsed="false">
      <c r="A696" s="57" t="s">
        <v>1412</v>
      </c>
      <c r="B696" s="57" t="s">
        <v>307</v>
      </c>
      <c r="C696" s="57" t="str">
        <f aca="false">Flights!$F$25</f>
        <v>MH1437</v>
      </c>
      <c r="D696" s="58" t="n">
        <f aca="false">Flights!$D$25</f>
        <v>46325</v>
      </c>
      <c r="E696" s="57" t="str">
        <f aca="false">Flights!$G$25&amp;"-"&amp;Flights!$H$25</f>
        <v>LGK-KUL</v>
      </c>
      <c r="F696" s="57" t="str">
        <f aca="false">Flights!$K$25</f>
        <v>BC</v>
      </c>
      <c r="G696" s="57" t="s">
        <v>441</v>
      </c>
      <c r="H696" s="57" t="s">
        <v>442</v>
      </c>
      <c r="I696" s="57" t="s">
        <v>481</v>
      </c>
      <c r="J696" s="57" t="s">
        <v>521</v>
      </c>
      <c r="K696" s="67" t="s">
        <v>483</v>
      </c>
      <c r="L696" s="67" t="s">
        <v>1393</v>
      </c>
      <c r="M696" s="67" t="s">
        <v>433</v>
      </c>
      <c r="N696" s="67" t="s">
        <v>365</v>
      </c>
      <c r="O696" s="67"/>
      <c r="P696" s="57" t="s">
        <v>303</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open",IF(AND(NOT(OR(LEN(AZ696)&lt;15,ISNUMBER(MATCH(AZ696,L_Placeholder,0)))),NOT(SUMPRODUCT(--ISNUMBER(SEARCH(" "&amp;L_EvidencePhrase&amp;" ",BF696)))&gt;0),NOT(OR(LEN(AU696)&lt;2,ISNUMBER(MATCH(AU696,L_Placeholder,0)))),NOT(OR(LEN(AX696)&lt;2,ISNUMBER(MATCH(AX696,L_Placeholder,0)))),TRIM(AE696)&lt;&gt;TRIM(T696)),"N/A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",BD696)))&gt;0),"INVALID – evidence missing, placeholder or not yet on file",IF(OR(LEN(AX696)&lt;2,ISNUMBER(MATCH(AX696,L_Placeholder,0))),"INVALID – verifier missing",IF(AX696=AU696,"INVALID – verifier must be someone other than the PIC",IF(SUMPRODUCT(--ISNUMBER(SEARCH(" "&amp;L_EvidencePhrase&amp;" ",BC696)))&gt;0,"INVALID – result not yet available (awaiting / TBC)",IF(AND(TRIM(U696)="Pass",SUMPRODUCT(--ISNUMBER(SEARCH(" "&amp;L_ResultBad&amp;" ",BC696)))&gt;0,NOT(SUMPRODUCT(--ISNUMBER(SEARCH(" "&amp;L_Negation&amp;" ",BC696)))&gt;0)),"INVALID – result describes a problem: use Fail, then Pass after CA",IF(AND(AQ696=1,OR(OR(LEN(AY696)&lt;3,ISNUMBER(MATCH(AY696,L_Placeholder,0))),SUMPRODUCT(--ISNUMBER(SEARCH(" "&amp;L_EvidencePhrase&amp;" ",BE696)))&gt;0)),"INVALID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SUBSTITUTE(SUBSTITUTE(SUBSTITUTE(SUBSTITUTE(SUBSTITUTE(SUBSTITUTE(SUBSTITUTE(SUBSTITUTE(SUBSTITUTE(SUBSTITUTE(SUBSTITUTE(SUBSTITUTE(SUBSTITUTE(LOWER(T696&amp;""),CHAR(160),"")," ",""),".",""),"-",""),"/",""),"?",""),"_",""),",",""),"[",""),"]",""),"(",""),")",""),"*","")</f>
        <v/>
      </c>
      <c r="AV696" s="61" t="str">
        <f aca="false">SUBSTITUTE(SUBSTITUTE(SUBSTITUTE(SUBSTITUTE(SUBSTITUTE(SUBSTITUTE(SUBSTITUTE(SUBSTITUTE(SUBSTITUTE(SUBSTITUTE(SUBSTITUTE(SUBSTITUTE(SUBSTITUTE(LOWER(V696&amp;""),CHAR(160),"")," ",""),".",""),"-",""),"/",""),"?",""),"_",""),",",""),"[",""),"]",""),"(",""),")",""),"*","")</f>
        <v/>
      </c>
      <c r="AW696" s="61" t="str">
        <f aca="false">SUBSTITUTE(SUBSTITUTE(SUBSTITUTE(SUBSTITUTE(SUBSTITUTE(SUBSTITUTE(SUBSTITUTE(SUBSTITUTE(SUBSTITUTE(SUBSTITUTE(SUBSTITUTE(SUBSTITUTE(SUBSTITUTE(LOWER(Z696&amp;""),CHAR(160),"")," ",""),".",""),"-",""),"/",""),"?",""),"_",""),",",""),"[",""),"]",""),"(",""),")",""),"*","")</f>
        <v/>
      </c>
      <c r="AX696" s="61" t="str">
        <f aca="false">SUBSTITUTE(SUBSTITUTE(SUBSTITUTE(SUBSTITUTE(SUBSTITUTE(SUBSTITUTE(SUBSTITUTE(SUBSTITUTE(SUBSTITUTE(SUBSTITUTE(SUBSTITUTE(SUBSTITUTE(SUBSTITUTE(LOWER(AE696&amp;""),CHAR(160),"")," ",""),".",""),"-",""),"/",""),"?",""),"_",""),",",""),"[",""),"]",""),"(",""),")",""),"*","")</f>
        <v/>
      </c>
      <c r="AY696" s="61" t="str">
        <f aca="false">SUBSTITUTE(SUBSTITUTE(SUBSTITUTE(SUBSTITUTE(SUBSTITUTE(SUBSTITUTE(SUBSTITUTE(SUBSTITUTE(SUBSTITUTE(SUBSTITUTE(SUBSTITUTE(SUBSTITUTE(SUBSTITUTE(LOWER(W696&amp;""),CHAR(160),"")," ",""),".",""),"-",""),"/",""),"?",""),"_",""),",",""),"[",""),"]",""),"(",""),")",""),"*","")</f>
        <v/>
      </c>
      <c r="AZ696" s="61" t="str">
        <f aca="false">SUBSTITUTE(SUBSTITUTE(SUBSTITUTE(SUBSTITUTE(SUBSTITUTE(SUBSTITUTE(SUBSTITUTE(SUBSTITUTE(SUBSTITUTE(SUBSTITUTE(SUBSTITUTE(SUBSTITUTE(SUBSTITUTE(LOWER(AC696&amp;""),CHAR(160),"")," ",""),".",""),"-",""),"/",""),"?",""),"_",""),",",""),"[",""),"]",""),"(",""),")",""),"*","")</f>
        <v/>
      </c>
      <c r="BA696" s="61" t="str">
        <f aca="false">SUBSTITUTE(SUBSTITUTE(SUBSTITUTE(SUBSTITUTE(SUBSTITUTE(SUBSTITUTE(SUBSTITUTE(SUBSTITUTE(SUBSTITUTE(SUBSTITUTE(SUBSTITUTE(SUBSTITUTE(SUBSTITUTE(LOWER(AA696&amp;""),CHAR(160),""),"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"&amp;TRIM(SUBSTITUTE(SUBSTITUTE(SUBSTITUTE(SUBSTITUTE(SUBSTITUTE(SUBSTITUTE(SUBSTITUTE(SUBSTITUTE(SUBSTITUTE(SUBSTITUTE(SUBSTITUTE(SUBSTITUTE(SUBSTITUTE(SUBSTITUTE(SUBSTITUTE(SUBSTITUTE(SUBSTITUTE(SUBSTITUTE(SUBSTITUTE(SUBSTITUTE(LOWER(V696&amp;""),CHAR(160)," "),"."," "),","," "),"-"," "),"/"," "),"("," "),")"," "),":"," "),";"," "),"_"," "),"–"," "),"?"," "),"!"," "),"*"," "),"["," "),"]"," "),"'"," "),"#"," "),"+"," "),"&amp;"," "))&amp;" "</f>
        <v>  </v>
      </c>
      <c r="BD696" s="61" t="str">
        <f aca="false">" "&amp;TRIM(SUBSTITUTE(SUBSTITUTE(SUBSTITUTE(SUBSTITUTE(SUBSTITUTE(SUBSTITUTE(SUBSTITUTE(SUBSTITUTE(SUBSTITUTE(SUBSTITUTE(SUBSTITUTE(SUBSTITUTE(SUBSTITUTE(SUBSTITUTE(SUBSTITUTE(SUBSTITUTE(SUBSTITUTE(SUBSTITUTE(SUBSTITUTE(SUBSTITUTE(LOWER(Z696&amp;""),CHAR(160)," "),"."," "),","," "),"-"," "),"/"," "),"("," "),")"," "),":"," "),";"," "),"_"," "),"–"," "),"?"," "),"!"," "),"*"," "),"["," "),"]"," "),"'"," "),"#"," "),"+"," "),"&amp;"," "))&amp;" "</f>
        <v>  </v>
      </c>
      <c r="BE696" s="61" t="str">
        <f aca="false">" "&amp;TRIM(SUBSTITUTE(SUBSTITUTE(SUBSTITUTE(SUBSTITUTE(SUBSTITUTE(SUBSTITUTE(SUBSTITUTE(SUBSTITUTE(SUBSTITUTE(SUBSTITUTE(SUBSTITUTE(SUBSTITUTE(SUBSTITUTE(SUBSTITUTE(SUBSTITUTE(SUBSTITUTE(SUBSTITUTE(SUBSTITUTE(SUBSTITUTE(SUBSTITUTE(LOWER(W696&amp;""),CHAR(160)," "),"."," "),","," "),"-"," "),"/"," "),"("," "),")"," "),":"," "),";"," "),"_"," "),"–"," "),"?"," "),"!"," "),"*"," "),"["," "),"]"," "),"'"," "),"#"," "),"+"," "),"&amp;"," "))&amp;" "</f>
        <v>  </v>
      </c>
      <c r="BF696" s="61" t="str">
        <f aca="false">" "&amp;TRIM(SUBSTITUTE(SUBSTITUTE(SUBSTITUTE(SUBSTITUTE(SUBSTITUTE(SUBSTITUTE(SUBSTITUTE(SUBSTITUTE(SUBSTITUTE(SUBSTITUTE(SUBSTITUTE(SUBSTITUTE(SUBSTITUTE(SUBSTITUTE(SUBSTITUTE(SUBSTITUTE(SUBSTITUTE(SUBSTITUTE(SUBSTITUTE(SUBSTITUTE(LOWER(AC696&amp;""),CHAR(160)," "),"."," "),","," "),"-"," "),"/"," "),"("," "),")"," "),":"," "),";"," "),"_"," "),"–"," "),"?"," "),"!"," "),"*"," "),"["," "),"]"," "),"'"," "),"#"," "),"+"," "),"&amp;"," "))&amp;" "</f>
        <v>  </v>
      </c>
    </row>
    <row r="697" customFormat="false" ht="39.75" hidden="false" customHeight="true" outlineLevel="0" collapsed="false">
      <c r="A697" s="57" t="s">
        <v>1413</v>
      </c>
      <c r="B697" s="57" t="s">
        <v>307</v>
      </c>
      <c r="C697" s="57" t="str">
        <f aca="false">Flights!$F$25</f>
        <v>MH1437</v>
      </c>
      <c r="D697" s="58" t="n">
        <f aca="false">Flights!$D$25</f>
        <v>46325</v>
      </c>
      <c r="E697" s="57" t="str">
        <f aca="false">Flights!$G$25&amp;"-"&amp;Flights!$H$25</f>
        <v>LGK-KUL</v>
      </c>
      <c r="F697" s="57" t="str">
        <f aca="false">Flights!$K$25</f>
        <v>BC</v>
      </c>
      <c r="G697" s="57" t="s">
        <v>441</v>
      </c>
      <c r="H697" s="57" t="s">
        <v>442</v>
      </c>
      <c r="I697" s="57" t="s">
        <v>481</v>
      </c>
      <c r="J697" s="57" t="s">
        <v>523</v>
      </c>
      <c r="K697" s="67" t="s">
        <v>483</v>
      </c>
      <c r="L697" s="67" t="s">
        <v>1395</v>
      </c>
      <c r="M697" s="67" t="s">
        <v>433</v>
      </c>
      <c r="N697" s="67" t="s">
        <v>365</v>
      </c>
      <c r="O697" s="67"/>
      <c r="P697" s="57" t="s">
        <v>303</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open",IF(AND(NOT(OR(LEN(AZ697)&lt;15,ISNUMBER(MATCH(AZ697,L_Placeholder,0)))),NOT(SUMPRODUCT(--ISNUMBER(SEARCH(" "&amp;L_EvidencePhrase&amp;" ",BF697)))&gt;0),NOT(OR(LEN(AU697)&lt;2,ISNUMBER(MATCH(AU697,L_Placeholder,0)))),NOT(OR(LEN(AX697)&lt;2,ISNUMBER(MATCH(AX697,L_Placeholder,0)))),TRIM(AE697)&lt;&gt;TRIM(T697)),"N/A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",BD697)))&gt;0),"INVALID – evidence missing, placeholder or not yet on file",IF(OR(LEN(AX697)&lt;2,ISNUMBER(MATCH(AX697,L_Placeholder,0))),"INVALID – verifier missing",IF(AX697=AU697,"INVALID – verifier must be someone other than the PIC",IF(SUMPRODUCT(--ISNUMBER(SEARCH(" "&amp;L_EvidencePhrase&amp;" ",BC697)))&gt;0,"INVALID – result not yet available (awaiting / TBC)",IF(AND(TRIM(U697)="Pass",SUMPRODUCT(--ISNUMBER(SEARCH(" "&amp;L_ResultBad&amp;" ",BC697)))&gt;0,NOT(SUMPRODUCT(--ISNUMBER(SEARCH(" "&amp;L_Negation&amp;" ",BC697)))&gt;0)),"INVALID – result describes a problem: use Fail, then Pass after CA",IF(AND(AQ697=1,OR(OR(LEN(AY697)&lt;3,ISNUMBER(MATCH(AY697,L_Placeholder,0))),SUMPRODUCT(--ISNUMBER(SEARCH(" "&amp;L_EvidencePhrase&amp;" ",BE697)))&gt;0)),"INVALID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SUBSTITUTE(SUBSTITUTE(SUBSTITUTE(SUBSTITUTE(SUBSTITUTE(SUBSTITUTE(SUBSTITUTE(SUBSTITUTE(SUBSTITUTE(SUBSTITUTE(SUBSTITUTE(SUBSTITUTE(SUBSTITUTE(LOWER(T697&amp;""),CHAR(160),"")," ",""),".",""),"-",""),"/",""),"?",""),"_",""),",",""),"[",""),"]",""),"(",""),")",""),"*","")</f>
        <v/>
      </c>
      <c r="AV697" s="61" t="str">
        <f aca="false">SUBSTITUTE(SUBSTITUTE(SUBSTITUTE(SUBSTITUTE(SUBSTITUTE(SUBSTITUTE(SUBSTITUTE(SUBSTITUTE(SUBSTITUTE(SUBSTITUTE(SUBSTITUTE(SUBSTITUTE(SUBSTITUTE(LOWER(V697&amp;""),CHAR(160),"")," ",""),".",""),"-",""),"/",""),"?",""),"_",""),",",""),"[",""),"]",""),"(",""),")",""),"*","")</f>
        <v/>
      </c>
      <c r="AW697" s="61" t="str">
        <f aca="false">SUBSTITUTE(SUBSTITUTE(SUBSTITUTE(SUBSTITUTE(SUBSTITUTE(SUBSTITUTE(SUBSTITUTE(SUBSTITUTE(SUBSTITUTE(SUBSTITUTE(SUBSTITUTE(SUBSTITUTE(SUBSTITUTE(LOWER(Z697&amp;""),CHAR(160),"")," ",""),".",""),"-",""),"/",""),"?",""),"_",""),",",""),"[",""),"]",""),"(",""),")",""),"*","")</f>
        <v/>
      </c>
      <c r="AX697" s="61" t="str">
        <f aca="false">SUBSTITUTE(SUBSTITUTE(SUBSTITUTE(SUBSTITUTE(SUBSTITUTE(SUBSTITUTE(SUBSTITUTE(SUBSTITUTE(SUBSTITUTE(SUBSTITUTE(SUBSTITUTE(SUBSTITUTE(SUBSTITUTE(LOWER(AE697&amp;""),CHAR(160),"")," ",""),".",""),"-",""),"/",""),"?",""),"_",""),",",""),"[",""),"]",""),"(",""),")",""),"*","")</f>
        <v/>
      </c>
      <c r="AY697" s="61" t="str">
        <f aca="false">SUBSTITUTE(SUBSTITUTE(SUBSTITUTE(SUBSTITUTE(SUBSTITUTE(SUBSTITUTE(SUBSTITUTE(SUBSTITUTE(SUBSTITUTE(SUBSTITUTE(SUBSTITUTE(SUBSTITUTE(SUBSTITUTE(LOWER(W697&amp;""),CHAR(160),"")," ",""),".",""),"-",""),"/",""),"?",""),"_",""),",",""),"[",""),"]",""),"(",""),")",""),"*","")</f>
        <v/>
      </c>
      <c r="AZ697" s="61" t="str">
        <f aca="false">SUBSTITUTE(SUBSTITUTE(SUBSTITUTE(SUBSTITUTE(SUBSTITUTE(SUBSTITUTE(SUBSTITUTE(SUBSTITUTE(SUBSTITUTE(SUBSTITUTE(SUBSTITUTE(SUBSTITUTE(SUBSTITUTE(LOWER(AC697&amp;""),CHAR(160),"")," ",""),".",""),"-",""),"/",""),"?",""),"_",""),",",""),"[",""),"]",""),"(",""),")",""),"*","")</f>
        <v/>
      </c>
      <c r="BA697" s="61" t="str">
        <f aca="false">SUBSTITUTE(SUBSTITUTE(SUBSTITUTE(SUBSTITUTE(SUBSTITUTE(SUBSTITUTE(SUBSTITUTE(SUBSTITUTE(SUBSTITUTE(SUBSTITUTE(SUBSTITUTE(SUBSTITUTE(SUBSTITUTE(LOWER(AA697&amp;""),CHAR(160),""),"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"&amp;TRIM(SUBSTITUTE(SUBSTITUTE(SUBSTITUTE(SUBSTITUTE(SUBSTITUTE(SUBSTITUTE(SUBSTITUTE(SUBSTITUTE(SUBSTITUTE(SUBSTITUTE(SUBSTITUTE(SUBSTITUTE(SUBSTITUTE(SUBSTITUTE(SUBSTITUTE(SUBSTITUTE(SUBSTITUTE(SUBSTITUTE(SUBSTITUTE(SUBSTITUTE(LOWER(V697&amp;""),CHAR(160)," "),"."," "),","," "),"-"," "),"/"," "),"("," "),")"," "),":"," "),";"," "),"_"," "),"–"," "),"?"," "),"!"," "),"*"," "),"["," "),"]"," "),"'"," "),"#"," "),"+"," "),"&amp;"," "))&amp;" "</f>
        <v>  </v>
      </c>
      <c r="BD697" s="61" t="str">
        <f aca="false">" "&amp;TRIM(SUBSTITUTE(SUBSTITUTE(SUBSTITUTE(SUBSTITUTE(SUBSTITUTE(SUBSTITUTE(SUBSTITUTE(SUBSTITUTE(SUBSTITUTE(SUBSTITUTE(SUBSTITUTE(SUBSTITUTE(SUBSTITUTE(SUBSTITUTE(SUBSTITUTE(SUBSTITUTE(SUBSTITUTE(SUBSTITUTE(SUBSTITUTE(SUBSTITUTE(LOWER(Z697&amp;""),CHAR(160)," "),"."," "),","," "),"-"," "),"/"," "),"("," "),")"," "),":"," "),";"," "),"_"," "),"–"," "),"?"," "),"!"," "),"*"," "),"["," "),"]"," "),"'"," "),"#"," "),"+"," "),"&amp;"," "))&amp;" "</f>
        <v>  </v>
      </c>
      <c r="BE697" s="61" t="str">
        <f aca="false">" "&amp;TRIM(SUBSTITUTE(SUBSTITUTE(SUBSTITUTE(SUBSTITUTE(SUBSTITUTE(SUBSTITUTE(SUBSTITUTE(SUBSTITUTE(SUBSTITUTE(SUBSTITUTE(SUBSTITUTE(SUBSTITUTE(SUBSTITUTE(SUBSTITUTE(SUBSTITUTE(SUBSTITUTE(SUBSTITUTE(SUBSTITUTE(SUBSTITUTE(SUBSTITUTE(LOWER(W697&amp;""),CHAR(160)," "),"."," "),","," "),"-"," "),"/"," "),"("," "),")"," "),":"," "),";"," "),"_"," "),"–"," "),"?"," "),"!"," "),"*"," "),"["," "),"]"," "),"'"," "),"#"," "),"+"," "),"&amp;"," "))&amp;" "</f>
        <v>  </v>
      </c>
      <c r="BF697" s="61" t="str">
        <f aca="false">" "&amp;TRIM(SUBSTITUTE(SUBSTITUTE(SUBSTITUTE(SUBSTITUTE(SUBSTITUTE(SUBSTITUTE(SUBSTITUTE(SUBSTITUTE(SUBSTITUTE(SUBSTITUTE(SUBSTITUTE(SUBSTITUTE(SUBSTITUTE(SUBSTITUTE(SUBSTITUTE(SUBSTITUTE(SUBSTITUTE(SUBSTITUTE(SUBSTITUTE(SUBSTITUTE(LOWER(AC697&amp;""),CHAR(160)," "),"."," "),","," "),"-"," "),"/"," "),"("," "),")"," "),":"," "),";"," "),"_"," "),"–"," "),"?"," "),"!"," "),"*"," "),"["," "),"]"," "),"'"," "),"#"," "),"+"," "),"&amp;"," "))&amp;" "</f>
        <v>  </v>
      </c>
    </row>
    <row r="698" customFormat="false" ht="39.75" hidden="false" customHeight="true" outlineLevel="0" collapsed="false">
      <c r="A698" s="57" t="s">
        <v>1414</v>
      </c>
      <c r="B698" s="57" t="s">
        <v>307</v>
      </c>
      <c r="C698" s="57" t="str">
        <f aca="false">Flights!$F$25</f>
        <v>MH1437</v>
      </c>
      <c r="D698" s="58" t="n">
        <f aca="false">Flights!$D$25</f>
        <v>46325</v>
      </c>
      <c r="E698" s="57" t="str">
        <f aca="false">Flights!$G$25&amp;"-"&amp;Flights!$H$25</f>
        <v>LGK-KUL</v>
      </c>
      <c r="F698" s="57" t="str">
        <f aca="false">Flights!$K$25</f>
        <v>BC</v>
      </c>
      <c r="G698" s="57" t="s">
        <v>441</v>
      </c>
      <c r="H698" s="57" t="s">
        <v>442</v>
      </c>
      <c r="I698" s="57" t="s">
        <v>481</v>
      </c>
      <c r="J698" s="57" t="s">
        <v>530</v>
      </c>
      <c r="K698" s="67" t="s">
        <v>501</v>
      </c>
      <c r="L698" s="67" t="s">
        <v>1397</v>
      </c>
      <c r="M698" s="67" t="s">
        <v>433</v>
      </c>
      <c r="N698" s="67" t="s">
        <v>365</v>
      </c>
      <c r="O698" s="67" t="s">
        <v>531</v>
      </c>
      <c r="P698" s="57" t="s">
        <v>303</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open",IF(AND(NOT(OR(LEN(AZ698)&lt;15,ISNUMBER(MATCH(AZ698,L_Placeholder,0)))),NOT(SUMPRODUCT(--ISNUMBER(SEARCH(" "&amp;L_EvidencePhrase&amp;" ",BF698)))&gt;0),NOT(OR(LEN(AU698)&lt;2,ISNUMBER(MATCH(AU698,L_Placeholder,0)))),NOT(OR(LEN(AX698)&lt;2,ISNUMBER(MATCH(AX698,L_Placeholder,0)))),TRIM(AE698)&lt;&gt;TRIM(T698)),"N/A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",BD698)))&gt;0),"INVALID – evidence missing, placeholder or not yet on file",IF(OR(LEN(AX698)&lt;2,ISNUMBER(MATCH(AX698,L_Placeholder,0))),"INVALID – verifier missing",IF(AX698=AU698,"INVALID – verifier must be someone other than the PIC",IF(SUMPRODUCT(--ISNUMBER(SEARCH(" "&amp;L_EvidencePhrase&amp;" ",BC698)))&gt;0,"INVALID – result not yet available (awaiting / TBC)",IF(AND(TRIM(U698)="Pass",SUMPRODUCT(--ISNUMBER(SEARCH(" "&amp;L_ResultBad&amp;" ",BC698)))&gt;0,NOT(SUMPRODUCT(--ISNUMBER(SEARCH(" "&amp;L_Negation&amp;" ",BC698)))&gt;0)),"INVALID – result describes a problem: use Fail, then Pass after CA",IF(AND(AQ698=1,OR(OR(LEN(AY698)&lt;3,ISNUMBER(MATCH(AY698,L_Placeholder,0))),SUMPRODUCT(--ISNUMBER(SEARCH(" "&amp;L_EvidencePhrase&amp;" ",BE698)))&gt;0)),"INVALID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SUBSTITUTE(SUBSTITUTE(SUBSTITUTE(SUBSTITUTE(SUBSTITUTE(SUBSTITUTE(SUBSTITUTE(SUBSTITUTE(SUBSTITUTE(SUBSTITUTE(SUBSTITUTE(SUBSTITUTE(SUBSTITUTE(LOWER(T698&amp;""),CHAR(160),"")," ",""),".",""),"-",""),"/",""),"?",""),"_",""),",",""),"[",""),"]",""),"(",""),")",""),"*","")</f>
        <v/>
      </c>
      <c r="AV698" s="61" t="str">
        <f aca="false">SUBSTITUTE(SUBSTITUTE(SUBSTITUTE(SUBSTITUTE(SUBSTITUTE(SUBSTITUTE(SUBSTITUTE(SUBSTITUTE(SUBSTITUTE(SUBSTITUTE(SUBSTITUTE(SUBSTITUTE(SUBSTITUTE(LOWER(V698&amp;""),CHAR(160),"")," ",""),".",""),"-",""),"/",""),"?",""),"_",""),",",""),"[",""),"]",""),"(",""),")",""),"*","")</f>
        <v/>
      </c>
      <c r="AW698" s="61" t="str">
        <f aca="false">SUBSTITUTE(SUBSTITUTE(SUBSTITUTE(SUBSTITUTE(SUBSTITUTE(SUBSTITUTE(SUBSTITUTE(SUBSTITUTE(SUBSTITUTE(SUBSTITUTE(SUBSTITUTE(SUBSTITUTE(SUBSTITUTE(LOWER(Z698&amp;""),CHAR(160),"")," ",""),".",""),"-",""),"/",""),"?",""),"_",""),",",""),"[",""),"]",""),"(",""),")",""),"*","")</f>
        <v/>
      </c>
      <c r="AX698" s="61" t="str">
        <f aca="false">SUBSTITUTE(SUBSTITUTE(SUBSTITUTE(SUBSTITUTE(SUBSTITUTE(SUBSTITUTE(SUBSTITUTE(SUBSTITUTE(SUBSTITUTE(SUBSTITUTE(SUBSTITUTE(SUBSTITUTE(SUBSTITUTE(LOWER(AE698&amp;""),CHAR(160),"")," ",""),".",""),"-",""),"/",""),"?",""),"_",""),",",""),"[",""),"]",""),"(",""),")",""),"*","")</f>
        <v/>
      </c>
      <c r="AY698" s="61" t="str">
        <f aca="false">SUBSTITUTE(SUBSTITUTE(SUBSTITUTE(SUBSTITUTE(SUBSTITUTE(SUBSTITUTE(SUBSTITUTE(SUBSTITUTE(SUBSTITUTE(SUBSTITUTE(SUBSTITUTE(SUBSTITUTE(SUBSTITUTE(LOWER(W698&amp;""),CHAR(160),"")," ",""),".",""),"-",""),"/",""),"?",""),"_",""),",",""),"[",""),"]",""),"(",""),")",""),"*","")</f>
        <v/>
      </c>
      <c r="AZ698" s="61" t="str">
        <f aca="false">SUBSTITUTE(SUBSTITUTE(SUBSTITUTE(SUBSTITUTE(SUBSTITUTE(SUBSTITUTE(SUBSTITUTE(SUBSTITUTE(SUBSTITUTE(SUBSTITUTE(SUBSTITUTE(SUBSTITUTE(SUBSTITUTE(LOWER(AC698&amp;""),CHAR(160),"")," ",""),".",""),"-",""),"/",""),"?",""),"_",""),",",""),"[",""),"]",""),"(",""),")",""),"*","")</f>
        <v/>
      </c>
      <c r="BA698" s="61" t="str">
        <f aca="false">SUBSTITUTE(SUBSTITUTE(SUBSTITUTE(SUBSTITUTE(SUBSTITUTE(SUBSTITUTE(SUBSTITUTE(SUBSTITUTE(SUBSTITUTE(SUBSTITUTE(SUBSTITUTE(SUBSTITUTE(SUBSTITUTE(LOWER(AA698&amp;""),CHAR(160),""),"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"&amp;TRIM(SUBSTITUTE(SUBSTITUTE(SUBSTITUTE(SUBSTITUTE(SUBSTITUTE(SUBSTITUTE(SUBSTITUTE(SUBSTITUTE(SUBSTITUTE(SUBSTITUTE(SUBSTITUTE(SUBSTITUTE(SUBSTITUTE(SUBSTITUTE(SUBSTITUTE(SUBSTITUTE(SUBSTITUTE(SUBSTITUTE(SUBSTITUTE(SUBSTITUTE(LOWER(V698&amp;""),CHAR(160)," "),"."," "),","," "),"-"," "),"/"," "),"("," "),")"," "),":"," "),";"," "),"_"," "),"–"," "),"?"," "),"!"," "),"*"," "),"["," "),"]"," "),"'"," "),"#"," "),"+"," "),"&amp;"," "))&amp;" "</f>
        <v>  </v>
      </c>
      <c r="BD698" s="61" t="str">
        <f aca="false">" "&amp;TRIM(SUBSTITUTE(SUBSTITUTE(SUBSTITUTE(SUBSTITUTE(SUBSTITUTE(SUBSTITUTE(SUBSTITUTE(SUBSTITUTE(SUBSTITUTE(SUBSTITUTE(SUBSTITUTE(SUBSTITUTE(SUBSTITUTE(SUBSTITUTE(SUBSTITUTE(SUBSTITUTE(SUBSTITUTE(SUBSTITUTE(SUBSTITUTE(SUBSTITUTE(LOWER(Z698&amp;""),CHAR(160)," "),"."," "),","," "),"-"," "),"/"," "),"("," "),")"," "),":"," "),";"," "),"_"," "),"–"," "),"?"," "),"!"," "),"*"," "),"["," "),"]"," "),"'"," "),"#"," "),"+"," "),"&amp;"," "))&amp;" "</f>
        <v>  </v>
      </c>
      <c r="BE698" s="61" t="str">
        <f aca="false">" "&amp;TRIM(SUBSTITUTE(SUBSTITUTE(SUBSTITUTE(SUBSTITUTE(SUBSTITUTE(SUBSTITUTE(SUBSTITUTE(SUBSTITUTE(SUBSTITUTE(SUBSTITUTE(SUBSTITUTE(SUBSTITUTE(SUBSTITUTE(SUBSTITUTE(SUBSTITUTE(SUBSTITUTE(SUBSTITUTE(SUBSTITUTE(SUBSTITUTE(SUBSTITUTE(LOWER(W698&amp;""),CHAR(160)," "),"."," "),","," "),"-"," "),"/"," "),"("," "),")"," "),":"," "),";"," "),"_"," "),"–"," "),"?"," "),"!"," "),"*"," "),"["," "),"]"," "),"'"," "),"#"," "),"+"," "),"&amp;"," "))&amp;" "</f>
        <v>  </v>
      </c>
      <c r="BF698" s="61" t="str">
        <f aca="false">" "&amp;TRIM(SUBSTITUTE(SUBSTITUTE(SUBSTITUTE(SUBSTITUTE(SUBSTITUTE(SUBSTITUTE(SUBSTITUTE(SUBSTITUTE(SUBSTITUTE(SUBSTITUTE(SUBSTITUTE(SUBSTITUTE(SUBSTITUTE(SUBSTITUTE(SUBSTITUTE(SUBSTITUTE(SUBSTITUTE(SUBSTITUTE(SUBSTITUTE(SUBSTITUTE(LOWER(AC698&amp;""),CHAR(160)," "),"."," "),","," "),"-"," "),"/"," "),"("," "),")"," "),":"," "),";"," "),"_"," "),"–"," "),"?"," "),"!"," "),"*"," "),"["," "),"]"," "),"'"," "),"#"," "),"+"," "),"&amp;"," "))&amp;" "</f>
        <v>  </v>
      </c>
    </row>
    <row r="699" customFormat="false" ht="39.75" hidden="false" customHeight="true" outlineLevel="0" collapsed="false">
      <c r="A699" s="57" t="s">
        <v>1415</v>
      </c>
      <c r="B699" s="57" t="s">
        <v>307</v>
      </c>
      <c r="C699" s="57" t="str">
        <f aca="false">Flights!$F$25</f>
        <v>MH1437</v>
      </c>
      <c r="D699" s="58" t="n">
        <f aca="false">Flights!$D$25</f>
        <v>46325</v>
      </c>
      <c r="E699" s="57" t="str">
        <f aca="false">Flights!$G$25&amp;"-"&amp;Flights!$H$25</f>
        <v>LGK-KUL</v>
      </c>
      <c r="F699" s="57" t="str">
        <f aca="false">Flights!$K$25</f>
        <v>BC</v>
      </c>
      <c r="G699" s="57" t="s">
        <v>441</v>
      </c>
      <c r="H699" s="57" t="s">
        <v>442</v>
      </c>
      <c r="I699" s="57" t="s">
        <v>481</v>
      </c>
      <c r="J699" s="57" t="s">
        <v>533</v>
      </c>
      <c r="K699" s="67" t="s">
        <v>483</v>
      </c>
      <c r="L699" s="67" t="s">
        <v>1400</v>
      </c>
      <c r="M699" s="67" t="s">
        <v>433</v>
      </c>
      <c r="N699" s="67" t="s">
        <v>365</v>
      </c>
      <c r="O699" s="67"/>
      <c r="P699" s="57" t="s">
        <v>303</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open",IF(AND(NOT(OR(LEN(AZ699)&lt;15,ISNUMBER(MATCH(AZ699,L_Placeholder,0)))),NOT(SUMPRODUCT(--ISNUMBER(SEARCH(" "&amp;L_EvidencePhrase&amp;" ",BF699)))&gt;0),NOT(OR(LEN(AU699)&lt;2,ISNUMBER(MATCH(AU699,L_Placeholder,0)))),NOT(OR(LEN(AX699)&lt;2,ISNUMBER(MATCH(AX699,L_Placeholder,0)))),TRIM(AE699)&lt;&gt;TRIM(T699)),"N/A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",BD699)))&gt;0),"INVALID – evidence missing, placeholder or not yet on file",IF(OR(LEN(AX699)&lt;2,ISNUMBER(MATCH(AX699,L_Placeholder,0))),"INVALID – verifier missing",IF(AX699=AU699,"INVALID – verifier must be someone other than the PIC",IF(SUMPRODUCT(--ISNUMBER(SEARCH(" "&amp;L_EvidencePhrase&amp;" ",BC699)))&gt;0,"INVALID – result not yet available (awaiting / TBC)",IF(AND(TRIM(U699)="Pass",SUMPRODUCT(--ISNUMBER(SEARCH(" "&amp;L_ResultBad&amp;" ",BC699)))&gt;0,NOT(SUMPRODUCT(--ISNUMBER(SEARCH(" "&amp;L_Negation&amp;" ",BC699)))&gt;0)),"INVALID – result describes a problem: use Fail, then Pass after CA",IF(AND(AQ699=1,OR(OR(LEN(AY699)&lt;3,ISNUMBER(MATCH(AY699,L_Placeholder,0))),SUMPRODUCT(--ISNUMBER(SEARCH(" "&amp;L_EvidencePhrase&amp;" ",BE699)))&gt;0)),"INVALID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SUBSTITUTE(SUBSTITUTE(SUBSTITUTE(SUBSTITUTE(SUBSTITUTE(SUBSTITUTE(SUBSTITUTE(SUBSTITUTE(SUBSTITUTE(SUBSTITUTE(SUBSTITUTE(SUBSTITUTE(SUBSTITUTE(LOWER(T699&amp;""),CHAR(160),"")," ",""),".",""),"-",""),"/",""),"?",""),"_",""),",",""),"[",""),"]",""),"(",""),")",""),"*","")</f>
        <v/>
      </c>
      <c r="AV699" s="61" t="str">
        <f aca="false">SUBSTITUTE(SUBSTITUTE(SUBSTITUTE(SUBSTITUTE(SUBSTITUTE(SUBSTITUTE(SUBSTITUTE(SUBSTITUTE(SUBSTITUTE(SUBSTITUTE(SUBSTITUTE(SUBSTITUTE(SUBSTITUTE(LOWER(V699&amp;""),CHAR(160),"")," ",""),".",""),"-",""),"/",""),"?",""),"_",""),",",""),"[",""),"]",""),"(",""),")",""),"*","")</f>
        <v/>
      </c>
      <c r="AW699" s="61" t="str">
        <f aca="false">SUBSTITUTE(SUBSTITUTE(SUBSTITUTE(SUBSTITUTE(SUBSTITUTE(SUBSTITUTE(SUBSTITUTE(SUBSTITUTE(SUBSTITUTE(SUBSTITUTE(SUBSTITUTE(SUBSTITUTE(SUBSTITUTE(LOWER(Z699&amp;""),CHAR(160),"")," ",""),".",""),"-",""),"/",""),"?",""),"_",""),",",""),"[",""),"]",""),"(",""),")",""),"*","")</f>
        <v/>
      </c>
      <c r="AX699" s="61" t="str">
        <f aca="false">SUBSTITUTE(SUBSTITUTE(SUBSTITUTE(SUBSTITUTE(SUBSTITUTE(SUBSTITUTE(SUBSTITUTE(SUBSTITUTE(SUBSTITUTE(SUBSTITUTE(SUBSTITUTE(SUBSTITUTE(SUBSTITUTE(LOWER(AE699&amp;""),CHAR(160),"")," ",""),".",""),"-",""),"/",""),"?",""),"_",""),",",""),"[",""),"]",""),"(",""),")",""),"*","")</f>
        <v/>
      </c>
      <c r="AY699" s="61" t="str">
        <f aca="false">SUBSTITUTE(SUBSTITUTE(SUBSTITUTE(SUBSTITUTE(SUBSTITUTE(SUBSTITUTE(SUBSTITUTE(SUBSTITUTE(SUBSTITUTE(SUBSTITUTE(SUBSTITUTE(SUBSTITUTE(SUBSTITUTE(LOWER(W699&amp;""),CHAR(160),"")," ",""),".",""),"-",""),"/",""),"?",""),"_",""),",",""),"[",""),"]",""),"(",""),")",""),"*","")</f>
        <v/>
      </c>
      <c r="AZ699" s="61" t="str">
        <f aca="false">SUBSTITUTE(SUBSTITUTE(SUBSTITUTE(SUBSTITUTE(SUBSTITUTE(SUBSTITUTE(SUBSTITUTE(SUBSTITUTE(SUBSTITUTE(SUBSTITUTE(SUBSTITUTE(SUBSTITUTE(SUBSTITUTE(LOWER(AC699&amp;""),CHAR(160),"")," ",""),".",""),"-",""),"/",""),"?",""),"_",""),",",""),"[",""),"]",""),"(",""),")",""),"*","")</f>
        <v/>
      </c>
      <c r="BA699" s="61" t="str">
        <f aca="false">SUBSTITUTE(SUBSTITUTE(SUBSTITUTE(SUBSTITUTE(SUBSTITUTE(SUBSTITUTE(SUBSTITUTE(SUBSTITUTE(SUBSTITUTE(SUBSTITUTE(SUBSTITUTE(SUBSTITUTE(SUBSTITUTE(LOWER(AA699&amp;""),CHAR(160),""),"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"&amp;TRIM(SUBSTITUTE(SUBSTITUTE(SUBSTITUTE(SUBSTITUTE(SUBSTITUTE(SUBSTITUTE(SUBSTITUTE(SUBSTITUTE(SUBSTITUTE(SUBSTITUTE(SUBSTITUTE(SUBSTITUTE(SUBSTITUTE(SUBSTITUTE(SUBSTITUTE(SUBSTITUTE(SUBSTITUTE(SUBSTITUTE(SUBSTITUTE(SUBSTITUTE(LOWER(V699&amp;""),CHAR(160)," "),"."," "),","," "),"-"," "),"/"," "),"("," "),")"," "),":"," "),";"," "),"_"," "),"–"," "),"?"," "),"!"," "),"*"," "),"["," "),"]"," "),"'"," "),"#"," "),"+"," "),"&amp;"," "))&amp;" "</f>
        <v>  </v>
      </c>
      <c r="BD699" s="61" t="str">
        <f aca="false">" "&amp;TRIM(SUBSTITUTE(SUBSTITUTE(SUBSTITUTE(SUBSTITUTE(SUBSTITUTE(SUBSTITUTE(SUBSTITUTE(SUBSTITUTE(SUBSTITUTE(SUBSTITUTE(SUBSTITUTE(SUBSTITUTE(SUBSTITUTE(SUBSTITUTE(SUBSTITUTE(SUBSTITUTE(SUBSTITUTE(SUBSTITUTE(SUBSTITUTE(SUBSTITUTE(LOWER(Z699&amp;""),CHAR(160)," "),"."," "),","," "),"-"," "),"/"," "),"("," "),")"," "),":"," "),";"," "),"_"," "),"–"," "),"?"," "),"!"," "),"*"," "),"["," "),"]"," "),"'"," "),"#"," "),"+"," "),"&amp;"," "))&amp;" "</f>
        <v>  </v>
      </c>
      <c r="BE699" s="61" t="str">
        <f aca="false">" "&amp;TRIM(SUBSTITUTE(SUBSTITUTE(SUBSTITUTE(SUBSTITUTE(SUBSTITUTE(SUBSTITUTE(SUBSTITUTE(SUBSTITUTE(SUBSTITUTE(SUBSTITUTE(SUBSTITUTE(SUBSTITUTE(SUBSTITUTE(SUBSTITUTE(SUBSTITUTE(SUBSTITUTE(SUBSTITUTE(SUBSTITUTE(SUBSTITUTE(SUBSTITUTE(LOWER(W699&amp;""),CHAR(160)," "),"."," "),","," "),"-"," "),"/"," "),"("," "),")"," "),":"," "),";"," "),"_"," "),"–"," "),"?"," "),"!"," "),"*"," "),"["," "),"]"," "),"'"," "),"#"," "),"+"," "),"&amp;"," "))&amp;" "</f>
        <v>  </v>
      </c>
      <c r="BF699" s="61" t="str">
        <f aca="false">" "&amp;TRIM(SUBSTITUTE(SUBSTITUTE(SUBSTITUTE(SUBSTITUTE(SUBSTITUTE(SUBSTITUTE(SUBSTITUTE(SUBSTITUTE(SUBSTITUTE(SUBSTITUTE(SUBSTITUTE(SUBSTITUTE(SUBSTITUTE(SUBSTITUTE(SUBSTITUTE(SUBSTITUTE(SUBSTITUTE(SUBSTITUTE(SUBSTITUTE(SUBSTITUTE(LOWER(AC699&amp;""),CHAR(160)," "),"."," "),","," "),"-"," "),"/"," "),"("," "),")"," "),":"," "),";"," "),"_"," "),"–"," "),"?"," "),"!"," "),"*"," "),"["," "),"]"," "),"'"," "),"#"," "),"+"," "),"&amp;"," "))&amp;" "</f>
        <v>  </v>
      </c>
    </row>
    <row r="700" customFormat="false" ht="39.75" hidden="false" customHeight="true" outlineLevel="0" collapsed="false">
      <c r="A700" s="57" t="s">
        <v>1416</v>
      </c>
      <c r="B700" s="57" t="s">
        <v>307</v>
      </c>
      <c r="C700" s="57" t="str">
        <f aca="false">Flights!$F$25</f>
        <v>MH1437</v>
      </c>
      <c r="D700" s="58" t="n">
        <f aca="false">Flights!$D$25</f>
        <v>46325</v>
      </c>
      <c r="E700" s="57" t="str">
        <f aca="false">Flights!$G$25&amp;"-"&amp;Flights!$H$25</f>
        <v>LGK-KUL</v>
      </c>
      <c r="F700" s="57" t="str">
        <f aca="false">Flights!$K$25</f>
        <v>BC</v>
      </c>
      <c r="G700" s="57" t="s">
        <v>441</v>
      </c>
      <c r="H700" s="57" t="s">
        <v>442</v>
      </c>
      <c r="I700" s="57" t="s">
        <v>429</v>
      </c>
      <c r="J700" s="57" t="s">
        <v>535</v>
      </c>
      <c r="K700" s="67" t="s">
        <v>431</v>
      </c>
      <c r="L700" s="67" t="s">
        <v>1402</v>
      </c>
      <c r="M700" s="67" t="s">
        <v>433</v>
      </c>
      <c r="N700" s="67" t="s">
        <v>365</v>
      </c>
      <c r="O700" s="67"/>
      <c r="P700" s="57" t="s">
        <v>303</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open",IF(AND(NOT(OR(LEN(AZ700)&lt;15,ISNUMBER(MATCH(AZ700,L_Placeholder,0)))),NOT(SUMPRODUCT(--ISNUMBER(SEARCH(" "&amp;L_EvidencePhrase&amp;" ",BF700)))&gt;0),NOT(OR(LEN(AU700)&lt;2,ISNUMBER(MATCH(AU700,L_Placeholder,0)))),NOT(OR(LEN(AX700)&lt;2,ISNUMBER(MATCH(AX700,L_Placeholder,0)))),TRIM(AE700)&lt;&gt;TRIM(T700)),"N/A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",BD700)))&gt;0),"INVALID – evidence missing, placeholder or not yet on file",IF(OR(LEN(AX700)&lt;2,ISNUMBER(MATCH(AX700,L_Placeholder,0))),"INVALID – verifier missing",IF(AX700=AU700,"INVALID – verifier must be someone other than the PIC",IF(SUMPRODUCT(--ISNUMBER(SEARCH(" "&amp;L_EvidencePhrase&amp;" ",BC700)))&gt;0,"INVALID – result not yet available (awaiting / TBC)",IF(AND(TRIM(U700)="Pass",SUMPRODUCT(--ISNUMBER(SEARCH(" "&amp;L_ResultBad&amp;" ",BC700)))&gt;0,NOT(SUMPRODUCT(--ISNUMBER(SEARCH(" "&amp;L_Negation&amp;" ",BC700)))&gt;0)),"INVALID – result describes a problem: use Fail, then Pass after CA",IF(AND(AQ700=1,OR(OR(LEN(AY700)&lt;3,ISNUMBER(MATCH(AY700,L_Placeholder,0))),SUMPRODUCT(--ISNUMBER(SEARCH(" "&amp;L_EvidencePhrase&amp;" ",BE700)))&gt;0)),"INVALID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SUBSTITUTE(SUBSTITUTE(SUBSTITUTE(SUBSTITUTE(SUBSTITUTE(SUBSTITUTE(SUBSTITUTE(SUBSTITUTE(SUBSTITUTE(SUBSTITUTE(SUBSTITUTE(SUBSTITUTE(SUBSTITUTE(LOWER(T700&amp;""),CHAR(160),"")," ",""),".",""),"-",""),"/",""),"?",""),"_",""),",",""),"[",""),"]",""),"(",""),")",""),"*","")</f>
        <v/>
      </c>
      <c r="AV700" s="61" t="str">
        <f aca="false">SUBSTITUTE(SUBSTITUTE(SUBSTITUTE(SUBSTITUTE(SUBSTITUTE(SUBSTITUTE(SUBSTITUTE(SUBSTITUTE(SUBSTITUTE(SUBSTITUTE(SUBSTITUTE(SUBSTITUTE(SUBSTITUTE(LOWER(V700&amp;""),CHAR(160),"")," ",""),".",""),"-",""),"/",""),"?",""),"_",""),",",""),"[",""),"]",""),"(",""),")",""),"*","")</f>
        <v/>
      </c>
      <c r="AW700" s="61" t="str">
        <f aca="false">SUBSTITUTE(SUBSTITUTE(SUBSTITUTE(SUBSTITUTE(SUBSTITUTE(SUBSTITUTE(SUBSTITUTE(SUBSTITUTE(SUBSTITUTE(SUBSTITUTE(SUBSTITUTE(SUBSTITUTE(SUBSTITUTE(LOWER(Z700&amp;""),CHAR(160),"")," ",""),".",""),"-",""),"/",""),"?",""),"_",""),",",""),"[",""),"]",""),"(",""),")",""),"*","")</f>
        <v/>
      </c>
      <c r="AX700" s="61" t="str">
        <f aca="false">SUBSTITUTE(SUBSTITUTE(SUBSTITUTE(SUBSTITUTE(SUBSTITUTE(SUBSTITUTE(SUBSTITUTE(SUBSTITUTE(SUBSTITUTE(SUBSTITUTE(SUBSTITUTE(SUBSTITUTE(SUBSTITUTE(LOWER(AE700&amp;""),CHAR(160),"")," ",""),".",""),"-",""),"/",""),"?",""),"_",""),",",""),"[",""),"]",""),"(",""),")",""),"*","")</f>
        <v/>
      </c>
      <c r="AY700" s="61" t="str">
        <f aca="false">SUBSTITUTE(SUBSTITUTE(SUBSTITUTE(SUBSTITUTE(SUBSTITUTE(SUBSTITUTE(SUBSTITUTE(SUBSTITUTE(SUBSTITUTE(SUBSTITUTE(SUBSTITUTE(SUBSTITUTE(SUBSTITUTE(LOWER(W700&amp;""),CHAR(160),"")," ",""),".",""),"-",""),"/",""),"?",""),"_",""),",",""),"[",""),"]",""),"(",""),")",""),"*","")</f>
        <v/>
      </c>
      <c r="AZ700" s="61" t="str">
        <f aca="false">SUBSTITUTE(SUBSTITUTE(SUBSTITUTE(SUBSTITUTE(SUBSTITUTE(SUBSTITUTE(SUBSTITUTE(SUBSTITUTE(SUBSTITUTE(SUBSTITUTE(SUBSTITUTE(SUBSTITUTE(SUBSTITUTE(LOWER(AC700&amp;""),CHAR(160),"")," ",""),".",""),"-",""),"/",""),"?",""),"_",""),",",""),"[",""),"]",""),"(",""),")",""),"*","")</f>
        <v/>
      </c>
      <c r="BA700" s="61" t="str">
        <f aca="false">SUBSTITUTE(SUBSTITUTE(SUBSTITUTE(SUBSTITUTE(SUBSTITUTE(SUBSTITUTE(SUBSTITUTE(SUBSTITUTE(SUBSTITUTE(SUBSTITUTE(SUBSTITUTE(SUBSTITUTE(SUBSTITUTE(LOWER(AA700&amp;""),CHAR(160),""),"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"&amp;TRIM(SUBSTITUTE(SUBSTITUTE(SUBSTITUTE(SUBSTITUTE(SUBSTITUTE(SUBSTITUTE(SUBSTITUTE(SUBSTITUTE(SUBSTITUTE(SUBSTITUTE(SUBSTITUTE(SUBSTITUTE(SUBSTITUTE(SUBSTITUTE(SUBSTITUTE(SUBSTITUTE(SUBSTITUTE(SUBSTITUTE(SUBSTITUTE(SUBSTITUTE(LOWER(V700&amp;""),CHAR(160)," "),"."," "),","," "),"-"," "),"/"," "),"("," "),")"," "),":"," "),";"," "),"_"," "),"–"," "),"?"," "),"!"," "),"*"," "),"["," "),"]"," "),"'"," "),"#"," "),"+"," "),"&amp;"," "))&amp;" "</f>
        <v>  </v>
      </c>
      <c r="BD700" s="61" t="str">
        <f aca="false">" "&amp;TRIM(SUBSTITUTE(SUBSTITUTE(SUBSTITUTE(SUBSTITUTE(SUBSTITUTE(SUBSTITUTE(SUBSTITUTE(SUBSTITUTE(SUBSTITUTE(SUBSTITUTE(SUBSTITUTE(SUBSTITUTE(SUBSTITUTE(SUBSTITUTE(SUBSTITUTE(SUBSTITUTE(SUBSTITUTE(SUBSTITUTE(SUBSTITUTE(SUBSTITUTE(LOWER(Z700&amp;""),CHAR(160)," "),"."," "),","," "),"-"," "),"/"," "),"("," "),")"," "),":"," "),";"," "),"_"," "),"–"," "),"?"," "),"!"," "),"*"," "),"["," "),"]"," "),"'"," "),"#"," "),"+"," "),"&amp;"," "))&amp;" "</f>
        <v>  </v>
      </c>
      <c r="BE700" s="61" t="str">
        <f aca="false">" "&amp;TRIM(SUBSTITUTE(SUBSTITUTE(SUBSTITUTE(SUBSTITUTE(SUBSTITUTE(SUBSTITUTE(SUBSTITUTE(SUBSTITUTE(SUBSTITUTE(SUBSTITUTE(SUBSTITUTE(SUBSTITUTE(SUBSTITUTE(SUBSTITUTE(SUBSTITUTE(SUBSTITUTE(SUBSTITUTE(SUBSTITUTE(SUBSTITUTE(SUBSTITUTE(LOWER(W700&amp;""),CHAR(160)," "),"."," "),","," "),"-"," "),"/"," "),"("," "),")"," "),":"," "),";"," "),"_"," "),"–"," "),"?"," "),"!"," "),"*"," "),"["," "),"]"," "),"'"," "),"#"," "),"+"," "),"&amp;"," "))&amp;" "</f>
        <v>  </v>
      </c>
      <c r="BF700" s="61" t="str">
        <f aca="false">" "&amp;TRIM(SUBSTITUTE(SUBSTITUTE(SUBSTITUTE(SUBSTITUTE(SUBSTITUTE(SUBSTITUTE(SUBSTITUTE(SUBSTITUTE(SUBSTITUTE(SUBSTITUTE(SUBSTITUTE(SUBSTITUTE(SUBSTITUTE(SUBSTITUTE(SUBSTITUTE(SUBSTITUTE(SUBSTITUTE(SUBSTITUTE(SUBSTITUTE(SUBSTITUTE(LOWER(AC700&amp;""),CHAR(160)," "),"."," "),","," "),"-"," "),"/"," "),"("," "),")"," "),":"," "),";"," "),"_"," "),"–"," "),"?"," "),"!"," "),"*"," "),"["," "),"]"," "),"'"," "),"#"," "),"+"," "),"&amp;"," "))&amp;" "</f>
        <v>  </v>
      </c>
    </row>
    <row r="701" customFormat="false" ht="39.75" hidden="false" customHeight="true" outlineLevel="0" collapsed="false">
      <c r="A701" s="57" t="s">
        <v>1417</v>
      </c>
      <c r="B701" s="57" t="s">
        <v>307</v>
      </c>
      <c r="C701" s="57" t="str">
        <f aca="false">Flights!$F$25</f>
        <v>MH1437</v>
      </c>
      <c r="D701" s="58" t="n">
        <f aca="false">Flights!$D$25</f>
        <v>46325</v>
      </c>
      <c r="E701" s="57" t="str">
        <f aca="false">Flights!$G$25&amp;"-"&amp;Flights!$H$25</f>
        <v>LGK-KUL</v>
      </c>
      <c r="F701" s="57" t="str">
        <f aca="false">Flights!$K$25</f>
        <v>BC</v>
      </c>
      <c r="G701" s="57" t="s">
        <v>441</v>
      </c>
      <c r="H701" s="57" t="s">
        <v>442</v>
      </c>
      <c r="I701" s="57" t="s">
        <v>429</v>
      </c>
      <c r="J701" s="57" t="s">
        <v>537</v>
      </c>
      <c r="K701" s="67" t="s">
        <v>431</v>
      </c>
      <c r="L701" s="67" t="s">
        <v>1404</v>
      </c>
      <c r="M701" s="67" t="s">
        <v>433</v>
      </c>
      <c r="N701" s="67" t="s">
        <v>365</v>
      </c>
      <c r="O701" s="67"/>
      <c r="P701" s="57" t="s">
        <v>303</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open",IF(AND(NOT(OR(LEN(AZ701)&lt;15,ISNUMBER(MATCH(AZ701,L_Placeholder,0)))),NOT(SUMPRODUCT(--ISNUMBER(SEARCH(" "&amp;L_EvidencePhrase&amp;" ",BF701)))&gt;0),NOT(OR(LEN(AU701)&lt;2,ISNUMBER(MATCH(AU701,L_Placeholder,0)))),NOT(OR(LEN(AX701)&lt;2,ISNUMBER(MATCH(AX701,L_Placeholder,0)))),TRIM(AE701)&lt;&gt;TRIM(T701)),"N/A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",BD701)))&gt;0),"INVALID – evidence missing, placeholder or not yet on file",IF(OR(LEN(AX701)&lt;2,ISNUMBER(MATCH(AX701,L_Placeholder,0))),"INVALID – verifier missing",IF(AX701=AU701,"INVALID – verifier must be someone other than the PIC",IF(SUMPRODUCT(--ISNUMBER(SEARCH(" "&amp;L_EvidencePhrase&amp;" ",BC701)))&gt;0,"INVALID – result not yet available (awaiting / TBC)",IF(AND(TRIM(U701)="Pass",SUMPRODUCT(--ISNUMBER(SEARCH(" "&amp;L_ResultBad&amp;" ",BC701)))&gt;0,NOT(SUMPRODUCT(--ISNUMBER(SEARCH(" "&amp;L_Negation&amp;" ",BC701)))&gt;0)),"INVALID – result describes a problem: use Fail, then Pass after CA",IF(AND(AQ701=1,OR(OR(LEN(AY701)&lt;3,ISNUMBER(MATCH(AY701,L_Placeholder,0))),SUMPRODUCT(--ISNUMBER(SEARCH(" "&amp;L_EvidencePhrase&amp;" ",BE701)))&gt;0)),"INVALID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SUBSTITUTE(SUBSTITUTE(SUBSTITUTE(SUBSTITUTE(SUBSTITUTE(SUBSTITUTE(SUBSTITUTE(SUBSTITUTE(SUBSTITUTE(SUBSTITUTE(SUBSTITUTE(SUBSTITUTE(SUBSTITUTE(LOWER(T701&amp;""),CHAR(160),"")," ",""),".",""),"-",""),"/",""),"?",""),"_",""),",",""),"[",""),"]",""),"(",""),")",""),"*","")</f>
        <v/>
      </c>
      <c r="AV701" s="61" t="str">
        <f aca="false">SUBSTITUTE(SUBSTITUTE(SUBSTITUTE(SUBSTITUTE(SUBSTITUTE(SUBSTITUTE(SUBSTITUTE(SUBSTITUTE(SUBSTITUTE(SUBSTITUTE(SUBSTITUTE(SUBSTITUTE(SUBSTITUTE(LOWER(V701&amp;""),CHAR(160),"")," ",""),".",""),"-",""),"/",""),"?",""),"_",""),",",""),"[",""),"]",""),"(",""),")",""),"*","")</f>
        <v/>
      </c>
      <c r="AW701" s="61" t="str">
        <f aca="false">SUBSTITUTE(SUBSTITUTE(SUBSTITUTE(SUBSTITUTE(SUBSTITUTE(SUBSTITUTE(SUBSTITUTE(SUBSTITUTE(SUBSTITUTE(SUBSTITUTE(SUBSTITUTE(SUBSTITUTE(SUBSTITUTE(LOWER(Z701&amp;""),CHAR(160),"")," ",""),".",""),"-",""),"/",""),"?",""),"_",""),",",""),"[",""),"]",""),"(",""),")",""),"*","")</f>
        <v/>
      </c>
      <c r="AX701" s="61" t="str">
        <f aca="false">SUBSTITUTE(SUBSTITUTE(SUBSTITUTE(SUBSTITUTE(SUBSTITUTE(SUBSTITUTE(SUBSTITUTE(SUBSTITUTE(SUBSTITUTE(SUBSTITUTE(SUBSTITUTE(SUBSTITUTE(SUBSTITUTE(LOWER(AE701&amp;""),CHAR(160),"")," ",""),".",""),"-",""),"/",""),"?",""),"_",""),",",""),"[",""),"]",""),"(",""),")",""),"*","")</f>
        <v/>
      </c>
      <c r="AY701" s="61" t="str">
        <f aca="false">SUBSTITUTE(SUBSTITUTE(SUBSTITUTE(SUBSTITUTE(SUBSTITUTE(SUBSTITUTE(SUBSTITUTE(SUBSTITUTE(SUBSTITUTE(SUBSTITUTE(SUBSTITUTE(SUBSTITUTE(SUBSTITUTE(LOWER(W701&amp;""),CHAR(160),"")," ",""),".",""),"-",""),"/",""),"?",""),"_",""),",",""),"[",""),"]",""),"(",""),")",""),"*","")</f>
        <v/>
      </c>
      <c r="AZ701" s="61" t="str">
        <f aca="false">SUBSTITUTE(SUBSTITUTE(SUBSTITUTE(SUBSTITUTE(SUBSTITUTE(SUBSTITUTE(SUBSTITUTE(SUBSTITUTE(SUBSTITUTE(SUBSTITUTE(SUBSTITUTE(SUBSTITUTE(SUBSTITUTE(LOWER(AC701&amp;""),CHAR(160),"")," ",""),".",""),"-",""),"/",""),"?",""),"_",""),",",""),"[",""),"]",""),"(",""),")",""),"*","")</f>
        <v/>
      </c>
      <c r="BA701" s="61" t="str">
        <f aca="false">SUBSTITUTE(SUBSTITUTE(SUBSTITUTE(SUBSTITUTE(SUBSTITUTE(SUBSTITUTE(SUBSTITUTE(SUBSTITUTE(SUBSTITUTE(SUBSTITUTE(SUBSTITUTE(SUBSTITUTE(SUBSTITUTE(LOWER(AA701&amp;""),CHAR(160),""),"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"&amp;TRIM(SUBSTITUTE(SUBSTITUTE(SUBSTITUTE(SUBSTITUTE(SUBSTITUTE(SUBSTITUTE(SUBSTITUTE(SUBSTITUTE(SUBSTITUTE(SUBSTITUTE(SUBSTITUTE(SUBSTITUTE(SUBSTITUTE(SUBSTITUTE(SUBSTITUTE(SUBSTITUTE(SUBSTITUTE(SUBSTITUTE(SUBSTITUTE(SUBSTITUTE(LOWER(V701&amp;""),CHAR(160)," "),"."," "),","," "),"-"," "),"/"," "),"("," "),")"," "),":"," "),";"," "),"_"," "),"–"," "),"?"," "),"!"," "),"*"," "),"["," "),"]"," "),"'"," "),"#"," "),"+"," "),"&amp;"," "))&amp;" "</f>
        <v>  </v>
      </c>
      <c r="BD701" s="61" t="str">
        <f aca="false">" "&amp;TRIM(SUBSTITUTE(SUBSTITUTE(SUBSTITUTE(SUBSTITUTE(SUBSTITUTE(SUBSTITUTE(SUBSTITUTE(SUBSTITUTE(SUBSTITUTE(SUBSTITUTE(SUBSTITUTE(SUBSTITUTE(SUBSTITUTE(SUBSTITUTE(SUBSTITUTE(SUBSTITUTE(SUBSTITUTE(SUBSTITUTE(SUBSTITUTE(SUBSTITUTE(LOWER(Z701&amp;""),CHAR(160)," "),"."," "),","," "),"-"," "),"/"," "),"("," "),")"," "),":"," "),";"," "),"_"," "),"–"," "),"?"," "),"!"," "),"*"," "),"["," "),"]"," "),"'"," "),"#"," "),"+"," "),"&amp;"," "))&amp;" "</f>
        <v>  </v>
      </c>
      <c r="BE701" s="61" t="str">
        <f aca="false">" "&amp;TRIM(SUBSTITUTE(SUBSTITUTE(SUBSTITUTE(SUBSTITUTE(SUBSTITUTE(SUBSTITUTE(SUBSTITUTE(SUBSTITUTE(SUBSTITUTE(SUBSTITUTE(SUBSTITUTE(SUBSTITUTE(SUBSTITUTE(SUBSTITUTE(SUBSTITUTE(SUBSTITUTE(SUBSTITUTE(SUBSTITUTE(SUBSTITUTE(SUBSTITUTE(LOWER(W701&amp;""),CHAR(160)," "),"."," "),","," "),"-"," "),"/"," "),"("," "),")"," "),":"," "),";"," "),"_"," "),"–"," "),"?"," "),"!"," "),"*"," "),"["," "),"]"," "),"'"," "),"#"," "),"+"," "),"&amp;"," "))&amp;" "</f>
        <v>  </v>
      </c>
      <c r="BF701" s="61" t="str">
        <f aca="false">" "&amp;TRIM(SUBSTITUTE(SUBSTITUTE(SUBSTITUTE(SUBSTITUTE(SUBSTITUTE(SUBSTITUTE(SUBSTITUTE(SUBSTITUTE(SUBSTITUTE(SUBSTITUTE(SUBSTITUTE(SUBSTITUTE(SUBSTITUTE(SUBSTITUTE(SUBSTITUTE(SUBSTITUTE(SUBSTITUTE(SUBSTITUTE(SUBSTITUTE(SUBSTITUTE(LOWER(AC701&amp;""),CHAR(160)," "),"."," "),","," "),"-"," "),"/"," "),"("," "),")"," "),":"," "),";"," "),"_"," "),"–"," "),"?"," "),"!"," "),"*"," "),"["," "),"]"," "),"'"," "),"#"," "),"+"," "),"&amp;"," "))&amp;" "</f>
        <v>  </v>
      </c>
    </row>
    <row r="702" customFormat="false" ht="39.75" hidden="false" customHeight="true" outlineLevel="0" collapsed="false">
      <c r="A702" s="57" t="s">
        <v>1418</v>
      </c>
      <c r="B702" s="57" t="s">
        <v>309</v>
      </c>
      <c r="C702" s="57" t="str">
        <f aca="false">Flights!$F$26</f>
        <v>MH0002</v>
      </c>
      <c r="D702" s="58" t="n">
        <f aca="false">Flights!$D$26</f>
        <v>46325</v>
      </c>
      <c r="E702" s="57" t="str">
        <f aca="false">Flights!$G$26&amp;"-"&amp;Flights!$H$26</f>
        <v>KUL-LHR</v>
      </c>
      <c r="F702" s="57" t="str">
        <f aca="false">Flights!$K$26</f>
        <v>BC</v>
      </c>
      <c r="G702" s="57" t="s">
        <v>79</v>
      </c>
      <c r="H702" s="57" t="s">
        <v>360</v>
      </c>
      <c r="I702" s="57" t="s">
        <v>361</v>
      </c>
      <c r="J702" s="57" t="s">
        <v>362</v>
      </c>
      <c r="K702" s="67" t="s">
        <v>363</v>
      </c>
      <c r="L702" s="67" t="s">
        <v>364</v>
      </c>
      <c r="M702" s="67"/>
      <c r="N702" s="67" t="s">
        <v>365</v>
      </c>
      <c r="O702" s="67"/>
      <c r="P702" s="57" t="s">
        <v>184</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open",IF(AND(NOT(OR(LEN(AZ702)&lt;15,ISNUMBER(MATCH(AZ702,L_Placeholder,0)))),NOT(SUMPRODUCT(--ISNUMBER(SEARCH(" "&amp;L_EvidencePhrase&amp;" ",BF702)))&gt;0),NOT(OR(LEN(AU702)&lt;2,ISNUMBER(MATCH(AU702,L_Placeholder,0)))),NOT(OR(LEN(AX702)&lt;2,ISNUMBER(MATCH(AX702,L_Placeholder,0)))),TRIM(AE702)&lt;&gt;TRIM(T702)),"N/A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",BD702)))&gt;0),"INVALID – evidence missing, placeholder or not yet on file",IF(OR(LEN(AX702)&lt;2,ISNUMBER(MATCH(AX702,L_Placeholder,0))),"INVALID – verifier missing",IF(AX702=AU702,"INVALID – verifier must be someone other than the PIC",IF(SUMPRODUCT(--ISNUMBER(SEARCH(" "&amp;L_EvidencePhrase&amp;" ",BC702)))&gt;0,"INVALID – result not yet available (awaiting / TBC)",IF(AND(TRIM(U702)="Pass",SUMPRODUCT(--ISNUMBER(SEARCH(" "&amp;L_ResultBad&amp;" ",BC702)))&gt;0,NOT(SUMPRODUCT(--ISNUMBER(SEARCH(" "&amp;L_Negation&amp;" ",BC702)))&gt;0)),"INVALID – result describes a problem: use Fail, then Pass after CA",IF(AND(AQ702=1,OR(OR(LEN(AY702)&lt;3,ISNUMBER(MATCH(AY702,L_Placeholder,0))),SUMPRODUCT(--ISNUMBER(SEARCH(" "&amp;L_EvidencePhrase&amp;" ",BE702)))&gt;0)),"INVALID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SUBSTITUTE(SUBSTITUTE(SUBSTITUTE(SUBSTITUTE(SUBSTITUTE(SUBSTITUTE(SUBSTITUTE(SUBSTITUTE(SUBSTITUTE(SUBSTITUTE(SUBSTITUTE(SUBSTITUTE(SUBSTITUTE(LOWER(T702&amp;""),CHAR(160),"")," ",""),".",""),"-",""),"/",""),"?",""),"_",""),",",""),"[",""),"]",""),"(",""),")",""),"*","")</f>
        <v/>
      </c>
      <c r="AV702" s="61" t="str">
        <f aca="false">SUBSTITUTE(SUBSTITUTE(SUBSTITUTE(SUBSTITUTE(SUBSTITUTE(SUBSTITUTE(SUBSTITUTE(SUBSTITUTE(SUBSTITUTE(SUBSTITUTE(SUBSTITUTE(SUBSTITUTE(SUBSTITUTE(LOWER(V702&amp;""),CHAR(160),"")," ",""),".",""),"-",""),"/",""),"?",""),"_",""),",",""),"[",""),"]",""),"(",""),")",""),"*","")</f>
        <v/>
      </c>
      <c r="AW702" s="61" t="str">
        <f aca="false">SUBSTITUTE(SUBSTITUTE(SUBSTITUTE(SUBSTITUTE(SUBSTITUTE(SUBSTITUTE(SUBSTITUTE(SUBSTITUTE(SUBSTITUTE(SUBSTITUTE(SUBSTITUTE(SUBSTITUTE(SUBSTITUTE(LOWER(Z702&amp;""),CHAR(160),"")," ",""),".",""),"-",""),"/",""),"?",""),"_",""),",",""),"[",""),"]",""),"(",""),")",""),"*","")</f>
        <v/>
      </c>
      <c r="AX702" s="61" t="str">
        <f aca="false">SUBSTITUTE(SUBSTITUTE(SUBSTITUTE(SUBSTITUTE(SUBSTITUTE(SUBSTITUTE(SUBSTITUTE(SUBSTITUTE(SUBSTITUTE(SUBSTITUTE(SUBSTITUTE(SUBSTITUTE(SUBSTITUTE(LOWER(AE702&amp;""),CHAR(160),"")," ",""),".",""),"-",""),"/",""),"?",""),"_",""),",",""),"[",""),"]",""),"(",""),")",""),"*","")</f>
        <v/>
      </c>
      <c r="AY702" s="61" t="str">
        <f aca="false">SUBSTITUTE(SUBSTITUTE(SUBSTITUTE(SUBSTITUTE(SUBSTITUTE(SUBSTITUTE(SUBSTITUTE(SUBSTITUTE(SUBSTITUTE(SUBSTITUTE(SUBSTITUTE(SUBSTITUTE(SUBSTITUTE(LOWER(W702&amp;""),CHAR(160),"")," ",""),".",""),"-",""),"/",""),"?",""),"_",""),",",""),"[",""),"]",""),"(",""),")",""),"*","")</f>
        <v/>
      </c>
      <c r="AZ702" s="61" t="str">
        <f aca="false">SUBSTITUTE(SUBSTITUTE(SUBSTITUTE(SUBSTITUTE(SUBSTITUTE(SUBSTITUTE(SUBSTITUTE(SUBSTITUTE(SUBSTITUTE(SUBSTITUTE(SUBSTITUTE(SUBSTITUTE(SUBSTITUTE(LOWER(AC702&amp;""),CHAR(160),"")," ",""),".",""),"-",""),"/",""),"?",""),"_",""),",",""),"[",""),"]",""),"(",""),")",""),"*","")</f>
        <v/>
      </c>
      <c r="BA702" s="61" t="str">
        <f aca="false">SUBSTITUTE(SUBSTITUTE(SUBSTITUTE(SUBSTITUTE(SUBSTITUTE(SUBSTITUTE(SUBSTITUTE(SUBSTITUTE(SUBSTITUTE(SUBSTITUTE(SUBSTITUTE(SUBSTITUTE(SUBSTITUTE(LOWER(AA702&amp;""),CHAR(160),""),"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"&amp;TRIM(SUBSTITUTE(SUBSTITUTE(SUBSTITUTE(SUBSTITUTE(SUBSTITUTE(SUBSTITUTE(SUBSTITUTE(SUBSTITUTE(SUBSTITUTE(SUBSTITUTE(SUBSTITUTE(SUBSTITUTE(SUBSTITUTE(SUBSTITUTE(SUBSTITUTE(SUBSTITUTE(SUBSTITUTE(SUBSTITUTE(SUBSTITUTE(SUBSTITUTE(LOWER(V702&amp;""),CHAR(160)," "),"."," "),","," "),"-"," "),"/"," "),"("," "),")"," "),":"," "),";"," "),"_"," "),"–"," "),"?"," "),"!"," "),"*"," "),"["," "),"]"," "),"'"," "),"#"," "),"+"," "),"&amp;"," "))&amp;" "</f>
        <v>  </v>
      </c>
      <c r="BD702" s="61" t="str">
        <f aca="false">" "&amp;TRIM(SUBSTITUTE(SUBSTITUTE(SUBSTITUTE(SUBSTITUTE(SUBSTITUTE(SUBSTITUTE(SUBSTITUTE(SUBSTITUTE(SUBSTITUTE(SUBSTITUTE(SUBSTITUTE(SUBSTITUTE(SUBSTITUTE(SUBSTITUTE(SUBSTITUTE(SUBSTITUTE(SUBSTITUTE(SUBSTITUTE(SUBSTITUTE(SUBSTITUTE(LOWER(Z702&amp;""),CHAR(160)," "),"."," "),","," "),"-"," "),"/"," "),"("," "),")"," "),":"," "),";"," "),"_"," "),"–"," "),"?"," "),"!"," "),"*"," "),"["," "),"]"," "),"'"," "),"#"," "),"+"," "),"&amp;"," "))&amp;" "</f>
        <v>  </v>
      </c>
      <c r="BE702" s="61" t="str">
        <f aca="false">" "&amp;TRIM(SUBSTITUTE(SUBSTITUTE(SUBSTITUTE(SUBSTITUTE(SUBSTITUTE(SUBSTITUTE(SUBSTITUTE(SUBSTITUTE(SUBSTITUTE(SUBSTITUTE(SUBSTITUTE(SUBSTITUTE(SUBSTITUTE(SUBSTITUTE(SUBSTITUTE(SUBSTITUTE(SUBSTITUTE(SUBSTITUTE(SUBSTITUTE(SUBSTITUTE(LOWER(W702&amp;""),CHAR(160)," "),"."," "),","," "),"-"," "),"/"," "),"("," "),")"," "),":"," "),";"," "),"_"," "),"–"," "),"?"," "),"!"," "),"*"," "),"["," "),"]"," "),"'"," "),"#"," "),"+"," "),"&amp;"," "))&amp;" "</f>
        <v>  </v>
      </c>
      <c r="BF702" s="61" t="str">
        <f aca="false">" "&amp;TRIM(SUBSTITUTE(SUBSTITUTE(SUBSTITUTE(SUBSTITUTE(SUBSTITUTE(SUBSTITUTE(SUBSTITUTE(SUBSTITUTE(SUBSTITUTE(SUBSTITUTE(SUBSTITUTE(SUBSTITUTE(SUBSTITUTE(SUBSTITUTE(SUBSTITUTE(SUBSTITUTE(SUBSTITUTE(SUBSTITUTE(SUBSTITUTE(SUBSTITUTE(LOWER(AC702&amp;""),CHAR(160)," "),"."," "),","," "),"-"," "),"/"," "),"("," "),")"," "),":"," "),";"," "),"_"," "),"–"," "),"?"," "),"!"," "),"*"," "),"["," "),"]"," "),"'"," "),"#"," "),"+"," "),"&amp;"," "))&amp;" "</f>
        <v>  </v>
      </c>
    </row>
    <row r="703" customFormat="false" ht="39.75" hidden="false" customHeight="true" outlineLevel="0" collapsed="false">
      <c r="A703" s="57" t="s">
        <v>1419</v>
      </c>
      <c r="B703" s="57" t="s">
        <v>309</v>
      </c>
      <c r="C703" s="57" t="str">
        <f aca="false">Flights!$F$26</f>
        <v>MH0002</v>
      </c>
      <c r="D703" s="58" t="n">
        <f aca="false">Flights!$D$26</f>
        <v>46325</v>
      </c>
      <c r="E703" s="57" t="str">
        <f aca="false">Flights!$G$26&amp;"-"&amp;Flights!$H$26</f>
        <v>KUL-LHR</v>
      </c>
      <c r="F703" s="57" t="str">
        <f aca="false">Flights!$K$26</f>
        <v>BC</v>
      </c>
      <c r="G703" s="57" t="s">
        <v>79</v>
      </c>
      <c r="H703" s="57" t="s">
        <v>360</v>
      </c>
      <c r="I703" s="57" t="s">
        <v>367</v>
      </c>
      <c r="J703" s="57" t="s">
        <v>368</v>
      </c>
      <c r="K703" s="67" t="s">
        <v>369</v>
      </c>
      <c r="L703" s="67" t="s">
        <v>364</v>
      </c>
      <c r="M703" s="67"/>
      <c r="N703" s="67" t="s">
        <v>365</v>
      </c>
      <c r="O703" s="67"/>
      <c r="P703" s="57" t="s">
        <v>184</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open",IF(AND(NOT(OR(LEN(AZ703)&lt;15,ISNUMBER(MATCH(AZ703,L_Placeholder,0)))),NOT(SUMPRODUCT(--ISNUMBER(SEARCH(" "&amp;L_EvidencePhrase&amp;" ",BF703)))&gt;0),NOT(OR(LEN(AU703)&lt;2,ISNUMBER(MATCH(AU703,L_Placeholder,0)))),NOT(OR(LEN(AX703)&lt;2,ISNUMBER(MATCH(AX703,L_Placeholder,0)))),TRIM(AE703)&lt;&gt;TRIM(T703)),"N/A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",BD703)))&gt;0),"INVALID – evidence missing, placeholder or not yet on file",IF(OR(LEN(AX703)&lt;2,ISNUMBER(MATCH(AX703,L_Placeholder,0))),"INVALID – verifier missing",IF(AX703=AU703,"INVALID – verifier must be someone other than the PIC",IF(SUMPRODUCT(--ISNUMBER(SEARCH(" "&amp;L_EvidencePhrase&amp;" ",BC703)))&gt;0,"INVALID – result not yet available (awaiting / TBC)",IF(AND(TRIM(U703)="Pass",SUMPRODUCT(--ISNUMBER(SEARCH(" "&amp;L_ResultBad&amp;" ",BC703)))&gt;0,NOT(SUMPRODUCT(--ISNUMBER(SEARCH(" "&amp;L_Negation&amp;" ",BC703)))&gt;0)),"INVALID – result describes a problem: use Fail, then Pass after CA",IF(AND(AQ703=1,OR(OR(LEN(AY703)&lt;3,ISNUMBER(MATCH(AY703,L_Placeholder,0))),SUMPRODUCT(--ISNUMBER(SEARCH(" "&amp;L_EvidencePhrase&amp;" ",BE703)))&gt;0)),"INVALID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SUBSTITUTE(SUBSTITUTE(SUBSTITUTE(SUBSTITUTE(SUBSTITUTE(SUBSTITUTE(SUBSTITUTE(SUBSTITUTE(SUBSTITUTE(SUBSTITUTE(SUBSTITUTE(SUBSTITUTE(SUBSTITUTE(LOWER(T703&amp;""),CHAR(160),"")," ",""),".",""),"-",""),"/",""),"?",""),"_",""),",",""),"[",""),"]",""),"(",""),")",""),"*","")</f>
        <v/>
      </c>
      <c r="AV703" s="61" t="str">
        <f aca="false">SUBSTITUTE(SUBSTITUTE(SUBSTITUTE(SUBSTITUTE(SUBSTITUTE(SUBSTITUTE(SUBSTITUTE(SUBSTITUTE(SUBSTITUTE(SUBSTITUTE(SUBSTITUTE(SUBSTITUTE(SUBSTITUTE(LOWER(V703&amp;""),CHAR(160),"")," ",""),".",""),"-",""),"/",""),"?",""),"_",""),",",""),"[",""),"]",""),"(",""),")",""),"*","")</f>
        <v/>
      </c>
      <c r="AW703" s="61" t="str">
        <f aca="false">SUBSTITUTE(SUBSTITUTE(SUBSTITUTE(SUBSTITUTE(SUBSTITUTE(SUBSTITUTE(SUBSTITUTE(SUBSTITUTE(SUBSTITUTE(SUBSTITUTE(SUBSTITUTE(SUBSTITUTE(SUBSTITUTE(LOWER(Z703&amp;""),CHAR(160),"")," ",""),".",""),"-",""),"/",""),"?",""),"_",""),",",""),"[",""),"]",""),"(",""),")",""),"*","")</f>
        <v/>
      </c>
      <c r="AX703" s="61" t="str">
        <f aca="false">SUBSTITUTE(SUBSTITUTE(SUBSTITUTE(SUBSTITUTE(SUBSTITUTE(SUBSTITUTE(SUBSTITUTE(SUBSTITUTE(SUBSTITUTE(SUBSTITUTE(SUBSTITUTE(SUBSTITUTE(SUBSTITUTE(LOWER(AE703&amp;""),CHAR(160),"")," ",""),".",""),"-",""),"/",""),"?",""),"_",""),",",""),"[",""),"]",""),"(",""),")",""),"*","")</f>
        <v/>
      </c>
      <c r="AY703" s="61" t="str">
        <f aca="false">SUBSTITUTE(SUBSTITUTE(SUBSTITUTE(SUBSTITUTE(SUBSTITUTE(SUBSTITUTE(SUBSTITUTE(SUBSTITUTE(SUBSTITUTE(SUBSTITUTE(SUBSTITUTE(SUBSTITUTE(SUBSTITUTE(LOWER(W703&amp;""),CHAR(160),"")," ",""),".",""),"-",""),"/",""),"?",""),"_",""),",",""),"[",""),"]",""),"(",""),")",""),"*","")</f>
        <v/>
      </c>
      <c r="AZ703" s="61" t="str">
        <f aca="false">SUBSTITUTE(SUBSTITUTE(SUBSTITUTE(SUBSTITUTE(SUBSTITUTE(SUBSTITUTE(SUBSTITUTE(SUBSTITUTE(SUBSTITUTE(SUBSTITUTE(SUBSTITUTE(SUBSTITUTE(SUBSTITUTE(LOWER(AC703&amp;""),CHAR(160),"")," ",""),".",""),"-",""),"/",""),"?",""),"_",""),",",""),"[",""),"]",""),"(",""),")",""),"*","")</f>
        <v/>
      </c>
      <c r="BA703" s="61" t="str">
        <f aca="false">SUBSTITUTE(SUBSTITUTE(SUBSTITUTE(SUBSTITUTE(SUBSTITUTE(SUBSTITUTE(SUBSTITUTE(SUBSTITUTE(SUBSTITUTE(SUBSTITUTE(SUBSTITUTE(SUBSTITUTE(SUBSTITUTE(LOWER(AA703&amp;""),CHAR(160),""),"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"&amp;TRIM(SUBSTITUTE(SUBSTITUTE(SUBSTITUTE(SUBSTITUTE(SUBSTITUTE(SUBSTITUTE(SUBSTITUTE(SUBSTITUTE(SUBSTITUTE(SUBSTITUTE(SUBSTITUTE(SUBSTITUTE(SUBSTITUTE(SUBSTITUTE(SUBSTITUTE(SUBSTITUTE(SUBSTITUTE(SUBSTITUTE(SUBSTITUTE(SUBSTITUTE(LOWER(V703&amp;""),CHAR(160)," "),"."," "),","," "),"-"," "),"/"," "),"("," "),")"," "),":"," "),";"," "),"_"," "),"–"," "),"?"," "),"!"," "),"*"," "),"["," "),"]"," "),"'"," "),"#"," "),"+"," "),"&amp;"," "))&amp;" "</f>
        <v>  </v>
      </c>
      <c r="BD703" s="61" t="str">
        <f aca="false">" "&amp;TRIM(SUBSTITUTE(SUBSTITUTE(SUBSTITUTE(SUBSTITUTE(SUBSTITUTE(SUBSTITUTE(SUBSTITUTE(SUBSTITUTE(SUBSTITUTE(SUBSTITUTE(SUBSTITUTE(SUBSTITUTE(SUBSTITUTE(SUBSTITUTE(SUBSTITUTE(SUBSTITUTE(SUBSTITUTE(SUBSTITUTE(SUBSTITUTE(SUBSTITUTE(LOWER(Z703&amp;""),CHAR(160)," "),"."," "),","," "),"-"," "),"/"," "),"("," "),")"," "),":"," "),";"," "),"_"," "),"–"," "),"?"," "),"!"," "),"*"," "),"["," "),"]"," "),"'"," "),"#"," "),"+"," "),"&amp;"," "))&amp;" "</f>
        <v>  </v>
      </c>
      <c r="BE703" s="61" t="str">
        <f aca="false">" "&amp;TRIM(SUBSTITUTE(SUBSTITUTE(SUBSTITUTE(SUBSTITUTE(SUBSTITUTE(SUBSTITUTE(SUBSTITUTE(SUBSTITUTE(SUBSTITUTE(SUBSTITUTE(SUBSTITUTE(SUBSTITUTE(SUBSTITUTE(SUBSTITUTE(SUBSTITUTE(SUBSTITUTE(SUBSTITUTE(SUBSTITUTE(SUBSTITUTE(SUBSTITUTE(LOWER(W703&amp;""),CHAR(160)," "),"."," "),","," "),"-"," "),"/"," "),"("," "),")"," "),":"," "),";"," "),"_"," "),"–"," "),"?"," "),"!"," "),"*"," "),"["," "),"]"," "),"'"," "),"#"," "),"+"," "),"&amp;"," "))&amp;" "</f>
        <v>  </v>
      </c>
      <c r="BF703" s="61" t="str">
        <f aca="false">" "&amp;TRIM(SUBSTITUTE(SUBSTITUTE(SUBSTITUTE(SUBSTITUTE(SUBSTITUTE(SUBSTITUTE(SUBSTITUTE(SUBSTITUTE(SUBSTITUTE(SUBSTITUTE(SUBSTITUTE(SUBSTITUTE(SUBSTITUTE(SUBSTITUTE(SUBSTITUTE(SUBSTITUTE(SUBSTITUTE(SUBSTITUTE(SUBSTITUTE(SUBSTITUTE(LOWER(AC703&amp;""),CHAR(160)," "),"."," "),","," "),"-"," "),"/"," "),"("," "),")"," "),":"," "),";"," "),"_"," "),"–"," "),"?"," "),"!"," "),"*"," "),"["," "),"]"," "),"'"," "),"#"," "),"+"," "),"&amp;"," "))&amp;" "</f>
        <v>  </v>
      </c>
    </row>
    <row r="704" customFormat="false" ht="41.25" hidden="false" customHeight="true" outlineLevel="0" collapsed="false">
      <c r="A704" s="57" t="s">
        <v>1420</v>
      </c>
      <c r="B704" s="57" t="s">
        <v>309</v>
      </c>
      <c r="C704" s="57" t="str">
        <f aca="false">Flights!$F$26</f>
        <v>MH0002</v>
      </c>
      <c r="D704" s="58" t="n">
        <f aca="false">Flights!$D$26</f>
        <v>46325</v>
      </c>
      <c r="E704" s="57" t="str">
        <f aca="false">Flights!$G$26&amp;"-"&amp;Flights!$H$26</f>
        <v>KUL-LHR</v>
      </c>
      <c r="F704" s="57" t="str">
        <f aca="false">Flights!$K$26</f>
        <v>BC</v>
      </c>
      <c r="G704" s="57" t="s">
        <v>79</v>
      </c>
      <c r="H704" s="57" t="s">
        <v>360</v>
      </c>
      <c r="I704" s="57" t="s">
        <v>371</v>
      </c>
      <c r="J704" s="57" t="s">
        <v>372</v>
      </c>
      <c r="K704" s="67" t="s">
        <v>373</v>
      </c>
      <c r="L704" s="67" t="s">
        <v>364</v>
      </c>
      <c r="M704" s="67"/>
      <c r="N704" s="67" t="str">
        <f aca="false">IF(TRIM(Flights!$L$26)="A339","Required","N/A – rule")</f>
        <v>N/A – rule</v>
      </c>
      <c r="O704" s="67" t="s">
        <v>374</v>
      </c>
      <c r="P704" s="57" t="s">
        <v>184</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open",IF(AND(NOT(OR(LEN(AZ704)&lt;15,ISNUMBER(MATCH(AZ704,L_Placeholder,0)))),NOT(SUMPRODUCT(--ISNUMBER(SEARCH(" "&amp;L_EvidencePhrase&amp;" ",BF704)))&gt;0),NOT(OR(LEN(AU704)&lt;2,ISNUMBER(MATCH(AU704,L_Placeholder,0)))),NOT(OR(LEN(AX704)&lt;2,ISNUMBER(MATCH(AX704,L_Placeholder,0)))),TRIM(AE704)&lt;&gt;TRIM(T704)),"N/A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",BD704)))&gt;0),"INVALID – evidence missing, placeholder or not yet on file",IF(OR(LEN(AX704)&lt;2,ISNUMBER(MATCH(AX704,L_Placeholder,0))),"INVALID – verifier missing",IF(AX704=AU704,"INVALID – verifier must be someone other than the PIC",IF(SUMPRODUCT(--ISNUMBER(SEARCH(" "&amp;L_EvidencePhrase&amp;" ",BC704)))&gt;0,"INVALID – result not yet available (awaiting / TBC)",IF(AND(TRIM(U704)="Pass",SUMPRODUCT(--ISNUMBER(SEARCH(" "&amp;L_ResultBad&amp;" ",BC704)))&gt;0,NOT(SUMPRODUCT(--ISNUMBER(SEARCH(" "&amp;L_Negation&amp;" ",BC704)))&gt;0)),"INVALID – result describes a problem: use Fail, then Pass after CA",IF(AND(AQ704=1,OR(OR(LEN(AY704)&lt;3,ISNUMBER(MATCH(AY704,L_Placeholder,0))),SUMPRODUCT(--ISNUMBER(SEARCH(" "&amp;L_EvidencePhrase&amp;" ",BE704)))&gt;0)),"INVALID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SUBSTITUTE(SUBSTITUTE(SUBSTITUTE(SUBSTITUTE(SUBSTITUTE(SUBSTITUTE(SUBSTITUTE(SUBSTITUTE(SUBSTITUTE(SUBSTITUTE(SUBSTITUTE(SUBSTITUTE(SUBSTITUTE(LOWER(T704&amp;""),CHAR(160),"")," ",""),".",""),"-",""),"/",""),"?",""),"_",""),",",""),"[",""),"]",""),"(",""),")",""),"*","")</f>
        <v/>
      </c>
      <c r="AV704" s="61" t="str">
        <f aca="false">SUBSTITUTE(SUBSTITUTE(SUBSTITUTE(SUBSTITUTE(SUBSTITUTE(SUBSTITUTE(SUBSTITUTE(SUBSTITUTE(SUBSTITUTE(SUBSTITUTE(SUBSTITUTE(SUBSTITUTE(SUBSTITUTE(LOWER(V704&amp;""),CHAR(160),"")," ",""),".",""),"-",""),"/",""),"?",""),"_",""),",",""),"[",""),"]",""),"(",""),")",""),"*","")</f>
        <v/>
      </c>
      <c r="AW704" s="61" t="str">
        <f aca="false">SUBSTITUTE(SUBSTITUTE(SUBSTITUTE(SUBSTITUTE(SUBSTITUTE(SUBSTITUTE(SUBSTITUTE(SUBSTITUTE(SUBSTITUTE(SUBSTITUTE(SUBSTITUTE(SUBSTITUTE(SUBSTITUTE(LOWER(Z704&amp;""),CHAR(160),"")," ",""),".",""),"-",""),"/",""),"?",""),"_",""),",",""),"[",""),"]",""),"(",""),")",""),"*","")</f>
        <v/>
      </c>
      <c r="AX704" s="61" t="str">
        <f aca="false">SUBSTITUTE(SUBSTITUTE(SUBSTITUTE(SUBSTITUTE(SUBSTITUTE(SUBSTITUTE(SUBSTITUTE(SUBSTITUTE(SUBSTITUTE(SUBSTITUTE(SUBSTITUTE(SUBSTITUTE(SUBSTITUTE(LOWER(AE704&amp;""),CHAR(160),"")," ",""),".",""),"-",""),"/",""),"?",""),"_",""),",",""),"[",""),"]",""),"(",""),")",""),"*","")</f>
        <v/>
      </c>
      <c r="AY704" s="61" t="str">
        <f aca="false">SUBSTITUTE(SUBSTITUTE(SUBSTITUTE(SUBSTITUTE(SUBSTITUTE(SUBSTITUTE(SUBSTITUTE(SUBSTITUTE(SUBSTITUTE(SUBSTITUTE(SUBSTITUTE(SUBSTITUTE(SUBSTITUTE(LOWER(W704&amp;""),CHAR(160),"")," ",""),".",""),"-",""),"/",""),"?",""),"_",""),",",""),"[",""),"]",""),"(",""),")",""),"*","")</f>
        <v/>
      </c>
      <c r="AZ704" s="61" t="str">
        <f aca="false">SUBSTITUTE(SUBSTITUTE(SUBSTITUTE(SUBSTITUTE(SUBSTITUTE(SUBSTITUTE(SUBSTITUTE(SUBSTITUTE(SUBSTITUTE(SUBSTITUTE(SUBSTITUTE(SUBSTITUTE(SUBSTITUTE(LOWER(AC704&amp;""),CHAR(160),"")," ",""),".",""),"-",""),"/",""),"?",""),"_",""),",",""),"[",""),"]",""),"(",""),")",""),"*","")</f>
        <v/>
      </c>
      <c r="BA704" s="61" t="str">
        <f aca="false">SUBSTITUTE(SUBSTITUTE(SUBSTITUTE(SUBSTITUTE(SUBSTITUTE(SUBSTITUTE(SUBSTITUTE(SUBSTITUTE(SUBSTITUTE(SUBSTITUTE(SUBSTITUTE(SUBSTITUTE(SUBSTITUTE(LOWER(AA704&amp;""),CHAR(160),""),"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"&amp;TRIM(SUBSTITUTE(SUBSTITUTE(SUBSTITUTE(SUBSTITUTE(SUBSTITUTE(SUBSTITUTE(SUBSTITUTE(SUBSTITUTE(SUBSTITUTE(SUBSTITUTE(SUBSTITUTE(SUBSTITUTE(SUBSTITUTE(SUBSTITUTE(SUBSTITUTE(SUBSTITUTE(SUBSTITUTE(SUBSTITUTE(SUBSTITUTE(SUBSTITUTE(LOWER(V704&amp;""),CHAR(160)," "),"."," "),","," "),"-"," "),"/"," "),"("," "),")"," "),":"," "),";"," "),"_"," "),"–"," "),"?"," "),"!"," "),"*"," "),"["," "),"]"," "),"'"," "),"#"," "),"+"," "),"&amp;"," "))&amp;" "</f>
        <v>  </v>
      </c>
      <c r="BD704" s="61" t="str">
        <f aca="false">" "&amp;TRIM(SUBSTITUTE(SUBSTITUTE(SUBSTITUTE(SUBSTITUTE(SUBSTITUTE(SUBSTITUTE(SUBSTITUTE(SUBSTITUTE(SUBSTITUTE(SUBSTITUTE(SUBSTITUTE(SUBSTITUTE(SUBSTITUTE(SUBSTITUTE(SUBSTITUTE(SUBSTITUTE(SUBSTITUTE(SUBSTITUTE(SUBSTITUTE(SUBSTITUTE(LOWER(Z704&amp;""),CHAR(160)," "),"."," "),","," "),"-"," "),"/"," "),"("," "),")"," "),":"," "),";"," "),"_"," "),"–"," "),"?"," "),"!"," "),"*"," "),"["," "),"]"," "),"'"," "),"#"," "),"+"," "),"&amp;"," "))&amp;" "</f>
        <v>  </v>
      </c>
      <c r="BE704" s="61" t="str">
        <f aca="false">" "&amp;TRIM(SUBSTITUTE(SUBSTITUTE(SUBSTITUTE(SUBSTITUTE(SUBSTITUTE(SUBSTITUTE(SUBSTITUTE(SUBSTITUTE(SUBSTITUTE(SUBSTITUTE(SUBSTITUTE(SUBSTITUTE(SUBSTITUTE(SUBSTITUTE(SUBSTITUTE(SUBSTITUTE(SUBSTITUTE(SUBSTITUTE(SUBSTITUTE(SUBSTITUTE(LOWER(W704&amp;""),CHAR(160)," "),"."," "),","," "),"-"," "),"/"," "),"("," "),")"," "),":"," "),";"," "),"_"," "),"–"," "),"?"," "),"!"," "),"*"," "),"["," "),"]"," "),"'"," "),"#"," "),"+"," "),"&amp;"," "))&amp;" "</f>
        <v>  </v>
      </c>
      <c r="BF704" s="61" t="str">
        <f aca="false">" "&amp;TRIM(SUBSTITUTE(SUBSTITUTE(SUBSTITUTE(SUBSTITUTE(SUBSTITUTE(SUBSTITUTE(SUBSTITUTE(SUBSTITUTE(SUBSTITUTE(SUBSTITUTE(SUBSTITUTE(SUBSTITUTE(SUBSTITUTE(SUBSTITUTE(SUBSTITUTE(SUBSTITUTE(SUBSTITUTE(SUBSTITUTE(SUBSTITUTE(SUBSTITUTE(LOWER(AC704&amp;""),CHAR(160)," "),"."," "),","," "),"-"," "),"/"," "),"("," "),")"," "),":"," "),";"," "),"_"," "),"–"," "),"?"," "),"!"," "),"*"," "),"["," "),"]"," "),"'"," "),"#"," "),"+"," "),"&amp;"," "))&amp;" "</f>
        <v>  </v>
      </c>
    </row>
    <row r="705" customFormat="false" ht="39.75" hidden="false" customHeight="true" outlineLevel="0" collapsed="false">
      <c r="A705" s="57" t="s">
        <v>1421</v>
      </c>
      <c r="B705" s="57" t="s">
        <v>309</v>
      </c>
      <c r="C705" s="57" t="str">
        <f aca="false">Flights!$F$26</f>
        <v>MH0002</v>
      </c>
      <c r="D705" s="58" t="n">
        <f aca="false">Flights!$D$26</f>
        <v>46325</v>
      </c>
      <c r="E705" s="57" t="str">
        <f aca="false">Flights!$G$26&amp;"-"&amp;Flights!$H$26</f>
        <v>KUL-LHR</v>
      </c>
      <c r="F705" s="57" t="str">
        <f aca="false">Flights!$K$26</f>
        <v>BC</v>
      </c>
      <c r="G705" s="57" t="s">
        <v>79</v>
      </c>
      <c r="H705" s="57" t="s">
        <v>360</v>
      </c>
      <c r="I705" s="57" t="s">
        <v>376</v>
      </c>
      <c r="J705" s="57" t="s">
        <v>377</v>
      </c>
      <c r="K705" s="67" t="s">
        <v>378</v>
      </c>
      <c r="L705" s="67" t="s">
        <v>364</v>
      </c>
      <c r="M705" s="67"/>
      <c r="N705" s="67" t="s">
        <v>365</v>
      </c>
      <c r="O705" s="67"/>
      <c r="P705" s="57" t="s">
        <v>184</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open",IF(AND(NOT(OR(LEN(AZ705)&lt;15,ISNUMBER(MATCH(AZ705,L_Placeholder,0)))),NOT(SUMPRODUCT(--ISNUMBER(SEARCH(" "&amp;L_EvidencePhrase&amp;" ",BF705)))&gt;0),NOT(OR(LEN(AU705)&lt;2,ISNUMBER(MATCH(AU705,L_Placeholder,0)))),NOT(OR(LEN(AX705)&lt;2,ISNUMBER(MATCH(AX705,L_Placeholder,0)))),TRIM(AE705)&lt;&gt;TRIM(T705)),"N/A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",BD705)))&gt;0),"INVALID – evidence missing, placeholder or not yet on file",IF(OR(LEN(AX705)&lt;2,ISNUMBER(MATCH(AX705,L_Placeholder,0))),"INVALID – verifier missing",IF(AX705=AU705,"INVALID – verifier must be someone other than the PIC",IF(SUMPRODUCT(--ISNUMBER(SEARCH(" "&amp;L_EvidencePhrase&amp;" ",BC705)))&gt;0,"INVALID – result not yet available (awaiting / TBC)",IF(AND(TRIM(U705)="Pass",SUMPRODUCT(--ISNUMBER(SEARCH(" "&amp;L_ResultBad&amp;" ",BC705)))&gt;0,NOT(SUMPRODUCT(--ISNUMBER(SEARCH(" "&amp;L_Negation&amp;" ",BC705)))&gt;0)),"INVALID – result describes a problem: use Fail, then Pass after CA",IF(AND(AQ705=1,OR(OR(LEN(AY705)&lt;3,ISNUMBER(MATCH(AY705,L_Placeholder,0))),SUMPRODUCT(--ISNUMBER(SEARCH(" "&amp;L_EvidencePhrase&amp;" ",BE705)))&gt;0)),"INVALID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SUBSTITUTE(SUBSTITUTE(SUBSTITUTE(SUBSTITUTE(SUBSTITUTE(SUBSTITUTE(SUBSTITUTE(SUBSTITUTE(SUBSTITUTE(SUBSTITUTE(SUBSTITUTE(SUBSTITUTE(SUBSTITUTE(LOWER(T705&amp;""),CHAR(160),"")," ",""),".",""),"-",""),"/",""),"?",""),"_",""),",",""),"[",""),"]",""),"(",""),")",""),"*","")</f>
        <v/>
      </c>
      <c r="AV705" s="61" t="str">
        <f aca="false">SUBSTITUTE(SUBSTITUTE(SUBSTITUTE(SUBSTITUTE(SUBSTITUTE(SUBSTITUTE(SUBSTITUTE(SUBSTITUTE(SUBSTITUTE(SUBSTITUTE(SUBSTITUTE(SUBSTITUTE(SUBSTITUTE(LOWER(V705&amp;""),CHAR(160),"")," ",""),".",""),"-",""),"/",""),"?",""),"_",""),",",""),"[",""),"]",""),"(",""),")",""),"*","")</f>
        <v/>
      </c>
      <c r="AW705" s="61" t="str">
        <f aca="false">SUBSTITUTE(SUBSTITUTE(SUBSTITUTE(SUBSTITUTE(SUBSTITUTE(SUBSTITUTE(SUBSTITUTE(SUBSTITUTE(SUBSTITUTE(SUBSTITUTE(SUBSTITUTE(SUBSTITUTE(SUBSTITUTE(LOWER(Z705&amp;""),CHAR(160),"")," ",""),".",""),"-",""),"/",""),"?",""),"_",""),",",""),"[",""),"]",""),"(",""),")",""),"*","")</f>
        <v/>
      </c>
      <c r="AX705" s="61" t="str">
        <f aca="false">SUBSTITUTE(SUBSTITUTE(SUBSTITUTE(SUBSTITUTE(SUBSTITUTE(SUBSTITUTE(SUBSTITUTE(SUBSTITUTE(SUBSTITUTE(SUBSTITUTE(SUBSTITUTE(SUBSTITUTE(SUBSTITUTE(LOWER(AE705&amp;""),CHAR(160),"")," ",""),".",""),"-",""),"/",""),"?",""),"_",""),",",""),"[",""),"]",""),"(",""),")",""),"*","")</f>
        <v/>
      </c>
      <c r="AY705" s="61" t="str">
        <f aca="false">SUBSTITUTE(SUBSTITUTE(SUBSTITUTE(SUBSTITUTE(SUBSTITUTE(SUBSTITUTE(SUBSTITUTE(SUBSTITUTE(SUBSTITUTE(SUBSTITUTE(SUBSTITUTE(SUBSTITUTE(SUBSTITUTE(LOWER(W705&amp;""),CHAR(160),"")," ",""),".",""),"-",""),"/",""),"?",""),"_",""),",",""),"[",""),"]",""),"(",""),")",""),"*","")</f>
        <v/>
      </c>
      <c r="AZ705" s="61" t="str">
        <f aca="false">SUBSTITUTE(SUBSTITUTE(SUBSTITUTE(SUBSTITUTE(SUBSTITUTE(SUBSTITUTE(SUBSTITUTE(SUBSTITUTE(SUBSTITUTE(SUBSTITUTE(SUBSTITUTE(SUBSTITUTE(SUBSTITUTE(LOWER(AC705&amp;""),CHAR(160),"")," ",""),".",""),"-",""),"/",""),"?",""),"_",""),",",""),"[",""),"]",""),"(",""),")",""),"*","")</f>
        <v/>
      </c>
      <c r="BA705" s="61" t="str">
        <f aca="false">SUBSTITUTE(SUBSTITUTE(SUBSTITUTE(SUBSTITUTE(SUBSTITUTE(SUBSTITUTE(SUBSTITUTE(SUBSTITUTE(SUBSTITUTE(SUBSTITUTE(SUBSTITUTE(SUBSTITUTE(SUBSTITUTE(LOWER(AA705&amp;""),CHAR(160),""),"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"&amp;TRIM(SUBSTITUTE(SUBSTITUTE(SUBSTITUTE(SUBSTITUTE(SUBSTITUTE(SUBSTITUTE(SUBSTITUTE(SUBSTITUTE(SUBSTITUTE(SUBSTITUTE(SUBSTITUTE(SUBSTITUTE(SUBSTITUTE(SUBSTITUTE(SUBSTITUTE(SUBSTITUTE(SUBSTITUTE(SUBSTITUTE(SUBSTITUTE(SUBSTITUTE(LOWER(V705&amp;""),CHAR(160)," "),"."," "),","," "),"-"," "),"/"," "),"("," "),")"," "),":"," "),";"," "),"_"," "),"–"," "),"?"," "),"!"," "),"*"," "),"["," "),"]"," "),"'"," "),"#"," "),"+"," "),"&amp;"," "))&amp;" "</f>
        <v>  </v>
      </c>
      <c r="BD705" s="61" t="str">
        <f aca="false">" "&amp;TRIM(SUBSTITUTE(SUBSTITUTE(SUBSTITUTE(SUBSTITUTE(SUBSTITUTE(SUBSTITUTE(SUBSTITUTE(SUBSTITUTE(SUBSTITUTE(SUBSTITUTE(SUBSTITUTE(SUBSTITUTE(SUBSTITUTE(SUBSTITUTE(SUBSTITUTE(SUBSTITUTE(SUBSTITUTE(SUBSTITUTE(SUBSTITUTE(SUBSTITUTE(LOWER(Z705&amp;""),CHAR(160)," "),"."," "),","," "),"-"," "),"/"," "),"("," "),")"," "),":"," "),";"," "),"_"," "),"–"," "),"?"," "),"!"," "),"*"," "),"["," "),"]"," "),"'"," "),"#"," "),"+"," "),"&amp;"," "))&amp;" "</f>
        <v>  </v>
      </c>
      <c r="BE705" s="61" t="str">
        <f aca="false">" "&amp;TRIM(SUBSTITUTE(SUBSTITUTE(SUBSTITUTE(SUBSTITUTE(SUBSTITUTE(SUBSTITUTE(SUBSTITUTE(SUBSTITUTE(SUBSTITUTE(SUBSTITUTE(SUBSTITUTE(SUBSTITUTE(SUBSTITUTE(SUBSTITUTE(SUBSTITUTE(SUBSTITUTE(SUBSTITUTE(SUBSTITUTE(SUBSTITUTE(SUBSTITUTE(LOWER(W705&amp;""),CHAR(160)," "),"."," "),","," "),"-"," "),"/"," "),"("," "),")"," "),":"," "),";"," "),"_"," "),"–"," "),"?"," "),"!"," "),"*"," "),"["," "),"]"," "),"'"," "),"#"," "),"+"," "),"&amp;"," "))&amp;" "</f>
        <v>  </v>
      </c>
      <c r="BF705" s="61" t="str">
        <f aca="false">" "&amp;TRIM(SUBSTITUTE(SUBSTITUTE(SUBSTITUTE(SUBSTITUTE(SUBSTITUTE(SUBSTITUTE(SUBSTITUTE(SUBSTITUTE(SUBSTITUTE(SUBSTITUTE(SUBSTITUTE(SUBSTITUTE(SUBSTITUTE(SUBSTITUTE(SUBSTITUTE(SUBSTITUTE(SUBSTITUTE(SUBSTITUTE(SUBSTITUTE(SUBSTITUTE(LOWER(AC705&amp;""),CHAR(160)," "),"."," "),","," "),"-"," "),"/"," "),"("," "),")"," "),":"," "),";"," "),"_"," "),"–"," "),"?"," "),"!"," "),"*"," "),"["," "),"]"," "),"'"," "),"#"," "),"+"," "),"&amp;"," "))&amp;" "</f>
        <v>  </v>
      </c>
    </row>
    <row r="706" customFormat="false" ht="39.75" hidden="false" customHeight="true" outlineLevel="0" collapsed="false">
      <c r="A706" s="57" t="s">
        <v>1422</v>
      </c>
      <c r="B706" s="57" t="s">
        <v>309</v>
      </c>
      <c r="C706" s="57" t="str">
        <f aca="false">Flights!$F$26</f>
        <v>MH0002</v>
      </c>
      <c r="D706" s="58" t="n">
        <f aca="false">Flights!$D$26</f>
        <v>46325</v>
      </c>
      <c r="E706" s="57" t="str">
        <f aca="false">Flights!$G$26&amp;"-"&amp;Flights!$H$26</f>
        <v>KUL-LHR</v>
      </c>
      <c r="F706" s="57" t="str">
        <f aca="false">Flights!$K$26</f>
        <v>BC</v>
      </c>
      <c r="G706" s="57" t="s">
        <v>79</v>
      </c>
      <c r="H706" s="57" t="s">
        <v>360</v>
      </c>
      <c r="I706" s="57" t="s">
        <v>380</v>
      </c>
      <c r="J706" s="57" t="s">
        <v>381</v>
      </c>
      <c r="K706" s="67" t="s">
        <v>382</v>
      </c>
      <c r="L706" s="67" t="s">
        <v>364</v>
      </c>
      <c r="M706" s="67"/>
      <c r="N706" s="67" t="s">
        <v>365</v>
      </c>
      <c r="O706" s="67"/>
      <c r="P706" s="57" t="s">
        <v>184</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open",IF(AND(NOT(OR(LEN(AZ706)&lt;15,ISNUMBER(MATCH(AZ706,L_Placeholder,0)))),NOT(SUMPRODUCT(--ISNUMBER(SEARCH(" "&amp;L_EvidencePhrase&amp;" ",BF706)))&gt;0),NOT(OR(LEN(AU706)&lt;2,ISNUMBER(MATCH(AU706,L_Placeholder,0)))),NOT(OR(LEN(AX706)&lt;2,ISNUMBER(MATCH(AX706,L_Placeholder,0)))),TRIM(AE706)&lt;&gt;TRIM(T706)),"N/A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",BD706)))&gt;0),"INVALID – evidence missing, placeholder or not yet on file",IF(OR(LEN(AX706)&lt;2,ISNUMBER(MATCH(AX706,L_Placeholder,0))),"INVALID – verifier missing",IF(AX706=AU706,"INVALID – verifier must be someone other than the PIC",IF(SUMPRODUCT(--ISNUMBER(SEARCH(" "&amp;L_EvidencePhrase&amp;" ",BC706)))&gt;0,"INVALID – result not yet available (awaiting / TBC)",IF(AND(TRIM(U706)="Pass",SUMPRODUCT(--ISNUMBER(SEARCH(" "&amp;L_ResultBad&amp;" ",BC706)))&gt;0,NOT(SUMPRODUCT(--ISNUMBER(SEARCH(" "&amp;L_Negation&amp;" ",BC706)))&gt;0)),"INVALID – result describes a problem: use Fail, then Pass after CA",IF(AND(AQ706=1,OR(OR(LEN(AY706)&lt;3,ISNUMBER(MATCH(AY706,L_Placeholder,0))),SUMPRODUCT(--ISNUMBER(SEARCH(" "&amp;L_EvidencePhrase&amp;" ",BE706)))&gt;0)),"INVALID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SUBSTITUTE(SUBSTITUTE(SUBSTITUTE(SUBSTITUTE(SUBSTITUTE(SUBSTITUTE(SUBSTITUTE(SUBSTITUTE(SUBSTITUTE(SUBSTITUTE(SUBSTITUTE(SUBSTITUTE(SUBSTITUTE(LOWER(T706&amp;""),CHAR(160),"")," ",""),".",""),"-",""),"/",""),"?",""),"_",""),",",""),"[",""),"]",""),"(",""),")",""),"*","")</f>
        <v/>
      </c>
      <c r="AV706" s="61" t="str">
        <f aca="false">SUBSTITUTE(SUBSTITUTE(SUBSTITUTE(SUBSTITUTE(SUBSTITUTE(SUBSTITUTE(SUBSTITUTE(SUBSTITUTE(SUBSTITUTE(SUBSTITUTE(SUBSTITUTE(SUBSTITUTE(SUBSTITUTE(LOWER(V706&amp;""),CHAR(160),"")," ",""),".",""),"-",""),"/",""),"?",""),"_",""),",",""),"[",""),"]",""),"(",""),")",""),"*","")</f>
        <v/>
      </c>
      <c r="AW706" s="61" t="str">
        <f aca="false">SUBSTITUTE(SUBSTITUTE(SUBSTITUTE(SUBSTITUTE(SUBSTITUTE(SUBSTITUTE(SUBSTITUTE(SUBSTITUTE(SUBSTITUTE(SUBSTITUTE(SUBSTITUTE(SUBSTITUTE(SUBSTITUTE(LOWER(Z706&amp;""),CHAR(160),"")," ",""),".",""),"-",""),"/",""),"?",""),"_",""),",",""),"[",""),"]",""),"(",""),")",""),"*","")</f>
        <v/>
      </c>
      <c r="AX706" s="61" t="str">
        <f aca="false">SUBSTITUTE(SUBSTITUTE(SUBSTITUTE(SUBSTITUTE(SUBSTITUTE(SUBSTITUTE(SUBSTITUTE(SUBSTITUTE(SUBSTITUTE(SUBSTITUTE(SUBSTITUTE(SUBSTITUTE(SUBSTITUTE(LOWER(AE706&amp;""),CHAR(160),"")," ",""),".",""),"-",""),"/",""),"?",""),"_",""),",",""),"[",""),"]",""),"(",""),")",""),"*","")</f>
        <v/>
      </c>
      <c r="AY706" s="61" t="str">
        <f aca="false">SUBSTITUTE(SUBSTITUTE(SUBSTITUTE(SUBSTITUTE(SUBSTITUTE(SUBSTITUTE(SUBSTITUTE(SUBSTITUTE(SUBSTITUTE(SUBSTITUTE(SUBSTITUTE(SUBSTITUTE(SUBSTITUTE(LOWER(W706&amp;""),CHAR(160),"")," ",""),".",""),"-",""),"/",""),"?",""),"_",""),",",""),"[",""),"]",""),"(",""),")",""),"*","")</f>
        <v/>
      </c>
      <c r="AZ706" s="61" t="str">
        <f aca="false">SUBSTITUTE(SUBSTITUTE(SUBSTITUTE(SUBSTITUTE(SUBSTITUTE(SUBSTITUTE(SUBSTITUTE(SUBSTITUTE(SUBSTITUTE(SUBSTITUTE(SUBSTITUTE(SUBSTITUTE(SUBSTITUTE(LOWER(AC706&amp;""),CHAR(160),"")," ",""),".",""),"-",""),"/",""),"?",""),"_",""),",",""),"[",""),"]",""),"(",""),")",""),"*","")</f>
        <v/>
      </c>
      <c r="BA706" s="61" t="str">
        <f aca="false">SUBSTITUTE(SUBSTITUTE(SUBSTITUTE(SUBSTITUTE(SUBSTITUTE(SUBSTITUTE(SUBSTITUTE(SUBSTITUTE(SUBSTITUTE(SUBSTITUTE(SUBSTITUTE(SUBSTITUTE(SUBSTITUTE(LOWER(AA706&amp;""),CHAR(160),""),"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"&amp;TRIM(SUBSTITUTE(SUBSTITUTE(SUBSTITUTE(SUBSTITUTE(SUBSTITUTE(SUBSTITUTE(SUBSTITUTE(SUBSTITUTE(SUBSTITUTE(SUBSTITUTE(SUBSTITUTE(SUBSTITUTE(SUBSTITUTE(SUBSTITUTE(SUBSTITUTE(SUBSTITUTE(SUBSTITUTE(SUBSTITUTE(SUBSTITUTE(SUBSTITUTE(LOWER(V706&amp;""),CHAR(160)," "),"."," "),","," "),"-"," "),"/"," "),"("," "),")"," "),":"," "),";"," "),"_"," "),"–"," "),"?"," "),"!"," "),"*"," "),"["," "),"]"," "),"'"," "),"#"," "),"+"," "),"&amp;"," "))&amp;" "</f>
        <v>  </v>
      </c>
      <c r="BD706" s="61" t="str">
        <f aca="false">" "&amp;TRIM(SUBSTITUTE(SUBSTITUTE(SUBSTITUTE(SUBSTITUTE(SUBSTITUTE(SUBSTITUTE(SUBSTITUTE(SUBSTITUTE(SUBSTITUTE(SUBSTITUTE(SUBSTITUTE(SUBSTITUTE(SUBSTITUTE(SUBSTITUTE(SUBSTITUTE(SUBSTITUTE(SUBSTITUTE(SUBSTITUTE(SUBSTITUTE(SUBSTITUTE(LOWER(Z706&amp;""),CHAR(160)," "),"."," "),","," "),"-"," "),"/"," "),"("," "),")"," "),":"," "),";"," "),"_"," "),"–"," "),"?"," "),"!"," "),"*"," "),"["," "),"]"," "),"'"," "),"#"," "),"+"," "),"&amp;"," "))&amp;" "</f>
        <v>  </v>
      </c>
      <c r="BE706" s="61" t="str">
        <f aca="false">" "&amp;TRIM(SUBSTITUTE(SUBSTITUTE(SUBSTITUTE(SUBSTITUTE(SUBSTITUTE(SUBSTITUTE(SUBSTITUTE(SUBSTITUTE(SUBSTITUTE(SUBSTITUTE(SUBSTITUTE(SUBSTITUTE(SUBSTITUTE(SUBSTITUTE(SUBSTITUTE(SUBSTITUTE(SUBSTITUTE(SUBSTITUTE(SUBSTITUTE(SUBSTITUTE(LOWER(W706&amp;""),CHAR(160)," "),"."," "),","," "),"-"," "),"/"," "),"("," "),")"," "),":"," "),";"," "),"_"," "),"–"," "),"?"," "),"!"," "),"*"," "),"["," "),"]"," "),"'"," "),"#"," "),"+"," "),"&amp;"," "))&amp;" "</f>
        <v>  </v>
      </c>
      <c r="BF706" s="61" t="str">
        <f aca="false">" "&amp;TRIM(SUBSTITUTE(SUBSTITUTE(SUBSTITUTE(SUBSTITUTE(SUBSTITUTE(SUBSTITUTE(SUBSTITUTE(SUBSTITUTE(SUBSTITUTE(SUBSTITUTE(SUBSTITUTE(SUBSTITUTE(SUBSTITUTE(SUBSTITUTE(SUBSTITUTE(SUBSTITUTE(SUBSTITUTE(SUBSTITUTE(SUBSTITUTE(SUBSTITUTE(LOWER(AC706&amp;""),CHAR(160)," "),"."," "),","," "),"-"," "),"/"," "),"("," "),")"," "),":"," "),";"," "),"_"," "),"–"," "),"?"," "),"!"," "),"*"," "),"["," "),"]"," "),"'"," "),"#"," "),"+"," "),"&amp;"," "))&amp;" "</f>
        <v>  </v>
      </c>
    </row>
    <row r="707" customFormat="false" ht="39.75" hidden="false" customHeight="true" outlineLevel="0" collapsed="false">
      <c r="A707" s="57" t="s">
        <v>1423</v>
      </c>
      <c r="B707" s="57" t="s">
        <v>309</v>
      </c>
      <c r="C707" s="57" t="str">
        <f aca="false">Flights!$F$26</f>
        <v>MH0002</v>
      </c>
      <c r="D707" s="58" t="n">
        <f aca="false">Flights!$D$26</f>
        <v>46325</v>
      </c>
      <c r="E707" s="57" t="str">
        <f aca="false">Flights!$G$26&amp;"-"&amp;Flights!$H$26</f>
        <v>KUL-LHR</v>
      </c>
      <c r="F707" s="57" t="str">
        <f aca="false">Flights!$K$26</f>
        <v>BC</v>
      </c>
      <c r="G707" s="57" t="s">
        <v>79</v>
      </c>
      <c r="H707" s="57" t="s">
        <v>360</v>
      </c>
      <c r="I707" s="57" t="s">
        <v>380</v>
      </c>
      <c r="J707" s="57" t="s">
        <v>384</v>
      </c>
      <c r="K707" s="67" t="s">
        <v>385</v>
      </c>
      <c r="L707" s="67" t="s">
        <v>364</v>
      </c>
      <c r="M707" s="67"/>
      <c r="N707" s="67" t="s">
        <v>365</v>
      </c>
      <c r="O707" s="67"/>
      <c r="P707" s="57" t="s">
        <v>184</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open",IF(AND(NOT(OR(LEN(AZ707)&lt;15,ISNUMBER(MATCH(AZ707,L_Placeholder,0)))),NOT(SUMPRODUCT(--ISNUMBER(SEARCH(" "&amp;L_EvidencePhrase&amp;" ",BF707)))&gt;0),NOT(OR(LEN(AU707)&lt;2,ISNUMBER(MATCH(AU707,L_Placeholder,0)))),NOT(OR(LEN(AX707)&lt;2,ISNUMBER(MATCH(AX707,L_Placeholder,0)))),TRIM(AE707)&lt;&gt;TRIM(T707)),"N/A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",BD707)))&gt;0),"INVALID – evidence missing, placeholder or not yet on file",IF(OR(LEN(AX707)&lt;2,ISNUMBER(MATCH(AX707,L_Placeholder,0))),"INVALID – verifier missing",IF(AX707=AU707,"INVALID – verifier must be someone other than the PIC",IF(SUMPRODUCT(--ISNUMBER(SEARCH(" "&amp;L_EvidencePhrase&amp;" ",BC707)))&gt;0,"INVALID – result not yet available (awaiting / TBC)",IF(AND(TRIM(U707)="Pass",SUMPRODUCT(--ISNUMBER(SEARCH(" "&amp;L_ResultBad&amp;" ",BC707)))&gt;0,NOT(SUMPRODUCT(--ISNUMBER(SEARCH(" "&amp;L_Negation&amp;" ",BC707)))&gt;0)),"INVALID – result describes a problem: use Fail, then Pass after CA",IF(AND(AQ707=1,OR(OR(LEN(AY707)&lt;3,ISNUMBER(MATCH(AY707,L_Placeholder,0))),SUMPRODUCT(--ISNUMBER(SEARCH(" "&amp;L_EvidencePhrase&amp;" ",BE707)))&gt;0)),"INVALID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SUBSTITUTE(SUBSTITUTE(SUBSTITUTE(SUBSTITUTE(SUBSTITUTE(SUBSTITUTE(SUBSTITUTE(SUBSTITUTE(SUBSTITUTE(SUBSTITUTE(SUBSTITUTE(SUBSTITUTE(SUBSTITUTE(LOWER(T707&amp;""),CHAR(160),"")," ",""),".",""),"-",""),"/",""),"?",""),"_",""),",",""),"[",""),"]",""),"(",""),")",""),"*","")</f>
        <v/>
      </c>
      <c r="AV707" s="61" t="str">
        <f aca="false">SUBSTITUTE(SUBSTITUTE(SUBSTITUTE(SUBSTITUTE(SUBSTITUTE(SUBSTITUTE(SUBSTITUTE(SUBSTITUTE(SUBSTITUTE(SUBSTITUTE(SUBSTITUTE(SUBSTITUTE(SUBSTITUTE(LOWER(V707&amp;""),CHAR(160),"")," ",""),".",""),"-",""),"/",""),"?",""),"_",""),",",""),"[",""),"]",""),"(",""),")",""),"*","")</f>
        <v/>
      </c>
      <c r="AW707" s="61" t="str">
        <f aca="false">SUBSTITUTE(SUBSTITUTE(SUBSTITUTE(SUBSTITUTE(SUBSTITUTE(SUBSTITUTE(SUBSTITUTE(SUBSTITUTE(SUBSTITUTE(SUBSTITUTE(SUBSTITUTE(SUBSTITUTE(SUBSTITUTE(LOWER(Z707&amp;""),CHAR(160),"")," ",""),".",""),"-",""),"/",""),"?",""),"_",""),",",""),"[",""),"]",""),"(",""),")",""),"*","")</f>
        <v/>
      </c>
      <c r="AX707" s="61" t="str">
        <f aca="false">SUBSTITUTE(SUBSTITUTE(SUBSTITUTE(SUBSTITUTE(SUBSTITUTE(SUBSTITUTE(SUBSTITUTE(SUBSTITUTE(SUBSTITUTE(SUBSTITUTE(SUBSTITUTE(SUBSTITUTE(SUBSTITUTE(LOWER(AE707&amp;""),CHAR(160),"")," ",""),".",""),"-",""),"/",""),"?",""),"_",""),",",""),"[",""),"]",""),"(",""),")",""),"*","")</f>
        <v/>
      </c>
      <c r="AY707" s="61" t="str">
        <f aca="false">SUBSTITUTE(SUBSTITUTE(SUBSTITUTE(SUBSTITUTE(SUBSTITUTE(SUBSTITUTE(SUBSTITUTE(SUBSTITUTE(SUBSTITUTE(SUBSTITUTE(SUBSTITUTE(SUBSTITUTE(SUBSTITUTE(LOWER(W707&amp;""),CHAR(160),"")," ",""),".",""),"-",""),"/",""),"?",""),"_",""),",",""),"[",""),"]",""),"(",""),")",""),"*","")</f>
        <v/>
      </c>
      <c r="AZ707" s="61" t="str">
        <f aca="false">SUBSTITUTE(SUBSTITUTE(SUBSTITUTE(SUBSTITUTE(SUBSTITUTE(SUBSTITUTE(SUBSTITUTE(SUBSTITUTE(SUBSTITUTE(SUBSTITUTE(SUBSTITUTE(SUBSTITUTE(SUBSTITUTE(LOWER(AC707&amp;""),CHAR(160),"")," ",""),".",""),"-",""),"/",""),"?",""),"_",""),",",""),"[",""),"]",""),"(",""),")",""),"*","")</f>
        <v/>
      </c>
      <c r="BA707" s="61" t="str">
        <f aca="false">SUBSTITUTE(SUBSTITUTE(SUBSTITUTE(SUBSTITUTE(SUBSTITUTE(SUBSTITUTE(SUBSTITUTE(SUBSTITUTE(SUBSTITUTE(SUBSTITUTE(SUBSTITUTE(SUBSTITUTE(SUBSTITUTE(LOWER(AA707&amp;""),CHAR(160),""),"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"&amp;TRIM(SUBSTITUTE(SUBSTITUTE(SUBSTITUTE(SUBSTITUTE(SUBSTITUTE(SUBSTITUTE(SUBSTITUTE(SUBSTITUTE(SUBSTITUTE(SUBSTITUTE(SUBSTITUTE(SUBSTITUTE(SUBSTITUTE(SUBSTITUTE(SUBSTITUTE(SUBSTITUTE(SUBSTITUTE(SUBSTITUTE(SUBSTITUTE(SUBSTITUTE(LOWER(V707&amp;""),CHAR(160)," "),"."," "),","," "),"-"," "),"/"," "),"("," "),")"," "),":"," "),";"," "),"_"," "),"–"," "),"?"," "),"!"," "),"*"," "),"["," "),"]"," "),"'"," "),"#"," "),"+"," "),"&amp;"," "))&amp;" "</f>
        <v>  </v>
      </c>
      <c r="BD707" s="61" t="str">
        <f aca="false">" "&amp;TRIM(SUBSTITUTE(SUBSTITUTE(SUBSTITUTE(SUBSTITUTE(SUBSTITUTE(SUBSTITUTE(SUBSTITUTE(SUBSTITUTE(SUBSTITUTE(SUBSTITUTE(SUBSTITUTE(SUBSTITUTE(SUBSTITUTE(SUBSTITUTE(SUBSTITUTE(SUBSTITUTE(SUBSTITUTE(SUBSTITUTE(SUBSTITUTE(SUBSTITUTE(LOWER(Z707&amp;""),CHAR(160)," "),"."," "),","," "),"-"," "),"/"," "),"("," "),")"," "),":"," "),";"," "),"_"," "),"–"," "),"?"," "),"!"," "),"*"," "),"["," "),"]"," "),"'"," "),"#"," "),"+"," "),"&amp;"," "))&amp;" "</f>
        <v>  </v>
      </c>
      <c r="BE707" s="61" t="str">
        <f aca="false">" "&amp;TRIM(SUBSTITUTE(SUBSTITUTE(SUBSTITUTE(SUBSTITUTE(SUBSTITUTE(SUBSTITUTE(SUBSTITUTE(SUBSTITUTE(SUBSTITUTE(SUBSTITUTE(SUBSTITUTE(SUBSTITUTE(SUBSTITUTE(SUBSTITUTE(SUBSTITUTE(SUBSTITUTE(SUBSTITUTE(SUBSTITUTE(SUBSTITUTE(SUBSTITUTE(LOWER(W707&amp;""),CHAR(160)," "),"."," "),","," "),"-"," "),"/"," "),"("," "),")"," "),":"," "),";"," "),"_"," "),"–"," "),"?"," "),"!"," "),"*"," "),"["," "),"]"," "),"'"," "),"#"," "),"+"," "),"&amp;"," "))&amp;" "</f>
        <v>  </v>
      </c>
      <c r="BF707" s="61" t="str">
        <f aca="false">" "&amp;TRIM(SUBSTITUTE(SUBSTITUTE(SUBSTITUTE(SUBSTITUTE(SUBSTITUTE(SUBSTITUTE(SUBSTITUTE(SUBSTITUTE(SUBSTITUTE(SUBSTITUTE(SUBSTITUTE(SUBSTITUTE(SUBSTITUTE(SUBSTITUTE(SUBSTITUTE(SUBSTITUTE(SUBSTITUTE(SUBSTITUTE(SUBSTITUTE(SUBSTITUTE(LOWER(AC707&amp;""),CHAR(160)," "),"."," "),","," "),"-"," "),"/"," "),"("," "),")"," "),":"," "),";"," "),"_"," "),"–"," "),"?"," "),"!"," "),"*"," "),"["," "),"]"," "),"'"," "),"#"," "),"+"," "),"&amp;"," "))&amp;" "</f>
        <v>  </v>
      </c>
    </row>
    <row r="708" customFormat="false" ht="39.75" hidden="false" customHeight="true" outlineLevel="0" collapsed="false">
      <c r="A708" s="57" t="s">
        <v>1424</v>
      </c>
      <c r="B708" s="57" t="s">
        <v>309</v>
      </c>
      <c r="C708" s="57" t="str">
        <f aca="false">Flights!$F$26</f>
        <v>MH0002</v>
      </c>
      <c r="D708" s="58" t="n">
        <f aca="false">Flights!$D$26</f>
        <v>46325</v>
      </c>
      <c r="E708" s="57" t="str">
        <f aca="false">Flights!$G$26&amp;"-"&amp;Flights!$H$26</f>
        <v>KUL-LHR</v>
      </c>
      <c r="F708" s="57" t="str">
        <f aca="false">Flights!$K$26</f>
        <v>BC</v>
      </c>
      <c r="G708" s="57" t="s">
        <v>79</v>
      </c>
      <c r="H708" s="57" t="s">
        <v>360</v>
      </c>
      <c r="I708" s="57" t="s">
        <v>387</v>
      </c>
      <c r="J708" s="57" t="s">
        <v>388</v>
      </c>
      <c r="K708" s="67" t="s">
        <v>389</v>
      </c>
      <c r="L708" s="67" t="s">
        <v>364</v>
      </c>
      <c r="M708" s="67"/>
      <c r="N708" s="67" t="s">
        <v>365</v>
      </c>
      <c r="O708" s="67"/>
      <c r="P708" s="57" t="s">
        <v>184</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open",IF(AND(NOT(OR(LEN(AZ708)&lt;15,ISNUMBER(MATCH(AZ708,L_Placeholder,0)))),NOT(SUMPRODUCT(--ISNUMBER(SEARCH(" "&amp;L_EvidencePhrase&amp;" ",BF708)))&gt;0),NOT(OR(LEN(AU708)&lt;2,ISNUMBER(MATCH(AU708,L_Placeholder,0)))),NOT(OR(LEN(AX708)&lt;2,ISNUMBER(MATCH(AX708,L_Placeholder,0)))),TRIM(AE708)&lt;&gt;TRIM(T708)),"N/A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",BD708)))&gt;0),"INVALID – evidence missing, placeholder or not yet on file",IF(OR(LEN(AX708)&lt;2,ISNUMBER(MATCH(AX708,L_Placeholder,0))),"INVALID – verifier missing",IF(AX708=AU708,"INVALID – verifier must be someone other than the PIC",IF(SUMPRODUCT(--ISNUMBER(SEARCH(" "&amp;L_EvidencePhrase&amp;" ",BC708)))&gt;0,"INVALID – result not yet available (awaiting / TBC)",IF(AND(TRIM(U708)="Pass",SUMPRODUCT(--ISNUMBER(SEARCH(" "&amp;L_ResultBad&amp;" ",BC708)))&gt;0,NOT(SUMPRODUCT(--ISNUMBER(SEARCH(" "&amp;L_Negation&amp;" ",BC708)))&gt;0)),"INVALID – result describes a problem: use Fail, then Pass after CA",IF(AND(AQ708=1,OR(OR(LEN(AY708)&lt;3,ISNUMBER(MATCH(AY708,L_Placeholder,0))),SUMPRODUCT(--ISNUMBER(SEARCH(" "&amp;L_EvidencePhrase&amp;" ",BE708)))&gt;0)),"INVALID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SUBSTITUTE(SUBSTITUTE(SUBSTITUTE(SUBSTITUTE(SUBSTITUTE(SUBSTITUTE(SUBSTITUTE(SUBSTITUTE(SUBSTITUTE(SUBSTITUTE(SUBSTITUTE(SUBSTITUTE(SUBSTITUTE(LOWER(T708&amp;""),CHAR(160),"")," ",""),".",""),"-",""),"/",""),"?",""),"_",""),",",""),"[",""),"]",""),"(",""),")",""),"*","")</f>
        <v/>
      </c>
      <c r="AV708" s="61" t="str">
        <f aca="false">SUBSTITUTE(SUBSTITUTE(SUBSTITUTE(SUBSTITUTE(SUBSTITUTE(SUBSTITUTE(SUBSTITUTE(SUBSTITUTE(SUBSTITUTE(SUBSTITUTE(SUBSTITUTE(SUBSTITUTE(SUBSTITUTE(LOWER(V708&amp;""),CHAR(160),"")," ",""),".",""),"-",""),"/",""),"?",""),"_",""),",",""),"[",""),"]",""),"(",""),")",""),"*","")</f>
        <v/>
      </c>
      <c r="AW708" s="61" t="str">
        <f aca="false">SUBSTITUTE(SUBSTITUTE(SUBSTITUTE(SUBSTITUTE(SUBSTITUTE(SUBSTITUTE(SUBSTITUTE(SUBSTITUTE(SUBSTITUTE(SUBSTITUTE(SUBSTITUTE(SUBSTITUTE(SUBSTITUTE(LOWER(Z708&amp;""),CHAR(160),"")," ",""),".",""),"-",""),"/",""),"?",""),"_",""),",",""),"[",""),"]",""),"(",""),")",""),"*","")</f>
        <v/>
      </c>
      <c r="AX708" s="61" t="str">
        <f aca="false">SUBSTITUTE(SUBSTITUTE(SUBSTITUTE(SUBSTITUTE(SUBSTITUTE(SUBSTITUTE(SUBSTITUTE(SUBSTITUTE(SUBSTITUTE(SUBSTITUTE(SUBSTITUTE(SUBSTITUTE(SUBSTITUTE(LOWER(AE708&amp;""),CHAR(160),"")," ",""),".",""),"-",""),"/",""),"?",""),"_",""),",",""),"[",""),"]",""),"(",""),")",""),"*","")</f>
        <v/>
      </c>
      <c r="AY708" s="61" t="str">
        <f aca="false">SUBSTITUTE(SUBSTITUTE(SUBSTITUTE(SUBSTITUTE(SUBSTITUTE(SUBSTITUTE(SUBSTITUTE(SUBSTITUTE(SUBSTITUTE(SUBSTITUTE(SUBSTITUTE(SUBSTITUTE(SUBSTITUTE(LOWER(W708&amp;""),CHAR(160),"")," ",""),".",""),"-",""),"/",""),"?",""),"_",""),",",""),"[",""),"]",""),"(",""),")",""),"*","")</f>
        <v/>
      </c>
      <c r="AZ708" s="61" t="str">
        <f aca="false">SUBSTITUTE(SUBSTITUTE(SUBSTITUTE(SUBSTITUTE(SUBSTITUTE(SUBSTITUTE(SUBSTITUTE(SUBSTITUTE(SUBSTITUTE(SUBSTITUTE(SUBSTITUTE(SUBSTITUTE(SUBSTITUTE(LOWER(AC708&amp;""),CHAR(160),"")," ",""),".",""),"-",""),"/",""),"?",""),"_",""),",",""),"[",""),"]",""),"(",""),")",""),"*","")</f>
        <v/>
      </c>
      <c r="BA708" s="61" t="str">
        <f aca="false">SUBSTITUTE(SUBSTITUTE(SUBSTITUTE(SUBSTITUTE(SUBSTITUTE(SUBSTITUTE(SUBSTITUTE(SUBSTITUTE(SUBSTITUTE(SUBSTITUTE(SUBSTITUTE(SUBSTITUTE(SUBSTITUTE(LOWER(AA708&amp;""),CHAR(160),""),"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"&amp;TRIM(SUBSTITUTE(SUBSTITUTE(SUBSTITUTE(SUBSTITUTE(SUBSTITUTE(SUBSTITUTE(SUBSTITUTE(SUBSTITUTE(SUBSTITUTE(SUBSTITUTE(SUBSTITUTE(SUBSTITUTE(SUBSTITUTE(SUBSTITUTE(SUBSTITUTE(SUBSTITUTE(SUBSTITUTE(SUBSTITUTE(SUBSTITUTE(SUBSTITUTE(LOWER(V708&amp;""),CHAR(160)," "),"."," "),","," "),"-"," "),"/"," "),"("," "),")"," "),":"," "),";"," "),"_"," "),"–"," "),"?"," "),"!"," "),"*"," "),"["," "),"]"," "),"'"," "),"#"," "),"+"," "),"&amp;"," "))&amp;" "</f>
        <v>  </v>
      </c>
      <c r="BD708" s="61" t="str">
        <f aca="false">" "&amp;TRIM(SUBSTITUTE(SUBSTITUTE(SUBSTITUTE(SUBSTITUTE(SUBSTITUTE(SUBSTITUTE(SUBSTITUTE(SUBSTITUTE(SUBSTITUTE(SUBSTITUTE(SUBSTITUTE(SUBSTITUTE(SUBSTITUTE(SUBSTITUTE(SUBSTITUTE(SUBSTITUTE(SUBSTITUTE(SUBSTITUTE(SUBSTITUTE(SUBSTITUTE(LOWER(Z708&amp;""),CHAR(160)," "),"."," "),","," "),"-"," "),"/"," "),"("," "),")"," "),":"," "),";"," "),"_"," "),"–"," "),"?"," "),"!"," "),"*"," "),"["," "),"]"," "),"'"," "),"#"," "),"+"," "),"&amp;"," "))&amp;" "</f>
        <v>  </v>
      </c>
      <c r="BE708" s="61" t="str">
        <f aca="false">" "&amp;TRIM(SUBSTITUTE(SUBSTITUTE(SUBSTITUTE(SUBSTITUTE(SUBSTITUTE(SUBSTITUTE(SUBSTITUTE(SUBSTITUTE(SUBSTITUTE(SUBSTITUTE(SUBSTITUTE(SUBSTITUTE(SUBSTITUTE(SUBSTITUTE(SUBSTITUTE(SUBSTITUTE(SUBSTITUTE(SUBSTITUTE(SUBSTITUTE(SUBSTITUTE(LOWER(W708&amp;""),CHAR(160)," "),"."," "),","," "),"-"," "),"/"," "),"("," "),")"," "),":"," "),";"," "),"_"," "),"–"," "),"?"," "),"!"," "),"*"," "),"["," "),"]"," "),"'"," "),"#"," "),"+"," "),"&amp;"," "))&amp;" "</f>
        <v>  </v>
      </c>
      <c r="BF708" s="61" t="str">
        <f aca="false">" "&amp;TRIM(SUBSTITUTE(SUBSTITUTE(SUBSTITUTE(SUBSTITUTE(SUBSTITUTE(SUBSTITUTE(SUBSTITUTE(SUBSTITUTE(SUBSTITUTE(SUBSTITUTE(SUBSTITUTE(SUBSTITUTE(SUBSTITUTE(SUBSTITUTE(SUBSTITUTE(SUBSTITUTE(SUBSTITUTE(SUBSTITUTE(SUBSTITUTE(SUBSTITUTE(LOWER(AC708&amp;""),CHAR(160)," "),"."," "),","," "),"-"," "),"/"," "),"("," "),")"," "),":"," "),";"," "),"_"," "),"–"," "),"?"," "),"!"," "),"*"," "),"["," "),"]"," "),"'"," "),"#"," "),"+"," "),"&amp;"," "))&amp;" "</f>
        <v>  </v>
      </c>
    </row>
    <row r="709" customFormat="false" ht="39.75" hidden="false" customHeight="true" outlineLevel="0" collapsed="false">
      <c r="A709" s="57" t="s">
        <v>1425</v>
      </c>
      <c r="B709" s="57" t="s">
        <v>309</v>
      </c>
      <c r="C709" s="57" t="str">
        <f aca="false">Flights!$F$26</f>
        <v>MH0002</v>
      </c>
      <c r="D709" s="58" t="n">
        <f aca="false">Flights!$D$26</f>
        <v>46325</v>
      </c>
      <c r="E709" s="57" t="str">
        <f aca="false">Flights!$G$26&amp;"-"&amp;Flights!$H$26</f>
        <v>KUL-LHR</v>
      </c>
      <c r="F709" s="57" t="str">
        <f aca="false">Flights!$K$26</f>
        <v>BC</v>
      </c>
      <c r="G709" s="57" t="s">
        <v>79</v>
      </c>
      <c r="H709" s="57" t="s">
        <v>360</v>
      </c>
      <c r="I709" s="57" t="s">
        <v>387</v>
      </c>
      <c r="J709" s="57" t="s">
        <v>391</v>
      </c>
      <c r="K709" s="67" t="s">
        <v>389</v>
      </c>
      <c r="L709" s="67" t="s">
        <v>364</v>
      </c>
      <c r="M709" s="67"/>
      <c r="N709" s="67" t="s">
        <v>365</v>
      </c>
      <c r="O709" s="67"/>
      <c r="P709" s="57" t="s">
        <v>184</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open",IF(AND(NOT(OR(LEN(AZ709)&lt;15,ISNUMBER(MATCH(AZ709,L_Placeholder,0)))),NOT(SUMPRODUCT(--ISNUMBER(SEARCH(" "&amp;L_EvidencePhrase&amp;" ",BF709)))&gt;0),NOT(OR(LEN(AU709)&lt;2,ISNUMBER(MATCH(AU709,L_Placeholder,0)))),NOT(OR(LEN(AX709)&lt;2,ISNUMBER(MATCH(AX709,L_Placeholder,0)))),TRIM(AE709)&lt;&gt;TRIM(T709)),"N/A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",BD709)))&gt;0),"INVALID – evidence missing, placeholder or not yet on file",IF(OR(LEN(AX709)&lt;2,ISNUMBER(MATCH(AX709,L_Placeholder,0))),"INVALID – verifier missing",IF(AX709=AU709,"INVALID – verifier must be someone other than the PIC",IF(SUMPRODUCT(--ISNUMBER(SEARCH(" "&amp;L_EvidencePhrase&amp;" ",BC709)))&gt;0,"INVALID – result not yet available (awaiting / TBC)",IF(AND(TRIM(U709)="Pass",SUMPRODUCT(--ISNUMBER(SEARCH(" "&amp;L_ResultBad&amp;" ",BC709)))&gt;0,NOT(SUMPRODUCT(--ISNUMBER(SEARCH(" "&amp;L_Negation&amp;" ",BC709)))&gt;0)),"INVALID – result describes a problem: use Fail, then Pass after CA",IF(AND(AQ709=1,OR(OR(LEN(AY709)&lt;3,ISNUMBER(MATCH(AY709,L_Placeholder,0))),SUMPRODUCT(--ISNUMBER(SEARCH(" "&amp;L_EvidencePhrase&amp;" ",BE709)))&gt;0)),"INVALID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SUBSTITUTE(SUBSTITUTE(SUBSTITUTE(SUBSTITUTE(SUBSTITUTE(SUBSTITUTE(SUBSTITUTE(SUBSTITUTE(SUBSTITUTE(SUBSTITUTE(SUBSTITUTE(SUBSTITUTE(SUBSTITUTE(LOWER(T709&amp;""),CHAR(160),"")," ",""),".",""),"-",""),"/",""),"?",""),"_",""),",",""),"[",""),"]",""),"(",""),")",""),"*","")</f>
        <v/>
      </c>
      <c r="AV709" s="61" t="str">
        <f aca="false">SUBSTITUTE(SUBSTITUTE(SUBSTITUTE(SUBSTITUTE(SUBSTITUTE(SUBSTITUTE(SUBSTITUTE(SUBSTITUTE(SUBSTITUTE(SUBSTITUTE(SUBSTITUTE(SUBSTITUTE(SUBSTITUTE(LOWER(V709&amp;""),CHAR(160),"")," ",""),".",""),"-",""),"/",""),"?",""),"_",""),",",""),"[",""),"]",""),"(",""),")",""),"*","")</f>
        <v/>
      </c>
      <c r="AW709" s="61" t="str">
        <f aca="false">SUBSTITUTE(SUBSTITUTE(SUBSTITUTE(SUBSTITUTE(SUBSTITUTE(SUBSTITUTE(SUBSTITUTE(SUBSTITUTE(SUBSTITUTE(SUBSTITUTE(SUBSTITUTE(SUBSTITUTE(SUBSTITUTE(LOWER(Z709&amp;""),CHAR(160),"")," ",""),".",""),"-",""),"/",""),"?",""),"_",""),",",""),"[",""),"]",""),"(",""),")",""),"*","")</f>
        <v/>
      </c>
      <c r="AX709" s="61" t="str">
        <f aca="false">SUBSTITUTE(SUBSTITUTE(SUBSTITUTE(SUBSTITUTE(SUBSTITUTE(SUBSTITUTE(SUBSTITUTE(SUBSTITUTE(SUBSTITUTE(SUBSTITUTE(SUBSTITUTE(SUBSTITUTE(SUBSTITUTE(LOWER(AE709&amp;""),CHAR(160),"")," ",""),".",""),"-",""),"/",""),"?",""),"_",""),",",""),"[",""),"]",""),"(",""),")",""),"*","")</f>
        <v/>
      </c>
      <c r="AY709" s="61" t="str">
        <f aca="false">SUBSTITUTE(SUBSTITUTE(SUBSTITUTE(SUBSTITUTE(SUBSTITUTE(SUBSTITUTE(SUBSTITUTE(SUBSTITUTE(SUBSTITUTE(SUBSTITUTE(SUBSTITUTE(SUBSTITUTE(SUBSTITUTE(LOWER(W709&amp;""),CHAR(160),"")," ",""),".",""),"-",""),"/",""),"?",""),"_",""),",",""),"[",""),"]",""),"(",""),")",""),"*","")</f>
        <v/>
      </c>
      <c r="AZ709" s="61" t="str">
        <f aca="false">SUBSTITUTE(SUBSTITUTE(SUBSTITUTE(SUBSTITUTE(SUBSTITUTE(SUBSTITUTE(SUBSTITUTE(SUBSTITUTE(SUBSTITUTE(SUBSTITUTE(SUBSTITUTE(SUBSTITUTE(SUBSTITUTE(LOWER(AC709&amp;""),CHAR(160),"")," ",""),".",""),"-",""),"/",""),"?",""),"_",""),",",""),"[",""),"]",""),"(",""),")",""),"*","")</f>
        <v/>
      </c>
      <c r="BA709" s="61" t="str">
        <f aca="false">SUBSTITUTE(SUBSTITUTE(SUBSTITUTE(SUBSTITUTE(SUBSTITUTE(SUBSTITUTE(SUBSTITUTE(SUBSTITUTE(SUBSTITUTE(SUBSTITUTE(SUBSTITUTE(SUBSTITUTE(SUBSTITUTE(LOWER(AA709&amp;""),CHAR(160),""),"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"&amp;TRIM(SUBSTITUTE(SUBSTITUTE(SUBSTITUTE(SUBSTITUTE(SUBSTITUTE(SUBSTITUTE(SUBSTITUTE(SUBSTITUTE(SUBSTITUTE(SUBSTITUTE(SUBSTITUTE(SUBSTITUTE(SUBSTITUTE(SUBSTITUTE(SUBSTITUTE(SUBSTITUTE(SUBSTITUTE(SUBSTITUTE(SUBSTITUTE(SUBSTITUTE(LOWER(V709&amp;""),CHAR(160)," "),"."," "),","," "),"-"," "),"/"," "),"("," "),")"," "),":"," "),";"," "),"_"," "),"–"," "),"?"," "),"!"," "),"*"," "),"["," "),"]"," "),"'"," "),"#"," "),"+"," "),"&amp;"," "))&amp;" "</f>
        <v>  </v>
      </c>
      <c r="BD709" s="61" t="str">
        <f aca="false">" "&amp;TRIM(SUBSTITUTE(SUBSTITUTE(SUBSTITUTE(SUBSTITUTE(SUBSTITUTE(SUBSTITUTE(SUBSTITUTE(SUBSTITUTE(SUBSTITUTE(SUBSTITUTE(SUBSTITUTE(SUBSTITUTE(SUBSTITUTE(SUBSTITUTE(SUBSTITUTE(SUBSTITUTE(SUBSTITUTE(SUBSTITUTE(SUBSTITUTE(SUBSTITUTE(LOWER(Z709&amp;""),CHAR(160)," "),"."," "),","," "),"-"," "),"/"," "),"("," "),")"," "),":"," "),";"," "),"_"," "),"–"," "),"?"," "),"!"," "),"*"," "),"["," "),"]"," "),"'"," "),"#"," "),"+"," "),"&amp;"," "))&amp;" "</f>
        <v>  </v>
      </c>
      <c r="BE709" s="61" t="str">
        <f aca="false">" "&amp;TRIM(SUBSTITUTE(SUBSTITUTE(SUBSTITUTE(SUBSTITUTE(SUBSTITUTE(SUBSTITUTE(SUBSTITUTE(SUBSTITUTE(SUBSTITUTE(SUBSTITUTE(SUBSTITUTE(SUBSTITUTE(SUBSTITUTE(SUBSTITUTE(SUBSTITUTE(SUBSTITUTE(SUBSTITUTE(SUBSTITUTE(SUBSTITUTE(SUBSTITUTE(LOWER(W709&amp;""),CHAR(160)," "),"."," "),","," "),"-"," "),"/"," "),"("," "),")"," "),":"," "),";"," "),"_"," "),"–"," "),"?"," "),"!"," "),"*"," "),"["," "),"]"," "),"'"," "),"#"," "),"+"," "),"&amp;"," "))&amp;" "</f>
        <v>  </v>
      </c>
      <c r="BF709" s="61" t="str">
        <f aca="false">" "&amp;TRIM(SUBSTITUTE(SUBSTITUTE(SUBSTITUTE(SUBSTITUTE(SUBSTITUTE(SUBSTITUTE(SUBSTITUTE(SUBSTITUTE(SUBSTITUTE(SUBSTITUTE(SUBSTITUTE(SUBSTITUTE(SUBSTITUTE(SUBSTITUTE(SUBSTITUTE(SUBSTITUTE(SUBSTITUTE(SUBSTITUTE(SUBSTITUTE(SUBSTITUTE(LOWER(AC709&amp;""),CHAR(160)," "),"."," "),","," "),"-"," "),"/"," "),"("," "),")"," "),":"," "),";"," "),"_"," "),"–"," "),"?"," "),"!"," "),"*"," "),"["," "),"]"," "),"'"," "),"#"," "),"+"," "),"&amp;"," "))&amp;" "</f>
        <v>  </v>
      </c>
    </row>
    <row r="710" customFormat="false" ht="39.75" hidden="false" customHeight="true" outlineLevel="0" collapsed="false">
      <c r="A710" s="57" t="s">
        <v>1426</v>
      </c>
      <c r="B710" s="57" t="s">
        <v>309</v>
      </c>
      <c r="C710" s="57" t="str">
        <f aca="false">Flights!$F$26</f>
        <v>MH0002</v>
      </c>
      <c r="D710" s="58" t="n">
        <f aca="false">Flights!$D$26</f>
        <v>46325</v>
      </c>
      <c r="E710" s="57" t="str">
        <f aca="false">Flights!$G$26&amp;"-"&amp;Flights!$H$26</f>
        <v>KUL-LHR</v>
      </c>
      <c r="F710" s="57" t="str">
        <f aca="false">Flights!$K$26</f>
        <v>BC</v>
      </c>
      <c r="G710" s="57" t="s">
        <v>79</v>
      </c>
      <c r="H710" s="57" t="s">
        <v>360</v>
      </c>
      <c r="I710" s="57" t="s">
        <v>393</v>
      </c>
      <c r="J710" s="57" t="s">
        <v>394</v>
      </c>
      <c r="K710" s="67" t="s">
        <v>698</v>
      </c>
      <c r="L710" s="67" t="s">
        <v>396</v>
      </c>
      <c r="M710" s="67"/>
      <c r="N710" s="67" t="s">
        <v>365</v>
      </c>
      <c r="O710" s="67"/>
      <c r="P710" s="57" t="s">
        <v>184</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open",IF(AND(NOT(OR(LEN(AZ710)&lt;15,ISNUMBER(MATCH(AZ710,L_Placeholder,0)))),NOT(SUMPRODUCT(--ISNUMBER(SEARCH(" "&amp;L_EvidencePhrase&amp;" ",BF710)))&gt;0),NOT(OR(LEN(AU710)&lt;2,ISNUMBER(MATCH(AU710,L_Placeholder,0)))),NOT(OR(LEN(AX710)&lt;2,ISNUMBER(MATCH(AX710,L_Placeholder,0)))),TRIM(AE710)&lt;&gt;TRIM(T710)),"N/A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",BD710)))&gt;0),"INVALID – evidence missing, placeholder or not yet on file",IF(OR(LEN(AX710)&lt;2,ISNUMBER(MATCH(AX710,L_Placeholder,0))),"INVALID – verifier missing",IF(AX710=AU710,"INVALID – verifier must be someone other than the PIC",IF(SUMPRODUCT(--ISNUMBER(SEARCH(" "&amp;L_EvidencePhrase&amp;" ",BC710)))&gt;0,"INVALID – result not yet available (awaiting / TBC)",IF(AND(TRIM(U710)="Pass",SUMPRODUCT(--ISNUMBER(SEARCH(" "&amp;L_ResultBad&amp;" ",BC710)))&gt;0,NOT(SUMPRODUCT(--ISNUMBER(SEARCH(" "&amp;L_Negation&amp;" ",BC710)))&gt;0)),"INVALID – result describes a problem: use Fail, then Pass after CA",IF(AND(AQ710=1,OR(OR(LEN(AY710)&lt;3,ISNUMBER(MATCH(AY710,L_Placeholder,0))),SUMPRODUCT(--ISNUMBER(SEARCH(" "&amp;L_EvidencePhrase&amp;" ",BE710)))&gt;0)),"INVALID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SUBSTITUTE(SUBSTITUTE(SUBSTITUTE(SUBSTITUTE(SUBSTITUTE(SUBSTITUTE(SUBSTITUTE(SUBSTITUTE(SUBSTITUTE(SUBSTITUTE(SUBSTITUTE(SUBSTITUTE(SUBSTITUTE(LOWER(T710&amp;""),CHAR(160),"")," ",""),".",""),"-",""),"/",""),"?",""),"_",""),",",""),"[",""),"]",""),"(",""),")",""),"*","")</f>
        <v/>
      </c>
      <c r="AV710" s="61" t="str">
        <f aca="false">SUBSTITUTE(SUBSTITUTE(SUBSTITUTE(SUBSTITUTE(SUBSTITUTE(SUBSTITUTE(SUBSTITUTE(SUBSTITUTE(SUBSTITUTE(SUBSTITUTE(SUBSTITUTE(SUBSTITUTE(SUBSTITUTE(LOWER(V710&amp;""),CHAR(160),"")," ",""),".",""),"-",""),"/",""),"?",""),"_",""),",",""),"[",""),"]",""),"(",""),")",""),"*","")</f>
        <v/>
      </c>
      <c r="AW710" s="61" t="str">
        <f aca="false">SUBSTITUTE(SUBSTITUTE(SUBSTITUTE(SUBSTITUTE(SUBSTITUTE(SUBSTITUTE(SUBSTITUTE(SUBSTITUTE(SUBSTITUTE(SUBSTITUTE(SUBSTITUTE(SUBSTITUTE(SUBSTITUTE(LOWER(Z710&amp;""),CHAR(160),"")," ",""),".",""),"-",""),"/",""),"?",""),"_",""),",",""),"[",""),"]",""),"(",""),")",""),"*","")</f>
        <v/>
      </c>
      <c r="AX710" s="61" t="str">
        <f aca="false">SUBSTITUTE(SUBSTITUTE(SUBSTITUTE(SUBSTITUTE(SUBSTITUTE(SUBSTITUTE(SUBSTITUTE(SUBSTITUTE(SUBSTITUTE(SUBSTITUTE(SUBSTITUTE(SUBSTITUTE(SUBSTITUTE(LOWER(AE710&amp;""),CHAR(160),"")," ",""),".",""),"-",""),"/",""),"?",""),"_",""),",",""),"[",""),"]",""),"(",""),")",""),"*","")</f>
        <v/>
      </c>
      <c r="AY710" s="61" t="str">
        <f aca="false">SUBSTITUTE(SUBSTITUTE(SUBSTITUTE(SUBSTITUTE(SUBSTITUTE(SUBSTITUTE(SUBSTITUTE(SUBSTITUTE(SUBSTITUTE(SUBSTITUTE(SUBSTITUTE(SUBSTITUTE(SUBSTITUTE(LOWER(W710&amp;""),CHAR(160),"")," ",""),".",""),"-",""),"/",""),"?",""),"_",""),",",""),"[",""),"]",""),"(",""),")",""),"*","")</f>
        <v/>
      </c>
      <c r="AZ710" s="61" t="str">
        <f aca="false">SUBSTITUTE(SUBSTITUTE(SUBSTITUTE(SUBSTITUTE(SUBSTITUTE(SUBSTITUTE(SUBSTITUTE(SUBSTITUTE(SUBSTITUTE(SUBSTITUTE(SUBSTITUTE(SUBSTITUTE(SUBSTITUTE(LOWER(AC710&amp;""),CHAR(160),"")," ",""),".",""),"-",""),"/",""),"?",""),"_",""),",",""),"[",""),"]",""),"(",""),")",""),"*","")</f>
        <v/>
      </c>
      <c r="BA710" s="61" t="str">
        <f aca="false">SUBSTITUTE(SUBSTITUTE(SUBSTITUTE(SUBSTITUTE(SUBSTITUTE(SUBSTITUTE(SUBSTITUTE(SUBSTITUTE(SUBSTITUTE(SUBSTITUTE(SUBSTITUTE(SUBSTITUTE(SUBSTITUTE(LOWER(AA710&amp;""),CHAR(160),""),"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"&amp;TRIM(SUBSTITUTE(SUBSTITUTE(SUBSTITUTE(SUBSTITUTE(SUBSTITUTE(SUBSTITUTE(SUBSTITUTE(SUBSTITUTE(SUBSTITUTE(SUBSTITUTE(SUBSTITUTE(SUBSTITUTE(SUBSTITUTE(SUBSTITUTE(SUBSTITUTE(SUBSTITUTE(SUBSTITUTE(SUBSTITUTE(SUBSTITUTE(SUBSTITUTE(LOWER(V710&amp;""),CHAR(160)," "),"."," "),","," "),"-"," "),"/"," "),"("," "),")"," "),":"," "),";"," "),"_"," "),"–"," "),"?"," "),"!"," "),"*"," "),"["," "),"]"," "),"'"," "),"#"," "),"+"," "),"&amp;"," "))&amp;" "</f>
        <v>  </v>
      </c>
      <c r="BD710" s="61" t="str">
        <f aca="false">" "&amp;TRIM(SUBSTITUTE(SUBSTITUTE(SUBSTITUTE(SUBSTITUTE(SUBSTITUTE(SUBSTITUTE(SUBSTITUTE(SUBSTITUTE(SUBSTITUTE(SUBSTITUTE(SUBSTITUTE(SUBSTITUTE(SUBSTITUTE(SUBSTITUTE(SUBSTITUTE(SUBSTITUTE(SUBSTITUTE(SUBSTITUTE(SUBSTITUTE(SUBSTITUTE(LOWER(Z710&amp;""),CHAR(160)," "),"."," "),","," "),"-"," "),"/"," "),"("," "),")"," "),":"," "),";"," "),"_"," "),"–"," "),"?"," "),"!"," "),"*"," "),"["," "),"]"," "),"'"," "),"#"," "),"+"," "),"&amp;"," "))&amp;" "</f>
        <v>  </v>
      </c>
      <c r="BE710" s="61" t="str">
        <f aca="false">" "&amp;TRIM(SUBSTITUTE(SUBSTITUTE(SUBSTITUTE(SUBSTITUTE(SUBSTITUTE(SUBSTITUTE(SUBSTITUTE(SUBSTITUTE(SUBSTITUTE(SUBSTITUTE(SUBSTITUTE(SUBSTITUTE(SUBSTITUTE(SUBSTITUTE(SUBSTITUTE(SUBSTITUTE(SUBSTITUTE(SUBSTITUTE(SUBSTITUTE(SUBSTITUTE(LOWER(W710&amp;""),CHAR(160)," "),"."," "),","," "),"-"," "),"/"," "),"("," "),")"," "),":"," "),";"," "),"_"," "),"–"," "),"?"," "),"!"," "),"*"," "),"["," "),"]"," "),"'"," "),"#"," "),"+"," "),"&amp;"," "))&amp;" "</f>
        <v>  </v>
      </c>
      <c r="BF710" s="61" t="str">
        <f aca="false">" "&amp;TRIM(SUBSTITUTE(SUBSTITUTE(SUBSTITUTE(SUBSTITUTE(SUBSTITUTE(SUBSTITUTE(SUBSTITUTE(SUBSTITUTE(SUBSTITUTE(SUBSTITUTE(SUBSTITUTE(SUBSTITUTE(SUBSTITUTE(SUBSTITUTE(SUBSTITUTE(SUBSTITUTE(SUBSTITUTE(SUBSTITUTE(SUBSTITUTE(SUBSTITUTE(LOWER(AC710&amp;""),CHAR(160)," "),"."," "),","," "),"-"," "),"/"," "),"("," "),")"," "),":"," "),";"," "),"_"," "),"–"," "),"?"," "),"!"," "),"*"," "),"["," "),"]"," "),"'"," "),"#"," "),"+"," "),"&amp;"," "))&amp;" "</f>
        <v>  </v>
      </c>
    </row>
    <row r="711" customFormat="false" ht="39.75" hidden="false" customHeight="true" outlineLevel="0" collapsed="false">
      <c r="A711" s="57" t="s">
        <v>1427</v>
      </c>
      <c r="B711" s="57" t="s">
        <v>309</v>
      </c>
      <c r="C711" s="57" t="str">
        <f aca="false">Flights!$F$26</f>
        <v>MH0002</v>
      </c>
      <c r="D711" s="58" t="n">
        <f aca="false">Flights!$D$26</f>
        <v>46325</v>
      </c>
      <c r="E711" s="57" t="str">
        <f aca="false">Flights!$G$26&amp;"-"&amp;Flights!$H$26</f>
        <v>KUL-LHR</v>
      </c>
      <c r="F711" s="57" t="str">
        <f aca="false">Flights!$K$26</f>
        <v>BC</v>
      </c>
      <c r="G711" s="57" t="s">
        <v>81</v>
      </c>
      <c r="H711" s="57" t="s">
        <v>360</v>
      </c>
      <c r="I711" s="57" t="s">
        <v>361</v>
      </c>
      <c r="J711" s="57" t="s">
        <v>398</v>
      </c>
      <c r="K711" s="67" t="s">
        <v>399</v>
      </c>
      <c r="L711" s="67" t="s">
        <v>400</v>
      </c>
      <c r="M711" s="67"/>
      <c r="N711" s="67" t="s">
        <v>365</v>
      </c>
      <c r="O711" s="67"/>
      <c r="P711" s="57" t="s">
        <v>184</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open",IF(AND(NOT(OR(LEN(AZ711)&lt;15,ISNUMBER(MATCH(AZ711,L_Placeholder,0)))),NOT(SUMPRODUCT(--ISNUMBER(SEARCH(" "&amp;L_EvidencePhrase&amp;" ",BF711)))&gt;0),NOT(OR(LEN(AU711)&lt;2,ISNUMBER(MATCH(AU711,L_Placeholder,0)))),NOT(OR(LEN(AX711)&lt;2,ISNUMBER(MATCH(AX711,L_Placeholder,0)))),TRIM(AE711)&lt;&gt;TRIM(T711)),"N/A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",BD711)))&gt;0),"INVALID – evidence missing, placeholder or not yet on file",IF(OR(LEN(AX711)&lt;2,ISNUMBER(MATCH(AX711,L_Placeholder,0))),"INVALID – verifier missing",IF(AX711=AU711,"INVALID – verifier must be someone other than the PIC",IF(SUMPRODUCT(--ISNUMBER(SEARCH(" "&amp;L_EvidencePhrase&amp;" ",BC711)))&gt;0,"INVALID – result not yet available (awaiting / TBC)",IF(AND(TRIM(U711)="Pass",SUMPRODUCT(--ISNUMBER(SEARCH(" "&amp;L_ResultBad&amp;" ",BC711)))&gt;0,NOT(SUMPRODUCT(--ISNUMBER(SEARCH(" "&amp;L_Negation&amp;" ",BC711)))&gt;0)),"INVALID – result describes a problem: use Fail, then Pass after CA",IF(AND(AQ711=1,OR(OR(LEN(AY711)&lt;3,ISNUMBER(MATCH(AY711,L_Placeholder,0))),SUMPRODUCT(--ISNUMBER(SEARCH(" "&amp;L_EvidencePhrase&amp;" ",BE711)))&gt;0)),"INVALID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SUBSTITUTE(SUBSTITUTE(SUBSTITUTE(SUBSTITUTE(SUBSTITUTE(SUBSTITUTE(SUBSTITUTE(SUBSTITUTE(SUBSTITUTE(SUBSTITUTE(SUBSTITUTE(SUBSTITUTE(SUBSTITUTE(LOWER(T711&amp;""),CHAR(160),"")," ",""),".",""),"-",""),"/",""),"?",""),"_",""),",",""),"[",""),"]",""),"(",""),")",""),"*","")</f>
        <v/>
      </c>
      <c r="AV711" s="61" t="str">
        <f aca="false">SUBSTITUTE(SUBSTITUTE(SUBSTITUTE(SUBSTITUTE(SUBSTITUTE(SUBSTITUTE(SUBSTITUTE(SUBSTITUTE(SUBSTITUTE(SUBSTITUTE(SUBSTITUTE(SUBSTITUTE(SUBSTITUTE(LOWER(V711&amp;""),CHAR(160),"")," ",""),".",""),"-",""),"/",""),"?",""),"_",""),",",""),"[",""),"]",""),"(",""),")",""),"*","")</f>
        <v/>
      </c>
      <c r="AW711" s="61" t="str">
        <f aca="false">SUBSTITUTE(SUBSTITUTE(SUBSTITUTE(SUBSTITUTE(SUBSTITUTE(SUBSTITUTE(SUBSTITUTE(SUBSTITUTE(SUBSTITUTE(SUBSTITUTE(SUBSTITUTE(SUBSTITUTE(SUBSTITUTE(LOWER(Z711&amp;""),CHAR(160),"")," ",""),".",""),"-",""),"/",""),"?",""),"_",""),",",""),"[",""),"]",""),"(",""),")",""),"*","")</f>
        <v/>
      </c>
      <c r="AX711" s="61" t="str">
        <f aca="false">SUBSTITUTE(SUBSTITUTE(SUBSTITUTE(SUBSTITUTE(SUBSTITUTE(SUBSTITUTE(SUBSTITUTE(SUBSTITUTE(SUBSTITUTE(SUBSTITUTE(SUBSTITUTE(SUBSTITUTE(SUBSTITUTE(LOWER(AE711&amp;""),CHAR(160),"")," ",""),".",""),"-",""),"/",""),"?",""),"_",""),",",""),"[",""),"]",""),"(",""),")",""),"*","")</f>
        <v/>
      </c>
      <c r="AY711" s="61" t="str">
        <f aca="false">SUBSTITUTE(SUBSTITUTE(SUBSTITUTE(SUBSTITUTE(SUBSTITUTE(SUBSTITUTE(SUBSTITUTE(SUBSTITUTE(SUBSTITUTE(SUBSTITUTE(SUBSTITUTE(SUBSTITUTE(SUBSTITUTE(LOWER(W711&amp;""),CHAR(160),"")," ",""),".",""),"-",""),"/",""),"?",""),"_",""),",",""),"[",""),"]",""),"(",""),")",""),"*","")</f>
        <v/>
      </c>
      <c r="AZ711" s="61" t="str">
        <f aca="false">SUBSTITUTE(SUBSTITUTE(SUBSTITUTE(SUBSTITUTE(SUBSTITUTE(SUBSTITUTE(SUBSTITUTE(SUBSTITUTE(SUBSTITUTE(SUBSTITUTE(SUBSTITUTE(SUBSTITUTE(SUBSTITUTE(LOWER(AC711&amp;""),CHAR(160),"")," ",""),".",""),"-",""),"/",""),"?",""),"_",""),",",""),"[",""),"]",""),"(",""),")",""),"*","")</f>
        <v/>
      </c>
      <c r="BA711" s="61" t="str">
        <f aca="false">SUBSTITUTE(SUBSTITUTE(SUBSTITUTE(SUBSTITUTE(SUBSTITUTE(SUBSTITUTE(SUBSTITUTE(SUBSTITUTE(SUBSTITUTE(SUBSTITUTE(SUBSTITUTE(SUBSTITUTE(SUBSTITUTE(LOWER(AA711&amp;""),CHAR(160),""),"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"&amp;TRIM(SUBSTITUTE(SUBSTITUTE(SUBSTITUTE(SUBSTITUTE(SUBSTITUTE(SUBSTITUTE(SUBSTITUTE(SUBSTITUTE(SUBSTITUTE(SUBSTITUTE(SUBSTITUTE(SUBSTITUTE(SUBSTITUTE(SUBSTITUTE(SUBSTITUTE(SUBSTITUTE(SUBSTITUTE(SUBSTITUTE(SUBSTITUTE(SUBSTITUTE(LOWER(V711&amp;""),CHAR(160)," "),"."," "),","," "),"-"," "),"/"," "),"("," "),")"," "),":"," "),";"," "),"_"," "),"–"," "),"?"," "),"!"," "),"*"," "),"["," "),"]"," "),"'"," "),"#"," "),"+"," "),"&amp;"," "))&amp;" "</f>
        <v>  </v>
      </c>
      <c r="BD711" s="61" t="str">
        <f aca="false">" "&amp;TRIM(SUBSTITUTE(SUBSTITUTE(SUBSTITUTE(SUBSTITUTE(SUBSTITUTE(SUBSTITUTE(SUBSTITUTE(SUBSTITUTE(SUBSTITUTE(SUBSTITUTE(SUBSTITUTE(SUBSTITUTE(SUBSTITUTE(SUBSTITUTE(SUBSTITUTE(SUBSTITUTE(SUBSTITUTE(SUBSTITUTE(SUBSTITUTE(SUBSTITUTE(LOWER(Z711&amp;""),CHAR(160)," "),"."," "),","," "),"-"," "),"/"," "),"("," "),")"," "),":"," "),";"," "),"_"," "),"–"," "),"?"," "),"!"," "),"*"," "),"["," "),"]"," "),"'"," "),"#"," "),"+"," "),"&amp;"," "))&amp;" "</f>
        <v>  </v>
      </c>
      <c r="BE711" s="61" t="str">
        <f aca="false">" "&amp;TRIM(SUBSTITUTE(SUBSTITUTE(SUBSTITUTE(SUBSTITUTE(SUBSTITUTE(SUBSTITUTE(SUBSTITUTE(SUBSTITUTE(SUBSTITUTE(SUBSTITUTE(SUBSTITUTE(SUBSTITUTE(SUBSTITUTE(SUBSTITUTE(SUBSTITUTE(SUBSTITUTE(SUBSTITUTE(SUBSTITUTE(SUBSTITUTE(SUBSTITUTE(LOWER(W711&amp;""),CHAR(160)," "),"."," "),","," "),"-"," "),"/"," "),"("," "),")"," "),":"," "),";"," "),"_"," "),"–"," "),"?"," "),"!"," "),"*"," "),"["," "),"]"," "),"'"," "),"#"," "),"+"," "),"&amp;"," "))&amp;" "</f>
        <v>  </v>
      </c>
      <c r="BF711" s="61" t="str">
        <f aca="false">" "&amp;TRIM(SUBSTITUTE(SUBSTITUTE(SUBSTITUTE(SUBSTITUTE(SUBSTITUTE(SUBSTITUTE(SUBSTITUTE(SUBSTITUTE(SUBSTITUTE(SUBSTITUTE(SUBSTITUTE(SUBSTITUTE(SUBSTITUTE(SUBSTITUTE(SUBSTITUTE(SUBSTITUTE(SUBSTITUTE(SUBSTITUTE(SUBSTITUTE(SUBSTITUTE(LOWER(AC711&amp;""),CHAR(160)," "),"."," "),","," "),"-"," "),"/"," "),"("," "),")"," "),":"," "),";"," "),"_"," "),"–"," "),"?"," "),"!"," "),"*"," "),"["," "),"]"," "),"'"," "),"#"," "),"+"," "),"&amp;"," "))&amp;" "</f>
        <v>  </v>
      </c>
    </row>
    <row r="712" customFormat="false" ht="39.75" hidden="false" customHeight="true" outlineLevel="0" collapsed="false">
      <c r="A712" s="57" t="s">
        <v>1428</v>
      </c>
      <c r="B712" s="57" t="s">
        <v>309</v>
      </c>
      <c r="C712" s="57" t="str">
        <f aca="false">Flights!$F$26</f>
        <v>MH0002</v>
      </c>
      <c r="D712" s="58" t="n">
        <f aca="false">Flights!$D$26</f>
        <v>46325</v>
      </c>
      <c r="E712" s="57" t="str">
        <f aca="false">Flights!$G$26&amp;"-"&amp;Flights!$H$26</f>
        <v>KUL-LHR</v>
      </c>
      <c r="F712" s="57" t="str">
        <f aca="false">Flights!$K$26</f>
        <v>BC</v>
      </c>
      <c r="G712" s="57" t="s">
        <v>402</v>
      </c>
      <c r="H712" s="57" t="s">
        <v>360</v>
      </c>
      <c r="I712" s="57" t="s">
        <v>361</v>
      </c>
      <c r="J712" s="57" t="s">
        <v>403</v>
      </c>
      <c r="K712" s="67"/>
      <c r="L712" s="67" t="s">
        <v>404</v>
      </c>
      <c r="M712" s="67"/>
      <c r="N712" s="67" t="s">
        <v>365</v>
      </c>
      <c r="O712" s="67" t="s">
        <v>405</v>
      </c>
      <c r="P712" s="57" t="s">
        <v>184</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open",IF(AND(NOT(OR(LEN(AZ712)&lt;15,ISNUMBER(MATCH(AZ712,L_Placeholder,0)))),NOT(SUMPRODUCT(--ISNUMBER(SEARCH(" "&amp;L_EvidencePhrase&amp;" ",BF712)))&gt;0),NOT(OR(LEN(AU712)&lt;2,ISNUMBER(MATCH(AU712,L_Placeholder,0)))),NOT(OR(LEN(AX712)&lt;2,ISNUMBER(MATCH(AX712,L_Placeholder,0)))),TRIM(AE712)&lt;&gt;TRIM(T712)),"N/A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",BD712)))&gt;0),"INVALID – evidence missing, placeholder or not yet on file",IF(OR(LEN(AX712)&lt;2,ISNUMBER(MATCH(AX712,L_Placeholder,0))),"INVALID – verifier missing",IF(AX712=AU712,"INVALID – verifier must be someone other than the PIC",IF(SUMPRODUCT(--ISNUMBER(SEARCH(" "&amp;L_EvidencePhrase&amp;" ",BC712)))&gt;0,"INVALID – result not yet available (awaiting / TBC)",IF(AND(TRIM(U712)="Pass",SUMPRODUCT(--ISNUMBER(SEARCH(" "&amp;L_ResultBad&amp;" ",BC712)))&gt;0,NOT(SUMPRODUCT(--ISNUMBER(SEARCH(" "&amp;L_Negation&amp;" ",BC712)))&gt;0)),"INVALID – result describes a problem: use Fail, then Pass after CA",IF(AND(AQ712=1,OR(OR(LEN(AY712)&lt;3,ISNUMBER(MATCH(AY712,L_Placeholder,0))),SUMPRODUCT(--ISNUMBER(SEARCH(" "&amp;L_EvidencePhrase&amp;" ",BE712)))&gt;0)),"INVALID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SUBSTITUTE(SUBSTITUTE(SUBSTITUTE(SUBSTITUTE(SUBSTITUTE(SUBSTITUTE(SUBSTITUTE(SUBSTITUTE(SUBSTITUTE(SUBSTITUTE(SUBSTITUTE(SUBSTITUTE(SUBSTITUTE(LOWER(T712&amp;""),CHAR(160),"")," ",""),".",""),"-",""),"/",""),"?",""),"_",""),",",""),"[",""),"]",""),"(",""),")",""),"*","")</f>
        <v/>
      </c>
      <c r="AV712" s="61" t="str">
        <f aca="false">SUBSTITUTE(SUBSTITUTE(SUBSTITUTE(SUBSTITUTE(SUBSTITUTE(SUBSTITUTE(SUBSTITUTE(SUBSTITUTE(SUBSTITUTE(SUBSTITUTE(SUBSTITUTE(SUBSTITUTE(SUBSTITUTE(LOWER(V712&amp;""),CHAR(160),"")," ",""),".",""),"-",""),"/",""),"?",""),"_",""),",",""),"[",""),"]",""),"(",""),")",""),"*","")</f>
        <v/>
      </c>
      <c r="AW712" s="61" t="str">
        <f aca="false">SUBSTITUTE(SUBSTITUTE(SUBSTITUTE(SUBSTITUTE(SUBSTITUTE(SUBSTITUTE(SUBSTITUTE(SUBSTITUTE(SUBSTITUTE(SUBSTITUTE(SUBSTITUTE(SUBSTITUTE(SUBSTITUTE(LOWER(Z712&amp;""),CHAR(160),"")," ",""),".",""),"-",""),"/",""),"?",""),"_",""),",",""),"[",""),"]",""),"(",""),")",""),"*","")</f>
        <v/>
      </c>
      <c r="AX712" s="61" t="str">
        <f aca="false">SUBSTITUTE(SUBSTITUTE(SUBSTITUTE(SUBSTITUTE(SUBSTITUTE(SUBSTITUTE(SUBSTITUTE(SUBSTITUTE(SUBSTITUTE(SUBSTITUTE(SUBSTITUTE(SUBSTITUTE(SUBSTITUTE(LOWER(AE712&amp;""),CHAR(160),"")," ",""),".",""),"-",""),"/",""),"?",""),"_",""),",",""),"[",""),"]",""),"(",""),")",""),"*","")</f>
        <v/>
      </c>
      <c r="AY712" s="61" t="str">
        <f aca="false">SUBSTITUTE(SUBSTITUTE(SUBSTITUTE(SUBSTITUTE(SUBSTITUTE(SUBSTITUTE(SUBSTITUTE(SUBSTITUTE(SUBSTITUTE(SUBSTITUTE(SUBSTITUTE(SUBSTITUTE(SUBSTITUTE(LOWER(W712&amp;""),CHAR(160),"")," ",""),".",""),"-",""),"/",""),"?",""),"_",""),",",""),"[",""),"]",""),"(",""),")",""),"*","")</f>
        <v/>
      </c>
      <c r="AZ712" s="61" t="str">
        <f aca="false">SUBSTITUTE(SUBSTITUTE(SUBSTITUTE(SUBSTITUTE(SUBSTITUTE(SUBSTITUTE(SUBSTITUTE(SUBSTITUTE(SUBSTITUTE(SUBSTITUTE(SUBSTITUTE(SUBSTITUTE(SUBSTITUTE(LOWER(AC712&amp;""),CHAR(160),"")," ",""),".",""),"-",""),"/",""),"?",""),"_",""),",",""),"[",""),"]",""),"(",""),")",""),"*","")</f>
        <v/>
      </c>
      <c r="BA712" s="61" t="str">
        <f aca="false">SUBSTITUTE(SUBSTITUTE(SUBSTITUTE(SUBSTITUTE(SUBSTITUTE(SUBSTITUTE(SUBSTITUTE(SUBSTITUTE(SUBSTITUTE(SUBSTITUTE(SUBSTITUTE(SUBSTITUTE(SUBSTITUTE(LOWER(AA712&amp;""),CHAR(160),""),"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"&amp;TRIM(SUBSTITUTE(SUBSTITUTE(SUBSTITUTE(SUBSTITUTE(SUBSTITUTE(SUBSTITUTE(SUBSTITUTE(SUBSTITUTE(SUBSTITUTE(SUBSTITUTE(SUBSTITUTE(SUBSTITUTE(SUBSTITUTE(SUBSTITUTE(SUBSTITUTE(SUBSTITUTE(SUBSTITUTE(SUBSTITUTE(SUBSTITUTE(SUBSTITUTE(LOWER(V712&amp;""),CHAR(160)," "),"."," "),","," "),"-"," "),"/"," "),"("," "),")"," "),":"," "),";"," "),"_"," "),"–"," "),"?"," "),"!"," "),"*"," "),"["," "),"]"," "),"'"," "),"#"," "),"+"," "),"&amp;"," "))&amp;" "</f>
        <v>  </v>
      </c>
      <c r="BD712" s="61" t="str">
        <f aca="false">" "&amp;TRIM(SUBSTITUTE(SUBSTITUTE(SUBSTITUTE(SUBSTITUTE(SUBSTITUTE(SUBSTITUTE(SUBSTITUTE(SUBSTITUTE(SUBSTITUTE(SUBSTITUTE(SUBSTITUTE(SUBSTITUTE(SUBSTITUTE(SUBSTITUTE(SUBSTITUTE(SUBSTITUTE(SUBSTITUTE(SUBSTITUTE(SUBSTITUTE(SUBSTITUTE(LOWER(Z712&amp;""),CHAR(160)," "),"."," "),","," "),"-"," "),"/"," "),"("," "),")"," "),":"," "),";"," "),"_"," "),"–"," "),"?"," "),"!"," "),"*"," "),"["," "),"]"," "),"'"," "),"#"," "),"+"," "),"&amp;"," "))&amp;" "</f>
        <v>  </v>
      </c>
      <c r="BE712" s="61" t="str">
        <f aca="false">" "&amp;TRIM(SUBSTITUTE(SUBSTITUTE(SUBSTITUTE(SUBSTITUTE(SUBSTITUTE(SUBSTITUTE(SUBSTITUTE(SUBSTITUTE(SUBSTITUTE(SUBSTITUTE(SUBSTITUTE(SUBSTITUTE(SUBSTITUTE(SUBSTITUTE(SUBSTITUTE(SUBSTITUTE(SUBSTITUTE(SUBSTITUTE(SUBSTITUTE(SUBSTITUTE(LOWER(W712&amp;""),CHAR(160)," "),"."," "),","," "),"-"," "),"/"," "),"("," "),")"," "),":"," "),";"," "),"_"," "),"–"," "),"?"," "),"!"," "),"*"," "),"["," "),"]"," "),"'"," "),"#"," "),"+"," "),"&amp;"," "))&amp;" "</f>
        <v>  </v>
      </c>
      <c r="BF712" s="61" t="str">
        <f aca="false">" "&amp;TRIM(SUBSTITUTE(SUBSTITUTE(SUBSTITUTE(SUBSTITUTE(SUBSTITUTE(SUBSTITUTE(SUBSTITUTE(SUBSTITUTE(SUBSTITUTE(SUBSTITUTE(SUBSTITUTE(SUBSTITUTE(SUBSTITUTE(SUBSTITUTE(SUBSTITUTE(SUBSTITUTE(SUBSTITUTE(SUBSTITUTE(SUBSTITUTE(SUBSTITUTE(LOWER(AC712&amp;""),CHAR(160)," "),"."," "),","," "),"-"," "),"/"," "),"("," "),")"," "),":"," "),";"," "),"_"," "),"–"," "),"?"," "),"!"," "),"*"," "),"["," "),"]"," "),"'"," "),"#"," "),"+"," "),"&amp;"," "))&amp;" "</f>
        <v>  </v>
      </c>
    </row>
    <row r="713" customFormat="false" ht="39.75" hidden="false" customHeight="true" outlineLevel="0" collapsed="false">
      <c r="A713" s="57" t="s">
        <v>1429</v>
      </c>
      <c r="B713" s="57" t="s">
        <v>309</v>
      </c>
      <c r="C713" s="57" t="str">
        <f aca="false">Flights!$F$26</f>
        <v>MH0002</v>
      </c>
      <c r="D713" s="58" t="n">
        <f aca="false">Flights!$D$26</f>
        <v>46325</v>
      </c>
      <c r="E713" s="57" t="str">
        <f aca="false">Flights!$G$26&amp;"-"&amp;Flights!$H$26</f>
        <v>KUL-LHR</v>
      </c>
      <c r="F713" s="57" t="str">
        <f aca="false">Flights!$K$26</f>
        <v>BC</v>
      </c>
      <c r="G713" s="57" t="s">
        <v>402</v>
      </c>
      <c r="H713" s="57" t="s">
        <v>360</v>
      </c>
      <c r="I713" s="57" t="s">
        <v>361</v>
      </c>
      <c r="J713" s="57" t="s">
        <v>407</v>
      </c>
      <c r="K713" s="67" t="s">
        <v>408</v>
      </c>
      <c r="L713" s="67" t="s">
        <v>404</v>
      </c>
      <c r="M713" s="67"/>
      <c r="N713" s="67" t="s">
        <v>365</v>
      </c>
      <c r="O713" s="67" t="s">
        <v>405</v>
      </c>
      <c r="P713" s="57" t="s">
        <v>184</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open",IF(AND(NOT(OR(LEN(AZ713)&lt;15,ISNUMBER(MATCH(AZ713,L_Placeholder,0)))),NOT(SUMPRODUCT(--ISNUMBER(SEARCH(" "&amp;L_EvidencePhrase&amp;" ",BF713)))&gt;0),NOT(OR(LEN(AU713)&lt;2,ISNUMBER(MATCH(AU713,L_Placeholder,0)))),NOT(OR(LEN(AX713)&lt;2,ISNUMBER(MATCH(AX713,L_Placeholder,0)))),TRIM(AE713)&lt;&gt;TRIM(T713)),"N/A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",BD713)))&gt;0),"INVALID – evidence missing, placeholder or not yet on file",IF(OR(LEN(AX713)&lt;2,ISNUMBER(MATCH(AX713,L_Placeholder,0))),"INVALID – verifier missing",IF(AX713=AU713,"INVALID – verifier must be someone other than the PIC",IF(SUMPRODUCT(--ISNUMBER(SEARCH(" "&amp;L_EvidencePhrase&amp;" ",BC713)))&gt;0,"INVALID – result not yet available (awaiting / TBC)",IF(AND(TRIM(U713)="Pass",SUMPRODUCT(--ISNUMBER(SEARCH(" "&amp;L_ResultBad&amp;" ",BC713)))&gt;0,NOT(SUMPRODUCT(--ISNUMBER(SEARCH(" "&amp;L_Negation&amp;" ",BC713)))&gt;0)),"INVALID – result describes a problem: use Fail, then Pass after CA",IF(AND(AQ713=1,OR(OR(LEN(AY713)&lt;3,ISNUMBER(MATCH(AY713,L_Placeholder,0))),SUMPRODUCT(--ISNUMBER(SEARCH(" "&amp;L_EvidencePhrase&amp;" ",BE713)))&gt;0)),"INVALID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SUBSTITUTE(SUBSTITUTE(SUBSTITUTE(SUBSTITUTE(SUBSTITUTE(SUBSTITUTE(SUBSTITUTE(SUBSTITUTE(SUBSTITUTE(SUBSTITUTE(SUBSTITUTE(SUBSTITUTE(SUBSTITUTE(LOWER(T713&amp;""),CHAR(160),"")," ",""),".",""),"-",""),"/",""),"?",""),"_",""),",",""),"[",""),"]",""),"(",""),")",""),"*","")</f>
        <v/>
      </c>
      <c r="AV713" s="61" t="str">
        <f aca="false">SUBSTITUTE(SUBSTITUTE(SUBSTITUTE(SUBSTITUTE(SUBSTITUTE(SUBSTITUTE(SUBSTITUTE(SUBSTITUTE(SUBSTITUTE(SUBSTITUTE(SUBSTITUTE(SUBSTITUTE(SUBSTITUTE(LOWER(V713&amp;""),CHAR(160),"")," ",""),".",""),"-",""),"/",""),"?",""),"_",""),",",""),"[",""),"]",""),"(",""),")",""),"*","")</f>
        <v/>
      </c>
      <c r="AW713" s="61" t="str">
        <f aca="false">SUBSTITUTE(SUBSTITUTE(SUBSTITUTE(SUBSTITUTE(SUBSTITUTE(SUBSTITUTE(SUBSTITUTE(SUBSTITUTE(SUBSTITUTE(SUBSTITUTE(SUBSTITUTE(SUBSTITUTE(SUBSTITUTE(LOWER(Z713&amp;""),CHAR(160),"")," ",""),".",""),"-",""),"/",""),"?",""),"_",""),",",""),"[",""),"]",""),"(",""),")",""),"*","")</f>
        <v/>
      </c>
      <c r="AX713" s="61" t="str">
        <f aca="false">SUBSTITUTE(SUBSTITUTE(SUBSTITUTE(SUBSTITUTE(SUBSTITUTE(SUBSTITUTE(SUBSTITUTE(SUBSTITUTE(SUBSTITUTE(SUBSTITUTE(SUBSTITUTE(SUBSTITUTE(SUBSTITUTE(LOWER(AE713&amp;""),CHAR(160),"")," ",""),".",""),"-",""),"/",""),"?",""),"_",""),",",""),"[",""),"]",""),"(",""),")",""),"*","")</f>
        <v/>
      </c>
      <c r="AY713" s="61" t="str">
        <f aca="false">SUBSTITUTE(SUBSTITUTE(SUBSTITUTE(SUBSTITUTE(SUBSTITUTE(SUBSTITUTE(SUBSTITUTE(SUBSTITUTE(SUBSTITUTE(SUBSTITUTE(SUBSTITUTE(SUBSTITUTE(SUBSTITUTE(LOWER(W713&amp;""),CHAR(160),"")," ",""),".",""),"-",""),"/",""),"?",""),"_",""),",",""),"[",""),"]",""),"(",""),")",""),"*","")</f>
        <v/>
      </c>
      <c r="AZ713" s="61" t="str">
        <f aca="false">SUBSTITUTE(SUBSTITUTE(SUBSTITUTE(SUBSTITUTE(SUBSTITUTE(SUBSTITUTE(SUBSTITUTE(SUBSTITUTE(SUBSTITUTE(SUBSTITUTE(SUBSTITUTE(SUBSTITUTE(SUBSTITUTE(LOWER(AC713&amp;""),CHAR(160),"")," ",""),".",""),"-",""),"/",""),"?",""),"_",""),",",""),"[",""),"]",""),"(",""),")",""),"*","")</f>
        <v/>
      </c>
      <c r="BA713" s="61" t="str">
        <f aca="false">SUBSTITUTE(SUBSTITUTE(SUBSTITUTE(SUBSTITUTE(SUBSTITUTE(SUBSTITUTE(SUBSTITUTE(SUBSTITUTE(SUBSTITUTE(SUBSTITUTE(SUBSTITUTE(SUBSTITUTE(SUBSTITUTE(LOWER(AA713&amp;""),CHAR(160),""),"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"&amp;TRIM(SUBSTITUTE(SUBSTITUTE(SUBSTITUTE(SUBSTITUTE(SUBSTITUTE(SUBSTITUTE(SUBSTITUTE(SUBSTITUTE(SUBSTITUTE(SUBSTITUTE(SUBSTITUTE(SUBSTITUTE(SUBSTITUTE(SUBSTITUTE(SUBSTITUTE(SUBSTITUTE(SUBSTITUTE(SUBSTITUTE(SUBSTITUTE(SUBSTITUTE(LOWER(V713&amp;""),CHAR(160)," "),"."," "),","," "),"-"," "),"/"," "),"("," "),")"," "),":"," "),";"," "),"_"," "),"–"," "),"?"," "),"!"," "),"*"," "),"["," "),"]"," "),"'"," "),"#"," "),"+"," "),"&amp;"," "))&amp;" "</f>
        <v>  </v>
      </c>
      <c r="BD713" s="61" t="str">
        <f aca="false">" "&amp;TRIM(SUBSTITUTE(SUBSTITUTE(SUBSTITUTE(SUBSTITUTE(SUBSTITUTE(SUBSTITUTE(SUBSTITUTE(SUBSTITUTE(SUBSTITUTE(SUBSTITUTE(SUBSTITUTE(SUBSTITUTE(SUBSTITUTE(SUBSTITUTE(SUBSTITUTE(SUBSTITUTE(SUBSTITUTE(SUBSTITUTE(SUBSTITUTE(SUBSTITUTE(LOWER(Z713&amp;""),CHAR(160)," "),"."," "),","," "),"-"," "),"/"," "),"("," "),")"," "),":"," "),";"," "),"_"," "),"–"," "),"?"," "),"!"," "),"*"," "),"["," "),"]"," "),"'"," "),"#"," "),"+"," "),"&amp;"," "))&amp;" "</f>
        <v>  </v>
      </c>
      <c r="BE713" s="61" t="str">
        <f aca="false">" "&amp;TRIM(SUBSTITUTE(SUBSTITUTE(SUBSTITUTE(SUBSTITUTE(SUBSTITUTE(SUBSTITUTE(SUBSTITUTE(SUBSTITUTE(SUBSTITUTE(SUBSTITUTE(SUBSTITUTE(SUBSTITUTE(SUBSTITUTE(SUBSTITUTE(SUBSTITUTE(SUBSTITUTE(SUBSTITUTE(SUBSTITUTE(SUBSTITUTE(SUBSTITUTE(LOWER(W713&amp;""),CHAR(160)," "),"."," "),","," "),"-"," "),"/"," "),"("," "),")"," "),":"," "),";"," "),"_"," "),"–"," "),"?"," "),"!"," "),"*"," "),"["," "),"]"," "),"'"," "),"#"," "),"+"," "),"&amp;"," "))&amp;" "</f>
        <v>  </v>
      </c>
      <c r="BF713" s="61" t="str">
        <f aca="false">" "&amp;TRIM(SUBSTITUTE(SUBSTITUTE(SUBSTITUTE(SUBSTITUTE(SUBSTITUTE(SUBSTITUTE(SUBSTITUTE(SUBSTITUTE(SUBSTITUTE(SUBSTITUTE(SUBSTITUTE(SUBSTITUTE(SUBSTITUTE(SUBSTITUTE(SUBSTITUTE(SUBSTITUTE(SUBSTITUTE(SUBSTITUTE(SUBSTITUTE(SUBSTITUTE(LOWER(AC713&amp;""),CHAR(160)," "),"."," "),","," "),"-"," "),"/"," "),"("," "),")"," "),":"," "),";"," "),"_"," "),"–"," "),"?"," "),"!"," "),"*"," "),"["," "),"]"," "),"'"," "),"#"," "),"+"," "),"&amp;"," "))&amp;" "</f>
        <v>  </v>
      </c>
    </row>
    <row r="714" customFormat="false" ht="39.75" hidden="false" customHeight="true" outlineLevel="0" collapsed="false">
      <c r="A714" s="57" t="s">
        <v>1430</v>
      </c>
      <c r="B714" s="57" t="s">
        <v>309</v>
      </c>
      <c r="C714" s="57" t="str">
        <f aca="false">Flights!$F$26</f>
        <v>MH0002</v>
      </c>
      <c r="D714" s="58" t="n">
        <f aca="false">Flights!$D$26</f>
        <v>46325</v>
      </c>
      <c r="E714" s="57" t="str">
        <f aca="false">Flights!$G$26&amp;"-"&amp;Flights!$H$26</f>
        <v>KUL-LHR</v>
      </c>
      <c r="F714" s="57" t="str">
        <f aca="false">Flights!$K$26</f>
        <v>BC</v>
      </c>
      <c r="G714" s="57" t="s">
        <v>402</v>
      </c>
      <c r="H714" s="57" t="s">
        <v>360</v>
      </c>
      <c r="I714" s="57" t="s">
        <v>410</v>
      </c>
      <c r="J714" s="57" t="s">
        <v>411</v>
      </c>
      <c r="K714" s="67"/>
      <c r="L714" s="67" t="s">
        <v>404</v>
      </c>
      <c r="M714" s="67"/>
      <c r="N714" s="67" t="s">
        <v>365</v>
      </c>
      <c r="O714" s="67" t="s">
        <v>405</v>
      </c>
      <c r="P714" s="57" t="s">
        <v>184</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open",IF(AND(NOT(OR(LEN(AZ714)&lt;15,ISNUMBER(MATCH(AZ714,L_Placeholder,0)))),NOT(SUMPRODUCT(--ISNUMBER(SEARCH(" "&amp;L_EvidencePhrase&amp;" ",BF714)))&gt;0),NOT(OR(LEN(AU714)&lt;2,ISNUMBER(MATCH(AU714,L_Placeholder,0)))),NOT(OR(LEN(AX714)&lt;2,ISNUMBER(MATCH(AX714,L_Placeholder,0)))),TRIM(AE714)&lt;&gt;TRIM(T714)),"N/A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",BD714)))&gt;0),"INVALID – evidence missing, placeholder or not yet on file",IF(OR(LEN(AX714)&lt;2,ISNUMBER(MATCH(AX714,L_Placeholder,0))),"INVALID – verifier missing",IF(AX714=AU714,"INVALID – verifier must be someone other than the PIC",IF(SUMPRODUCT(--ISNUMBER(SEARCH(" "&amp;L_EvidencePhrase&amp;" ",BC714)))&gt;0,"INVALID – result not yet available (awaiting / TBC)",IF(AND(TRIM(U714)="Pass",SUMPRODUCT(--ISNUMBER(SEARCH(" "&amp;L_ResultBad&amp;" ",BC714)))&gt;0,NOT(SUMPRODUCT(--ISNUMBER(SEARCH(" "&amp;L_Negation&amp;" ",BC714)))&gt;0)),"INVALID – result describes a problem: use Fail, then Pass after CA",IF(AND(AQ714=1,OR(OR(LEN(AY714)&lt;3,ISNUMBER(MATCH(AY714,L_Placeholder,0))),SUMPRODUCT(--ISNUMBER(SEARCH(" "&amp;L_EvidencePhrase&amp;" ",BE714)))&gt;0)),"INVALID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SUBSTITUTE(SUBSTITUTE(SUBSTITUTE(SUBSTITUTE(SUBSTITUTE(SUBSTITUTE(SUBSTITUTE(SUBSTITUTE(SUBSTITUTE(SUBSTITUTE(SUBSTITUTE(SUBSTITUTE(SUBSTITUTE(LOWER(T714&amp;""),CHAR(160),"")," ",""),".",""),"-",""),"/",""),"?",""),"_",""),",",""),"[",""),"]",""),"(",""),")",""),"*","")</f>
        <v/>
      </c>
      <c r="AV714" s="61" t="str">
        <f aca="false">SUBSTITUTE(SUBSTITUTE(SUBSTITUTE(SUBSTITUTE(SUBSTITUTE(SUBSTITUTE(SUBSTITUTE(SUBSTITUTE(SUBSTITUTE(SUBSTITUTE(SUBSTITUTE(SUBSTITUTE(SUBSTITUTE(LOWER(V714&amp;""),CHAR(160),"")," ",""),".",""),"-",""),"/",""),"?",""),"_",""),",",""),"[",""),"]",""),"(",""),")",""),"*","")</f>
        <v/>
      </c>
      <c r="AW714" s="61" t="str">
        <f aca="false">SUBSTITUTE(SUBSTITUTE(SUBSTITUTE(SUBSTITUTE(SUBSTITUTE(SUBSTITUTE(SUBSTITUTE(SUBSTITUTE(SUBSTITUTE(SUBSTITUTE(SUBSTITUTE(SUBSTITUTE(SUBSTITUTE(LOWER(Z714&amp;""),CHAR(160),"")," ",""),".",""),"-",""),"/",""),"?",""),"_",""),",",""),"[",""),"]",""),"(",""),")",""),"*","")</f>
        <v/>
      </c>
      <c r="AX714" s="61" t="str">
        <f aca="false">SUBSTITUTE(SUBSTITUTE(SUBSTITUTE(SUBSTITUTE(SUBSTITUTE(SUBSTITUTE(SUBSTITUTE(SUBSTITUTE(SUBSTITUTE(SUBSTITUTE(SUBSTITUTE(SUBSTITUTE(SUBSTITUTE(LOWER(AE714&amp;""),CHAR(160),"")," ",""),".",""),"-",""),"/",""),"?",""),"_",""),",",""),"[",""),"]",""),"(",""),")",""),"*","")</f>
        <v/>
      </c>
      <c r="AY714" s="61" t="str">
        <f aca="false">SUBSTITUTE(SUBSTITUTE(SUBSTITUTE(SUBSTITUTE(SUBSTITUTE(SUBSTITUTE(SUBSTITUTE(SUBSTITUTE(SUBSTITUTE(SUBSTITUTE(SUBSTITUTE(SUBSTITUTE(SUBSTITUTE(LOWER(W714&amp;""),CHAR(160),"")," ",""),".",""),"-",""),"/",""),"?",""),"_",""),",",""),"[",""),"]",""),"(",""),")",""),"*","")</f>
        <v/>
      </c>
      <c r="AZ714" s="61" t="str">
        <f aca="false">SUBSTITUTE(SUBSTITUTE(SUBSTITUTE(SUBSTITUTE(SUBSTITUTE(SUBSTITUTE(SUBSTITUTE(SUBSTITUTE(SUBSTITUTE(SUBSTITUTE(SUBSTITUTE(SUBSTITUTE(SUBSTITUTE(LOWER(AC714&amp;""),CHAR(160),"")," ",""),".",""),"-",""),"/",""),"?",""),"_",""),",",""),"[",""),"]",""),"(",""),")",""),"*","")</f>
        <v/>
      </c>
      <c r="BA714" s="61" t="str">
        <f aca="false">SUBSTITUTE(SUBSTITUTE(SUBSTITUTE(SUBSTITUTE(SUBSTITUTE(SUBSTITUTE(SUBSTITUTE(SUBSTITUTE(SUBSTITUTE(SUBSTITUTE(SUBSTITUTE(SUBSTITUTE(SUBSTITUTE(LOWER(AA714&amp;""),CHAR(160),""),"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"&amp;TRIM(SUBSTITUTE(SUBSTITUTE(SUBSTITUTE(SUBSTITUTE(SUBSTITUTE(SUBSTITUTE(SUBSTITUTE(SUBSTITUTE(SUBSTITUTE(SUBSTITUTE(SUBSTITUTE(SUBSTITUTE(SUBSTITUTE(SUBSTITUTE(SUBSTITUTE(SUBSTITUTE(SUBSTITUTE(SUBSTITUTE(SUBSTITUTE(SUBSTITUTE(LOWER(V714&amp;""),CHAR(160)," "),"."," "),","," "),"-"," "),"/"," "),"("," "),")"," "),":"," "),";"," "),"_"," "),"–"," "),"?"," "),"!"," "),"*"," "),"["," "),"]"," "),"'"," "),"#"," "),"+"," "),"&amp;"," "))&amp;" "</f>
        <v>  </v>
      </c>
      <c r="BD714" s="61" t="str">
        <f aca="false">" "&amp;TRIM(SUBSTITUTE(SUBSTITUTE(SUBSTITUTE(SUBSTITUTE(SUBSTITUTE(SUBSTITUTE(SUBSTITUTE(SUBSTITUTE(SUBSTITUTE(SUBSTITUTE(SUBSTITUTE(SUBSTITUTE(SUBSTITUTE(SUBSTITUTE(SUBSTITUTE(SUBSTITUTE(SUBSTITUTE(SUBSTITUTE(SUBSTITUTE(SUBSTITUTE(LOWER(Z714&amp;""),CHAR(160)," "),"."," "),","," "),"-"," "),"/"," "),"("," "),")"," "),":"," "),";"," "),"_"," "),"–"," "),"?"," "),"!"," "),"*"," "),"["," "),"]"," "),"'"," "),"#"," "),"+"," "),"&amp;"," "))&amp;" "</f>
        <v>  </v>
      </c>
      <c r="BE714" s="61" t="str">
        <f aca="false">" "&amp;TRIM(SUBSTITUTE(SUBSTITUTE(SUBSTITUTE(SUBSTITUTE(SUBSTITUTE(SUBSTITUTE(SUBSTITUTE(SUBSTITUTE(SUBSTITUTE(SUBSTITUTE(SUBSTITUTE(SUBSTITUTE(SUBSTITUTE(SUBSTITUTE(SUBSTITUTE(SUBSTITUTE(SUBSTITUTE(SUBSTITUTE(SUBSTITUTE(SUBSTITUTE(LOWER(W714&amp;""),CHAR(160)," "),"."," "),","," "),"-"," "),"/"," "),"("," "),")"," "),":"," "),";"," "),"_"," "),"–"," "),"?"," "),"!"," "),"*"," "),"["," "),"]"," "),"'"," "),"#"," "),"+"," "),"&amp;"," "))&amp;" "</f>
        <v>  </v>
      </c>
      <c r="BF714" s="61" t="str">
        <f aca="false">" "&amp;TRIM(SUBSTITUTE(SUBSTITUTE(SUBSTITUTE(SUBSTITUTE(SUBSTITUTE(SUBSTITUTE(SUBSTITUTE(SUBSTITUTE(SUBSTITUTE(SUBSTITUTE(SUBSTITUTE(SUBSTITUTE(SUBSTITUTE(SUBSTITUTE(SUBSTITUTE(SUBSTITUTE(SUBSTITUTE(SUBSTITUTE(SUBSTITUTE(SUBSTITUTE(LOWER(AC714&amp;""),CHAR(160)," "),"."," "),","," "),"-"," "),"/"," "),"("," "),")"," "),":"," "),";"," "),"_"," "),"–"," "),"?"," "),"!"," "),"*"," "),"["," "),"]"," "),"'"," "),"#"," "),"+"," "),"&amp;"," "))&amp;" "</f>
        <v>  </v>
      </c>
    </row>
    <row r="715" customFormat="false" ht="39.75" hidden="false" customHeight="true" outlineLevel="0" collapsed="false">
      <c r="A715" s="57" t="s">
        <v>1431</v>
      </c>
      <c r="B715" s="57" t="s">
        <v>309</v>
      </c>
      <c r="C715" s="57" t="str">
        <f aca="false">Flights!$F$26</f>
        <v>MH0002</v>
      </c>
      <c r="D715" s="58" t="n">
        <f aca="false">Flights!$D$26</f>
        <v>46325</v>
      </c>
      <c r="E715" s="57" t="str">
        <f aca="false">Flights!$G$26&amp;"-"&amp;Flights!$H$26</f>
        <v>KUL-LHR</v>
      </c>
      <c r="F715" s="57" t="str">
        <f aca="false">Flights!$K$26</f>
        <v>BC</v>
      </c>
      <c r="G715" s="57" t="s">
        <v>402</v>
      </c>
      <c r="H715" s="57" t="s">
        <v>360</v>
      </c>
      <c r="I715" s="57" t="s">
        <v>410</v>
      </c>
      <c r="J715" s="57" t="s">
        <v>413</v>
      </c>
      <c r="K715" s="67"/>
      <c r="L715" s="67" t="s">
        <v>404</v>
      </c>
      <c r="M715" s="67"/>
      <c r="N715" s="67" t="s">
        <v>365</v>
      </c>
      <c r="O715" s="67" t="s">
        <v>405</v>
      </c>
      <c r="P715" s="57" t="s">
        <v>184</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open",IF(AND(NOT(OR(LEN(AZ715)&lt;15,ISNUMBER(MATCH(AZ715,L_Placeholder,0)))),NOT(SUMPRODUCT(--ISNUMBER(SEARCH(" "&amp;L_EvidencePhrase&amp;" ",BF715)))&gt;0),NOT(OR(LEN(AU715)&lt;2,ISNUMBER(MATCH(AU715,L_Placeholder,0)))),NOT(OR(LEN(AX715)&lt;2,ISNUMBER(MATCH(AX715,L_Placeholder,0)))),TRIM(AE715)&lt;&gt;TRIM(T715)),"N/A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",BD715)))&gt;0),"INVALID – evidence missing, placeholder or not yet on file",IF(OR(LEN(AX715)&lt;2,ISNUMBER(MATCH(AX715,L_Placeholder,0))),"INVALID – verifier missing",IF(AX715=AU715,"INVALID – verifier must be someone other than the PIC",IF(SUMPRODUCT(--ISNUMBER(SEARCH(" "&amp;L_EvidencePhrase&amp;" ",BC715)))&gt;0,"INVALID – result not yet available (awaiting / TBC)",IF(AND(TRIM(U715)="Pass",SUMPRODUCT(--ISNUMBER(SEARCH(" "&amp;L_ResultBad&amp;" ",BC715)))&gt;0,NOT(SUMPRODUCT(--ISNUMBER(SEARCH(" "&amp;L_Negation&amp;" ",BC715)))&gt;0)),"INVALID – result describes a problem: use Fail, then Pass after CA",IF(AND(AQ715=1,OR(OR(LEN(AY715)&lt;3,ISNUMBER(MATCH(AY715,L_Placeholder,0))),SUMPRODUCT(--ISNUMBER(SEARCH(" "&amp;L_EvidencePhrase&amp;" ",BE715)))&gt;0)),"INVALID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SUBSTITUTE(SUBSTITUTE(SUBSTITUTE(SUBSTITUTE(SUBSTITUTE(SUBSTITUTE(SUBSTITUTE(SUBSTITUTE(SUBSTITUTE(SUBSTITUTE(SUBSTITUTE(SUBSTITUTE(SUBSTITUTE(LOWER(T715&amp;""),CHAR(160),"")," ",""),".",""),"-",""),"/",""),"?",""),"_",""),",",""),"[",""),"]",""),"(",""),")",""),"*","")</f>
        <v/>
      </c>
      <c r="AV715" s="61" t="str">
        <f aca="false">SUBSTITUTE(SUBSTITUTE(SUBSTITUTE(SUBSTITUTE(SUBSTITUTE(SUBSTITUTE(SUBSTITUTE(SUBSTITUTE(SUBSTITUTE(SUBSTITUTE(SUBSTITUTE(SUBSTITUTE(SUBSTITUTE(LOWER(V715&amp;""),CHAR(160),"")," ",""),".",""),"-",""),"/",""),"?",""),"_",""),",",""),"[",""),"]",""),"(",""),")",""),"*","")</f>
        <v/>
      </c>
      <c r="AW715" s="61" t="str">
        <f aca="false">SUBSTITUTE(SUBSTITUTE(SUBSTITUTE(SUBSTITUTE(SUBSTITUTE(SUBSTITUTE(SUBSTITUTE(SUBSTITUTE(SUBSTITUTE(SUBSTITUTE(SUBSTITUTE(SUBSTITUTE(SUBSTITUTE(LOWER(Z715&amp;""),CHAR(160),"")," ",""),".",""),"-",""),"/",""),"?",""),"_",""),",",""),"[",""),"]",""),"(",""),")",""),"*","")</f>
        <v/>
      </c>
      <c r="AX715" s="61" t="str">
        <f aca="false">SUBSTITUTE(SUBSTITUTE(SUBSTITUTE(SUBSTITUTE(SUBSTITUTE(SUBSTITUTE(SUBSTITUTE(SUBSTITUTE(SUBSTITUTE(SUBSTITUTE(SUBSTITUTE(SUBSTITUTE(SUBSTITUTE(LOWER(AE715&amp;""),CHAR(160),"")," ",""),".",""),"-",""),"/",""),"?",""),"_",""),",",""),"[",""),"]",""),"(",""),")",""),"*","")</f>
        <v/>
      </c>
      <c r="AY715" s="61" t="str">
        <f aca="false">SUBSTITUTE(SUBSTITUTE(SUBSTITUTE(SUBSTITUTE(SUBSTITUTE(SUBSTITUTE(SUBSTITUTE(SUBSTITUTE(SUBSTITUTE(SUBSTITUTE(SUBSTITUTE(SUBSTITUTE(SUBSTITUTE(LOWER(W715&amp;""),CHAR(160),"")," ",""),".",""),"-",""),"/",""),"?",""),"_",""),",",""),"[",""),"]",""),"(",""),")",""),"*","")</f>
        <v/>
      </c>
      <c r="AZ715" s="61" t="str">
        <f aca="false">SUBSTITUTE(SUBSTITUTE(SUBSTITUTE(SUBSTITUTE(SUBSTITUTE(SUBSTITUTE(SUBSTITUTE(SUBSTITUTE(SUBSTITUTE(SUBSTITUTE(SUBSTITUTE(SUBSTITUTE(SUBSTITUTE(LOWER(AC715&amp;""),CHAR(160),"")," ",""),".",""),"-",""),"/",""),"?",""),"_",""),",",""),"[",""),"]",""),"(",""),")",""),"*","")</f>
        <v/>
      </c>
      <c r="BA715" s="61" t="str">
        <f aca="false">SUBSTITUTE(SUBSTITUTE(SUBSTITUTE(SUBSTITUTE(SUBSTITUTE(SUBSTITUTE(SUBSTITUTE(SUBSTITUTE(SUBSTITUTE(SUBSTITUTE(SUBSTITUTE(SUBSTITUTE(SUBSTITUTE(LOWER(AA715&amp;""),CHAR(160),""),"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"&amp;TRIM(SUBSTITUTE(SUBSTITUTE(SUBSTITUTE(SUBSTITUTE(SUBSTITUTE(SUBSTITUTE(SUBSTITUTE(SUBSTITUTE(SUBSTITUTE(SUBSTITUTE(SUBSTITUTE(SUBSTITUTE(SUBSTITUTE(SUBSTITUTE(SUBSTITUTE(SUBSTITUTE(SUBSTITUTE(SUBSTITUTE(SUBSTITUTE(SUBSTITUTE(LOWER(V715&amp;""),CHAR(160)," "),"."," "),","," "),"-"," "),"/"," "),"("," "),")"," "),":"," "),";"," "),"_"," "),"–"," "),"?"," "),"!"," "),"*"," "),"["," "),"]"," "),"'"," "),"#"," "),"+"," "),"&amp;"," "))&amp;" "</f>
        <v>  </v>
      </c>
      <c r="BD715" s="61" t="str">
        <f aca="false">" "&amp;TRIM(SUBSTITUTE(SUBSTITUTE(SUBSTITUTE(SUBSTITUTE(SUBSTITUTE(SUBSTITUTE(SUBSTITUTE(SUBSTITUTE(SUBSTITUTE(SUBSTITUTE(SUBSTITUTE(SUBSTITUTE(SUBSTITUTE(SUBSTITUTE(SUBSTITUTE(SUBSTITUTE(SUBSTITUTE(SUBSTITUTE(SUBSTITUTE(SUBSTITUTE(LOWER(Z715&amp;""),CHAR(160)," "),"."," "),","," "),"-"," "),"/"," "),"("," "),")"," "),":"," "),";"," "),"_"," "),"–"," "),"?"," "),"!"," "),"*"," "),"["," "),"]"," "),"'"," "),"#"," "),"+"," "),"&amp;"," "))&amp;" "</f>
        <v>  </v>
      </c>
      <c r="BE715" s="61" t="str">
        <f aca="false">" "&amp;TRIM(SUBSTITUTE(SUBSTITUTE(SUBSTITUTE(SUBSTITUTE(SUBSTITUTE(SUBSTITUTE(SUBSTITUTE(SUBSTITUTE(SUBSTITUTE(SUBSTITUTE(SUBSTITUTE(SUBSTITUTE(SUBSTITUTE(SUBSTITUTE(SUBSTITUTE(SUBSTITUTE(SUBSTITUTE(SUBSTITUTE(SUBSTITUTE(SUBSTITUTE(LOWER(W715&amp;""),CHAR(160)," "),"."," "),","," "),"-"," "),"/"," "),"("," "),")"," "),":"," "),";"," "),"_"," "),"–"," "),"?"," "),"!"," "),"*"," "),"["," "),"]"," "),"'"," "),"#"," "),"+"," "),"&amp;"," "))&amp;" "</f>
        <v>  </v>
      </c>
      <c r="BF715" s="61" t="str">
        <f aca="false">" "&amp;TRIM(SUBSTITUTE(SUBSTITUTE(SUBSTITUTE(SUBSTITUTE(SUBSTITUTE(SUBSTITUTE(SUBSTITUTE(SUBSTITUTE(SUBSTITUTE(SUBSTITUTE(SUBSTITUTE(SUBSTITUTE(SUBSTITUTE(SUBSTITUTE(SUBSTITUTE(SUBSTITUTE(SUBSTITUTE(SUBSTITUTE(SUBSTITUTE(SUBSTITUTE(LOWER(AC715&amp;""),CHAR(160)," "),"."," "),","," "),"-"," "),"/"," "),"("," "),")"," "),":"," "),";"," "),"_"," "),"–"," "),"?"," "),"!"," "),"*"," "),"["," "),"]"," "),"'"," "),"#"," "),"+"," "),"&amp;"," "))&amp;" "</f>
        <v>  </v>
      </c>
    </row>
    <row r="716" customFormat="false" ht="39.75" hidden="false" customHeight="true" outlineLevel="0" collapsed="false">
      <c r="A716" s="57" t="s">
        <v>1432</v>
      </c>
      <c r="B716" s="57" t="s">
        <v>309</v>
      </c>
      <c r="C716" s="57" t="str">
        <f aca="false">Flights!$F$26</f>
        <v>MH0002</v>
      </c>
      <c r="D716" s="58" t="n">
        <f aca="false">Flights!$D$26</f>
        <v>46325</v>
      </c>
      <c r="E716" s="57" t="str">
        <f aca="false">Flights!$G$26&amp;"-"&amp;Flights!$H$26</f>
        <v>KUL-LHR</v>
      </c>
      <c r="F716" s="57" t="str">
        <f aca="false">Flights!$K$26</f>
        <v>BC</v>
      </c>
      <c r="G716" s="57" t="s">
        <v>402</v>
      </c>
      <c r="H716" s="57" t="s">
        <v>360</v>
      </c>
      <c r="I716" s="57" t="s">
        <v>410</v>
      </c>
      <c r="J716" s="57" t="s">
        <v>415</v>
      </c>
      <c r="K716" s="67"/>
      <c r="L716" s="67" t="s">
        <v>404</v>
      </c>
      <c r="M716" s="67"/>
      <c r="N716" s="67" t="s">
        <v>365</v>
      </c>
      <c r="O716" s="67" t="s">
        <v>405</v>
      </c>
      <c r="P716" s="57" t="s">
        <v>184</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open",IF(AND(NOT(OR(LEN(AZ716)&lt;15,ISNUMBER(MATCH(AZ716,L_Placeholder,0)))),NOT(SUMPRODUCT(--ISNUMBER(SEARCH(" "&amp;L_EvidencePhrase&amp;" ",BF716)))&gt;0),NOT(OR(LEN(AU716)&lt;2,ISNUMBER(MATCH(AU716,L_Placeholder,0)))),NOT(OR(LEN(AX716)&lt;2,ISNUMBER(MATCH(AX716,L_Placeholder,0)))),TRIM(AE716)&lt;&gt;TRIM(T716)),"N/A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",BD716)))&gt;0),"INVALID – evidence missing, placeholder or not yet on file",IF(OR(LEN(AX716)&lt;2,ISNUMBER(MATCH(AX716,L_Placeholder,0))),"INVALID – verifier missing",IF(AX716=AU716,"INVALID – verifier must be someone other than the PIC",IF(SUMPRODUCT(--ISNUMBER(SEARCH(" "&amp;L_EvidencePhrase&amp;" ",BC716)))&gt;0,"INVALID – result not yet available (awaiting / TBC)",IF(AND(TRIM(U716)="Pass",SUMPRODUCT(--ISNUMBER(SEARCH(" "&amp;L_ResultBad&amp;" ",BC716)))&gt;0,NOT(SUMPRODUCT(--ISNUMBER(SEARCH(" "&amp;L_Negation&amp;" ",BC716)))&gt;0)),"INVALID – result describes a problem: use Fail, then Pass after CA",IF(AND(AQ716=1,OR(OR(LEN(AY716)&lt;3,ISNUMBER(MATCH(AY716,L_Placeholder,0))),SUMPRODUCT(--ISNUMBER(SEARCH(" "&amp;L_EvidencePhrase&amp;" ",BE716)))&gt;0)),"INVALID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SUBSTITUTE(SUBSTITUTE(SUBSTITUTE(SUBSTITUTE(SUBSTITUTE(SUBSTITUTE(SUBSTITUTE(SUBSTITUTE(SUBSTITUTE(SUBSTITUTE(SUBSTITUTE(SUBSTITUTE(SUBSTITUTE(LOWER(T716&amp;""),CHAR(160),"")," ",""),".",""),"-",""),"/",""),"?",""),"_",""),",",""),"[",""),"]",""),"(",""),")",""),"*","")</f>
        <v/>
      </c>
      <c r="AV716" s="61" t="str">
        <f aca="false">SUBSTITUTE(SUBSTITUTE(SUBSTITUTE(SUBSTITUTE(SUBSTITUTE(SUBSTITUTE(SUBSTITUTE(SUBSTITUTE(SUBSTITUTE(SUBSTITUTE(SUBSTITUTE(SUBSTITUTE(SUBSTITUTE(LOWER(V716&amp;""),CHAR(160),"")," ",""),".",""),"-",""),"/",""),"?",""),"_",""),",",""),"[",""),"]",""),"(",""),")",""),"*","")</f>
        <v/>
      </c>
      <c r="AW716" s="61" t="str">
        <f aca="false">SUBSTITUTE(SUBSTITUTE(SUBSTITUTE(SUBSTITUTE(SUBSTITUTE(SUBSTITUTE(SUBSTITUTE(SUBSTITUTE(SUBSTITUTE(SUBSTITUTE(SUBSTITUTE(SUBSTITUTE(SUBSTITUTE(LOWER(Z716&amp;""),CHAR(160),"")," ",""),".",""),"-",""),"/",""),"?",""),"_",""),",",""),"[",""),"]",""),"(",""),")",""),"*","")</f>
        <v/>
      </c>
      <c r="AX716" s="61" t="str">
        <f aca="false">SUBSTITUTE(SUBSTITUTE(SUBSTITUTE(SUBSTITUTE(SUBSTITUTE(SUBSTITUTE(SUBSTITUTE(SUBSTITUTE(SUBSTITUTE(SUBSTITUTE(SUBSTITUTE(SUBSTITUTE(SUBSTITUTE(LOWER(AE716&amp;""),CHAR(160),"")," ",""),".",""),"-",""),"/",""),"?",""),"_",""),",",""),"[",""),"]",""),"(",""),")",""),"*","")</f>
        <v/>
      </c>
      <c r="AY716" s="61" t="str">
        <f aca="false">SUBSTITUTE(SUBSTITUTE(SUBSTITUTE(SUBSTITUTE(SUBSTITUTE(SUBSTITUTE(SUBSTITUTE(SUBSTITUTE(SUBSTITUTE(SUBSTITUTE(SUBSTITUTE(SUBSTITUTE(SUBSTITUTE(LOWER(W716&amp;""),CHAR(160),"")," ",""),".",""),"-",""),"/",""),"?",""),"_",""),",",""),"[",""),"]",""),"(",""),")",""),"*","")</f>
        <v/>
      </c>
      <c r="AZ716" s="61" t="str">
        <f aca="false">SUBSTITUTE(SUBSTITUTE(SUBSTITUTE(SUBSTITUTE(SUBSTITUTE(SUBSTITUTE(SUBSTITUTE(SUBSTITUTE(SUBSTITUTE(SUBSTITUTE(SUBSTITUTE(SUBSTITUTE(SUBSTITUTE(LOWER(AC716&amp;""),CHAR(160),"")," ",""),".",""),"-",""),"/",""),"?",""),"_",""),",",""),"[",""),"]",""),"(",""),")",""),"*","")</f>
        <v/>
      </c>
      <c r="BA716" s="61" t="str">
        <f aca="false">SUBSTITUTE(SUBSTITUTE(SUBSTITUTE(SUBSTITUTE(SUBSTITUTE(SUBSTITUTE(SUBSTITUTE(SUBSTITUTE(SUBSTITUTE(SUBSTITUTE(SUBSTITUTE(SUBSTITUTE(SUBSTITUTE(LOWER(AA716&amp;""),CHAR(160),""),"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"&amp;TRIM(SUBSTITUTE(SUBSTITUTE(SUBSTITUTE(SUBSTITUTE(SUBSTITUTE(SUBSTITUTE(SUBSTITUTE(SUBSTITUTE(SUBSTITUTE(SUBSTITUTE(SUBSTITUTE(SUBSTITUTE(SUBSTITUTE(SUBSTITUTE(SUBSTITUTE(SUBSTITUTE(SUBSTITUTE(SUBSTITUTE(SUBSTITUTE(SUBSTITUTE(LOWER(V716&amp;""),CHAR(160)," "),"."," "),","," "),"-"," "),"/"," "),"("," "),")"," "),":"," "),";"," "),"_"," "),"–"," "),"?"," "),"!"," "),"*"," "),"["," "),"]"," "),"'"," "),"#"," "),"+"," "),"&amp;"," "))&amp;" "</f>
        <v>  </v>
      </c>
      <c r="BD716" s="61" t="str">
        <f aca="false">" "&amp;TRIM(SUBSTITUTE(SUBSTITUTE(SUBSTITUTE(SUBSTITUTE(SUBSTITUTE(SUBSTITUTE(SUBSTITUTE(SUBSTITUTE(SUBSTITUTE(SUBSTITUTE(SUBSTITUTE(SUBSTITUTE(SUBSTITUTE(SUBSTITUTE(SUBSTITUTE(SUBSTITUTE(SUBSTITUTE(SUBSTITUTE(SUBSTITUTE(SUBSTITUTE(LOWER(Z716&amp;""),CHAR(160)," "),"."," "),","," "),"-"," "),"/"," "),"("," "),")"," "),":"," "),";"," "),"_"," "),"–"," "),"?"," "),"!"," "),"*"," "),"["," "),"]"," "),"'"," "),"#"," "),"+"," "),"&amp;"," "))&amp;" "</f>
        <v>  </v>
      </c>
      <c r="BE716" s="61" t="str">
        <f aca="false">" "&amp;TRIM(SUBSTITUTE(SUBSTITUTE(SUBSTITUTE(SUBSTITUTE(SUBSTITUTE(SUBSTITUTE(SUBSTITUTE(SUBSTITUTE(SUBSTITUTE(SUBSTITUTE(SUBSTITUTE(SUBSTITUTE(SUBSTITUTE(SUBSTITUTE(SUBSTITUTE(SUBSTITUTE(SUBSTITUTE(SUBSTITUTE(SUBSTITUTE(SUBSTITUTE(LOWER(W716&amp;""),CHAR(160)," "),"."," "),","," "),"-"," "),"/"," "),"("," "),")"," "),":"," "),";"," "),"_"," "),"–"," "),"?"," "),"!"," "),"*"," "),"["," "),"]"," "),"'"," "),"#"," "),"+"," "),"&amp;"," "))&amp;" "</f>
        <v>  </v>
      </c>
      <c r="BF716" s="61" t="str">
        <f aca="false">" "&amp;TRIM(SUBSTITUTE(SUBSTITUTE(SUBSTITUTE(SUBSTITUTE(SUBSTITUTE(SUBSTITUTE(SUBSTITUTE(SUBSTITUTE(SUBSTITUTE(SUBSTITUTE(SUBSTITUTE(SUBSTITUTE(SUBSTITUTE(SUBSTITUTE(SUBSTITUTE(SUBSTITUTE(SUBSTITUTE(SUBSTITUTE(SUBSTITUTE(SUBSTITUTE(LOWER(AC716&amp;""),CHAR(160)," "),"."," "),","," "),"-"," "),"/"," "),"("," "),")"," "),":"," "),";"," "),"_"," "),"–"," "),"?"," "),"!"," "),"*"," "),"["," "),"]"," "),"'"," "),"#"," "),"+"," "),"&amp;"," "))&amp;" "</f>
        <v>  </v>
      </c>
    </row>
    <row r="717" customFormat="false" ht="141" hidden="false" customHeight="true" outlineLevel="0" collapsed="false">
      <c r="A717" s="57" t="s">
        <v>1433</v>
      </c>
      <c r="B717" s="57" t="s">
        <v>309</v>
      </c>
      <c r="C717" s="57" t="str">
        <f aca="false">Flights!$F$26</f>
        <v>MH0002</v>
      </c>
      <c r="D717" s="58" t="n">
        <f aca="false">Flights!$D$26</f>
        <v>46325</v>
      </c>
      <c r="E717" s="57" t="str">
        <f aca="false">Flights!$G$26&amp;"-"&amp;Flights!$H$26</f>
        <v>KUL-LHR</v>
      </c>
      <c r="F717" s="57" t="str">
        <f aca="false">Flights!$K$26</f>
        <v>BC</v>
      </c>
      <c r="G717" s="57" t="s">
        <v>402</v>
      </c>
      <c r="H717" s="57" t="s">
        <v>360</v>
      </c>
      <c r="I717" s="57" t="s">
        <v>410</v>
      </c>
      <c r="J717" s="57" t="s">
        <v>417</v>
      </c>
      <c r="K717" s="67" t="s">
        <v>418</v>
      </c>
      <c r="L717" s="67" t="s">
        <v>404</v>
      </c>
      <c r="M717" s="67"/>
      <c r="N717" s="67" t="s">
        <v>365</v>
      </c>
      <c r="O717" s="67" t="s">
        <v>405</v>
      </c>
      <c r="P717" s="57" t="s">
        <v>184</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open",IF(AND(NOT(OR(LEN(AZ717)&lt;15,ISNUMBER(MATCH(AZ717,L_Placeholder,0)))),NOT(SUMPRODUCT(--ISNUMBER(SEARCH(" "&amp;L_EvidencePhrase&amp;" ",BF717)))&gt;0),NOT(OR(LEN(AU717)&lt;2,ISNUMBER(MATCH(AU717,L_Placeholder,0)))),NOT(OR(LEN(AX717)&lt;2,ISNUMBER(MATCH(AX717,L_Placeholder,0)))),TRIM(AE717)&lt;&gt;TRIM(T717)),"N/A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",BD717)))&gt;0),"INVALID – evidence missing, placeholder or not yet on file",IF(OR(LEN(AX717)&lt;2,ISNUMBER(MATCH(AX717,L_Placeholder,0))),"INVALID – verifier missing",IF(AX717=AU717,"INVALID – verifier must be someone other than the PIC",IF(SUMPRODUCT(--ISNUMBER(SEARCH(" "&amp;L_EvidencePhrase&amp;" ",BC717)))&gt;0,"INVALID – result not yet available (awaiting / TBC)",IF(AND(TRIM(U717)="Pass",SUMPRODUCT(--ISNUMBER(SEARCH(" "&amp;L_ResultBad&amp;" ",BC717)))&gt;0,NOT(SUMPRODUCT(--ISNUMBER(SEARCH(" "&amp;L_Negation&amp;" ",BC717)))&gt;0)),"INVALID – result describes a problem: use Fail, then Pass after CA",IF(AND(AQ717=1,OR(OR(LEN(AY717)&lt;3,ISNUMBER(MATCH(AY717,L_Placeholder,0))),SUMPRODUCT(--ISNUMBER(SEARCH(" "&amp;L_EvidencePhrase&amp;" ",BE717)))&gt;0)),"INVALID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SUBSTITUTE(SUBSTITUTE(SUBSTITUTE(SUBSTITUTE(SUBSTITUTE(SUBSTITUTE(SUBSTITUTE(SUBSTITUTE(SUBSTITUTE(SUBSTITUTE(SUBSTITUTE(SUBSTITUTE(SUBSTITUTE(LOWER(T717&amp;""),CHAR(160),"")," ",""),".",""),"-",""),"/",""),"?",""),"_",""),",",""),"[",""),"]",""),"(",""),")",""),"*","")</f>
        <v/>
      </c>
      <c r="AV717" s="61" t="str">
        <f aca="false">SUBSTITUTE(SUBSTITUTE(SUBSTITUTE(SUBSTITUTE(SUBSTITUTE(SUBSTITUTE(SUBSTITUTE(SUBSTITUTE(SUBSTITUTE(SUBSTITUTE(SUBSTITUTE(SUBSTITUTE(SUBSTITUTE(LOWER(V717&amp;""),CHAR(160),"")," ",""),".",""),"-",""),"/",""),"?",""),"_",""),",",""),"[",""),"]",""),"(",""),")",""),"*","")</f>
        <v/>
      </c>
      <c r="AW717" s="61" t="str">
        <f aca="false">SUBSTITUTE(SUBSTITUTE(SUBSTITUTE(SUBSTITUTE(SUBSTITUTE(SUBSTITUTE(SUBSTITUTE(SUBSTITUTE(SUBSTITUTE(SUBSTITUTE(SUBSTITUTE(SUBSTITUTE(SUBSTITUTE(LOWER(Z717&amp;""),CHAR(160),"")," ",""),".",""),"-",""),"/",""),"?",""),"_",""),",",""),"[",""),"]",""),"(",""),")",""),"*","")</f>
        <v/>
      </c>
      <c r="AX717" s="61" t="str">
        <f aca="false">SUBSTITUTE(SUBSTITUTE(SUBSTITUTE(SUBSTITUTE(SUBSTITUTE(SUBSTITUTE(SUBSTITUTE(SUBSTITUTE(SUBSTITUTE(SUBSTITUTE(SUBSTITUTE(SUBSTITUTE(SUBSTITUTE(LOWER(AE717&amp;""),CHAR(160),"")," ",""),".",""),"-",""),"/",""),"?",""),"_",""),",",""),"[",""),"]",""),"(",""),")",""),"*","")</f>
        <v/>
      </c>
      <c r="AY717" s="61" t="str">
        <f aca="false">SUBSTITUTE(SUBSTITUTE(SUBSTITUTE(SUBSTITUTE(SUBSTITUTE(SUBSTITUTE(SUBSTITUTE(SUBSTITUTE(SUBSTITUTE(SUBSTITUTE(SUBSTITUTE(SUBSTITUTE(SUBSTITUTE(LOWER(W717&amp;""),CHAR(160),"")," ",""),".",""),"-",""),"/",""),"?",""),"_",""),",",""),"[",""),"]",""),"(",""),")",""),"*","")</f>
        <v/>
      </c>
      <c r="AZ717" s="61" t="str">
        <f aca="false">SUBSTITUTE(SUBSTITUTE(SUBSTITUTE(SUBSTITUTE(SUBSTITUTE(SUBSTITUTE(SUBSTITUTE(SUBSTITUTE(SUBSTITUTE(SUBSTITUTE(SUBSTITUTE(SUBSTITUTE(SUBSTITUTE(LOWER(AC717&amp;""),CHAR(160),"")," ",""),".",""),"-",""),"/",""),"?",""),"_",""),",",""),"[",""),"]",""),"(",""),")",""),"*","")</f>
        <v/>
      </c>
      <c r="BA717" s="61" t="str">
        <f aca="false">SUBSTITUTE(SUBSTITUTE(SUBSTITUTE(SUBSTITUTE(SUBSTITUTE(SUBSTITUTE(SUBSTITUTE(SUBSTITUTE(SUBSTITUTE(SUBSTITUTE(SUBSTITUTE(SUBSTITUTE(SUBSTITUTE(LOWER(AA717&amp;""),CHAR(160),""),"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"&amp;TRIM(SUBSTITUTE(SUBSTITUTE(SUBSTITUTE(SUBSTITUTE(SUBSTITUTE(SUBSTITUTE(SUBSTITUTE(SUBSTITUTE(SUBSTITUTE(SUBSTITUTE(SUBSTITUTE(SUBSTITUTE(SUBSTITUTE(SUBSTITUTE(SUBSTITUTE(SUBSTITUTE(SUBSTITUTE(SUBSTITUTE(SUBSTITUTE(SUBSTITUTE(LOWER(V717&amp;""),CHAR(160)," "),"."," "),","," "),"-"," "),"/"," "),"("," "),")"," "),":"," "),";"," "),"_"," "),"–"," "),"?"," "),"!"," "),"*"," "),"["," "),"]"," "),"'"," "),"#"," "),"+"," "),"&amp;"," "))&amp;" "</f>
        <v>  </v>
      </c>
      <c r="BD717" s="61" t="str">
        <f aca="false">" "&amp;TRIM(SUBSTITUTE(SUBSTITUTE(SUBSTITUTE(SUBSTITUTE(SUBSTITUTE(SUBSTITUTE(SUBSTITUTE(SUBSTITUTE(SUBSTITUTE(SUBSTITUTE(SUBSTITUTE(SUBSTITUTE(SUBSTITUTE(SUBSTITUTE(SUBSTITUTE(SUBSTITUTE(SUBSTITUTE(SUBSTITUTE(SUBSTITUTE(SUBSTITUTE(LOWER(Z717&amp;""),CHAR(160)," "),"."," "),","," "),"-"," "),"/"," "),"("," "),")"," "),":"," "),";"," "),"_"," "),"–"," "),"?"," "),"!"," "),"*"," "),"["," "),"]"," "),"'"," "),"#"," "),"+"," "),"&amp;"," "))&amp;" "</f>
        <v>  </v>
      </c>
      <c r="BE717" s="61" t="str">
        <f aca="false">" "&amp;TRIM(SUBSTITUTE(SUBSTITUTE(SUBSTITUTE(SUBSTITUTE(SUBSTITUTE(SUBSTITUTE(SUBSTITUTE(SUBSTITUTE(SUBSTITUTE(SUBSTITUTE(SUBSTITUTE(SUBSTITUTE(SUBSTITUTE(SUBSTITUTE(SUBSTITUTE(SUBSTITUTE(SUBSTITUTE(SUBSTITUTE(SUBSTITUTE(SUBSTITUTE(LOWER(W717&amp;""),CHAR(160)," "),"."," "),","," "),"-"," "),"/"," "),"("," "),")"," "),":"," "),";"," "),"_"," "),"–"," "),"?"," "),"!"," "),"*"," "),"["," "),"]"," "),"'"," "),"#"," "),"+"," "),"&amp;"," "))&amp;" "</f>
        <v>  </v>
      </c>
      <c r="BF717" s="61" t="str">
        <f aca="false">" "&amp;TRIM(SUBSTITUTE(SUBSTITUTE(SUBSTITUTE(SUBSTITUTE(SUBSTITUTE(SUBSTITUTE(SUBSTITUTE(SUBSTITUTE(SUBSTITUTE(SUBSTITUTE(SUBSTITUTE(SUBSTITUTE(SUBSTITUTE(SUBSTITUTE(SUBSTITUTE(SUBSTITUTE(SUBSTITUTE(SUBSTITUTE(SUBSTITUTE(SUBSTITUTE(LOWER(AC717&amp;""),CHAR(160)," "),"."," "),","," "),"-"," "),"/"," "),"("," "),")"," "),":"," "),";"," "),"_"," "),"–"," "),"?"," "),"!"," "),"*"," "),"["," "),"]"," "),"'"," "),"#"," "),"+"," "),"&amp;"," "))&amp;" "</f>
        <v>  </v>
      </c>
    </row>
    <row r="718" customFormat="false" ht="39.75" hidden="false" customHeight="true" outlineLevel="0" collapsed="false">
      <c r="A718" s="57" t="s">
        <v>1434</v>
      </c>
      <c r="B718" s="57" t="s">
        <v>309</v>
      </c>
      <c r="C718" s="57" t="str">
        <f aca="false">Flights!$F$26</f>
        <v>MH0002</v>
      </c>
      <c r="D718" s="58" t="n">
        <f aca="false">Flights!$D$26</f>
        <v>46325</v>
      </c>
      <c r="E718" s="57" t="str">
        <f aca="false">Flights!$G$26&amp;"-"&amp;Flights!$H$26</f>
        <v>KUL-LHR</v>
      </c>
      <c r="F718" s="57" t="str">
        <f aca="false">Flights!$K$26</f>
        <v>BC</v>
      </c>
      <c r="G718" s="57" t="s">
        <v>402</v>
      </c>
      <c r="H718" s="57" t="s">
        <v>360</v>
      </c>
      <c r="I718" s="57" t="s">
        <v>410</v>
      </c>
      <c r="J718" s="57" t="s">
        <v>420</v>
      </c>
      <c r="K718" s="67"/>
      <c r="L718" s="67" t="s">
        <v>404</v>
      </c>
      <c r="M718" s="67"/>
      <c r="N718" s="67" t="s">
        <v>365</v>
      </c>
      <c r="O718" s="67" t="s">
        <v>405</v>
      </c>
      <c r="P718" s="57" t="s">
        <v>184</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open",IF(AND(NOT(OR(LEN(AZ718)&lt;15,ISNUMBER(MATCH(AZ718,L_Placeholder,0)))),NOT(SUMPRODUCT(--ISNUMBER(SEARCH(" "&amp;L_EvidencePhrase&amp;" ",BF718)))&gt;0),NOT(OR(LEN(AU718)&lt;2,ISNUMBER(MATCH(AU718,L_Placeholder,0)))),NOT(OR(LEN(AX718)&lt;2,ISNUMBER(MATCH(AX718,L_Placeholder,0)))),TRIM(AE718)&lt;&gt;TRIM(T718)),"N/A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",BD718)))&gt;0),"INVALID – evidence missing, placeholder or not yet on file",IF(OR(LEN(AX718)&lt;2,ISNUMBER(MATCH(AX718,L_Placeholder,0))),"INVALID – verifier missing",IF(AX718=AU718,"INVALID – verifier must be someone other than the PIC",IF(SUMPRODUCT(--ISNUMBER(SEARCH(" "&amp;L_EvidencePhrase&amp;" ",BC718)))&gt;0,"INVALID – result not yet available (awaiting / TBC)",IF(AND(TRIM(U718)="Pass",SUMPRODUCT(--ISNUMBER(SEARCH(" "&amp;L_ResultBad&amp;" ",BC718)))&gt;0,NOT(SUMPRODUCT(--ISNUMBER(SEARCH(" "&amp;L_Negation&amp;" ",BC718)))&gt;0)),"INVALID – result describes a problem: use Fail, then Pass after CA",IF(AND(AQ718=1,OR(OR(LEN(AY718)&lt;3,ISNUMBER(MATCH(AY718,L_Placeholder,0))),SUMPRODUCT(--ISNUMBER(SEARCH(" "&amp;L_EvidencePhrase&amp;" ",BE718)))&gt;0)),"INVALID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SUBSTITUTE(SUBSTITUTE(SUBSTITUTE(SUBSTITUTE(SUBSTITUTE(SUBSTITUTE(SUBSTITUTE(SUBSTITUTE(SUBSTITUTE(SUBSTITUTE(SUBSTITUTE(SUBSTITUTE(SUBSTITUTE(LOWER(T718&amp;""),CHAR(160),"")," ",""),".",""),"-",""),"/",""),"?",""),"_",""),",",""),"[",""),"]",""),"(",""),")",""),"*","")</f>
        <v/>
      </c>
      <c r="AV718" s="61" t="str">
        <f aca="false">SUBSTITUTE(SUBSTITUTE(SUBSTITUTE(SUBSTITUTE(SUBSTITUTE(SUBSTITUTE(SUBSTITUTE(SUBSTITUTE(SUBSTITUTE(SUBSTITUTE(SUBSTITUTE(SUBSTITUTE(SUBSTITUTE(LOWER(V718&amp;""),CHAR(160),"")," ",""),".",""),"-",""),"/",""),"?",""),"_",""),",",""),"[",""),"]",""),"(",""),")",""),"*","")</f>
        <v/>
      </c>
      <c r="AW718" s="61" t="str">
        <f aca="false">SUBSTITUTE(SUBSTITUTE(SUBSTITUTE(SUBSTITUTE(SUBSTITUTE(SUBSTITUTE(SUBSTITUTE(SUBSTITUTE(SUBSTITUTE(SUBSTITUTE(SUBSTITUTE(SUBSTITUTE(SUBSTITUTE(LOWER(Z718&amp;""),CHAR(160),"")," ",""),".",""),"-",""),"/",""),"?",""),"_",""),",",""),"[",""),"]",""),"(",""),")",""),"*","")</f>
        <v/>
      </c>
      <c r="AX718" s="61" t="str">
        <f aca="false">SUBSTITUTE(SUBSTITUTE(SUBSTITUTE(SUBSTITUTE(SUBSTITUTE(SUBSTITUTE(SUBSTITUTE(SUBSTITUTE(SUBSTITUTE(SUBSTITUTE(SUBSTITUTE(SUBSTITUTE(SUBSTITUTE(LOWER(AE718&amp;""),CHAR(160),"")," ",""),".",""),"-",""),"/",""),"?",""),"_",""),",",""),"[",""),"]",""),"(",""),")",""),"*","")</f>
        <v/>
      </c>
      <c r="AY718" s="61" t="str">
        <f aca="false">SUBSTITUTE(SUBSTITUTE(SUBSTITUTE(SUBSTITUTE(SUBSTITUTE(SUBSTITUTE(SUBSTITUTE(SUBSTITUTE(SUBSTITUTE(SUBSTITUTE(SUBSTITUTE(SUBSTITUTE(SUBSTITUTE(LOWER(W718&amp;""),CHAR(160),"")," ",""),".",""),"-",""),"/",""),"?",""),"_",""),",",""),"[",""),"]",""),"(",""),")",""),"*","")</f>
        <v/>
      </c>
      <c r="AZ718" s="61" t="str">
        <f aca="false">SUBSTITUTE(SUBSTITUTE(SUBSTITUTE(SUBSTITUTE(SUBSTITUTE(SUBSTITUTE(SUBSTITUTE(SUBSTITUTE(SUBSTITUTE(SUBSTITUTE(SUBSTITUTE(SUBSTITUTE(SUBSTITUTE(LOWER(AC718&amp;""),CHAR(160),"")," ",""),".",""),"-",""),"/",""),"?",""),"_",""),",",""),"[",""),"]",""),"(",""),")",""),"*","")</f>
        <v/>
      </c>
      <c r="BA718" s="61" t="str">
        <f aca="false">SUBSTITUTE(SUBSTITUTE(SUBSTITUTE(SUBSTITUTE(SUBSTITUTE(SUBSTITUTE(SUBSTITUTE(SUBSTITUTE(SUBSTITUTE(SUBSTITUTE(SUBSTITUTE(SUBSTITUTE(SUBSTITUTE(LOWER(AA718&amp;""),CHAR(160),""),"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"&amp;TRIM(SUBSTITUTE(SUBSTITUTE(SUBSTITUTE(SUBSTITUTE(SUBSTITUTE(SUBSTITUTE(SUBSTITUTE(SUBSTITUTE(SUBSTITUTE(SUBSTITUTE(SUBSTITUTE(SUBSTITUTE(SUBSTITUTE(SUBSTITUTE(SUBSTITUTE(SUBSTITUTE(SUBSTITUTE(SUBSTITUTE(SUBSTITUTE(SUBSTITUTE(LOWER(V718&amp;""),CHAR(160)," "),"."," "),","," "),"-"," "),"/"," "),"("," "),")"," "),":"," "),";"," "),"_"," "),"–"," "),"?"," "),"!"," "),"*"," "),"["," "),"]"," "),"'"," "),"#"," "),"+"," "),"&amp;"," "))&amp;" "</f>
        <v>  </v>
      </c>
      <c r="BD718" s="61" t="str">
        <f aca="false">" "&amp;TRIM(SUBSTITUTE(SUBSTITUTE(SUBSTITUTE(SUBSTITUTE(SUBSTITUTE(SUBSTITUTE(SUBSTITUTE(SUBSTITUTE(SUBSTITUTE(SUBSTITUTE(SUBSTITUTE(SUBSTITUTE(SUBSTITUTE(SUBSTITUTE(SUBSTITUTE(SUBSTITUTE(SUBSTITUTE(SUBSTITUTE(SUBSTITUTE(SUBSTITUTE(LOWER(Z718&amp;""),CHAR(160)," "),"."," "),","," "),"-"," "),"/"," "),"("," "),")"," "),":"," "),";"," "),"_"," "),"–"," "),"?"," "),"!"," "),"*"," "),"["," "),"]"," "),"'"," "),"#"," "),"+"," "),"&amp;"," "))&amp;" "</f>
        <v>  </v>
      </c>
      <c r="BE718" s="61" t="str">
        <f aca="false">" "&amp;TRIM(SUBSTITUTE(SUBSTITUTE(SUBSTITUTE(SUBSTITUTE(SUBSTITUTE(SUBSTITUTE(SUBSTITUTE(SUBSTITUTE(SUBSTITUTE(SUBSTITUTE(SUBSTITUTE(SUBSTITUTE(SUBSTITUTE(SUBSTITUTE(SUBSTITUTE(SUBSTITUTE(SUBSTITUTE(SUBSTITUTE(SUBSTITUTE(SUBSTITUTE(LOWER(W718&amp;""),CHAR(160)," "),"."," "),","," "),"-"," "),"/"," "),"("," "),")"," "),":"," "),";"," "),"_"," "),"–"," "),"?"," "),"!"," "),"*"," "),"["," "),"]"," "),"'"," "),"#"," "),"+"," "),"&amp;"," "))&amp;" "</f>
        <v>  </v>
      </c>
      <c r="BF718" s="61" t="str">
        <f aca="false">" "&amp;TRIM(SUBSTITUTE(SUBSTITUTE(SUBSTITUTE(SUBSTITUTE(SUBSTITUTE(SUBSTITUTE(SUBSTITUTE(SUBSTITUTE(SUBSTITUTE(SUBSTITUTE(SUBSTITUTE(SUBSTITUTE(SUBSTITUTE(SUBSTITUTE(SUBSTITUTE(SUBSTITUTE(SUBSTITUTE(SUBSTITUTE(SUBSTITUTE(SUBSTITUTE(LOWER(AC718&amp;""),CHAR(160)," "),"."," "),","," "),"-"," "),"/"," "),"("," "),")"," "),":"," "),";"," "),"_"," "),"–"," "),"?"," "),"!"," "),"*"," "),"["," "),"]"," "),"'"," "),"#"," "),"+"," "),"&amp;"," "))&amp;" "</f>
        <v>  </v>
      </c>
    </row>
    <row r="719" customFormat="false" ht="91.5" hidden="false" customHeight="true" outlineLevel="0" collapsed="false">
      <c r="A719" s="57" t="s">
        <v>1435</v>
      </c>
      <c r="B719" s="57" t="s">
        <v>309</v>
      </c>
      <c r="C719" s="57" t="str">
        <f aca="false">Flights!$F$26</f>
        <v>MH0002</v>
      </c>
      <c r="D719" s="58" t="n">
        <f aca="false">Flights!$D$26</f>
        <v>46325</v>
      </c>
      <c r="E719" s="57" t="str">
        <f aca="false">Flights!$G$26&amp;"-"&amp;Flights!$H$26</f>
        <v>KUL-LHR</v>
      </c>
      <c r="F719" s="57" t="str">
        <f aca="false">Flights!$K$26</f>
        <v>BC</v>
      </c>
      <c r="G719" s="57" t="s">
        <v>402</v>
      </c>
      <c r="H719" s="57" t="s">
        <v>360</v>
      </c>
      <c r="I719" s="57" t="s">
        <v>422</v>
      </c>
      <c r="J719" s="57" t="s">
        <v>423</v>
      </c>
      <c r="K719" s="67" t="s">
        <v>483</v>
      </c>
      <c r="L719" s="67" t="s">
        <v>425</v>
      </c>
      <c r="M719" s="67" t="s">
        <v>708</v>
      </c>
      <c r="N719" s="67" t="s">
        <v>426</v>
      </c>
      <c r="O719" s="67" t="s">
        <v>709</v>
      </c>
      <c r="P719" s="57" t="s">
        <v>184</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open",IF(AND(NOT(OR(LEN(AZ719)&lt;15,ISNUMBER(MATCH(AZ719,L_Placeholder,0)))),NOT(SUMPRODUCT(--ISNUMBER(SEARCH(" "&amp;L_EvidencePhrase&amp;" ",BF719)))&gt;0),NOT(OR(LEN(AU719)&lt;2,ISNUMBER(MATCH(AU719,L_Placeholder,0)))),NOT(OR(LEN(AX719)&lt;2,ISNUMBER(MATCH(AX719,L_Placeholder,0)))),TRIM(AE719)&lt;&gt;TRIM(T719)),"N/A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",BD719)))&gt;0),"INVALID – evidence missing, placeholder or not yet on file",IF(OR(LEN(AX719)&lt;2,ISNUMBER(MATCH(AX719,L_Placeholder,0))),"INVALID – verifier missing",IF(AX719=AU719,"INVALID – verifier must be someone other than the PIC",IF(SUMPRODUCT(--ISNUMBER(SEARCH(" "&amp;L_EvidencePhrase&amp;" ",BC719)))&gt;0,"INVALID – result not yet available (awaiting / TBC)",IF(AND(TRIM(U719)="Pass",SUMPRODUCT(--ISNUMBER(SEARCH(" "&amp;L_ResultBad&amp;" ",BC719)))&gt;0,NOT(SUMPRODUCT(--ISNUMBER(SEARCH(" "&amp;L_Negation&amp;" ",BC719)))&gt;0)),"INVALID – result describes a problem: use Fail, then Pass after CA",IF(AND(AQ719=1,OR(OR(LEN(AY719)&lt;3,ISNUMBER(MATCH(AY719,L_Placeholder,0))),SUMPRODUCT(--ISNUMBER(SEARCH(" "&amp;L_EvidencePhrase&amp;" ",BE719)))&gt;0)),"INVALID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SUBSTITUTE(SUBSTITUTE(SUBSTITUTE(SUBSTITUTE(SUBSTITUTE(SUBSTITUTE(SUBSTITUTE(SUBSTITUTE(SUBSTITUTE(SUBSTITUTE(SUBSTITUTE(SUBSTITUTE(SUBSTITUTE(LOWER(T719&amp;""),CHAR(160),"")," ",""),".",""),"-",""),"/",""),"?",""),"_",""),",",""),"[",""),"]",""),"(",""),")",""),"*","")</f>
        <v/>
      </c>
      <c r="AV719" s="61" t="str">
        <f aca="false">SUBSTITUTE(SUBSTITUTE(SUBSTITUTE(SUBSTITUTE(SUBSTITUTE(SUBSTITUTE(SUBSTITUTE(SUBSTITUTE(SUBSTITUTE(SUBSTITUTE(SUBSTITUTE(SUBSTITUTE(SUBSTITUTE(LOWER(V719&amp;""),CHAR(160),"")," ",""),".",""),"-",""),"/",""),"?",""),"_",""),",",""),"[",""),"]",""),"(",""),")",""),"*","")</f>
        <v/>
      </c>
      <c r="AW719" s="61" t="str">
        <f aca="false">SUBSTITUTE(SUBSTITUTE(SUBSTITUTE(SUBSTITUTE(SUBSTITUTE(SUBSTITUTE(SUBSTITUTE(SUBSTITUTE(SUBSTITUTE(SUBSTITUTE(SUBSTITUTE(SUBSTITUTE(SUBSTITUTE(LOWER(Z719&amp;""),CHAR(160),"")," ",""),".",""),"-",""),"/",""),"?",""),"_",""),",",""),"[",""),"]",""),"(",""),")",""),"*","")</f>
        <v/>
      </c>
      <c r="AX719" s="61" t="str">
        <f aca="false">SUBSTITUTE(SUBSTITUTE(SUBSTITUTE(SUBSTITUTE(SUBSTITUTE(SUBSTITUTE(SUBSTITUTE(SUBSTITUTE(SUBSTITUTE(SUBSTITUTE(SUBSTITUTE(SUBSTITUTE(SUBSTITUTE(LOWER(AE719&amp;""),CHAR(160),"")," ",""),".",""),"-",""),"/",""),"?",""),"_",""),",",""),"[",""),"]",""),"(",""),")",""),"*","")</f>
        <v/>
      </c>
      <c r="AY719" s="61" t="str">
        <f aca="false">SUBSTITUTE(SUBSTITUTE(SUBSTITUTE(SUBSTITUTE(SUBSTITUTE(SUBSTITUTE(SUBSTITUTE(SUBSTITUTE(SUBSTITUTE(SUBSTITUTE(SUBSTITUTE(SUBSTITUTE(SUBSTITUTE(LOWER(W719&amp;""),CHAR(160),"")," ",""),".",""),"-",""),"/",""),"?",""),"_",""),",",""),"[",""),"]",""),"(",""),")",""),"*","")</f>
        <v/>
      </c>
      <c r="AZ719" s="61" t="str">
        <f aca="false">SUBSTITUTE(SUBSTITUTE(SUBSTITUTE(SUBSTITUTE(SUBSTITUTE(SUBSTITUTE(SUBSTITUTE(SUBSTITUTE(SUBSTITUTE(SUBSTITUTE(SUBSTITUTE(SUBSTITUTE(SUBSTITUTE(LOWER(AC719&amp;""),CHAR(160),"")," ",""),".",""),"-",""),"/",""),"?",""),"_",""),",",""),"[",""),"]",""),"(",""),")",""),"*","")</f>
        <v/>
      </c>
      <c r="BA719" s="61" t="str">
        <f aca="false">SUBSTITUTE(SUBSTITUTE(SUBSTITUTE(SUBSTITUTE(SUBSTITUTE(SUBSTITUTE(SUBSTITUTE(SUBSTITUTE(SUBSTITUTE(SUBSTITUTE(SUBSTITUTE(SUBSTITUTE(SUBSTITUTE(LOWER(AA719&amp;""),CHAR(160),""),"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"&amp;TRIM(SUBSTITUTE(SUBSTITUTE(SUBSTITUTE(SUBSTITUTE(SUBSTITUTE(SUBSTITUTE(SUBSTITUTE(SUBSTITUTE(SUBSTITUTE(SUBSTITUTE(SUBSTITUTE(SUBSTITUTE(SUBSTITUTE(SUBSTITUTE(SUBSTITUTE(SUBSTITUTE(SUBSTITUTE(SUBSTITUTE(SUBSTITUTE(SUBSTITUTE(LOWER(V719&amp;""),CHAR(160)," "),"."," "),","," "),"-"," "),"/"," "),"("," "),")"," "),":"," "),";"," "),"_"," "),"–"," "),"?"," "),"!"," "),"*"," "),"["," "),"]"," "),"'"," "),"#"," "),"+"," "),"&amp;"," "))&amp;" "</f>
        <v>  </v>
      </c>
      <c r="BD719" s="61" t="str">
        <f aca="false">" "&amp;TRIM(SUBSTITUTE(SUBSTITUTE(SUBSTITUTE(SUBSTITUTE(SUBSTITUTE(SUBSTITUTE(SUBSTITUTE(SUBSTITUTE(SUBSTITUTE(SUBSTITUTE(SUBSTITUTE(SUBSTITUTE(SUBSTITUTE(SUBSTITUTE(SUBSTITUTE(SUBSTITUTE(SUBSTITUTE(SUBSTITUTE(SUBSTITUTE(SUBSTITUTE(LOWER(Z719&amp;""),CHAR(160)," "),"."," "),","," "),"-"," "),"/"," "),"("," "),")"," "),":"," "),";"," "),"_"," "),"–"," "),"?"," "),"!"," "),"*"," "),"["," "),"]"," "),"'"," "),"#"," "),"+"," "),"&amp;"," "))&amp;" "</f>
        <v>  </v>
      </c>
      <c r="BE719" s="61" t="str">
        <f aca="false">" "&amp;TRIM(SUBSTITUTE(SUBSTITUTE(SUBSTITUTE(SUBSTITUTE(SUBSTITUTE(SUBSTITUTE(SUBSTITUTE(SUBSTITUTE(SUBSTITUTE(SUBSTITUTE(SUBSTITUTE(SUBSTITUTE(SUBSTITUTE(SUBSTITUTE(SUBSTITUTE(SUBSTITUTE(SUBSTITUTE(SUBSTITUTE(SUBSTITUTE(SUBSTITUTE(LOWER(W719&amp;""),CHAR(160)," "),"."," "),","," "),"-"," "),"/"," "),"("," "),")"," "),":"," "),";"," "),"_"," "),"–"," "),"?"," "),"!"," "),"*"," "),"["," "),"]"," "),"'"," "),"#"," "),"+"," "),"&amp;"," "))&amp;" "</f>
        <v>  </v>
      </c>
      <c r="BF719" s="61" t="str">
        <f aca="false">" "&amp;TRIM(SUBSTITUTE(SUBSTITUTE(SUBSTITUTE(SUBSTITUTE(SUBSTITUTE(SUBSTITUTE(SUBSTITUTE(SUBSTITUTE(SUBSTITUTE(SUBSTITUTE(SUBSTITUTE(SUBSTITUTE(SUBSTITUTE(SUBSTITUTE(SUBSTITUTE(SUBSTITUTE(SUBSTITUTE(SUBSTITUTE(SUBSTITUTE(SUBSTITUTE(LOWER(AC719&amp;""),CHAR(160)," "),"."," "),","," "),"-"," "),"/"," "),"("," "),")"," "),":"," "),";"," "),"_"," "),"–"," "),"?"," "),"!"," "),"*"," "),"["," "),"]"," "),"'"," "),"#"," "),"+"," "),"&amp;"," "))&amp;" "</f>
        <v>  </v>
      </c>
    </row>
    <row r="720" customFormat="false" ht="39.75" hidden="false" customHeight="true" outlineLevel="0" collapsed="false">
      <c r="A720" s="57" t="s">
        <v>1436</v>
      </c>
      <c r="B720" s="57" t="s">
        <v>309</v>
      </c>
      <c r="C720" s="57" t="str">
        <f aca="false">Flights!$F$26</f>
        <v>MH0002</v>
      </c>
      <c r="D720" s="58" t="n">
        <f aca="false">Flights!$D$26</f>
        <v>46325</v>
      </c>
      <c r="E720" s="57" t="str">
        <f aca="false">Flights!$G$26&amp;"-"&amp;Flights!$H$26</f>
        <v>KUL-LHR</v>
      </c>
      <c r="F720" s="57" t="str">
        <f aca="false">Flights!$K$26</f>
        <v>BC</v>
      </c>
      <c r="G720" s="57" t="s">
        <v>402</v>
      </c>
      <c r="H720" s="57" t="s">
        <v>360</v>
      </c>
      <c r="I720" s="57" t="s">
        <v>422</v>
      </c>
      <c r="J720" s="57" t="s">
        <v>711</v>
      </c>
      <c r="K720" s="67" t="s">
        <v>712</v>
      </c>
      <c r="L720" s="67" t="s">
        <v>713</v>
      </c>
      <c r="M720" s="67" t="s">
        <v>184</v>
      </c>
      <c r="N720" s="67" t="s">
        <v>365</v>
      </c>
      <c r="O720" s="67" t="s">
        <v>714</v>
      </c>
      <c r="P720" s="57" t="s">
        <v>184</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open",IF(AND(NOT(OR(LEN(AZ720)&lt;15,ISNUMBER(MATCH(AZ720,L_Placeholder,0)))),NOT(SUMPRODUCT(--ISNUMBER(SEARCH(" "&amp;L_EvidencePhrase&amp;" ",BF720)))&gt;0),NOT(OR(LEN(AU720)&lt;2,ISNUMBER(MATCH(AU720,L_Placeholder,0)))),NOT(OR(LEN(AX720)&lt;2,ISNUMBER(MATCH(AX720,L_Placeholder,0)))),TRIM(AE720)&lt;&gt;TRIM(T720)),"N/A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",BD720)))&gt;0),"INVALID – evidence missing, placeholder or not yet on file",IF(OR(LEN(AX720)&lt;2,ISNUMBER(MATCH(AX720,L_Placeholder,0))),"INVALID – verifier missing",IF(AX720=AU720,"INVALID – verifier must be someone other than the PIC",IF(SUMPRODUCT(--ISNUMBER(SEARCH(" "&amp;L_EvidencePhrase&amp;" ",BC720)))&gt;0,"INVALID – result not yet available (awaiting / TBC)",IF(AND(TRIM(U720)="Pass",SUMPRODUCT(--ISNUMBER(SEARCH(" "&amp;L_ResultBad&amp;" ",BC720)))&gt;0,NOT(SUMPRODUCT(--ISNUMBER(SEARCH(" "&amp;L_Negation&amp;" ",BC720)))&gt;0)),"INVALID – result describes a problem: use Fail, then Pass after CA",IF(AND(AQ720=1,OR(OR(LEN(AY720)&lt;3,ISNUMBER(MATCH(AY720,L_Placeholder,0))),SUMPRODUCT(--ISNUMBER(SEARCH(" "&amp;L_EvidencePhrase&amp;" ",BE720)))&gt;0)),"INVALID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SUBSTITUTE(SUBSTITUTE(SUBSTITUTE(SUBSTITUTE(SUBSTITUTE(SUBSTITUTE(SUBSTITUTE(SUBSTITUTE(SUBSTITUTE(SUBSTITUTE(SUBSTITUTE(SUBSTITUTE(SUBSTITUTE(LOWER(T720&amp;""),CHAR(160),"")," ",""),".",""),"-",""),"/",""),"?",""),"_",""),",",""),"[",""),"]",""),"(",""),")",""),"*","")</f>
        <v/>
      </c>
      <c r="AV720" s="61" t="str">
        <f aca="false">SUBSTITUTE(SUBSTITUTE(SUBSTITUTE(SUBSTITUTE(SUBSTITUTE(SUBSTITUTE(SUBSTITUTE(SUBSTITUTE(SUBSTITUTE(SUBSTITUTE(SUBSTITUTE(SUBSTITUTE(SUBSTITUTE(LOWER(V720&amp;""),CHAR(160),"")," ",""),".",""),"-",""),"/",""),"?",""),"_",""),",",""),"[",""),"]",""),"(",""),")",""),"*","")</f>
        <v/>
      </c>
      <c r="AW720" s="61" t="str">
        <f aca="false">SUBSTITUTE(SUBSTITUTE(SUBSTITUTE(SUBSTITUTE(SUBSTITUTE(SUBSTITUTE(SUBSTITUTE(SUBSTITUTE(SUBSTITUTE(SUBSTITUTE(SUBSTITUTE(SUBSTITUTE(SUBSTITUTE(LOWER(Z720&amp;""),CHAR(160),"")," ",""),".",""),"-",""),"/",""),"?",""),"_",""),",",""),"[",""),"]",""),"(",""),")",""),"*","")</f>
        <v/>
      </c>
      <c r="AX720" s="61" t="str">
        <f aca="false">SUBSTITUTE(SUBSTITUTE(SUBSTITUTE(SUBSTITUTE(SUBSTITUTE(SUBSTITUTE(SUBSTITUTE(SUBSTITUTE(SUBSTITUTE(SUBSTITUTE(SUBSTITUTE(SUBSTITUTE(SUBSTITUTE(LOWER(AE720&amp;""),CHAR(160),"")," ",""),".",""),"-",""),"/",""),"?",""),"_",""),",",""),"[",""),"]",""),"(",""),")",""),"*","")</f>
        <v/>
      </c>
      <c r="AY720" s="61" t="str">
        <f aca="false">SUBSTITUTE(SUBSTITUTE(SUBSTITUTE(SUBSTITUTE(SUBSTITUTE(SUBSTITUTE(SUBSTITUTE(SUBSTITUTE(SUBSTITUTE(SUBSTITUTE(SUBSTITUTE(SUBSTITUTE(SUBSTITUTE(LOWER(W720&amp;""),CHAR(160),"")," ",""),".",""),"-",""),"/",""),"?",""),"_",""),",",""),"[",""),"]",""),"(",""),")",""),"*","")</f>
        <v/>
      </c>
      <c r="AZ720" s="61" t="str">
        <f aca="false">SUBSTITUTE(SUBSTITUTE(SUBSTITUTE(SUBSTITUTE(SUBSTITUTE(SUBSTITUTE(SUBSTITUTE(SUBSTITUTE(SUBSTITUTE(SUBSTITUTE(SUBSTITUTE(SUBSTITUTE(SUBSTITUTE(LOWER(AC720&amp;""),CHAR(160),"")," ",""),".",""),"-",""),"/",""),"?",""),"_",""),",",""),"[",""),"]",""),"(",""),")",""),"*","")</f>
        <v/>
      </c>
      <c r="BA720" s="61" t="str">
        <f aca="false">SUBSTITUTE(SUBSTITUTE(SUBSTITUTE(SUBSTITUTE(SUBSTITUTE(SUBSTITUTE(SUBSTITUTE(SUBSTITUTE(SUBSTITUTE(SUBSTITUTE(SUBSTITUTE(SUBSTITUTE(SUBSTITUTE(LOWER(AA720&amp;""),CHAR(160),""),"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"&amp;TRIM(SUBSTITUTE(SUBSTITUTE(SUBSTITUTE(SUBSTITUTE(SUBSTITUTE(SUBSTITUTE(SUBSTITUTE(SUBSTITUTE(SUBSTITUTE(SUBSTITUTE(SUBSTITUTE(SUBSTITUTE(SUBSTITUTE(SUBSTITUTE(SUBSTITUTE(SUBSTITUTE(SUBSTITUTE(SUBSTITUTE(SUBSTITUTE(SUBSTITUTE(LOWER(V720&amp;""),CHAR(160)," "),"."," "),","," "),"-"," "),"/"," "),"("," "),")"," "),":"," "),";"," "),"_"," "),"–"," "),"?"," "),"!"," "),"*"," "),"["," "),"]"," "),"'"," "),"#"," "),"+"," "),"&amp;"," "))&amp;" "</f>
        <v>  </v>
      </c>
      <c r="BD720" s="61" t="str">
        <f aca="false">" "&amp;TRIM(SUBSTITUTE(SUBSTITUTE(SUBSTITUTE(SUBSTITUTE(SUBSTITUTE(SUBSTITUTE(SUBSTITUTE(SUBSTITUTE(SUBSTITUTE(SUBSTITUTE(SUBSTITUTE(SUBSTITUTE(SUBSTITUTE(SUBSTITUTE(SUBSTITUTE(SUBSTITUTE(SUBSTITUTE(SUBSTITUTE(SUBSTITUTE(SUBSTITUTE(LOWER(Z720&amp;""),CHAR(160)," "),"."," "),","," "),"-"," "),"/"," "),"("," "),")"," "),":"," "),";"," "),"_"," "),"–"," "),"?"," "),"!"," "),"*"," "),"["," "),"]"," "),"'"," "),"#"," "),"+"," "),"&amp;"," "))&amp;" "</f>
        <v>  </v>
      </c>
      <c r="BE720" s="61" t="str">
        <f aca="false">" "&amp;TRIM(SUBSTITUTE(SUBSTITUTE(SUBSTITUTE(SUBSTITUTE(SUBSTITUTE(SUBSTITUTE(SUBSTITUTE(SUBSTITUTE(SUBSTITUTE(SUBSTITUTE(SUBSTITUTE(SUBSTITUTE(SUBSTITUTE(SUBSTITUTE(SUBSTITUTE(SUBSTITUTE(SUBSTITUTE(SUBSTITUTE(SUBSTITUTE(SUBSTITUTE(LOWER(W720&amp;""),CHAR(160)," "),"."," "),","," "),"-"," "),"/"," "),"("," "),")"," "),":"," "),";"," "),"_"," "),"–"," "),"?"," "),"!"," "),"*"," "),"["," "),"]"," "),"'"," "),"#"," "),"+"," "),"&amp;"," "))&amp;" "</f>
        <v>  </v>
      </c>
      <c r="BF720" s="61" t="str">
        <f aca="false">" "&amp;TRIM(SUBSTITUTE(SUBSTITUTE(SUBSTITUTE(SUBSTITUTE(SUBSTITUTE(SUBSTITUTE(SUBSTITUTE(SUBSTITUTE(SUBSTITUTE(SUBSTITUTE(SUBSTITUTE(SUBSTITUTE(SUBSTITUTE(SUBSTITUTE(SUBSTITUTE(SUBSTITUTE(SUBSTITUTE(SUBSTITUTE(SUBSTITUTE(SUBSTITUTE(LOWER(AC720&amp;""),CHAR(160)," "),"."," "),","," "),"-"," "),"/"," "),"("," "),")"," "),":"," "),";"," "),"_"," "),"–"," "),"?"," "),"!"," "),"*"," "),"["," "),"]"," "),"'"," "),"#"," "),"+"," "),"&amp;"," "))&amp;" "</f>
        <v>  </v>
      </c>
    </row>
    <row r="721" customFormat="false" ht="39.75" hidden="false" customHeight="true" outlineLevel="0" collapsed="false">
      <c r="A721" s="57" t="s">
        <v>1437</v>
      </c>
      <c r="B721" s="57" t="s">
        <v>309</v>
      </c>
      <c r="C721" s="57" t="str">
        <f aca="false">Flights!$F$26</f>
        <v>MH0002</v>
      </c>
      <c r="D721" s="58" t="n">
        <f aca="false">Flights!$D$26</f>
        <v>46325</v>
      </c>
      <c r="E721" s="57" t="str">
        <f aca="false">Flights!$G$26&amp;"-"&amp;Flights!$H$26</f>
        <v>KUL-LHR</v>
      </c>
      <c r="F721" s="57" t="str">
        <f aca="false">Flights!$K$26</f>
        <v>BC</v>
      </c>
      <c r="G721" s="57" t="s">
        <v>402</v>
      </c>
      <c r="H721" s="57" t="s">
        <v>360</v>
      </c>
      <c r="I721" s="57" t="s">
        <v>422</v>
      </c>
      <c r="J721" s="57" t="s">
        <v>585</v>
      </c>
      <c r="K721" s="67" t="s">
        <v>483</v>
      </c>
      <c r="L721" s="67" t="s">
        <v>716</v>
      </c>
      <c r="M721" s="67" t="s">
        <v>184</v>
      </c>
      <c r="N721" s="67" t="s">
        <v>365</v>
      </c>
      <c r="O721" s="67"/>
      <c r="P721" s="57" t="s">
        <v>184</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open",IF(AND(NOT(OR(LEN(AZ721)&lt;15,ISNUMBER(MATCH(AZ721,L_Placeholder,0)))),NOT(SUMPRODUCT(--ISNUMBER(SEARCH(" "&amp;L_EvidencePhrase&amp;" ",BF721)))&gt;0),NOT(OR(LEN(AU721)&lt;2,ISNUMBER(MATCH(AU721,L_Placeholder,0)))),NOT(OR(LEN(AX721)&lt;2,ISNUMBER(MATCH(AX721,L_Placeholder,0)))),TRIM(AE721)&lt;&gt;TRIM(T721)),"N/A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",BD721)))&gt;0),"INVALID – evidence missing, placeholder or not yet on file",IF(OR(LEN(AX721)&lt;2,ISNUMBER(MATCH(AX721,L_Placeholder,0))),"INVALID – verifier missing",IF(AX721=AU721,"INVALID – verifier must be someone other than the PIC",IF(SUMPRODUCT(--ISNUMBER(SEARCH(" "&amp;L_EvidencePhrase&amp;" ",BC721)))&gt;0,"INVALID – result not yet available (awaiting / TBC)",IF(AND(TRIM(U721)="Pass",SUMPRODUCT(--ISNUMBER(SEARCH(" "&amp;L_ResultBad&amp;" ",BC721)))&gt;0,NOT(SUMPRODUCT(--ISNUMBER(SEARCH(" "&amp;L_Negation&amp;" ",BC721)))&gt;0)),"INVALID – result describes a problem: use Fail, then Pass after CA",IF(AND(AQ721=1,OR(OR(LEN(AY721)&lt;3,ISNUMBER(MATCH(AY721,L_Placeholder,0))),SUMPRODUCT(--ISNUMBER(SEARCH(" "&amp;L_EvidencePhrase&amp;" ",BE721)))&gt;0)),"INVALID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SUBSTITUTE(SUBSTITUTE(SUBSTITUTE(SUBSTITUTE(SUBSTITUTE(SUBSTITUTE(SUBSTITUTE(SUBSTITUTE(SUBSTITUTE(SUBSTITUTE(SUBSTITUTE(SUBSTITUTE(SUBSTITUTE(LOWER(T721&amp;""),CHAR(160),"")," ",""),".",""),"-",""),"/",""),"?",""),"_",""),",",""),"[",""),"]",""),"(",""),")",""),"*","")</f>
        <v/>
      </c>
      <c r="AV721" s="61" t="str">
        <f aca="false">SUBSTITUTE(SUBSTITUTE(SUBSTITUTE(SUBSTITUTE(SUBSTITUTE(SUBSTITUTE(SUBSTITUTE(SUBSTITUTE(SUBSTITUTE(SUBSTITUTE(SUBSTITUTE(SUBSTITUTE(SUBSTITUTE(LOWER(V721&amp;""),CHAR(160),"")," ",""),".",""),"-",""),"/",""),"?",""),"_",""),",",""),"[",""),"]",""),"(",""),")",""),"*","")</f>
        <v/>
      </c>
      <c r="AW721" s="61" t="str">
        <f aca="false">SUBSTITUTE(SUBSTITUTE(SUBSTITUTE(SUBSTITUTE(SUBSTITUTE(SUBSTITUTE(SUBSTITUTE(SUBSTITUTE(SUBSTITUTE(SUBSTITUTE(SUBSTITUTE(SUBSTITUTE(SUBSTITUTE(LOWER(Z721&amp;""),CHAR(160),"")," ",""),".",""),"-",""),"/",""),"?",""),"_",""),",",""),"[",""),"]",""),"(",""),")",""),"*","")</f>
        <v/>
      </c>
      <c r="AX721" s="61" t="str">
        <f aca="false">SUBSTITUTE(SUBSTITUTE(SUBSTITUTE(SUBSTITUTE(SUBSTITUTE(SUBSTITUTE(SUBSTITUTE(SUBSTITUTE(SUBSTITUTE(SUBSTITUTE(SUBSTITUTE(SUBSTITUTE(SUBSTITUTE(LOWER(AE721&amp;""),CHAR(160),"")," ",""),".",""),"-",""),"/",""),"?",""),"_",""),",",""),"[",""),"]",""),"(",""),")",""),"*","")</f>
        <v/>
      </c>
      <c r="AY721" s="61" t="str">
        <f aca="false">SUBSTITUTE(SUBSTITUTE(SUBSTITUTE(SUBSTITUTE(SUBSTITUTE(SUBSTITUTE(SUBSTITUTE(SUBSTITUTE(SUBSTITUTE(SUBSTITUTE(SUBSTITUTE(SUBSTITUTE(SUBSTITUTE(LOWER(W721&amp;""),CHAR(160),"")," ",""),".",""),"-",""),"/",""),"?",""),"_",""),",",""),"[",""),"]",""),"(",""),")",""),"*","")</f>
        <v/>
      </c>
      <c r="AZ721" s="61" t="str">
        <f aca="false">SUBSTITUTE(SUBSTITUTE(SUBSTITUTE(SUBSTITUTE(SUBSTITUTE(SUBSTITUTE(SUBSTITUTE(SUBSTITUTE(SUBSTITUTE(SUBSTITUTE(SUBSTITUTE(SUBSTITUTE(SUBSTITUTE(LOWER(AC721&amp;""),CHAR(160),"")," ",""),".",""),"-",""),"/",""),"?",""),"_",""),",",""),"[",""),"]",""),"(",""),")",""),"*","")</f>
        <v/>
      </c>
      <c r="BA721" s="61" t="str">
        <f aca="false">SUBSTITUTE(SUBSTITUTE(SUBSTITUTE(SUBSTITUTE(SUBSTITUTE(SUBSTITUTE(SUBSTITUTE(SUBSTITUTE(SUBSTITUTE(SUBSTITUTE(SUBSTITUTE(SUBSTITUTE(SUBSTITUTE(LOWER(AA721&amp;""),CHAR(160),""),"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"&amp;TRIM(SUBSTITUTE(SUBSTITUTE(SUBSTITUTE(SUBSTITUTE(SUBSTITUTE(SUBSTITUTE(SUBSTITUTE(SUBSTITUTE(SUBSTITUTE(SUBSTITUTE(SUBSTITUTE(SUBSTITUTE(SUBSTITUTE(SUBSTITUTE(SUBSTITUTE(SUBSTITUTE(SUBSTITUTE(SUBSTITUTE(SUBSTITUTE(SUBSTITUTE(LOWER(V721&amp;""),CHAR(160)," "),"."," "),","," "),"-"," "),"/"," "),"("," "),")"," "),":"," "),";"," "),"_"," "),"–"," "),"?"," "),"!"," "),"*"," "),"["," "),"]"," "),"'"," "),"#"," "),"+"," "),"&amp;"," "))&amp;" "</f>
        <v>  </v>
      </c>
      <c r="BD721" s="61" t="str">
        <f aca="false">" "&amp;TRIM(SUBSTITUTE(SUBSTITUTE(SUBSTITUTE(SUBSTITUTE(SUBSTITUTE(SUBSTITUTE(SUBSTITUTE(SUBSTITUTE(SUBSTITUTE(SUBSTITUTE(SUBSTITUTE(SUBSTITUTE(SUBSTITUTE(SUBSTITUTE(SUBSTITUTE(SUBSTITUTE(SUBSTITUTE(SUBSTITUTE(SUBSTITUTE(SUBSTITUTE(LOWER(Z721&amp;""),CHAR(160)," "),"."," "),","," "),"-"," "),"/"," "),"("," "),")"," "),":"," "),";"," "),"_"," "),"–"," "),"?"," "),"!"," "),"*"," "),"["," "),"]"," "),"'"," "),"#"," "),"+"," "),"&amp;"," "))&amp;" "</f>
        <v>  </v>
      </c>
      <c r="BE721" s="61" t="str">
        <f aca="false">" "&amp;TRIM(SUBSTITUTE(SUBSTITUTE(SUBSTITUTE(SUBSTITUTE(SUBSTITUTE(SUBSTITUTE(SUBSTITUTE(SUBSTITUTE(SUBSTITUTE(SUBSTITUTE(SUBSTITUTE(SUBSTITUTE(SUBSTITUTE(SUBSTITUTE(SUBSTITUTE(SUBSTITUTE(SUBSTITUTE(SUBSTITUTE(SUBSTITUTE(SUBSTITUTE(LOWER(W721&amp;""),CHAR(160)," "),"."," "),","," "),"-"," "),"/"," "),"("," "),")"," "),":"," "),";"," "),"_"," "),"–"," "),"?"," "),"!"," "),"*"," "),"["," "),"]"," "),"'"," "),"#"," "),"+"," "),"&amp;"," "))&amp;" "</f>
        <v>  </v>
      </c>
      <c r="BF721" s="61" t="str">
        <f aca="false">" "&amp;TRIM(SUBSTITUTE(SUBSTITUTE(SUBSTITUTE(SUBSTITUTE(SUBSTITUTE(SUBSTITUTE(SUBSTITUTE(SUBSTITUTE(SUBSTITUTE(SUBSTITUTE(SUBSTITUTE(SUBSTITUTE(SUBSTITUTE(SUBSTITUTE(SUBSTITUTE(SUBSTITUTE(SUBSTITUTE(SUBSTITUTE(SUBSTITUTE(SUBSTITUTE(LOWER(AC721&amp;""),CHAR(160)," "),"."," "),","," "),"-"," "),"/"," "),"("," "),")"," "),":"," "),";"," "),"_"," "),"–"," "),"?"," "),"!"," "),"*"," "),"["," "),"]"," "),"'"," "),"#"," "),"+"," "),"&amp;"," "))&amp;" "</f>
        <v>  </v>
      </c>
    </row>
    <row r="722" customFormat="false" ht="41.25" hidden="false" customHeight="true" outlineLevel="0" collapsed="false">
      <c r="A722" s="57" t="s">
        <v>1438</v>
      </c>
      <c r="B722" s="57" t="s">
        <v>309</v>
      </c>
      <c r="C722" s="57" t="str">
        <f aca="false">Flights!$F$26</f>
        <v>MH0002</v>
      </c>
      <c r="D722" s="58" t="n">
        <f aca="false">Flights!$D$26</f>
        <v>46325</v>
      </c>
      <c r="E722" s="57" t="str">
        <f aca="false">Flights!$G$26&amp;"-"&amp;Flights!$H$26</f>
        <v>KUL-LHR</v>
      </c>
      <c r="F722" s="57" t="str">
        <f aca="false">Flights!$K$26</f>
        <v>BC</v>
      </c>
      <c r="G722" s="57" t="s">
        <v>402</v>
      </c>
      <c r="H722" s="57" t="s">
        <v>360</v>
      </c>
      <c r="I722" s="57" t="s">
        <v>481</v>
      </c>
      <c r="J722" s="57" t="s">
        <v>482</v>
      </c>
      <c r="K722" s="67" t="s">
        <v>483</v>
      </c>
      <c r="L722" s="67" t="s">
        <v>718</v>
      </c>
      <c r="M722" s="67" t="s">
        <v>433</v>
      </c>
      <c r="N722" s="67" t="s">
        <v>365</v>
      </c>
      <c r="O722" s="67" t="s">
        <v>485</v>
      </c>
      <c r="P722" s="57" t="s">
        <v>184</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open",IF(AND(NOT(OR(LEN(AZ722)&lt;15,ISNUMBER(MATCH(AZ722,L_Placeholder,0)))),NOT(SUMPRODUCT(--ISNUMBER(SEARCH(" "&amp;L_EvidencePhrase&amp;" ",BF722)))&gt;0),NOT(OR(LEN(AU722)&lt;2,ISNUMBER(MATCH(AU722,L_Placeholder,0)))),NOT(OR(LEN(AX722)&lt;2,ISNUMBER(MATCH(AX722,L_Placeholder,0)))),TRIM(AE722)&lt;&gt;TRIM(T722)),"N/A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",BD722)))&gt;0),"INVALID – evidence missing, placeholder or not yet on file",IF(OR(LEN(AX722)&lt;2,ISNUMBER(MATCH(AX722,L_Placeholder,0))),"INVALID – verifier missing",IF(AX722=AU722,"INVALID – verifier must be someone other than the PIC",IF(SUMPRODUCT(--ISNUMBER(SEARCH(" "&amp;L_EvidencePhrase&amp;" ",BC722)))&gt;0,"INVALID – result not yet available (awaiting / TBC)",IF(AND(TRIM(U722)="Pass",SUMPRODUCT(--ISNUMBER(SEARCH(" "&amp;L_ResultBad&amp;" ",BC722)))&gt;0,NOT(SUMPRODUCT(--ISNUMBER(SEARCH(" "&amp;L_Negation&amp;" ",BC722)))&gt;0)),"INVALID – result describes a problem: use Fail, then Pass after CA",IF(AND(AQ722=1,OR(OR(LEN(AY722)&lt;3,ISNUMBER(MATCH(AY722,L_Placeholder,0))),SUMPRODUCT(--ISNUMBER(SEARCH(" "&amp;L_EvidencePhrase&amp;" ",BE722)))&gt;0)),"INVALID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SUBSTITUTE(SUBSTITUTE(SUBSTITUTE(SUBSTITUTE(SUBSTITUTE(SUBSTITUTE(SUBSTITUTE(SUBSTITUTE(SUBSTITUTE(SUBSTITUTE(SUBSTITUTE(SUBSTITUTE(SUBSTITUTE(LOWER(T722&amp;""),CHAR(160),"")," ",""),".",""),"-",""),"/",""),"?",""),"_",""),",",""),"[",""),"]",""),"(",""),")",""),"*","")</f>
        <v/>
      </c>
      <c r="AV722" s="61" t="str">
        <f aca="false">SUBSTITUTE(SUBSTITUTE(SUBSTITUTE(SUBSTITUTE(SUBSTITUTE(SUBSTITUTE(SUBSTITUTE(SUBSTITUTE(SUBSTITUTE(SUBSTITUTE(SUBSTITUTE(SUBSTITUTE(SUBSTITUTE(LOWER(V722&amp;""),CHAR(160),"")," ",""),".",""),"-",""),"/",""),"?",""),"_",""),",",""),"[",""),"]",""),"(",""),")",""),"*","")</f>
        <v/>
      </c>
      <c r="AW722" s="61" t="str">
        <f aca="false">SUBSTITUTE(SUBSTITUTE(SUBSTITUTE(SUBSTITUTE(SUBSTITUTE(SUBSTITUTE(SUBSTITUTE(SUBSTITUTE(SUBSTITUTE(SUBSTITUTE(SUBSTITUTE(SUBSTITUTE(SUBSTITUTE(LOWER(Z722&amp;""),CHAR(160),"")," ",""),".",""),"-",""),"/",""),"?",""),"_",""),",",""),"[",""),"]",""),"(",""),")",""),"*","")</f>
        <v/>
      </c>
      <c r="AX722" s="61" t="str">
        <f aca="false">SUBSTITUTE(SUBSTITUTE(SUBSTITUTE(SUBSTITUTE(SUBSTITUTE(SUBSTITUTE(SUBSTITUTE(SUBSTITUTE(SUBSTITUTE(SUBSTITUTE(SUBSTITUTE(SUBSTITUTE(SUBSTITUTE(LOWER(AE722&amp;""),CHAR(160),"")," ",""),".",""),"-",""),"/",""),"?",""),"_",""),",",""),"[",""),"]",""),"(",""),")",""),"*","")</f>
        <v/>
      </c>
      <c r="AY722" s="61" t="str">
        <f aca="false">SUBSTITUTE(SUBSTITUTE(SUBSTITUTE(SUBSTITUTE(SUBSTITUTE(SUBSTITUTE(SUBSTITUTE(SUBSTITUTE(SUBSTITUTE(SUBSTITUTE(SUBSTITUTE(SUBSTITUTE(SUBSTITUTE(LOWER(W722&amp;""),CHAR(160),"")," ",""),".",""),"-",""),"/",""),"?",""),"_",""),",",""),"[",""),"]",""),"(",""),")",""),"*","")</f>
        <v/>
      </c>
      <c r="AZ722" s="61" t="str">
        <f aca="false">SUBSTITUTE(SUBSTITUTE(SUBSTITUTE(SUBSTITUTE(SUBSTITUTE(SUBSTITUTE(SUBSTITUTE(SUBSTITUTE(SUBSTITUTE(SUBSTITUTE(SUBSTITUTE(SUBSTITUTE(SUBSTITUTE(LOWER(AC722&amp;""),CHAR(160),"")," ",""),".",""),"-",""),"/",""),"?",""),"_",""),",",""),"[",""),"]",""),"(",""),")",""),"*","")</f>
        <v/>
      </c>
      <c r="BA722" s="61" t="str">
        <f aca="false">SUBSTITUTE(SUBSTITUTE(SUBSTITUTE(SUBSTITUTE(SUBSTITUTE(SUBSTITUTE(SUBSTITUTE(SUBSTITUTE(SUBSTITUTE(SUBSTITUTE(SUBSTITUTE(SUBSTITUTE(SUBSTITUTE(LOWER(AA722&amp;""),CHAR(160),""),"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"&amp;TRIM(SUBSTITUTE(SUBSTITUTE(SUBSTITUTE(SUBSTITUTE(SUBSTITUTE(SUBSTITUTE(SUBSTITUTE(SUBSTITUTE(SUBSTITUTE(SUBSTITUTE(SUBSTITUTE(SUBSTITUTE(SUBSTITUTE(SUBSTITUTE(SUBSTITUTE(SUBSTITUTE(SUBSTITUTE(SUBSTITUTE(SUBSTITUTE(SUBSTITUTE(LOWER(V722&amp;""),CHAR(160)," "),"."," "),","," "),"-"," "),"/"," "),"("," "),")"," "),":"," "),";"," "),"_"," "),"–"," "),"?"," "),"!"," "),"*"," "),"["," "),"]"," "),"'"," "),"#"," "),"+"," "),"&amp;"," "))&amp;" "</f>
        <v>  </v>
      </c>
      <c r="BD722" s="61" t="str">
        <f aca="false">" "&amp;TRIM(SUBSTITUTE(SUBSTITUTE(SUBSTITUTE(SUBSTITUTE(SUBSTITUTE(SUBSTITUTE(SUBSTITUTE(SUBSTITUTE(SUBSTITUTE(SUBSTITUTE(SUBSTITUTE(SUBSTITUTE(SUBSTITUTE(SUBSTITUTE(SUBSTITUTE(SUBSTITUTE(SUBSTITUTE(SUBSTITUTE(SUBSTITUTE(SUBSTITUTE(LOWER(Z722&amp;""),CHAR(160)," "),"."," "),","," "),"-"," "),"/"," "),"("," "),")"," "),":"," "),";"," "),"_"," "),"–"," "),"?"," "),"!"," "),"*"," "),"["," "),"]"," "),"'"," "),"#"," "),"+"," "),"&amp;"," "))&amp;" "</f>
        <v>  </v>
      </c>
      <c r="BE722" s="61" t="str">
        <f aca="false">" "&amp;TRIM(SUBSTITUTE(SUBSTITUTE(SUBSTITUTE(SUBSTITUTE(SUBSTITUTE(SUBSTITUTE(SUBSTITUTE(SUBSTITUTE(SUBSTITUTE(SUBSTITUTE(SUBSTITUTE(SUBSTITUTE(SUBSTITUTE(SUBSTITUTE(SUBSTITUTE(SUBSTITUTE(SUBSTITUTE(SUBSTITUTE(SUBSTITUTE(SUBSTITUTE(LOWER(W722&amp;""),CHAR(160)," "),"."," "),","," "),"-"," "),"/"," "),"("," "),")"," "),":"," "),";"," "),"_"," "),"–"," "),"?"," "),"!"," "),"*"," "),"["," "),"]"," "),"'"," "),"#"," "),"+"," "),"&amp;"," "))&amp;" "</f>
        <v>  </v>
      </c>
      <c r="BF722" s="61" t="str">
        <f aca="false">" "&amp;TRIM(SUBSTITUTE(SUBSTITUTE(SUBSTITUTE(SUBSTITUTE(SUBSTITUTE(SUBSTITUTE(SUBSTITUTE(SUBSTITUTE(SUBSTITUTE(SUBSTITUTE(SUBSTITUTE(SUBSTITUTE(SUBSTITUTE(SUBSTITUTE(SUBSTITUTE(SUBSTITUTE(SUBSTITUTE(SUBSTITUTE(SUBSTITUTE(SUBSTITUTE(LOWER(AC722&amp;""),CHAR(160)," "),"."," "),","," "),"-"," "),"/"," "),"("," "),")"," "),":"," "),";"," "),"_"," "),"–"," "),"?"," "),"!"," "),"*"," "),"["," "),"]"," "),"'"," "),"#"," "),"+"," "),"&amp;"," "))&amp;" "</f>
        <v>  </v>
      </c>
    </row>
    <row r="723" customFormat="false" ht="41.25" hidden="false" customHeight="true" outlineLevel="0" collapsed="false">
      <c r="A723" s="57" t="s">
        <v>1439</v>
      </c>
      <c r="B723" s="57" t="s">
        <v>309</v>
      </c>
      <c r="C723" s="57" t="str">
        <f aca="false">Flights!$F$26</f>
        <v>MH0002</v>
      </c>
      <c r="D723" s="58" t="n">
        <f aca="false">Flights!$D$26</f>
        <v>46325</v>
      </c>
      <c r="E723" s="57" t="str">
        <f aca="false">Flights!$G$26&amp;"-"&amp;Flights!$H$26</f>
        <v>KUL-LHR</v>
      </c>
      <c r="F723" s="57" t="str">
        <f aca="false">Flights!$K$26</f>
        <v>BC</v>
      </c>
      <c r="G723" s="57" t="s">
        <v>402</v>
      </c>
      <c r="H723" s="57" t="s">
        <v>360</v>
      </c>
      <c r="I723" s="57" t="s">
        <v>481</v>
      </c>
      <c r="J723" s="57" t="s">
        <v>487</v>
      </c>
      <c r="K723" s="67" t="s">
        <v>483</v>
      </c>
      <c r="L723" s="67" t="s">
        <v>720</v>
      </c>
      <c r="M723" s="67" t="s">
        <v>433</v>
      </c>
      <c r="N723" s="67" t="s">
        <v>365</v>
      </c>
      <c r="O723" s="67" t="s">
        <v>485</v>
      </c>
      <c r="P723" s="57" t="s">
        <v>184</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open",IF(AND(NOT(OR(LEN(AZ723)&lt;15,ISNUMBER(MATCH(AZ723,L_Placeholder,0)))),NOT(SUMPRODUCT(--ISNUMBER(SEARCH(" "&amp;L_EvidencePhrase&amp;" ",BF723)))&gt;0),NOT(OR(LEN(AU723)&lt;2,ISNUMBER(MATCH(AU723,L_Placeholder,0)))),NOT(OR(LEN(AX723)&lt;2,ISNUMBER(MATCH(AX723,L_Placeholder,0)))),TRIM(AE723)&lt;&gt;TRIM(T723)),"N/A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",BD723)))&gt;0),"INVALID – evidence missing, placeholder or not yet on file",IF(OR(LEN(AX723)&lt;2,ISNUMBER(MATCH(AX723,L_Placeholder,0))),"INVALID – verifier missing",IF(AX723=AU723,"INVALID – verifier must be someone other than the PIC",IF(SUMPRODUCT(--ISNUMBER(SEARCH(" "&amp;L_EvidencePhrase&amp;" ",BC723)))&gt;0,"INVALID – result not yet available (awaiting / TBC)",IF(AND(TRIM(U723)="Pass",SUMPRODUCT(--ISNUMBER(SEARCH(" "&amp;L_ResultBad&amp;" ",BC723)))&gt;0,NOT(SUMPRODUCT(--ISNUMBER(SEARCH(" "&amp;L_Negation&amp;" ",BC723)))&gt;0)),"INVALID – result describes a problem: use Fail, then Pass after CA",IF(AND(AQ723=1,OR(OR(LEN(AY723)&lt;3,ISNUMBER(MATCH(AY723,L_Placeholder,0))),SUMPRODUCT(--ISNUMBER(SEARCH(" "&amp;L_EvidencePhrase&amp;" ",BE723)))&gt;0)),"INVALID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SUBSTITUTE(SUBSTITUTE(SUBSTITUTE(SUBSTITUTE(SUBSTITUTE(SUBSTITUTE(SUBSTITUTE(SUBSTITUTE(SUBSTITUTE(SUBSTITUTE(SUBSTITUTE(SUBSTITUTE(SUBSTITUTE(LOWER(T723&amp;""),CHAR(160),"")," ",""),".",""),"-",""),"/",""),"?",""),"_",""),",",""),"[",""),"]",""),"(",""),")",""),"*","")</f>
        <v/>
      </c>
      <c r="AV723" s="61" t="str">
        <f aca="false">SUBSTITUTE(SUBSTITUTE(SUBSTITUTE(SUBSTITUTE(SUBSTITUTE(SUBSTITUTE(SUBSTITUTE(SUBSTITUTE(SUBSTITUTE(SUBSTITUTE(SUBSTITUTE(SUBSTITUTE(SUBSTITUTE(LOWER(V723&amp;""),CHAR(160),"")," ",""),".",""),"-",""),"/",""),"?",""),"_",""),",",""),"[",""),"]",""),"(",""),")",""),"*","")</f>
        <v/>
      </c>
      <c r="AW723" s="61" t="str">
        <f aca="false">SUBSTITUTE(SUBSTITUTE(SUBSTITUTE(SUBSTITUTE(SUBSTITUTE(SUBSTITUTE(SUBSTITUTE(SUBSTITUTE(SUBSTITUTE(SUBSTITUTE(SUBSTITUTE(SUBSTITUTE(SUBSTITUTE(LOWER(Z723&amp;""),CHAR(160),"")," ",""),".",""),"-",""),"/",""),"?",""),"_",""),",",""),"[",""),"]",""),"(",""),")",""),"*","")</f>
        <v/>
      </c>
      <c r="AX723" s="61" t="str">
        <f aca="false">SUBSTITUTE(SUBSTITUTE(SUBSTITUTE(SUBSTITUTE(SUBSTITUTE(SUBSTITUTE(SUBSTITUTE(SUBSTITUTE(SUBSTITUTE(SUBSTITUTE(SUBSTITUTE(SUBSTITUTE(SUBSTITUTE(LOWER(AE723&amp;""),CHAR(160),"")," ",""),".",""),"-",""),"/",""),"?",""),"_",""),",",""),"[",""),"]",""),"(",""),")",""),"*","")</f>
        <v/>
      </c>
      <c r="AY723" s="61" t="str">
        <f aca="false">SUBSTITUTE(SUBSTITUTE(SUBSTITUTE(SUBSTITUTE(SUBSTITUTE(SUBSTITUTE(SUBSTITUTE(SUBSTITUTE(SUBSTITUTE(SUBSTITUTE(SUBSTITUTE(SUBSTITUTE(SUBSTITUTE(LOWER(W723&amp;""),CHAR(160),"")," ",""),".",""),"-",""),"/",""),"?",""),"_",""),",",""),"[",""),"]",""),"(",""),")",""),"*","")</f>
        <v/>
      </c>
      <c r="AZ723" s="61" t="str">
        <f aca="false">SUBSTITUTE(SUBSTITUTE(SUBSTITUTE(SUBSTITUTE(SUBSTITUTE(SUBSTITUTE(SUBSTITUTE(SUBSTITUTE(SUBSTITUTE(SUBSTITUTE(SUBSTITUTE(SUBSTITUTE(SUBSTITUTE(LOWER(AC723&amp;""),CHAR(160),"")," ",""),".",""),"-",""),"/",""),"?",""),"_",""),",",""),"[",""),"]",""),"(",""),")",""),"*","")</f>
        <v/>
      </c>
      <c r="BA723" s="61" t="str">
        <f aca="false">SUBSTITUTE(SUBSTITUTE(SUBSTITUTE(SUBSTITUTE(SUBSTITUTE(SUBSTITUTE(SUBSTITUTE(SUBSTITUTE(SUBSTITUTE(SUBSTITUTE(SUBSTITUTE(SUBSTITUTE(SUBSTITUTE(LOWER(AA723&amp;""),CHAR(160),""),"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"&amp;TRIM(SUBSTITUTE(SUBSTITUTE(SUBSTITUTE(SUBSTITUTE(SUBSTITUTE(SUBSTITUTE(SUBSTITUTE(SUBSTITUTE(SUBSTITUTE(SUBSTITUTE(SUBSTITUTE(SUBSTITUTE(SUBSTITUTE(SUBSTITUTE(SUBSTITUTE(SUBSTITUTE(SUBSTITUTE(SUBSTITUTE(SUBSTITUTE(SUBSTITUTE(LOWER(V723&amp;""),CHAR(160)," "),"."," "),","," "),"-"," "),"/"," "),"("," "),")"," "),":"," "),";"," "),"_"," "),"–"," "),"?"," "),"!"," "),"*"," "),"["," "),"]"," "),"'"," "),"#"," "),"+"," "),"&amp;"," "))&amp;" "</f>
        <v>  </v>
      </c>
      <c r="BD723" s="61" t="str">
        <f aca="false">" "&amp;TRIM(SUBSTITUTE(SUBSTITUTE(SUBSTITUTE(SUBSTITUTE(SUBSTITUTE(SUBSTITUTE(SUBSTITUTE(SUBSTITUTE(SUBSTITUTE(SUBSTITUTE(SUBSTITUTE(SUBSTITUTE(SUBSTITUTE(SUBSTITUTE(SUBSTITUTE(SUBSTITUTE(SUBSTITUTE(SUBSTITUTE(SUBSTITUTE(SUBSTITUTE(LOWER(Z723&amp;""),CHAR(160)," "),"."," "),","," "),"-"," "),"/"," "),"("," "),")"," "),":"," "),";"," "),"_"," "),"–"," "),"?"," "),"!"," "),"*"," "),"["," "),"]"," "),"'"," "),"#"," "),"+"," "),"&amp;"," "))&amp;" "</f>
        <v>  </v>
      </c>
      <c r="BE723" s="61" t="str">
        <f aca="false">" "&amp;TRIM(SUBSTITUTE(SUBSTITUTE(SUBSTITUTE(SUBSTITUTE(SUBSTITUTE(SUBSTITUTE(SUBSTITUTE(SUBSTITUTE(SUBSTITUTE(SUBSTITUTE(SUBSTITUTE(SUBSTITUTE(SUBSTITUTE(SUBSTITUTE(SUBSTITUTE(SUBSTITUTE(SUBSTITUTE(SUBSTITUTE(SUBSTITUTE(SUBSTITUTE(LOWER(W723&amp;""),CHAR(160)," "),"."," "),","," "),"-"," "),"/"," "),"("," "),")"," "),":"," "),";"," "),"_"," "),"–"," "),"?"," "),"!"," "),"*"," "),"["," "),"]"," "),"'"," "),"#"," "),"+"," "),"&amp;"," "))&amp;" "</f>
        <v>  </v>
      </c>
      <c r="BF723" s="61" t="str">
        <f aca="false">" "&amp;TRIM(SUBSTITUTE(SUBSTITUTE(SUBSTITUTE(SUBSTITUTE(SUBSTITUTE(SUBSTITUTE(SUBSTITUTE(SUBSTITUTE(SUBSTITUTE(SUBSTITUTE(SUBSTITUTE(SUBSTITUTE(SUBSTITUTE(SUBSTITUTE(SUBSTITUTE(SUBSTITUTE(SUBSTITUTE(SUBSTITUTE(SUBSTITUTE(SUBSTITUTE(LOWER(AC723&amp;""),CHAR(160)," "),"."," "),","," "),"-"," "),"/"," "),"("," "),")"," "),":"," "),";"," "),"_"," "),"–"," "),"?"," "),"!"," "),"*"," "),"["," "),"]"," "),"'"," "),"#"," "),"+"," "),"&amp;"," "))&amp;" "</f>
        <v>  </v>
      </c>
    </row>
    <row r="724" customFormat="false" ht="41.25" hidden="false" customHeight="true" outlineLevel="0" collapsed="false">
      <c r="A724" s="57" t="s">
        <v>1440</v>
      </c>
      <c r="B724" s="57" t="s">
        <v>309</v>
      </c>
      <c r="C724" s="57" t="str">
        <f aca="false">Flights!$F$26</f>
        <v>MH0002</v>
      </c>
      <c r="D724" s="58" t="n">
        <f aca="false">Flights!$D$26</f>
        <v>46325</v>
      </c>
      <c r="E724" s="57" t="str">
        <f aca="false">Flights!$G$26&amp;"-"&amp;Flights!$H$26</f>
        <v>KUL-LHR</v>
      </c>
      <c r="F724" s="57" t="str">
        <f aca="false">Flights!$K$26</f>
        <v>BC</v>
      </c>
      <c r="G724" s="57" t="s">
        <v>402</v>
      </c>
      <c r="H724" s="57" t="s">
        <v>360</v>
      </c>
      <c r="I724" s="57" t="s">
        <v>481</v>
      </c>
      <c r="J724" s="57" t="s">
        <v>490</v>
      </c>
      <c r="K724" s="67" t="s">
        <v>483</v>
      </c>
      <c r="L724" s="67" t="s">
        <v>722</v>
      </c>
      <c r="M724" s="67" t="s">
        <v>433</v>
      </c>
      <c r="N724" s="67" t="s">
        <v>365</v>
      </c>
      <c r="O724" s="67" t="s">
        <v>485</v>
      </c>
      <c r="P724" s="57" t="s">
        <v>184</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open",IF(AND(NOT(OR(LEN(AZ724)&lt;15,ISNUMBER(MATCH(AZ724,L_Placeholder,0)))),NOT(SUMPRODUCT(--ISNUMBER(SEARCH(" "&amp;L_EvidencePhrase&amp;" ",BF724)))&gt;0),NOT(OR(LEN(AU724)&lt;2,ISNUMBER(MATCH(AU724,L_Placeholder,0)))),NOT(OR(LEN(AX724)&lt;2,ISNUMBER(MATCH(AX724,L_Placeholder,0)))),TRIM(AE724)&lt;&gt;TRIM(T724)),"N/A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",BD724)))&gt;0),"INVALID – evidence missing, placeholder or not yet on file",IF(OR(LEN(AX724)&lt;2,ISNUMBER(MATCH(AX724,L_Placeholder,0))),"INVALID – verifier missing",IF(AX724=AU724,"INVALID – verifier must be someone other than the PIC",IF(SUMPRODUCT(--ISNUMBER(SEARCH(" "&amp;L_EvidencePhrase&amp;" ",BC724)))&gt;0,"INVALID – result not yet available (awaiting / TBC)",IF(AND(TRIM(U724)="Pass",SUMPRODUCT(--ISNUMBER(SEARCH(" "&amp;L_ResultBad&amp;" ",BC724)))&gt;0,NOT(SUMPRODUCT(--ISNUMBER(SEARCH(" "&amp;L_Negation&amp;" ",BC724)))&gt;0)),"INVALID – result describes a problem: use Fail, then Pass after CA",IF(AND(AQ724=1,OR(OR(LEN(AY724)&lt;3,ISNUMBER(MATCH(AY724,L_Placeholder,0))),SUMPRODUCT(--ISNUMBER(SEARCH(" "&amp;L_EvidencePhrase&amp;" ",BE724)))&gt;0)),"INVALID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SUBSTITUTE(SUBSTITUTE(SUBSTITUTE(SUBSTITUTE(SUBSTITUTE(SUBSTITUTE(SUBSTITUTE(SUBSTITUTE(SUBSTITUTE(SUBSTITUTE(SUBSTITUTE(SUBSTITUTE(SUBSTITUTE(LOWER(T724&amp;""),CHAR(160),"")," ",""),".",""),"-",""),"/",""),"?",""),"_",""),",",""),"[",""),"]",""),"(",""),")",""),"*","")</f>
        <v/>
      </c>
      <c r="AV724" s="61" t="str">
        <f aca="false">SUBSTITUTE(SUBSTITUTE(SUBSTITUTE(SUBSTITUTE(SUBSTITUTE(SUBSTITUTE(SUBSTITUTE(SUBSTITUTE(SUBSTITUTE(SUBSTITUTE(SUBSTITUTE(SUBSTITUTE(SUBSTITUTE(LOWER(V724&amp;""),CHAR(160),"")," ",""),".",""),"-",""),"/",""),"?",""),"_",""),",",""),"[",""),"]",""),"(",""),")",""),"*","")</f>
        <v/>
      </c>
      <c r="AW724" s="61" t="str">
        <f aca="false">SUBSTITUTE(SUBSTITUTE(SUBSTITUTE(SUBSTITUTE(SUBSTITUTE(SUBSTITUTE(SUBSTITUTE(SUBSTITUTE(SUBSTITUTE(SUBSTITUTE(SUBSTITUTE(SUBSTITUTE(SUBSTITUTE(LOWER(Z724&amp;""),CHAR(160),"")," ",""),".",""),"-",""),"/",""),"?",""),"_",""),",",""),"[",""),"]",""),"(",""),")",""),"*","")</f>
        <v/>
      </c>
      <c r="AX724" s="61" t="str">
        <f aca="false">SUBSTITUTE(SUBSTITUTE(SUBSTITUTE(SUBSTITUTE(SUBSTITUTE(SUBSTITUTE(SUBSTITUTE(SUBSTITUTE(SUBSTITUTE(SUBSTITUTE(SUBSTITUTE(SUBSTITUTE(SUBSTITUTE(LOWER(AE724&amp;""),CHAR(160),"")," ",""),".",""),"-",""),"/",""),"?",""),"_",""),",",""),"[",""),"]",""),"(",""),")",""),"*","")</f>
        <v/>
      </c>
      <c r="AY724" s="61" t="str">
        <f aca="false">SUBSTITUTE(SUBSTITUTE(SUBSTITUTE(SUBSTITUTE(SUBSTITUTE(SUBSTITUTE(SUBSTITUTE(SUBSTITUTE(SUBSTITUTE(SUBSTITUTE(SUBSTITUTE(SUBSTITUTE(SUBSTITUTE(LOWER(W724&amp;""),CHAR(160),"")," ",""),".",""),"-",""),"/",""),"?",""),"_",""),",",""),"[",""),"]",""),"(",""),")",""),"*","")</f>
        <v/>
      </c>
      <c r="AZ724" s="61" t="str">
        <f aca="false">SUBSTITUTE(SUBSTITUTE(SUBSTITUTE(SUBSTITUTE(SUBSTITUTE(SUBSTITUTE(SUBSTITUTE(SUBSTITUTE(SUBSTITUTE(SUBSTITUTE(SUBSTITUTE(SUBSTITUTE(SUBSTITUTE(LOWER(AC724&amp;""),CHAR(160),"")," ",""),".",""),"-",""),"/",""),"?",""),"_",""),",",""),"[",""),"]",""),"(",""),")",""),"*","")</f>
        <v/>
      </c>
      <c r="BA724" s="61" t="str">
        <f aca="false">SUBSTITUTE(SUBSTITUTE(SUBSTITUTE(SUBSTITUTE(SUBSTITUTE(SUBSTITUTE(SUBSTITUTE(SUBSTITUTE(SUBSTITUTE(SUBSTITUTE(SUBSTITUTE(SUBSTITUTE(SUBSTITUTE(LOWER(AA724&amp;""),CHAR(160),""),"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"&amp;TRIM(SUBSTITUTE(SUBSTITUTE(SUBSTITUTE(SUBSTITUTE(SUBSTITUTE(SUBSTITUTE(SUBSTITUTE(SUBSTITUTE(SUBSTITUTE(SUBSTITUTE(SUBSTITUTE(SUBSTITUTE(SUBSTITUTE(SUBSTITUTE(SUBSTITUTE(SUBSTITUTE(SUBSTITUTE(SUBSTITUTE(SUBSTITUTE(SUBSTITUTE(LOWER(V724&amp;""),CHAR(160)," "),"."," "),","," "),"-"," "),"/"," "),"("," "),")"," "),":"," "),";"," "),"_"," "),"–"," "),"?"," "),"!"," "),"*"," "),"["," "),"]"," "),"'"," "),"#"," "),"+"," "),"&amp;"," "))&amp;" "</f>
        <v>  </v>
      </c>
      <c r="BD724" s="61" t="str">
        <f aca="false">" "&amp;TRIM(SUBSTITUTE(SUBSTITUTE(SUBSTITUTE(SUBSTITUTE(SUBSTITUTE(SUBSTITUTE(SUBSTITUTE(SUBSTITUTE(SUBSTITUTE(SUBSTITUTE(SUBSTITUTE(SUBSTITUTE(SUBSTITUTE(SUBSTITUTE(SUBSTITUTE(SUBSTITUTE(SUBSTITUTE(SUBSTITUTE(SUBSTITUTE(SUBSTITUTE(LOWER(Z724&amp;""),CHAR(160)," "),"."," "),","," "),"-"," "),"/"," "),"("," "),")"," "),":"," "),";"," "),"_"," "),"–"," "),"?"," "),"!"," "),"*"," "),"["," "),"]"," "),"'"," "),"#"," "),"+"," "),"&amp;"," "))&amp;" "</f>
        <v>  </v>
      </c>
      <c r="BE724" s="61" t="str">
        <f aca="false">" "&amp;TRIM(SUBSTITUTE(SUBSTITUTE(SUBSTITUTE(SUBSTITUTE(SUBSTITUTE(SUBSTITUTE(SUBSTITUTE(SUBSTITUTE(SUBSTITUTE(SUBSTITUTE(SUBSTITUTE(SUBSTITUTE(SUBSTITUTE(SUBSTITUTE(SUBSTITUTE(SUBSTITUTE(SUBSTITUTE(SUBSTITUTE(SUBSTITUTE(SUBSTITUTE(LOWER(W724&amp;""),CHAR(160)," "),"."," "),","," "),"-"," "),"/"," "),"("," "),")"," "),":"," "),";"," "),"_"," "),"–"," "),"?"," "),"!"," "),"*"," "),"["," "),"]"," "),"'"," "),"#"," "),"+"," "),"&amp;"," "))&amp;" "</f>
        <v>  </v>
      </c>
      <c r="BF724" s="61" t="str">
        <f aca="false">" "&amp;TRIM(SUBSTITUTE(SUBSTITUTE(SUBSTITUTE(SUBSTITUTE(SUBSTITUTE(SUBSTITUTE(SUBSTITUTE(SUBSTITUTE(SUBSTITUTE(SUBSTITUTE(SUBSTITUTE(SUBSTITUTE(SUBSTITUTE(SUBSTITUTE(SUBSTITUTE(SUBSTITUTE(SUBSTITUTE(SUBSTITUTE(SUBSTITUTE(SUBSTITUTE(LOWER(AC724&amp;""),CHAR(160)," "),"."," "),","," "),"-"," "),"/"," "),"("," "),")"," "),":"," "),";"," "),"_"," "),"–"," "),"?"," "),"!"," "),"*"," "),"["," "),"]"," "),"'"," "),"#"," "),"+"," "),"&amp;"," "))&amp;" "</f>
        <v>  </v>
      </c>
    </row>
    <row r="725" customFormat="false" ht="41.25" hidden="false" customHeight="true" outlineLevel="0" collapsed="false">
      <c r="A725" s="57" t="s">
        <v>1441</v>
      </c>
      <c r="B725" s="57" t="s">
        <v>309</v>
      </c>
      <c r="C725" s="57" t="str">
        <f aca="false">Flights!$F$26</f>
        <v>MH0002</v>
      </c>
      <c r="D725" s="58" t="n">
        <f aca="false">Flights!$D$26</f>
        <v>46325</v>
      </c>
      <c r="E725" s="57" t="str">
        <f aca="false">Flights!$G$26&amp;"-"&amp;Flights!$H$26</f>
        <v>KUL-LHR</v>
      </c>
      <c r="F725" s="57" t="str">
        <f aca="false">Flights!$K$26</f>
        <v>BC</v>
      </c>
      <c r="G725" s="57" t="s">
        <v>402</v>
      </c>
      <c r="H725" s="57" t="s">
        <v>360</v>
      </c>
      <c r="I725" s="57" t="s">
        <v>481</v>
      </c>
      <c r="J725" s="57" t="s">
        <v>493</v>
      </c>
      <c r="K725" s="67" t="s">
        <v>483</v>
      </c>
      <c r="L725" s="67" t="s">
        <v>724</v>
      </c>
      <c r="M725" s="67" t="s">
        <v>433</v>
      </c>
      <c r="N725" s="67" t="s">
        <v>365</v>
      </c>
      <c r="O725" s="67" t="s">
        <v>485</v>
      </c>
      <c r="P725" s="57" t="s">
        <v>184</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open",IF(AND(NOT(OR(LEN(AZ725)&lt;15,ISNUMBER(MATCH(AZ725,L_Placeholder,0)))),NOT(SUMPRODUCT(--ISNUMBER(SEARCH(" "&amp;L_EvidencePhrase&amp;" ",BF725)))&gt;0),NOT(OR(LEN(AU725)&lt;2,ISNUMBER(MATCH(AU725,L_Placeholder,0)))),NOT(OR(LEN(AX725)&lt;2,ISNUMBER(MATCH(AX725,L_Placeholder,0)))),TRIM(AE725)&lt;&gt;TRIM(T725)),"N/A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",BD725)))&gt;0),"INVALID – evidence missing, placeholder or not yet on file",IF(OR(LEN(AX725)&lt;2,ISNUMBER(MATCH(AX725,L_Placeholder,0))),"INVALID – verifier missing",IF(AX725=AU725,"INVALID – verifier must be someone other than the PIC",IF(SUMPRODUCT(--ISNUMBER(SEARCH(" "&amp;L_EvidencePhrase&amp;" ",BC725)))&gt;0,"INVALID – result not yet available (awaiting / TBC)",IF(AND(TRIM(U725)="Pass",SUMPRODUCT(--ISNUMBER(SEARCH(" "&amp;L_ResultBad&amp;" ",BC725)))&gt;0,NOT(SUMPRODUCT(--ISNUMBER(SEARCH(" "&amp;L_Negation&amp;" ",BC725)))&gt;0)),"INVALID – result describes a problem: use Fail, then Pass after CA",IF(AND(AQ725=1,OR(OR(LEN(AY725)&lt;3,ISNUMBER(MATCH(AY725,L_Placeholder,0))),SUMPRODUCT(--ISNUMBER(SEARCH(" "&amp;L_EvidencePhrase&amp;" ",BE725)))&gt;0)),"INVALID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SUBSTITUTE(SUBSTITUTE(SUBSTITUTE(SUBSTITUTE(SUBSTITUTE(SUBSTITUTE(SUBSTITUTE(SUBSTITUTE(SUBSTITUTE(SUBSTITUTE(SUBSTITUTE(SUBSTITUTE(SUBSTITUTE(LOWER(T725&amp;""),CHAR(160),"")," ",""),".",""),"-",""),"/",""),"?",""),"_",""),",",""),"[",""),"]",""),"(",""),")",""),"*","")</f>
        <v/>
      </c>
      <c r="AV725" s="61" t="str">
        <f aca="false">SUBSTITUTE(SUBSTITUTE(SUBSTITUTE(SUBSTITUTE(SUBSTITUTE(SUBSTITUTE(SUBSTITUTE(SUBSTITUTE(SUBSTITUTE(SUBSTITUTE(SUBSTITUTE(SUBSTITUTE(SUBSTITUTE(LOWER(V725&amp;""),CHAR(160),"")," ",""),".",""),"-",""),"/",""),"?",""),"_",""),",",""),"[",""),"]",""),"(",""),")",""),"*","")</f>
        <v/>
      </c>
      <c r="AW725" s="61" t="str">
        <f aca="false">SUBSTITUTE(SUBSTITUTE(SUBSTITUTE(SUBSTITUTE(SUBSTITUTE(SUBSTITUTE(SUBSTITUTE(SUBSTITUTE(SUBSTITUTE(SUBSTITUTE(SUBSTITUTE(SUBSTITUTE(SUBSTITUTE(LOWER(Z725&amp;""),CHAR(160),"")," ",""),".",""),"-",""),"/",""),"?",""),"_",""),",",""),"[",""),"]",""),"(",""),")",""),"*","")</f>
        <v/>
      </c>
      <c r="AX725" s="61" t="str">
        <f aca="false">SUBSTITUTE(SUBSTITUTE(SUBSTITUTE(SUBSTITUTE(SUBSTITUTE(SUBSTITUTE(SUBSTITUTE(SUBSTITUTE(SUBSTITUTE(SUBSTITUTE(SUBSTITUTE(SUBSTITUTE(SUBSTITUTE(LOWER(AE725&amp;""),CHAR(160),"")," ",""),".",""),"-",""),"/",""),"?",""),"_",""),",",""),"[",""),"]",""),"(",""),")",""),"*","")</f>
        <v/>
      </c>
      <c r="AY725" s="61" t="str">
        <f aca="false">SUBSTITUTE(SUBSTITUTE(SUBSTITUTE(SUBSTITUTE(SUBSTITUTE(SUBSTITUTE(SUBSTITUTE(SUBSTITUTE(SUBSTITUTE(SUBSTITUTE(SUBSTITUTE(SUBSTITUTE(SUBSTITUTE(LOWER(W725&amp;""),CHAR(160),"")," ",""),".",""),"-",""),"/",""),"?",""),"_",""),",",""),"[",""),"]",""),"(",""),")",""),"*","")</f>
        <v/>
      </c>
      <c r="AZ725" s="61" t="str">
        <f aca="false">SUBSTITUTE(SUBSTITUTE(SUBSTITUTE(SUBSTITUTE(SUBSTITUTE(SUBSTITUTE(SUBSTITUTE(SUBSTITUTE(SUBSTITUTE(SUBSTITUTE(SUBSTITUTE(SUBSTITUTE(SUBSTITUTE(LOWER(AC725&amp;""),CHAR(160),"")," ",""),".",""),"-",""),"/",""),"?",""),"_",""),",",""),"[",""),"]",""),"(",""),")",""),"*","")</f>
        <v/>
      </c>
      <c r="BA725" s="61" t="str">
        <f aca="false">SUBSTITUTE(SUBSTITUTE(SUBSTITUTE(SUBSTITUTE(SUBSTITUTE(SUBSTITUTE(SUBSTITUTE(SUBSTITUTE(SUBSTITUTE(SUBSTITUTE(SUBSTITUTE(SUBSTITUTE(SUBSTITUTE(LOWER(AA725&amp;""),CHAR(160),""),"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"&amp;TRIM(SUBSTITUTE(SUBSTITUTE(SUBSTITUTE(SUBSTITUTE(SUBSTITUTE(SUBSTITUTE(SUBSTITUTE(SUBSTITUTE(SUBSTITUTE(SUBSTITUTE(SUBSTITUTE(SUBSTITUTE(SUBSTITUTE(SUBSTITUTE(SUBSTITUTE(SUBSTITUTE(SUBSTITUTE(SUBSTITUTE(SUBSTITUTE(SUBSTITUTE(LOWER(V725&amp;""),CHAR(160)," "),"."," "),","," "),"-"," "),"/"," "),"("," "),")"," "),":"," "),";"," "),"_"," "),"–"," "),"?"," "),"!"," "),"*"," "),"["," "),"]"," "),"'"," "),"#"," "),"+"," "),"&amp;"," "))&amp;" "</f>
        <v>  </v>
      </c>
      <c r="BD725" s="61" t="str">
        <f aca="false">" "&amp;TRIM(SUBSTITUTE(SUBSTITUTE(SUBSTITUTE(SUBSTITUTE(SUBSTITUTE(SUBSTITUTE(SUBSTITUTE(SUBSTITUTE(SUBSTITUTE(SUBSTITUTE(SUBSTITUTE(SUBSTITUTE(SUBSTITUTE(SUBSTITUTE(SUBSTITUTE(SUBSTITUTE(SUBSTITUTE(SUBSTITUTE(SUBSTITUTE(SUBSTITUTE(LOWER(Z725&amp;""),CHAR(160)," "),"."," "),","," "),"-"," "),"/"," "),"("," "),")"," "),":"," "),";"," "),"_"," "),"–"," "),"?"," "),"!"," "),"*"," "),"["," "),"]"," "),"'"," "),"#"," "),"+"," "),"&amp;"," "))&amp;" "</f>
        <v>  </v>
      </c>
      <c r="BE725" s="61" t="str">
        <f aca="false">" "&amp;TRIM(SUBSTITUTE(SUBSTITUTE(SUBSTITUTE(SUBSTITUTE(SUBSTITUTE(SUBSTITUTE(SUBSTITUTE(SUBSTITUTE(SUBSTITUTE(SUBSTITUTE(SUBSTITUTE(SUBSTITUTE(SUBSTITUTE(SUBSTITUTE(SUBSTITUTE(SUBSTITUTE(SUBSTITUTE(SUBSTITUTE(SUBSTITUTE(SUBSTITUTE(LOWER(W725&amp;""),CHAR(160)," "),"."," "),","," "),"-"," "),"/"," "),"("," "),")"," "),":"," "),";"," "),"_"," "),"–"," "),"?"," "),"!"," "),"*"," "),"["," "),"]"," "),"'"," "),"#"," "),"+"," "),"&amp;"," "))&amp;" "</f>
        <v>  </v>
      </c>
      <c r="BF725" s="61" t="str">
        <f aca="false">" "&amp;TRIM(SUBSTITUTE(SUBSTITUTE(SUBSTITUTE(SUBSTITUTE(SUBSTITUTE(SUBSTITUTE(SUBSTITUTE(SUBSTITUTE(SUBSTITUTE(SUBSTITUTE(SUBSTITUTE(SUBSTITUTE(SUBSTITUTE(SUBSTITUTE(SUBSTITUTE(SUBSTITUTE(SUBSTITUTE(SUBSTITUTE(SUBSTITUTE(SUBSTITUTE(LOWER(AC725&amp;""),CHAR(160)," "),"."," "),","," "),"-"," "),"/"," "),"("," "),")"," "),":"," "),";"," "),"_"," "),"–"," "),"?"," "),"!"," "),"*"," "),"["," "),"]"," "),"'"," "),"#"," "),"+"," "),"&amp;"," "))&amp;" "</f>
        <v>  </v>
      </c>
    </row>
    <row r="726" customFormat="false" ht="41.25" hidden="false" customHeight="true" outlineLevel="0" collapsed="false">
      <c r="A726" s="57" t="s">
        <v>1442</v>
      </c>
      <c r="B726" s="57" t="s">
        <v>309</v>
      </c>
      <c r="C726" s="57" t="str">
        <f aca="false">Flights!$F$26</f>
        <v>MH0002</v>
      </c>
      <c r="D726" s="58" t="n">
        <f aca="false">Flights!$D$26</f>
        <v>46325</v>
      </c>
      <c r="E726" s="57" t="str">
        <f aca="false">Flights!$G$26&amp;"-"&amp;Flights!$H$26</f>
        <v>KUL-LHR</v>
      </c>
      <c r="F726" s="57" t="str">
        <f aca="false">Flights!$K$26</f>
        <v>BC</v>
      </c>
      <c r="G726" s="57" t="s">
        <v>402</v>
      </c>
      <c r="H726" s="57" t="s">
        <v>360</v>
      </c>
      <c r="I726" s="57" t="s">
        <v>481</v>
      </c>
      <c r="J726" s="57" t="s">
        <v>497</v>
      </c>
      <c r="K726" s="67" t="s">
        <v>483</v>
      </c>
      <c r="L726" s="67" t="s">
        <v>726</v>
      </c>
      <c r="M726" s="67" t="s">
        <v>433</v>
      </c>
      <c r="N726" s="67" t="s">
        <v>365</v>
      </c>
      <c r="O726" s="67" t="s">
        <v>485</v>
      </c>
      <c r="P726" s="57" t="s">
        <v>184</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open",IF(AND(NOT(OR(LEN(AZ726)&lt;15,ISNUMBER(MATCH(AZ726,L_Placeholder,0)))),NOT(SUMPRODUCT(--ISNUMBER(SEARCH(" "&amp;L_EvidencePhrase&amp;" ",BF726)))&gt;0),NOT(OR(LEN(AU726)&lt;2,ISNUMBER(MATCH(AU726,L_Placeholder,0)))),NOT(OR(LEN(AX726)&lt;2,ISNUMBER(MATCH(AX726,L_Placeholder,0)))),TRIM(AE726)&lt;&gt;TRIM(T726)),"N/A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",BD726)))&gt;0),"INVALID – evidence missing, placeholder or not yet on file",IF(OR(LEN(AX726)&lt;2,ISNUMBER(MATCH(AX726,L_Placeholder,0))),"INVALID – verifier missing",IF(AX726=AU726,"INVALID – verifier must be someone other than the PIC",IF(SUMPRODUCT(--ISNUMBER(SEARCH(" "&amp;L_EvidencePhrase&amp;" ",BC726)))&gt;0,"INVALID – result not yet available (awaiting / TBC)",IF(AND(TRIM(U726)="Pass",SUMPRODUCT(--ISNUMBER(SEARCH(" "&amp;L_ResultBad&amp;" ",BC726)))&gt;0,NOT(SUMPRODUCT(--ISNUMBER(SEARCH(" "&amp;L_Negation&amp;" ",BC726)))&gt;0)),"INVALID – result describes a problem: use Fail, then Pass after CA",IF(AND(AQ726=1,OR(OR(LEN(AY726)&lt;3,ISNUMBER(MATCH(AY726,L_Placeholder,0))),SUMPRODUCT(--ISNUMBER(SEARCH(" "&amp;L_EvidencePhrase&amp;" ",BE726)))&gt;0)),"INVALID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SUBSTITUTE(SUBSTITUTE(SUBSTITUTE(SUBSTITUTE(SUBSTITUTE(SUBSTITUTE(SUBSTITUTE(SUBSTITUTE(SUBSTITUTE(SUBSTITUTE(SUBSTITUTE(SUBSTITUTE(SUBSTITUTE(LOWER(T726&amp;""),CHAR(160),"")," ",""),".",""),"-",""),"/",""),"?",""),"_",""),",",""),"[",""),"]",""),"(",""),")",""),"*","")</f>
        <v/>
      </c>
      <c r="AV726" s="61" t="str">
        <f aca="false">SUBSTITUTE(SUBSTITUTE(SUBSTITUTE(SUBSTITUTE(SUBSTITUTE(SUBSTITUTE(SUBSTITUTE(SUBSTITUTE(SUBSTITUTE(SUBSTITUTE(SUBSTITUTE(SUBSTITUTE(SUBSTITUTE(LOWER(V726&amp;""),CHAR(160),"")," ",""),".",""),"-",""),"/",""),"?",""),"_",""),",",""),"[",""),"]",""),"(",""),")",""),"*","")</f>
        <v/>
      </c>
      <c r="AW726" s="61" t="str">
        <f aca="false">SUBSTITUTE(SUBSTITUTE(SUBSTITUTE(SUBSTITUTE(SUBSTITUTE(SUBSTITUTE(SUBSTITUTE(SUBSTITUTE(SUBSTITUTE(SUBSTITUTE(SUBSTITUTE(SUBSTITUTE(SUBSTITUTE(LOWER(Z726&amp;""),CHAR(160),"")," ",""),".",""),"-",""),"/",""),"?",""),"_",""),",",""),"[",""),"]",""),"(",""),")",""),"*","")</f>
        <v/>
      </c>
      <c r="AX726" s="61" t="str">
        <f aca="false">SUBSTITUTE(SUBSTITUTE(SUBSTITUTE(SUBSTITUTE(SUBSTITUTE(SUBSTITUTE(SUBSTITUTE(SUBSTITUTE(SUBSTITUTE(SUBSTITUTE(SUBSTITUTE(SUBSTITUTE(SUBSTITUTE(LOWER(AE726&amp;""),CHAR(160),"")," ",""),".",""),"-",""),"/",""),"?",""),"_",""),",",""),"[",""),"]",""),"(",""),")",""),"*","")</f>
        <v/>
      </c>
      <c r="AY726" s="61" t="str">
        <f aca="false">SUBSTITUTE(SUBSTITUTE(SUBSTITUTE(SUBSTITUTE(SUBSTITUTE(SUBSTITUTE(SUBSTITUTE(SUBSTITUTE(SUBSTITUTE(SUBSTITUTE(SUBSTITUTE(SUBSTITUTE(SUBSTITUTE(LOWER(W726&amp;""),CHAR(160),"")," ",""),".",""),"-",""),"/",""),"?",""),"_",""),",",""),"[",""),"]",""),"(",""),")",""),"*","")</f>
        <v/>
      </c>
      <c r="AZ726" s="61" t="str">
        <f aca="false">SUBSTITUTE(SUBSTITUTE(SUBSTITUTE(SUBSTITUTE(SUBSTITUTE(SUBSTITUTE(SUBSTITUTE(SUBSTITUTE(SUBSTITUTE(SUBSTITUTE(SUBSTITUTE(SUBSTITUTE(SUBSTITUTE(LOWER(AC726&amp;""),CHAR(160),"")," ",""),".",""),"-",""),"/",""),"?",""),"_",""),",",""),"[",""),"]",""),"(",""),")",""),"*","")</f>
        <v/>
      </c>
      <c r="BA726" s="61" t="str">
        <f aca="false">SUBSTITUTE(SUBSTITUTE(SUBSTITUTE(SUBSTITUTE(SUBSTITUTE(SUBSTITUTE(SUBSTITUTE(SUBSTITUTE(SUBSTITUTE(SUBSTITUTE(SUBSTITUTE(SUBSTITUTE(SUBSTITUTE(LOWER(AA726&amp;""),CHAR(160),""),"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"&amp;TRIM(SUBSTITUTE(SUBSTITUTE(SUBSTITUTE(SUBSTITUTE(SUBSTITUTE(SUBSTITUTE(SUBSTITUTE(SUBSTITUTE(SUBSTITUTE(SUBSTITUTE(SUBSTITUTE(SUBSTITUTE(SUBSTITUTE(SUBSTITUTE(SUBSTITUTE(SUBSTITUTE(SUBSTITUTE(SUBSTITUTE(SUBSTITUTE(SUBSTITUTE(LOWER(V726&amp;""),CHAR(160)," "),"."," "),","," "),"-"," "),"/"," "),"("," "),")"," "),":"," "),";"," "),"_"," "),"–"," "),"?"," "),"!"," "),"*"," "),"["," "),"]"," "),"'"," "),"#"," "),"+"," "),"&amp;"," "))&amp;" "</f>
        <v>  </v>
      </c>
      <c r="BD726" s="61" t="str">
        <f aca="false">" "&amp;TRIM(SUBSTITUTE(SUBSTITUTE(SUBSTITUTE(SUBSTITUTE(SUBSTITUTE(SUBSTITUTE(SUBSTITUTE(SUBSTITUTE(SUBSTITUTE(SUBSTITUTE(SUBSTITUTE(SUBSTITUTE(SUBSTITUTE(SUBSTITUTE(SUBSTITUTE(SUBSTITUTE(SUBSTITUTE(SUBSTITUTE(SUBSTITUTE(SUBSTITUTE(LOWER(Z726&amp;""),CHAR(160)," "),"."," "),","," "),"-"," "),"/"," "),"("," "),")"," "),":"," "),";"," "),"_"," "),"–"," "),"?"," "),"!"," "),"*"," "),"["," "),"]"," "),"'"," "),"#"," "),"+"," "),"&amp;"," "))&amp;" "</f>
        <v>  </v>
      </c>
      <c r="BE726" s="61" t="str">
        <f aca="false">" "&amp;TRIM(SUBSTITUTE(SUBSTITUTE(SUBSTITUTE(SUBSTITUTE(SUBSTITUTE(SUBSTITUTE(SUBSTITUTE(SUBSTITUTE(SUBSTITUTE(SUBSTITUTE(SUBSTITUTE(SUBSTITUTE(SUBSTITUTE(SUBSTITUTE(SUBSTITUTE(SUBSTITUTE(SUBSTITUTE(SUBSTITUTE(SUBSTITUTE(SUBSTITUTE(LOWER(W726&amp;""),CHAR(160)," "),"."," "),","," "),"-"," "),"/"," "),"("," "),")"," "),":"," "),";"," "),"_"," "),"–"," "),"?"," "),"!"," "),"*"," "),"["," "),"]"," "),"'"," "),"#"," "),"+"," "),"&amp;"," "))&amp;" "</f>
        <v>  </v>
      </c>
      <c r="BF726" s="61" t="str">
        <f aca="false">" "&amp;TRIM(SUBSTITUTE(SUBSTITUTE(SUBSTITUTE(SUBSTITUTE(SUBSTITUTE(SUBSTITUTE(SUBSTITUTE(SUBSTITUTE(SUBSTITUTE(SUBSTITUTE(SUBSTITUTE(SUBSTITUTE(SUBSTITUTE(SUBSTITUTE(SUBSTITUTE(SUBSTITUTE(SUBSTITUTE(SUBSTITUTE(SUBSTITUTE(SUBSTITUTE(LOWER(AC726&amp;""),CHAR(160)," "),"."," "),","," "),"-"," "),"/"," "),"("," "),")"," "),":"," "),";"," "),"_"," "),"–"," "),"?"," "),"!"," "),"*"," "),"["," "),"]"," "),"'"," "),"#"," "),"+"," "),"&amp;"," "))&amp;" "</f>
        <v>  </v>
      </c>
    </row>
    <row r="727" customFormat="false" ht="54" hidden="false" customHeight="true" outlineLevel="0" collapsed="false">
      <c r="A727" s="57" t="s">
        <v>1443</v>
      </c>
      <c r="B727" s="57" t="s">
        <v>309</v>
      </c>
      <c r="C727" s="57" t="str">
        <f aca="false">Flights!$F$26</f>
        <v>MH0002</v>
      </c>
      <c r="D727" s="58" t="n">
        <f aca="false">Flights!$D$26</f>
        <v>46325</v>
      </c>
      <c r="E727" s="57" t="str">
        <f aca="false">Flights!$G$26&amp;"-"&amp;Flights!$H$26</f>
        <v>KUL-LHR</v>
      </c>
      <c r="F727" s="57" t="str">
        <f aca="false">Flights!$K$26</f>
        <v>BC</v>
      </c>
      <c r="G727" s="57" t="s">
        <v>402</v>
      </c>
      <c r="H727" s="57" t="s">
        <v>360</v>
      </c>
      <c r="I727" s="57" t="s">
        <v>481</v>
      </c>
      <c r="J727" s="57" t="s">
        <v>500</v>
      </c>
      <c r="K727" s="67" t="s">
        <v>598</v>
      </c>
      <c r="L727" s="67" t="s">
        <v>728</v>
      </c>
      <c r="M727" s="67" t="s">
        <v>433</v>
      </c>
      <c r="N727" s="67" t="s">
        <v>365</v>
      </c>
      <c r="O727" s="67" t="s">
        <v>503</v>
      </c>
      <c r="P727" s="57" t="s">
        <v>184</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open",IF(AND(NOT(OR(LEN(AZ727)&lt;15,ISNUMBER(MATCH(AZ727,L_Placeholder,0)))),NOT(SUMPRODUCT(--ISNUMBER(SEARCH(" "&amp;L_EvidencePhrase&amp;" ",BF727)))&gt;0),NOT(OR(LEN(AU727)&lt;2,ISNUMBER(MATCH(AU727,L_Placeholder,0)))),NOT(OR(LEN(AX727)&lt;2,ISNUMBER(MATCH(AX727,L_Placeholder,0)))),TRIM(AE727)&lt;&gt;TRIM(T727)),"N/A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",BD727)))&gt;0),"INVALID – evidence missing, placeholder or not yet on file",IF(OR(LEN(AX727)&lt;2,ISNUMBER(MATCH(AX727,L_Placeholder,0))),"INVALID – verifier missing",IF(AX727=AU727,"INVALID – verifier must be someone other than the PIC",IF(SUMPRODUCT(--ISNUMBER(SEARCH(" "&amp;L_EvidencePhrase&amp;" ",BC727)))&gt;0,"INVALID – result not yet available (awaiting / TBC)",IF(AND(TRIM(U727)="Pass",SUMPRODUCT(--ISNUMBER(SEARCH(" "&amp;L_ResultBad&amp;" ",BC727)))&gt;0,NOT(SUMPRODUCT(--ISNUMBER(SEARCH(" "&amp;L_Negation&amp;" ",BC727)))&gt;0)),"INVALID – result describes a problem: use Fail, then Pass after CA",IF(AND(AQ727=1,OR(OR(LEN(AY727)&lt;3,ISNUMBER(MATCH(AY727,L_Placeholder,0))),SUMPRODUCT(--ISNUMBER(SEARCH(" "&amp;L_EvidencePhrase&amp;" ",BE727)))&gt;0)),"INVALID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SUBSTITUTE(SUBSTITUTE(SUBSTITUTE(SUBSTITUTE(SUBSTITUTE(SUBSTITUTE(SUBSTITUTE(SUBSTITUTE(SUBSTITUTE(SUBSTITUTE(SUBSTITUTE(SUBSTITUTE(SUBSTITUTE(LOWER(T727&amp;""),CHAR(160),"")," ",""),".",""),"-",""),"/",""),"?",""),"_",""),",",""),"[",""),"]",""),"(",""),")",""),"*","")</f>
        <v/>
      </c>
      <c r="AV727" s="61" t="str">
        <f aca="false">SUBSTITUTE(SUBSTITUTE(SUBSTITUTE(SUBSTITUTE(SUBSTITUTE(SUBSTITUTE(SUBSTITUTE(SUBSTITUTE(SUBSTITUTE(SUBSTITUTE(SUBSTITUTE(SUBSTITUTE(SUBSTITUTE(LOWER(V727&amp;""),CHAR(160),"")," ",""),".",""),"-",""),"/",""),"?",""),"_",""),",",""),"[",""),"]",""),"(",""),")",""),"*","")</f>
        <v/>
      </c>
      <c r="AW727" s="61" t="str">
        <f aca="false">SUBSTITUTE(SUBSTITUTE(SUBSTITUTE(SUBSTITUTE(SUBSTITUTE(SUBSTITUTE(SUBSTITUTE(SUBSTITUTE(SUBSTITUTE(SUBSTITUTE(SUBSTITUTE(SUBSTITUTE(SUBSTITUTE(LOWER(Z727&amp;""),CHAR(160),"")," ",""),".",""),"-",""),"/",""),"?",""),"_",""),",",""),"[",""),"]",""),"(",""),")",""),"*","")</f>
        <v/>
      </c>
      <c r="AX727" s="61" t="str">
        <f aca="false">SUBSTITUTE(SUBSTITUTE(SUBSTITUTE(SUBSTITUTE(SUBSTITUTE(SUBSTITUTE(SUBSTITUTE(SUBSTITUTE(SUBSTITUTE(SUBSTITUTE(SUBSTITUTE(SUBSTITUTE(SUBSTITUTE(LOWER(AE727&amp;""),CHAR(160),"")," ",""),".",""),"-",""),"/",""),"?",""),"_",""),",",""),"[",""),"]",""),"(",""),")",""),"*","")</f>
        <v/>
      </c>
      <c r="AY727" s="61" t="str">
        <f aca="false">SUBSTITUTE(SUBSTITUTE(SUBSTITUTE(SUBSTITUTE(SUBSTITUTE(SUBSTITUTE(SUBSTITUTE(SUBSTITUTE(SUBSTITUTE(SUBSTITUTE(SUBSTITUTE(SUBSTITUTE(SUBSTITUTE(LOWER(W727&amp;""),CHAR(160),"")," ",""),".",""),"-",""),"/",""),"?",""),"_",""),",",""),"[",""),"]",""),"(",""),")",""),"*","")</f>
        <v/>
      </c>
      <c r="AZ727" s="61" t="str">
        <f aca="false">SUBSTITUTE(SUBSTITUTE(SUBSTITUTE(SUBSTITUTE(SUBSTITUTE(SUBSTITUTE(SUBSTITUTE(SUBSTITUTE(SUBSTITUTE(SUBSTITUTE(SUBSTITUTE(SUBSTITUTE(SUBSTITUTE(LOWER(AC727&amp;""),CHAR(160),"")," ",""),".",""),"-",""),"/",""),"?",""),"_",""),",",""),"[",""),"]",""),"(",""),")",""),"*","")</f>
        <v/>
      </c>
      <c r="BA727" s="61" t="str">
        <f aca="false">SUBSTITUTE(SUBSTITUTE(SUBSTITUTE(SUBSTITUTE(SUBSTITUTE(SUBSTITUTE(SUBSTITUTE(SUBSTITUTE(SUBSTITUTE(SUBSTITUTE(SUBSTITUTE(SUBSTITUTE(SUBSTITUTE(LOWER(AA727&amp;""),CHAR(160),""),"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"&amp;TRIM(SUBSTITUTE(SUBSTITUTE(SUBSTITUTE(SUBSTITUTE(SUBSTITUTE(SUBSTITUTE(SUBSTITUTE(SUBSTITUTE(SUBSTITUTE(SUBSTITUTE(SUBSTITUTE(SUBSTITUTE(SUBSTITUTE(SUBSTITUTE(SUBSTITUTE(SUBSTITUTE(SUBSTITUTE(SUBSTITUTE(SUBSTITUTE(SUBSTITUTE(LOWER(V727&amp;""),CHAR(160)," "),"."," "),","," "),"-"," "),"/"," "),"("," "),")"," "),":"," "),";"," "),"_"," "),"–"," "),"?"," "),"!"," "),"*"," "),"["," "),"]"," "),"'"," "),"#"," "),"+"," "),"&amp;"," "))&amp;" "</f>
        <v>  </v>
      </c>
      <c r="BD727" s="61" t="str">
        <f aca="false">" "&amp;TRIM(SUBSTITUTE(SUBSTITUTE(SUBSTITUTE(SUBSTITUTE(SUBSTITUTE(SUBSTITUTE(SUBSTITUTE(SUBSTITUTE(SUBSTITUTE(SUBSTITUTE(SUBSTITUTE(SUBSTITUTE(SUBSTITUTE(SUBSTITUTE(SUBSTITUTE(SUBSTITUTE(SUBSTITUTE(SUBSTITUTE(SUBSTITUTE(SUBSTITUTE(LOWER(Z727&amp;""),CHAR(160)," "),"."," "),","," "),"-"," "),"/"," "),"("," "),")"," "),":"," "),";"," "),"_"," "),"–"," "),"?"," "),"!"," "),"*"," "),"["," "),"]"," "),"'"," "),"#"," "),"+"," "),"&amp;"," "))&amp;" "</f>
        <v>  </v>
      </c>
      <c r="BE727" s="61" t="str">
        <f aca="false">" "&amp;TRIM(SUBSTITUTE(SUBSTITUTE(SUBSTITUTE(SUBSTITUTE(SUBSTITUTE(SUBSTITUTE(SUBSTITUTE(SUBSTITUTE(SUBSTITUTE(SUBSTITUTE(SUBSTITUTE(SUBSTITUTE(SUBSTITUTE(SUBSTITUTE(SUBSTITUTE(SUBSTITUTE(SUBSTITUTE(SUBSTITUTE(SUBSTITUTE(SUBSTITUTE(LOWER(W727&amp;""),CHAR(160)," "),"."," "),","," "),"-"," "),"/"," "),"("," "),")"," "),":"," "),";"," "),"_"," "),"–"," "),"?"," "),"!"," "),"*"," "),"["," "),"]"," "),"'"," "),"#"," "),"+"," "),"&amp;"," "))&amp;" "</f>
        <v>  </v>
      </c>
      <c r="BF727" s="61" t="str">
        <f aca="false">" "&amp;TRIM(SUBSTITUTE(SUBSTITUTE(SUBSTITUTE(SUBSTITUTE(SUBSTITUTE(SUBSTITUTE(SUBSTITUTE(SUBSTITUTE(SUBSTITUTE(SUBSTITUTE(SUBSTITUTE(SUBSTITUTE(SUBSTITUTE(SUBSTITUTE(SUBSTITUTE(SUBSTITUTE(SUBSTITUTE(SUBSTITUTE(SUBSTITUTE(SUBSTITUTE(LOWER(AC727&amp;""),CHAR(160)," "),"."," "),","," "),"-"," "),"/"," "),"("," "),")"," "),":"," "),";"," "),"_"," "),"–"," "),"?"," "),"!"," "),"*"," "),"["," "),"]"," "),"'"," "),"#"," "),"+"," "),"&amp;"," "))&amp;" "</f>
        <v>  </v>
      </c>
    </row>
    <row r="728" customFormat="false" ht="41.25" hidden="false" customHeight="true" outlineLevel="0" collapsed="false">
      <c r="A728" s="57" t="s">
        <v>1444</v>
      </c>
      <c r="B728" s="57" t="s">
        <v>309</v>
      </c>
      <c r="C728" s="57" t="str">
        <f aca="false">Flights!$F$26</f>
        <v>MH0002</v>
      </c>
      <c r="D728" s="58" t="n">
        <f aca="false">Flights!$D$26</f>
        <v>46325</v>
      </c>
      <c r="E728" s="57" t="str">
        <f aca="false">Flights!$G$26&amp;"-"&amp;Flights!$H$26</f>
        <v>KUL-LHR</v>
      </c>
      <c r="F728" s="57" t="str">
        <f aca="false">Flights!$K$26</f>
        <v>BC</v>
      </c>
      <c r="G728" s="57" t="s">
        <v>402</v>
      </c>
      <c r="H728" s="57" t="s">
        <v>360</v>
      </c>
      <c r="I728" s="57" t="s">
        <v>481</v>
      </c>
      <c r="J728" s="57" t="s">
        <v>505</v>
      </c>
      <c r="K728" s="67" t="s">
        <v>483</v>
      </c>
      <c r="L728" s="67" t="s">
        <v>730</v>
      </c>
      <c r="M728" s="67" t="s">
        <v>433</v>
      </c>
      <c r="N728" s="67" t="s">
        <v>365</v>
      </c>
      <c r="O728" s="67" t="s">
        <v>485</v>
      </c>
      <c r="P728" s="57" t="s">
        <v>184</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open",IF(AND(NOT(OR(LEN(AZ728)&lt;15,ISNUMBER(MATCH(AZ728,L_Placeholder,0)))),NOT(SUMPRODUCT(--ISNUMBER(SEARCH(" "&amp;L_EvidencePhrase&amp;" ",BF728)))&gt;0),NOT(OR(LEN(AU728)&lt;2,ISNUMBER(MATCH(AU728,L_Placeholder,0)))),NOT(OR(LEN(AX728)&lt;2,ISNUMBER(MATCH(AX728,L_Placeholder,0)))),TRIM(AE728)&lt;&gt;TRIM(T728)),"N/A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",BD728)))&gt;0),"INVALID – evidence missing, placeholder or not yet on file",IF(OR(LEN(AX728)&lt;2,ISNUMBER(MATCH(AX728,L_Placeholder,0))),"INVALID – verifier missing",IF(AX728=AU728,"INVALID – verifier must be someone other than the PIC",IF(SUMPRODUCT(--ISNUMBER(SEARCH(" "&amp;L_EvidencePhrase&amp;" ",BC728)))&gt;0,"INVALID – result not yet available (awaiting / TBC)",IF(AND(TRIM(U728)="Pass",SUMPRODUCT(--ISNUMBER(SEARCH(" "&amp;L_ResultBad&amp;" ",BC728)))&gt;0,NOT(SUMPRODUCT(--ISNUMBER(SEARCH(" "&amp;L_Negation&amp;" ",BC728)))&gt;0)),"INVALID – result describes a problem: use Fail, then Pass after CA",IF(AND(AQ728=1,OR(OR(LEN(AY728)&lt;3,ISNUMBER(MATCH(AY728,L_Placeholder,0))),SUMPRODUCT(--ISNUMBER(SEARCH(" "&amp;L_EvidencePhrase&amp;" ",BE728)))&gt;0)),"INVALID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SUBSTITUTE(SUBSTITUTE(SUBSTITUTE(SUBSTITUTE(SUBSTITUTE(SUBSTITUTE(SUBSTITUTE(SUBSTITUTE(SUBSTITUTE(SUBSTITUTE(SUBSTITUTE(SUBSTITUTE(SUBSTITUTE(LOWER(T728&amp;""),CHAR(160),"")," ",""),".",""),"-",""),"/",""),"?",""),"_",""),",",""),"[",""),"]",""),"(",""),")",""),"*","")</f>
        <v/>
      </c>
      <c r="AV728" s="61" t="str">
        <f aca="false">SUBSTITUTE(SUBSTITUTE(SUBSTITUTE(SUBSTITUTE(SUBSTITUTE(SUBSTITUTE(SUBSTITUTE(SUBSTITUTE(SUBSTITUTE(SUBSTITUTE(SUBSTITUTE(SUBSTITUTE(SUBSTITUTE(LOWER(V728&amp;""),CHAR(160),"")," ",""),".",""),"-",""),"/",""),"?",""),"_",""),",",""),"[",""),"]",""),"(",""),")",""),"*","")</f>
        <v/>
      </c>
      <c r="AW728" s="61" t="str">
        <f aca="false">SUBSTITUTE(SUBSTITUTE(SUBSTITUTE(SUBSTITUTE(SUBSTITUTE(SUBSTITUTE(SUBSTITUTE(SUBSTITUTE(SUBSTITUTE(SUBSTITUTE(SUBSTITUTE(SUBSTITUTE(SUBSTITUTE(LOWER(Z728&amp;""),CHAR(160),"")," ",""),".",""),"-",""),"/",""),"?",""),"_",""),",",""),"[",""),"]",""),"(",""),")",""),"*","")</f>
        <v/>
      </c>
      <c r="AX728" s="61" t="str">
        <f aca="false">SUBSTITUTE(SUBSTITUTE(SUBSTITUTE(SUBSTITUTE(SUBSTITUTE(SUBSTITUTE(SUBSTITUTE(SUBSTITUTE(SUBSTITUTE(SUBSTITUTE(SUBSTITUTE(SUBSTITUTE(SUBSTITUTE(LOWER(AE728&amp;""),CHAR(160),"")," ",""),".",""),"-",""),"/",""),"?",""),"_",""),",",""),"[",""),"]",""),"(",""),")",""),"*","")</f>
        <v/>
      </c>
      <c r="AY728" s="61" t="str">
        <f aca="false">SUBSTITUTE(SUBSTITUTE(SUBSTITUTE(SUBSTITUTE(SUBSTITUTE(SUBSTITUTE(SUBSTITUTE(SUBSTITUTE(SUBSTITUTE(SUBSTITUTE(SUBSTITUTE(SUBSTITUTE(SUBSTITUTE(LOWER(W728&amp;""),CHAR(160),"")," ",""),".",""),"-",""),"/",""),"?",""),"_",""),",",""),"[",""),"]",""),"(",""),")",""),"*","")</f>
        <v/>
      </c>
      <c r="AZ728" s="61" t="str">
        <f aca="false">SUBSTITUTE(SUBSTITUTE(SUBSTITUTE(SUBSTITUTE(SUBSTITUTE(SUBSTITUTE(SUBSTITUTE(SUBSTITUTE(SUBSTITUTE(SUBSTITUTE(SUBSTITUTE(SUBSTITUTE(SUBSTITUTE(LOWER(AC728&amp;""),CHAR(160),"")," ",""),".",""),"-",""),"/",""),"?",""),"_",""),",",""),"[",""),"]",""),"(",""),")",""),"*","")</f>
        <v/>
      </c>
      <c r="BA728" s="61" t="str">
        <f aca="false">SUBSTITUTE(SUBSTITUTE(SUBSTITUTE(SUBSTITUTE(SUBSTITUTE(SUBSTITUTE(SUBSTITUTE(SUBSTITUTE(SUBSTITUTE(SUBSTITUTE(SUBSTITUTE(SUBSTITUTE(SUBSTITUTE(LOWER(AA728&amp;""),CHAR(160),""),"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"&amp;TRIM(SUBSTITUTE(SUBSTITUTE(SUBSTITUTE(SUBSTITUTE(SUBSTITUTE(SUBSTITUTE(SUBSTITUTE(SUBSTITUTE(SUBSTITUTE(SUBSTITUTE(SUBSTITUTE(SUBSTITUTE(SUBSTITUTE(SUBSTITUTE(SUBSTITUTE(SUBSTITUTE(SUBSTITUTE(SUBSTITUTE(SUBSTITUTE(SUBSTITUTE(LOWER(V728&amp;""),CHAR(160)," "),"."," "),","," "),"-"," "),"/"," "),"("," "),")"," "),":"," "),";"," "),"_"," "),"–"," "),"?"," "),"!"," "),"*"," "),"["," "),"]"," "),"'"," "),"#"," "),"+"," "),"&amp;"," "))&amp;" "</f>
        <v>  </v>
      </c>
      <c r="BD728" s="61" t="str">
        <f aca="false">" "&amp;TRIM(SUBSTITUTE(SUBSTITUTE(SUBSTITUTE(SUBSTITUTE(SUBSTITUTE(SUBSTITUTE(SUBSTITUTE(SUBSTITUTE(SUBSTITUTE(SUBSTITUTE(SUBSTITUTE(SUBSTITUTE(SUBSTITUTE(SUBSTITUTE(SUBSTITUTE(SUBSTITUTE(SUBSTITUTE(SUBSTITUTE(SUBSTITUTE(SUBSTITUTE(LOWER(Z728&amp;""),CHAR(160)," "),"."," "),","," "),"-"," "),"/"," "),"("," "),")"," "),":"," "),";"," "),"_"," "),"–"," "),"?"," "),"!"," "),"*"," "),"["," "),"]"," "),"'"," "),"#"," "),"+"," "),"&amp;"," "))&amp;" "</f>
        <v>  </v>
      </c>
      <c r="BE728" s="61" t="str">
        <f aca="false">" "&amp;TRIM(SUBSTITUTE(SUBSTITUTE(SUBSTITUTE(SUBSTITUTE(SUBSTITUTE(SUBSTITUTE(SUBSTITUTE(SUBSTITUTE(SUBSTITUTE(SUBSTITUTE(SUBSTITUTE(SUBSTITUTE(SUBSTITUTE(SUBSTITUTE(SUBSTITUTE(SUBSTITUTE(SUBSTITUTE(SUBSTITUTE(SUBSTITUTE(SUBSTITUTE(LOWER(W728&amp;""),CHAR(160)," "),"."," "),","," "),"-"," "),"/"," "),"("," "),")"," "),":"," "),";"," "),"_"," "),"–"," "),"?"," "),"!"," "),"*"," "),"["," "),"]"," "),"'"," "),"#"," "),"+"," "),"&amp;"," "))&amp;" "</f>
        <v>  </v>
      </c>
      <c r="BF728" s="61" t="str">
        <f aca="false">" "&amp;TRIM(SUBSTITUTE(SUBSTITUTE(SUBSTITUTE(SUBSTITUTE(SUBSTITUTE(SUBSTITUTE(SUBSTITUTE(SUBSTITUTE(SUBSTITUTE(SUBSTITUTE(SUBSTITUTE(SUBSTITUTE(SUBSTITUTE(SUBSTITUTE(SUBSTITUTE(SUBSTITUTE(SUBSTITUTE(SUBSTITUTE(SUBSTITUTE(SUBSTITUTE(LOWER(AC728&amp;""),CHAR(160)," "),"."," "),","," "),"-"," "),"/"," "),"("," "),")"," "),":"," "),";"," "),"_"," "),"–"," "),"?"," "),"!"," "),"*"," "),"["," "),"]"," "),"'"," "),"#"," "),"+"," "),"&amp;"," "))&amp;" "</f>
        <v>  </v>
      </c>
    </row>
    <row r="729" customFormat="false" ht="41.25" hidden="false" customHeight="true" outlineLevel="0" collapsed="false">
      <c r="A729" s="57" t="s">
        <v>1445</v>
      </c>
      <c r="B729" s="57" t="s">
        <v>309</v>
      </c>
      <c r="C729" s="57" t="str">
        <f aca="false">Flights!$F$26</f>
        <v>MH0002</v>
      </c>
      <c r="D729" s="58" t="n">
        <f aca="false">Flights!$D$26</f>
        <v>46325</v>
      </c>
      <c r="E729" s="57" t="str">
        <f aca="false">Flights!$G$26&amp;"-"&amp;Flights!$H$26</f>
        <v>KUL-LHR</v>
      </c>
      <c r="F729" s="57" t="str">
        <f aca="false">Flights!$K$26</f>
        <v>BC</v>
      </c>
      <c r="G729" s="57" t="s">
        <v>402</v>
      </c>
      <c r="H729" s="57" t="s">
        <v>360</v>
      </c>
      <c r="I729" s="57" t="s">
        <v>429</v>
      </c>
      <c r="J729" s="57" t="s">
        <v>508</v>
      </c>
      <c r="K729" s="67" t="s">
        <v>431</v>
      </c>
      <c r="L729" s="67" t="s">
        <v>732</v>
      </c>
      <c r="M729" s="67" t="s">
        <v>433</v>
      </c>
      <c r="N729" s="67" t="s">
        <v>365</v>
      </c>
      <c r="O729" s="67" t="s">
        <v>485</v>
      </c>
      <c r="P729" s="57" t="s">
        <v>184</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open",IF(AND(NOT(OR(LEN(AZ729)&lt;15,ISNUMBER(MATCH(AZ729,L_Placeholder,0)))),NOT(SUMPRODUCT(--ISNUMBER(SEARCH(" "&amp;L_EvidencePhrase&amp;" ",BF729)))&gt;0),NOT(OR(LEN(AU729)&lt;2,ISNUMBER(MATCH(AU729,L_Placeholder,0)))),NOT(OR(LEN(AX729)&lt;2,ISNUMBER(MATCH(AX729,L_Placeholder,0)))),TRIM(AE729)&lt;&gt;TRIM(T729)),"N/A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",BD729)))&gt;0),"INVALID – evidence missing, placeholder or not yet on file",IF(OR(LEN(AX729)&lt;2,ISNUMBER(MATCH(AX729,L_Placeholder,0))),"INVALID – verifier missing",IF(AX729=AU729,"INVALID – verifier must be someone other than the PIC",IF(SUMPRODUCT(--ISNUMBER(SEARCH(" "&amp;L_EvidencePhrase&amp;" ",BC729)))&gt;0,"INVALID – result not yet available (awaiting / TBC)",IF(AND(TRIM(U729)="Pass",SUMPRODUCT(--ISNUMBER(SEARCH(" "&amp;L_ResultBad&amp;" ",BC729)))&gt;0,NOT(SUMPRODUCT(--ISNUMBER(SEARCH(" "&amp;L_Negation&amp;" ",BC729)))&gt;0)),"INVALID – result describes a problem: use Fail, then Pass after CA",IF(AND(AQ729=1,OR(OR(LEN(AY729)&lt;3,ISNUMBER(MATCH(AY729,L_Placeholder,0))),SUMPRODUCT(--ISNUMBER(SEARCH(" "&amp;L_EvidencePhrase&amp;" ",BE729)))&gt;0)),"INVALID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SUBSTITUTE(SUBSTITUTE(SUBSTITUTE(SUBSTITUTE(SUBSTITUTE(SUBSTITUTE(SUBSTITUTE(SUBSTITUTE(SUBSTITUTE(SUBSTITUTE(SUBSTITUTE(SUBSTITUTE(SUBSTITUTE(LOWER(T729&amp;""),CHAR(160),"")," ",""),".",""),"-",""),"/",""),"?",""),"_",""),",",""),"[",""),"]",""),"(",""),")",""),"*","")</f>
        <v/>
      </c>
      <c r="AV729" s="61" t="str">
        <f aca="false">SUBSTITUTE(SUBSTITUTE(SUBSTITUTE(SUBSTITUTE(SUBSTITUTE(SUBSTITUTE(SUBSTITUTE(SUBSTITUTE(SUBSTITUTE(SUBSTITUTE(SUBSTITUTE(SUBSTITUTE(SUBSTITUTE(LOWER(V729&amp;""),CHAR(160),"")," ",""),".",""),"-",""),"/",""),"?",""),"_",""),",",""),"[",""),"]",""),"(",""),")",""),"*","")</f>
        <v/>
      </c>
      <c r="AW729" s="61" t="str">
        <f aca="false">SUBSTITUTE(SUBSTITUTE(SUBSTITUTE(SUBSTITUTE(SUBSTITUTE(SUBSTITUTE(SUBSTITUTE(SUBSTITUTE(SUBSTITUTE(SUBSTITUTE(SUBSTITUTE(SUBSTITUTE(SUBSTITUTE(LOWER(Z729&amp;""),CHAR(160),"")," ",""),".",""),"-",""),"/",""),"?",""),"_",""),",",""),"[",""),"]",""),"(",""),")",""),"*","")</f>
        <v/>
      </c>
      <c r="AX729" s="61" t="str">
        <f aca="false">SUBSTITUTE(SUBSTITUTE(SUBSTITUTE(SUBSTITUTE(SUBSTITUTE(SUBSTITUTE(SUBSTITUTE(SUBSTITUTE(SUBSTITUTE(SUBSTITUTE(SUBSTITUTE(SUBSTITUTE(SUBSTITUTE(LOWER(AE729&amp;""),CHAR(160),"")," ",""),".",""),"-",""),"/",""),"?",""),"_",""),",",""),"[",""),"]",""),"(",""),")",""),"*","")</f>
        <v/>
      </c>
      <c r="AY729" s="61" t="str">
        <f aca="false">SUBSTITUTE(SUBSTITUTE(SUBSTITUTE(SUBSTITUTE(SUBSTITUTE(SUBSTITUTE(SUBSTITUTE(SUBSTITUTE(SUBSTITUTE(SUBSTITUTE(SUBSTITUTE(SUBSTITUTE(SUBSTITUTE(LOWER(W729&amp;""),CHAR(160),"")," ",""),".",""),"-",""),"/",""),"?",""),"_",""),",",""),"[",""),"]",""),"(",""),")",""),"*","")</f>
        <v/>
      </c>
      <c r="AZ729" s="61" t="str">
        <f aca="false">SUBSTITUTE(SUBSTITUTE(SUBSTITUTE(SUBSTITUTE(SUBSTITUTE(SUBSTITUTE(SUBSTITUTE(SUBSTITUTE(SUBSTITUTE(SUBSTITUTE(SUBSTITUTE(SUBSTITUTE(SUBSTITUTE(LOWER(AC729&amp;""),CHAR(160),"")," ",""),".",""),"-",""),"/",""),"?",""),"_",""),",",""),"[",""),"]",""),"(",""),")",""),"*","")</f>
        <v/>
      </c>
      <c r="BA729" s="61" t="str">
        <f aca="false">SUBSTITUTE(SUBSTITUTE(SUBSTITUTE(SUBSTITUTE(SUBSTITUTE(SUBSTITUTE(SUBSTITUTE(SUBSTITUTE(SUBSTITUTE(SUBSTITUTE(SUBSTITUTE(SUBSTITUTE(SUBSTITUTE(LOWER(AA729&amp;""),CHAR(160),""),"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"&amp;TRIM(SUBSTITUTE(SUBSTITUTE(SUBSTITUTE(SUBSTITUTE(SUBSTITUTE(SUBSTITUTE(SUBSTITUTE(SUBSTITUTE(SUBSTITUTE(SUBSTITUTE(SUBSTITUTE(SUBSTITUTE(SUBSTITUTE(SUBSTITUTE(SUBSTITUTE(SUBSTITUTE(SUBSTITUTE(SUBSTITUTE(SUBSTITUTE(SUBSTITUTE(LOWER(V729&amp;""),CHAR(160)," "),"."," "),","," "),"-"," "),"/"," "),"("," "),")"," "),":"," "),";"," "),"_"," "),"–"," "),"?"," "),"!"," "),"*"," "),"["," "),"]"," "),"'"," "),"#"," "),"+"," "),"&amp;"," "))&amp;" "</f>
        <v>  </v>
      </c>
      <c r="BD729" s="61" t="str">
        <f aca="false">" "&amp;TRIM(SUBSTITUTE(SUBSTITUTE(SUBSTITUTE(SUBSTITUTE(SUBSTITUTE(SUBSTITUTE(SUBSTITUTE(SUBSTITUTE(SUBSTITUTE(SUBSTITUTE(SUBSTITUTE(SUBSTITUTE(SUBSTITUTE(SUBSTITUTE(SUBSTITUTE(SUBSTITUTE(SUBSTITUTE(SUBSTITUTE(SUBSTITUTE(SUBSTITUTE(LOWER(Z729&amp;""),CHAR(160)," "),"."," "),","," "),"-"," "),"/"," "),"("," "),")"," "),":"," "),";"," "),"_"," "),"–"," "),"?"," "),"!"," "),"*"," "),"["," "),"]"," "),"'"," "),"#"," "),"+"," "),"&amp;"," "))&amp;" "</f>
        <v>  </v>
      </c>
      <c r="BE729" s="61" t="str">
        <f aca="false">" "&amp;TRIM(SUBSTITUTE(SUBSTITUTE(SUBSTITUTE(SUBSTITUTE(SUBSTITUTE(SUBSTITUTE(SUBSTITUTE(SUBSTITUTE(SUBSTITUTE(SUBSTITUTE(SUBSTITUTE(SUBSTITUTE(SUBSTITUTE(SUBSTITUTE(SUBSTITUTE(SUBSTITUTE(SUBSTITUTE(SUBSTITUTE(SUBSTITUTE(SUBSTITUTE(LOWER(W729&amp;""),CHAR(160)," "),"."," "),","," "),"-"," "),"/"," "),"("," "),")"," "),":"," "),";"," "),"_"," "),"–"," "),"?"," "),"!"," "),"*"," "),"["," "),"]"," "),"'"," "),"#"," "),"+"," "),"&amp;"," "))&amp;" "</f>
        <v>  </v>
      </c>
      <c r="BF729" s="61" t="str">
        <f aca="false">" "&amp;TRIM(SUBSTITUTE(SUBSTITUTE(SUBSTITUTE(SUBSTITUTE(SUBSTITUTE(SUBSTITUTE(SUBSTITUTE(SUBSTITUTE(SUBSTITUTE(SUBSTITUTE(SUBSTITUTE(SUBSTITUTE(SUBSTITUTE(SUBSTITUTE(SUBSTITUTE(SUBSTITUTE(SUBSTITUTE(SUBSTITUTE(SUBSTITUTE(SUBSTITUTE(LOWER(AC729&amp;""),CHAR(160)," "),"."," "),","," "),"-"," "),"/"," "),"("," "),")"," "),":"," "),";"," "),"_"," "),"–"," "),"?"," "),"!"," "),"*"," "),"["," "),"]"," "),"'"," "),"#"," "),"+"," "),"&amp;"," "))&amp;" "</f>
        <v>  </v>
      </c>
    </row>
    <row r="730" customFormat="false" ht="41.25" hidden="false" customHeight="true" outlineLevel="0" collapsed="false">
      <c r="A730" s="57" t="s">
        <v>1446</v>
      </c>
      <c r="B730" s="57" t="s">
        <v>309</v>
      </c>
      <c r="C730" s="57" t="str">
        <f aca="false">Flights!$F$26</f>
        <v>MH0002</v>
      </c>
      <c r="D730" s="58" t="n">
        <f aca="false">Flights!$D$26</f>
        <v>46325</v>
      </c>
      <c r="E730" s="57" t="str">
        <f aca="false">Flights!$G$26&amp;"-"&amp;Flights!$H$26</f>
        <v>KUL-LHR</v>
      </c>
      <c r="F730" s="57" t="str">
        <f aca="false">Flights!$K$26</f>
        <v>BC</v>
      </c>
      <c r="G730" s="57" t="s">
        <v>402</v>
      </c>
      <c r="H730" s="57" t="s">
        <v>360</v>
      </c>
      <c r="I730" s="57" t="s">
        <v>429</v>
      </c>
      <c r="J730" s="57" t="s">
        <v>605</v>
      </c>
      <c r="K730" s="67" t="s">
        <v>431</v>
      </c>
      <c r="L730" s="67" t="s">
        <v>734</v>
      </c>
      <c r="M730" s="67" t="s">
        <v>433</v>
      </c>
      <c r="N730" s="67" t="s">
        <v>365</v>
      </c>
      <c r="O730" s="67" t="s">
        <v>485</v>
      </c>
      <c r="P730" s="57" t="s">
        <v>184</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open",IF(AND(NOT(OR(LEN(AZ730)&lt;15,ISNUMBER(MATCH(AZ730,L_Placeholder,0)))),NOT(SUMPRODUCT(--ISNUMBER(SEARCH(" "&amp;L_EvidencePhrase&amp;" ",BF730)))&gt;0),NOT(OR(LEN(AU730)&lt;2,ISNUMBER(MATCH(AU730,L_Placeholder,0)))),NOT(OR(LEN(AX730)&lt;2,ISNUMBER(MATCH(AX730,L_Placeholder,0)))),TRIM(AE730)&lt;&gt;TRIM(T730)),"N/A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",BD730)))&gt;0),"INVALID – evidence missing, placeholder or not yet on file",IF(OR(LEN(AX730)&lt;2,ISNUMBER(MATCH(AX730,L_Placeholder,0))),"INVALID – verifier missing",IF(AX730=AU730,"INVALID – verifier must be someone other than the PIC",IF(SUMPRODUCT(--ISNUMBER(SEARCH(" "&amp;L_EvidencePhrase&amp;" ",BC730)))&gt;0,"INVALID – result not yet available (awaiting / TBC)",IF(AND(TRIM(U730)="Pass",SUMPRODUCT(--ISNUMBER(SEARCH(" "&amp;L_ResultBad&amp;" ",BC730)))&gt;0,NOT(SUMPRODUCT(--ISNUMBER(SEARCH(" "&amp;L_Negation&amp;" ",BC730)))&gt;0)),"INVALID – result describes a problem: use Fail, then Pass after CA",IF(AND(AQ730=1,OR(OR(LEN(AY730)&lt;3,ISNUMBER(MATCH(AY730,L_Placeholder,0))),SUMPRODUCT(--ISNUMBER(SEARCH(" "&amp;L_EvidencePhrase&amp;" ",BE730)))&gt;0)),"INVALID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SUBSTITUTE(SUBSTITUTE(SUBSTITUTE(SUBSTITUTE(SUBSTITUTE(SUBSTITUTE(SUBSTITUTE(SUBSTITUTE(SUBSTITUTE(SUBSTITUTE(SUBSTITUTE(SUBSTITUTE(SUBSTITUTE(LOWER(T730&amp;""),CHAR(160),"")," ",""),".",""),"-",""),"/",""),"?",""),"_",""),",",""),"[",""),"]",""),"(",""),")",""),"*","")</f>
        <v/>
      </c>
      <c r="AV730" s="61" t="str">
        <f aca="false">SUBSTITUTE(SUBSTITUTE(SUBSTITUTE(SUBSTITUTE(SUBSTITUTE(SUBSTITUTE(SUBSTITUTE(SUBSTITUTE(SUBSTITUTE(SUBSTITUTE(SUBSTITUTE(SUBSTITUTE(SUBSTITUTE(LOWER(V730&amp;""),CHAR(160),"")," ",""),".",""),"-",""),"/",""),"?",""),"_",""),",",""),"[",""),"]",""),"(",""),")",""),"*","")</f>
        <v/>
      </c>
      <c r="AW730" s="61" t="str">
        <f aca="false">SUBSTITUTE(SUBSTITUTE(SUBSTITUTE(SUBSTITUTE(SUBSTITUTE(SUBSTITUTE(SUBSTITUTE(SUBSTITUTE(SUBSTITUTE(SUBSTITUTE(SUBSTITUTE(SUBSTITUTE(SUBSTITUTE(LOWER(Z730&amp;""),CHAR(160),"")," ",""),".",""),"-",""),"/",""),"?",""),"_",""),",",""),"[",""),"]",""),"(",""),")",""),"*","")</f>
        <v/>
      </c>
      <c r="AX730" s="61" t="str">
        <f aca="false">SUBSTITUTE(SUBSTITUTE(SUBSTITUTE(SUBSTITUTE(SUBSTITUTE(SUBSTITUTE(SUBSTITUTE(SUBSTITUTE(SUBSTITUTE(SUBSTITUTE(SUBSTITUTE(SUBSTITUTE(SUBSTITUTE(LOWER(AE730&amp;""),CHAR(160),"")," ",""),".",""),"-",""),"/",""),"?",""),"_",""),",",""),"[",""),"]",""),"(",""),")",""),"*","")</f>
        <v/>
      </c>
      <c r="AY730" s="61" t="str">
        <f aca="false">SUBSTITUTE(SUBSTITUTE(SUBSTITUTE(SUBSTITUTE(SUBSTITUTE(SUBSTITUTE(SUBSTITUTE(SUBSTITUTE(SUBSTITUTE(SUBSTITUTE(SUBSTITUTE(SUBSTITUTE(SUBSTITUTE(LOWER(W730&amp;""),CHAR(160),"")," ",""),".",""),"-",""),"/",""),"?",""),"_",""),",",""),"[",""),"]",""),"(",""),")",""),"*","")</f>
        <v/>
      </c>
      <c r="AZ730" s="61" t="str">
        <f aca="false">SUBSTITUTE(SUBSTITUTE(SUBSTITUTE(SUBSTITUTE(SUBSTITUTE(SUBSTITUTE(SUBSTITUTE(SUBSTITUTE(SUBSTITUTE(SUBSTITUTE(SUBSTITUTE(SUBSTITUTE(SUBSTITUTE(LOWER(AC730&amp;""),CHAR(160),"")," ",""),".",""),"-",""),"/",""),"?",""),"_",""),",",""),"[",""),"]",""),"(",""),")",""),"*","")</f>
        <v/>
      </c>
      <c r="BA730" s="61" t="str">
        <f aca="false">SUBSTITUTE(SUBSTITUTE(SUBSTITUTE(SUBSTITUTE(SUBSTITUTE(SUBSTITUTE(SUBSTITUTE(SUBSTITUTE(SUBSTITUTE(SUBSTITUTE(SUBSTITUTE(SUBSTITUTE(SUBSTITUTE(LOWER(AA730&amp;""),CHAR(160),""),"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"&amp;TRIM(SUBSTITUTE(SUBSTITUTE(SUBSTITUTE(SUBSTITUTE(SUBSTITUTE(SUBSTITUTE(SUBSTITUTE(SUBSTITUTE(SUBSTITUTE(SUBSTITUTE(SUBSTITUTE(SUBSTITUTE(SUBSTITUTE(SUBSTITUTE(SUBSTITUTE(SUBSTITUTE(SUBSTITUTE(SUBSTITUTE(SUBSTITUTE(SUBSTITUTE(LOWER(V730&amp;""),CHAR(160)," "),"."," "),","," "),"-"," "),"/"," "),"("," "),")"," "),":"," "),";"," "),"_"," "),"–"," "),"?"," "),"!"," "),"*"," "),"["," "),"]"," "),"'"," "),"#"," "),"+"," "),"&amp;"," "))&amp;" "</f>
        <v>  </v>
      </c>
      <c r="BD730" s="61" t="str">
        <f aca="false">" "&amp;TRIM(SUBSTITUTE(SUBSTITUTE(SUBSTITUTE(SUBSTITUTE(SUBSTITUTE(SUBSTITUTE(SUBSTITUTE(SUBSTITUTE(SUBSTITUTE(SUBSTITUTE(SUBSTITUTE(SUBSTITUTE(SUBSTITUTE(SUBSTITUTE(SUBSTITUTE(SUBSTITUTE(SUBSTITUTE(SUBSTITUTE(SUBSTITUTE(SUBSTITUTE(LOWER(Z730&amp;""),CHAR(160)," "),"."," "),","," "),"-"," "),"/"," "),"("," "),")"," "),":"," "),";"," "),"_"," "),"–"," "),"?"," "),"!"," "),"*"," "),"["," "),"]"," "),"'"," "),"#"," "),"+"," "),"&amp;"," "))&amp;" "</f>
        <v>  </v>
      </c>
      <c r="BE730" s="61" t="str">
        <f aca="false">" "&amp;TRIM(SUBSTITUTE(SUBSTITUTE(SUBSTITUTE(SUBSTITUTE(SUBSTITUTE(SUBSTITUTE(SUBSTITUTE(SUBSTITUTE(SUBSTITUTE(SUBSTITUTE(SUBSTITUTE(SUBSTITUTE(SUBSTITUTE(SUBSTITUTE(SUBSTITUTE(SUBSTITUTE(SUBSTITUTE(SUBSTITUTE(SUBSTITUTE(SUBSTITUTE(LOWER(W730&amp;""),CHAR(160)," "),"."," "),","," "),"-"," "),"/"," "),"("," "),")"," "),":"," "),";"," "),"_"," "),"–"," "),"?"," "),"!"," "),"*"," "),"["," "),"]"," "),"'"," "),"#"," "),"+"," "),"&amp;"," "))&amp;" "</f>
        <v>  </v>
      </c>
      <c r="BF730" s="61" t="str">
        <f aca="false">" "&amp;TRIM(SUBSTITUTE(SUBSTITUTE(SUBSTITUTE(SUBSTITUTE(SUBSTITUTE(SUBSTITUTE(SUBSTITUTE(SUBSTITUTE(SUBSTITUTE(SUBSTITUTE(SUBSTITUTE(SUBSTITUTE(SUBSTITUTE(SUBSTITUTE(SUBSTITUTE(SUBSTITUTE(SUBSTITUTE(SUBSTITUTE(SUBSTITUTE(SUBSTITUTE(LOWER(AC730&amp;""),CHAR(160)," "),"."," "),","," "),"-"," "),"/"," "),"("," "),")"," "),":"," "),";"," "),"_"," "),"–"," "),"?"," "),"!"," "),"*"," "),"["," "),"]"," "),"'"," "),"#"," "),"+"," "),"&amp;"," "))&amp;" "</f>
        <v>  </v>
      </c>
    </row>
    <row r="731" customFormat="false" ht="41.25" hidden="false" customHeight="true" outlineLevel="0" collapsed="false">
      <c r="A731" s="57" t="s">
        <v>1447</v>
      </c>
      <c r="B731" s="57" t="s">
        <v>309</v>
      </c>
      <c r="C731" s="57" t="str">
        <f aca="false">Flights!$F$26</f>
        <v>MH0002</v>
      </c>
      <c r="D731" s="58" t="n">
        <f aca="false">Flights!$D$26</f>
        <v>46325</v>
      </c>
      <c r="E731" s="57" t="str">
        <f aca="false">Flights!$G$26&amp;"-"&amp;Flights!$H$26</f>
        <v>KUL-LHR</v>
      </c>
      <c r="F731" s="57" t="str">
        <f aca="false">Flights!$K$26</f>
        <v>BC</v>
      </c>
      <c r="G731" s="57" t="s">
        <v>402</v>
      </c>
      <c r="H731" s="57" t="s">
        <v>360</v>
      </c>
      <c r="I731" s="57" t="s">
        <v>429</v>
      </c>
      <c r="J731" s="57" t="s">
        <v>608</v>
      </c>
      <c r="K731" s="67" t="s">
        <v>431</v>
      </c>
      <c r="L731" s="67" t="s">
        <v>736</v>
      </c>
      <c r="M731" s="67" t="s">
        <v>433</v>
      </c>
      <c r="N731" s="67" t="s">
        <v>365</v>
      </c>
      <c r="O731" s="67" t="s">
        <v>485</v>
      </c>
      <c r="P731" s="57" t="s">
        <v>184</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open",IF(AND(NOT(OR(LEN(AZ731)&lt;15,ISNUMBER(MATCH(AZ731,L_Placeholder,0)))),NOT(SUMPRODUCT(--ISNUMBER(SEARCH(" "&amp;L_EvidencePhrase&amp;" ",BF731)))&gt;0),NOT(OR(LEN(AU731)&lt;2,ISNUMBER(MATCH(AU731,L_Placeholder,0)))),NOT(OR(LEN(AX731)&lt;2,ISNUMBER(MATCH(AX731,L_Placeholder,0)))),TRIM(AE731)&lt;&gt;TRIM(T731)),"N/A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",BD731)))&gt;0),"INVALID – evidence missing, placeholder or not yet on file",IF(OR(LEN(AX731)&lt;2,ISNUMBER(MATCH(AX731,L_Placeholder,0))),"INVALID – verifier missing",IF(AX731=AU731,"INVALID – verifier must be someone other than the PIC",IF(SUMPRODUCT(--ISNUMBER(SEARCH(" "&amp;L_EvidencePhrase&amp;" ",BC731)))&gt;0,"INVALID – result not yet available (awaiting / TBC)",IF(AND(TRIM(U731)="Pass",SUMPRODUCT(--ISNUMBER(SEARCH(" "&amp;L_ResultBad&amp;" ",BC731)))&gt;0,NOT(SUMPRODUCT(--ISNUMBER(SEARCH(" "&amp;L_Negation&amp;" ",BC731)))&gt;0)),"INVALID – result describes a problem: use Fail, then Pass after CA",IF(AND(AQ731=1,OR(OR(LEN(AY731)&lt;3,ISNUMBER(MATCH(AY731,L_Placeholder,0))),SUMPRODUCT(--ISNUMBER(SEARCH(" "&amp;L_EvidencePhrase&amp;" ",BE731)))&gt;0)),"INVALID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SUBSTITUTE(SUBSTITUTE(SUBSTITUTE(SUBSTITUTE(SUBSTITUTE(SUBSTITUTE(SUBSTITUTE(SUBSTITUTE(SUBSTITUTE(SUBSTITUTE(SUBSTITUTE(SUBSTITUTE(SUBSTITUTE(LOWER(T731&amp;""),CHAR(160),"")," ",""),".",""),"-",""),"/",""),"?",""),"_",""),",",""),"[",""),"]",""),"(",""),")",""),"*","")</f>
        <v/>
      </c>
      <c r="AV731" s="61" t="str">
        <f aca="false">SUBSTITUTE(SUBSTITUTE(SUBSTITUTE(SUBSTITUTE(SUBSTITUTE(SUBSTITUTE(SUBSTITUTE(SUBSTITUTE(SUBSTITUTE(SUBSTITUTE(SUBSTITUTE(SUBSTITUTE(SUBSTITUTE(LOWER(V731&amp;""),CHAR(160),"")," ",""),".",""),"-",""),"/",""),"?",""),"_",""),",",""),"[",""),"]",""),"(",""),")",""),"*","")</f>
        <v/>
      </c>
      <c r="AW731" s="61" t="str">
        <f aca="false">SUBSTITUTE(SUBSTITUTE(SUBSTITUTE(SUBSTITUTE(SUBSTITUTE(SUBSTITUTE(SUBSTITUTE(SUBSTITUTE(SUBSTITUTE(SUBSTITUTE(SUBSTITUTE(SUBSTITUTE(SUBSTITUTE(LOWER(Z731&amp;""),CHAR(160),"")," ",""),".",""),"-",""),"/",""),"?",""),"_",""),",",""),"[",""),"]",""),"(",""),")",""),"*","")</f>
        <v/>
      </c>
      <c r="AX731" s="61" t="str">
        <f aca="false">SUBSTITUTE(SUBSTITUTE(SUBSTITUTE(SUBSTITUTE(SUBSTITUTE(SUBSTITUTE(SUBSTITUTE(SUBSTITUTE(SUBSTITUTE(SUBSTITUTE(SUBSTITUTE(SUBSTITUTE(SUBSTITUTE(LOWER(AE731&amp;""),CHAR(160),"")," ",""),".",""),"-",""),"/",""),"?",""),"_",""),",",""),"[",""),"]",""),"(",""),")",""),"*","")</f>
        <v/>
      </c>
      <c r="AY731" s="61" t="str">
        <f aca="false">SUBSTITUTE(SUBSTITUTE(SUBSTITUTE(SUBSTITUTE(SUBSTITUTE(SUBSTITUTE(SUBSTITUTE(SUBSTITUTE(SUBSTITUTE(SUBSTITUTE(SUBSTITUTE(SUBSTITUTE(SUBSTITUTE(LOWER(W731&amp;""),CHAR(160),"")," ",""),".",""),"-",""),"/",""),"?",""),"_",""),",",""),"[",""),"]",""),"(",""),")",""),"*","")</f>
        <v/>
      </c>
      <c r="AZ731" s="61" t="str">
        <f aca="false">SUBSTITUTE(SUBSTITUTE(SUBSTITUTE(SUBSTITUTE(SUBSTITUTE(SUBSTITUTE(SUBSTITUTE(SUBSTITUTE(SUBSTITUTE(SUBSTITUTE(SUBSTITUTE(SUBSTITUTE(SUBSTITUTE(LOWER(AC731&amp;""),CHAR(160),"")," ",""),".",""),"-",""),"/",""),"?",""),"_",""),",",""),"[",""),"]",""),"(",""),")",""),"*","")</f>
        <v/>
      </c>
      <c r="BA731" s="61" t="str">
        <f aca="false">SUBSTITUTE(SUBSTITUTE(SUBSTITUTE(SUBSTITUTE(SUBSTITUTE(SUBSTITUTE(SUBSTITUTE(SUBSTITUTE(SUBSTITUTE(SUBSTITUTE(SUBSTITUTE(SUBSTITUTE(SUBSTITUTE(LOWER(AA731&amp;""),CHAR(160),""),"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"&amp;TRIM(SUBSTITUTE(SUBSTITUTE(SUBSTITUTE(SUBSTITUTE(SUBSTITUTE(SUBSTITUTE(SUBSTITUTE(SUBSTITUTE(SUBSTITUTE(SUBSTITUTE(SUBSTITUTE(SUBSTITUTE(SUBSTITUTE(SUBSTITUTE(SUBSTITUTE(SUBSTITUTE(SUBSTITUTE(SUBSTITUTE(SUBSTITUTE(SUBSTITUTE(LOWER(V731&amp;""),CHAR(160)," "),"."," "),","," "),"-"," "),"/"," "),"("," "),")"," "),":"," "),";"," "),"_"," "),"–"," "),"?"," "),"!"," "),"*"," "),"["," "),"]"," "),"'"," "),"#"," "),"+"," "),"&amp;"," "))&amp;" "</f>
        <v>  </v>
      </c>
      <c r="BD731" s="61" t="str">
        <f aca="false">" "&amp;TRIM(SUBSTITUTE(SUBSTITUTE(SUBSTITUTE(SUBSTITUTE(SUBSTITUTE(SUBSTITUTE(SUBSTITUTE(SUBSTITUTE(SUBSTITUTE(SUBSTITUTE(SUBSTITUTE(SUBSTITUTE(SUBSTITUTE(SUBSTITUTE(SUBSTITUTE(SUBSTITUTE(SUBSTITUTE(SUBSTITUTE(SUBSTITUTE(SUBSTITUTE(LOWER(Z731&amp;""),CHAR(160)," "),"."," "),","," "),"-"," "),"/"," "),"("," "),")"," "),":"," "),";"," "),"_"," "),"–"," "),"?"," "),"!"," "),"*"," "),"["," "),"]"," "),"'"," "),"#"," "),"+"," "),"&amp;"," "))&amp;" "</f>
        <v>  </v>
      </c>
      <c r="BE731" s="61" t="str">
        <f aca="false">" "&amp;TRIM(SUBSTITUTE(SUBSTITUTE(SUBSTITUTE(SUBSTITUTE(SUBSTITUTE(SUBSTITUTE(SUBSTITUTE(SUBSTITUTE(SUBSTITUTE(SUBSTITUTE(SUBSTITUTE(SUBSTITUTE(SUBSTITUTE(SUBSTITUTE(SUBSTITUTE(SUBSTITUTE(SUBSTITUTE(SUBSTITUTE(SUBSTITUTE(SUBSTITUTE(LOWER(W731&amp;""),CHAR(160)," "),"."," "),","," "),"-"," "),"/"," "),"("," "),")"," "),":"," "),";"," "),"_"," "),"–"," "),"?"," "),"!"," "),"*"," "),"["," "),"]"," "),"'"," "),"#"," "),"+"," "),"&amp;"," "))&amp;" "</f>
        <v>  </v>
      </c>
      <c r="BF731" s="61" t="str">
        <f aca="false">" "&amp;TRIM(SUBSTITUTE(SUBSTITUTE(SUBSTITUTE(SUBSTITUTE(SUBSTITUTE(SUBSTITUTE(SUBSTITUTE(SUBSTITUTE(SUBSTITUTE(SUBSTITUTE(SUBSTITUTE(SUBSTITUTE(SUBSTITUTE(SUBSTITUTE(SUBSTITUTE(SUBSTITUTE(SUBSTITUTE(SUBSTITUTE(SUBSTITUTE(SUBSTITUTE(LOWER(AC731&amp;""),CHAR(160)," "),"."," "),","," "),"-"," "),"/"," "),"("," "),")"," "),":"," "),";"," "),"_"," "),"–"," "),"?"," "),"!"," "),"*"," "),"["," "),"]"," "),"'"," "),"#"," "),"+"," "),"&amp;"," "))&amp;" "</f>
        <v>  </v>
      </c>
    </row>
    <row r="732" customFormat="false" ht="39.75" hidden="false" customHeight="true" outlineLevel="0" collapsed="false">
      <c r="A732" s="57" t="s">
        <v>1448</v>
      </c>
      <c r="B732" s="57" t="s">
        <v>309</v>
      </c>
      <c r="C732" s="57" t="str">
        <f aca="false">Flights!$F$26</f>
        <v>MH0002</v>
      </c>
      <c r="D732" s="58" t="n">
        <f aca="false">Flights!$D$26</f>
        <v>46325</v>
      </c>
      <c r="E732" s="57" t="str">
        <f aca="false">Flights!$G$26&amp;"-"&amp;Flights!$H$26</f>
        <v>KUL-LHR</v>
      </c>
      <c r="F732" s="57" t="str">
        <f aca="false">Flights!$K$26</f>
        <v>BC</v>
      </c>
      <c r="G732" s="57" t="s">
        <v>402</v>
      </c>
      <c r="H732" s="57" t="s">
        <v>360</v>
      </c>
      <c r="I732" s="57" t="s">
        <v>611</v>
      </c>
      <c r="J732" s="57" t="s">
        <v>612</v>
      </c>
      <c r="K732" s="67" t="s">
        <v>483</v>
      </c>
      <c r="L732" s="67" t="s">
        <v>738</v>
      </c>
      <c r="M732" s="67" t="s">
        <v>184</v>
      </c>
      <c r="N732" s="67" t="s">
        <v>365</v>
      </c>
      <c r="O732" s="67" t="s">
        <v>614</v>
      </c>
      <c r="P732" s="57" t="s">
        <v>184</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open",IF(AND(NOT(OR(LEN(AZ732)&lt;15,ISNUMBER(MATCH(AZ732,L_Placeholder,0)))),NOT(SUMPRODUCT(--ISNUMBER(SEARCH(" "&amp;L_EvidencePhrase&amp;" ",BF732)))&gt;0),NOT(OR(LEN(AU732)&lt;2,ISNUMBER(MATCH(AU732,L_Placeholder,0)))),NOT(OR(LEN(AX732)&lt;2,ISNUMBER(MATCH(AX732,L_Placeholder,0)))),TRIM(AE732)&lt;&gt;TRIM(T732)),"N/A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",BD732)))&gt;0),"INVALID – evidence missing, placeholder or not yet on file",IF(OR(LEN(AX732)&lt;2,ISNUMBER(MATCH(AX732,L_Placeholder,0))),"INVALID – verifier missing",IF(AX732=AU732,"INVALID – verifier must be someone other than the PIC",IF(SUMPRODUCT(--ISNUMBER(SEARCH(" "&amp;L_EvidencePhrase&amp;" ",BC732)))&gt;0,"INVALID – result not yet available (awaiting / TBC)",IF(AND(TRIM(U732)="Pass",SUMPRODUCT(--ISNUMBER(SEARCH(" "&amp;L_ResultBad&amp;" ",BC732)))&gt;0,NOT(SUMPRODUCT(--ISNUMBER(SEARCH(" "&amp;L_Negation&amp;" ",BC732)))&gt;0)),"INVALID – result describes a problem: use Fail, then Pass after CA",IF(AND(AQ732=1,OR(OR(LEN(AY732)&lt;3,ISNUMBER(MATCH(AY732,L_Placeholder,0))),SUMPRODUCT(--ISNUMBER(SEARCH(" "&amp;L_EvidencePhrase&amp;" ",BE732)))&gt;0)),"INVALID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SUBSTITUTE(SUBSTITUTE(SUBSTITUTE(SUBSTITUTE(SUBSTITUTE(SUBSTITUTE(SUBSTITUTE(SUBSTITUTE(SUBSTITUTE(SUBSTITUTE(SUBSTITUTE(SUBSTITUTE(SUBSTITUTE(LOWER(T732&amp;""),CHAR(160),"")," ",""),".",""),"-",""),"/",""),"?",""),"_",""),",",""),"[",""),"]",""),"(",""),")",""),"*","")</f>
        <v/>
      </c>
      <c r="AV732" s="61" t="str">
        <f aca="false">SUBSTITUTE(SUBSTITUTE(SUBSTITUTE(SUBSTITUTE(SUBSTITUTE(SUBSTITUTE(SUBSTITUTE(SUBSTITUTE(SUBSTITUTE(SUBSTITUTE(SUBSTITUTE(SUBSTITUTE(SUBSTITUTE(LOWER(V732&amp;""),CHAR(160),"")," ",""),".",""),"-",""),"/",""),"?",""),"_",""),",",""),"[",""),"]",""),"(",""),")",""),"*","")</f>
        <v/>
      </c>
      <c r="AW732" s="61" t="str">
        <f aca="false">SUBSTITUTE(SUBSTITUTE(SUBSTITUTE(SUBSTITUTE(SUBSTITUTE(SUBSTITUTE(SUBSTITUTE(SUBSTITUTE(SUBSTITUTE(SUBSTITUTE(SUBSTITUTE(SUBSTITUTE(SUBSTITUTE(LOWER(Z732&amp;""),CHAR(160),"")," ",""),".",""),"-",""),"/",""),"?",""),"_",""),",",""),"[",""),"]",""),"(",""),")",""),"*","")</f>
        <v/>
      </c>
      <c r="AX732" s="61" t="str">
        <f aca="false">SUBSTITUTE(SUBSTITUTE(SUBSTITUTE(SUBSTITUTE(SUBSTITUTE(SUBSTITUTE(SUBSTITUTE(SUBSTITUTE(SUBSTITUTE(SUBSTITUTE(SUBSTITUTE(SUBSTITUTE(SUBSTITUTE(LOWER(AE732&amp;""),CHAR(160),"")," ",""),".",""),"-",""),"/",""),"?",""),"_",""),",",""),"[",""),"]",""),"(",""),")",""),"*","")</f>
        <v/>
      </c>
      <c r="AY732" s="61" t="str">
        <f aca="false">SUBSTITUTE(SUBSTITUTE(SUBSTITUTE(SUBSTITUTE(SUBSTITUTE(SUBSTITUTE(SUBSTITUTE(SUBSTITUTE(SUBSTITUTE(SUBSTITUTE(SUBSTITUTE(SUBSTITUTE(SUBSTITUTE(LOWER(W732&amp;""),CHAR(160),"")," ",""),".",""),"-",""),"/",""),"?",""),"_",""),",",""),"[",""),"]",""),"(",""),")",""),"*","")</f>
        <v/>
      </c>
      <c r="AZ732" s="61" t="str">
        <f aca="false">SUBSTITUTE(SUBSTITUTE(SUBSTITUTE(SUBSTITUTE(SUBSTITUTE(SUBSTITUTE(SUBSTITUTE(SUBSTITUTE(SUBSTITUTE(SUBSTITUTE(SUBSTITUTE(SUBSTITUTE(SUBSTITUTE(LOWER(AC732&amp;""),CHAR(160),"")," ",""),".",""),"-",""),"/",""),"?",""),"_",""),",",""),"[",""),"]",""),"(",""),")",""),"*","")</f>
        <v/>
      </c>
      <c r="BA732" s="61" t="str">
        <f aca="false">SUBSTITUTE(SUBSTITUTE(SUBSTITUTE(SUBSTITUTE(SUBSTITUTE(SUBSTITUTE(SUBSTITUTE(SUBSTITUTE(SUBSTITUTE(SUBSTITUTE(SUBSTITUTE(SUBSTITUTE(SUBSTITUTE(LOWER(AA732&amp;""),CHAR(160),""),"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"&amp;TRIM(SUBSTITUTE(SUBSTITUTE(SUBSTITUTE(SUBSTITUTE(SUBSTITUTE(SUBSTITUTE(SUBSTITUTE(SUBSTITUTE(SUBSTITUTE(SUBSTITUTE(SUBSTITUTE(SUBSTITUTE(SUBSTITUTE(SUBSTITUTE(SUBSTITUTE(SUBSTITUTE(SUBSTITUTE(SUBSTITUTE(SUBSTITUTE(SUBSTITUTE(LOWER(V732&amp;""),CHAR(160)," "),"."," "),","," "),"-"," "),"/"," "),"("," "),")"," "),":"," "),";"," "),"_"," "),"–"," "),"?"," "),"!"," "),"*"," "),"["," "),"]"," "),"'"," "),"#"," "),"+"," "),"&amp;"," "))&amp;" "</f>
        <v>  </v>
      </c>
      <c r="BD732" s="61" t="str">
        <f aca="false">" "&amp;TRIM(SUBSTITUTE(SUBSTITUTE(SUBSTITUTE(SUBSTITUTE(SUBSTITUTE(SUBSTITUTE(SUBSTITUTE(SUBSTITUTE(SUBSTITUTE(SUBSTITUTE(SUBSTITUTE(SUBSTITUTE(SUBSTITUTE(SUBSTITUTE(SUBSTITUTE(SUBSTITUTE(SUBSTITUTE(SUBSTITUTE(SUBSTITUTE(SUBSTITUTE(LOWER(Z732&amp;""),CHAR(160)," "),"."," "),","," "),"-"," "),"/"," "),"("," "),")"," "),":"," "),";"," "),"_"," "),"–"," "),"?"," "),"!"," "),"*"," "),"["," "),"]"," "),"'"," "),"#"," "),"+"," "),"&amp;"," "))&amp;" "</f>
        <v>  </v>
      </c>
      <c r="BE732" s="61" t="str">
        <f aca="false">" "&amp;TRIM(SUBSTITUTE(SUBSTITUTE(SUBSTITUTE(SUBSTITUTE(SUBSTITUTE(SUBSTITUTE(SUBSTITUTE(SUBSTITUTE(SUBSTITUTE(SUBSTITUTE(SUBSTITUTE(SUBSTITUTE(SUBSTITUTE(SUBSTITUTE(SUBSTITUTE(SUBSTITUTE(SUBSTITUTE(SUBSTITUTE(SUBSTITUTE(SUBSTITUTE(LOWER(W732&amp;""),CHAR(160)," "),"."," "),","," "),"-"," "),"/"," "),"("," "),")"," "),":"," "),";"," "),"_"," "),"–"," "),"?"," "),"!"," "),"*"," "),"["," "),"]"," "),"'"," "),"#"," "),"+"," "),"&amp;"," "))&amp;" "</f>
        <v>  </v>
      </c>
      <c r="BF732" s="61" t="str">
        <f aca="false">" "&amp;TRIM(SUBSTITUTE(SUBSTITUTE(SUBSTITUTE(SUBSTITUTE(SUBSTITUTE(SUBSTITUTE(SUBSTITUTE(SUBSTITUTE(SUBSTITUTE(SUBSTITUTE(SUBSTITUTE(SUBSTITUTE(SUBSTITUTE(SUBSTITUTE(SUBSTITUTE(SUBSTITUTE(SUBSTITUTE(SUBSTITUTE(SUBSTITUTE(SUBSTITUTE(LOWER(AC732&amp;""),CHAR(160)," "),"."," "),","," "),"-"," "),"/"," "),"("," "),")"," "),":"," "),";"," "),"_"," "),"–"," "),"?"," "),"!"," "),"*"," "),"["," "),"]"," "),"'"," "),"#"," "),"+"," "),"&amp;"," "))&amp;" "</f>
        <v>  </v>
      </c>
    </row>
    <row r="733" customFormat="false" ht="39.75" hidden="false" customHeight="true" outlineLevel="0" collapsed="false">
      <c r="A733" s="57" t="s">
        <v>1449</v>
      </c>
      <c r="B733" s="57" t="s">
        <v>309</v>
      </c>
      <c r="C733" s="57" t="str">
        <f aca="false">Flights!$F$26</f>
        <v>MH0002</v>
      </c>
      <c r="D733" s="58" t="n">
        <f aca="false">Flights!$D$26</f>
        <v>46325</v>
      </c>
      <c r="E733" s="57" t="str">
        <f aca="false">Flights!$G$26&amp;"-"&amp;Flights!$H$26</f>
        <v>KUL-LHR</v>
      </c>
      <c r="F733" s="57" t="str">
        <f aca="false">Flights!$K$26</f>
        <v>BC</v>
      </c>
      <c r="G733" s="57" t="s">
        <v>441</v>
      </c>
      <c r="H733" s="57" t="s">
        <v>442</v>
      </c>
      <c r="I733" s="57" t="s">
        <v>361</v>
      </c>
      <c r="J733" s="57" t="s">
        <v>443</v>
      </c>
      <c r="K733" s="67" t="s">
        <v>408</v>
      </c>
      <c r="L733" s="67" t="s">
        <v>444</v>
      </c>
      <c r="M733" s="67"/>
      <c r="N733" s="67" t="s">
        <v>365</v>
      </c>
      <c r="O733" s="67" t="s">
        <v>445</v>
      </c>
      <c r="P733" s="57" t="s">
        <v>184</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open",IF(AND(NOT(OR(LEN(AZ733)&lt;15,ISNUMBER(MATCH(AZ733,L_Placeholder,0)))),NOT(SUMPRODUCT(--ISNUMBER(SEARCH(" "&amp;L_EvidencePhrase&amp;" ",BF733)))&gt;0),NOT(OR(LEN(AU733)&lt;2,ISNUMBER(MATCH(AU733,L_Placeholder,0)))),NOT(OR(LEN(AX733)&lt;2,ISNUMBER(MATCH(AX733,L_Placeholder,0)))),TRIM(AE733)&lt;&gt;TRIM(T733)),"N/A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",BD733)))&gt;0),"INVALID – evidence missing, placeholder or not yet on file",IF(OR(LEN(AX733)&lt;2,ISNUMBER(MATCH(AX733,L_Placeholder,0))),"INVALID – verifier missing",IF(AX733=AU733,"INVALID – verifier must be someone other than the PIC",IF(SUMPRODUCT(--ISNUMBER(SEARCH(" "&amp;L_EvidencePhrase&amp;" ",BC733)))&gt;0,"INVALID – result not yet available (awaiting / TBC)",IF(AND(TRIM(U733)="Pass",SUMPRODUCT(--ISNUMBER(SEARCH(" "&amp;L_ResultBad&amp;" ",BC733)))&gt;0,NOT(SUMPRODUCT(--ISNUMBER(SEARCH(" "&amp;L_Negation&amp;" ",BC733)))&gt;0)),"INVALID – result describes a problem: use Fail, then Pass after CA",IF(AND(AQ733=1,OR(OR(LEN(AY733)&lt;3,ISNUMBER(MATCH(AY733,L_Placeholder,0))),SUMPRODUCT(--ISNUMBER(SEARCH(" "&amp;L_EvidencePhrase&amp;" ",BE733)))&gt;0)),"INVALID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SUBSTITUTE(SUBSTITUTE(SUBSTITUTE(SUBSTITUTE(SUBSTITUTE(SUBSTITUTE(SUBSTITUTE(SUBSTITUTE(SUBSTITUTE(SUBSTITUTE(SUBSTITUTE(SUBSTITUTE(SUBSTITUTE(LOWER(T733&amp;""),CHAR(160),"")," ",""),".",""),"-",""),"/",""),"?",""),"_",""),",",""),"[",""),"]",""),"(",""),")",""),"*","")</f>
        <v/>
      </c>
      <c r="AV733" s="61" t="str">
        <f aca="false">SUBSTITUTE(SUBSTITUTE(SUBSTITUTE(SUBSTITUTE(SUBSTITUTE(SUBSTITUTE(SUBSTITUTE(SUBSTITUTE(SUBSTITUTE(SUBSTITUTE(SUBSTITUTE(SUBSTITUTE(SUBSTITUTE(LOWER(V733&amp;""),CHAR(160),"")," ",""),".",""),"-",""),"/",""),"?",""),"_",""),",",""),"[",""),"]",""),"(",""),")",""),"*","")</f>
        <v/>
      </c>
      <c r="AW733" s="61" t="str">
        <f aca="false">SUBSTITUTE(SUBSTITUTE(SUBSTITUTE(SUBSTITUTE(SUBSTITUTE(SUBSTITUTE(SUBSTITUTE(SUBSTITUTE(SUBSTITUTE(SUBSTITUTE(SUBSTITUTE(SUBSTITUTE(SUBSTITUTE(LOWER(Z733&amp;""),CHAR(160),"")," ",""),".",""),"-",""),"/",""),"?",""),"_",""),",",""),"[",""),"]",""),"(",""),")",""),"*","")</f>
        <v/>
      </c>
      <c r="AX733" s="61" t="str">
        <f aca="false">SUBSTITUTE(SUBSTITUTE(SUBSTITUTE(SUBSTITUTE(SUBSTITUTE(SUBSTITUTE(SUBSTITUTE(SUBSTITUTE(SUBSTITUTE(SUBSTITUTE(SUBSTITUTE(SUBSTITUTE(SUBSTITUTE(LOWER(AE733&amp;""),CHAR(160),"")," ",""),".",""),"-",""),"/",""),"?",""),"_",""),",",""),"[",""),"]",""),"(",""),")",""),"*","")</f>
        <v/>
      </c>
      <c r="AY733" s="61" t="str">
        <f aca="false">SUBSTITUTE(SUBSTITUTE(SUBSTITUTE(SUBSTITUTE(SUBSTITUTE(SUBSTITUTE(SUBSTITUTE(SUBSTITUTE(SUBSTITUTE(SUBSTITUTE(SUBSTITUTE(SUBSTITUTE(SUBSTITUTE(LOWER(W733&amp;""),CHAR(160),"")," ",""),".",""),"-",""),"/",""),"?",""),"_",""),",",""),"[",""),"]",""),"(",""),")",""),"*","")</f>
        <v/>
      </c>
      <c r="AZ733" s="61" t="str">
        <f aca="false">SUBSTITUTE(SUBSTITUTE(SUBSTITUTE(SUBSTITUTE(SUBSTITUTE(SUBSTITUTE(SUBSTITUTE(SUBSTITUTE(SUBSTITUTE(SUBSTITUTE(SUBSTITUTE(SUBSTITUTE(SUBSTITUTE(LOWER(AC733&amp;""),CHAR(160),"")," ",""),".",""),"-",""),"/",""),"?",""),"_",""),",",""),"[",""),"]",""),"(",""),")",""),"*","")</f>
        <v/>
      </c>
      <c r="BA733" s="61" t="str">
        <f aca="false">SUBSTITUTE(SUBSTITUTE(SUBSTITUTE(SUBSTITUTE(SUBSTITUTE(SUBSTITUTE(SUBSTITUTE(SUBSTITUTE(SUBSTITUTE(SUBSTITUTE(SUBSTITUTE(SUBSTITUTE(SUBSTITUTE(LOWER(AA733&amp;""),CHAR(160),""),"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"&amp;TRIM(SUBSTITUTE(SUBSTITUTE(SUBSTITUTE(SUBSTITUTE(SUBSTITUTE(SUBSTITUTE(SUBSTITUTE(SUBSTITUTE(SUBSTITUTE(SUBSTITUTE(SUBSTITUTE(SUBSTITUTE(SUBSTITUTE(SUBSTITUTE(SUBSTITUTE(SUBSTITUTE(SUBSTITUTE(SUBSTITUTE(SUBSTITUTE(SUBSTITUTE(LOWER(V733&amp;""),CHAR(160)," "),"."," "),","," "),"-"," "),"/"," "),"("," "),")"," "),":"," "),";"," "),"_"," "),"–"," "),"?"," "),"!"," "),"*"," "),"["," "),"]"," "),"'"," "),"#"," "),"+"," "),"&amp;"," "))&amp;" "</f>
        <v>  </v>
      </c>
      <c r="BD733" s="61" t="str">
        <f aca="false">" "&amp;TRIM(SUBSTITUTE(SUBSTITUTE(SUBSTITUTE(SUBSTITUTE(SUBSTITUTE(SUBSTITUTE(SUBSTITUTE(SUBSTITUTE(SUBSTITUTE(SUBSTITUTE(SUBSTITUTE(SUBSTITUTE(SUBSTITUTE(SUBSTITUTE(SUBSTITUTE(SUBSTITUTE(SUBSTITUTE(SUBSTITUTE(SUBSTITUTE(SUBSTITUTE(LOWER(Z733&amp;""),CHAR(160)," "),"."," "),","," "),"-"," "),"/"," "),"("," "),")"," "),":"," "),";"," "),"_"," "),"–"," "),"?"," "),"!"," "),"*"," "),"["," "),"]"," "),"'"," "),"#"," "),"+"," "),"&amp;"," "))&amp;" "</f>
        <v>  </v>
      </c>
      <c r="BE733" s="61" t="str">
        <f aca="false">" "&amp;TRIM(SUBSTITUTE(SUBSTITUTE(SUBSTITUTE(SUBSTITUTE(SUBSTITUTE(SUBSTITUTE(SUBSTITUTE(SUBSTITUTE(SUBSTITUTE(SUBSTITUTE(SUBSTITUTE(SUBSTITUTE(SUBSTITUTE(SUBSTITUTE(SUBSTITUTE(SUBSTITUTE(SUBSTITUTE(SUBSTITUTE(SUBSTITUTE(SUBSTITUTE(LOWER(W733&amp;""),CHAR(160)," "),"."," "),","," "),"-"," "),"/"," "),"("," "),")"," "),":"," "),";"," "),"_"," "),"–"," "),"?"," "),"!"," "),"*"," "),"["," "),"]"," "),"'"," "),"#"," "),"+"," "),"&amp;"," "))&amp;" "</f>
        <v>  </v>
      </c>
      <c r="BF733" s="61" t="str">
        <f aca="false">" "&amp;TRIM(SUBSTITUTE(SUBSTITUTE(SUBSTITUTE(SUBSTITUTE(SUBSTITUTE(SUBSTITUTE(SUBSTITUTE(SUBSTITUTE(SUBSTITUTE(SUBSTITUTE(SUBSTITUTE(SUBSTITUTE(SUBSTITUTE(SUBSTITUTE(SUBSTITUTE(SUBSTITUTE(SUBSTITUTE(SUBSTITUTE(SUBSTITUTE(SUBSTITUTE(LOWER(AC733&amp;""),CHAR(160)," "),"."," "),","," "),"-"," "),"/"," "),"("," "),")"," "),":"," "),";"," "),"_"," "),"–"," "),"?"," "),"!"," "),"*"," "),"["," "),"]"," "),"'"," "),"#"," "),"+"," "),"&amp;"," "))&amp;" "</f>
        <v>  </v>
      </c>
    </row>
    <row r="734" customFormat="false" ht="39.75" hidden="false" customHeight="true" outlineLevel="0" collapsed="false">
      <c r="A734" s="57" t="s">
        <v>1450</v>
      </c>
      <c r="B734" s="57" t="s">
        <v>309</v>
      </c>
      <c r="C734" s="57" t="str">
        <f aca="false">Flights!$F$26</f>
        <v>MH0002</v>
      </c>
      <c r="D734" s="58" t="n">
        <f aca="false">Flights!$D$26</f>
        <v>46325</v>
      </c>
      <c r="E734" s="57" t="str">
        <f aca="false">Flights!$G$26&amp;"-"&amp;Flights!$H$26</f>
        <v>KUL-LHR</v>
      </c>
      <c r="F734" s="57" t="str">
        <f aca="false">Flights!$K$26</f>
        <v>BC</v>
      </c>
      <c r="G734" s="57" t="s">
        <v>441</v>
      </c>
      <c r="H734" s="57" t="s">
        <v>442</v>
      </c>
      <c r="I734" s="57" t="s">
        <v>410</v>
      </c>
      <c r="J734" s="57" t="s">
        <v>447</v>
      </c>
      <c r="K734" s="67" t="s">
        <v>408</v>
      </c>
      <c r="L734" s="67" t="s">
        <v>444</v>
      </c>
      <c r="M734" s="67"/>
      <c r="N734" s="67" t="s">
        <v>365</v>
      </c>
      <c r="O734" s="67" t="s">
        <v>445</v>
      </c>
      <c r="P734" s="57" t="s">
        <v>184</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open",IF(AND(NOT(OR(LEN(AZ734)&lt;15,ISNUMBER(MATCH(AZ734,L_Placeholder,0)))),NOT(SUMPRODUCT(--ISNUMBER(SEARCH(" "&amp;L_EvidencePhrase&amp;" ",BF734)))&gt;0),NOT(OR(LEN(AU734)&lt;2,ISNUMBER(MATCH(AU734,L_Placeholder,0)))),NOT(OR(LEN(AX734)&lt;2,ISNUMBER(MATCH(AX734,L_Placeholder,0)))),TRIM(AE734)&lt;&gt;TRIM(T734)),"N/A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",BD734)))&gt;0),"INVALID – evidence missing, placeholder or not yet on file",IF(OR(LEN(AX734)&lt;2,ISNUMBER(MATCH(AX734,L_Placeholder,0))),"INVALID – verifier missing",IF(AX734=AU734,"INVALID – verifier must be someone other than the PIC",IF(SUMPRODUCT(--ISNUMBER(SEARCH(" "&amp;L_EvidencePhrase&amp;" ",BC734)))&gt;0,"INVALID – result not yet available (awaiting / TBC)",IF(AND(TRIM(U734)="Pass",SUMPRODUCT(--ISNUMBER(SEARCH(" "&amp;L_ResultBad&amp;" ",BC734)))&gt;0,NOT(SUMPRODUCT(--ISNUMBER(SEARCH(" "&amp;L_Negation&amp;" ",BC734)))&gt;0)),"INVALID – result describes a problem: use Fail, then Pass after CA",IF(AND(AQ734=1,OR(OR(LEN(AY734)&lt;3,ISNUMBER(MATCH(AY734,L_Placeholder,0))),SUMPRODUCT(--ISNUMBER(SEARCH(" "&amp;L_EvidencePhrase&amp;" ",BE734)))&gt;0)),"INVALID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SUBSTITUTE(SUBSTITUTE(SUBSTITUTE(SUBSTITUTE(SUBSTITUTE(SUBSTITUTE(SUBSTITUTE(SUBSTITUTE(SUBSTITUTE(SUBSTITUTE(SUBSTITUTE(SUBSTITUTE(SUBSTITUTE(LOWER(T734&amp;""),CHAR(160),"")," ",""),".",""),"-",""),"/",""),"?",""),"_",""),",",""),"[",""),"]",""),"(",""),")",""),"*","")</f>
        <v/>
      </c>
      <c r="AV734" s="61" t="str">
        <f aca="false">SUBSTITUTE(SUBSTITUTE(SUBSTITUTE(SUBSTITUTE(SUBSTITUTE(SUBSTITUTE(SUBSTITUTE(SUBSTITUTE(SUBSTITUTE(SUBSTITUTE(SUBSTITUTE(SUBSTITUTE(SUBSTITUTE(LOWER(V734&amp;""),CHAR(160),"")," ",""),".",""),"-",""),"/",""),"?",""),"_",""),",",""),"[",""),"]",""),"(",""),")",""),"*","")</f>
        <v/>
      </c>
      <c r="AW734" s="61" t="str">
        <f aca="false">SUBSTITUTE(SUBSTITUTE(SUBSTITUTE(SUBSTITUTE(SUBSTITUTE(SUBSTITUTE(SUBSTITUTE(SUBSTITUTE(SUBSTITUTE(SUBSTITUTE(SUBSTITUTE(SUBSTITUTE(SUBSTITUTE(LOWER(Z734&amp;""),CHAR(160),"")," ",""),".",""),"-",""),"/",""),"?",""),"_",""),",",""),"[",""),"]",""),"(",""),")",""),"*","")</f>
        <v/>
      </c>
      <c r="AX734" s="61" t="str">
        <f aca="false">SUBSTITUTE(SUBSTITUTE(SUBSTITUTE(SUBSTITUTE(SUBSTITUTE(SUBSTITUTE(SUBSTITUTE(SUBSTITUTE(SUBSTITUTE(SUBSTITUTE(SUBSTITUTE(SUBSTITUTE(SUBSTITUTE(LOWER(AE734&amp;""),CHAR(160),"")," ",""),".",""),"-",""),"/",""),"?",""),"_",""),",",""),"[",""),"]",""),"(",""),")",""),"*","")</f>
        <v/>
      </c>
      <c r="AY734" s="61" t="str">
        <f aca="false">SUBSTITUTE(SUBSTITUTE(SUBSTITUTE(SUBSTITUTE(SUBSTITUTE(SUBSTITUTE(SUBSTITUTE(SUBSTITUTE(SUBSTITUTE(SUBSTITUTE(SUBSTITUTE(SUBSTITUTE(SUBSTITUTE(LOWER(W734&amp;""),CHAR(160),"")," ",""),".",""),"-",""),"/",""),"?",""),"_",""),",",""),"[",""),"]",""),"(",""),")",""),"*","")</f>
        <v/>
      </c>
      <c r="AZ734" s="61" t="str">
        <f aca="false">SUBSTITUTE(SUBSTITUTE(SUBSTITUTE(SUBSTITUTE(SUBSTITUTE(SUBSTITUTE(SUBSTITUTE(SUBSTITUTE(SUBSTITUTE(SUBSTITUTE(SUBSTITUTE(SUBSTITUTE(SUBSTITUTE(LOWER(AC734&amp;""),CHAR(160),"")," ",""),".",""),"-",""),"/",""),"?",""),"_",""),",",""),"[",""),"]",""),"(",""),")",""),"*","")</f>
        <v/>
      </c>
      <c r="BA734" s="61" t="str">
        <f aca="false">SUBSTITUTE(SUBSTITUTE(SUBSTITUTE(SUBSTITUTE(SUBSTITUTE(SUBSTITUTE(SUBSTITUTE(SUBSTITUTE(SUBSTITUTE(SUBSTITUTE(SUBSTITUTE(SUBSTITUTE(SUBSTITUTE(LOWER(AA734&amp;""),CHAR(160),""),"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"&amp;TRIM(SUBSTITUTE(SUBSTITUTE(SUBSTITUTE(SUBSTITUTE(SUBSTITUTE(SUBSTITUTE(SUBSTITUTE(SUBSTITUTE(SUBSTITUTE(SUBSTITUTE(SUBSTITUTE(SUBSTITUTE(SUBSTITUTE(SUBSTITUTE(SUBSTITUTE(SUBSTITUTE(SUBSTITUTE(SUBSTITUTE(SUBSTITUTE(SUBSTITUTE(LOWER(V734&amp;""),CHAR(160)," "),"."," "),","," "),"-"," "),"/"," "),"("," "),")"," "),":"," "),";"," "),"_"," "),"–"," "),"?"," "),"!"," "),"*"," "),"["," "),"]"," "),"'"," "),"#"," "),"+"," "),"&amp;"," "))&amp;" "</f>
        <v>  </v>
      </c>
      <c r="BD734" s="61" t="str">
        <f aca="false">" "&amp;TRIM(SUBSTITUTE(SUBSTITUTE(SUBSTITUTE(SUBSTITUTE(SUBSTITUTE(SUBSTITUTE(SUBSTITUTE(SUBSTITUTE(SUBSTITUTE(SUBSTITUTE(SUBSTITUTE(SUBSTITUTE(SUBSTITUTE(SUBSTITUTE(SUBSTITUTE(SUBSTITUTE(SUBSTITUTE(SUBSTITUTE(SUBSTITUTE(SUBSTITUTE(LOWER(Z734&amp;""),CHAR(160)," "),"."," "),","," "),"-"," "),"/"," "),"("," "),")"," "),":"," "),";"," "),"_"," "),"–"," "),"?"," "),"!"," "),"*"," "),"["," "),"]"," "),"'"," "),"#"," "),"+"," "),"&amp;"," "))&amp;" "</f>
        <v>  </v>
      </c>
      <c r="BE734" s="61" t="str">
        <f aca="false">" "&amp;TRIM(SUBSTITUTE(SUBSTITUTE(SUBSTITUTE(SUBSTITUTE(SUBSTITUTE(SUBSTITUTE(SUBSTITUTE(SUBSTITUTE(SUBSTITUTE(SUBSTITUTE(SUBSTITUTE(SUBSTITUTE(SUBSTITUTE(SUBSTITUTE(SUBSTITUTE(SUBSTITUTE(SUBSTITUTE(SUBSTITUTE(SUBSTITUTE(SUBSTITUTE(LOWER(W734&amp;""),CHAR(160)," "),"."," "),","," "),"-"," "),"/"," "),"("," "),")"," "),":"," "),";"," "),"_"," "),"–"," "),"?"," "),"!"," "),"*"," "),"["," "),"]"," "),"'"," "),"#"," "),"+"," "),"&amp;"," "))&amp;" "</f>
        <v>  </v>
      </c>
      <c r="BF734" s="61" t="str">
        <f aca="false">" "&amp;TRIM(SUBSTITUTE(SUBSTITUTE(SUBSTITUTE(SUBSTITUTE(SUBSTITUTE(SUBSTITUTE(SUBSTITUTE(SUBSTITUTE(SUBSTITUTE(SUBSTITUTE(SUBSTITUTE(SUBSTITUTE(SUBSTITUTE(SUBSTITUTE(SUBSTITUTE(SUBSTITUTE(SUBSTITUTE(SUBSTITUTE(SUBSTITUTE(SUBSTITUTE(LOWER(AC734&amp;""),CHAR(160)," "),"."," "),","," "),"-"," "),"/"," "),"("," "),")"," "),":"," "),";"," "),"_"," "),"–"," "),"?"," "),"!"," "),"*"," "),"["," "),"]"," "),"'"," "),"#"," "),"+"," "),"&amp;"," "))&amp;" "</f>
        <v>  </v>
      </c>
    </row>
    <row r="735" customFormat="false" ht="91.5" hidden="false" customHeight="true" outlineLevel="0" collapsed="false">
      <c r="A735" s="57" t="s">
        <v>1451</v>
      </c>
      <c r="B735" s="57" t="s">
        <v>309</v>
      </c>
      <c r="C735" s="57" t="str">
        <f aca="false">Flights!$F$26</f>
        <v>MH0002</v>
      </c>
      <c r="D735" s="58" t="n">
        <f aca="false">Flights!$D$26</f>
        <v>46325</v>
      </c>
      <c r="E735" s="57" t="str">
        <f aca="false">Flights!$G$26&amp;"-"&amp;Flights!$H$26</f>
        <v>KUL-LHR</v>
      </c>
      <c r="F735" s="57" t="str">
        <f aca="false">Flights!$K$26</f>
        <v>BC</v>
      </c>
      <c r="G735" s="57" t="s">
        <v>441</v>
      </c>
      <c r="H735" s="57" t="s">
        <v>442</v>
      </c>
      <c r="I735" s="57" t="s">
        <v>422</v>
      </c>
      <c r="J735" s="57" t="s">
        <v>449</v>
      </c>
      <c r="K735" s="67" t="s">
        <v>483</v>
      </c>
      <c r="L735" s="67" t="s">
        <v>425</v>
      </c>
      <c r="M735" s="67" t="s">
        <v>708</v>
      </c>
      <c r="N735" s="67" t="s">
        <v>426</v>
      </c>
      <c r="O735" s="67" t="s">
        <v>709</v>
      </c>
      <c r="P735" s="57" t="s">
        <v>184</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open",IF(AND(NOT(OR(LEN(AZ735)&lt;15,ISNUMBER(MATCH(AZ735,L_Placeholder,0)))),NOT(SUMPRODUCT(--ISNUMBER(SEARCH(" "&amp;L_EvidencePhrase&amp;" ",BF735)))&gt;0),NOT(OR(LEN(AU735)&lt;2,ISNUMBER(MATCH(AU735,L_Placeholder,0)))),NOT(OR(LEN(AX735)&lt;2,ISNUMBER(MATCH(AX735,L_Placeholder,0)))),TRIM(AE735)&lt;&gt;TRIM(T735)),"N/A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",BD735)))&gt;0),"INVALID – evidence missing, placeholder or not yet on file",IF(OR(LEN(AX735)&lt;2,ISNUMBER(MATCH(AX735,L_Placeholder,0))),"INVALID – verifier missing",IF(AX735=AU735,"INVALID – verifier must be someone other than the PIC",IF(SUMPRODUCT(--ISNUMBER(SEARCH(" "&amp;L_EvidencePhrase&amp;" ",BC735)))&gt;0,"INVALID – result not yet available (awaiting / TBC)",IF(AND(TRIM(U735)="Pass",SUMPRODUCT(--ISNUMBER(SEARCH(" "&amp;L_ResultBad&amp;" ",BC735)))&gt;0,NOT(SUMPRODUCT(--ISNUMBER(SEARCH(" "&amp;L_Negation&amp;" ",BC735)))&gt;0)),"INVALID – result describes a problem: use Fail, then Pass after CA",IF(AND(AQ735=1,OR(OR(LEN(AY735)&lt;3,ISNUMBER(MATCH(AY735,L_Placeholder,0))),SUMPRODUCT(--ISNUMBER(SEARCH(" "&amp;L_EvidencePhrase&amp;" ",BE735)))&gt;0)),"INVALID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SUBSTITUTE(SUBSTITUTE(SUBSTITUTE(SUBSTITUTE(SUBSTITUTE(SUBSTITUTE(SUBSTITUTE(SUBSTITUTE(SUBSTITUTE(SUBSTITUTE(SUBSTITUTE(SUBSTITUTE(SUBSTITUTE(LOWER(T735&amp;""),CHAR(160),"")," ",""),".",""),"-",""),"/",""),"?",""),"_",""),",",""),"[",""),"]",""),"(",""),")",""),"*","")</f>
        <v/>
      </c>
      <c r="AV735" s="61" t="str">
        <f aca="false">SUBSTITUTE(SUBSTITUTE(SUBSTITUTE(SUBSTITUTE(SUBSTITUTE(SUBSTITUTE(SUBSTITUTE(SUBSTITUTE(SUBSTITUTE(SUBSTITUTE(SUBSTITUTE(SUBSTITUTE(SUBSTITUTE(LOWER(V735&amp;""),CHAR(160),"")," ",""),".",""),"-",""),"/",""),"?",""),"_",""),",",""),"[",""),"]",""),"(",""),")",""),"*","")</f>
        <v/>
      </c>
      <c r="AW735" s="61" t="str">
        <f aca="false">SUBSTITUTE(SUBSTITUTE(SUBSTITUTE(SUBSTITUTE(SUBSTITUTE(SUBSTITUTE(SUBSTITUTE(SUBSTITUTE(SUBSTITUTE(SUBSTITUTE(SUBSTITUTE(SUBSTITUTE(SUBSTITUTE(LOWER(Z735&amp;""),CHAR(160),"")," ",""),".",""),"-",""),"/",""),"?",""),"_",""),",",""),"[",""),"]",""),"(",""),")",""),"*","")</f>
        <v/>
      </c>
      <c r="AX735" s="61" t="str">
        <f aca="false">SUBSTITUTE(SUBSTITUTE(SUBSTITUTE(SUBSTITUTE(SUBSTITUTE(SUBSTITUTE(SUBSTITUTE(SUBSTITUTE(SUBSTITUTE(SUBSTITUTE(SUBSTITUTE(SUBSTITUTE(SUBSTITUTE(LOWER(AE735&amp;""),CHAR(160),"")," ",""),".",""),"-",""),"/",""),"?",""),"_",""),",",""),"[",""),"]",""),"(",""),")",""),"*","")</f>
        <v/>
      </c>
      <c r="AY735" s="61" t="str">
        <f aca="false">SUBSTITUTE(SUBSTITUTE(SUBSTITUTE(SUBSTITUTE(SUBSTITUTE(SUBSTITUTE(SUBSTITUTE(SUBSTITUTE(SUBSTITUTE(SUBSTITUTE(SUBSTITUTE(SUBSTITUTE(SUBSTITUTE(LOWER(W735&amp;""),CHAR(160),"")," ",""),".",""),"-",""),"/",""),"?",""),"_",""),",",""),"[",""),"]",""),"(",""),")",""),"*","")</f>
        <v/>
      </c>
      <c r="AZ735" s="61" t="str">
        <f aca="false">SUBSTITUTE(SUBSTITUTE(SUBSTITUTE(SUBSTITUTE(SUBSTITUTE(SUBSTITUTE(SUBSTITUTE(SUBSTITUTE(SUBSTITUTE(SUBSTITUTE(SUBSTITUTE(SUBSTITUTE(SUBSTITUTE(LOWER(AC735&amp;""),CHAR(160),"")," ",""),".",""),"-",""),"/",""),"?",""),"_",""),",",""),"[",""),"]",""),"(",""),")",""),"*","")</f>
        <v/>
      </c>
      <c r="BA735" s="61" t="str">
        <f aca="false">SUBSTITUTE(SUBSTITUTE(SUBSTITUTE(SUBSTITUTE(SUBSTITUTE(SUBSTITUTE(SUBSTITUTE(SUBSTITUTE(SUBSTITUTE(SUBSTITUTE(SUBSTITUTE(SUBSTITUTE(SUBSTITUTE(LOWER(AA735&amp;""),CHAR(160),""),"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"&amp;TRIM(SUBSTITUTE(SUBSTITUTE(SUBSTITUTE(SUBSTITUTE(SUBSTITUTE(SUBSTITUTE(SUBSTITUTE(SUBSTITUTE(SUBSTITUTE(SUBSTITUTE(SUBSTITUTE(SUBSTITUTE(SUBSTITUTE(SUBSTITUTE(SUBSTITUTE(SUBSTITUTE(SUBSTITUTE(SUBSTITUTE(SUBSTITUTE(SUBSTITUTE(LOWER(V735&amp;""),CHAR(160)," "),"."," "),","," "),"-"," "),"/"," "),"("," "),")"," "),":"," "),";"," "),"_"," "),"–"," "),"?"," "),"!"," "),"*"," "),"["," "),"]"," "),"'"," "),"#"," "),"+"," "),"&amp;"," "))&amp;" "</f>
        <v>  </v>
      </c>
      <c r="BD735" s="61" t="str">
        <f aca="false">" "&amp;TRIM(SUBSTITUTE(SUBSTITUTE(SUBSTITUTE(SUBSTITUTE(SUBSTITUTE(SUBSTITUTE(SUBSTITUTE(SUBSTITUTE(SUBSTITUTE(SUBSTITUTE(SUBSTITUTE(SUBSTITUTE(SUBSTITUTE(SUBSTITUTE(SUBSTITUTE(SUBSTITUTE(SUBSTITUTE(SUBSTITUTE(SUBSTITUTE(SUBSTITUTE(LOWER(Z735&amp;""),CHAR(160)," "),"."," "),","," "),"-"," "),"/"," "),"("," "),")"," "),":"," "),";"," "),"_"," "),"–"," "),"?"," "),"!"," "),"*"," "),"["," "),"]"," "),"'"," "),"#"," "),"+"," "),"&amp;"," "))&amp;" "</f>
        <v>  </v>
      </c>
      <c r="BE735" s="61" t="str">
        <f aca="false">" "&amp;TRIM(SUBSTITUTE(SUBSTITUTE(SUBSTITUTE(SUBSTITUTE(SUBSTITUTE(SUBSTITUTE(SUBSTITUTE(SUBSTITUTE(SUBSTITUTE(SUBSTITUTE(SUBSTITUTE(SUBSTITUTE(SUBSTITUTE(SUBSTITUTE(SUBSTITUTE(SUBSTITUTE(SUBSTITUTE(SUBSTITUTE(SUBSTITUTE(SUBSTITUTE(LOWER(W735&amp;""),CHAR(160)," "),"."," "),","," "),"-"," "),"/"," "),"("," "),")"," "),":"," "),";"," "),"_"," "),"–"," "),"?"," "),"!"," "),"*"," "),"["," "),"]"," "),"'"," "),"#"," "),"+"," "),"&amp;"," "))&amp;" "</f>
        <v>  </v>
      </c>
      <c r="BF735" s="61" t="str">
        <f aca="false">" "&amp;TRIM(SUBSTITUTE(SUBSTITUTE(SUBSTITUTE(SUBSTITUTE(SUBSTITUTE(SUBSTITUTE(SUBSTITUTE(SUBSTITUTE(SUBSTITUTE(SUBSTITUTE(SUBSTITUTE(SUBSTITUTE(SUBSTITUTE(SUBSTITUTE(SUBSTITUTE(SUBSTITUTE(SUBSTITUTE(SUBSTITUTE(SUBSTITUTE(SUBSTITUTE(LOWER(AC735&amp;""),CHAR(160)," "),"."," "),","," "),"-"," "),"/"," "),"("," "),")"," "),":"," "),";"," "),"_"," "),"–"," "),"?"," "),"!"," "),"*"," "),"["," "),"]"," "),"'"," "),"#"," "),"+"," "),"&amp;"," "))&amp;" "</f>
        <v>  </v>
      </c>
    </row>
    <row r="736" customFormat="false" ht="39.75" hidden="false" customHeight="true" outlineLevel="0" collapsed="false">
      <c r="A736" s="57" t="s">
        <v>1452</v>
      </c>
      <c r="B736" s="57" t="s">
        <v>309</v>
      </c>
      <c r="C736" s="57" t="str">
        <f aca="false">Flights!$F$26</f>
        <v>MH0002</v>
      </c>
      <c r="D736" s="58" t="n">
        <f aca="false">Flights!$D$26</f>
        <v>46325</v>
      </c>
      <c r="E736" s="57" t="str">
        <f aca="false">Flights!$G$26&amp;"-"&amp;Flights!$H$26</f>
        <v>KUL-LHR</v>
      </c>
      <c r="F736" s="57" t="str">
        <f aca="false">Flights!$K$26</f>
        <v>BC</v>
      </c>
      <c r="G736" s="57" t="s">
        <v>441</v>
      </c>
      <c r="H736" s="57" t="s">
        <v>442</v>
      </c>
      <c r="I736" s="57" t="s">
        <v>422</v>
      </c>
      <c r="J736" s="57" t="s">
        <v>743</v>
      </c>
      <c r="K736" s="67" t="s">
        <v>712</v>
      </c>
      <c r="L736" s="67" t="s">
        <v>713</v>
      </c>
      <c r="M736" s="67" t="s">
        <v>184</v>
      </c>
      <c r="N736" s="67" t="s">
        <v>365</v>
      </c>
      <c r="O736" s="67" t="s">
        <v>714</v>
      </c>
      <c r="P736" s="57" t="s">
        <v>184</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open",IF(AND(NOT(OR(LEN(AZ736)&lt;15,ISNUMBER(MATCH(AZ736,L_Placeholder,0)))),NOT(SUMPRODUCT(--ISNUMBER(SEARCH(" "&amp;L_EvidencePhrase&amp;" ",BF736)))&gt;0),NOT(OR(LEN(AU736)&lt;2,ISNUMBER(MATCH(AU736,L_Placeholder,0)))),NOT(OR(LEN(AX736)&lt;2,ISNUMBER(MATCH(AX736,L_Placeholder,0)))),TRIM(AE736)&lt;&gt;TRIM(T736)),"N/A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",BD736)))&gt;0),"INVALID – evidence missing, placeholder or not yet on file",IF(OR(LEN(AX736)&lt;2,ISNUMBER(MATCH(AX736,L_Placeholder,0))),"INVALID – verifier missing",IF(AX736=AU736,"INVALID – verifier must be someone other than the PIC",IF(SUMPRODUCT(--ISNUMBER(SEARCH(" "&amp;L_EvidencePhrase&amp;" ",BC736)))&gt;0,"INVALID – result not yet available (awaiting / TBC)",IF(AND(TRIM(U736)="Pass",SUMPRODUCT(--ISNUMBER(SEARCH(" "&amp;L_ResultBad&amp;" ",BC736)))&gt;0,NOT(SUMPRODUCT(--ISNUMBER(SEARCH(" "&amp;L_Negation&amp;" ",BC736)))&gt;0)),"INVALID – result describes a problem: use Fail, then Pass after CA",IF(AND(AQ736=1,OR(OR(LEN(AY736)&lt;3,ISNUMBER(MATCH(AY736,L_Placeholder,0))),SUMPRODUCT(--ISNUMBER(SEARCH(" "&amp;L_EvidencePhrase&amp;" ",BE736)))&gt;0)),"INVALID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SUBSTITUTE(SUBSTITUTE(SUBSTITUTE(SUBSTITUTE(SUBSTITUTE(SUBSTITUTE(SUBSTITUTE(SUBSTITUTE(SUBSTITUTE(SUBSTITUTE(SUBSTITUTE(SUBSTITUTE(SUBSTITUTE(LOWER(T736&amp;""),CHAR(160),"")," ",""),".",""),"-",""),"/",""),"?",""),"_",""),",",""),"[",""),"]",""),"(",""),")",""),"*","")</f>
        <v/>
      </c>
      <c r="AV736" s="61" t="str">
        <f aca="false">SUBSTITUTE(SUBSTITUTE(SUBSTITUTE(SUBSTITUTE(SUBSTITUTE(SUBSTITUTE(SUBSTITUTE(SUBSTITUTE(SUBSTITUTE(SUBSTITUTE(SUBSTITUTE(SUBSTITUTE(SUBSTITUTE(LOWER(V736&amp;""),CHAR(160),"")," ",""),".",""),"-",""),"/",""),"?",""),"_",""),",",""),"[",""),"]",""),"(",""),")",""),"*","")</f>
        <v/>
      </c>
      <c r="AW736" s="61" t="str">
        <f aca="false">SUBSTITUTE(SUBSTITUTE(SUBSTITUTE(SUBSTITUTE(SUBSTITUTE(SUBSTITUTE(SUBSTITUTE(SUBSTITUTE(SUBSTITUTE(SUBSTITUTE(SUBSTITUTE(SUBSTITUTE(SUBSTITUTE(LOWER(Z736&amp;""),CHAR(160),"")," ",""),".",""),"-",""),"/",""),"?",""),"_",""),",",""),"[",""),"]",""),"(",""),")",""),"*","")</f>
        <v/>
      </c>
      <c r="AX736" s="61" t="str">
        <f aca="false">SUBSTITUTE(SUBSTITUTE(SUBSTITUTE(SUBSTITUTE(SUBSTITUTE(SUBSTITUTE(SUBSTITUTE(SUBSTITUTE(SUBSTITUTE(SUBSTITUTE(SUBSTITUTE(SUBSTITUTE(SUBSTITUTE(LOWER(AE736&amp;""),CHAR(160),"")," ",""),".",""),"-",""),"/",""),"?",""),"_",""),",",""),"[",""),"]",""),"(",""),")",""),"*","")</f>
        <v/>
      </c>
      <c r="AY736" s="61" t="str">
        <f aca="false">SUBSTITUTE(SUBSTITUTE(SUBSTITUTE(SUBSTITUTE(SUBSTITUTE(SUBSTITUTE(SUBSTITUTE(SUBSTITUTE(SUBSTITUTE(SUBSTITUTE(SUBSTITUTE(SUBSTITUTE(SUBSTITUTE(LOWER(W736&amp;""),CHAR(160),"")," ",""),".",""),"-",""),"/",""),"?",""),"_",""),",",""),"[",""),"]",""),"(",""),")",""),"*","")</f>
        <v/>
      </c>
      <c r="AZ736" s="61" t="str">
        <f aca="false">SUBSTITUTE(SUBSTITUTE(SUBSTITUTE(SUBSTITUTE(SUBSTITUTE(SUBSTITUTE(SUBSTITUTE(SUBSTITUTE(SUBSTITUTE(SUBSTITUTE(SUBSTITUTE(SUBSTITUTE(SUBSTITUTE(LOWER(AC736&amp;""),CHAR(160),"")," ",""),".",""),"-",""),"/",""),"?",""),"_",""),",",""),"[",""),"]",""),"(",""),")",""),"*","")</f>
        <v/>
      </c>
      <c r="BA736" s="61" t="str">
        <f aca="false">SUBSTITUTE(SUBSTITUTE(SUBSTITUTE(SUBSTITUTE(SUBSTITUTE(SUBSTITUTE(SUBSTITUTE(SUBSTITUTE(SUBSTITUTE(SUBSTITUTE(SUBSTITUTE(SUBSTITUTE(SUBSTITUTE(LOWER(AA736&amp;""),CHAR(160),""),"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"&amp;TRIM(SUBSTITUTE(SUBSTITUTE(SUBSTITUTE(SUBSTITUTE(SUBSTITUTE(SUBSTITUTE(SUBSTITUTE(SUBSTITUTE(SUBSTITUTE(SUBSTITUTE(SUBSTITUTE(SUBSTITUTE(SUBSTITUTE(SUBSTITUTE(SUBSTITUTE(SUBSTITUTE(SUBSTITUTE(SUBSTITUTE(SUBSTITUTE(SUBSTITUTE(LOWER(V736&amp;""),CHAR(160)," "),"."," "),","," "),"-"," "),"/"," "),"("," "),")"," "),":"," "),";"," "),"_"," "),"–"," "),"?"," "),"!"," "),"*"," "),"["," "),"]"," "),"'"," "),"#"," "),"+"," "),"&amp;"," "))&amp;" "</f>
        <v>  </v>
      </c>
      <c r="BD736" s="61" t="str">
        <f aca="false">" "&amp;TRIM(SUBSTITUTE(SUBSTITUTE(SUBSTITUTE(SUBSTITUTE(SUBSTITUTE(SUBSTITUTE(SUBSTITUTE(SUBSTITUTE(SUBSTITUTE(SUBSTITUTE(SUBSTITUTE(SUBSTITUTE(SUBSTITUTE(SUBSTITUTE(SUBSTITUTE(SUBSTITUTE(SUBSTITUTE(SUBSTITUTE(SUBSTITUTE(SUBSTITUTE(LOWER(Z736&amp;""),CHAR(160)," "),"."," "),","," "),"-"," "),"/"," "),"("," "),")"," "),":"," "),";"," "),"_"," "),"–"," "),"?"," "),"!"," "),"*"," "),"["," "),"]"," "),"'"," "),"#"," "),"+"," "),"&amp;"," "))&amp;" "</f>
        <v>  </v>
      </c>
      <c r="BE736" s="61" t="str">
        <f aca="false">" "&amp;TRIM(SUBSTITUTE(SUBSTITUTE(SUBSTITUTE(SUBSTITUTE(SUBSTITUTE(SUBSTITUTE(SUBSTITUTE(SUBSTITUTE(SUBSTITUTE(SUBSTITUTE(SUBSTITUTE(SUBSTITUTE(SUBSTITUTE(SUBSTITUTE(SUBSTITUTE(SUBSTITUTE(SUBSTITUTE(SUBSTITUTE(SUBSTITUTE(SUBSTITUTE(LOWER(W736&amp;""),CHAR(160)," "),"."," "),","," "),"-"," "),"/"," "),"("," "),")"," "),":"," "),";"," "),"_"," "),"–"," "),"?"," "),"!"," "),"*"," "),"["," "),"]"," "),"'"," "),"#"," "),"+"," "),"&amp;"," "))&amp;" "</f>
        <v>  </v>
      </c>
      <c r="BF736" s="61" t="str">
        <f aca="false">" "&amp;TRIM(SUBSTITUTE(SUBSTITUTE(SUBSTITUTE(SUBSTITUTE(SUBSTITUTE(SUBSTITUTE(SUBSTITUTE(SUBSTITUTE(SUBSTITUTE(SUBSTITUTE(SUBSTITUTE(SUBSTITUTE(SUBSTITUTE(SUBSTITUTE(SUBSTITUTE(SUBSTITUTE(SUBSTITUTE(SUBSTITUTE(SUBSTITUTE(SUBSTITUTE(LOWER(AC736&amp;""),CHAR(160)," "),"."," "),","," "),"-"," "),"/"," "),"("," "),")"," "),":"," "),";"," "),"_"," "),"–"," "),"?"," "),"!"," "),"*"," "),"["," "),"]"," "),"'"," "),"#"," "),"+"," "),"&amp;"," "))&amp;" "</f>
        <v>  </v>
      </c>
    </row>
    <row r="737" customFormat="false" ht="39.75" hidden="false" customHeight="true" outlineLevel="0" collapsed="false">
      <c r="A737" s="57" t="s">
        <v>1453</v>
      </c>
      <c r="B737" s="57" t="s">
        <v>309</v>
      </c>
      <c r="C737" s="57" t="str">
        <f aca="false">Flights!$F$26</f>
        <v>MH0002</v>
      </c>
      <c r="D737" s="58" t="n">
        <f aca="false">Flights!$D$26</f>
        <v>46325</v>
      </c>
      <c r="E737" s="57" t="str">
        <f aca="false">Flights!$G$26&amp;"-"&amp;Flights!$H$26</f>
        <v>KUL-LHR</v>
      </c>
      <c r="F737" s="57" t="str">
        <f aca="false">Flights!$K$26</f>
        <v>BC</v>
      </c>
      <c r="G737" s="57" t="s">
        <v>441</v>
      </c>
      <c r="H737" s="57" t="s">
        <v>442</v>
      </c>
      <c r="I737" s="57" t="s">
        <v>422</v>
      </c>
      <c r="J737" s="57" t="s">
        <v>625</v>
      </c>
      <c r="K737" s="67" t="s">
        <v>483</v>
      </c>
      <c r="L737" s="67" t="s">
        <v>716</v>
      </c>
      <c r="M737" s="67" t="s">
        <v>184</v>
      </c>
      <c r="N737" s="67" t="s">
        <v>365</v>
      </c>
      <c r="O737" s="67"/>
      <c r="P737" s="57" t="s">
        <v>184</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open",IF(AND(NOT(OR(LEN(AZ737)&lt;15,ISNUMBER(MATCH(AZ737,L_Placeholder,0)))),NOT(SUMPRODUCT(--ISNUMBER(SEARCH(" "&amp;L_EvidencePhrase&amp;" ",BF737)))&gt;0),NOT(OR(LEN(AU737)&lt;2,ISNUMBER(MATCH(AU737,L_Placeholder,0)))),NOT(OR(LEN(AX737)&lt;2,ISNUMBER(MATCH(AX737,L_Placeholder,0)))),TRIM(AE737)&lt;&gt;TRIM(T737)),"N/A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",BD737)))&gt;0),"INVALID – evidence missing, placeholder or not yet on file",IF(OR(LEN(AX737)&lt;2,ISNUMBER(MATCH(AX737,L_Placeholder,0))),"INVALID – verifier missing",IF(AX737=AU737,"INVALID – verifier must be someone other than the PIC",IF(SUMPRODUCT(--ISNUMBER(SEARCH(" "&amp;L_EvidencePhrase&amp;" ",BC737)))&gt;0,"INVALID – result not yet available (awaiting / TBC)",IF(AND(TRIM(U737)="Pass",SUMPRODUCT(--ISNUMBER(SEARCH(" "&amp;L_ResultBad&amp;" ",BC737)))&gt;0,NOT(SUMPRODUCT(--ISNUMBER(SEARCH(" "&amp;L_Negation&amp;" ",BC737)))&gt;0)),"INVALID – result describes a problem: use Fail, then Pass after CA",IF(AND(AQ737=1,OR(OR(LEN(AY737)&lt;3,ISNUMBER(MATCH(AY737,L_Placeholder,0))),SUMPRODUCT(--ISNUMBER(SEARCH(" "&amp;L_EvidencePhrase&amp;" ",BE737)))&gt;0)),"INVALID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SUBSTITUTE(SUBSTITUTE(SUBSTITUTE(SUBSTITUTE(SUBSTITUTE(SUBSTITUTE(SUBSTITUTE(SUBSTITUTE(SUBSTITUTE(SUBSTITUTE(SUBSTITUTE(SUBSTITUTE(SUBSTITUTE(LOWER(T737&amp;""),CHAR(160),"")," ",""),".",""),"-",""),"/",""),"?",""),"_",""),",",""),"[",""),"]",""),"(",""),")",""),"*","")</f>
        <v/>
      </c>
      <c r="AV737" s="61" t="str">
        <f aca="false">SUBSTITUTE(SUBSTITUTE(SUBSTITUTE(SUBSTITUTE(SUBSTITUTE(SUBSTITUTE(SUBSTITUTE(SUBSTITUTE(SUBSTITUTE(SUBSTITUTE(SUBSTITUTE(SUBSTITUTE(SUBSTITUTE(LOWER(V737&amp;""),CHAR(160),"")," ",""),".",""),"-",""),"/",""),"?",""),"_",""),",",""),"[",""),"]",""),"(",""),")",""),"*","")</f>
        <v/>
      </c>
      <c r="AW737" s="61" t="str">
        <f aca="false">SUBSTITUTE(SUBSTITUTE(SUBSTITUTE(SUBSTITUTE(SUBSTITUTE(SUBSTITUTE(SUBSTITUTE(SUBSTITUTE(SUBSTITUTE(SUBSTITUTE(SUBSTITUTE(SUBSTITUTE(SUBSTITUTE(LOWER(Z737&amp;""),CHAR(160),"")," ",""),".",""),"-",""),"/",""),"?",""),"_",""),",",""),"[",""),"]",""),"(",""),")",""),"*","")</f>
        <v/>
      </c>
      <c r="AX737" s="61" t="str">
        <f aca="false">SUBSTITUTE(SUBSTITUTE(SUBSTITUTE(SUBSTITUTE(SUBSTITUTE(SUBSTITUTE(SUBSTITUTE(SUBSTITUTE(SUBSTITUTE(SUBSTITUTE(SUBSTITUTE(SUBSTITUTE(SUBSTITUTE(LOWER(AE737&amp;""),CHAR(160),"")," ",""),".",""),"-",""),"/",""),"?",""),"_",""),",",""),"[",""),"]",""),"(",""),")",""),"*","")</f>
        <v/>
      </c>
      <c r="AY737" s="61" t="str">
        <f aca="false">SUBSTITUTE(SUBSTITUTE(SUBSTITUTE(SUBSTITUTE(SUBSTITUTE(SUBSTITUTE(SUBSTITUTE(SUBSTITUTE(SUBSTITUTE(SUBSTITUTE(SUBSTITUTE(SUBSTITUTE(SUBSTITUTE(LOWER(W737&amp;""),CHAR(160),"")," ",""),".",""),"-",""),"/",""),"?",""),"_",""),",",""),"[",""),"]",""),"(",""),")",""),"*","")</f>
        <v/>
      </c>
      <c r="AZ737" s="61" t="str">
        <f aca="false">SUBSTITUTE(SUBSTITUTE(SUBSTITUTE(SUBSTITUTE(SUBSTITUTE(SUBSTITUTE(SUBSTITUTE(SUBSTITUTE(SUBSTITUTE(SUBSTITUTE(SUBSTITUTE(SUBSTITUTE(SUBSTITUTE(LOWER(AC737&amp;""),CHAR(160),"")," ",""),".",""),"-",""),"/",""),"?",""),"_",""),",",""),"[",""),"]",""),"(",""),")",""),"*","")</f>
        <v/>
      </c>
      <c r="BA737" s="61" t="str">
        <f aca="false">SUBSTITUTE(SUBSTITUTE(SUBSTITUTE(SUBSTITUTE(SUBSTITUTE(SUBSTITUTE(SUBSTITUTE(SUBSTITUTE(SUBSTITUTE(SUBSTITUTE(SUBSTITUTE(SUBSTITUTE(SUBSTITUTE(LOWER(AA737&amp;""),CHAR(160),""),"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"&amp;TRIM(SUBSTITUTE(SUBSTITUTE(SUBSTITUTE(SUBSTITUTE(SUBSTITUTE(SUBSTITUTE(SUBSTITUTE(SUBSTITUTE(SUBSTITUTE(SUBSTITUTE(SUBSTITUTE(SUBSTITUTE(SUBSTITUTE(SUBSTITUTE(SUBSTITUTE(SUBSTITUTE(SUBSTITUTE(SUBSTITUTE(SUBSTITUTE(SUBSTITUTE(LOWER(V737&amp;""),CHAR(160)," "),"."," "),","," "),"-"," "),"/"," "),"("," "),")"," "),":"," "),";"," "),"_"," "),"–"," "),"?"," "),"!"," "),"*"," "),"["," "),"]"," "),"'"," "),"#"," "),"+"," "),"&amp;"," "))&amp;" "</f>
        <v>  </v>
      </c>
      <c r="BD737" s="61" t="str">
        <f aca="false">" "&amp;TRIM(SUBSTITUTE(SUBSTITUTE(SUBSTITUTE(SUBSTITUTE(SUBSTITUTE(SUBSTITUTE(SUBSTITUTE(SUBSTITUTE(SUBSTITUTE(SUBSTITUTE(SUBSTITUTE(SUBSTITUTE(SUBSTITUTE(SUBSTITUTE(SUBSTITUTE(SUBSTITUTE(SUBSTITUTE(SUBSTITUTE(SUBSTITUTE(SUBSTITUTE(LOWER(Z737&amp;""),CHAR(160)," "),"."," "),","," "),"-"," "),"/"," "),"("," "),")"," "),":"," "),";"," "),"_"," "),"–"," "),"?"," "),"!"," "),"*"," "),"["," "),"]"," "),"'"," "),"#"," "),"+"," "),"&amp;"," "))&amp;" "</f>
        <v>  </v>
      </c>
      <c r="BE737" s="61" t="str">
        <f aca="false">" "&amp;TRIM(SUBSTITUTE(SUBSTITUTE(SUBSTITUTE(SUBSTITUTE(SUBSTITUTE(SUBSTITUTE(SUBSTITUTE(SUBSTITUTE(SUBSTITUTE(SUBSTITUTE(SUBSTITUTE(SUBSTITUTE(SUBSTITUTE(SUBSTITUTE(SUBSTITUTE(SUBSTITUTE(SUBSTITUTE(SUBSTITUTE(SUBSTITUTE(SUBSTITUTE(LOWER(W737&amp;""),CHAR(160)," "),"."," "),","," "),"-"," "),"/"," "),"("," "),")"," "),":"," "),";"," "),"_"," "),"–"," "),"?"," "),"!"," "),"*"," "),"["," "),"]"," "),"'"," "),"#"," "),"+"," "),"&amp;"," "))&amp;" "</f>
        <v>  </v>
      </c>
      <c r="BF737" s="61" t="str">
        <f aca="false">" "&amp;TRIM(SUBSTITUTE(SUBSTITUTE(SUBSTITUTE(SUBSTITUTE(SUBSTITUTE(SUBSTITUTE(SUBSTITUTE(SUBSTITUTE(SUBSTITUTE(SUBSTITUTE(SUBSTITUTE(SUBSTITUTE(SUBSTITUTE(SUBSTITUTE(SUBSTITUTE(SUBSTITUTE(SUBSTITUTE(SUBSTITUTE(SUBSTITUTE(SUBSTITUTE(LOWER(AC737&amp;""),CHAR(160)," "),"."," "),","," "),"-"," "),"/"," "),"("," "),")"," "),":"," "),";"," "),"_"," "),"–"," "),"?"," "),"!"," "),"*"," "),"["," "),"]"," "),"'"," "),"#"," "),"+"," "),"&amp;"," "))&amp;" "</f>
        <v>  </v>
      </c>
    </row>
    <row r="738" customFormat="false" ht="39.75" hidden="false" customHeight="true" outlineLevel="0" collapsed="false">
      <c r="A738" s="57" t="s">
        <v>1454</v>
      </c>
      <c r="B738" s="57" t="s">
        <v>309</v>
      </c>
      <c r="C738" s="57" t="str">
        <f aca="false">Flights!$F$26</f>
        <v>MH0002</v>
      </c>
      <c r="D738" s="58" t="n">
        <f aca="false">Flights!$D$26</f>
        <v>46325</v>
      </c>
      <c r="E738" s="57" t="str">
        <f aca="false">Flights!$G$26&amp;"-"&amp;Flights!$H$26</f>
        <v>KUL-LHR</v>
      </c>
      <c r="F738" s="57" t="str">
        <f aca="false">Flights!$K$26</f>
        <v>BC</v>
      </c>
      <c r="G738" s="57" t="s">
        <v>441</v>
      </c>
      <c r="H738" s="57" t="s">
        <v>442</v>
      </c>
      <c r="I738" s="57" t="s">
        <v>481</v>
      </c>
      <c r="J738" s="57" t="s">
        <v>519</v>
      </c>
      <c r="K738" s="67" t="s">
        <v>483</v>
      </c>
      <c r="L738" s="67" t="s">
        <v>718</v>
      </c>
      <c r="M738" s="67" t="s">
        <v>433</v>
      </c>
      <c r="N738" s="67" t="s">
        <v>365</v>
      </c>
      <c r="O738" s="67"/>
      <c r="P738" s="57" t="s">
        <v>184</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open",IF(AND(NOT(OR(LEN(AZ738)&lt;15,ISNUMBER(MATCH(AZ738,L_Placeholder,0)))),NOT(SUMPRODUCT(--ISNUMBER(SEARCH(" "&amp;L_EvidencePhrase&amp;" ",BF738)))&gt;0),NOT(OR(LEN(AU738)&lt;2,ISNUMBER(MATCH(AU738,L_Placeholder,0)))),NOT(OR(LEN(AX738)&lt;2,ISNUMBER(MATCH(AX738,L_Placeholder,0)))),TRIM(AE738)&lt;&gt;TRIM(T738)),"N/A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",BD738)))&gt;0),"INVALID – evidence missing, placeholder or not yet on file",IF(OR(LEN(AX738)&lt;2,ISNUMBER(MATCH(AX738,L_Placeholder,0))),"INVALID – verifier missing",IF(AX738=AU738,"INVALID – verifier must be someone other than the PIC",IF(SUMPRODUCT(--ISNUMBER(SEARCH(" "&amp;L_EvidencePhrase&amp;" ",BC738)))&gt;0,"INVALID – result not yet available (awaiting / TBC)",IF(AND(TRIM(U738)="Pass",SUMPRODUCT(--ISNUMBER(SEARCH(" "&amp;L_ResultBad&amp;" ",BC738)))&gt;0,NOT(SUMPRODUCT(--ISNUMBER(SEARCH(" "&amp;L_Negation&amp;" ",BC738)))&gt;0)),"INVALID – result describes a problem: use Fail, then Pass after CA",IF(AND(AQ738=1,OR(OR(LEN(AY738)&lt;3,ISNUMBER(MATCH(AY738,L_Placeholder,0))),SUMPRODUCT(--ISNUMBER(SEARCH(" "&amp;L_EvidencePhrase&amp;" ",BE738)))&gt;0)),"INVALID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SUBSTITUTE(SUBSTITUTE(SUBSTITUTE(SUBSTITUTE(SUBSTITUTE(SUBSTITUTE(SUBSTITUTE(SUBSTITUTE(SUBSTITUTE(SUBSTITUTE(SUBSTITUTE(SUBSTITUTE(SUBSTITUTE(LOWER(T738&amp;""),CHAR(160),"")," ",""),".",""),"-",""),"/",""),"?",""),"_",""),",",""),"[",""),"]",""),"(",""),")",""),"*","")</f>
        <v/>
      </c>
      <c r="AV738" s="61" t="str">
        <f aca="false">SUBSTITUTE(SUBSTITUTE(SUBSTITUTE(SUBSTITUTE(SUBSTITUTE(SUBSTITUTE(SUBSTITUTE(SUBSTITUTE(SUBSTITUTE(SUBSTITUTE(SUBSTITUTE(SUBSTITUTE(SUBSTITUTE(LOWER(V738&amp;""),CHAR(160),"")," ",""),".",""),"-",""),"/",""),"?",""),"_",""),",",""),"[",""),"]",""),"(",""),")",""),"*","")</f>
        <v/>
      </c>
      <c r="AW738" s="61" t="str">
        <f aca="false">SUBSTITUTE(SUBSTITUTE(SUBSTITUTE(SUBSTITUTE(SUBSTITUTE(SUBSTITUTE(SUBSTITUTE(SUBSTITUTE(SUBSTITUTE(SUBSTITUTE(SUBSTITUTE(SUBSTITUTE(SUBSTITUTE(LOWER(Z738&amp;""),CHAR(160),"")," ",""),".",""),"-",""),"/",""),"?",""),"_",""),",",""),"[",""),"]",""),"(",""),")",""),"*","")</f>
        <v/>
      </c>
      <c r="AX738" s="61" t="str">
        <f aca="false">SUBSTITUTE(SUBSTITUTE(SUBSTITUTE(SUBSTITUTE(SUBSTITUTE(SUBSTITUTE(SUBSTITUTE(SUBSTITUTE(SUBSTITUTE(SUBSTITUTE(SUBSTITUTE(SUBSTITUTE(SUBSTITUTE(LOWER(AE738&amp;""),CHAR(160),"")," ",""),".",""),"-",""),"/",""),"?",""),"_",""),",",""),"[",""),"]",""),"(",""),")",""),"*","")</f>
        <v/>
      </c>
      <c r="AY738" s="61" t="str">
        <f aca="false">SUBSTITUTE(SUBSTITUTE(SUBSTITUTE(SUBSTITUTE(SUBSTITUTE(SUBSTITUTE(SUBSTITUTE(SUBSTITUTE(SUBSTITUTE(SUBSTITUTE(SUBSTITUTE(SUBSTITUTE(SUBSTITUTE(LOWER(W738&amp;""),CHAR(160),"")," ",""),".",""),"-",""),"/",""),"?",""),"_",""),",",""),"[",""),"]",""),"(",""),")",""),"*","")</f>
        <v/>
      </c>
      <c r="AZ738" s="61" t="str">
        <f aca="false">SUBSTITUTE(SUBSTITUTE(SUBSTITUTE(SUBSTITUTE(SUBSTITUTE(SUBSTITUTE(SUBSTITUTE(SUBSTITUTE(SUBSTITUTE(SUBSTITUTE(SUBSTITUTE(SUBSTITUTE(SUBSTITUTE(LOWER(AC738&amp;""),CHAR(160),"")," ",""),".",""),"-",""),"/",""),"?",""),"_",""),",",""),"[",""),"]",""),"(",""),")",""),"*","")</f>
        <v/>
      </c>
      <c r="BA738" s="61" t="str">
        <f aca="false">SUBSTITUTE(SUBSTITUTE(SUBSTITUTE(SUBSTITUTE(SUBSTITUTE(SUBSTITUTE(SUBSTITUTE(SUBSTITUTE(SUBSTITUTE(SUBSTITUTE(SUBSTITUTE(SUBSTITUTE(SUBSTITUTE(LOWER(AA738&amp;""),CHAR(160),""),"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"&amp;TRIM(SUBSTITUTE(SUBSTITUTE(SUBSTITUTE(SUBSTITUTE(SUBSTITUTE(SUBSTITUTE(SUBSTITUTE(SUBSTITUTE(SUBSTITUTE(SUBSTITUTE(SUBSTITUTE(SUBSTITUTE(SUBSTITUTE(SUBSTITUTE(SUBSTITUTE(SUBSTITUTE(SUBSTITUTE(SUBSTITUTE(SUBSTITUTE(SUBSTITUTE(LOWER(V738&amp;""),CHAR(160)," "),"."," "),","," "),"-"," "),"/"," "),"("," "),")"," "),":"," "),";"," "),"_"," "),"–"," "),"?"," "),"!"," "),"*"," "),"["," "),"]"," "),"'"," "),"#"," "),"+"," "),"&amp;"," "))&amp;" "</f>
        <v>  </v>
      </c>
      <c r="BD738" s="61" t="str">
        <f aca="false">" "&amp;TRIM(SUBSTITUTE(SUBSTITUTE(SUBSTITUTE(SUBSTITUTE(SUBSTITUTE(SUBSTITUTE(SUBSTITUTE(SUBSTITUTE(SUBSTITUTE(SUBSTITUTE(SUBSTITUTE(SUBSTITUTE(SUBSTITUTE(SUBSTITUTE(SUBSTITUTE(SUBSTITUTE(SUBSTITUTE(SUBSTITUTE(SUBSTITUTE(SUBSTITUTE(LOWER(Z738&amp;""),CHAR(160)," "),"."," "),","," "),"-"," "),"/"," "),"("," "),")"," "),":"," "),";"," "),"_"," "),"–"," "),"?"," "),"!"," "),"*"," "),"["," "),"]"," "),"'"," "),"#"," "),"+"," "),"&amp;"," "))&amp;" "</f>
        <v>  </v>
      </c>
      <c r="BE738" s="61" t="str">
        <f aca="false">" "&amp;TRIM(SUBSTITUTE(SUBSTITUTE(SUBSTITUTE(SUBSTITUTE(SUBSTITUTE(SUBSTITUTE(SUBSTITUTE(SUBSTITUTE(SUBSTITUTE(SUBSTITUTE(SUBSTITUTE(SUBSTITUTE(SUBSTITUTE(SUBSTITUTE(SUBSTITUTE(SUBSTITUTE(SUBSTITUTE(SUBSTITUTE(SUBSTITUTE(SUBSTITUTE(LOWER(W738&amp;""),CHAR(160)," "),"."," "),","," "),"-"," "),"/"," "),"("," "),")"," "),":"," "),";"," "),"_"," "),"–"," "),"?"," "),"!"," "),"*"," "),"["," "),"]"," "),"'"," "),"#"," "),"+"," "),"&amp;"," "))&amp;" "</f>
        <v>  </v>
      </c>
      <c r="BF738" s="61" t="str">
        <f aca="false">" "&amp;TRIM(SUBSTITUTE(SUBSTITUTE(SUBSTITUTE(SUBSTITUTE(SUBSTITUTE(SUBSTITUTE(SUBSTITUTE(SUBSTITUTE(SUBSTITUTE(SUBSTITUTE(SUBSTITUTE(SUBSTITUTE(SUBSTITUTE(SUBSTITUTE(SUBSTITUTE(SUBSTITUTE(SUBSTITUTE(SUBSTITUTE(SUBSTITUTE(SUBSTITUTE(LOWER(AC738&amp;""),CHAR(160)," "),"."," "),","," "),"-"," "),"/"," "),"("," "),")"," "),":"," "),";"," "),"_"," "),"–"," "),"?"," "),"!"," "),"*"," "),"["," "),"]"," "),"'"," "),"#"," "),"+"," "),"&amp;"," "))&amp;" "</f>
        <v>  </v>
      </c>
    </row>
    <row r="739" customFormat="false" ht="39.75" hidden="false" customHeight="true" outlineLevel="0" collapsed="false">
      <c r="A739" s="57" t="s">
        <v>1455</v>
      </c>
      <c r="B739" s="57" t="s">
        <v>309</v>
      </c>
      <c r="C739" s="57" t="str">
        <f aca="false">Flights!$F$26</f>
        <v>MH0002</v>
      </c>
      <c r="D739" s="58" t="n">
        <f aca="false">Flights!$D$26</f>
        <v>46325</v>
      </c>
      <c r="E739" s="57" t="str">
        <f aca="false">Flights!$G$26&amp;"-"&amp;Flights!$H$26</f>
        <v>KUL-LHR</v>
      </c>
      <c r="F739" s="57" t="str">
        <f aca="false">Flights!$K$26</f>
        <v>BC</v>
      </c>
      <c r="G739" s="57" t="s">
        <v>441</v>
      </c>
      <c r="H739" s="57" t="s">
        <v>442</v>
      </c>
      <c r="I739" s="57" t="s">
        <v>481</v>
      </c>
      <c r="J739" s="57" t="s">
        <v>521</v>
      </c>
      <c r="K739" s="67" t="s">
        <v>483</v>
      </c>
      <c r="L739" s="67" t="s">
        <v>720</v>
      </c>
      <c r="M739" s="67" t="s">
        <v>433</v>
      </c>
      <c r="N739" s="67" t="s">
        <v>365</v>
      </c>
      <c r="O739" s="67"/>
      <c r="P739" s="57" t="s">
        <v>184</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open",IF(AND(NOT(OR(LEN(AZ739)&lt;15,ISNUMBER(MATCH(AZ739,L_Placeholder,0)))),NOT(SUMPRODUCT(--ISNUMBER(SEARCH(" "&amp;L_EvidencePhrase&amp;" ",BF739)))&gt;0),NOT(OR(LEN(AU739)&lt;2,ISNUMBER(MATCH(AU739,L_Placeholder,0)))),NOT(OR(LEN(AX739)&lt;2,ISNUMBER(MATCH(AX739,L_Placeholder,0)))),TRIM(AE739)&lt;&gt;TRIM(T739)),"N/A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",BD739)))&gt;0),"INVALID – evidence missing, placeholder or not yet on file",IF(OR(LEN(AX739)&lt;2,ISNUMBER(MATCH(AX739,L_Placeholder,0))),"INVALID – verifier missing",IF(AX739=AU739,"INVALID – verifier must be someone other than the PIC",IF(SUMPRODUCT(--ISNUMBER(SEARCH(" "&amp;L_EvidencePhrase&amp;" ",BC739)))&gt;0,"INVALID – result not yet available (awaiting / TBC)",IF(AND(TRIM(U739)="Pass",SUMPRODUCT(--ISNUMBER(SEARCH(" "&amp;L_ResultBad&amp;" ",BC739)))&gt;0,NOT(SUMPRODUCT(--ISNUMBER(SEARCH(" "&amp;L_Negation&amp;" ",BC739)))&gt;0)),"INVALID – result describes a problem: use Fail, then Pass after CA",IF(AND(AQ739=1,OR(OR(LEN(AY739)&lt;3,ISNUMBER(MATCH(AY739,L_Placeholder,0))),SUMPRODUCT(--ISNUMBER(SEARCH(" "&amp;L_EvidencePhrase&amp;" ",BE739)))&gt;0)),"INVALID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SUBSTITUTE(SUBSTITUTE(SUBSTITUTE(SUBSTITUTE(SUBSTITUTE(SUBSTITUTE(SUBSTITUTE(SUBSTITUTE(SUBSTITUTE(SUBSTITUTE(SUBSTITUTE(SUBSTITUTE(SUBSTITUTE(LOWER(T739&amp;""),CHAR(160),"")," ",""),".",""),"-",""),"/",""),"?",""),"_",""),",",""),"[",""),"]",""),"(",""),")",""),"*","")</f>
        <v/>
      </c>
      <c r="AV739" s="61" t="str">
        <f aca="false">SUBSTITUTE(SUBSTITUTE(SUBSTITUTE(SUBSTITUTE(SUBSTITUTE(SUBSTITUTE(SUBSTITUTE(SUBSTITUTE(SUBSTITUTE(SUBSTITUTE(SUBSTITUTE(SUBSTITUTE(SUBSTITUTE(LOWER(V739&amp;""),CHAR(160),"")," ",""),".",""),"-",""),"/",""),"?",""),"_",""),",",""),"[",""),"]",""),"(",""),")",""),"*","")</f>
        <v/>
      </c>
      <c r="AW739" s="61" t="str">
        <f aca="false">SUBSTITUTE(SUBSTITUTE(SUBSTITUTE(SUBSTITUTE(SUBSTITUTE(SUBSTITUTE(SUBSTITUTE(SUBSTITUTE(SUBSTITUTE(SUBSTITUTE(SUBSTITUTE(SUBSTITUTE(SUBSTITUTE(LOWER(Z739&amp;""),CHAR(160),"")," ",""),".",""),"-",""),"/",""),"?",""),"_",""),",",""),"[",""),"]",""),"(",""),")",""),"*","")</f>
        <v/>
      </c>
      <c r="AX739" s="61" t="str">
        <f aca="false">SUBSTITUTE(SUBSTITUTE(SUBSTITUTE(SUBSTITUTE(SUBSTITUTE(SUBSTITUTE(SUBSTITUTE(SUBSTITUTE(SUBSTITUTE(SUBSTITUTE(SUBSTITUTE(SUBSTITUTE(SUBSTITUTE(LOWER(AE739&amp;""),CHAR(160),"")," ",""),".",""),"-",""),"/",""),"?",""),"_",""),",",""),"[",""),"]",""),"(",""),")",""),"*","")</f>
        <v/>
      </c>
      <c r="AY739" s="61" t="str">
        <f aca="false">SUBSTITUTE(SUBSTITUTE(SUBSTITUTE(SUBSTITUTE(SUBSTITUTE(SUBSTITUTE(SUBSTITUTE(SUBSTITUTE(SUBSTITUTE(SUBSTITUTE(SUBSTITUTE(SUBSTITUTE(SUBSTITUTE(LOWER(W739&amp;""),CHAR(160),"")," ",""),".",""),"-",""),"/",""),"?",""),"_",""),",",""),"[",""),"]",""),"(",""),")",""),"*","")</f>
        <v/>
      </c>
      <c r="AZ739" s="61" t="str">
        <f aca="false">SUBSTITUTE(SUBSTITUTE(SUBSTITUTE(SUBSTITUTE(SUBSTITUTE(SUBSTITUTE(SUBSTITUTE(SUBSTITUTE(SUBSTITUTE(SUBSTITUTE(SUBSTITUTE(SUBSTITUTE(SUBSTITUTE(LOWER(AC739&amp;""),CHAR(160),"")," ",""),".",""),"-",""),"/",""),"?",""),"_",""),",",""),"[",""),"]",""),"(",""),")",""),"*","")</f>
        <v/>
      </c>
      <c r="BA739" s="61" t="str">
        <f aca="false">SUBSTITUTE(SUBSTITUTE(SUBSTITUTE(SUBSTITUTE(SUBSTITUTE(SUBSTITUTE(SUBSTITUTE(SUBSTITUTE(SUBSTITUTE(SUBSTITUTE(SUBSTITUTE(SUBSTITUTE(SUBSTITUTE(LOWER(AA739&amp;""),CHAR(160),""),"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"&amp;TRIM(SUBSTITUTE(SUBSTITUTE(SUBSTITUTE(SUBSTITUTE(SUBSTITUTE(SUBSTITUTE(SUBSTITUTE(SUBSTITUTE(SUBSTITUTE(SUBSTITUTE(SUBSTITUTE(SUBSTITUTE(SUBSTITUTE(SUBSTITUTE(SUBSTITUTE(SUBSTITUTE(SUBSTITUTE(SUBSTITUTE(SUBSTITUTE(SUBSTITUTE(LOWER(V739&amp;""),CHAR(160)," "),"."," "),","," "),"-"," "),"/"," "),"("," "),")"," "),":"," "),";"," "),"_"," "),"–"," "),"?"," "),"!"," "),"*"," "),"["," "),"]"," "),"'"," "),"#"," "),"+"," "),"&amp;"," "))&amp;" "</f>
        <v>  </v>
      </c>
      <c r="BD739" s="61" t="str">
        <f aca="false">" "&amp;TRIM(SUBSTITUTE(SUBSTITUTE(SUBSTITUTE(SUBSTITUTE(SUBSTITUTE(SUBSTITUTE(SUBSTITUTE(SUBSTITUTE(SUBSTITUTE(SUBSTITUTE(SUBSTITUTE(SUBSTITUTE(SUBSTITUTE(SUBSTITUTE(SUBSTITUTE(SUBSTITUTE(SUBSTITUTE(SUBSTITUTE(SUBSTITUTE(SUBSTITUTE(LOWER(Z739&amp;""),CHAR(160)," "),"."," "),","," "),"-"," "),"/"," "),"("," "),")"," "),":"," "),";"," "),"_"," "),"–"," "),"?"," "),"!"," "),"*"," "),"["," "),"]"," "),"'"," "),"#"," "),"+"," "),"&amp;"," "))&amp;" "</f>
        <v>  </v>
      </c>
      <c r="BE739" s="61" t="str">
        <f aca="false">" "&amp;TRIM(SUBSTITUTE(SUBSTITUTE(SUBSTITUTE(SUBSTITUTE(SUBSTITUTE(SUBSTITUTE(SUBSTITUTE(SUBSTITUTE(SUBSTITUTE(SUBSTITUTE(SUBSTITUTE(SUBSTITUTE(SUBSTITUTE(SUBSTITUTE(SUBSTITUTE(SUBSTITUTE(SUBSTITUTE(SUBSTITUTE(SUBSTITUTE(SUBSTITUTE(LOWER(W739&amp;""),CHAR(160)," "),"."," "),","," "),"-"," "),"/"," "),"("," "),")"," "),":"," "),";"," "),"_"," "),"–"," "),"?"," "),"!"," "),"*"," "),"["," "),"]"," "),"'"," "),"#"," "),"+"," "),"&amp;"," "))&amp;" "</f>
        <v>  </v>
      </c>
      <c r="BF739" s="61" t="str">
        <f aca="false">" "&amp;TRIM(SUBSTITUTE(SUBSTITUTE(SUBSTITUTE(SUBSTITUTE(SUBSTITUTE(SUBSTITUTE(SUBSTITUTE(SUBSTITUTE(SUBSTITUTE(SUBSTITUTE(SUBSTITUTE(SUBSTITUTE(SUBSTITUTE(SUBSTITUTE(SUBSTITUTE(SUBSTITUTE(SUBSTITUTE(SUBSTITUTE(SUBSTITUTE(SUBSTITUTE(LOWER(AC739&amp;""),CHAR(160)," "),"."," "),","," "),"-"," "),"/"," "),"("," "),")"," "),":"," "),";"," "),"_"," "),"–"," "),"?"," "),"!"," "),"*"," "),"["," "),"]"," "),"'"," "),"#"," "),"+"," "),"&amp;"," "))&amp;" "</f>
        <v>  </v>
      </c>
    </row>
    <row r="740" customFormat="false" ht="39.75" hidden="false" customHeight="true" outlineLevel="0" collapsed="false">
      <c r="A740" s="57" t="s">
        <v>1456</v>
      </c>
      <c r="B740" s="57" t="s">
        <v>309</v>
      </c>
      <c r="C740" s="57" t="str">
        <f aca="false">Flights!$F$26</f>
        <v>MH0002</v>
      </c>
      <c r="D740" s="58" t="n">
        <f aca="false">Flights!$D$26</f>
        <v>46325</v>
      </c>
      <c r="E740" s="57" t="str">
        <f aca="false">Flights!$G$26&amp;"-"&amp;Flights!$H$26</f>
        <v>KUL-LHR</v>
      </c>
      <c r="F740" s="57" t="str">
        <f aca="false">Flights!$K$26</f>
        <v>BC</v>
      </c>
      <c r="G740" s="57" t="s">
        <v>441</v>
      </c>
      <c r="H740" s="57" t="s">
        <v>442</v>
      </c>
      <c r="I740" s="57" t="s">
        <v>481</v>
      </c>
      <c r="J740" s="57" t="s">
        <v>523</v>
      </c>
      <c r="K740" s="67" t="s">
        <v>483</v>
      </c>
      <c r="L740" s="67" t="s">
        <v>722</v>
      </c>
      <c r="M740" s="67" t="s">
        <v>433</v>
      </c>
      <c r="N740" s="67" t="s">
        <v>365</v>
      </c>
      <c r="O740" s="67"/>
      <c r="P740" s="57" t="s">
        <v>184</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open",IF(AND(NOT(OR(LEN(AZ740)&lt;15,ISNUMBER(MATCH(AZ740,L_Placeholder,0)))),NOT(SUMPRODUCT(--ISNUMBER(SEARCH(" "&amp;L_EvidencePhrase&amp;" ",BF740)))&gt;0),NOT(OR(LEN(AU740)&lt;2,ISNUMBER(MATCH(AU740,L_Placeholder,0)))),NOT(OR(LEN(AX740)&lt;2,ISNUMBER(MATCH(AX740,L_Placeholder,0)))),TRIM(AE740)&lt;&gt;TRIM(T740)),"N/A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",BD740)))&gt;0),"INVALID – evidence missing, placeholder or not yet on file",IF(OR(LEN(AX740)&lt;2,ISNUMBER(MATCH(AX740,L_Placeholder,0))),"INVALID – verifier missing",IF(AX740=AU740,"INVALID – verifier must be someone other than the PIC",IF(SUMPRODUCT(--ISNUMBER(SEARCH(" "&amp;L_EvidencePhrase&amp;" ",BC740)))&gt;0,"INVALID – result not yet available (awaiting / TBC)",IF(AND(TRIM(U740)="Pass",SUMPRODUCT(--ISNUMBER(SEARCH(" "&amp;L_ResultBad&amp;" ",BC740)))&gt;0,NOT(SUMPRODUCT(--ISNUMBER(SEARCH(" "&amp;L_Negation&amp;" ",BC740)))&gt;0)),"INVALID – result describes a problem: use Fail, then Pass after CA",IF(AND(AQ740=1,OR(OR(LEN(AY740)&lt;3,ISNUMBER(MATCH(AY740,L_Placeholder,0))),SUMPRODUCT(--ISNUMBER(SEARCH(" "&amp;L_EvidencePhrase&amp;" ",BE740)))&gt;0)),"INVALID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SUBSTITUTE(SUBSTITUTE(SUBSTITUTE(SUBSTITUTE(SUBSTITUTE(SUBSTITUTE(SUBSTITUTE(SUBSTITUTE(SUBSTITUTE(SUBSTITUTE(SUBSTITUTE(SUBSTITUTE(SUBSTITUTE(LOWER(T740&amp;""),CHAR(160),"")," ",""),".",""),"-",""),"/",""),"?",""),"_",""),",",""),"[",""),"]",""),"(",""),")",""),"*","")</f>
        <v/>
      </c>
      <c r="AV740" s="61" t="str">
        <f aca="false">SUBSTITUTE(SUBSTITUTE(SUBSTITUTE(SUBSTITUTE(SUBSTITUTE(SUBSTITUTE(SUBSTITUTE(SUBSTITUTE(SUBSTITUTE(SUBSTITUTE(SUBSTITUTE(SUBSTITUTE(SUBSTITUTE(LOWER(V740&amp;""),CHAR(160),"")," ",""),".",""),"-",""),"/",""),"?",""),"_",""),",",""),"[",""),"]",""),"(",""),")",""),"*","")</f>
        <v/>
      </c>
      <c r="AW740" s="61" t="str">
        <f aca="false">SUBSTITUTE(SUBSTITUTE(SUBSTITUTE(SUBSTITUTE(SUBSTITUTE(SUBSTITUTE(SUBSTITUTE(SUBSTITUTE(SUBSTITUTE(SUBSTITUTE(SUBSTITUTE(SUBSTITUTE(SUBSTITUTE(LOWER(Z740&amp;""),CHAR(160),"")," ",""),".",""),"-",""),"/",""),"?",""),"_",""),",",""),"[",""),"]",""),"(",""),")",""),"*","")</f>
        <v/>
      </c>
      <c r="AX740" s="61" t="str">
        <f aca="false">SUBSTITUTE(SUBSTITUTE(SUBSTITUTE(SUBSTITUTE(SUBSTITUTE(SUBSTITUTE(SUBSTITUTE(SUBSTITUTE(SUBSTITUTE(SUBSTITUTE(SUBSTITUTE(SUBSTITUTE(SUBSTITUTE(LOWER(AE740&amp;""),CHAR(160),"")," ",""),".",""),"-",""),"/",""),"?",""),"_",""),",",""),"[",""),"]",""),"(",""),")",""),"*","")</f>
        <v/>
      </c>
      <c r="AY740" s="61" t="str">
        <f aca="false">SUBSTITUTE(SUBSTITUTE(SUBSTITUTE(SUBSTITUTE(SUBSTITUTE(SUBSTITUTE(SUBSTITUTE(SUBSTITUTE(SUBSTITUTE(SUBSTITUTE(SUBSTITUTE(SUBSTITUTE(SUBSTITUTE(LOWER(W740&amp;""),CHAR(160),"")," ",""),".",""),"-",""),"/",""),"?",""),"_",""),",",""),"[",""),"]",""),"(",""),")",""),"*","")</f>
        <v/>
      </c>
      <c r="AZ740" s="61" t="str">
        <f aca="false">SUBSTITUTE(SUBSTITUTE(SUBSTITUTE(SUBSTITUTE(SUBSTITUTE(SUBSTITUTE(SUBSTITUTE(SUBSTITUTE(SUBSTITUTE(SUBSTITUTE(SUBSTITUTE(SUBSTITUTE(SUBSTITUTE(LOWER(AC740&amp;""),CHAR(160),"")," ",""),".",""),"-",""),"/",""),"?",""),"_",""),",",""),"[",""),"]",""),"(",""),")",""),"*","")</f>
        <v/>
      </c>
      <c r="BA740" s="61" t="str">
        <f aca="false">SUBSTITUTE(SUBSTITUTE(SUBSTITUTE(SUBSTITUTE(SUBSTITUTE(SUBSTITUTE(SUBSTITUTE(SUBSTITUTE(SUBSTITUTE(SUBSTITUTE(SUBSTITUTE(SUBSTITUTE(SUBSTITUTE(LOWER(AA740&amp;""),CHAR(160),""),"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"&amp;TRIM(SUBSTITUTE(SUBSTITUTE(SUBSTITUTE(SUBSTITUTE(SUBSTITUTE(SUBSTITUTE(SUBSTITUTE(SUBSTITUTE(SUBSTITUTE(SUBSTITUTE(SUBSTITUTE(SUBSTITUTE(SUBSTITUTE(SUBSTITUTE(SUBSTITUTE(SUBSTITUTE(SUBSTITUTE(SUBSTITUTE(SUBSTITUTE(SUBSTITUTE(LOWER(V740&amp;""),CHAR(160)," "),"."," "),","," "),"-"," "),"/"," "),"("," "),")"," "),":"," "),";"," "),"_"," "),"–"," "),"?"," "),"!"," "),"*"," "),"["," "),"]"," "),"'"," "),"#"," "),"+"," "),"&amp;"," "))&amp;" "</f>
        <v>  </v>
      </c>
      <c r="BD740" s="61" t="str">
        <f aca="false">" "&amp;TRIM(SUBSTITUTE(SUBSTITUTE(SUBSTITUTE(SUBSTITUTE(SUBSTITUTE(SUBSTITUTE(SUBSTITUTE(SUBSTITUTE(SUBSTITUTE(SUBSTITUTE(SUBSTITUTE(SUBSTITUTE(SUBSTITUTE(SUBSTITUTE(SUBSTITUTE(SUBSTITUTE(SUBSTITUTE(SUBSTITUTE(SUBSTITUTE(SUBSTITUTE(LOWER(Z740&amp;""),CHAR(160)," "),"."," "),","," "),"-"," "),"/"," "),"("," "),")"," "),":"," "),";"," "),"_"," "),"–"," "),"?"," "),"!"," "),"*"," "),"["," "),"]"," "),"'"," "),"#"," "),"+"," "),"&amp;"," "))&amp;" "</f>
        <v>  </v>
      </c>
      <c r="BE740" s="61" t="str">
        <f aca="false">" "&amp;TRIM(SUBSTITUTE(SUBSTITUTE(SUBSTITUTE(SUBSTITUTE(SUBSTITUTE(SUBSTITUTE(SUBSTITUTE(SUBSTITUTE(SUBSTITUTE(SUBSTITUTE(SUBSTITUTE(SUBSTITUTE(SUBSTITUTE(SUBSTITUTE(SUBSTITUTE(SUBSTITUTE(SUBSTITUTE(SUBSTITUTE(SUBSTITUTE(SUBSTITUTE(LOWER(W740&amp;""),CHAR(160)," "),"."," "),","," "),"-"," "),"/"," "),"("," "),")"," "),":"," "),";"," "),"_"," "),"–"," "),"?"," "),"!"," "),"*"," "),"["," "),"]"," "),"'"," "),"#"," "),"+"," "),"&amp;"," "))&amp;" "</f>
        <v>  </v>
      </c>
      <c r="BF740" s="61" t="str">
        <f aca="false">" "&amp;TRIM(SUBSTITUTE(SUBSTITUTE(SUBSTITUTE(SUBSTITUTE(SUBSTITUTE(SUBSTITUTE(SUBSTITUTE(SUBSTITUTE(SUBSTITUTE(SUBSTITUTE(SUBSTITUTE(SUBSTITUTE(SUBSTITUTE(SUBSTITUTE(SUBSTITUTE(SUBSTITUTE(SUBSTITUTE(SUBSTITUTE(SUBSTITUTE(SUBSTITUTE(LOWER(AC740&amp;""),CHAR(160)," "),"."," "),","," "),"-"," "),"/"," "),"("," "),")"," "),":"," "),";"," "),"_"," "),"–"," "),"?"," "),"!"," "),"*"," "),"["," "),"]"," "),"'"," "),"#"," "),"+"," "),"&amp;"," "))&amp;" "</f>
        <v>  </v>
      </c>
    </row>
    <row r="741" customFormat="false" ht="39.75" hidden="false" customHeight="true" outlineLevel="0" collapsed="false">
      <c r="A741" s="57" t="s">
        <v>1457</v>
      </c>
      <c r="B741" s="57" t="s">
        <v>309</v>
      </c>
      <c r="C741" s="57" t="str">
        <f aca="false">Flights!$F$26</f>
        <v>MH0002</v>
      </c>
      <c r="D741" s="58" t="n">
        <f aca="false">Flights!$D$26</f>
        <v>46325</v>
      </c>
      <c r="E741" s="57" t="str">
        <f aca="false">Flights!$G$26&amp;"-"&amp;Flights!$H$26</f>
        <v>KUL-LHR</v>
      </c>
      <c r="F741" s="57" t="str">
        <f aca="false">Flights!$K$26</f>
        <v>BC</v>
      </c>
      <c r="G741" s="57" t="s">
        <v>441</v>
      </c>
      <c r="H741" s="57" t="s">
        <v>442</v>
      </c>
      <c r="I741" s="57" t="s">
        <v>481</v>
      </c>
      <c r="J741" s="57" t="s">
        <v>525</v>
      </c>
      <c r="K741" s="67" t="s">
        <v>483</v>
      </c>
      <c r="L741" s="67" t="s">
        <v>724</v>
      </c>
      <c r="M741" s="67" t="s">
        <v>433</v>
      </c>
      <c r="N741" s="67" t="s">
        <v>365</v>
      </c>
      <c r="O741" s="67"/>
      <c r="P741" s="57" t="s">
        <v>184</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open",IF(AND(NOT(OR(LEN(AZ741)&lt;15,ISNUMBER(MATCH(AZ741,L_Placeholder,0)))),NOT(SUMPRODUCT(--ISNUMBER(SEARCH(" "&amp;L_EvidencePhrase&amp;" ",BF741)))&gt;0),NOT(OR(LEN(AU741)&lt;2,ISNUMBER(MATCH(AU741,L_Placeholder,0)))),NOT(OR(LEN(AX741)&lt;2,ISNUMBER(MATCH(AX741,L_Placeholder,0)))),TRIM(AE741)&lt;&gt;TRIM(T741)),"N/A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",BD741)))&gt;0),"INVALID – evidence missing, placeholder or not yet on file",IF(OR(LEN(AX741)&lt;2,ISNUMBER(MATCH(AX741,L_Placeholder,0))),"INVALID – verifier missing",IF(AX741=AU741,"INVALID – verifier must be someone other than the PIC",IF(SUMPRODUCT(--ISNUMBER(SEARCH(" "&amp;L_EvidencePhrase&amp;" ",BC741)))&gt;0,"INVALID – result not yet available (awaiting / TBC)",IF(AND(TRIM(U741)="Pass",SUMPRODUCT(--ISNUMBER(SEARCH(" "&amp;L_ResultBad&amp;" ",BC741)))&gt;0,NOT(SUMPRODUCT(--ISNUMBER(SEARCH(" "&amp;L_Negation&amp;" ",BC741)))&gt;0)),"INVALID – result describes a problem: use Fail, then Pass after CA",IF(AND(AQ741=1,OR(OR(LEN(AY741)&lt;3,ISNUMBER(MATCH(AY741,L_Placeholder,0))),SUMPRODUCT(--ISNUMBER(SEARCH(" "&amp;L_EvidencePhrase&amp;" ",BE741)))&gt;0)),"INVALID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SUBSTITUTE(SUBSTITUTE(SUBSTITUTE(SUBSTITUTE(SUBSTITUTE(SUBSTITUTE(SUBSTITUTE(SUBSTITUTE(SUBSTITUTE(SUBSTITUTE(SUBSTITUTE(SUBSTITUTE(SUBSTITUTE(LOWER(T741&amp;""),CHAR(160),"")," ",""),".",""),"-",""),"/",""),"?",""),"_",""),",",""),"[",""),"]",""),"(",""),")",""),"*","")</f>
        <v/>
      </c>
      <c r="AV741" s="61" t="str">
        <f aca="false">SUBSTITUTE(SUBSTITUTE(SUBSTITUTE(SUBSTITUTE(SUBSTITUTE(SUBSTITUTE(SUBSTITUTE(SUBSTITUTE(SUBSTITUTE(SUBSTITUTE(SUBSTITUTE(SUBSTITUTE(SUBSTITUTE(LOWER(V741&amp;""),CHAR(160),"")," ",""),".",""),"-",""),"/",""),"?",""),"_",""),",",""),"[",""),"]",""),"(",""),")",""),"*","")</f>
        <v/>
      </c>
      <c r="AW741" s="61" t="str">
        <f aca="false">SUBSTITUTE(SUBSTITUTE(SUBSTITUTE(SUBSTITUTE(SUBSTITUTE(SUBSTITUTE(SUBSTITUTE(SUBSTITUTE(SUBSTITUTE(SUBSTITUTE(SUBSTITUTE(SUBSTITUTE(SUBSTITUTE(LOWER(Z741&amp;""),CHAR(160),"")," ",""),".",""),"-",""),"/",""),"?",""),"_",""),",",""),"[",""),"]",""),"(",""),")",""),"*","")</f>
        <v/>
      </c>
      <c r="AX741" s="61" t="str">
        <f aca="false">SUBSTITUTE(SUBSTITUTE(SUBSTITUTE(SUBSTITUTE(SUBSTITUTE(SUBSTITUTE(SUBSTITUTE(SUBSTITUTE(SUBSTITUTE(SUBSTITUTE(SUBSTITUTE(SUBSTITUTE(SUBSTITUTE(LOWER(AE741&amp;""),CHAR(160),"")," ",""),".",""),"-",""),"/",""),"?",""),"_",""),",",""),"[",""),"]",""),"(",""),")",""),"*","")</f>
        <v/>
      </c>
      <c r="AY741" s="61" t="str">
        <f aca="false">SUBSTITUTE(SUBSTITUTE(SUBSTITUTE(SUBSTITUTE(SUBSTITUTE(SUBSTITUTE(SUBSTITUTE(SUBSTITUTE(SUBSTITUTE(SUBSTITUTE(SUBSTITUTE(SUBSTITUTE(SUBSTITUTE(LOWER(W741&amp;""),CHAR(160),"")," ",""),".",""),"-",""),"/",""),"?",""),"_",""),",",""),"[",""),"]",""),"(",""),")",""),"*","")</f>
        <v/>
      </c>
      <c r="AZ741" s="61" t="str">
        <f aca="false">SUBSTITUTE(SUBSTITUTE(SUBSTITUTE(SUBSTITUTE(SUBSTITUTE(SUBSTITUTE(SUBSTITUTE(SUBSTITUTE(SUBSTITUTE(SUBSTITUTE(SUBSTITUTE(SUBSTITUTE(SUBSTITUTE(LOWER(AC741&amp;""),CHAR(160),"")," ",""),".",""),"-",""),"/",""),"?",""),"_",""),",",""),"[",""),"]",""),"(",""),")",""),"*","")</f>
        <v/>
      </c>
      <c r="BA741" s="61" t="str">
        <f aca="false">SUBSTITUTE(SUBSTITUTE(SUBSTITUTE(SUBSTITUTE(SUBSTITUTE(SUBSTITUTE(SUBSTITUTE(SUBSTITUTE(SUBSTITUTE(SUBSTITUTE(SUBSTITUTE(SUBSTITUTE(SUBSTITUTE(LOWER(AA741&amp;""),CHAR(160),""),"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"&amp;TRIM(SUBSTITUTE(SUBSTITUTE(SUBSTITUTE(SUBSTITUTE(SUBSTITUTE(SUBSTITUTE(SUBSTITUTE(SUBSTITUTE(SUBSTITUTE(SUBSTITUTE(SUBSTITUTE(SUBSTITUTE(SUBSTITUTE(SUBSTITUTE(SUBSTITUTE(SUBSTITUTE(SUBSTITUTE(SUBSTITUTE(SUBSTITUTE(SUBSTITUTE(LOWER(V741&amp;""),CHAR(160)," "),"."," "),","," "),"-"," "),"/"," "),"("," "),")"," "),":"," "),";"," "),"_"," "),"–"," "),"?"," "),"!"," "),"*"," "),"["," "),"]"," "),"'"," "),"#"," "),"+"," "),"&amp;"," "))&amp;" "</f>
        <v>  </v>
      </c>
      <c r="BD741" s="61" t="str">
        <f aca="false">" "&amp;TRIM(SUBSTITUTE(SUBSTITUTE(SUBSTITUTE(SUBSTITUTE(SUBSTITUTE(SUBSTITUTE(SUBSTITUTE(SUBSTITUTE(SUBSTITUTE(SUBSTITUTE(SUBSTITUTE(SUBSTITUTE(SUBSTITUTE(SUBSTITUTE(SUBSTITUTE(SUBSTITUTE(SUBSTITUTE(SUBSTITUTE(SUBSTITUTE(SUBSTITUTE(LOWER(Z741&amp;""),CHAR(160)," "),"."," "),","," "),"-"," "),"/"," "),"("," "),")"," "),":"," "),";"," "),"_"," "),"–"," "),"?"," "),"!"," "),"*"," "),"["," "),"]"," "),"'"," "),"#"," "),"+"," "),"&amp;"," "))&amp;" "</f>
        <v>  </v>
      </c>
      <c r="BE741" s="61" t="str">
        <f aca="false">" "&amp;TRIM(SUBSTITUTE(SUBSTITUTE(SUBSTITUTE(SUBSTITUTE(SUBSTITUTE(SUBSTITUTE(SUBSTITUTE(SUBSTITUTE(SUBSTITUTE(SUBSTITUTE(SUBSTITUTE(SUBSTITUTE(SUBSTITUTE(SUBSTITUTE(SUBSTITUTE(SUBSTITUTE(SUBSTITUTE(SUBSTITUTE(SUBSTITUTE(SUBSTITUTE(LOWER(W741&amp;""),CHAR(160)," "),"."," "),","," "),"-"," "),"/"," "),"("," "),")"," "),":"," "),";"," "),"_"," "),"–"," "),"?"," "),"!"," "),"*"," "),"["," "),"]"," "),"'"," "),"#"," "),"+"," "),"&amp;"," "))&amp;" "</f>
        <v>  </v>
      </c>
      <c r="BF741" s="61" t="str">
        <f aca="false">" "&amp;TRIM(SUBSTITUTE(SUBSTITUTE(SUBSTITUTE(SUBSTITUTE(SUBSTITUTE(SUBSTITUTE(SUBSTITUTE(SUBSTITUTE(SUBSTITUTE(SUBSTITUTE(SUBSTITUTE(SUBSTITUTE(SUBSTITUTE(SUBSTITUTE(SUBSTITUTE(SUBSTITUTE(SUBSTITUTE(SUBSTITUTE(SUBSTITUTE(SUBSTITUTE(LOWER(AC741&amp;""),CHAR(160)," "),"."," "),","," "),"-"," "),"/"," "),"("," "),")"," "),":"," "),";"," "),"_"," "),"–"," "),"?"," "),"!"," "),"*"," "),"["," "),"]"," "),"'"," "),"#"," "),"+"," "),"&amp;"," "))&amp;" "</f>
        <v>  </v>
      </c>
    </row>
    <row r="742" customFormat="false" ht="39.75" hidden="false" customHeight="true" outlineLevel="0" collapsed="false">
      <c r="A742" s="57" t="s">
        <v>1458</v>
      </c>
      <c r="B742" s="57" t="s">
        <v>309</v>
      </c>
      <c r="C742" s="57" t="str">
        <f aca="false">Flights!$F$26</f>
        <v>MH0002</v>
      </c>
      <c r="D742" s="58" t="n">
        <f aca="false">Flights!$D$26</f>
        <v>46325</v>
      </c>
      <c r="E742" s="57" t="str">
        <f aca="false">Flights!$G$26&amp;"-"&amp;Flights!$H$26</f>
        <v>KUL-LHR</v>
      </c>
      <c r="F742" s="57" t="str">
        <f aca="false">Flights!$K$26</f>
        <v>BC</v>
      </c>
      <c r="G742" s="57" t="s">
        <v>441</v>
      </c>
      <c r="H742" s="57" t="s">
        <v>442</v>
      </c>
      <c r="I742" s="57" t="s">
        <v>481</v>
      </c>
      <c r="J742" s="57" t="s">
        <v>528</v>
      </c>
      <c r="K742" s="67" t="s">
        <v>483</v>
      </c>
      <c r="L742" s="67" t="s">
        <v>726</v>
      </c>
      <c r="M742" s="67" t="s">
        <v>433</v>
      </c>
      <c r="N742" s="67" t="s">
        <v>365</v>
      </c>
      <c r="O742" s="67"/>
      <c r="P742" s="57" t="s">
        <v>184</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open",IF(AND(NOT(OR(LEN(AZ742)&lt;15,ISNUMBER(MATCH(AZ742,L_Placeholder,0)))),NOT(SUMPRODUCT(--ISNUMBER(SEARCH(" "&amp;L_EvidencePhrase&amp;" ",BF742)))&gt;0),NOT(OR(LEN(AU742)&lt;2,ISNUMBER(MATCH(AU742,L_Placeholder,0)))),NOT(OR(LEN(AX742)&lt;2,ISNUMBER(MATCH(AX742,L_Placeholder,0)))),TRIM(AE742)&lt;&gt;TRIM(T742)),"N/A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",BD742)))&gt;0),"INVALID – evidence missing, placeholder or not yet on file",IF(OR(LEN(AX742)&lt;2,ISNUMBER(MATCH(AX742,L_Placeholder,0))),"INVALID – verifier missing",IF(AX742=AU742,"INVALID – verifier must be someone other than the PIC",IF(SUMPRODUCT(--ISNUMBER(SEARCH(" "&amp;L_EvidencePhrase&amp;" ",BC742)))&gt;0,"INVALID – result not yet available (awaiting / TBC)",IF(AND(TRIM(U742)="Pass",SUMPRODUCT(--ISNUMBER(SEARCH(" "&amp;L_ResultBad&amp;" ",BC742)))&gt;0,NOT(SUMPRODUCT(--ISNUMBER(SEARCH(" "&amp;L_Negation&amp;" ",BC742)))&gt;0)),"INVALID – result describes a problem: use Fail, then Pass after CA",IF(AND(AQ742=1,OR(OR(LEN(AY742)&lt;3,ISNUMBER(MATCH(AY742,L_Placeholder,0))),SUMPRODUCT(--ISNUMBER(SEARCH(" "&amp;L_EvidencePhrase&amp;" ",BE742)))&gt;0)),"INVALID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SUBSTITUTE(SUBSTITUTE(SUBSTITUTE(SUBSTITUTE(SUBSTITUTE(SUBSTITUTE(SUBSTITUTE(SUBSTITUTE(SUBSTITUTE(SUBSTITUTE(SUBSTITUTE(SUBSTITUTE(SUBSTITUTE(LOWER(T742&amp;""),CHAR(160),"")," ",""),".",""),"-",""),"/",""),"?",""),"_",""),",",""),"[",""),"]",""),"(",""),")",""),"*","")</f>
        <v/>
      </c>
      <c r="AV742" s="61" t="str">
        <f aca="false">SUBSTITUTE(SUBSTITUTE(SUBSTITUTE(SUBSTITUTE(SUBSTITUTE(SUBSTITUTE(SUBSTITUTE(SUBSTITUTE(SUBSTITUTE(SUBSTITUTE(SUBSTITUTE(SUBSTITUTE(SUBSTITUTE(LOWER(V742&amp;""),CHAR(160),"")," ",""),".",""),"-",""),"/",""),"?",""),"_",""),",",""),"[",""),"]",""),"(",""),")",""),"*","")</f>
        <v/>
      </c>
      <c r="AW742" s="61" t="str">
        <f aca="false">SUBSTITUTE(SUBSTITUTE(SUBSTITUTE(SUBSTITUTE(SUBSTITUTE(SUBSTITUTE(SUBSTITUTE(SUBSTITUTE(SUBSTITUTE(SUBSTITUTE(SUBSTITUTE(SUBSTITUTE(SUBSTITUTE(LOWER(Z742&amp;""),CHAR(160),"")," ",""),".",""),"-",""),"/",""),"?",""),"_",""),",",""),"[",""),"]",""),"(",""),")",""),"*","")</f>
        <v/>
      </c>
      <c r="AX742" s="61" t="str">
        <f aca="false">SUBSTITUTE(SUBSTITUTE(SUBSTITUTE(SUBSTITUTE(SUBSTITUTE(SUBSTITUTE(SUBSTITUTE(SUBSTITUTE(SUBSTITUTE(SUBSTITUTE(SUBSTITUTE(SUBSTITUTE(SUBSTITUTE(LOWER(AE742&amp;""),CHAR(160),"")," ",""),".",""),"-",""),"/",""),"?",""),"_",""),",",""),"[",""),"]",""),"(",""),")",""),"*","")</f>
        <v/>
      </c>
      <c r="AY742" s="61" t="str">
        <f aca="false">SUBSTITUTE(SUBSTITUTE(SUBSTITUTE(SUBSTITUTE(SUBSTITUTE(SUBSTITUTE(SUBSTITUTE(SUBSTITUTE(SUBSTITUTE(SUBSTITUTE(SUBSTITUTE(SUBSTITUTE(SUBSTITUTE(LOWER(W742&amp;""),CHAR(160),"")," ",""),".",""),"-",""),"/",""),"?",""),"_",""),",",""),"[",""),"]",""),"(",""),")",""),"*","")</f>
        <v/>
      </c>
      <c r="AZ742" s="61" t="str">
        <f aca="false">SUBSTITUTE(SUBSTITUTE(SUBSTITUTE(SUBSTITUTE(SUBSTITUTE(SUBSTITUTE(SUBSTITUTE(SUBSTITUTE(SUBSTITUTE(SUBSTITUTE(SUBSTITUTE(SUBSTITUTE(SUBSTITUTE(LOWER(AC742&amp;""),CHAR(160),"")," ",""),".",""),"-",""),"/",""),"?",""),"_",""),",",""),"[",""),"]",""),"(",""),")",""),"*","")</f>
        <v/>
      </c>
      <c r="BA742" s="61" t="str">
        <f aca="false">SUBSTITUTE(SUBSTITUTE(SUBSTITUTE(SUBSTITUTE(SUBSTITUTE(SUBSTITUTE(SUBSTITUTE(SUBSTITUTE(SUBSTITUTE(SUBSTITUTE(SUBSTITUTE(SUBSTITUTE(SUBSTITUTE(LOWER(AA742&amp;""),CHAR(160),""),"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"&amp;TRIM(SUBSTITUTE(SUBSTITUTE(SUBSTITUTE(SUBSTITUTE(SUBSTITUTE(SUBSTITUTE(SUBSTITUTE(SUBSTITUTE(SUBSTITUTE(SUBSTITUTE(SUBSTITUTE(SUBSTITUTE(SUBSTITUTE(SUBSTITUTE(SUBSTITUTE(SUBSTITUTE(SUBSTITUTE(SUBSTITUTE(SUBSTITUTE(SUBSTITUTE(LOWER(V742&amp;""),CHAR(160)," "),"."," "),","," "),"-"," "),"/"," "),"("," "),")"," "),":"," "),";"," "),"_"," "),"–"," "),"?"," "),"!"," "),"*"," "),"["," "),"]"," "),"'"," "),"#"," "),"+"," "),"&amp;"," "))&amp;" "</f>
        <v>  </v>
      </c>
      <c r="BD742" s="61" t="str">
        <f aca="false">" "&amp;TRIM(SUBSTITUTE(SUBSTITUTE(SUBSTITUTE(SUBSTITUTE(SUBSTITUTE(SUBSTITUTE(SUBSTITUTE(SUBSTITUTE(SUBSTITUTE(SUBSTITUTE(SUBSTITUTE(SUBSTITUTE(SUBSTITUTE(SUBSTITUTE(SUBSTITUTE(SUBSTITUTE(SUBSTITUTE(SUBSTITUTE(SUBSTITUTE(SUBSTITUTE(LOWER(Z742&amp;""),CHAR(160)," "),"."," "),","," "),"-"," "),"/"," "),"("," "),")"," "),":"," "),";"," "),"_"," "),"–"," "),"?"," "),"!"," "),"*"," "),"["," "),"]"," "),"'"," "),"#"," "),"+"," "),"&amp;"," "))&amp;" "</f>
        <v>  </v>
      </c>
      <c r="BE742" s="61" t="str">
        <f aca="false">" "&amp;TRIM(SUBSTITUTE(SUBSTITUTE(SUBSTITUTE(SUBSTITUTE(SUBSTITUTE(SUBSTITUTE(SUBSTITUTE(SUBSTITUTE(SUBSTITUTE(SUBSTITUTE(SUBSTITUTE(SUBSTITUTE(SUBSTITUTE(SUBSTITUTE(SUBSTITUTE(SUBSTITUTE(SUBSTITUTE(SUBSTITUTE(SUBSTITUTE(SUBSTITUTE(LOWER(W742&amp;""),CHAR(160)," "),"."," "),","," "),"-"," "),"/"," "),"("," "),")"," "),":"," "),";"," "),"_"," "),"–"," "),"?"," "),"!"," "),"*"," "),"["," "),"]"," "),"'"," "),"#"," "),"+"," "),"&amp;"," "))&amp;" "</f>
        <v>  </v>
      </c>
      <c r="BF742" s="61" t="str">
        <f aca="false">" "&amp;TRIM(SUBSTITUTE(SUBSTITUTE(SUBSTITUTE(SUBSTITUTE(SUBSTITUTE(SUBSTITUTE(SUBSTITUTE(SUBSTITUTE(SUBSTITUTE(SUBSTITUTE(SUBSTITUTE(SUBSTITUTE(SUBSTITUTE(SUBSTITUTE(SUBSTITUTE(SUBSTITUTE(SUBSTITUTE(SUBSTITUTE(SUBSTITUTE(SUBSTITUTE(LOWER(AC742&amp;""),CHAR(160)," "),"."," "),","," "),"-"," "),"/"," "),"("," "),")"," "),":"," "),";"," "),"_"," "),"–"," "),"?"," "),"!"," "),"*"," "),"["," "),"]"," "),"'"," "),"#"," "),"+"," "),"&amp;"," "))&amp;" "</f>
        <v>  </v>
      </c>
    </row>
    <row r="743" customFormat="false" ht="39.75" hidden="false" customHeight="true" outlineLevel="0" collapsed="false">
      <c r="A743" s="57" t="s">
        <v>1459</v>
      </c>
      <c r="B743" s="57" t="s">
        <v>309</v>
      </c>
      <c r="C743" s="57" t="str">
        <f aca="false">Flights!$F$26</f>
        <v>MH0002</v>
      </c>
      <c r="D743" s="58" t="n">
        <f aca="false">Flights!$D$26</f>
        <v>46325</v>
      </c>
      <c r="E743" s="57" t="str">
        <f aca="false">Flights!$G$26&amp;"-"&amp;Flights!$H$26</f>
        <v>KUL-LHR</v>
      </c>
      <c r="F743" s="57" t="str">
        <f aca="false">Flights!$K$26</f>
        <v>BC</v>
      </c>
      <c r="G743" s="57" t="s">
        <v>441</v>
      </c>
      <c r="H743" s="57" t="s">
        <v>442</v>
      </c>
      <c r="I743" s="57" t="s">
        <v>481</v>
      </c>
      <c r="J743" s="57" t="s">
        <v>530</v>
      </c>
      <c r="K743" s="67" t="s">
        <v>598</v>
      </c>
      <c r="L743" s="67" t="s">
        <v>728</v>
      </c>
      <c r="M743" s="67" t="s">
        <v>433</v>
      </c>
      <c r="N743" s="67" t="s">
        <v>365</v>
      </c>
      <c r="O743" s="67" t="s">
        <v>531</v>
      </c>
      <c r="P743" s="57" t="s">
        <v>184</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open",IF(AND(NOT(OR(LEN(AZ743)&lt;15,ISNUMBER(MATCH(AZ743,L_Placeholder,0)))),NOT(SUMPRODUCT(--ISNUMBER(SEARCH(" "&amp;L_EvidencePhrase&amp;" ",BF743)))&gt;0),NOT(OR(LEN(AU743)&lt;2,ISNUMBER(MATCH(AU743,L_Placeholder,0)))),NOT(OR(LEN(AX743)&lt;2,ISNUMBER(MATCH(AX743,L_Placeholder,0)))),TRIM(AE743)&lt;&gt;TRIM(T743)),"N/A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",BD743)))&gt;0),"INVALID – evidence missing, placeholder or not yet on file",IF(OR(LEN(AX743)&lt;2,ISNUMBER(MATCH(AX743,L_Placeholder,0))),"INVALID – verifier missing",IF(AX743=AU743,"INVALID – verifier must be someone other than the PIC",IF(SUMPRODUCT(--ISNUMBER(SEARCH(" "&amp;L_EvidencePhrase&amp;" ",BC743)))&gt;0,"INVALID – result not yet available (awaiting / TBC)",IF(AND(TRIM(U743)="Pass",SUMPRODUCT(--ISNUMBER(SEARCH(" "&amp;L_ResultBad&amp;" ",BC743)))&gt;0,NOT(SUMPRODUCT(--ISNUMBER(SEARCH(" "&amp;L_Negation&amp;" ",BC743)))&gt;0)),"INVALID – result describes a problem: use Fail, then Pass after CA",IF(AND(AQ743=1,OR(OR(LEN(AY743)&lt;3,ISNUMBER(MATCH(AY743,L_Placeholder,0))),SUMPRODUCT(--ISNUMBER(SEARCH(" "&amp;L_EvidencePhrase&amp;" ",BE743)))&gt;0)),"INVALID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SUBSTITUTE(SUBSTITUTE(SUBSTITUTE(SUBSTITUTE(SUBSTITUTE(SUBSTITUTE(SUBSTITUTE(SUBSTITUTE(SUBSTITUTE(SUBSTITUTE(SUBSTITUTE(SUBSTITUTE(SUBSTITUTE(LOWER(T743&amp;""),CHAR(160),"")," ",""),".",""),"-",""),"/",""),"?",""),"_",""),",",""),"[",""),"]",""),"(",""),")",""),"*","")</f>
        <v/>
      </c>
      <c r="AV743" s="61" t="str">
        <f aca="false">SUBSTITUTE(SUBSTITUTE(SUBSTITUTE(SUBSTITUTE(SUBSTITUTE(SUBSTITUTE(SUBSTITUTE(SUBSTITUTE(SUBSTITUTE(SUBSTITUTE(SUBSTITUTE(SUBSTITUTE(SUBSTITUTE(LOWER(V743&amp;""),CHAR(160),"")," ",""),".",""),"-",""),"/",""),"?",""),"_",""),",",""),"[",""),"]",""),"(",""),")",""),"*","")</f>
        <v/>
      </c>
      <c r="AW743" s="61" t="str">
        <f aca="false">SUBSTITUTE(SUBSTITUTE(SUBSTITUTE(SUBSTITUTE(SUBSTITUTE(SUBSTITUTE(SUBSTITUTE(SUBSTITUTE(SUBSTITUTE(SUBSTITUTE(SUBSTITUTE(SUBSTITUTE(SUBSTITUTE(LOWER(Z743&amp;""),CHAR(160),"")," ",""),".",""),"-",""),"/",""),"?",""),"_",""),",",""),"[",""),"]",""),"(",""),")",""),"*","")</f>
        <v/>
      </c>
      <c r="AX743" s="61" t="str">
        <f aca="false">SUBSTITUTE(SUBSTITUTE(SUBSTITUTE(SUBSTITUTE(SUBSTITUTE(SUBSTITUTE(SUBSTITUTE(SUBSTITUTE(SUBSTITUTE(SUBSTITUTE(SUBSTITUTE(SUBSTITUTE(SUBSTITUTE(LOWER(AE743&amp;""),CHAR(160),"")," ",""),".",""),"-",""),"/",""),"?",""),"_",""),",",""),"[",""),"]",""),"(",""),")",""),"*","")</f>
        <v/>
      </c>
      <c r="AY743" s="61" t="str">
        <f aca="false">SUBSTITUTE(SUBSTITUTE(SUBSTITUTE(SUBSTITUTE(SUBSTITUTE(SUBSTITUTE(SUBSTITUTE(SUBSTITUTE(SUBSTITUTE(SUBSTITUTE(SUBSTITUTE(SUBSTITUTE(SUBSTITUTE(LOWER(W743&amp;""),CHAR(160),"")," ",""),".",""),"-",""),"/",""),"?",""),"_",""),",",""),"[",""),"]",""),"(",""),")",""),"*","")</f>
        <v/>
      </c>
      <c r="AZ743" s="61" t="str">
        <f aca="false">SUBSTITUTE(SUBSTITUTE(SUBSTITUTE(SUBSTITUTE(SUBSTITUTE(SUBSTITUTE(SUBSTITUTE(SUBSTITUTE(SUBSTITUTE(SUBSTITUTE(SUBSTITUTE(SUBSTITUTE(SUBSTITUTE(LOWER(AC743&amp;""),CHAR(160),"")," ",""),".",""),"-",""),"/",""),"?",""),"_",""),",",""),"[",""),"]",""),"(",""),")",""),"*","")</f>
        <v/>
      </c>
      <c r="BA743" s="61" t="str">
        <f aca="false">SUBSTITUTE(SUBSTITUTE(SUBSTITUTE(SUBSTITUTE(SUBSTITUTE(SUBSTITUTE(SUBSTITUTE(SUBSTITUTE(SUBSTITUTE(SUBSTITUTE(SUBSTITUTE(SUBSTITUTE(SUBSTITUTE(LOWER(AA743&amp;""),CHAR(160),""),"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"&amp;TRIM(SUBSTITUTE(SUBSTITUTE(SUBSTITUTE(SUBSTITUTE(SUBSTITUTE(SUBSTITUTE(SUBSTITUTE(SUBSTITUTE(SUBSTITUTE(SUBSTITUTE(SUBSTITUTE(SUBSTITUTE(SUBSTITUTE(SUBSTITUTE(SUBSTITUTE(SUBSTITUTE(SUBSTITUTE(SUBSTITUTE(SUBSTITUTE(SUBSTITUTE(LOWER(V743&amp;""),CHAR(160)," "),"."," "),","," "),"-"," "),"/"," "),"("," "),")"," "),":"," "),";"," "),"_"," "),"–"," "),"?"," "),"!"," "),"*"," "),"["," "),"]"," "),"'"," "),"#"," "),"+"," "),"&amp;"," "))&amp;" "</f>
        <v>  </v>
      </c>
      <c r="BD743" s="61" t="str">
        <f aca="false">" "&amp;TRIM(SUBSTITUTE(SUBSTITUTE(SUBSTITUTE(SUBSTITUTE(SUBSTITUTE(SUBSTITUTE(SUBSTITUTE(SUBSTITUTE(SUBSTITUTE(SUBSTITUTE(SUBSTITUTE(SUBSTITUTE(SUBSTITUTE(SUBSTITUTE(SUBSTITUTE(SUBSTITUTE(SUBSTITUTE(SUBSTITUTE(SUBSTITUTE(SUBSTITUTE(LOWER(Z743&amp;""),CHAR(160)," "),"."," "),","," "),"-"," "),"/"," "),"("," "),")"," "),":"," "),";"," "),"_"," "),"–"," "),"?"," "),"!"," "),"*"," "),"["," "),"]"," "),"'"," "),"#"," "),"+"," "),"&amp;"," "))&amp;" "</f>
        <v>  </v>
      </c>
      <c r="BE743" s="61" t="str">
        <f aca="false">" "&amp;TRIM(SUBSTITUTE(SUBSTITUTE(SUBSTITUTE(SUBSTITUTE(SUBSTITUTE(SUBSTITUTE(SUBSTITUTE(SUBSTITUTE(SUBSTITUTE(SUBSTITUTE(SUBSTITUTE(SUBSTITUTE(SUBSTITUTE(SUBSTITUTE(SUBSTITUTE(SUBSTITUTE(SUBSTITUTE(SUBSTITUTE(SUBSTITUTE(SUBSTITUTE(LOWER(W743&amp;""),CHAR(160)," "),"."," "),","," "),"-"," "),"/"," "),"("," "),")"," "),":"," "),";"," "),"_"," "),"–"," "),"?"," "),"!"," "),"*"," "),"["," "),"]"," "),"'"," "),"#"," "),"+"," "),"&amp;"," "))&amp;" "</f>
        <v>  </v>
      </c>
      <c r="BF743" s="61" t="str">
        <f aca="false">" "&amp;TRIM(SUBSTITUTE(SUBSTITUTE(SUBSTITUTE(SUBSTITUTE(SUBSTITUTE(SUBSTITUTE(SUBSTITUTE(SUBSTITUTE(SUBSTITUTE(SUBSTITUTE(SUBSTITUTE(SUBSTITUTE(SUBSTITUTE(SUBSTITUTE(SUBSTITUTE(SUBSTITUTE(SUBSTITUTE(SUBSTITUTE(SUBSTITUTE(SUBSTITUTE(LOWER(AC743&amp;""),CHAR(160)," "),"."," "),","," "),"-"," "),"/"," "),"("," "),")"," "),":"," "),";"," "),"_"," "),"–"," "),"?"," "),"!"," "),"*"," "),"["," "),"]"," "),"'"," "),"#"," "),"+"," "),"&amp;"," "))&amp;" "</f>
        <v>  </v>
      </c>
    </row>
    <row r="744" customFormat="false" ht="39.75" hidden="false" customHeight="true" outlineLevel="0" collapsed="false">
      <c r="A744" s="57" t="s">
        <v>1460</v>
      </c>
      <c r="B744" s="57" t="s">
        <v>309</v>
      </c>
      <c r="C744" s="57" t="str">
        <f aca="false">Flights!$F$26</f>
        <v>MH0002</v>
      </c>
      <c r="D744" s="58" t="n">
        <f aca="false">Flights!$D$26</f>
        <v>46325</v>
      </c>
      <c r="E744" s="57" t="str">
        <f aca="false">Flights!$G$26&amp;"-"&amp;Flights!$H$26</f>
        <v>KUL-LHR</v>
      </c>
      <c r="F744" s="57" t="str">
        <f aca="false">Flights!$K$26</f>
        <v>BC</v>
      </c>
      <c r="G744" s="57" t="s">
        <v>441</v>
      </c>
      <c r="H744" s="57" t="s">
        <v>442</v>
      </c>
      <c r="I744" s="57" t="s">
        <v>481</v>
      </c>
      <c r="J744" s="57" t="s">
        <v>533</v>
      </c>
      <c r="K744" s="67" t="s">
        <v>483</v>
      </c>
      <c r="L744" s="67" t="s">
        <v>730</v>
      </c>
      <c r="M744" s="67" t="s">
        <v>433</v>
      </c>
      <c r="N744" s="67" t="s">
        <v>365</v>
      </c>
      <c r="O744" s="67"/>
      <c r="P744" s="57" t="s">
        <v>184</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open",IF(AND(NOT(OR(LEN(AZ744)&lt;15,ISNUMBER(MATCH(AZ744,L_Placeholder,0)))),NOT(SUMPRODUCT(--ISNUMBER(SEARCH(" "&amp;L_EvidencePhrase&amp;" ",BF744)))&gt;0),NOT(OR(LEN(AU744)&lt;2,ISNUMBER(MATCH(AU744,L_Placeholder,0)))),NOT(OR(LEN(AX744)&lt;2,ISNUMBER(MATCH(AX744,L_Placeholder,0)))),TRIM(AE744)&lt;&gt;TRIM(T744)),"N/A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",BD744)))&gt;0),"INVALID – evidence missing, placeholder or not yet on file",IF(OR(LEN(AX744)&lt;2,ISNUMBER(MATCH(AX744,L_Placeholder,0))),"INVALID – verifier missing",IF(AX744=AU744,"INVALID – verifier must be someone other than the PIC",IF(SUMPRODUCT(--ISNUMBER(SEARCH(" "&amp;L_EvidencePhrase&amp;" ",BC744)))&gt;0,"INVALID – result not yet available (awaiting / TBC)",IF(AND(TRIM(U744)="Pass",SUMPRODUCT(--ISNUMBER(SEARCH(" "&amp;L_ResultBad&amp;" ",BC744)))&gt;0,NOT(SUMPRODUCT(--ISNUMBER(SEARCH(" "&amp;L_Negation&amp;" ",BC744)))&gt;0)),"INVALID – result describes a problem: use Fail, then Pass after CA",IF(AND(AQ744=1,OR(OR(LEN(AY744)&lt;3,ISNUMBER(MATCH(AY744,L_Placeholder,0))),SUMPRODUCT(--ISNUMBER(SEARCH(" "&amp;L_EvidencePhrase&amp;" ",BE744)))&gt;0)),"INVALID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SUBSTITUTE(SUBSTITUTE(SUBSTITUTE(SUBSTITUTE(SUBSTITUTE(SUBSTITUTE(SUBSTITUTE(SUBSTITUTE(SUBSTITUTE(SUBSTITUTE(SUBSTITUTE(SUBSTITUTE(SUBSTITUTE(LOWER(T744&amp;""),CHAR(160),"")," ",""),".",""),"-",""),"/",""),"?",""),"_",""),",",""),"[",""),"]",""),"(",""),")",""),"*","")</f>
        <v/>
      </c>
      <c r="AV744" s="61" t="str">
        <f aca="false">SUBSTITUTE(SUBSTITUTE(SUBSTITUTE(SUBSTITUTE(SUBSTITUTE(SUBSTITUTE(SUBSTITUTE(SUBSTITUTE(SUBSTITUTE(SUBSTITUTE(SUBSTITUTE(SUBSTITUTE(SUBSTITUTE(LOWER(V744&amp;""),CHAR(160),"")," ",""),".",""),"-",""),"/",""),"?",""),"_",""),",",""),"[",""),"]",""),"(",""),")",""),"*","")</f>
        <v/>
      </c>
      <c r="AW744" s="61" t="str">
        <f aca="false">SUBSTITUTE(SUBSTITUTE(SUBSTITUTE(SUBSTITUTE(SUBSTITUTE(SUBSTITUTE(SUBSTITUTE(SUBSTITUTE(SUBSTITUTE(SUBSTITUTE(SUBSTITUTE(SUBSTITUTE(SUBSTITUTE(LOWER(Z744&amp;""),CHAR(160),"")," ",""),".",""),"-",""),"/",""),"?",""),"_",""),",",""),"[",""),"]",""),"(",""),")",""),"*","")</f>
        <v/>
      </c>
      <c r="AX744" s="61" t="str">
        <f aca="false">SUBSTITUTE(SUBSTITUTE(SUBSTITUTE(SUBSTITUTE(SUBSTITUTE(SUBSTITUTE(SUBSTITUTE(SUBSTITUTE(SUBSTITUTE(SUBSTITUTE(SUBSTITUTE(SUBSTITUTE(SUBSTITUTE(LOWER(AE744&amp;""),CHAR(160),"")," ",""),".",""),"-",""),"/",""),"?",""),"_",""),",",""),"[",""),"]",""),"(",""),")",""),"*","")</f>
        <v/>
      </c>
      <c r="AY744" s="61" t="str">
        <f aca="false">SUBSTITUTE(SUBSTITUTE(SUBSTITUTE(SUBSTITUTE(SUBSTITUTE(SUBSTITUTE(SUBSTITUTE(SUBSTITUTE(SUBSTITUTE(SUBSTITUTE(SUBSTITUTE(SUBSTITUTE(SUBSTITUTE(LOWER(W744&amp;""),CHAR(160),"")," ",""),".",""),"-",""),"/",""),"?",""),"_",""),",",""),"[",""),"]",""),"(",""),")",""),"*","")</f>
        <v/>
      </c>
      <c r="AZ744" s="61" t="str">
        <f aca="false">SUBSTITUTE(SUBSTITUTE(SUBSTITUTE(SUBSTITUTE(SUBSTITUTE(SUBSTITUTE(SUBSTITUTE(SUBSTITUTE(SUBSTITUTE(SUBSTITUTE(SUBSTITUTE(SUBSTITUTE(SUBSTITUTE(LOWER(AC744&amp;""),CHAR(160),"")," ",""),".",""),"-",""),"/",""),"?",""),"_",""),",",""),"[",""),"]",""),"(",""),")",""),"*","")</f>
        <v/>
      </c>
      <c r="BA744" s="61" t="str">
        <f aca="false">SUBSTITUTE(SUBSTITUTE(SUBSTITUTE(SUBSTITUTE(SUBSTITUTE(SUBSTITUTE(SUBSTITUTE(SUBSTITUTE(SUBSTITUTE(SUBSTITUTE(SUBSTITUTE(SUBSTITUTE(SUBSTITUTE(LOWER(AA744&amp;""),CHAR(160),""),"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"&amp;TRIM(SUBSTITUTE(SUBSTITUTE(SUBSTITUTE(SUBSTITUTE(SUBSTITUTE(SUBSTITUTE(SUBSTITUTE(SUBSTITUTE(SUBSTITUTE(SUBSTITUTE(SUBSTITUTE(SUBSTITUTE(SUBSTITUTE(SUBSTITUTE(SUBSTITUTE(SUBSTITUTE(SUBSTITUTE(SUBSTITUTE(SUBSTITUTE(SUBSTITUTE(LOWER(V744&amp;""),CHAR(160)," "),"."," "),","," "),"-"," "),"/"," "),"("," "),")"," "),":"," "),";"," "),"_"," "),"–"," "),"?"," "),"!"," "),"*"," "),"["," "),"]"," "),"'"," "),"#"," "),"+"," "),"&amp;"," "))&amp;" "</f>
        <v>  </v>
      </c>
      <c r="BD744" s="61" t="str">
        <f aca="false">" "&amp;TRIM(SUBSTITUTE(SUBSTITUTE(SUBSTITUTE(SUBSTITUTE(SUBSTITUTE(SUBSTITUTE(SUBSTITUTE(SUBSTITUTE(SUBSTITUTE(SUBSTITUTE(SUBSTITUTE(SUBSTITUTE(SUBSTITUTE(SUBSTITUTE(SUBSTITUTE(SUBSTITUTE(SUBSTITUTE(SUBSTITUTE(SUBSTITUTE(SUBSTITUTE(LOWER(Z744&amp;""),CHAR(160)," "),"."," "),","," "),"-"," "),"/"," "),"("," "),")"," "),":"," "),";"," "),"_"," "),"–"," "),"?"," "),"!"," "),"*"," "),"["," "),"]"," "),"'"," "),"#"," "),"+"," "),"&amp;"," "))&amp;" "</f>
        <v>  </v>
      </c>
      <c r="BE744" s="61" t="str">
        <f aca="false">" "&amp;TRIM(SUBSTITUTE(SUBSTITUTE(SUBSTITUTE(SUBSTITUTE(SUBSTITUTE(SUBSTITUTE(SUBSTITUTE(SUBSTITUTE(SUBSTITUTE(SUBSTITUTE(SUBSTITUTE(SUBSTITUTE(SUBSTITUTE(SUBSTITUTE(SUBSTITUTE(SUBSTITUTE(SUBSTITUTE(SUBSTITUTE(SUBSTITUTE(SUBSTITUTE(LOWER(W744&amp;""),CHAR(160)," "),"."," "),","," "),"-"," "),"/"," "),"("," "),")"," "),":"," "),";"," "),"_"," "),"–"," "),"?"," "),"!"," "),"*"," "),"["," "),"]"," "),"'"," "),"#"," "),"+"," "),"&amp;"," "))&amp;" "</f>
        <v>  </v>
      </c>
      <c r="BF744" s="61" t="str">
        <f aca="false">" "&amp;TRIM(SUBSTITUTE(SUBSTITUTE(SUBSTITUTE(SUBSTITUTE(SUBSTITUTE(SUBSTITUTE(SUBSTITUTE(SUBSTITUTE(SUBSTITUTE(SUBSTITUTE(SUBSTITUTE(SUBSTITUTE(SUBSTITUTE(SUBSTITUTE(SUBSTITUTE(SUBSTITUTE(SUBSTITUTE(SUBSTITUTE(SUBSTITUTE(SUBSTITUTE(LOWER(AC744&amp;""),CHAR(160)," "),"."," "),","," "),"-"," "),"/"," "),"("," "),")"," "),":"," "),";"," "),"_"," "),"–"," "),"?"," "),"!"," "),"*"," "),"["," "),"]"," "),"'"," "),"#"," "),"+"," "),"&amp;"," "))&amp;" "</f>
        <v>  </v>
      </c>
    </row>
    <row r="745" customFormat="false" ht="39.75" hidden="false" customHeight="true" outlineLevel="0" collapsed="false">
      <c r="A745" s="57" t="s">
        <v>1461</v>
      </c>
      <c r="B745" s="57" t="s">
        <v>309</v>
      </c>
      <c r="C745" s="57" t="str">
        <f aca="false">Flights!$F$26</f>
        <v>MH0002</v>
      </c>
      <c r="D745" s="58" t="n">
        <f aca="false">Flights!$D$26</f>
        <v>46325</v>
      </c>
      <c r="E745" s="57" t="str">
        <f aca="false">Flights!$G$26&amp;"-"&amp;Flights!$H$26</f>
        <v>KUL-LHR</v>
      </c>
      <c r="F745" s="57" t="str">
        <f aca="false">Flights!$K$26</f>
        <v>BC</v>
      </c>
      <c r="G745" s="57" t="s">
        <v>441</v>
      </c>
      <c r="H745" s="57" t="s">
        <v>442</v>
      </c>
      <c r="I745" s="57" t="s">
        <v>429</v>
      </c>
      <c r="J745" s="57" t="s">
        <v>535</v>
      </c>
      <c r="K745" s="67" t="s">
        <v>431</v>
      </c>
      <c r="L745" s="67" t="s">
        <v>732</v>
      </c>
      <c r="M745" s="67" t="s">
        <v>433</v>
      </c>
      <c r="N745" s="67" t="s">
        <v>365</v>
      </c>
      <c r="O745" s="67"/>
      <c r="P745" s="57" t="s">
        <v>184</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open",IF(AND(NOT(OR(LEN(AZ745)&lt;15,ISNUMBER(MATCH(AZ745,L_Placeholder,0)))),NOT(SUMPRODUCT(--ISNUMBER(SEARCH(" "&amp;L_EvidencePhrase&amp;" ",BF745)))&gt;0),NOT(OR(LEN(AU745)&lt;2,ISNUMBER(MATCH(AU745,L_Placeholder,0)))),NOT(OR(LEN(AX745)&lt;2,ISNUMBER(MATCH(AX745,L_Placeholder,0)))),TRIM(AE745)&lt;&gt;TRIM(T745)),"N/A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",BD745)))&gt;0),"INVALID – evidence missing, placeholder or not yet on file",IF(OR(LEN(AX745)&lt;2,ISNUMBER(MATCH(AX745,L_Placeholder,0))),"INVALID – verifier missing",IF(AX745=AU745,"INVALID – verifier must be someone other than the PIC",IF(SUMPRODUCT(--ISNUMBER(SEARCH(" "&amp;L_EvidencePhrase&amp;" ",BC745)))&gt;0,"INVALID – result not yet available (awaiting / TBC)",IF(AND(TRIM(U745)="Pass",SUMPRODUCT(--ISNUMBER(SEARCH(" "&amp;L_ResultBad&amp;" ",BC745)))&gt;0,NOT(SUMPRODUCT(--ISNUMBER(SEARCH(" "&amp;L_Negation&amp;" ",BC745)))&gt;0)),"INVALID – result describes a problem: use Fail, then Pass after CA",IF(AND(AQ745=1,OR(OR(LEN(AY745)&lt;3,ISNUMBER(MATCH(AY745,L_Placeholder,0))),SUMPRODUCT(--ISNUMBER(SEARCH(" "&amp;L_EvidencePhrase&amp;" ",BE745)))&gt;0)),"INVALID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SUBSTITUTE(SUBSTITUTE(SUBSTITUTE(SUBSTITUTE(SUBSTITUTE(SUBSTITUTE(SUBSTITUTE(SUBSTITUTE(SUBSTITUTE(SUBSTITUTE(SUBSTITUTE(SUBSTITUTE(SUBSTITUTE(LOWER(T745&amp;""),CHAR(160),"")," ",""),".",""),"-",""),"/",""),"?",""),"_",""),",",""),"[",""),"]",""),"(",""),")",""),"*","")</f>
        <v/>
      </c>
      <c r="AV745" s="61" t="str">
        <f aca="false">SUBSTITUTE(SUBSTITUTE(SUBSTITUTE(SUBSTITUTE(SUBSTITUTE(SUBSTITUTE(SUBSTITUTE(SUBSTITUTE(SUBSTITUTE(SUBSTITUTE(SUBSTITUTE(SUBSTITUTE(SUBSTITUTE(LOWER(V745&amp;""),CHAR(160),"")," ",""),".",""),"-",""),"/",""),"?",""),"_",""),",",""),"[",""),"]",""),"(",""),")",""),"*","")</f>
        <v/>
      </c>
      <c r="AW745" s="61" t="str">
        <f aca="false">SUBSTITUTE(SUBSTITUTE(SUBSTITUTE(SUBSTITUTE(SUBSTITUTE(SUBSTITUTE(SUBSTITUTE(SUBSTITUTE(SUBSTITUTE(SUBSTITUTE(SUBSTITUTE(SUBSTITUTE(SUBSTITUTE(LOWER(Z745&amp;""),CHAR(160),"")," ",""),".",""),"-",""),"/",""),"?",""),"_",""),",",""),"[",""),"]",""),"(",""),")",""),"*","")</f>
        <v/>
      </c>
      <c r="AX745" s="61" t="str">
        <f aca="false">SUBSTITUTE(SUBSTITUTE(SUBSTITUTE(SUBSTITUTE(SUBSTITUTE(SUBSTITUTE(SUBSTITUTE(SUBSTITUTE(SUBSTITUTE(SUBSTITUTE(SUBSTITUTE(SUBSTITUTE(SUBSTITUTE(LOWER(AE745&amp;""),CHAR(160),"")," ",""),".",""),"-",""),"/",""),"?",""),"_",""),",",""),"[",""),"]",""),"(",""),")",""),"*","")</f>
        <v/>
      </c>
      <c r="AY745" s="61" t="str">
        <f aca="false">SUBSTITUTE(SUBSTITUTE(SUBSTITUTE(SUBSTITUTE(SUBSTITUTE(SUBSTITUTE(SUBSTITUTE(SUBSTITUTE(SUBSTITUTE(SUBSTITUTE(SUBSTITUTE(SUBSTITUTE(SUBSTITUTE(LOWER(W745&amp;""),CHAR(160),"")," ",""),".",""),"-",""),"/",""),"?",""),"_",""),",",""),"[",""),"]",""),"(",""),")",""),"*","")</f>
        <v/>
      </c>
      <c r="AZ745" s="61" t="str">
        <f aca="false">SUBSTITUTE(SUBSTITUTE(SUBSTITUTE(SUBSTITUTE(SUBSTITUTE(SUBSTITUTE(SUBSTITUTE(SUBSTITUTE(SUBSTITUTE(SUBSTITUTE(SUBSTITUTE(SUBSTITUTE(SUBSTITUTE(LOWER(AC745&amp;""),CHAR(160),"")," ",""),".",""),"-",""),"/",""),"?",""),"_",""),",",""),"[",""),"]",""),"(",""),")",""),"*","")</f>
        <v/>
      </c>
      <c r="BA745" s="61" t="str">
        <f aca="false">SUBSTITUTE(SUBSTITUTE(SUBSTITUTE(SUBSTITUTE(SUBSTITUTE(SUBSTITUTE(SUBSTITUTE(SUBSTITUTE(SUBSTITUTE(SUBSTITUTE(SUBSTITUTE(SUBSTITUTE(SUBSTITUTE(LOWER(AA745&amp;""),CHAR(160),""),"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"&amp;TRIM(SUBSTITUTE(SUBSTITUTE(SUBSTITUTE(SUBSTITUTE(SUBSTITUTE(SUBSTITUTE(SUBSTITUTE(SUBSTITUTE(SUBSTITUTE(SUBSTITUTE(SUBSTITUTE(SUBSTITUTE(SUBSTITUTE(SUBSTITUTE(SUBSTITUTE(SUBSTITUTE(SUBSTITUTE(SUBSTITUTE(SUBSTITUTE(SUBSTITUTE(LOWER(V745&amp;""),CHAR(160)," "),"."," "),","," "),"-"," "),"/"," "),"("," "),")"," "),":"," "),";"," "),"_"," "),"–"," "),"?"," "),"!"," "),"*"," "),"["," "),"]"," "),"'"," "),"#"," "),"+"," "),"&amp;"," "))&amp;" "</f>
        <v>  </v>
      </c>
      <c r="BD745" s="61" t="str">
        <f aca="false">" "&amp;TRIM(SUBSTITUTE(SUBSTITUTE(SUBSTITUTE(SUBSTITUTE(SUBSTITUTE(SUBSTITUTE(SUBSTITUTE(SUBSTITUTE(SUBSTITUTE(SUBSTITUTE(SUBSTITUTE(SUBSTITUTE(SUBSTITUTE(SUBSTITUTE(SUBSTITUTE(SUBSTITUTE(SUBSTITUTE(SUBSTITUTE(SUBSTITUTE(SUBSTITUTE(LOWER(Z745&amp;""),CHAR(160)," "),"."," "),","," "),"-"," "),"/"," "),"("," "),")"," "),":"," "),";"," "),"_"," "),"–"," "),"?"," "),"!"," "),"*"," "),"["," "),"]"," "),"'"," "),"#"," "),"+"," "),"&amp;"," "))&amp;" "</f>
        <v>  </v>
      </c>
      <c r="BE745" s="61" t="str">
        <f aca="false">" "&amp;TRIM(SUBSTITUTE(SUBSTITUTE(SUBSTITUTE(SUBSTITUTE(SUBSTITUTE(SUBSTITUTE(SUBSTITUTE(SUBSTITUTE(SUBSTITUTE(SUBSTITUTE(SUBSTITUTE(SUBSTITUTE(SUBSTITUTE(SUBSTITUTE(SUBSTITUTE(SUBSTITUTE(SUBSTITUTE(SUBSTITUTE(SUBSTITUTE(SUBSTITUTE(LOWER(W745&amp;""),CHAR(160)," "),"."," "),","," "),"-"," "),"/"," "),"("," "),")"," "),":"," "),";"," "),"_"," "),"–"," "),"?"," "),"!"," "),"*"," "),"["," "),"]"," "),"'"," "),"#"," "),"+"," "),"&amp;"," "))&amp;" "</f>
        <v>  </v>
      </c>
      <c r="BF745" s="61" t="str">
        <f aca="false">" "&amp;TRIM(SUBSTITUTE(SUBSTITUTE(SUBSTITUTE(SUBSTITUTE(SUBSTITUTE(SUBSTITUTE(SUBSTITUTE(SUBSTITUTE(SUBSTITUTE(SUBSTITUTE(SUBSTITUTE(SUBSTITUTE(SUBSTITUTE(SUBSTITUTE(SUBSTITUTE(SUBSTITUTE(SUBSTITUTE(SUBSTITUTE(SUBSTITUTE(SUBSTITUTE(LOWER(AC745&amp;""),CHAR(160)," "),"."," "),","," "),"-"," "),"/"," "),"("," "),")"," "),":"," "),";"," "),"_"," "),"–"," "),"?"," "),"!"," "),"*"," "),"["," "),"]"," "),"'"," "),"#"," "),"+"," "),"&amp;"," "))&amp;" "</f>
        <v>  </v>
      </c>
    </row>
    <row r="746" customFormat="false" ht="39.75" hidden="false" customHeight="true" outlineLevel="0" collapsed="false">
      <c r="A746" s="57" t="s">
        <v>1462</v>
      </c>
      <c r="B746" s="57" t="s">
        <v>309</v>
      </c>
      <c r="C746" s="57" t="str">
        <f aca="false">Flights!$F$26</f>
        <v>MH0002</v>
      </c>
      <c r="D746" s="58" t="n">
        <f aca="false">Flights!$D$26</f>
        <v>46325</v>
      </c>
      <c r="E746" s="57" t="str">
        <f aca="false">Flights!$G$26&amp;"-"&amp;Flights!$H$26</f>
        <v>KUL-LHR</v>
      </c>
      <c r="F746" s="57" t="str">
        <f aca="false">Flights!$K$26</f>
        <v>BC</v>
      </c>
      <c r="G746" s="57" t="s">
        <v>441</v>
      </c>
      <c r="H746" s="57" t="s">
        <v>442</v>
      </c>
      <c r="I746" s="57" t="s">
        <v>429</v>
      </c>
      <c r="J746" s="57" t="s">
        <v>635</v>
      </c>
      <c r="K746" s="67" t="s">
        <v>431</v>
      </c>
      <c r="L746" s="67" t="s">
        <v>734</v>
      </c>
      <c r="M746" s="67" t="s">
        <v>433</v>
      </c>
      <c r="N746" s="67" t="s">
        <v>365</v>
      </c>
      <c r="O746" s="67"/>
      <c r="P746" s="57" t="s">
        <v>184</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open",IF(AND(NOT(OR(LEN(AZ746)&lt;15,ISNUMBER(MATCH(AZ746,L_Placeholder,0)))),NOT(SUMPRODUCT(--ISNUMBER(SEARCH(" "&amp;L_EvidencePhrase&amp;" ",BF746)))&gt;0),NOT(OR(LEN(AU746)&lt;2,ISNUMBER(MATCH(AU746,L_Placeholder,0)))),NOT(OR(LEN(AX746)&lt;2,ISNUMBER(MATCH(AX746,L_Placeholder,0)))),TRIM(AE746)&lt;&gt;TRIM(T746)),"N/A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",BD746)))&gt;0),"INVALID – evidence missing, placeholder or not yet on file",IF(OR(LEN(AX746)&lt;2,ISNUMBER(MATCH(AX746,L_Placeholder,0))),"INVALID – verifier missing",IF(AX746=AU746,"INVALID – verifier must be someone other than the PIC",IF(SUMPRODUCT(--ISNUMBER(SEARCH(" "&amp;L_EvidencePhrase&amp;" ",BC746)))&gt;0,"INVALID – result not yet available (awaiting / TBC)",IF(AND(TRIM(U746)="Pass",SUMPRODUCT(--ISNUMBER(SEARCH(" "&amp;L_ResultBad&amp;" ",BC746)))&gt;0,NOT(SUMPRODUCT(--ISNUMBER(SEARCH(" "&amp;L_Negation&amp;" ",BC746)))&gt;0)),"INVALID – result describes a problem: use Fail, then Pass after CA",IF(AND(AQ746=1,OR(OR(LEN(AY746)&lt;3,ISNUMBER(MATCH(AY746,L_Placeholder,0))),SUMPRODUCT(--ISNUMBER(SEARCH(" "&amp;L_EvidencePhrase&amp;" ",BE746)))&gt;0)),"INVALID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SUBSTITUTE(SUBSTITUTE(SUBSTITUTE(SUBSTITUTE(SUBSTITUTE(SUBSTITUTE(SUBSTITUTE(SUBSTITUTE(SUBSTITUTE(SUBSTITUTE(SUBSTITUTE(SUBSTITUTE(SUBSTITUTE(LOWER(T746&amp;""),CHAR(160),"")," ",""),".",""),"-",""),"/",""),"?",""),"_",""),",",""),"[",""),"]",""),"(",""),")",""),"*","")</f>
        <v/>
      </c>
      <c r="AV746" s="61" t="str">
        <f aca="false">SUBSTITUTE(SUBSTITUTE(SUBSTITUTE(SUBSTITUTE(SUBSTITUTE(SUBSTITUTE(SUBSTITUTE(SUBSTITUTE(SUBSTITUTE(SUBSTITUTE(SUBSTITUTE(SUBSTITUTE(SUBSTITUTE(LOWER(V746&amp;""),CHAR(160),"")," ",""),".",""),"-",""),"/",""),"?",""),"_",""),",",""),"[",""),"]",""),"(",""),")",""),"*","")</f>
        <v/>
      </c>
      <c r="AW746" s="61" t="str">
        <f aca="false">SUBSTITUTE(SUBSTITUTE(SUBSTITUTE(SUBSTITUTE(SUBSTITUTE(SUBSTITUTE(SUBSTITUTE(SUBSTITUTE(SUBSTITUTE(SUBSTITUTE(SUBSTITUTE(SUBSTITUTE(SUBSTITUTE(LOWER(Z746&amp;""),CHAR(160),"")," ",""),".",""),"-",""),"/",""),"?",""),"_",""),",",""),"[",""),"]",""),"(",""),")",""),"*","")</f>
        <v/>
      </c>
      <c r="AX746" s="61" t="str">
        <f aca="false">SUBSTITUTE(SUBSTITUTE(SUBSTITUTE(SUBSTITUTE(SUBSTITUTE(SUBSTITUTE(SUBSTITUTE(SUBSTITUTE(SUBSTITUTE(SUBSTITUTE(SUBSTITUTE(SUBSTITUTE(SUBSTITUTE(LOWER(AE746&amp;""),CHAR(160),"")," ",""),".",""),"-",""),"/",""),"?",""),"_",""),",",""),"[",""),"]",""),"(",""),")",""),"*","")</f>
        <v/>
      </c>
      <c r="AY746" s="61" t="str">
        <f aca="false">SUBSTITUTE(SUBSTITUTE(SUBSTITUTE(SUBSTITUTE(SUBSTITUTE(SUBSTITUTE(SUBSTITUTE(SUBSTITUTE(SUBSTITUTE(SUBSTITUTE(SUBSTITUTE(SUBSTITUTE(SUBSTITUTE(LOWER(W746&amp;""),CHAR(160),"")," ",""),".",""),"-",""),"/",""),"?",""),"_",""),",",""),"[",""),"]",""),"(",""),")",""),"*","")</f>
        <v/>
      </c>
      <c r="AZ746" s="61" t="str">
        <f aca="false">SUBSTITUTE(SUBSTITUTE(SUBSTITUTE(SUBSTITUTE(SUBSTITUTE(SUBSTITUTE(SUBSTITUTE(SUBSTITUTE(SUBSTITUTE(SUBSTITUTE(SUBSTITUTE(SUBSTITUTE(SUBSTITUTE(LOWER(AC746&amp;""),CHAR(160),"")," ",""),".",""),"-",""),"/",""),"?",""),"_",""),",",""),"[",""),"]",""),"(",""),")",""),"*","")</f>
        <v/>
      </c>
      <c r="BA746" s="61" t="str">
        <f aca="false">SUBSTITUTE(SUBSTITUTE(SUBSTITUTE(SUBSTITUTE(SUBSTITUTE(SUBSTITUTE(SUBSTITUTE(SUBSTITUTE(SUBSTITUTE(SUBSTITUTE(SUBSTITUTE(SUBSTITUTE(SUBSTITUTE(LOWER(AA746&amp;""),CHAR(160),""),"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"&amp;TRIM(SUBSTITUTE(SUBSTITUTE(SUBSTITUTE(SUBSTITUTE(SUBSTITUTE(SUBSTITUTE(SUBSTITUTE(SUBSTITUTE(SUBSTITUTE(SUBSTITUTE(SUBSTITUTE(SUBSTITUTE(SUBSTITUTE(SUBSTITUTE(SUBSTITUTE(SUBSTITUTE(SUBSTITUTE(SUBSTITUTE(SUBSTITUTE(SUBSTITUTE(LOWER(V746&amp;""),CHAR(160)," "),"."," "),","," "),"-"," "),"/"," "),"("," "),")"," "),":"," "),";"," "),"_"," "),"–"," "),"?"," "),"!"," "),"*"," "),"["," "),"]"," "),"'"," "),"#"," "),"+"," "),"&amp;"," "))&amp;" "</f>
        <v>  </v>
      </c>
      <c r="BD746" s="61" t="str">
        <f aca="false">" "&amp;TRIM(SUBSTITUTE(SUBSTITUTE(SUBSTITUTE(SUBSTITUTE(SUBSTITUTE(SUBSTITUTE(SUBSTITUTE(SUBSTITUTE(SUBSTITUTE(SUBSTITUTE(SUBSTITUTE(SUBSTITUTE(SUBSTITUTE(SUBSTITUTE(SUBSTITUTE(SUBSTITUTE(SUBSTITUTE(SUBSTITUTE(SUBSTITUTE(SUBSTITUTE(LOWER(Z746&amp;""),CHAR(160)," "),"."," "),","," "),"-"," "),"/"," "),"("," "),")"," "),":"," "),";"," "),"_"," "),"–"," "),"?"," "),"!"," "),"*"," "),"["," "),"]"," "),"'"," "),"#"," "),"+"," "),"&amp;"," "))&amp;" "</f>
        <v>  </v>
      </c>
      <c r="BE746" s="61" t="str">
        <f aca="false">" "&amp;TRIM(SUBSTITUTE(SUBSTITUTE(SUBSTITUTE(SUBSTITUTE(SUBSTITUTE(SUBSTITUTE(SUBSTITUTE(SUBSTITUTE(SUBSTITUTE(SUBSTITUTE(SUBSTITUTE(SUBSTITUTE(SUBSTITUTE(SUBSTITUTE(SUBSTITUTE(SUBSTITUTE(SUBSTITUTE(SUBSTITUTE(SUBSTITUTE(SUBSTITUTE(LOWER(W746&amp;""),CHAR(160)," "),"."," "),","," "),"-"," "),"/"," "),"("," "),")"," "),":"," "),";"," "),"_"," "),"–"," "),"?"," "),"!"," "),"*"," "),"["," "),"]"," "),"'"," "),"#"," "),"+"," "),"&amp;"," "))&amp;" "</f>
        <v>  </v>
      </c>
      <c r="BF746" s="61" t="str">
        <f aca="false">" "&amp;TRIM(SUBSTITUTE(SUBSTITUTE(SUBSTITUTE(SUBSTITUTE(SUBSTITUTE(SUBSTITUTE(SUBSTITUTE(SUBSTITUTE(SUBSTITUTE(SUBSTITUTE(SUBSTITUTE(SUBSTITUTE(SUBSTITUTE(SUBSTITUTE(SUBSTITUTE(SUBSTITUTE(SUBSTITUTE(SUBSTITUTE(SUBSTITUTE(SUBSTITUTE(LOWER(AC746&amp;""),CHAR(160)," "),"."," "),","," "),"-"," "),"/"," "),"("," "),")"," "),":"," "),";"," "),"_"," "),"–"," "),"?"," "),"!"," "),"*"," "),"["," "),"]"," "),"'"," "),"#"," "),"+"," "),"&amp;"," "))&amp;" "</f>
        <v>  </v>
      </c>
    </row>
    <row r="747" customFormat="false" ht="39.75" hidden="false" customHeight="true" outlineLevel="0" collapsed="false">
      <c r="A747" s="57" t="s">
        <v>1463</v>
      </c>
      <c r="B747" s="57" t="s">
        <v>309</v>
      </c>
      <c r="C747" s="57" t="str">
        <f aca="false">Flights!$F$26</f>
        <v>MH0002</v>
      </c>
      <c r="D747" s="58" t="n">
        <f aca="false">Flights!$D$26</f>
        <v>46325</v>
      </c>
      <c r="E747" s="57" t="str">
        <f aca="false">Flights!$G$26&amp;"-"&amp;Flights!$H$26</f>
        <v>KUL-LHR</v>
      </c>
      <c r="F747" s="57" t="str">
        <f aca="false">Flights!$K$26</f>
        <v>BC</v>
      </c>
      <c r="G747" s="57" t="s">
        <v>441</v>
      </c>
      <c r="H747" s="57" t="s">
        <v>442</v>
      </c>
      <c r="I747" s="57" t="s">
        <v>429</v>
      </c>
      <c r="J747" s="57" t="s">
        <v>637</v>
      </c>
      <c r="K747" s="67" t="s">
        <v>431</v>
      </c>
      <c r="L747" s="67" t="s">
        <v>736</v>
      </c>
      <c r="M747" s="67" t="s">
        <v>433</v>
      </c>
      <c r="N747" s="67" t="s">
        <v>365</v>
      </c>
      <c r="O747" s="67"/>
      <c r="P747" s="57" t="s">
        <v>184</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open",IF(AND(NOT(OR(LEN(AZ747)&lt;15,ISNUMBER(MATCH(AZ747,L_Placeholder,0)))),NOT(SUMPRODUCT(--ISNUMBER(SEARCH(" "&amp;L_EvidencePhrase&amp;" ",BF747)))&gt;0),NOT(OR(LEN(AU747)&lt;2,ISNUMBER(MATCH(AU747,L_Placeholder,0)))),NOT(OR(LEN(AX747)&lt;2,ISNUMBER(MATCH(AX747,L_Placeholder,0)))),TRIM(AE747)&lt;&gt;TRIM(T747)),"N/A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",BD747)))&gt;0),"INVALID – evidence missing, placeholder or not yet on file",IF(OR(LEN(AX747)&lt;2,ISNUMBER(MATCH(AX747,L_Placeholder,0))),"INVALID – verifier missing",IF(AX747=AU747,"INVALID – verifier must be someone other than the PIC",IF(SUMPRODUCT(--ISNUMBER(SEARCH(" "&amp;L_EvidencePhrase&amp;" ",BC747)))&gt;0,"INVALID – result not yet available (awaiting / TBC)",IF(AND(TRIM(U747)="Pass",SUMPRODUCT(--ISNUMBER(SEARCH(" "&amp;L_ResultBad&amp;" ",BC747)))&gt;0,NOT(SUMPRODUCT(--ISNUMBER(SEARCH(" "&amp;L_Negation&amp;" ",BC747)))&gt;0)),"INVALID – result describes a problem: use Fail, then Pass after CA",IF(AND(AQ747=1,OR(OR(LEN(AY747)&lt;3,ISNUMBER(MATCH(AY747,L_Placeholder,0))),SUMPRODUCT(--ISNUMBER(SEARCH(" "&amp;L_EvidencePhrase&amp;" ",BE747)))&gt;0)),"INVALID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SUBSTITUTE(SUBSTITUTE(SUBSTITUTE(SUBSTITUTE(SUBSTITUTE(SUBSTITUTE(SUBSTITUTE(SUBSTITUTE(SUBSTITUTE(SUBSTITUTE(SUBSTITUTE(SUBSTITUTE(SUBSTITUTE(LOWER(T747&amp;""),CHAR(160),"")," ",""),".",""),"-",""),"/",""),"?",""),"_",""),",",""),"[",""),"]",""),"(",""),")",""),"*","")</f>
        <v/>
      </c>
      <c r="AV747" s="61" t="str">
        <f aca="false">SUBSTITUTE(SUBSTITUTE(SUBSTITUTE(SUBSTITUTE(SUBSTITUTE(SUBSTITUTE(SUBSTITUTE(SUBSTITUTE(SUBSTITUTE(SUBSTITUTE(SUBSTITUTE(SUBSTITUTE(SUBSTITUTE(LOWER(V747&amp;""),CHAR(160),"")," ",""),".",""),"-",""),"/",""),"?",""),"_",""),",",""),"[",""),"]",""),"(",""),")",""),"*","")</f>
        <v/>
      </c>
      <c r="AW747" s="61" t="str">
        <f aca="false">SUBSTITUTE(SUBSTITUTE(SUBSTITUTE(SUBSTITUTE(SUBSTITUTE(SUBSTITUTE(SUBSTITUTE(SUBSTITUTE(SUBSTITUTE(SUBSTITUTE(SUBSTITUTE(SUBSTITUTE(SUBSTITUTE(LOWER(Z747&amp;""),CHAR(160),"")," ",""),".",""),"-",""),"/",""),"?",""),"_",""),",",""),"[",""),"]",""),"(",""),")",""),"*","")</f>
        <v/>
      </c>
      <c r="AX747" s="61" t="str">
        <f aca="false">SUBSTITUTE(SUBSTITUTE(SUBSTITUTE(SUBSTITUTE(SUBSTITUTE(SUBSTITUTE(SUBSTITUTE(SUBSTITUTE(SUBSTITUTE(SUBSTITUTE(SUBSTITUTE(SUBSTITUTE(SUBSTITUTE(LOWER(AE747&amp;""),CHAR(160),"")," ",""),".",""),"-",""),"/",""),"?",""),"_",""),",",""),"[",""),"]",""),"(",""),")",""),"*","")</f>
        <v/>
      </c>
      <c r="AY747" s="61" t="str">
        <f aca="false">SUBSTITUTE(SUBSTITUTE(SUBSTITUTE(SUBSTITUTE(SUBSTITUTE(SUBSTITUTE(SUBSTITUTE(SUBSTITUTE(SUBSTITUTE(SUBSTITUTE(SUBSTITUTE(SUBSTITUTE(SUBSTITUTE(LOWER(W747&amp;""),CHAR(160),"")," ",""),".",""),"-",""),"/",""),"?",""),"_",""),",",""),"[",""),"]",""),"(",""),")",""),"*","")</f>
        <v/>
      </c>
      <c r="AZ747" s="61" t="str">
        <f aca="false">SUBSTITUTE(SUBSTITUTE(SUBSTITUTE(SUBSTITUTE(SUBSTITUTE(SUBSTITUTE(SUBSTITUTE(SUBSTITUTE(SUBSTITUTE(SUBSTITUTE(SUBSTITUTE(SUBSTITUTE(SUBSTITUTE(LOWER(AC747&amp;""),CHAR(160),"")," ",""),".",""),"-",""),"/",""),"?",""),"_",""),",",""),"[",""),"]",""),"(",""),")",""),"*","")</f>
        <v/>
      </c>
      <c r="BA747" s="61" t="str">
        <f aca="false">SUBSTITUTE(SUBSTITUTE(SUBSTITUTE(SUBSTITUTE(SUBSTITUTE(SUBSTITUTE(SUBSTITUTE(SUBSTITUTE(SUBSTITUTE(SUBSTITUTE(SUBSTITUTE(SUBSTITUTE(SUBSTITUTE(LOWER(AA747&amp;""),CHAR(160),""),"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"&amp;TRIM(SUBSTITUTE(SUBSTITUTE(SUBSTITUTE(SUBSTITUTE(SUBSTITUTE(SUBSTITUTE(SUBSTITUTE(SUBSTITUTE(SUBSTITUTE(SUBSTITUTE(SUBSTITUTE(SUBSTITUTE(SUBSTITUTE(SUBSTITUTE(SUBSTITUTE(SUBSTITUTE(SUBSTITUTE(SUBSTITUTE(SUBSTITUTE(SUBSTITUTE(LOWER(V747&amp;""),CHAR(160)," "),"."," "),","," "),"-"," "),"/"," "),"("," "),")"," "),":"," "),";"," "),"_"," "),"–"," "),"?"," "),"!"," "),"*"," "),"["," "),"]"," "),"'"," "),"#"," "),"+"," "),"&amp;"," "))&amp;" "</f>
        <v>  </v>
      </c>
      <c r="BD747" s="61" t="str">
        <f aca="false">" "&amp;TRIM(SUBSTITUTE(SUBSTITUTE(SUBSTITUTE(SUBSTITUTE(SUBSTITUTE(SUBSTITUTE(SUBSTITUTE(SUBSTITUTE(SUBSTITUTE(SUBSTITUTE(SUBSTITUTE(SUBSTITUTE(SUBSTITUTE(SUBSTITUTE(SUBSTITUTE(SUBSTITUTE(SUBSTITUTE(SUBSTITUTE(SUBSTITUTE(SUBSTITUTE(LOWER(Z747&amp;""),CHAR(160)," "),"."," "),","," "),"-"," "),"/"," "),"("," "),")"," "),":"," "),";"," "),"_"," "),"–"," "),"?"," "),"!"," "),"*"," "),"["," "),"]"," "),"'"," "),"#"," "),"+"," "),"&amp;"," "))&amp;" "</f>
        <v>  </v>
      </c>
      <c r="BE747" s="61" t="str">
        <f aca="false">" "&amp;TRIM(SUBSTITUTE(SUBSTITUTE(SUBSTITUTE(SUBSTITUTE(SUBSTITUTE(SUBSTITUTE(SUBSTITUTE(SUBSTITUTE(SUBSTITUTE(SUBSTITUTE(SUBSTITUTE(SUBSTITUTE(SUBSTITUTE(SUBSTITUTE(SUBSTITUTE(SUBSTITUTE(SUBSTITUTE(SUBSTITUTE(SUBSTITUTE(SUBSTITUTE(LOWER(W747&amp;""),CHAR(160)," "),"."," "),","," "),"-"," "),"/"," "),"("," "),")"," "),":"," "),";"," "),"_"," "),"–"," "),"?"," "),"!"," "),"*"," "),"["," "),"]"," "),"'"," "),"#"," "),"+"," "),"&amp;"," "))&amp;" "</f>
        <v>  </v>
      </c>
      <c r="BF747" s="61" t="str">
        <f aca="false">" "&amp;TRIM(SUBSTITUTE(SUBSTITUTE(SUBSTITUTE(SUBSTITUTE(SUBSTITUTE(SUBSTITUTE(SUBSTITUTE(SUBSTITUTE(SUBSTITUTE(SUBSTITUTE(SUBSTITUTE(SUBSTITUTE(SUBSTITUTE(SUBSTITUTE(SUBSTITUTE(SUBSTITUTE(SUBSTITUTE(SUBSTITUTE(SUBSTITUTE(SUBSTITUTE(LOWER(AC747&amp;""),CHAR(160)," "),"."," "),","," "),"-"," "),"/"," "),"("," "),")"," "),":"," "),";"," "),"_"," "),"–"," "),"?"," "),"!"," "),"*"," "),"["," "),"]"," "),"'"," "),"#"," "),"+"," "),"&amp;"," "))&amp;" "</f>
        <v>  </v>
      </c>
    </row>
    <row r="748" customFormat="false" ht="39.75" hidden="false" customHeight="true" outlineLevel="0" collapsed="false">
      <c r="A748" s="57" t="s">
        <v>1464</v>
      </c>
      <c r="B748" s="57" t="s">
        <v>309</v>
      </c>
      <c r="C748" s="57" t="str">
        <f aca="false">Flights!$F$26</f>
        <v>MH0002</v>
      </c>
      <c r="D748" s="58" t="n">
        <f aca="false">Flights!$D$26</f>
        <v>46325</v>
      </c>
      <c r="E748" s="57" t="str">
        <f aca="false">Flights!$G$26&amp;"-"&amp;Flights!$H$26</f>
        <v>KUL-LHR</v>
      </c>
      <c r="F748" s="57" t="str">
        <f aca="false">Flights!$K$26</f>
        <v>BC</v>
      </c>
      <c r="G748" s="57" t="s">
        <v>441</v>
      </c>
      <c r="H748" s="57" t="s">
        <v>442</v>
      </c>
      <c r="I748" s="57" t="s">
        <v>611</v>
      </c>
      <c r="J748" s="57" t="s">
        <v>639</v>
      </c>
      <c r="K748" s="67" t="s">
        <v>483</v>
      </c>
      <c r="L748" s="67" t="s">
        <v>738</v>
      </c>
      <c r="M748" s="67" t="s">
        <v>184</v>
      </c>
      <c r="N748" s="67" t="s">
        <v>365</v>
      </c>
      <c r="O748" s="67" t="s">
        <v>614</v>
      </c>
      <c r="P748" s="57" t="s">
        <v>184</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open",IF(AND(NOT(OR(LEN(AZ748)&lt;15,ISNUMBER(MATCH(AZ748,L_Placeholder,0)))),NOT(SUMPRODUCT(--ISNUMBER(SEARCH(" "&amp;L_EvidencePhrase&amp;" ",BF748)))&gt;0),NOT(OR(LEN(AU748)&lt;2,ISNUMBER(MATCH(AU748,L_Placeholder,0)))),NOT(OR(LEN(AX748)&lt;2,ISNUMBER(MATCH(AX748,L_Placeholder,0)))),TRIM(AE748)&lt;&gt;TRIM(T748)),"N/A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",BD748)))&gt;0),"INVALID – evidence missing, placeholder or not yet on file",IF(OR(LEN(AX748)&lt;2,ISNUMBER(MATCH(AX748,L_Placeholder,0))),"INVALID – verifier missing",IF(AX748=AU748,"INVALID – verifier must be someone other than the PIC",IF(SUMPRODUCT(--ISNUMBER(SEARCH(" "&amp;L_EvidencePhrase&amp;" ",BC748)))&gt;0,"INVALID – result not yet available (awaiting / TBC)",IF(AND(TRIM(U748)="Pass",SUMPRODUCT(--ISNUMBER(SEARCH(" "&amp;L_ResultBad&amp;" ",BC748)))&gt;0,NOT(SUMPRODUCT(--ISNUMBER(SEARCH(" "&amp;L_Negation&amp;" ",BC748)))&gt;0)),"INVALID – result describes a problem: use Fail, then Pass after CA",IF(AND(AQ748=1,OR(OR(LEN(AY748)&lt;3,ISNUMBER(MATCH(AY748,L_Placeholder,0))),SUMPRODUCT(--ISNUMBER(SEARCH(" "&amp;L_EvidencePhrase&amp;" ",BE748)))&gt;0)),"INVALID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SUBSTITUTE(SUBSTITUTE(SUBSTITUTE(SUBSTITUTE(SUBSTITUTE(SUBSTITUTE(SUBSTITUTE(SUBSTITUTE(SUBSTITUTE(SUBSTITUTE(SUBSTITUTE(SUBSTITUTE(SUBSTITUTE(LOWER(T748&amp;""),CHAR(160),"")," ",""),".",""),"-",""),"/",""),"?",""),"_",""),",",""),"[",""),"]",""),"(",""),")",""),"*","")</f>
        <v/>
      </c>
      <c r="AV748" s="61" t="str">
        <f aca="false">SUBSTITUTE(SUBSTITUTE(SUBSTITUTE(SUBSTITUTE(SUBSTITUTE(SUBSTITUTE(SUBSTITUTE(SUBSTITUTE(SUBSTITUTE(SUBSTITUTE(SUBSTITUTE(SUBSTITUTE(SUBSTITUTE(LOWER(V748&amp;""),CHAR(160),"")," ",""),".",""),"-",""),"/",""),"?",""),"_",""),",",""),"[",""),"]",""),"(",""),")",""),"*","")</f>
        <v/>
      </c>
      <c r="AW748" s="61" t="str">
        <f aca="false">SUBSTITUTE(SUBSTITUTE(SUBSTITUTE(SUBSTITUTE(SUBSTITUTE(SUBSTITUTE(SUBSTITUTE(SUBSTITUTE(SUBSTITUTE(SUBSTITUTE(SUBSTITUTE(SUBSTITUTE(SUBSTITUTE(LOWER(Z748&amp;""),CHAR(160),"")," ",""),".",""),"-",""),"/",""),"?",""),"_",""),",",""),"[",""),"]",""),"(",""),")",""),"*","")</f>
        <v/>
      </c>
      <c r="AX748" s="61" t="str">
        <f aca="false">SUBSTITUTE(SUBSTITUTE(SUBSTITUTE(SUBSTITUTE(SUBSTITUTE(SUBSTITUTE(SUBSTITUTE(SUBSTITUTE(SUBSTITUTE(SUBSTITUTE(SUBSTITUTE(SUBSTITUTE(SUBSTITUTE(LOWER(AE748&amp;""),CHAR(160),"")," ",""),".",""),"-",""),"/",""),"?",""),"_",""),",",""),"[",""),"]",""),"(",""),")",""),"*","")</f>
        <v/>
      </c>
      <c r="AY748" s="61" t="str">
        <f aca="false">SUBSTITUTE(SUBSTITUTE(SUBSTITUTE(SUBSTITUTE(SUBSTITUTE(SUBSTITUTE(SUBSTITUTE(SUBSTITUTE(SUBSTITUTE(SUBSTITUTE(SUBSTITUTE(SUBSTITUTE(SUBSTITUTE(LOWER(W748&amp;""),CHAR(160),"")," ",""),".",""),"-",""),"/",""),"?",""),"_",""),",",""),"[",""),"]",""),"(",""),")",""),"*","")</f>
        <v/>
      </c>
      <c r="AZ748" s="61" t="str">
        <f aca="false">SUBSTITUTE(SUBSTITUTE(SUBSTITUTE(SUBSTITUTE(SUBSTITUTE(SUBSTITUTE(SUBSTITUTE(SUBSTITUTE(SUBSTITUTE(SUBSTITUTE(SUBSTITUTE(SUBSTITUTE(SUBSTITUTE(LOWER(AC748&amp;""),CHAR(160),"")," ",""),".",""),"-",""),"/",""),"?",""),"_",""),",",""),"[",""),"]",""),"(",""),")",""),"*","")</f>
        <v/>
      </c>
      <c r="BA748" s="61" t="str">
        <f aca="false">SUBSTITUTE(SUBSTITUTE(SUBSTITUTE(SUBSTITUTE(SUBSTITUTE(SUBSTITUTE(SUBSTITUTE(SUBSTITUTE(SUBSTITUTE(SUBSTITUTE(SUBSTITUTE(SUBSTITUTE(SUBSTITUTE(LOWER(AA748&amp;""),CHAR(160),""),"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"&amp;TRIM(SUBSTITUTE(SUBSTITUTE(SUBSTITUTE(SUBSTITUTE(SUBSTITUTE(SUBSTITUTE(SUBSTITUTE(SUBSTITUTE(SUBSTITUTE(SUBSTITUTE(SUBSTITUTE(SUBSTITUTE(SUBSTITUTE(SUBSTITUTE(SUBSTITUTE(SUBSTITUTE(SUBSTITUTE(SUBSTITUTE(SUBSTITUTE(SUBSTITUTE(LOWER(V748&amp;""),CHAR(160)," "),"."," "),","," "),"-"," "),"/"," "),"("," "),")"," "),":"," "),";"," "),"_"," "),"–"," "),"?"," "),"!"," "),"*"," "),"["," "),"]"," "),"'"," "),"#"," "),"+"," "),"&amp;"," "))&amp;" "</f>
        <v>  </v>
      </c>
      <c r="BD748" s="61" t="str">
        <f aca="false">" "&amp;TRIM(SUBSTITUTE(SUBSTITUTE(SUBSTITUTE(SUBSTITUTE(SUBSTITUTE(SUBSTITUTE(SUBSTITUTE(SUBSTITUTE(SUBSTITUTE(SUBSTITUTE(SUBSTITUTE(SUBSTITUTE(SUBSTITUTE(SUBSTITUTE(SUBSTITUTE(SUBSTITUTE(SUBSTITUTE(SUBSTITUTE(SUBSTITUTE(SUBSTITUTE(LOWER(Z748&amp;""),CHAR(160)," "),"."," "),","," "),"-"," "),"/"," "),"("," "),")"," "),":"," "),";"," "),"_"," "),"–"," "),"?"," "),"!"," "),"*"," "),"["," "),"]"," "),"'"," "),"#"," "),"+"," "),"&amp;"," "))&amp;" "</f>
        <v>  </v>
      </c>
      <c r="BE748" s="61" t="str">
        <f aca="false">" "&amp;TRIM(SUBSTITUTE(SUBSTITUTE(SUBSTITUTE(SUBSTITUTE(SUBSTITUTE(SUBSTITUTE(SUBSTITUTE(SUBSTITUTE(SUBSTITUTE(SUBSTITUTE(SUBSTITUTE(SUBSTITUTE(SUBSTITUTE(SUBSTITUTE(SUBSTITUTE(SUBSTITUTE(SUBSTITUTE(SUBSTITUTE(SUBSTITUTE(SUBSTITUTE(LOWER(W748&amp;""),CHAR(160)," "),"."," "),","," "),"-"," "),"/"," "),"("," "),")"," "),":"," "),";"," "),"_"," "),"–"," "),"?"," "),"!"," "),"*"," "),"["," "),"]"," "),"'"," "),"#"," "),"+"," "),"&amp;"," "))&amp;" "</f>
        <v>  </v>
      </c>
      <c r="BF748" s="61" t="str">
        <f aca="false">" "&amp;TRIM(SUBSTITUTE(SUBSTITUTE(SUBSTITUTE(SUBSTITUTE(SUBSTITUTE(SUBSTITUTE(SUBSTITUTE(SUBSTITUTE(SUBSTITUTE(SUBSTITUTE(SUBSTITUTE(SUBSTITUTE(SUBSTITUTE(SUBSTITUTE(SUBSTITUTE(SUBSTITUTE(SUBSTITUTE(SUBSTITUTE(SUBSTITUTE(SUBSTITUTE(LOWER(AC748&amp;""),CHAR(160)," "),"."," "),","," "),"-"," "),"/"," "),"("," "),")"," "),":"," "),";"," "),"_"," "),"–"," "),"?"," "),"!"," "),"*"," "),"["," "),"]"," "),"'"," "),"#"," "),"+"," "),"&amp;"," "))&amp;" "</f>
        <v>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387</v>
      </c>
    </row>
    <row r="2" customFormat="false" ht="54" hidden="false" customHeight="true" outlineLevel="0" collapsed="false">
      <c r="C2" s="55" t="s">
        <v>1465</v>
      </c>
      <c r="D2" s="55"/>
      <c r="E2" s="55"/>
      <c r="F2" s="55"/>
      <c r="G2" s="55"/>
      <c r="H2" s="55"/>
      <c r="I2" s="55"/>
    </row>
    <row r="4" customFormat="false" ht="42" hidden="false" customHeight="true" outlineLevel="0" collapsed="false">
      <c r="A4" s="56" t="s">
        <v>135</v>
      </c>
      <c r="B4" s="56" t="s">
        <v>138</v>
      </c>
      <c r="C4" s="56" t="s">
        <v>106</v>
      </c>
      <c r="D4" s="56" t="s">
        <v>107</v>
      </c>
      <c r="E4" s="56" t="s">
        <v>109</v>
      </c>
      <c r="F4" s="56" t="s">
        <v>1466</v>
      </c>
      <c r="G4" s="56" t="s">
        <v>1467</v>
      </c>
      <c r="H4" s="56" t="s">
        <v>1468</v>
      </c>
      <c r="I4" s="56" t="s">
        <v>1469</v>
      </c>
      <c r="J4" s="56" t="s">
        <v>1470</v>
      </c>
      <c r="K4" s="56" t="s">
        <v>1471</v>
      </c>
      <c r="L4" s="56" t="s">
        <v>1472</v>
      </c>
      <c r="M4" s="56" t="s">
        <v>1473</v>
      </c>
      <c r="N4" s="56" t="s">
        <v>1474</v>
      </c>
      <c r="O4" s="56" t="s">
        <v>1475</v>
      </c>
      <c r="P4" s="56" t="s">
        <v>1476</v>
      </c>
      <c r="Q4" s="56" t="s">
        <v>1477</v>
      </c>
    </row>
    <row r="5" customFormat="false" ht="30" hidden="false" customHeight="true" outlineLevel="0" collapsed="false">
      <c r="A5" s="69" t="s">
        <v>180</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IFERROR(IF(AND(AND(LEN(SUBSTITUTE(SUBSTITUTE(SUBSTITUTE(SUBSTITUTE(SUBSTITUTE(SUBSTITUTE(SUBSTITUTE(SUBSTITUTE(SUBSTITUTE(SUBSTITUTE(SUBSTITUTE(SUBSTITUTE(SUBSTITUTE(LOWER(F5&amp;""),CHAR(160),"")," ",""),".",""),"-",""),"/",""),"?",""),"_",""),",",""),"[",""),"]",""),"(",""),")",""),"*",""))&gt;=3,ISNA(MATCH(SUBSTITUTE(SUBSTITUTE(SUBSTITUTE(SUBSTITUTE(SUBSTITUTE(SUBSTITUTE(SUBSTITUTE(SUBSTITUTE(SUBSTITUTE(SUBSTITUTE(SUBSTITUTE(SUBSTITUTE(SUBSTITUTE(LOWER(F5&amp;""),CHAR(160),"")," ",""),".",""),"-",""),"/",""),"?",""),"_",""),",",""),"[",""),"]",""),"(",""),")",""),"*",""),L_Placeholder,0))),AND(LEN(SUBSTITUTE(SUBSTITUTE(SUBSTITUTE(SUBSTITUTE(SUBSTITUTE(SUBSTITUTE(SUBSTITUTE(SUBSTITUTE(SUBSTITUTE(SUBSTITUTE(SUBSTITUTE(SUBSTITUTE(SUBSTITUTE(LOWER(G5&amp;""),CHAR(160),"")," ",""),".",""),"-",""),"/",""),"?",""),"_",""),",",""),"[",""),"]",""),"(",""),")",""),"*",""))&gt;=1,ISNA(MATCH(SUBSTITUTE(SUBSTITUTE(SUBSTITUTE(SUBSTITUTE(SUBSTITUTE(SUBSTITUTE(SUBSTITUTE(SUBSTITUTE(SUBSTITUTE(SUBSTITUTE(SUBSTITUTE(SUBSTITUTE(SUBSTITUTE(LOWER(G5&amp;""),CHAR(160),"")," ",""),".",""),"-",""),"/",""),"?",""),"_",""),",",""),"[",""),"]",""),"(",""),")",""),"*",""),L_Placeholder,0))),ISNUMBER(H5),H5&gt;=DATE(2020,1,1),H5&lt;=Flights!$D$5,AND(LEN(SUBSTITUTE(SUBSTITUTE(SUBSTITUTE(SUBSTITUTE(SUBSTITUTE(SUBSTITUTE(SUBSTITUTE(SUBSTITUTE(SUBSTITUTE(SUBSTITUTE(SUBSTITUTE(SUBSTITUTE(SUBSTITUTE(LOWER(I5&amp;""),CHAR(160),"")," ",""),".",""),"-",""),"/",""),"?",""),"_",""),",",""),"[",""),"]",""),"(",""),")",""),"*",""))&gt;=5,ISNA(MATCH(SUBSTITUTE(SUBSTITUTE(SUBSTITUTE(SUBSTITUTE(SUBSTITUTE(SUBSTITUTE(SUBSTITUTE(SUBSTITUTE(SUBSTITUTE(SUBSTITUTE(SUBSTITUTE(SUBSTITUTE(SUBSTITUTE(LOWER(I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"&amp;TRIM(SUBSTITUTE(SUBSTITUTE(SUBSTITUTE(SUBSTITUTE(SUBSTITUTE(SUBSTITUTE(SUBSTITUTE(SUBSTITUTE(SUBSTITUTE(SUBSTITUTE(SUBSTITUTE(SUBSTITUTE(SUBSTITUTE(SUBSTITUTE(SUBSTITUTE(SUBSTITUTE(SUBSTITUTE(SUBSTITUTE(SUBSTITUTE(SUBSTITUTE(LOWER(I5&amp;""),CHAR(160)," "),"."," "),","," "),"-"," "),"/"," "),"("," "),")"," "),":"," "),";"," "),"_"," "),"–"," "),"?"," "),"!"," "),"*"," "),"["," "),"]"," "),"'"," "),"#"," "),"+"," "),"&amp;"," "))&amp;" ")))&gt;0)),"ON FILE","OUTSTANDING"),"OUTSTANDING")</f>
        <v>OUTSTANDING</v>
      </c>
      <c r="K5" s="60"/>
      <c r="L5" s="60"/>
      <c r="M5" s="71"/>
      <c r="N5" s="60"/>
      <c r="O5" s="72" t="str">
        <f aca="false">IFERROR(IF(AND(AND(LEN(SUBSTITUTE(SUBSTITUTE(SUBSTITUTE(SUBSTITUTE(SUBSTITUTE(SUBSTITUTE(SUBSTITUTE(SUBSTITUTE(SUBSTITUTE(SUBSTITUTE(SUBSTITUTE(SUBSTITUTE(SUBSTITUTE(LOWER(K5&amp;""),CHAR(160),"")," ",""),".",""),"-",""),"/",""),"?",""),"_",""),",",""),"[",""),"]",""),"(",""),")",""),"*",""))&gt;=3,ISNA(MATCH(SUBSTITUTE(SUBSTITUTE(SUBSTITUTE(SUBSTITUTE(SUBSTITUTE(SUBSTITUTE(SUBSTITUTE(SUBSTITUTE(SUBSTITUTE(SUBSTITUTE(SUBSTITUTE(SUBSTITUTE(SUBSTITUTE(LOWER(K5&amp;""),CHAR(160),"")," ",""),".",""),"-",""),"/",""),"?",""),"_",""),",",""),"[",""),"]",""),"(",""),")",""),"*",""),L_Placeholder,0))),AND(LEN(SUBSTITUTE(SUBSTITUTE(SUBSTITUTE(SUBSTITUTE(SUBSTITUTE(SUBSTITUTE(SUBSTITUTE(SUBSTITUTE(SUBSTITUTE(SUBSTITUTE(SUBSTITUTE(SUBSTITUTE(SUBSTITUTE(LOWER(L5&amp;""),CHAR(160),"")," ",""),".",""),"-",""),"/",""),"?",""),"_",""),",",""),"[",""),"]",""),"(",""),")",""),"*",""))&gt;=1,ISNA(MATCH(SUBSTITUTE(SUBSTITUTE(SUBSTITUTE(SUBSTITUTE(SUBSTITUTE(SUBSTITUTE(SUBSTITUTE(SUBSTITUTE(SUBSTITUTE(SUBSTITUTE(SUBSTITUTE(SUBSTITUTE(SUBSTITUTE(LOWER(L5&amp;""),CHAR(160),"")," ",""),".",""),"-",""),"/",""),"?",""),"_",""),",",""),"[",""),"]",""),"(",""),")",""),"*",""),L_Placeholder,0))),ISNUMBER(M5),M5&gt;=DATE(2020,1,1),M5&lt;=Flights!$D$5,AND(LEN(SUBSTITUTE(SUBSTITUTE(SUBSTITUTE(SUBSTITUTE(SUBSTITUTE(SUBSTITUTE(SUBSTITUTE(SUBSTITUTE(SUBSTITUTE(SUBSTITUTE(SUBSTITUTE(SUBSTITUTE(SUBSTITUTE(LOWER(N5&amp;""),CHAR(160),"")," ",""),".",""),"-",""),"/",""),"?",""),"_",""),",",""),"[",""),"]",""),"(",""),")",""),"*",""))&gt;=5,ISNA(MATCH(SUBSTITUTE(SUBSTITUTE(SUBSTITUTE(SUBSTITUTE(SUBSTITUTE(SUBSTITUTE(SUBSTITUTE(SUBSTITUTE(SUBSTITUTE(SUBSTITUTE(SUBSTITUTE(SUBSTITUTE(SUBSTITUTE(LOWER(N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"&amp;TRIM(SUBSTITUTE(SUBSTITUTE(SUBSTITUTE(SUBSTITUTE(SUBSTITUTE(SUBSTITUTE(SUBSTITUTE(SUBSTITUTE(SUBSTITUTE(SUBSTITUTE(SUBSTITUTE(SUBSTITUTE(SUBSTITUTE(SUBSTITUTE(SUBSTITUTE(SUBSTITUTE(SUBSTITUTE(SUBSTITUTE(SUBSTITUTE(SUBSTITUTE(LOWER(N5&amp;""),CHAR(160)," "),"."," "),","," "),"-"," "),"/"," "),"("," "),")"," "),":"," "),";"," "),"_"," "),"–"," "),"?"," "),"!"," "),"*"," "),"["," "),"]"," "),"'"," "),"#"," "),"+"," "),"&amp;"," "))&amp;" ")))&gt;0)),"ON FILE","OUTSTANDING"),"OUTSTANDING")</f>
        <v>OUTSTANDING</v>
      </c>
      <c r="P5" s="73" t="n">
        <f aca="false">(J5="OUTSTANDING")+(O5="OUTSTANDING")</f>
        <v>2</v>
      </c>
      <c r="Q5" s="57" t="s">
        <v>1478</v>
      </c>
    </row>
    <row r="6" customFormat="false" ht="30" hidden="false" customHeight="true" outlineLevel="0" collapsed="false">
      <c r="A6" s="69" t="s">
        <v>195</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IFERROR(IF(AND(AND(LEN(SUBSTITUTE(SUBSTITUTE(SUBSTITUTE(SUBSTITUTE(SUBSTITUTE(SUBSTITUTE(SUBSTITUTE(SUBSTITUTE(SUBSTITUTE(SUBSTITUTE(SUBSTITUTE(SUBSTITUTE(SUBSTITUTE(LOWER(F6&amp;""),CHAR(160),"")," ",""),".",""),"-",""),"/",""),"?",""),"_",""),",",""),"[",""),"]",""),"(",""),")",""),"*",""))&gt;=3,ISNA(MATCH(SUBSTITUTE(SUBSTITUTE(SUBSTITUTE(SUBSTITUTE(SUBSTITUTE(SUBSTITUTE(SUBSTITUTE(SUBSTITUTE(SUBSTITUTE(SUBSTITUTE(SUBSTITUTE(SUBSTITUTE(SUBSTITUTE(LOWER(F6&amp;""),CHAR(160),"")," ",""),".",""),"-",""),"/",""),"?",""),"_",""),",",""),"[",""),"]",""),"(",""),")",""),"*",""),L_Placeholder,0))),AND(LEN(SUBSTITUTE(SUBSTITUTE(SUBSTITUTE(SUBSTITUTE(SUBSTITUTE(SUBSTITUTE(SUBSTITUTE(SUBSTITUTE(SUBSTITUTE(SUBSTITUTE(SUBSTITUTE(SUBSTITUTE(SUBSTITUTE(LOWER(G6&amp;""),CHAR(160),"")," ",""),".",""),"-",""),"/",""),"?",""),"_",""),",",""),"[",""),"]",""),"(",""),")",""),"*",""))&gt;=1,ISNA(MATCH(SUBSTITUTE(SUBSTITUTE(SUBSTITUTE(SUBSTITUTE(SUBSTITUTE(SUBSTITUTE(SUBSTITUTE(SUBSTITUTE(SUBSTITUTE(SUBSTITUTE(SUBSTITUTE(SUBSTITUTE(SUBSTITUTE(LOWER(G6&amp;""),CHAR(160),"")," ",""),".",""),"-",""),"/",""),"?",""),"_",""),",",""),"[",""),"]",""),"(",""),")",""),"*",""),L_Placeholder,0))),ISNUMBER(H6),H6&gt;=DATE(2020,1,1),H6&lt;=Flights!$D$6,AND(LEN(SUBSTITUTE(SUBSTITUTE(SUBSTITUTE(SUBSTITUTE(SUBSTITUTE(SUBSTITUTE(SUBSTITUTE(SUBSTITUTE(SUBSTITUTE(SUBSTITUTE(SUBSTITUTE(SUBSTITUTE(SUBSTITUTE(LOWER(I6&amp;""),CHAR(160),"")," ",""),".",""),"-",""),"/",""),"?",""),"_",""),",",""),"[",""),"]",""),"(",""),")",""),"*",""))&gt;=5,ISNA(MATCH(SUBSTITUTE(SUBSTITUTE(SUBSTITUTE(SUBSTITUTE(SUBSTITUTE(SUBSTITUTE(SUBSTITUTE(SUBSTITUTE(SUBSTITUTE(SUBSTITUTE(SUBSTITUTE(SUBSTITUTE(SUBSTITUTE(LOWER(I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"&amp;TRIM(SUBSTITUTE(SUBSTITUTE(SUBSTITUTE(SUBSTITUTE(SUBSTITUTE(SUBSTITUTE(SUBSTITUTE(SUBSTITUTE(SUBSTITUTE(SUBSTITUTE(SUBSTITUTE(SUBSTITUTE(SUBSTITUTE(SUBSTITUTE(SUBSTITUTE(SUBSTITUTE(SUBSTITUTE(SUBSTITUTE(SUBSTITUTE(SUBSTITUTE(LOWER(I6&amp;""),CHAR(160)," "),"."," "),","," "),"-"," "),"/"," "),"("," "),")"," "),":"," "),";"," "),"_"," "),"–"," "),"?"," "),"!"," "),"*"," "),"["," "),"]"," "),"'"," "),"#"," "),"+"," "),"&amp;"," "))&amp;" ")))&gt;0)),"ON FILE","OUTSTANDING"),"OUTSTANDING")</f>
        <v>OUTSTANDING</v>
      </c>
      <c r="K6" s="60"/>
      <c r="L6" s="60"/>
      <c r="M6" s="71"/>
      <c r="N6" s="60"/>
      <c r="O6" s="72" t="str">
        <f aca="false">IFERROR(IF(AND(AND(LEN(SUBSTITUTE(SUBSTITUTE(SUBSTITUTE(SUBSTITUTE(SUBSTITUTE(SUBSTITUTE(SUBSTITUTE(SUBSTITUTE(SUBSTITUTE(SUBSTITUTE(SUBSTITUTE(SUBSTITUTE(SUBSTITUTE(LOWER(K6&amp;""),CHAR(160),"")," ",""),".",""),"-",""),"/",""),"?",""),"_",""),",",""),"[",""),"]",""),"(",""),")",""),"*",""))&gt;=3,ISNA(MATCH(SUBSTITUTE(SUBSTITUTE(SUBSTITUTE(SUBSTITUTE(SUBSTITUTE(SUBSTITUTE(SUBSTITUTE(SUBSTITUTE(SUBSTITUTE(SUBSTITUTE(SUBSTITUTE(SUBSTITUTE(SUBSTITUTE(LOWER(K6&amp;""),CHAR(160),"")," ",""),".",""),"-",""),"/",""),"?",""),"_",""),",",""),"[",""),"]",""),"(",""),")",""),"*",""),L_Placeholder,0))),AND(LEN(SUBSTITUTE(SUBSTITUTE(SUBSTITUTE(SUBSTITUTE(SUBSTITUTE(SUBSTITUTE(SUBSTITUTE(SUBSTITUTE(SUBSTITUTE(SUBSTITUTE(SUBSTITUTE(SUBSTITUTE(SUBSTITUTE(LOWER(L6&amp;""),CHAR(160),"")," ",""),".",""),"-",""),"/",""),"?",""),"_",""),",",""),"[",""),"]",""),"(",""),")",""),"*",""))&gt;=1,ISNA(MATCH(SUBSTITUTE(SUBSTITUTE(SUBSTITUTE(SUBSTITUTE(SUBSTITUTE(SUBSTITUTE(SUBSTITUTE(SUBSTITUTE(SUBSTITUTE(SUBSTITUTE(SUBSTITUTE(SUBSTITUTE(SUBSTITUTE(LOWER(L6&amp;""),CHAR(160),"")," ",""),".",""),"-",""),"/",""),"?",""),"_",""),",",""),"[",""),"]",""),"(",""),")",""),"*",""),L_Placeholder,0))),ISNUMBER(M6),M6&gt;=DATE(2020,1,1),M6&lt;=Flights!$D$6,AND(LEN(SUBSTITUTE(SUBSTITUTE(SUBSTITUTE(SUBSTITUTE(SUBSTITUTE(SUBSTITUTE(SUBSTITUTE(SUBSTITUTE(SUBSTITUTE(SUBSTITUTE(SUBSTITUTE(SUBSTITUTE(SUBSTITUTE(LOWER(N6&amp;""),CHAR(160),"")," ",""),".",""),"-",""),"/",""),"?",""),"_",""),",",""),"[",""),"]",""),"(",""),")",""),"*",""))&gt;=5,ISNA(MATCH(SUBSTITUTE(SUBSTITUTE(SUBSTITUTE(SUBSTITUTE(SUBSTITUTE(SUBSTITUTE(SUBSTITUTE(SUBSTITUTE(SUBSTITUTE(SUBSTITUTE(SUBSTITUTE(SUBSTITUTE(SUBSTITUTE(LOWER(N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"&amp;TRIM(SUBSTITUTE(SUBSTITUTE(SUBSTITUTE(SUBSTITUTE(SUBSTITUTE(SUBSTITUTE(SUBSTITUTE(SUBSTITUTE(SUBSTITUTE(SUBSTITUTE(SUBSTITUTE(SUBSTITUTE(SUBSTITUTE(SUBSTITUTE(SUBSTITUTE(SUBSTITUTE(SUBSTITUTE(SUBSTITUTE(SUBSTITUTE(SUBSTITUTE(LOWER(N6&amp;""),CHAR(160)," "),"."," "),","," "),"-"," "),"/"," "),"("," "),")"," "),":"," "),";"," "),"_"," "),"–"," "),"?"," "),"!"," "),"*"," "),"["," "),"]"," "),"'"," "),"#"," "),"+"," "),"&amp;"," "))&amp;" ")))&gt;0)),"ON FILE","OUTSTANDING"),"OUTSTANDING")</f>
        <v>OUTSTANDING</v>
      </c>
      <c r="P6" s="73" t="n">
        <f aca="false">(J6="OUTSTANDING")+(O6="OUTSTANDING")</f>
        <v>2</v>
      </c>
      <c r="Q6" s="57" t="s">
        <v>1478</v>
      </c>
    </row>
    <row r="7" customFormat="false" ht="30" hidden="false" customHeight="true" outlineLevel="0" collapsed="false">
      <c r="A7" s="69" t="s">
        <v>209</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IFERROR(IF(AND(AND(LEN(SUBSTITUTE(SUBSTITUTE(SUBSTITUTE(SUBSTITUTE(SUBSTITUTE(SUBSTITUTE(SUBSTITUTE(SUBSTITUTE(SUBSTITUTE(SUBSTITUTE(SUBSTITUTE(SUBSTITUTE(SUBSTITUTE(LOWER(F7&amp;""),CHAR(160),"")," ",""),".",""),"-",""),"/",""),"?",""),"_",""),",",""),"[",""),"]",""),"(",""),")",""),"*",""))&gt;=3,ISNA(MATCH(SUBSTITUTE(SUBSTITUTE(SUBSTITUTE(SUBSTITUTE(SUBSTITUTE(SUBSTITUTE(SUBSTITUTE(SUBSTITUTE(SUBSTITUTE(SUBSTITUTE(SUBSTITUTE(SUBSTITUTE(SUBSTITUTE(LOWER(F7&amp;""),CHAR(160),"")," ",""),".",""),"-",""),"/",""),"?",""),"_",""),",",""),"[",""),"]",""),"(",""),")",""),"*",""),L_Placeholder,0))),AND(LEN(SUBSTITUTE(SUBSTITUTE(SUBSTITUTE(SUBSTITUTE(SUBSTITUTE(SUBSTITUTE(SUBSTITUTE(SUBSTITUTE(SUBSTITUTE(SUBSTITUTE(SUBSTITUTE(SUBSTITUTE(SUBSTITUTE(LOWER(G7&amp;""),CHAR(160),"")," ",""),".",""),"-",""),"/",""),"?",""),"_",""),",",""),"[",""),"]",""),"(",""),")",""),"*",""))&gt;=1,ISNA(MATCH(SUBSTITUTE(SUBSTITUTE(SUBSTITUTE(SUBSTITUTE(SUBSTITUTE(SUBSTITUTE(SUBSTITUTE(SUBSTITUTE(SUBSTITUTE(SUBSTITUTE(SUBSTITUTE(SUBSTITUTE(SUBSTITUTE(LOWER(G7&amp;""),CHAR(160),"")," ",""),".",""),"-",""),"/",""),"?",""),"_",""),",",""),"[",""),"]",""),"(",""),")",""),"*",""),L_Placeholder,0))),ISNUMBER(H7),H7&gt;=DATE(2020,1,1),H7&lt;=Flights!$D$7,AND(LEN(SUBSTITUTE(SUBSTITUTE(SUBSTITUTE(SUBSTITUTE(SUBSTITUTE(SUBSTITUTE(SUBSTITUTE(SUBSTITUTE(SUBSTITUTE(SUBSTITUTE(SUBSTITUTE(SUBSTITUTE(SUBSTITUTE(LOWER(I7&amp;""),CHAR(160),"")," ",""),".",""),"-",""),"/",""),"?",""),"_",""),",",""),"[",""),"]",""),"(",""),")",""),"*",""))&gt;=5,ISNA(MATCH(SUBSTITUTE(SUBSTITUTE(SUBSTITUTE(SUBSTITUTE(SUBSTITUTE(SUBSTITUTE(SUBSTITUTE(SUBSTITUTE(SUBSTITUTE(SUBSTITUTE(SUBSTITUTE(SUBSTITUTE(SUBSTITUTE(LOWER(I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"&amp;TRIM(SUBSTITUTE(SUBSTITUTE(SUBSTITUTE(SUBSTITUTE(SUBSTITUTE(SUBSTITUTE(SUBSTITUTE(SUBSTITUTE(SUBSTITUTE(SUBSTITUTE(SUBSTITUTE(SUBSTITUTE(SUBSTITUTE(SUBSTITUTE(SUBSTITUTE(SUBSTITUTE(SUBSTITUTE(SUBSTITUTE(SUBSTITUTE(SUBSTITUTE(LOWER(I7&amp;""),CHAR(160)," "),"."," "),","," "),"-"," "),"/"," "),"("," "),")"," "),":"," "),";"," "),"_"," "),"–"," "),"?"," "),"!"," "),"*"," "),"["," "),"]"," "),"'"," "),"#"," "),"+"," "),"&amp;"," "))&amp;" ")))&gt;0)),"ON FILE","OUTSTANDING"),"OUTSTANDING")</f>
        <v>OUTSTANDING</v>
      </c>
      <c r="K7" s="60"/>
      <c r="L7" s="60"/>
      <c r="M7" s="71"/>
      <c r="N7" s="60"/>
      <c r="O7" s="72" t="str">
        <f aca="false">IFERROR(IF(AND(AND(LEN(SUBSTITUTE(SUBSTITUTE(SUBSTITUTE(SUBSTITUTE(SUBSTITUTE(SUBSTITUTE(SUBSTITUTE(SUBSTITUTE(SUBSTITUTE(SUBSTITUTE(SUBSTITUTE(SUBSTITUTE(SUBSTITUTE(LOWER(K7&amp;""),CHAR(160),"")," ",""),".",""),"-",""),"/",""),"?",""),"_",""),",",""),"[",""),"]",""),"(",""),")",""),"*",""))&gt;=3,ISNA(MATCH(SUBSTITUTE(SUBSTITUTE(SUBSTITUTE(SUBSTITUTE(SUBSTITUTE(SUBSTITUTE(SUBSTITUTE(SUBSTITUTE(SUBSTITUTE(SUBSTITUTE(SUBSTITUTE(SUBSTITUTE(SUBSTITUTE(LOWER(K7&amp;""),CHAR(160),"")," ",""),".",""),"-",""),"/",""),"?",""),"_",""),",",""),"[",""),"]",""),"(",""),")",""),"*",""),L_Placeholder,0))),AND(LEN(SUBSTITUTE(SUBSTITUTE(SUBSTITUTE(SUBSTITUTE(SUBSTITUTE(SUBSTITUTE(SUBSTITUTE(SUBSTITUTE(SUBSTITUTE(SUBSTITUTE(SUBSTITUTE(SUBSTITUTE(SUBSTITUTE(LOWER(L7&amp;""),CHAR(160),"")," ",""),".",""),"-",""),"/",""),"?",""),"_",""),",",""),"[",""),"]",""),"(",""),")",""),"*",""))&gt;=1,ISNA(MATCH(SUBSTITUTE(SUBSTITUTE(SUBSTITUTE(SUBSTITUTE(SUBSTITUTE(SUBSTITUTE(SUBSTITUTE(SUBSTITUTE(SUBSTITUTE(SUBSTITUTE(SUBSTITUTE(SUBSTITUTE(SUBSTITUTE(LOWER(L7&amp;""),CHAR(160),"")," ",""),".",""),"-",""),"/",""),"?",""),"_",""),",",""),"[",""),"]",""),"(",""),")",""),"*",""),L_Placeholder,0))),ISNUMBER(M7),M7&gt;=DATE(2020,1,1),M7&lt;=Flights!$D$7,AND(LEN(SUBSTITUTE(SUBSTITUTE(SUBSTITUTE(SUBSTITUTE(SUBSTITUTE(SUBSTITUTE(SUBSTITUTE(SUBSTITUTE(SUBSTITUTE(SUBSTITUTE(SUBSTITUTE(SUBSTITUTE(SUBSTITUTE(LOWER(N7&amp;""),CHAR(160),"")," ",""),".",""),"-",""),"/",""),"?",""),"_",""),",",""),"[",""),"]",""),"(",""),")",""),"*",""))&gt;=5,ISNA(MATCH(SUBSTITUTE(SUBSTITUTE(SUBSTITUTE(SUBSTITUTE(SUBSTITUTE(SUBSTITUTE(SUBSTITUTE(SUBSTITUTE(SUBSTITUTE(SUBSTITUTE(SUBSTITUTE(SUBSTITUTE(SUBSTITUTE(LOWER(N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"&amp;TRIM(SUBSTITUTE(SUBSTITUTE(SUBSTITUTE(SUBSTITUTE(SUBSTITUTE(SUBSTITUTE(SUBSTITUTE(SUBSTITUTE(SUBSTITUTE(SUBSTITUTE(SUBSTITUTE(SUBSTITUTE(SUBSTITUTE(SUBSTITUTE(SUBSTITUTE(SUBSTITUTE(SUBSTITUTE(SUBSTITUTE(SUBSTITUTE(SUBSTITUTE(LOWER(N7&amp;""),CHAR(160)," "),"."," "),","," "),"-"," "),"/"," "),"("," "),")"," "),":"," "),";"," "),"_"," "),"–"," "),"?"," "),"!"," "),"*"," "),"["," "),"]"," "),"'"," "),"#"," "),"+"," "),"&amp;"," "))&amp;" ")))&gt;0)),"ON FILE","OUTSTANDING"),"OUTSTANDING")</f>
        <v>OUTSTANDING</v>
      </c>
      <c r="P7" s="73" t="n">
        <f aca="false">(J7="OUTSTANDING")+(O7="OUTSTANDING")</f>
        <v>2</v>
      </c>
      <c r="Q7" s="57" t="s">
        <v>1478</v>
      </c>
    </row>
    <row r="8" customFormat="false" ht="30" hidden="false" customHeight="true" outlineLevel="0" collapsed="false">
      <c r="A8" s="69" t="s">
        <v>215</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IFERROR(IF(AND(AND(LEN(SUBSTITUTE(SUBSTITUTE(SUBSTITUTE(SUBSTITUTE(SUBSTITUTE(SUBSTITUTE(SUBSTITUTE(SUBSTITUTE(SUBSTITUTE(SUBSTITUTE(SUBSTITUTE(SUBSTITUTE(SUBSTITUTE(LOWER(F8&amp;""),CHAR(160),"")," ",""),".",""),"-",""),"/",""),"?",""),"_",""),",",""),"[",""),"]",""),"(",""),")",""),"*",""))&gt;=3,ISNA(MATCH(SUBSTITUTE(SUBSTITUTE(SUBSTITUTE(SUBSTITUTE(SUBSTITUTE(SUBSTITUTE(SUBSTITUTE(SUBSTITUTE(SUBSTITUTE(SUBSTITUTE(SUBSTITUTE(SUBSTITUTE(SUBSTITUTE(LOWER(F8&amp;""),CHAR(160),"")," ",""),".",""),"-",""),"/",""),"?",""),"_",""),",",""),"[",""),"]",""),"(",""),")",""),"*",""),L_Placeholder,0))),AND(LEN(SUBSTITUTE(SUBSTITUTE(SUBSTITUTE(SUBSTITUTE(SUBSTITUTE(SUBSTITUTE(SUBSTITUTE(SUBSTITUTE(SUBSTITUTE(SUBSTITUTE(SUBSTITUTE(SUBSTITUTE(SUBSTITUTE(LOWER(G8&amp;""),CHAR(160),"")," ",""),".",""),"-",""),"/",""),"?",""),"_",""),",",""),"[",""),"]",""),"(",""),")",""),"*",""))&gt;=1,ISNA(MATCH(SUBSTITUTE(SUBSTITUTE(SUBSTITUTE(SUBSTITUTE(SUBSTITUTE(SUBSTITUTE(SUBSTITUTE(SUBSTITUTE(SUBSTITUTE(SUBSTITUTE(SUBSTITUTE(SUBSTITUTE(SUBSTITUTE(LOWER(G8&amp;""),CHAR(160),"")," ",""),".",""),"-",""),"/",""),"?",""),"_",""),",",""),"[",""),"]",""),"(",""),")",""),"*",""),L_Placeholder,0))),ISNUMBER(H8),H8&gt;=DATE(2020,1,1),H8&lt;=Flights!$D$8,AND(LEN(SUBSTITUTE(SUBSTITUTE(SUBSTITUTE(SUBSTITUTE(SUBSTITUTE(SUBSTITUTE(SUBSTITUTE(SUBSTITUTE(SUBSTITUTE(SUBSTITUTE(SUBSTITUTE(SUBSTITUTE(SUBSTITUTE(LOWER(I8&amp;""),CHAR(160),"")," ",""),".",""),"-",""),"/",""),"?",""),"_",""),",",""),"[",""),"]",""),"(",""),")",""),"*",""))&gt;=5,ISNA(MATCH(SUBSTITUTE(SUBSTITUTE(SUBSTITUTE(SUBSTITUTE(SUBSTITUTE(SUBSTITUTE(SUBSTITUTE(SUBSTITUTE(SUBSTITUTE(SUBSTITUTE(SUBSTITUTE(SUBSTITUTE(SUBSTITUTE(LOWER(I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"&amp;TRIM(SUBSTITUTE(SUBSTITUTE(SUBSTITUTE(SUBSTITUTE(SUBSTITUTE(SUBSTITUTE(SUBSTITUTE(SUBSTITUTE(SUBSTITUTE(SUBSTITUTE(SUBSTITUTE(SUBSTITUTE(SUBSTITUTE(SUBSTITUTE(SUBSTITUTE(SUBSTITUTE(SUBSTITUTE(SUBSTITUTE(SUBSTITUTE(SUBSTITUTE(LOWER(I8&amp;""),CHAR(160)," "),"."," "),","," "),"-"," "),"/"," "),"("," "),")"," "),":"," "),";"," "),"_"," "),"–"," "),"?"," "),"!"," "),"*"," "),"["," "),"]"," "),"'"," "),"#"," "),"+"," "),"&amp;"," "))&amp;" ")))&gt;0)),"ON FILE","OUTSTANDING"),"OUTSTANDING")</f>
        <v>OUTSTANDING</v>
      </c>
      <c r="K8" s="60"/>
      <c r="L8" s="60"/>
      <c r="M8" s="71"/>
      <c r="N8" s="60"/>
      <c r="O8" s="72" t="str">
        <f aca="false">IFERROR(IF(AND(AND(LEN(SUBSTITUTE(SUBSTITUTE(SUBSTITUTE(SUBSTITUTE(SUBSTITUTE(SUBSTITUTE(SUBSTITUTE(SUBSTITUTE(SUBSTITUTE(SUBSTITUTE(SUBSTITUTE(SUBSTITUTE(SUBSTITUTE(LOWER(K8&amp;""),CHAR(160),"")," ",""),".",""),"-",""),"/",""),"?",""),"_",""),",",""),"[",""),"]",""),"(",""),")",""),"*",""))&gt;=3,ISNA(MATCH(SUBSTITUTE(SUBSTITUTE(SUBSTITUTE(SUBSTITUTE(SUBSTITUTE(SUBSTITUTE(SUBSTITUTE(SUBSTITUTE(SUBSTITUTE(SUBSTITUTE(SUBSTITUTE(SUBSTITUTE(SUBSTITUTE(LOWER(K8&amp;""),CHAR(160),"")," ",""),".",""),"-",""),"/",""),"?",""),"_",""),",",""),"[",""),"]",""),"(",""),")",""),"*",""),L_Placeholder,0))),AND(LEN(SUBSTITUTE(SUBSTITUTE(SUBSTITUTE(SUBSTITUTE(SUBSTITUTE(SUBSTITUTE(SUBSTITUTE(SUBSTITUTE(SUBSTITUTE(SUBSTITUTE(SUBSTITUTE(SUBSTITUTE(SUBSTITUTE(LOWER(L8&amp;""),CHAR(160),"")," ",""),".",""),"-",""),"/",""),"?",""),"_",""),",",""),"[",""),"]",""),"(",""),")",""),"*",""))&gt;=1,ISNA(MATCH(SUBSTITUTE(SUBSTITUTE(SUBSTITUTE(SUBSTITUTE(SUBSTITUTE(SUBSTITUTE(SUBSTITUTE(SUBSTITUTE(SUBSTITUTE(SUBSTITUTE(SUBSTITUTE(SUBSTITUTE(SUBSTITUTE(LOWER(L8&amp;""),CHAR(160),"")," ",""),".",""),"-",""),"/",""),"?",""),"_",""),",",""),"[",""),"]",""),"(",""),")",""),"*",""),L_Placeholder,0))),ISNUMBER(M8),M8&gt;=DATE(2020,1,1),M8&lt;=Flights!$D$8,AND(LEN(SUBSTITUTE(SUBSTITUTE(SUBSTITUTE(SUBSTITUTE(SUBSTITUTE(SUBSTITUTE(SUBSTITUTE(SUBSTITUTE(SUBSTITUTE(SUBSTITUTE(SUBSTITUTE(SUBSTITUTE(SUBSTITUTE(LOWER(N8&amp;""),CHAR(160),"")," ",""),".",""),"-",""),"/",""),"?",""),"_",""),",",""),"[",""),"]",""),"(",""),")",""),"*",""))&gt;=5,ISNA(MATCH(SUBSTITUTE(SUBSTITUTE(SUBSTITUTE(SUBSTITUTE(SUBSTITUTE(SUBSTITUTE(SUBSTITUTE(SUBSTITUTE(SUBSTITUTE(SUBSTITUTE(SUBSTITUTE(SUBSTITUTE(SUBSTITUTE(LOWER(N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"&amp;TRIM(SUBSTITUTE(SUBSTITUTE(SUBSTITUTE(SUBSTITUTE(SUBSTITUTE(SUBSTITUTE(SUBSTITUTE(SUBSTITUTE(SUBSTITUTE(SUBSTITUTE(SUBSTITUTE(SUBSTITUTE(SUBSTITUTE(SUBSTITUTE(SUBSTITUTE(SUBSTITUTE(SUBSTITUTE(SUBSTITUTE(SUBSTITUTE(SUBSTITUTE(LOWER(N8&amp;""),CHAR(160)," "),"."," "),","," "),"-"," "),"/"," "),"("," "),")"," "),":"," "),";"," "),"_"," "),"–"," "),"?"," "),"!"," "),"*"," "),"["," "),"]"," "),"'"," "),"#"," "),"+"," "),"&amp;"," "))&amp;" ")))&gt;0)),"ON FILE","OUTSTANDING"),"OUTSTANDING")</f>
        <v>OUTSTANDING</v>
      </c>
      <c r="P8" s="73" t="n">
        <f aca="false">(J8="OUTSTANDING")+(O8="OUTSTANDING")</f>
        <v>2</v>
      </c>
      <c r="Q8" s="57" t="s">
        <v>1478</v>
      </c>
    </row>
    <row r="9" customFormat="false" ht="30" hidden="false" customHeight="true" outlineLevel="0" collapsed="false">
      <c r="A9" s="69" t="s">
        <v>225</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IFERROR(IF(AND(AND(LEN(SUBSTITUTE(SUBSTITUTE(SUBSTITUTE(SUBSTITUTE(SUBSTITUTE(SUBSTITUTE(SUBSTITUTE(SUBSTITUTE(SUBSTITUTE(SUBSTITUTE(SUBSTITUTE(SUBSTITUTE(SUBSTITUTE(LOWER(F9&amp;""),CHAR(160),"")," ",""),".",""),"-",""),"/",""),"?",""),"_",""),",",""),"[",""),"]",""),"(",""),")",""),"*",""))&gt;=3,ISNA(MATCH(SUBSTITUTE(SUBSTITUTE(SUBSTITUTE(SUBSTITUTE(SUBSTITUTE(SUBSTITUTE(SUBSTITUTE(SUBSTITUTE(SUBSTITUTE(SUBSTITUTE(SUBSTITUTE(SUBSTITUTE(SUBSTITUTE(LOWER(F9&amp;""),CHAR(160),"")," ",""),".",""),"-",""),"/",""),"?",""),"_",""),",",""),"[",""),"]",""),"(",""),")",""),"*",""),L_Placeholder,0))),AND(LEN(SUBSTITUTE(SUBSTITUTE(SUBSTITUTE(SUBSTITUTE(SUBSTITUTE(SUBSTITUTE(SUBSTITUTE(SUBSTITUTE(SUBSTITUTE(SUBSTITUTE(SUBSTITUTE(SUBSTITUTE(SUBSTITUTE(LOWER(G9&amp;""),CHAR(160),"")," ",""),".",""),"-",""),"/",""),"?",""),"_",""),",",""),"[",""),"]",""),"(",""),")",""),"*",""))&gt;=1,ISNA(MATCH(SUBSTITUTE(SUBSTITUTE(SUBSTITUTE(SUBSTITUTE(SUBSTITUTE(SUBSTITUTE(SUBSTITUTE(SUBSTITUTE(SUBSTITUTE(SUBSTITUTE(SUBSTITUTE(SUBSTITUTE(SUBSTITUTE(LOWER(G9&amp;""),CHAR(160),"")," ",""),".",""),"-",""),"/",""),"?",""),"_",""),",",""),"[",""),"]",""),"(",""),")",""),"*",""),L_Placeholder,0))),ISNUMBER(H9),H9&gt;=DATE(2020,1,1),H9&lt;=Flights!$D$9,AND(LEN(SUBSTITUTE(SUBSTITUTE(SUBSTITUTE(SUBSTITUTE(SUBSTITUTE(SUBSTITUTE(SUBSTITUTE(SUBSTITUTE(SUBSTITUTE(SUBSTITUTE(SUBSTITUTE(SUBSTITUTE(SUBSTITUTE(LOWER(I9&amp;""),CHAR(160),"")," ",""),".",""),"-",""),"/",""),"?",""),"_",""),",",""),"[",""),"]",""),"(",""),")",""),"*",""))&gt;=5,ISNA(MATCH(SUBSTITUTE(SUBSTITUTE(SUBSTITUTE(SUBSTITUTE(SUBSTITUTE(SUBSTITUTE(SUBSTITUTE(SUBSTITUTE(SUBSTITUTE(SUBSTITUTE(SUBSTITUTE(SUBSTITUTE(SUBSTITUTE(LOWER(I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"&amp;TRIM(SUBSTITUTE(SUBSTITUTE(SUBSTITUTE(SUBSTITUTE(SUBSTITUTE(SUBSTITUTE(SUBSTITUTE(SUBSTITUTE(SUBSTITUTE(SUBSTITUTE(SUBSTITUTE(SUBSTITUTE(SUBSTITUTE(SUBSTITUTE(SUBSTITUTE(SUBSTITUTE(SUBSTITUTE(SUBSTITUTE(SUBSTITUTE(SUBSTITUTE(LOWER(I9&amp;""),CHAR(160)," "),"."," "),","," "),"-"," "),"/"," "),"("," "),")"," "),":"," "),";"," "),"_"," "),"–"," "),"?"," "),"!"," "),"*"," "),"["," "),"]"," "),"'"," "),"#"," "),"+"," "),"&amp;"," "))&amp;" ")))&gt;0)),"ON FILE","OUTSTANDING"),"OUTSTANDING")</f>
        <v>OUTSTANDING</v>
      </c>
      <c r="K9" s="60"/>
      <c r="L9" s="60"/>
      <c r="M9" s="71"/>
      <c r="N9" s="60"/>
      <c r="O9" s="72" t="str">
        <f aca="false">IFERROR(IF(AND(AND(LEN(SUBSTITUTE(SUBSTITUTE(SUBSTITUTE(SUBSTITUTE(SUBSTITUTE(SUBSTITUTE(SUBSTITUTE(SUBSTITUTE(SUBSTITUTE(SUBSTITUTE(SUBSTITUTE(SUBSTITUTE(SUBSTITUTE(LOWER(K9&amp;""),CHAR(160),"")," ",""),".",""),"-",""),"/",""),"?",""),"_",""),",",""),"[",""),"]",""),"(",""),")",""),"*",""))&gt;=3,ISNA(MATCH(SUBSTITUTE(SUBSTITUTE(SUBSTITUTE(SUBSTITUTE(SUBSTITUTE(SUBSTITUTE(SUBSTITUTE(SUBSTITUTE(SUBSTITUTE(SUBSTITUTE(SUBSTITUTE(SUBSTITUTE(SUBSTITUTE(LOWER(K9&amp;""),CHAR(160),"")," ",""),".",""),"-",""),"/",""),"?",""),"_",""),",",""),"[",""),"]",""),"(",""),")",""),"*",""),L_Placeholder,0))),AND(LEN(SUBSTITUTE(SUBSTITUTE(SUBSTITUTE(SUBSTITUTE(SUBSTITUTE(SUBSTITUTE(SUBSTITUTE(SUBSTITUTE(SUBSTITUTE(SUBSTITUTE(SUBSTITUTE(SUBSTITUTE(SUBSTITUTE(LOWER(L9&amp;""),CHAR(160),"")," ",""),".",""),"-",""),"/",""),"?",""),"_",""),",",""),"[",""),"]",""),"(",""),")",""),"*",""))&gt;=1,ISNA(MATCH(SUBSTITUTE(SUBSTITUTE(SUBSTITUTE(SUBSTITUTE(SUBSTITUTE(SUBSTITUTE(SUBSTITUTE(SUBSTITUTE(SUBSTITUTE(SUBSTITUTE(SUBSTITUTE(SUBSTITUTE(SUBSTITUTE(LOWER(L9&amp;""),CHAR(160),"")," ",""),".",""),"-",""),"/",""),"?",""),"_",""),",",""),"[",""),"]",""),"(",""),")",""),"*",""),L_Placeholder,0))),ISNUMBER(M9),M9&gt;=DATE(2020,1,1),M9&lt;=Flights!$D$9,AND(LEN(SUBSTITUTE(SUBSTITUTE(SUBSTITUTE(SUBSTITUTE(SUBSTITUTE(SUBSTITUTE(SUBSTITUTE(SUBSTITUTE(SUBSTITUTE(SUBSTITUTE(SUBSTITUTE(SUBSTITUTE(SUBSTITUTE(LOWER(N9&amp;""),CHAR(160),"")," ",""),".",""),"-",""),"/",""),"?",""),"_",""),",",""),"[",""),"]",""),"(",""),")",""),"*",""))&gt;=5,ISNA(MATCH(SUBSTITUTE(SUBSTITUTE(SUBSTITUTE(SUBSTITUTE(SUBSTITUTE(SUBSTITUTE(SUBSTITUTE(SUBSTITUTE(SUBSTITUTE(SUBSTITUTE(SUBSTITUTE(SUBSTITUTE(SUBSTITUTE(LOWER(N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"&amp;TRIM(SUBSTITUTE(SUBSTITUTE(SUBSTITUTE(SUBSTITUTE(SUBSTITUTE(SUBSTITUTE(SUBSTITUTE(SUBSTITUTE(SUBSTITUTE(SUBSTITUTE(SUBSTITUTE(SUBSTITUTE(SUBSTITUTE(SUBSTITUTE(SUBSTITUTE(SUBSTITUTE(SUBSTITUTE(SUBSTITUTE(SUBSTITUTE(SUBSTITUTE(LOWER(N9&amp;""),CHAR(160)," "),"."," "),","," "),"-"," "),"/"," "),"("," "),")"," "),":"," "),";"," "),"_"," "),"–"," "),"?"," "),"!"," "),"*"," "),"["," "),"]"," "),"'"," "),"#"," "),"+"," "),"&amp;"," "))&amp;" ")))&gt;0)),"ON FILE","OUTSTANDING"),"OUTSTANDING")</f>
        <v>OUTSTANDING</v>
      </c>
      <c r="P9" s="73" t="n">
        <f aca="false">(J9="OUTSTANDING")+(O9="OUTSTANDING")</f>
        <v>2</v>
      </c>
      <c r="Q9" s="57" t="s">
        <v>1478</v>
      </c>
    </row>
    <row r="10" customFormat="false" ht="30" hidden="false" customHeight="true" outlineLevel="0" collapsed="false">
      <c r="A10" s="69" t="s">
        <v>228</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IFERROR(IF(AND(AND(LEN(SUBSTITUTE(SUBSTITUTE(SUBSTITUTE(SUBSTITUTE(SUBSTITUTE(SUBSTITUTE(SUBSTITUTE(SUBSTITUTE(SUBSTITUTE(SUBSTITUTE(SUBSTITUTE(SUBSTITUTE(SUBSTITUTE(LOWER(F10&amp;""),CHAR(160),"")," ",""),".",""),"-",""),"/",""),"?",""),"_",""),",",""),"[",""),"]",""),"(",""),")",""),"*",""))&gt;=3,ISNA(MATCH(SUBSTITUTE(SUBSTITUTE(SUBSTITUTE(SUBSTITUTE(SUBSTITUTE(SUBSTITUTE(SUBSTITUTE(SUBSTITUTE(SUBSTITUTE(SUBSTITUTE(SUBSTITUTE(SUBSTITUTE(SUBSTITUTE(LOWER(F10&amp;""),CHAR(160),"")," ",""),".",""),"-",""),"/",""),"?",""),"_",""),",",""),"[",""),"]",""),"(",""),")",""),"*",""),L_Placeholder,0))),AND(LEN(SUBSTITUTE(SUBSTITUTE(SUBSTITUTE(SUBSTITUTE(SUBSTITUTE(SUBSTITUTE(SUBSTITUTE(SUBSTITUTE(SUBSTITUTE(SUBSTITUTE(SUBSTITUTE(SUBSTITUTE(SUBSTITUTE(LOWER(G10&amp;""),CHAR(160),"")," ",""),".",""),"-",""),"/",""),"?",""),"_",""),",",""),"[",""),"]",""),"(",""),")",""),"*",""))&gt;=1,ISNA(MATCH(SUBSTITUTE(SUBSTITUTE(SUBSTITUTE(SUBSTITUTE(SUBSTITUTE(SUBSTITUTE(SUBSTITUTE(SUBSTITUTE(SUBSTITUTE(SUBSTITUTE(SUBSTITUTE(SUBSTITUTE(SUBSTITUTE(LOWER(G10&amp;""),CHAR(160),"")," ",""),".",""),"-",""),"/",""),"?",""),"_",""),",",""),"[",""),"]",""),"(",""),")",""),"*",""),L_Placeholder,0))),ISNUMBER(H10),H10&gt;=DATE(2020,1,1),H10&lt;=Flights!$D$10,AND(LEN(SUBSTITUTE(SUBSTITUTE(SUBSTITUTE(SUBSTITUTE(SUBSTITUTE(SUBSTITUTE(SUBSTITUTE(SUBSTITUTE(SUBSTITUTE(SUBSTITUTE(SUBSTITUTE(SUBSTITUTE(SUBSTITUTE(LOWER(I10&amp;""),CHAR(160),"")," ",""),".",""),"-",""),"/",""),"?",""),"_",""),",",""),"[",""),"]",""),"(",""),")",""),"*",""))&gt;=5,ISNA(MATCH(SUBSTITUTE(SUBSTITUTE(SUBSTITUTE(SUBSTITUTE(SUBSTITUTE(SUBSTITUTE(SUBSTITUTE(SUBSTITUTE(SUBSTITUTE(SUBSTITUTE(SUBSTITUTE(SUBSTITUTE(SUBSTITUTE(LOWER(I10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"&amp;TRIM(SUBSTITUTE(SUBSTITUTE(SUBSTITUTE(SUBSTITUTE(SUBSTITUTE(SUBSTITUTE(SUBSTITUTE(SUBSTITUTE(SUBSTITUTE(SUBSTITUTE(SUBSTITUTE(SUBSTITUTE(SUBSTITUTE(SUBSTITUTE(SUBSTITUTE(SUBSTITUTE(SUBSTITUTE(SUBSTITUTE(SUBSTITUTE(SUBSTITUTE(LOWER(I10&amp;""),CHAR(160)," "),"."," "),","," "),"-"," "),"/"," "),"("," "),")"," "),":"," "),";"," "),"_"," "),"–"," "),"?"," "),"!"," "),"*"," "),"["," "),"]"," "),"'"," "),"#"," "),"+"," "),"&amp;"," "))&amp;" ")))&gt;0)),"ON FILE","OUTSTANDING"),"OUTSTANDING")</f>
        <v>OUTSTANDING</v>
      </c>
      <c r="K10" s="60"/>
      <c r="L10" s="60"/>
      <c r="M10" s="71"/>
      <c r="N10" s="60"/>
      <c r="O10" s="72" t="str">
        <f aca="false">IFERROR(IF(AND(AND(LEN(SUBSTITUTE(SUBSTITUTE(SUBSTITUTE(SUBSTITUTE(SUBSTITUTE(SUBSTITUTE(SUBSTITUTE(SUBSTITUTE(SUBSTITUTE(SUBSTITUTE(SUBSTITUTE(SUBSTITUTE(SUBSTITUTE(LOWER(K10&amp;""),CHAR(160),"")," ",""),".",""),"-",""),"/",""),"?",""),"_",""),",",""),"[",""),"]",""),"(",""),")",""),"*",""))&gt;=3,ISNA(MATCH(SUBSTITUTE(SUBSTITUTE(SUBSTITUTE(SUBSTITUTE(SUBSTITUTE(SUBSTITUTE(SUBSTITUTE(SUBSTITUTE(SUBSTITUTE(SUBSTITUTE(SUBSTITUTE(SUBSTITUTE(SUBSTITUTE(LOWER(K10&amp;""),CHAR(160),"")," ",""),".",""),"-",""),"/",""),"?",""),"_",""),",",""),"[",""),"]",""),"(",""),")",""),"*",""),L_Placeholder,0))),AND(LEN(SUBSTITUTE(SUBSTITUTE(SUBSTITUTE(SUBSTITUTE(SUBSTITUTE(SUBSTITUTE(SUBSTITUTE(SUBSTITUTE(SUBSTITUTE(SUBSTITUTE(SUBSTITUTE(SUBSTITUTE(SUBSTITUTE(LOWER(L10&amp;""),CHAR(160),"")," ",""),".",""),"-",""),"/",""),"?",""),"_",""),",",""),"[",""),"]",""),"(",""),")",""),"*",""))&gt;=1,ISNA(MATCH(SUBSTITUTE(SUBSTITUTE(SUBSTITUTE(SUBSTITUTE(SUBSTITUTE(SUBSTITUTE(SUBSTITUTE(SUBSTITUTE(SUBSTITUTE(SUBSTITUTE(SUBSTITUTE(SUBSTITUTE(SUBSTITUTE(LOWER(L10&amp;""),CHAR(160),"")," ",""),".",""),"-",""),"/",""),"?",""),"_",""),",",""),"[",""),"]",""),"(",""),")",""),"*",""),L_Placeholder,0))),ISNUMBER(M10),M10&gt;=DATE(2020,1,1),M10&lt;=Flights!$D$10,AND(LEN(SUBSTITUTE(SUBSTITUTE(SUBSTITUTE(SUBSTITUTE(SUBSTITUTE(SUBSTITUTE(SUBSTITUTE(SUBSTITUTE(SUBSTITUTE(SUBSTITUTE(SUBSTITUTE(SUBSTITUTE(SUBSTITUTE(LOWER(N10&amp;""),CHAR(160),"")," ",""),".",""),"-",""),"/",""),"?",""),"_",""),",",""),"[",""),"]",""),"(",""),")",""),"*",""))&gt;=5,ISNA(MATCH(SUBSTITUTE(SUBSTITUTE(SUBSTITUTE(SUBSTITUTE(SUBSTITUTE(SUBSTITUTE(SUBSTITUTE(SUBSTITUTE(SUBSTITUTE(SUBSTITUTE(SUBSTITUTE(SUBSTITUTE(SUBSTITUTE(LOWER(N10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"&amp;TRIM(SUBSTITUTE(SUBSTITUTE(SUBSTITUTE(SUBSTITUTE(SUBSTITUTE(SUBSTITUTE(SUBSTITUTE(SUBSTITUTE(SUBSTITUTE(SUBSTITUTE(SUBSTITUTE(SUBSTITUTE(SUBSTITUTE(SUBSTITUTE(SUBSTITUTE(SUBSTITUTE(SUBSTITUTE(SUBSTITUTE(SUBSTITUTE(SUBSTITUTE(LOWER(N10&amp;""),CHAR(160)," "),"."," "),","," "),"-"," "),"/"," "),"("," "),")"," "),":"," "),";"," "),"_"," "),"–"," "),"?"," "),"!"," "),"*"," "),"["," "),"]"," "),"'"," "),"#"," "),"+"," "),"&amp;"," "))&amp;" ")))&gt;0)),"ON FILE","OUTSTANDING"),"OUTSTANDING")</f>
        <v>OUTSTANDING</v>
      </c>
      <c r="P10" s="73" t="n">
        <f aca="false">(J10="OUTSTANDING")+(O10="OUTSTANDING")</f>
        <v>2</v>
      </c>
      <c r="Q10" s="57" t="s">
        <v>1478</v>
      </c>
    </row>
    <row r="11" customFormat="false" ht="30" hidden="false" customHeight="true" outlineLevel="0" collapsed="false">
      <c r="A11" s="69" t="s">
        <v>232</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IFERROR(IF(AND(AND(LEN(SUBSTITUTE(SUBSTITUTE(SUBSTITUTE(SUBSTITUTE(SUBSTITUTE(SUBSTITUTE(SUBSTITUTE(SUBSTITUTE(SUBSTITUTE(SUBSTITUTE(SUBSTITUTE(SUBSTITUTE(SUBSTITUTE(LOWER(F11&amp;""),CHAR(160),"")," ",""),".",""),"-",""),"/",""),"?",""),"_",""),",",""),"[",""),"]",""),"(",""),")",""),"*",""))&gt;=3,ISNA(MATCH(SUBSTITUTE(SUBSTITUTE(SUBSTITUTE(SUBSTITUTE(SUBSTITUTE(SUBSTITUTE(SUBSTITUTE(SUBSTITUTE(SUBSTITUTE(SUBSTITUTE(SUBSTITUTE(SUBSTITUTE(SUBSTITUTE(LOWER(F11&amp;""),CHAR(160),"")," ",""),".",""),"-",""),"/",""),"?",""),"_",""),",",""),"[",""),"]",""),"(",""),")",""),"*",""),L_Placeholder,0))),AND(LEN(SUBSTITUTE(SUBSTITUTE(SUBSTITUTE(SUBSTITUTE(SUBSTITUTE(SUBSTITUTE(SUBSTITUTE(SUBSTITUTE(SUBSTITUTE(SUBSTITUTE(SUBSTITUTE(SUBSTITUTE(SUBSTITUTE(LOWER(G11&amp;""),CHAR(160),"")," ",""),".",""),"-",""),"/",""),"?",""),"_",""),",",""),"[",""),"]",""),"(",""),")",""),"*",""))&gt;=1,ISNA(MATCH(SUBSTITUTE(SUBSTITUTE(SUBSTITUTE(SUBSTITUTE(SUBSTITUTE(SUBSTITUTE(SUBSTITUTE(SUBSTITUTE(SUBSTITUTE(SUBSTITUTE(SUBSTITUTE(SUBSTITUTE(SUBSTITUTE(LOWER(G11&amp;""),CHAR(160),"")," ",""),".",""),"-",""),"/",""),"?",""),"_",""),",",""),"[",""),"]",""),"(",""),")",""),"*",""),L_Placeholder,0))),ISNUMBER(H11),H11&gt;=DATE(2020,1,1),H11&lt;=Flights!$D$11,AND(LEN(SUBSTITUTE(SUBSTITUTE(SUBSTITUTE(SUBSTITUTE(SUBSTITUTE(SUBSTITUTE(SUBSTITUTE(SUBSTITUTE(SUBSTITUTE(SUBSTITUTE(SUBSTITUTE(SUBSTITUTE(SUBSTITUTE(LOWER(I11&amp;""),CHAR(160),"")," ",""),".",""),"-",""),"/",""),"?",""),"_",""),",",""),"[",""),"]",""),"(",""),")",""),"*",""))&gt;=5,ISNA(MATCH(SUBSTITUTE(SUBSTITUTE(SUBSTITUTE(SUBSTITUTE(SUBSTITUTE(SUBSTITUTE(SUBSTITUTE(SUBSTITUTE(SUBSTITUTE(SUBSTITUTE(SUBSTITUTE(SUBSTITUTE(SUBSTITUTE(LOWER(I11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"&amp;TRIM(SUBSTITUTE(SUBSTITUTE(SUBSTITUTE(SUBSTITUTE(SUBSTITUTE(SUBSTITUTE(SUBSTITUTE(SUBSTITUTE(SUBSTITUTE(SUBSTITUTE(SUBSTITUTE(SUBSTITUTE(SUBSTITUTE(SUBSTITUTE(SUBSTITUTE(SUBSTITUTE(SUBSTITUTE(SUBSTITUTE(SUBSTITUTE(SUBSTITUTE(LOWER(I11&amp;""),CHAR(160)," "),"."," "),","," "),"-"," "),"/"," "),"("," "),")"," "),":"," "),";"," "),"_"," "),"–"," "),"?"," "),"!"," "),"*"," "),"["," "),"]"," "),"'"," "),"#"," "),"+"," "),"&amp;"," "))&amp;" ")))&gt;0)),"ON FILE","OUTSTANDING"),"OUTSTANDING")</f>
        <v>OUTSTANDING</v>
      </c>
      <c r="K11" s="60"/>
      <c r="L11" s="60"/>
      <c r="M11" s="71"/>
      <c r="N11" s="60"/>
      <c r="O11" s="72" t="str">
        <f aca="false">IFERROR(IF(AND(AND(LEN(SUBSTITUTE(SUBSTITUTE(SUBSTITUTE(SUBSTITUTE(SUBSTITUTE(SUBSTITUTE(SUBSTITUTE(SUBSTITUTE(SUBSTITUTE(SUBSTITUTE(SUBSTITUTE(SUBSTITUTE(SUBSTITUTE(LOWER(K11&amp;""),CHAR(160),"")," ",""),".",""),"-",""),"/",""),"?",""),"_",""),",",""),"[",""),"]",""),"(",""),")",""),"*",""))&gt;=3,ISNA(MATCH(SUBSTITUTE(SUBSTITUTE(SUBSTITUTE(SUBSTITUTE(SUBSTITUTE(SUBSTITUTE(SUBSTITUTE(SUBSTITUTE(SUBSTITUTE(SUBSTITUTE(SUBSTITUTE(SUBSTITUTE(SUBSTITUTE(LOWER(K11&amp;""),CHAR(160),"")," ",""),".",""),"-",""),"/",""),"?",""),"_",""),",",""),"[",""),"]",""),"(",""),")",""),"*",""),L_Placeholder,0))),AND(LEN(SUBSTITUTE(SUBSTITUTE(SUBSTITUTE(SUBSTITUTE(SUBSTITUTE(SUBSTITUTE(SUBSTITUTE(SUBSTITUTE(SUBSTITUTE(SUBSTITUTE(SUBSTITUTE(SUBSTITUTE(SUBSTITUTE(LOWER(L11&amp;""),CHAR(160),"")," ",""),".",""),"-",""),"/",""),"?",""),"_",""),",",""),"[",""),"]",""),"(",""),")",""),"*",""))&gt;=1,ISNA(MATCH(SUBSTITUTE(SUBSTITUTE(SUBSTITUTE(SUBSTITUTE(SUBSTITUTE(SUBSTITUTE(SUBSTITUTE(SUBSTITUTE(SUBSTITUTE(SUBSTITUTE(SUBSTITUTE(SUBSTITUTE(SUBSTITUTE(LOWER(L11&amp;""),CHAR(160),"")," ",""),".",""),"-",""),"/",""),"?",""),"_",""),",",""),"[",""),"]",""),"(",""),")",""),"*",""),L_Placeholder,0))),ISNUMBER(M11),M11&gt;=DATE(2020,1,1),M11&lt;=Flights!$D$11,AND(LEN(SUBSTITUTE(SUBSTITUTE(SUBSTITUTE(SUBSTITUTE(SUBSTITUTE(SUBSTITUTE(SUBSTITUTE(SUBSTITUTE(SUBSTITUTE(SUBSTITUTE(SUBSTITUTE(SUBSTITUTE(SUBSTITUTE(LOWER(N11&amp;""),CHAR(160),"")," ",""),".",""),"-",""),"/",""),"?",""),"_",""),",",""),"[",""),"]",""),"(",""),")",""),"*",""))&gt;=5,ISNA(MATCH(SUBSTITUTE(SUBSTITUTE(SUBSTITUTE(SUBSTITUTE(SUBSTITUTE(SUBSTITUTE(SUBSTITUTE(SUBSTITUTE(SUBSTITUTE(SUBSTITUTE(SUBSTITUTE(SUBSTITUTE(SUBSTITUTE(LOWER(N11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"&amp;TRIM(SUBSTITUTE(SUBSTITUTE(SUBSTITUTE(SUBSTITUTE(SUBSTITUTE(SUBSTITUTE(SUBSTITUTE(SUBSTITUTE(SUBSTITUTE(SUBSTITUTE(SUBSTITUTE(SUBSTITUTE(SUBSTITUTE(SUBSTITUTE(SUBSTITUTE(SUBSTITUTE(SUBSTITUTE(SUBSTITUTE(SUBSTITUTE(SUBSTITUTE(LOWER(N11&amp;""),CHAR(160)," "),"."," "),","," "),"-"," "),"/"," "),"("," "),")"," "),":"," "),";"," "),"_"," "),"–"," "),"?"," "),"!"," "),"*"," "),"["," "),"]"," "),"'"," "),"#"," "),"+"," "),"&amp;"," "))&amp;" ")))&gt;0)),"ON FILE","OUTSTANDING"),"OUTSTANDING")</f>
        <v>OUTSTANDING</v>
      </c>
      <c r="P11" s="73" t="n">
        <f aca="false">(J11="OUTSTANDING")+(O11="OUTSTANDING")</f>
        <v>2</v>
      </c>
      <c r="Q11" s="57" t="s">
        <v>1478</v>
      </c>
    </row>
    <row r="12" customFormat="false" ht="30" hidden="false" customHeight="true" outlineLevel="0" collapsed="false">
      <c r="A12" s="69" t="s">
        <v>235</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IFERROR(IF(AND(AND(LEN(SUBSTITUTE(SUBSTITUTE(SUBSTITUTE(SUBSTITUTE(SUBSTITUTE(SUBSTITUTE(SUBSTITUTE(SUBSTITUTE(SUBSTITUTE(SUBSTITUTE(SUBSTITUTE(SUBSTITUTE(SUBSTITUTE(LOWER(F12&amp;""),CHAR(160),"")," ",""),".",""),"-",""),"/",""),"?",""),"_",""),",",""),"[",""),"]",""),"(",""),")",""),"*",""))&gt;=3,ISNA(MATCH(SUBSTITUTE(SUBSTITUTE(SUBSTITUTE(SUBSTITUTE(SUBSTITUTE(SUBSTITUTE(SUBSTITUTE(SUBSTITUTE(SUBSTITUTE(SUBSTITUTE(SUBSTITUTE(SUBSTITUTE(SUBSTITUTE(LOWER(F12&amp;""),CHAR(160),"")," ",""),".",""),"-",""),"/",""),"?",""),"_",""),",",""),"[",""),"]",""),"(",""),")",""),"*",""),L_Placeholder,0))),AND(LEN(SUBSTITUTE(SUBSTITUTE(SUBSTITUTE(SUBSTITUTE(SUBSTITUTE(SUBSTITUTE(SUBSTITUTE(SUBSTITUTE(SUBSTITUTE(SUBSTITUTE(SUBSTITUTE(SUBSTITUTE(SUBSTITUTE(LOWER(G12&amp;""),CHAR(160),"")," ",""),".",""),"-",""),"/",""),"?",""),"_",""),",",""),"[",""),"]",""),"(",""),")",""),"*",""))&gt;=1,ISNA(MATCH(SUBSTITUTE(SUBSTITUTE(SUBSTITUTE(SUBSTITUTE(SUBSTITUTE(SUBSTITUTE(SUBSTITUTE(SUBSTITUTE(SUBSTITUTE(SUBSTITUTE(SUBSTITUTE(SUBSTITUTE(SUBSTITUTE(LOWER(G12&amp;""),CHAR(160),"")," ",""),".",""),"-",""),"/",""),"?",""),"_",""),",",""),"[",""),"]",""),"(",""),")",""),"*",""),L_Placeholder,0))),ISNUMBER(H12),H12&gt;=DATE(2020,1,1),H12&lt;=Flights!$D$12,AND(LEN(SUBSTITUTE(SUBSTITUTE(SUBSTITUTE(SUBSTITUTE(SUBSTITUTE(SUBSTITUTE(SUBSTITUTE(SUBSTITUTE(SUBSTITUTE(SUBSTITUTE(SUBSTITUTE(SUBSTITUTE(SUBSTITUTE(LOWER(I12&amp;""),CHAR(160),"")," ",""),".",""),"-",""),"/",""),"?",""),"_",""),",",""),"[",""),"]",""),"(",""),")",""),"*",""))&gt;=5,ISNA(MATCH(SUBSTITUTE(SUBSTITUTE(SUBSTITUTE(SUBSTITUTE(SUBSTITUTE(SUBSTITUTE(SUBSTITUTE(SUBSTITUTE(SUBSTITUTE(SUBSTITUTE(SUBSTITUTE(SUBSTITUTE(SUBSTITUTE(LOWER(I12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"&amp;TRIM(SUBSTITUTE(SUBSTITUTE(SUBSTITUTE(SUBSTITUTE(SUBSTITUTE(SUBSTITUTE(SUBSTITUTE(SUBSTITUTE(SUBSTITUTE(SUBSTITUTE(SUBSTITUTE(SUBSTITUTE(SUBSTITUTE(SUBSTITUTE(SUBSTITUTE(SUBSTITUTE(SUBSTITUTE(SUBSTITUTE(SUBSTITUTE(SUBSTITUTE(LOWER(I12&amp;""),CHAR(160)," "),"."," "),","," "),"-"," "),"/"," "),"("," "),")"," "),":"," "),";"," "),"_"," "),"–"," "),"?"," "),"!"," "),"*"," "),"["," "),"]"," "),"'"," "),"#"," "),"+"," "),"&amp;"," "))&amp;" ")))&gt;0)),"ON FILE","OUTSTANDING"),"OUTSTANDING")</f>
        <v>OUTSTANDING</v>
      </c>
      <c r="K12" s="60"/>
      <c r="L12" s="60"/>
      <c r="M12" s="71"/>
      <c r="N12" s="60"/>
      <c r="O12" s="72" t="str">
        <f aca="false">IFERROR(IF(AND(AND(LEN(SUBSTITUTE(SUBSTITUTE(SUBSTITUTE(SUBSTITUTE(SUBSTITUTE(SUBSTITUTE(SUBSTITUTE(SUBSTITUTE(SUBSTITUTE(SUBSTITUTE(SUBSTITUTE(SUBSTITUTE(SUBSTITUTE(LOWER(K12&amp;""),CHAR(160),"")," ",""),".",""),"-",""),"/",""),"?",""),"_",""),",",""),"[",""),"]",""),"(",""),")",""),"*",""))&gt;=3,ISNA(MATCH(SUBSTITUTE(SUBSTITUTE(SUBSTITUTE(SUBSTITUTE(SUBSTITUTE(SUBSTITUTE(SUBSTITUTE(SUBSTITUTE(SUBSTITUTE(SUBSTITUTE(SUBSTITUTE(SUBSTITUTE(SUBSTITUTE(LOWER(K12&amp;""),CHAR(160),"")," ",""),".",""),"-",""),"/",""),"?",""),"_",""),",",""),"[",""),"]",""),"(",""),")",""),"*",""),L_Placeholder,0))),AND(LEN(SUBSTITUTE(SUBSTITUTE(SUBSTITUTE(SUBSTITUTE(SUBSTITUTE(SUBSTITUTE(SUBSTITUTE(SUBSTITUTE(SUBSTITUTE(SUBSTITUTE(SUBSTITUTE(SUBSTITUTE(SUBSTITUTE(LOWER(L12&amp;""),CHAR(160),"")," ",""),".",""),"-",""),"/",""),"?",""),"_",""),",",""),"[",""),"]",""),"(",""),")",""),"*",""))&gt;=1,ISNA(MATCH(SUBSTITUTE(SUBSTITUTE(SUBSTITUTE(SUBSTITUTE(SUBSTITUTE(SUBSTITUTE(SUBSTITUTE(SUBSTITUTE(SUBSTITUTE(SUBSTITUTE(SUBSTITUTE(SUBSTITUTE(SUBSTITUTE(LOWER(L12&amp;""),CHAR(160),"")," ",""),".",""),"-",""),"/",""),"?",""),"_",""),",",""),"[",""),"]",""),"(",""),")",""),"*",""),L_Placeholder,0))),ISNUMBER(M12),M12&gt;=DATE(2020,1,1),M12&lt;=Flights!$D$12,AND(LEN(SUBSTITUTE(SUBSTITUTE(SUBSTITUTE(SUBSTITUTE(SUBSTITUTE(SUBSTITUTE(SUBSTITUTE(SUBSTITUTE(SUBSTITUTE(SUBSTITUTE(SUBSTITUTE(SUBSTITUTE(SUBSTITUTE(LOWER(N12&amp;""),CHAR(160),"")," ",""),".",""),"-",""),"/",""),"?",""),"_",""),",",""),"[",""),"]",""),"(",""),")",""),"*",""))&gt;=5,ISNA(MATCH(SUBSTITUTE(SUBSTITUTE(SUBSTITUTE(SUBSTITUTE(SUBSTITUTE(SUBSTITUTE(SUBSTITUTE(SUBSTITUTE(SUBSTITUTE(SUBSTITUTE(SUBSTITUTE(SUBSTITUTE(SUBSTITUTE(LOWER(N12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"&amp;TRIM(SUBSTITUTE(SUBSTITUTE(SUBSTITUTE(SUBSTITUTE(SUBSTITUTE(SUBSTITUTE(SUBSTITUTE(SUBSTITUTE(SUBSTITUTE(SUBSTITUTE(SUBSTITUTE(SUBSTITUTE(SUBSTITUTE(SUBSTITUTE(SUBSTITUTE(SUBSTITUTE(SUBSTITUTE(SUBSTITUTE(SUBSTITUTE(SUBSTITUTE(LOWER(N12&amp;""),CHAR(160)," "),"."," "),","," "),"-"," "),"/"," "),"("," "),")"," "),":"," "),";"," "),"_"," "),"–"," "),"?"," "),"!"," "),"*"," "),"["," "),"]"," "),"'"," "),"#"," "),"+"," "),"&amp;"," "))&amp;" ")))&gt;0)),"ON FILE","OUTSTANDING"),"OUTSTANDING")</f>
        <v>OUTSTANDING</v>
      </c>
      <c r="P12" s="73" t="n">
        <f aca="false">(J12="OUTSTANDING")+(O12="OUTSTANDING")</f>
        <v>2</v>
      </c>
      <c r="Q12" s="57" t="s">
        <v>1478</v>
      </c>
    </row>
    <row r="13" customFormat="false" ht="30" hidden="false" customHeight="true" outlineLevel="0" collapsed="false">
      <c r="A13" s="69" t="s">
        <v>243</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IFERROR(IF(AND(AND(LEN(SUBSTITUTE(SUBSTITUTE(SUBSTITUTE(SUBSTITUTE(SUBSTITUTE(SUBSTITUTE(SUBSTITUTE(SUBSTITUTE(SUBSTITUTE(SUBSTITUTE(SUBSTITUTE(SUBSTITUTE(SUBSTITUTE(LOWER(F13&amp;""),CHAR(160),"")," ",""),".",""),"-",""),"/",""),"?",""),"_",""),",",""),"[",""),"]",""),"(",""),")",""),"*",""))&gt;=3,ISNA(MATCH(SUBSTITUTE(SUBSTITUTE(SUBSTITUTE(SUBSTITUTE(SUBSTITUTE(SUBSTITUTE(SUBSTITUTE(SUBSTITUTE(SUBSTITUTE(SUBSTITUTE(SUBSTITUTE(SUBSTITUTE(SUBSTITUTE(LOWER(F13&amp;""),CHAR(160),"")," ",""),".",""),"-",""),"/",""),"?",""),"_",""),",",""),"[",""),"]",""),"(",""),")",""),"*",""),L_Placeholder,0))),AND(LEN(SUBSTITUTE(SUBSTITUTE(SUBSTITUTE(SUBSTITUTE(SUBSTITUTE(SUBSTITUTE(SUBSTITUTE(SUBSTITUTE(SUBSTITUTE(SUBSTITUTE(SUBSTITUTE(SUBSTITUTE(SUBSTITUTE(LOWER(G13&amp;""),CHAR(160),"")," ",""),".",""),"-",""),"/",""),"?",""),"_",""),",",""),"[",""),"]",""),"(",""),")",""),"*",""))&gt;=1,ISNA(MATCH(SUBSTITUTE(SUBSTITUTE(SUBSTITUTE(SUBSTITUTE(SUBSTITUTE(SUBSTITUTE(SUBSTITUTE(SUBSTITUTE(SUBSTITUTE(SUBSTITUTE(SUBSTITUTE(SUBSTITUTE(SUBSTITUTE(LOWER(G13&amp;""),CHAR(160),"")," ",""),".",""),"-",""),"/",""),"?",""),"_",""),",",""),"[",""),"]",""),"(",""),")",""),"*",""),L_Placeholder,0))),ISNUMBER(H13),H13&gt;=DATE(2020,1,1),H13&lt;=Flights!$D$13,AND(LEN(SUBSTITUTE(SUBSTITUTE(SUBSTITUTE(SUBSTITUTE(SUBSTITUTE(SUBSTITUTE(SUBSTITUTE(SUBSTITUTE(SUBSTITUTE(SUBSTITUTE(SUBSTITUTE(SUBSTITUTE(SUBSTITUTE(LOWER(I13&amp;""),CHAR(160),"")," ",""),".",""),"-",""),"/",""),"?",""),"_",""),",",""),"[",""),"]",""),"(",""),")",""),"*",""))&gt;=5,ISNA(MATCH(SUBSTITUTE(SUBSTITUTE(SUBSTITUTE(SUBSTITUTE(SUBSTITUTE(SUBSTITUTE(SUBSTITUTE(SUBSTITUTE(SUBSTITUTE(SUBSTITUTE(SUBSTITUTE(SUBSTITUTE(SUBSTITUTE(LOWER(I13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"&amp;TRIM(SUBSTITUTE(SUBSTITUTE(SUBSTITUTE(SUBSTITUTE(SUBSTITUTE(SUBSTITUTE(SUBSTITUTE(SUBSTITUTE(SUBSTITUTE(SUBSTITUTE(SUBSTITUTE(SUBSTITUTE(SUBSTITUTE(SUBSTITUTE(SUBSTITUTE(SUBSTITUTE(SUBSTITUTE(SUBSTITUTE(SUBSTITUTE(SUBSTITUTE(LOWER(I13&amp;""),CHAR(160)," "),"."," "),","," "),"-"," "),"/"," "),"("," "),")"," "),":"," "),";"," "),"_"," "),"–"," "),"?"," "),"!"," "),"*"," "),"["," "),"]"," "),"'"," "),"#"," "),"+"," "),"&amp;"," "))&amp;" ")))&gt;0)),"ON FILE","OUTSTANDING"),"OUTSTANDING")</f>
        <v>OUTSTANDING</v>
      </c>
      <c r="K13" s="60"/>
      <c r="L13" s="60"/>
      <c r="M13" s="71"/>
      <c r="N13" s="60"/>
      <c r="O13" s="72" t="str">
        <f aca="false">IFERROR(IF(AND(AND(LEN(SUBSTITUTE(SUBSTITUTE(SUBSTITUTE(SUBSTITUTE(SUBSTITUTE(SUBSTITUTE(SUBSTITUTE(SUBSTITUTE(SUBSTITUTE(SUBSTITUTE(SUBSTITUTE(SUBSTITUTE(SUBSTITUTE(LOWER(K13&amp;""),CHAR(160),"")," ",""),".",""),"-",""),"/",""),"?",""),"_",""),",",""),"[",""),"]",""),"(",""),")",""),"*",""))&gt;=3,ISNA(MATCH(SUBSTITUTE(SUBSTITUTE(SUBSTITUTE(SUBSTITUTE(SUBSTITUTE(SUBSTITUTE(SUBSTITUTE(SUBSTITUTE(SUBSTITUTE(SUBSTITUTE(SUBSTITUTE(SUBSTITUTE(SUBSTITUTE(LOWER(K13&amp;""),CHAR(160),"")," ",""),".",""),"-",""),"/",""),"?",""),"_",""),",",""),"[",""),"]",""),"(",""),")",""),"*",""),L_Placeholder,0))),AND(LEN(SUBSTITUTE(SUBSTITUTE(SUBSTITUTE(SUBSTITUTE(SUBSTITUTE(SUBSTITUTE(SUBSTITUTE(SUBSTITUTE(SUBSTITUTE(SUBSTITUTE(SUBSTITUTE(SUBSTITUTE(SUBSTITUTE(LOWER(L13&amp;""),CHAR(160),"")," ",""),".",""),"-",""),"/",""),"?",""),"_",""),",",""),"[",""),"]",""),"(",""),")",""),"*",""))&gt;=1,ISNA(MATCH(SUBSTITUTE(SUBSTITUTE(SUBSTITUTE(SUBSTITUTE(SUBSTITUTE(SUBSTITUTE(SUBSTITUTE(SUBSTITUTE(SUBSTITUTE(SUBSTITUTE(SUBSTITUTE(SUBSTITUTE(SUBSTITUTE(LOWER(L13&amp;""),CHAR(160),"")," ",""),".",""),"-",""),"/",""),"?",""),"_",""),",",""),"[",""),"]",""),"(",""),")",""),"*",""),L_Placeholder,0))),ISNUMBER(M13),M13&gt;=DATE(2020,1,1),M13&lt;=Flights!$D$13,AND(LEN(SUBSTITUTE(SUBSTITUTE(SUBSTITUTE(SUBSTITUTE(SUBSTITUTE(SUBSTITUTE(SUBSTITUTE(SUBSTITUTE(SUBSTITUTE(SUBSTITUTE(SUBSTITUTE(SUBSTITUTE(SUBSTITUTE(LOWER(N13&amp;""),CHAR(160),"")," ",""),".",""),"-",""),"/",""),"?",""),"_",""),",",""),"[",""),"]",""),"(",""),")",""),"*",""))&gt;=5,ISNA(MATCH(SUBSTITUTE(SUBSTITUTE(SUBSTITUTE(SUBSTITUTE(SUBSTITUTE(SUBSTITUTE(SUBSTITUTE(SUBSTITUTE(SUBSTITUTE(SUBSTITUTE(SUBSTITUTE(SUBSTITUTE(SUBSTITUTE(LOWER(N13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"&amp;TRIM(SUBSTITUTE(SUBSTITUTE(SUBSTITUTE(SUBSTITUTE(SUBSTITUTE(SUBSTITUTE(SUBSTITUTE(SUBSTITUTE(SUBSTITUTE(SUBSTITUTE(SUBSTITUTE(SUBSTITUTE(SUBSTITUTE(SUBSTITUTE(SUBSTITUTE(SUBSTITUTE(SUBSTITUTE(SUBSTITUTE(SUBSTITUTE(SUBSTITUTE(LOWER(N13&amp;""),CHAR(160)," "),"."," "),","," "),"-"," "),"/"," "),"("," "),")"," "),":"," "),";"," "),"_"," "),"–"," "),"?"," "),"!"," "),"*"," "),"["," "),"]"," "),"'"," "),"#"," "),"+"," "),"&amp;"," "))&amp;" ")))&gt;0)),"ON FILE","OUTSTANDING"),"OUTSTANDING")</f>
        <v>OUTSTANDING</v>
      </c>
      <c r="P13" s="73" t="n">
        <f aca="false">(J13="OUTSTANDING")+(O13="OUTSTANDING")</f>
        <v>2</v>
      </c>
      <c r="Q13" s="57" t="s">
        <v>1478</v>
      </c>
    </row>
    <row r="14" customFormat="false" ht="30" hidden="false" customHeight="true" outlineLevel="0" collapsed="false">
      <c r="A14" s="69" t="s">
        <v>248</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IFERROR(IF(AND(AND(LEN(SUBSTITUTE(SUBSTITUTE(SUBSTITUTE(SUBSTITUTE(SUBSTITUTE(SUBSTITUTE(SUBSTITUTE(SUBSTITUTE(SUBSTITUTE(SUBSTITUTE(SUBSTITUTE(SUBSTITUTE(SUBSTITUTE(LOWER(F14&amp;""),CHAR(160),"")," ",""),".",""),"-",""),"/",""),"?",""),"_",""),",",""),"[",""),"]",""),"(",""),")",""),"*",""))&gt;=3,ISNA(MATCH(SUBSTITUTE(SUBSTITUTE(SUBSTITUTE(SUBSTITUTE(SUBSTITUTE(SUBSTITUTE(SUBSTITUTE(SUBSTITUTE(SUBSTITUTE(SUBSTITUTE(SUBSTITUTE(SUBSTITUTE(SUBSTITUTE(LOWER(F14&amp;""),CHAR(160),"")," ",""),".",""),"-",""),"/",""),"?",""),"_",""),",",""),"[",""),"]",""),"(",""),")",""),"*",""),L_Placeholder,0))),AND(LEN(SUBSTITUTE(SUBSTITUTE(SUBSTITUTE(SUBSTITUTE(SUBSTITUTE(SUBSTITUTE(SUBSTITUTE(SUBSTITUTE(SUBSTITUTE(SUBSTITUTE(SUBSTITUTE(SUBSTITUTE(SUBSTITUTE(LOWER(G14&amp;""),CHAR(160),"")," ",""),".",""),"-",""),"/",""),"?",""),"_",""),",",""),"[",""),"]",""),"(",""),")",""),"*",""))&gt;=1,ISNA(MATCH(SUBSTITUTE(SUBSTITUTE(SUBSTITUTE(SUBSTITUTE(SUBSTITUTE(SUBSTITUTE(SUBSTITUTE(SUBSTITUTE(SUBSTITUTE(SUBSTITUTE(SUBSTITUTE(SUBSTITUTE(SUBSTITUTE(LOWER(G14&amp;""),CHAR(160),"")," ",""),".",""),"-",""),"/",""),"?",""),"_",""),",",""),"[",""),"]",""),"(",""),")",""),"*",""),L_Placeholder,0))),ISNUMBER(H14),H14&gt;=DATE(2020,1,1),H14&lt;=Flights!$D$14,AND(LEN(SUBSTITUTE(SUBSTITUTE(SUBSTITUTE(SUBSTITUTE(SUBSTITUTE(SUBSTITUTE(SUBSTITUTE(SUBSTITUTE(SUBSTITUTE(SUBSTITUTE(SUBSTITUTE(SUBSTITUTE(SUBSTITUTE(LOWER(I14&amp;""),CHAR(160),"")," ",""),".",""),"-",""),"/",""),"?",""),"_",""),",",""),"[",""),"]",""),"(",""),")",""),"*",""))&gt;=5,ISNA(MATCH(SUBSTITUTE(SUBSTITUTE(SUBSTITUTE(SUBSTITUTE(SUBSTITUTE(SUBSTITUTE(SUBSTITUTE(SUBSTITUTE(SUBSTITUTE(SUBSTITUTE(SUBSTITUTE(SUBSTITUTE(SUBSTITUTE(LOWER(I14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"&amp;TRIM(SUBSTITUTE(SUBSTITUTE(SUBSTITUTE(SUBSTITUTE(SUBSTITUTE(SUBSTITUTE(SUBSTITUTE(SUBSTITUTE(SUBSTITUTE(SUBSTITUTE(SUBSTITUTE(SUBSTITUTE(SUBSTITUTE(SUBSTITUTE(SUBSTITUTE(SUBSTITUTE(SUBSTITUTE(SUBSTITUTE(SUBSTITUTE(SUBSTITUTE(LOWER(I14&amp;""),CHAR(160)," "),"."," "),","," "),"-"," "),"/"," "),"("," "),")"," "),":"," "),";"," "),"_"," "),"–"," "),"?"," "),"!"," "),"*"," "),"["," "),"]"," "),"'"," "),"#"," "),"+"," "),"&amp;"," "))&amp;" ")))&gt;0)),"ON FILE","OUTSTANDING"),"OUTSTANDING")</f>
        <v>OUTSTANDING</v>
      </c>
      <c r="K14" s="60"/>
      <c r="L14" s="60"/>
      <c r="M14" s="71"/>
      <c r="N14" s="60"/>
      <c r="O14" s="72" t="str">
        <f aca="false">IFERROR(IF(AND(AND(LEN(SUBSTITUTE(SUBSTITUTE(SUBSTITUTE(SUBSTITUTE(SUBSTITUTE(SUBSTITUTE(SUBSTITUTE(SUBSTITUTE(SUBSTITUTE(SUBSTITUTE(SUBSTITUTE(SUBSTITUTE(SUBSTITUTE(LOWER(K14&amp;""),CHAR(160),"")," ",""),".",""),"-",""),"/",""),"?",""),"_",""),",",""),"[",""),"]",""),"(",""),")",""),"*",""))&gt;=3,ISNA(MATCH(SUBSTITUTE(SUBSTITUTE(SUBSTITUTE(SUBSTITUTE(SUBSTITUTE(SUBSTITUTE(SUBSTITUTE(SUBSTITUTE(SUBSTITUTE(SUBSTITUTE(SUBSTITUTE(SUBSTITUTE(SUBSTITUTE(LOWER(K14&amp;""),CHAR(160),"")," ",""),".",""),"-",""),"/",""),"?",""),"_",""),",",""),"[",""),"]",""),"(",""),")",""),"*",""),L_Placeholder,0))),AND(LEN(SUBSTITUTE(SUBSTITUTE(SUBSTITUTE(SUBSTITUTE(SUBSTITUTE(SUBSTITUTE(SUBSTITUTE(SUBSTITUTE(SUBSTITUTE(SUBSTITUTE(SUBSTITUTE(SUBSTITUTE(SUBSTITUTE(LOWER(L14&amp;""),CHAR(160),"")," ",""),".",""),"-",""),"/",""),"?",""),"_",""),",",""),"[",""),"]",""),"(",""),")",""),"*",""))&gt;=1,ISNA(MATCH(SUBSTITUTE(SUBSTITUTE(SUBSTITUTE(SUBSTITUTE(SUBSTITUTE(SUBSTITUTE(SUBSTITUTE(SUBSTITUTE(SUBSTITUTE(SUBSTITUTE(SUBSTITUTE(SUBSTITUTE(SUBSTITUTE(LOWER(L14&amp;""),CHAR(160),"")," ",""),".",""),"-",""),"/",""),"?",""),"_",""),",",""),"[",""),"]",""),"(",""),")",""),"*",""),L_Placeholder,0))),ISNUMBER(M14),M14&gt;=DATE(2020,1,1),M14&lt;=Flights!$D$14,AND(LEN(SUBSTITUTE(SUBSTITUTE(SUBSTITUTE(SUBSTITUTE(SUBSTITUTE(SUBSTITUTE(SUBSTITUTE(SUBSTITUTE(SUBSTITUTE(SUBSTITUTE(SUBSTITUTE(SUBSTITUTE(SUBSTITUTE(LOWER(N14&amp;""),CHAR(160),"")," ",""),".",""),"-",""),"/",""),"?",""),"_",""),",",""),"[",""),"]",""),"(",""),")",""),"*",""))&gt;=5,ISNA(MATCH(SUBSTITUTE(SUBSTITUTE(SUBSTITUTE(SUBSTITUTE(SUBSTITUTE(SUBSTITUTE(SUBSTITUTE(SUBSTITUTE(SUBSTITUTE(SUBSTITUTE(SUBSTITUTE(SUBSTITUTE(SUBSTITUTE(LOWER(N14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"&amp;TRIM(SUBSTITUTE(SUBSTITUTE(SUBSTITUTE(SUBSTITUTE(SUBSTITUTE(SUBSTITUTE(SUBSTITUTE(SUBSTITUTE(SUBSTITUTE(SUBSTITUTE(SUBSTITUTE(SUBSTITUTE(SUBSTITUTE(SUBSTITUTE(SUBSTITUTE(SUBSTITUTE(SUBSTITUTE(SUBSTITUTE(SUBSTITUTE(SUBSTITUTE(LOWER(N14&amp;""),CHAR(160)," "),"."," "),","," "),"-"," "),"/"," "),"("," "),")"," "),":"," "),";"," "),"_"," "),"–"," "),"?"," "),"!"," "),"*"," "),"["," "),"]"," "),"'"," "),"#"," "),"+"," "),"&amp;"," "))&amp;" ")))&gt;0)),"ON FILE","OUTSTANDING"),"OUTSTANDING")</f>
        <v>OUTSTANDING</v>
      </c>
      <c r="P14" s="73" t="n">
        <f aca="false">(J14="OUTSTANDING")+(O14="OUTSTANDING")</f>
        <v>2</v>
      </c>
      <c r="Q14" s="57" t="s">
        <v>1478</v>
      </c>
    </row>
    <row r="15" customFormat="false" ht="30" hidden="false" customHeight="true" outlineLevel="0" collapsed="false">
      <c r="A15" s="69" t="s">
        <v>255</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IFERROR(IF(AND(AND(LEN(SUBSTITUTE(SUBSTITUTE(SUBSTITUTE(SUBSTITUTE(SUBSTITUTE(SUBSTITUTE(SUBSTITUTE(SUBSTITUTE(SUBSTITUTE(SUBSTITUTE(SUBSTITUTE(SUBSTITUTE(SUBSTITUTE(LOWER(F15&amp;""),CHAR(160),"")," ",""),".",""),"-",""),"/",""),"?",""),"_",""),",",""),"[",""),"]",""),"(",""),")",""),"*",""))&gt;=3,ISNA(MATCH(SUBSTITUTE(SUBSTITUTE(SUBSTITUTE(SUBSTITUTE(SUBSTITUTE(SUBSTITUTE(SUBSTITUTE(SUBSTITUTE(SUBSTITUTE(SUBSTITUTE(SUBSTITUTE(SUBSTITUTE(SUBSTITUTE(LOWER(F15&amp;""),CHAR(160),"")," ",""),".",""),"-",""),"/",""),"?",""),"_",""),",",""),"[",""),"]",""),"(",""),")",""),"*",""),L_Placeholder,0))),AND(LEN(SUBSTITUTE(SUBSTITUTE(SUBSTITUTE(SUBSTITUTE(SUBSTITUTE(SUBSTITUTE(SUBSTITUTE(SUBSTITUTE(SUBSTITUTE(SUBSTITUTE(SUBSTITUTE(SUBSTITUTE(SUBSTITUTE(LOWER(G15&amp;""),CHAR(160),"")," ",""),".",""),"-",""),"/",""),"?",""),"_",""),",",""),"[",""),"]",""),"(",""),")",""),"*",""))&gt;=1,ISNA(MATCH(SUBSTITUTE(SUBSTITUTE(SUBSTITUTE(SUBSTITUTE(SUBSTITUTE(SUBSTITUTE(SUBSTITUTE(SUBSTITUTE(SUBSTITUTE(SUBSTITUTE(SUBSTITUTE(SUBSTITUTE(SUBSTITUTE(LOWER(G15&amp;""),CHAR(160),"")," ",""),".",""),"-",""),"/",""),"?",""),"_",""),",",""),"[",""),"]",""),"(",""),")",""),"*",""),L_Placeholder,0))),ISNUMBER(H15),H15&gt;=DATE(2020,1,1),H15&lt;=Flights!$D$15,AND(LEN(SUBSTITUTE(SUBSTITUTE(SUBSTITUTE(SUBSTITUTE(SUBSTITUTE(SUBSTITUTE(SUBSTITUTE(SUBSTITUTE(SUBSTITUTE(SUBSTITUTE(SUBSTITUTE(SUBSTITUTE(SUBSTITUTE(LOWER(I15&amp;""),CHAR(160),"")," ",""),".",""),"-",""),"/",""),"?",""),"_",""),",",""),"[",""),"]",""),"(",""),")",""),"*",""))&gt;=5,ISNA(MATCH(SUBSTITUTE(SUBSTITUTE(SUBSTITUTE(SUBSTITUTE(SUBSTITUTE(SUBSTITUTE(SUBSTITUTE(SUBSTITUTE(SUBSTITUTE(SUBSTITUTE(SUBSTITUTE(SUBSTITUTE(SUBSTITUTE(LOWER(I15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"&amp;TRIM(SUBSTITUTE(SUBSTITUTE(SUBSTITUTE(SUBSTITUTE(SUBSTITUTE(SUBSTITUTE(SUBSTITUTE(SUBSTITUTE(SUBSTITUTE(SUBSTITUTE(SUBSTITUTE(SUBSTITUTE(SUBSTITUTE(SUBSTITUTE(SUBSTITUTE(SUBSTITUTE(SUBSTITUTE(SUBSTITUTE(SUBSTITUTE(SUBSTITUTE(LOWER(I15&amp;""),CHAR(160)," "),"."," "),","," "),"-"," "),"/"," "),"("," "),")"," "),":"," "),";"," "),"_"," "),"–"," "),"?"," "),"!"," "),"*"," "),"["," "),"]"," "),"'"," "),"#"," "),"+"," "),"&amp;"," "))&amp;" ")))&gt;0)),"ON FILE","OUTSTANDING"),"OUTSTANDING")</f>
        <v>OUTSTANDING</v>
      </c>
      <c r="K15" s="60"/>
      <c r="L15" s="60"/>
      <c r="M15" s="71"/>
      <c r="N15" s="60"/>
      <c r="O15" s="72" t="str">
        <f aca="false">IFERROR(IF(AND(AND(LEN(SUBSTITUTE(SUBSTITUTE(SUBSTITUTE(SUBSTITUTE(SUBSTITUTE(SUBSTITUTE(SUBSTITUTE(SUBSTITUTE(SUBSTITUTE(SUBSTITUTE(SUBSTITUTE(SUBSTITUTE(SUBSTITUTE(LOWER(K15&amp;""),CHAR(160),"")," ",""),".",""),"-",""),"/",""),"?",""),"_",""),",",""),"[",""),"]",""),"(",""),")",""),"*",""))&gt;=3,ISNA(MATCH(SUBSTITUTE(SUBSTITUTE(SUBSTITUTE(SUBSTITUTE(SUBSTITUTE(SUBSTITUTE(SUBSTITUTE(SUBSTITUTE(SUBSTITUTE(SUBSTITUTE(SUBSTITUTE(SUBSTITUTE(SUBSTITUTE(LOWER(K15&amp;""),CHAR(160),"")," ",""),".",""),"-",""),"/",""),"?",""),"_",""),",",""),"[",""),"]",""),"(",""),")",""),"*",""),L_Placeholder,0))),AND(LEN(SUBSTITUTE(SUBSTITUTE(SUBSTITUTE(SUBSTITUTE(SUBSTITUTE(SUBSTITUTE(SUBSTITUTE(SUBSTITUTE(SUBSTITUTE(SUBSTITUTE(SUBSTITUTE(SUBSTITUTE(SUBSTITUTE(LOWER(L15&amp;""),CHAR(160),"")," ",""),".",""),"-",""),"/",""),"?",""),"_",""),",",""),"[",""),"]",""),"(",""),")",""),"*",""))&gt;=1,ISNA(MATCH(SUBSTITUTE(SUBSTITUTE(SUBSTITUTE(SUBSTITUTE(SUBSTITUTE(SUBSTITUTE(SUBSTITUTE(SUBSTITUTE(SUBSTITUTE(SUBSTITUTE(SUBSTITUTE(SUBSTITUTE(SUBSTITUTE(LOWER(L15&amp;""),CHAR(160),"")," ",""),".",""),"-",""),"/",""),"?",""),"_",""),",",""),"[",""),"]",""),"(",""),")",""),"*",""),L_Placeholder,0))),ISNUMBER(M15),M15&gt;=DATE(2020,1,1),M15&lt;=Flights!$D$15,AND(LEN(SUBSTITUTE(SUBSTITUTE(SUBSTITUTE(SUBSTITUTE(SUBSTITUTE(SUBSTITUTE(SUBSTITUTE(SUBSTITUTE(SUBSTITUTE(SUBSTITUTE(SUBSTITUTE(SUBSTITUTE(SUBSTITUTE(LOWER(N15&amp;""),CHAR(160),"")," ",""),".",""),"-",""),"/",""),"?",""),"_",""),",",""),"[",""),"]",""),"(",""),")",""),"*",""))&gt;=5,ISNA(MATCH(SUBSTITUTE(SUBSTITUTE(SUBSTITUTE(SUBSTITUTE(SUBSTITUTE(SUBSTITUTE(SUBSTITUTE(SUBSTITUTE(SUBSTITUTE(SUBSTITUTE(SUBSTITUTE(SUBSTITUTE(SUBSTITUTE(LOWER(N15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"&amp;TRIM(SUBSTITUTE(SUBSTITUTE(SUBSTITUTE(SUBSTITUTE(SUBSTITUTE(SUBSTITUTE(SUBSTITUTE(SUBSTITUTE(SUBSTITUTE(SUBSTITUTE(SUBSTITUTE(SUBSTITUTE(SUBSTITUTE(SUBSTITUTE(SUBSTITUTE(SUBSTITUTE(SUBSTITUTE(SUBSTITUTE(SUBSTITUTE(SUBSTITUTE(LOWER(N15&amp;""),CHAR(160)," "),"."," "),","," "),"-"," "),"/"," "),"("," "),")"," "),":"," "),";"," "),"_"," "),"–"," "),"?"," "),"!"," "),"*"," "),"["," "),"]"," "),"'"," "),"#"," "),"+"," "),"&amp;"," "))&amp;" ")))&gt;0)),"ON FILE","OUTSTANDING"),"OUTSTANDING")</f>
        <v>OUTSTANDING</v>
      </c>
      <c r="P15" s="73" t="n">
        <f aca="false">(J15="OUTSTANDING")+(O15="OUTSTANDING")</f>
        <v>2</v>
      </c>
      <c r="Q15" s="57" t="s">
        <v>1479</v>
      </c>
    </row>
    <row r="16" customFormat="false" ht="30" hidden="false" customHeight="true" outlineLevel="0" collapsed="false">
      <c r="A16" s="69" t="s">
        <v>258</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IFERROR(IF(AND(AND(LEN(SUBSTITUTE(SUBSTITUTE(SUBSTITUTE(SUBSTITUTE(SUBSTITUTE(SUBSTITUTE(SUBSTITUTE(SUBSTITUTE(SUBSTITUTE(SUBSTITUTE(SUBSTITUTE(SUBSTITUTE(SUBSTITUTE(LOWER(F16&amp;""),CHAR(160),"")," ",""),".",""),"-",""),"/",""),"?",""),"_",""),",",""),"[",""),"]",""),"(",""),")",""),"*",""))&gt;=3,ISNA(MATCH(SUBSTITUTE(SUBSTITUTE(SUBSTITUTE(SUBSTITUTE(SUBSTITUTE(SUBSTITUTE(SUBSTITUTE(SUBSTITUTE(SUBSTITUTE(SUBSTITUTE(SUBSTITUTE(SUBSTITUTE(SUBSTITUTE(LOWER(F16&amp;""),CHAR(160),"")," ",""),".",""),"-",""),"/",""),"?",""),"_",""),",",""),"[",""),"]",""),"(",""),")",""),"*",""),L_Placeholder,0))),AND(LEN(SUBSTITUTE(SUBSTITUTE(SUBSTITUTE(SUBSTITUTE(SUBSTITUTE(SUBSTITUTE(SUBSTITUTE(SUBSTITUTE(SUBSTITUTE(SUBSTITUTE(SUBSTITUTE(SUBSTITUTE(SUBSTITUTE(LOWER(G16&amp;""),CHAR(160),"")," ",""),".",""),"-",""),"/",""),"?",""),"_",""),",",""),"[",""),"]",""),"(",""),")",""),"*",""))&gt;=1,ISNA(MATCH(SUBSTITUTE(SUBSTITUTE(SUBSTITUTE(SUBSTITUTE(SUBSTITUTE(SUBSTITUTE(SUBSTITUTE(SUBSTITUTE(SUBSTITUTE(SUBSTITUTE(SUBSTITUTE(SUBSTITUTE(SUBSTITUTE(LOWER(G16&amp;""),CHAR(160),"")," ",""),".",""),"-",""),"/",""),"?",""),"_",""),",",""),"[",""),"]",""),"(",""),")",""),"*",""),L_Placeholder,0))),ISNUMBER(H16),H16&gt;=DATE(2020,1,1),H16&lt;=Flights!$D$16,AND(LEN(SUBSTITUTE(SUBSTITUTE(SUBSTITUTE(SUBSTITUTE(SUBSTITUTE(SUBSTITUTE(SUBSTITUTE(SUBSTITUTE(SUBSTITUTE(SUBSTITUTE(SUBSTITUTE(SUBSTITUTE(SUBSTITUTE(LOWER(I16&amp;""),CHAR(160),"")," ",""),".",""),"-",""),"/",""),"?",""),"_",""),",",""),"[",""),"]",""),"(",""),")",""),"*",""))&gt;=5,ISNA(MATCH(SUBSTITUTE(SUBSTITUTE(SUBSTITUTE(SUBSTITUTE(SUBSTITUTE(SUBSTITUTE(SUBSTITUTE(SUBSTITUTE(SUBSTITUTE(SUBSTITUTE(SUBSTITUTE(SUBSTITUTE(SUBSTITUTE(LOWER(I16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"&amp;TRIM(SUBSTITUTE(SUBSTITUTE(SUBSTITUTE(SUBSTITUTE(SUBSTITUTE(SUBSTITUTE(SUBSTITUTE(SUBSTITUTE(SUBSTITUTE(SUBSTITUTE(SUBSTITUTE(SUBSTITUTE(SUBSTITUTE(SUBSTITUTE(SUBSTITUTE(SUBSTITUTE(SUBSTITUTE(SUBSTITUTE(SUBSTITUTE(SUBSTITUTE(LOWER(I16&amp;""),CHAR(160)," "),"."," "),","," "),"-"," "),"/"," "),"("," "),")"," "),":"," "),";"," "),"_"," "),"–"," "),"?"," "),"!"," "),"*"," "),"["," "),"]"," "),"'"," "),"#"," "),"+"," "),"&amp;"," "))&amp;" ")))&gt;0)),"ON FILE","OUTSTANDING"),"OUTSTANDING")</f>
        <v>OUTSTANDING</v>
      </c>
      <c r="K16" s="60"/>
      <c r="L16" s="60"/>
      <c r="M16" s="71"/>
      <c r="N16" s="60"/>
      <c r="O16" s="72" t="str">
        <f aca="false">IFERROR(IF(AND(AND(LEN(SUBSTITUTE(SUBSTITUTE(SUBSTITUTE(SUBSTITUTE(SUBSTITUTE(SUBSTITUTE(SUBSTITUTE(SUBSTITUTE(SUBSTITUTE(SUBSTITUTE(SUBSTITUTE(SUBSTITUTE(SUBSTITUTE(LOWER(K16&amp;""),CHAR(160),"")," ",""),".",""),"-",""),"/",""),"?",""),"_",""),",",""),"[",""),"]",""),"(",""),")",""),"*",""))&gt;=3,ISNA(MATCH(SUBSTITUTE(SUBSTITUTE(SUBSTITUTE(SUBSTITUTE(SUBSTITUTE(SUBSTITUTE(SUBSTITUTE(SUBSTITUTE(SUBSTITUTE(SUBSTITUTE(SUBSTITUTE(SUBSTITUTE(SUBSTITUTE(LOWER(K16&amp;""),CHAR(160),"")," ",""),".",""),"-",""),"/",""),"?",""),"_",""),",",""),"[",""),"]",""),"(",""),")",""),"*",""),L_Placeholder,0))),AND(LEN(SUBSTITUTE(SUBSTITUTE(SUBSTITUTE(SUBSTITUTE(SUBSTITUTE(SUBSTITUTE(SUBSTITUTE(SUBSTITUTE(SUBSTITUTE(SUBSTITUTE(SUBSTITUTE(SUBSTITUTE(SUBSTITUTE(LOWER(L16&amp;""),CHAR(160),"")," ",""),".",""),"-",""),"/",""),"?",""),"_",""),",",""),"[",""),"]",""),"(",""),")",""),"*",""))&gt;=1,ISNA(MATCH(SUBSTITUTE(SUBSTITUTE(SUBSTITUTE(SUBSTITUTE(SUBSTITUTE(SUBSTITUTE(SUBSTITUTE(SUBSTITUTE(SUBSTITUTE(SUBSTITUTE(SUBSTITUTE(SUBSTITUTE(SUBSTITUTE(LOWER(L16&amp;""),CHAR(160),"")," ",""),".",""),"-",""),"/",""),"?",""),"_",""),",",""),"[",""),"]",""),"(",""),")",""),"*",""),L_Placeholder,0))),ISNUMBER(M16),M16&gt;=DATE(2020,1,1),M16&lt;=Flights!$D$16,AND(LEN(SUBSTITUTE(SUBSTITUTE(SUBSTITUTE(SUBSTITUTE(SUBSTITUTE(SUBSTITUTE(SUBSTITUTE(SUBSTITUTE(SUBSTITUTE(SUBSTITUTE(SUBSTITUTE(SUBSTITUTE(SUBSTITUTE(LOWER(N16&amp;""),CHAR(160),"")," ",""),".",""),"-",""),"/",""),"?",""),"_",""),",",""),"[",""),"]",""),"(",""),")",""),"*",""))&gt;=5,ISNA(MATCH(SUBSTITUTE(SUBSTITUTE(SUBSTITUTE(SUBSTITUTE(SUBSTITUTE(SUBSTITUTE(SUBSTITUTE(SUBSTITUTE(SUBSTITUTE(SUBSTITUTE(SUBSTITUTE(SUBSTITUTE(SUBSTITUTE(LOWER(N16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"&amp;TRIM(SUBSTITUTE(SUBSTITUTE(SUBSTITUTE(SUBSTITUTE(SUBSTITUTE(SUBSTITUTE(SUBSTITUTE(SUBSTITUTE(SUBSTITUTE(SUBSTITUTE(SUBSTITUTE(SUBSTITUTE(SUBSTITUTE(SUBSTITUTE(SUBSTITUTE(SUBSTITUTE(SUBSTITUTE(SUBSTITUTE(SUBSTITUTE(SUBSTITUTE(LOWER(N16&amp;""),CHAR(160)," "),"."," "),","," "),"-"," "),"/"," "),"("," "),")"," "),":"," "),";"," "),"_"," "),"–"," "),"?"," "),"!"," "),"*"," "),"["," "),"]"," "),"'"," "),"#"," "),"+"," "),"&amp;"," "))&amp;" ")))&gt;0)),"ON FILE","OUTSTANDING"),"OUTSTANDING")</f>
        <v>OUTSTANDING</v>
      </c>
      <c r="P16" s="73" t="n">
        <f aca="false">(J16="OUTSTANDING")+(O16="OUTSTANDING")</f>
        <v>2</v>
      </c>
      <c r="Q16" s="57" t="s">
        <v>1478</v>
      </c>
    </row>
    <row r="17" customFormat="false" ht="30" hidden="false" customHeight="true" outlineLevel="0" collapsed="false">
      <c r="A17" s="69" t="s">
        <v>269</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IFERROR(IF(AND(AND(LEN(SUBSTITUTE(SUBSTITUTE(SUBSTITUTE(SUBSTITUTE(SUBSTITUTE(SUBSTITUTE(SUBSTITUTE(SUBSTITUTE(SUBSTITUTE(SUBSTITUTE(SUBSTITUTE(SUBSTITUTE(SUBSTITUTE(LOWER(F17&amp;""),CHAR(160),"")," ",""),".",""),"-",""),"/",""),"?",""),"_",""),",",""),"[",""),"]",""),"(",""),")",""),"*",""))&gt;=3,ISNA(MATCH(SUBSTITUTE(SUBSTITUTE(SUBSTITUTE(SUBSTITUTE(SUBSTITUTE(SUBSTITUTE(SUBSTITUTE(SUBSTITUTE(SUBSTITUTE(SUBSTITUTE(SUBSTITUTE(SUBSTITUTE(SUBSTITUTE(LOWER(F17&amp;""),CHAR(160),"")," ",""),".",""),"-",""),"/",""),"?",""),"_",""),",",""),"[",""),"]",""),"(",""),")",""),"*",""),L_Placeholder,0))),AND(LEN(SUBSTITUTE(SUBSTITUTE(SUBSTITUTE(SUBSTITUTE(SUBSTITUTE(SUBSTITUTE(SUBSTITUTE(SUBSTITUTE(SUBSTITUTE(SUBSTITUTE(SUBSTITUTE(SUBSTITUTE(SUBSTITUTE(LOWER(G17&amp;""),CHAR(160),"")," ",""),".",""),"-",""),"/",""),"?",""),"_",""),",",""),"[",""),"]",""),"(",""),")",""),"*",""))&gt;=1,ISNA(MATCH(SUBSTITUTE(SUBSTITUTE(SUBSTITUTE(SUBSTITUTE(SUBSTITUTE(SUBSTITUTE(SUBSTITUTE(SUBSTITUTE(SUBSTITUTE(SUBSTITUTE(SUBSTITUTE(SUBSTITUTE(SUBSTITUTE(LOWER(G17&amp;""),CHAR(160),"")," ",""),".",""),"-",""),"/",""),"?",""),"_",""),",",""),"[",""),"]",""),"(",""),")",""),"*",""),L_Placeholder,0))),ISNUMBER(H17),H17&gt;=DATE(2020,1,1),H17&lt;=Flights!$D$17,AND(LEN(SUBSTITUTE(SUBSTITUTE(SUBSTITUTE(SUBSTITUTE(SUBSTITUTE(SUBSTITUTE(SUBSTITUTE(SUBSTITUTE(SUBSTITUTE(SUBSTITUTE(SUBSTITUTE(SUBSTITUTE(SUBSTITUTE(LOWER(I17&amp;""),CHAR(160),"")," ",""),".",""),"-",""),"/",""),"?",""),"_",""),",",""),"[",""),"]",""),"(",""),")",""),"*",""))&gt;=5,ISNA(MATCH(SUBSTITUTE(SUBSTITUTE(SUBSTITUTE(SUBSTITUTE(SUBSTITUTE(SUBSTITUTE(SUBSTITUTE(SUBSTITUTE(SUBSTITUTE(SUBSTITUTE(SUBSTITUTE(SUBSTITUTE(SUBSTITUTE(LOWER(I17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"&amp;TRIM(SUBSTITUTE(SUBSTITUTE(SUBSTITUTE(SUBSTITUTE(SUBSTITUTE(SUBSTITUTE(SUBSTITUTE(SUBSTITUTE(SUBSTITUTE(SUBSTITUTE(SUBSTITUTE(SUBSTITUTE(SUBSTITUTE(SUBSTITUTE(SUBSTITUTE(SUBSTITUTE(SUBSTITUTE(SUBSTITUTE(SUBSTITUTE(SUBSTITUTE(LOWER(I17&amp;""),CHAR(160)," "),"."," "),","," "),"-"," "),"/"," "),"("," "),")"," "),":"," "),";"," "),"_"," "),"–"," "),"?"," "),"!"," "),"*"," "),"["," "),"]"," "),"'"," "),"#"," "),"+"," "),"&amp;"," "))&amp;" ")))&gt;0)),"ON FILE","OUTSTANDING"),"OUTSTANDING")</f>
        <v>OUTSTANDING</v>
      </c>
      <c r="K17" s="60"/>
      <c r="L17" s="60"/>
      <c r="M17" s="71"/>
      <c r="N17" s="60"/>
      <c r="O17" s="72" t="str">
        <f aca="false">IFERROR(IF(AND(AND(LEN(SUBSTITUTE(SUBSTITUTE(SUBSTITUTE(SUBSTITUTE(SUBSTITUTE(SUBSTITUTE(SUBSTITUTE(SUBSTITUTE(SUBSTITUTE(SUBSTITUTE(SUBSTITUTE(SUBSTITUTE(SUBSTITUTE(LOWER(K17&amp;""),CHAR(160),"")," ",""),".",""),"-",""),"/",""),"?",""),"_",""),",",""),"[",""),"]",""),"(",""),")",""),"*",""))&gt;=3,ISNA(MATCH(SUBSTITUTE(SUBSTITUTE(SUBSTITUTE(SUBSTITUTE(SUBSTITUTE(SUBSTITUTE(SUBSTITUTE(SUBSTITUTE(SUBSTITUTE(SUBSTITUTE(SUBSTITUTE(SUBSTITUTE(SUBSTITUTE(LOWER(K17&amp;""),CHAR(160),"")," ",""),".",""),"-",""),"/",""),"?",""),"_",""),",",""),"[",""),"]",""),"(",""),")",""),"*",""),L_Placeholder,0))),AND(LEN(SUBSTITUTE(SUBSTITUTE(SUBSTITUTE(SUBSTITUTE(SUBSTITUTE(SUBSTITUTE(SUBSTITUTE(SUBSTITUTE(SUBSTITUTE(SUBSTITUTE(SUBSTITUTE(SUBSTITUTE(SUBSTITUTE(LOWER(L17&amp;""),CHAR(160),"")," ",""),".",""),"-",""),"/",""),"?",""),"_",""),",",""),"[",""),"]",""),"(",""),")",""),"*",""))&gt;=1,ISNA(MATCH(SUBSTITUTE(SUBSTITUTE(SUBSTITUTE(SUBSTITUTE(SUBSTITUTE(SUBSTITUTE(SUBSTITUTE(SUBSTITUTE(SUBSTITUTE(SUBSTITUTE(SUBSTITUTE(SUBSTITUTE(SUBSTITUTE(LOWER(L17&amp;""),CHAR(160),"")," ",""),".",""),"-",""),"/",""),"?",""),"_",""),",",""),"[",""),"]",""),"(",""),")",""),"*",""),L_Placeholder,0))),ISNUMBER(M17),M17&gt;=DATE(2020,1,1),M17&lt;=Flights!$D$17,AND(LEN(SUBSTITUTE(SUBSTITUTE(SUBSTITUTE(SUBSTITUTE(SUBSTITUTE(SUBSTITUTE(SUBSTITUTE(SUBSTITUTE(SUBSTITUTE(SUBSTITUTE(SUBSTITUTE(SUBSTITUTE(SUBSTITUTE(LOWER(N17&amp;""),CHAR(160),"")," ",""),".",""),"-",""),"/",""),"?",""),"_",""),",",""),"[",""),"]",""),"(",""),")",""),"*",""))&gt;=5,ISNA(MATCH(SUBSTITUTE(SUBSTITUTE(SUBSTITUTE(SUBSTITUTE(SUBSTITUTE(SUBSTITUTE(SUBSTITUTE(SUBSTITUTE(SUBSTITUTE(SUBSTITUTE(SUBSTITUTE(SUBSTITUTE(SUBSTITUTE(LOWER(N17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"&amp;TRIM(SUBSTITUTE(SUBSTITUTE(SUBSTITUTE(SUBSTITUTE(SUBSTITUTE(SUBSTITUTE(SUBSTITUTE(SUBSTITUTE(SUBSTITUTE(SUBSTITUTE(SUBSTITUTE(SUBSTITUTE(SUBSTITUTE(SUBSTITUTE(SUBSTITUTE(SUBSTITUTE(SUBSTITUTE(SUBSTITUTE(SUBSTITUTE(SUBSTITUTE(LOWER(N17&amp;""),CHAR(160)," "),"."," "),","," "),"-"," "),"/"," "),"("," "),")"," "),":"," "),";"," "),"_"," "),"–"," "),"?"," "),"!"," "),"*"," "),"["," "),"]"," "),"'"," "),"#"," "),"+"," "),"&amp;"," "))&amp;" ")))&gt;0)),"ON FILE","OUTSTANDING"),"OUTSTANDING")</f>
        <v>OUTSTANDING</v>
      </c>
      <c r="P17" s="73" t="n">
        <f aca="false">(J17="OUTSTANDING")+(O17="OUTSTANDING")</f>
        <v>2</v>
      </c>
      <c r="Q17" s="57" t="s">
        <v>1478</v>
      </c>
    </row>
    <row r="18" customFormat="false" ht="30" hidden="false" customHeight="true" outlineLevel="0" collapsed="false">
      <c r="A18" s="69" t="s">
        <v>273</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IFERROR(IF(AND(AND(LEN(SUBSTITUTE(SUBSTITUTE(SUBSTITUTE(SUBSTITUTE(SUBSTITUTE(SUBSTITUTE(SUBSTITUTE(SUBSTITUTE(SUBSTITUTE(SUBSTITUTE(SUBSTITUTE(SUBSTITUTE(SUBSTITUTE(LOWER(F18&amp;""),CHAR(160),"")," ",""),".",""),"-",""),"/",""),"?",""),"_",""),",",""),"[",""),"]",""),"(",""),")",""),"*",""))&gt;=3,ISNA(MATCH(SUBSTITUTE(SUBSTITUTE(SUBSTITUTE(SUBSTITUTE(SUBSTITUTE(SUBSTITUTE(SUBSTITUTE(SUBSTITUTE(SUBSTITUTE(SUBSTITUTE(SUBSTITUTE(SUBSTITUTE(SUBSTITUTE(LOWER(F18&amp;""),CHAR(160),"")," ",""),".",""),"-",""),"/",""),"?",""),"_",""),",",""),"[",""),"]",""),"(",""),")",""),"*",""),L_Placeholder,0))),AND(LEN(SUBSTITUTE(SUBSTITUTE(SUBSTITUTE(SUBSTITUTE(SUBSTITUTE(SUBSTITUTE(SUBSTITUTE(SUBSTITUTE(SUBSTITUTE(SUBSTITUTE(SUBSTITUTE(SUBSTITUTE(SUBSTITUTE(LOWER(G18&amp;""),CHAR(160),"")," ",""),".",""),"-",""),"/",""),"?",""),"_",""),",",""),"[",""),"]",""),"(",""),")",""),"*",""))&gt;=1,ISNA(MATCH(SUBSTITUTE(SUBSTITUTE(SUBSTITUTE(SUBSTITUTE(SUBSTITUTE(SUBSTITUTE(SUBSTITUTE(SUBSTITUTE(SUBSTITUTE(SUBSTITUTE(SUBSTITUTE(SUBSTITUTE(SUBSTITUTE(LOWER(G18&amp;""),CHAR(160),"")," ",""),".",""),"-",""),"/",""),"?",""),"_",""),",",""),"[",""),"]",""),"(",""),")",""),"*",""),L_Placeholder,0))),ISNUMBER(H18),H18&gt;=DATE(2020,1,1),H18&lt;=Flights!$D$18,AND(LEN(SUBSTITUTE(SUBSTITUTE(SUBSTITUTE(SUBSTITUTE(SUBSTITUTE(SUBSTITUTE(SUBSTITUTE(SUBSTITUTE(SUBSTITUTE(SUBSTITUTE(SUBSTITUTE(SUBSTITUTE(SUBSTITUTE(LOWER(I18&amp;""),CHAR(160),"")," ",""),".",""),"-",""),"/",""),"?",""),"_",""),",",""),"[",""),"]",""),"(",""),")",""),"*",""))&gt;=5,ISNA(MATCH(SUBSTITUTE(SUBSTITUTE(SUBSTITUTE(SUBSTITUTE(SUBSTITUTE(SUBSTITUTE(SUBSTITUTE(SUBSTITUTE(SUBSTITUTE(SUBSTITUTE(SUBSTITUTE(SUBSTITUTE(SUBSTITUTE(LOWER(I18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"&amp;TRIM(SUBSTITUTE(SUBSTITUTE(SUBSTITUTE(SUBSTITUTE(SUBSTITUTE(SUBSTITUTE(SUBSTITUTE(SUBSTITUTE(SUBSTITUTE(SUBSTITUTE(SUBSTITUTE(SUBSTITUTE(SUBSTITUTE(SUBSTITUTE(SUBSTITUTE(SUBSTITUTE(SUBSTITUTE(SUBSTITUTE(SUBSTITUTE(SUBSTITUTE(LOWER(I18&amp;""),CHAR(160)," "),"."," "),","," "),"-"," "),"/"," "),"("," "),")"," "),":"," "),";"," "),"_"," "),"–"," "),"?"," "),"!"," "),"*"," "),"["," "),"]"," "),"'"," "),"#"," "),"+"," "),"&amp;"," "))&amp;" ")))&gt;0)),"ON FILE","OUTSTANDING"),"OUTSTANDING")</f>
        <v>OUTSTANDING</v>
      </c>
      <c r="K18" s="60"/>
      <c r="L18" s="60"/>
      <c r="M18" s="71"/>
      <c r="N18" s="60"/>
      <c r="O18" s="72" t="str">
        <f aca="false">IFERROR(IF(AND(AND(LEN(SUBSTITUTE(SUBSTITUTE(SUBSTITUTE(SUBSTITUTE(SUBSTITUTE(SUBSTITUTE(SUBSTITUTE(SUBSTITUTE(SUBSTITUTE(SUBSTITUTE(SUBSTITUTE(SUBSTITUTE(SUBSTITUTE(LOWER(K18&amp;""),CHAR(160),"")," ",""),".",""),"-",""),"/",""),"?",""),"_",""),",",""),"[",""),"]",""),"(",""),")",""),"*",""))&gt;=3,ISNA(MATCH(SUBSTITUTE(SUBSTITUTE(SUBSTITUTE(SUBSTITUTE(SUBSTITUTE(SUBSTITUTE(SUBSTITUTE(SUBSTITUTE(SUBSTITUTE(SUBSTITUTE(SUBSTITUTE(SUBSTITUTE(SUBSTITUTE(LOWER(K18&amp;""),CHAR(160),"")," ",""),".",""),"-",""),"/",""),"?",""),"_",""),",",""),"[",""),"]",""),"(",""),")",""),"*",""),L_Placeholder,0))),AND(LEN(SUBSTITUTE(SUBSTITUTE(SUBSTITUTE(SUBSTITUTE(SUBSTITUTE(SUBSTITUTE(SUBSTITUTE(SUBSTITUTE(SUBSTITUTE(SUBSTITUTE(SUBSTITUTE(SUBSTITUTE(SUBSTITUTE(LOWER(L18&amp;""),CHAR(160),"")," ",""),".",""),"-",""),"/",""),"?",""),"_",""),",",""),"[",""),"]",""),"(",""),")",""),"*",""))&gt;=1,ISNA(MATCH(SUBSTITUTE(SUBSTITUTE(SUBSTITUTE(SUBSTITUTE(SUBSTITUTE(SUBSTITUTE(SUBSTITUTE(SUBSTITUTE(SUBSTITUTE(SUBSTITUTE(SUBSTITUTE(SUBSTITUTE(SUBSTITUTE(LOWER(L18&amp;""),CHAR(160),"")," ",""),".",""),"-",""),"/",""),"?",""),"_",""),",",""),"[",""),"]",""),"(",""),")",""),"*",""),L_Placeholder,0))),ISNUMBER(M18),M18&gt;=DATE(2020,1,1),M18&lt;=Flights!$D$18,AND(LEN(SUBSTITUTE(SUBSTITUTE(SUBSTITUTE(SUBSTITUTE(SUBSTITUTE(SUBSTITUTE(SUBSTITUTE(SUBSTITUTE(SUBSTITUTE(SUBSTITUTE(SUBSTITUTE(SUBSTITUTE(SUBSTITUTE(LOWER(N18&amp;""),CHAR(160),"")," ",""),".",""),"-",""),"/",""),"?",""),"_",""),",",""),"[",""),"]",""),"(",""),")",""),"*",""))&gt;=5,ISNA(MATCH(SUBSTITUTE(SUBSTITUTE(SUBSTITUTE(SUBSTITUTE(SUBSTITUTE(SUBSTITUTE(SUBSTITUTE(SUBSTITUTE(SUBSTITUTE(SUBSTITUTE(SUBSTITUTE(SUBSTITUTE(SUBSTITUTE(LOWER(N18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"&amp;TRIM(SUBSTITUTE(SUBSTITUTE(SUBSTITUTE(SUBSTITUTE(SUBSTITUTE(SUBSTITUTE(SUBSTITUTE(SUBSTITUTE(SUBSTITUTE(SUBSTITUTE(SUBSTITUTE(SUBSTITUTE(SUBSTITUTE(SUBSTITUTE(SUBSTITUTE(SUBSTITUTE(SUBSTITUTE(SUBSTITUTE(SUBSTITUTE(SUBSTITUTE(LOWER(N18&amp;""),CHAR(160)," "),"."," "),","," "),"-"," "),"/"," "),"("," "),")"," "),":"," "),";"," "),"_"," "),"–"," "),"?"," "),"!"," "),"*"," "),"["," "),"]"," "),"'"," "),"#"," "),"+"," "),"&amp;"," "))&amp;" ")))&gt;0)),"ON FILE","OUTSTANDING"),"OUTSTANDING")</f>
        <v>OUTSTANDING</v>
      </c>
      <c r="P18" s="73" t="n">
        <f aca="false">(J18="OUTSTANDING")+(O18="OUTSTANDING")</f>
        <v>2</v>
      </c>
      <c r="Q18" s="57" t="s">
        <v>1478</v>
      </c>
    </row>
    <row r="19" customFormat="false" ht="30" hidden="false" customHeight="true" outlineLevel="0" collapsed="false">
      <c r="A19" s="69" t="s">
        <v>275</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IFERROR(IF(AND(AND(LEN(SUBSTITUTE(SUBSTITUTE(SUBSTITUTE(SUBSTITUTE(SUBSTITUTE(SUBSTITUTE(SUBSTITUTE(SUBSTITUTE(SUBSTITUTE(SUBSTITUTE(SUBSTITUTE(SUBSTITUTE(SUBSTITUTE(LOWER(F19&amp;""),CHAR(160),"")," ",""),".",""),"-",""),"/",""),"?",""),"_",""),",",""),"[",""),"]",""),"(",""),")",""),"*",""))&gt;=3,ISNA(MATCH(SUBSTITUTE(SUBSTITUTE(SUBSTITUTE(SUBSTITUTE(SUBSTITUTE(SUBSTITUTE(SUBSTITUTE(SUBSTITUTE(SUBSTITUTE(SUBSTITUTE(SUBSTITUTE(SUBSTITUTE(SUBSTITUTE(LOWER(F19&amp;""),CHAR(160),"")," ",""),".",""),"-",""),"/",""),"?",""),"_",""),",",""),"[",""),"]",""),"(",""),")",""),"*",""),L_Placeholder,0))),AND(LEN(SUBSTITUTE(SUBSTITUTE(SUBSTITUTE(SUBSTITUTE(SUBSTITUTE(SUBSTITUTE(SUBSTITUTE(SUBSTITUTE(SUBSTITUTE(SUBSTITUTE(SUBSTITUTE(SUBSTITUTE(SUBSTITUTE(LOWER(G19&amp;""),CHAR(160),"")," ",""),".",""),"-",""),"/",""),"?",""),"_",""),",",""),"[",""),"]",""),"(",""),")",""),"*",""))&gt;=1,ISNA(MATCH(SUBSTITUTE(SUBSTITUTE(SUBSTITUTE(SUBSTITUTE(SUBSTITUTE(SUBSTITUTE(SUBSTITUTE(SUBSTITUTE(SUBSTITUTE(SUBSTITUTE(SUBSTITUTE(SUBSTITUTE(SUBSTITUTE(LOWER(G19&amp;""),CHAR(160),"")," ",""),".",""),"-",""),"/",""),"?",""),"_",""),",",""),"[",""),"]",""),"(",""),")",""),"*",""),L_Placeholder,0))),ISNUMBER(H19),H19&gt;=DATE(2020,1,1),H19&lt;=Flights!$D$19,AND(LEN(SUBSTITUTE(SUBSTITUTE(SUBSTITUTE(SUBSTITUTE(SUBSTITUTE(SUBSTITUTE(SUBSTITUTE(SUBSTITUTE(SUBSTITUTE(SUBSTITUTE(SUBSTITUTE(SUBSTITUTE(SUBSTITUTE(LOWER(I19&amp;""),CHAR(160),"")," ",""),".",""),"-",""),"/",""),"?",""),"_",""),",",""),"[",""),"]",""),"(",""),")",""),"*",""))&gt;=5,ISNA(MATCH(SUBSTITUTE(SUBSTITUTE(SUBSTITUTE(SUBSTITUTE(SUBSTITUTE(SUBSTITUTE(SUBSTITUTE(SUBSTITUTE(SUBSTITUTE(SUBSTITUTE(SUBSTITUTE(SUBSTITUTE(SUBSTITUTE(LOWER(I19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"&amp;TRIM(SUBSTITUTE(SUBSTITUTE(SUBSTITUTE(SUBSTITUTE(SUBSTITUTE(SUBSTITUTE(SUBSTITUTE(SUBSTITUTE(SUBSTITUTE(SUBSTITUTE(SUBSTITUTE(SUBSTITUTE(SUBSTITUTE(SUBSTITUTE(SUBSTITUTE(SUBSTITUTE(SUBSTITUTE(SUBSTITUTE(SUBSTITUTE(SUBSTITUTE(LOWER(I19&amp;""),CHAR(160)," "),"."," "),","," "),"-"," "),"/"," "),"("," "),")"," "),":"," "),";"," "),"_"," "),"–"," "),"?"," "),"!"," "),"*"," "),"["," "),"]"," "),"'"," "),"#"," "),"+"," "),"&amp;"," "))&amp;" ")))&gt;0)),"ON FILE","OUTSTANDING"),"OUTSTANDING")</f>
        <v>OUTSTANDING</v>
      </c>
      <c r="K19" s="60"/>
      <c r="L19" s="60"/>
      <c r="M19" s="71"/>
      <c r="N19" s="60"/>
      <c r="O19" s="72" t="str">
        <f aca="false">IFERROR(IF(AND(AND(LEN(SUBSTITUTE(SUBSTITUTE(SUBSTITUTE(SUBSTITUTE(SUBSTITUTE(SUBSTITUTE(SUBSTITUTE(SUBSTITUTE(SUBSTITUTE(SUBSTITUTE(SUBSTITUTE(SUBSTITUTE(SUBSTITUTE(LOWER(K19&amp;""),CHAR(160),"")," ",""),".",""),"-",""),"/",""),"?",""),"_",""),",",""),"[",""),"]",""),"(",""),")",""),"*",""))&gt;=3,ISNA(MATCH(SUBSTITUTE(SUBSTITUTE(SUBSTITUTE(SUBSTITUTE(SUBSTITUTE(SUBSTITUTE(SUBSTITUTE(SUBSTITUTE(SUBSTITUTE(SUBSTITUTE(SUBSTITUTE(SUBSTITUTE(SUBSTITUTE(LOWER(K19&amp;""),CHAR(160),"")," ",""),".",""),"-",""),"/",""),"?",""),"_",""),",",""),"[",""),"]",""),"(",""),")",""),"*",""),L_Placeholder,0))),AND(LEN(SUBSTITUTE(SUBSTITUTE(SUBSTITUTE(SUBSTITUTE(SUBSTITUTE(SUBSTITUTE(SUBSTITUTE(SUBSTITUTE(SUBSTITUTE(SUBSTITUTE(SUBSTITUTE(SUBSTITUTE(SUBSTITUTE(LOWER(L19&amp;""),CHAR(160),"")," ",""),".",""),"-",""),"/",""),"?",""),"_",""),",",""),"[",""),"]",""),"(",""),")",""),"*",""))&gt;=1,ISNA(MATCH(SUBSTITUTE(SUBSTITUTE(SUBSTITUTE(SUBSTITUTE(SUBSTITUTE(SUBSTITUTE(SUBSTITUTE(SUBSTITUTE(SUBSTITUTE(SUBSTITUTE(SUBSTITUTE(SUBSTITUTE(SUBSTITUTE(LOWER(L19&amp;""),CHAR(160),"")," ",""),".",""),"-",""),"/",""),"?",""),"_",""),",",""),"[",""),"]",""),"(",""),")",""),"*",""),L_Placeholder,0))),ISNUMBER(M19),M19&gt;=DATE(2020,1,1),M19&lt;=Flights!$D$19,AND(LEN(SUBSTITUTE(SUBSTITUTE(SUBSTITUTE(SUBSTITUTE(SUBSTITUTE(SUBSTITUTE(SUBSTITUTE(SUBSTITUTE(SUBSTITUTE(SUBSTITUTE(SUBSTITUTE(SUBSTITUTE(SUBSTITUTE(LOWER(N19&amp;""),CHAR(160),"")," ",""),".",""),"-",""),"/",""),"?",""),"_",""),",",""),"[",""),"]",""),"(",""),")",""),"*",""))&gt;=5,ISNA(MATCH(SUBSTITUTE(SUBSTITUTE(SUBSTITUTE(SUBSTITUTE(SUBSTITUTE(SUBSTITUTE(SUBSTITUTE(SUBSTITUTE(SUBSTITUTE(SUBSTITUTE(SUBSTITUTE(SUBSTITUTE(SUBSTITUTE(LOWER(N19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"&amp;TRIM(SUBSTITUTE(SUBSTITUTE(SUBSTITUTE(SUBSTITUTE(SUBSTITUTE(SUBSTITUTE(SUBSTITUTE(SUBSTITUTE(SUBSTITUTE(SUBSTITUTE(SUBSTITUTE(SUBSTITUTE(SUBSTITUTE(SUBSTITUTE(SUBSTITUTE(SUBSTITUTE(SUBSTITUTE(SUBSTITUTE(SUBSTITUTE(SUBSTITUTE(LOWER(N19&amp;""),CHAR(160)," "),"."," "),","," "),"-"," "),"/"," "),"("," "),")"," "),":"," "),";"," "),"_"," "),"–"," "),"?"," "),"!"," "),"*"," "),"["," "),"]"," "),"'"," "),"#"," "),"+"," "),"&amp;"," "))&amp;" ")))&gt;0)),"ON FILE","OUTSTANDING"),"OUTSTANDING")</f>
        <v>OUTSTANDING</v>
      </c>
      <c r="P19" s="73" t="n">
        <f aca="false">(J19="OUTSTANDING")+(O19="OUTSTANDING")</f>
        <v>2</v>
      </c>
      <c r="Q19" s="57" t="s">
        <v>1478</v>
      </c>
    </row>
    <row r="20" customFormat="false" ht="30" hidden="false" customHeight="true" outlineLevel="0" collapsed="false">
      <c r="A20" s="69" t="s">
        <v>277</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IFERROR(IF(AND(AND(LEN(SUBSTITUTE(SUBSTITUTE(SUBSTITUTE(SUBSTITUTE(SUBSTITUTE(SUBSTITUTE(SUBSTITUTE(SUBSTITUTE(SUBSTITUTE(SUBSTITUTE(SUBSTITUTE(SUBSTITUTE(SUBSTITUTE(LOWER(F20&amp;""),CHAR(160),"")," ",""),".",""),"-",""),"/",""),"?",""),"_",""),",",""),"[",""),"]",""),"(",""),")",""),"*",""))&gt;=3,ISNA(MATCH(SUBSTITUTE(SUBSTITUTE(SUBSTITUTE(SUBSTITUTE(SUBSTITUTE(SUBSTITUTE(SUBSTITUTE(SUBSTITUTE(SUBSTITUTE(SUBSTITUTE(SUBSTITUTE(SUBSTITUTE(SUBSTITUTE(LOWER(F20&amp;""),CHAR(160),"")," ",""),".",""),"-",""),"/",""),"?",""),"_",""),",",""),"[",""),"]",""),"(",""),")",""),"*",""),L_Placeholder,0))),AND(LEN(SUBSTITUTE(SUBSTITUTE(SUBSTITUTE(SUBSTITUTE(SUBSTITUTE(SUBSTITUTE(SUBSTITUTE(SUBSTITUTE(SUBSTITUTE(SUBSTITUTE(SUBSTITUTE(SUBSTITUTE(SUBSTITUTE(LOWER(G20&amp;""),CHAR(160),"")," ",""),".",""),"-",""),"/",""),"?",""),"_",""),",",""),"[",""),"]",""),"(",""),")",""),"*",""))&gt;=1,ISNA(MATCH(SUBSTITUTE(SUBSTITUTE(SUBSTITUTE(SUBSTITUTE(SUBSTITUTE(SUBSTITUTE(SUBSTITUTE(SUBSTITUTE(SUBSTITUTE(SUBSTITUTE(SUBSTITUTE(SUBSTITUTE(SUBSTITUTE(LOWER(G20&amp;""),CHAR(160),"")," ",""),".",""),"-",""),"/",""),"?",""),"_",""),",",""),"[",""),"]",""),"(",""),")",""),"*",""),L_Placeholder,0))),ISNUMBER(H20),H20&gt;=DATE(2020,1,1),H20&lt;=Flights!$D$20,AND(LEN(SUBSTITUTE(SUBSTITUTE(SUBSTITUTE(SUBSTITUTE(SUBSTITUTE(SUBSTITUTE(SUBSTITUTE(SUBSTITUTE(SUBSTITUTE(SUBSTITUTE(SUBSTITUTE(SUBSTITUTE(SUBSTITUTE(LOWER(I20&amp;""),CHAR(160),"")," ",""),".",""),"-",""),"/",""),"?",""),"_",""),",",""),"[",""),"]",""),"(",""),")",""),"*",""))&gt;=5,ISNA(MATCH(SUBSTITUTE(SUBSTITUTE(SUBSTITUTE(SUBSTITUTE(SUBSTITUTE(SUBSTITUTE(SUBSTITUTE(SUBSTITUTE(SUBSTITUTE(SUBSTITUTE(SUBSTITUTE(SUBSTITUTE(SUBSTITUTE(LOWER(I20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"&amp;TRIM(SUBSTITUTE(SUBSTITUTE(SUBSTITUTE(SUBSTITUTE(SUBSTITUTE(SUBSTITUTE(SUBSTITUTE(SUBSTITUTE(SUBSTITUTE(SUBSTITUTE(SUBSTITUTE(SUBSTITUTE(SUBSTITUTE(SUBSTITUTE(SUBSTITUTE(SUBSTITUTE(SUBSTITUTE(SUBSTITUTE(SUBSTITUTE(SUBSTITUTE(LOWER(I20&amp;""),CHAR(160)," "),"."," "),","," "),"-"," "),"/"," "),"("," "),")"," "),":"," "),";"," "),"_"," "),"–"," "),"?"," "),"!"," "),"*"," "),"["," "),"]"," "),"'"," "),"#"," "),"+"," "),"&amp;"," "))&amp;" ")))&gt;0)),"ON FILE","OUTSTANDING"),"OUTSTANDING")</f>
        <v>OUTSTANDING</v>
      </c>
      <c r="K20" s="60"/>
      <c r="L20" s="60"/>
      <c r="M20" s="71"/>
      <c r="N20" s="60"/>
      <c r="O20" s="72" t="str">
        <f aca="false">IFERROR(IF(AND(AND(LEN(SUBSTITUTE(SUBSTITUTE(SUBSTITUTE(SUBSTITUTE(SUBSTITUTE(SUBSTITUTE(SUBSTITUTE(SUBSTITUTE(SUBSTITUTE(SUBSTITUTE(SUBSTITUTE(SUBSTITUTE(SUBSTITUTE(LOWER(K20&amp;""),CHAR(160),"")," ",""),".",""),"-",""),"/",""),"?",""),"_",""),",",""),"[",""),"]",""),"(",""),")",""),"*",""))&gt;=3,ISNA(MATCH(SUBSTITUTE(SUBSTITUTE(SUBSTITUTE(SUBSTITUTE(SUBSTITUTE(SUBSTITUTE(SUBSTITUTE(SUBSTITUTE(SUBSTITUTE(SUBSTITUTE(SUBSTITUTE(SUBSTITUTE(SUBSTITUTE(LOWER(K20&amp;""),CHAR(160),"")," ",""),".",""),"-",""),"/",""),"?",""),"_",""),",",""),"[",""),"]",""),"(",""),")",""),"*",""),L_Placeholder,0))),AND(LEN(SUBSTITUTE(SUBSTITUTE(SUBSTITUTE(SUBSTITUTE(SUBSTITUTE(SUBSTITUTE(SUBSTITUTE(SUBSTITUTE(SUBSTITUTE(SUBSTITUTE(SUBSTITUTE(SUBSTITUTE(SUBSTITUTE(LOWER(L20&amp;""),CHAR(160),"")," ",""),".",""),"-",""),"/",""),"?",""),"_",""),",",""),"[",""),"]",""),"(",""),")",""),"*",""))&gt;=1,ISNA(MATCH(SUBSTITUTE(SUBSTITUTE(SUBSTITUTE(SUBSTITUTE(SUBSTITUTE(SUBSTITUTE(SUBSTITUTE(SUBSTITUTE(SUBSTITUTE(SUBSTITUTE(SUBSTITUTE(SUBSTITUTE(SUBSTITUTE(LOWER(L20&amp;""),CHAR(160),"")," ",""),".",""),"-",""),"/",""),"?",""),"_",""),",",""),"[",""),"]",""),"(",""),")",""),"*",""),L_Placeholder,0))),ISNUMBER(M20),M20&gt;=DATE(2020,1,1),M20&lt;=Flights!$D$20,AND(LEN(SUBSTITUTE(SUBSTITUTE(SUBSTITUTE(SUBSTITUTE(SUBSTITUTE(SUBSTITUTE(SUBSTITUTE(SUBSTITUTE(SUBSTITUTE(SUBSTITUTE(SUBSTITUTE(SUBSTITUTE(SUBSTITUTE(LOWER(N20&amp;""),CHAR(160),"")," ",""),".",""),"-",""),"/",""),"?",""),"_",""),",",""),"[",""),"]",""),"(",""),")",""),"*",""))&gt;=5,ISNA(MATCH(SUBSTITUTE(SUBSTITUTE(SUBSTITUTE(SUBSTITUTE(SUBSTITUTE(SUBSTITUTE(SUBSTITUTE(SUBSTITUTE(SUBSTITUTE(SUBSTITUTE(SUBSTITUTE(SUBSTITUTE(SUBSTITUTE(LOWER(N20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"&amp;TRIM(SUBSTITUTE(SUBSTITUTE(SUBSTITUTE(SUBSTITUTE(SUBSTITUTE(SUBSTITUTE(SUBSTITUTE(SUBSTITUTE(SUBSTITUTE(SUBSTITUTE(SUBSTITUTE(SUBSTITUTE(SUBSTITUTE(SUBSTITUTE(SUBSTITUTE(SUBSTITUTE(SUBSTITUTE(SUBSTITUTE(SUBSTITUTE(SUBSTITUTE(LOWER(N20&amp;""),CHAR(160)," "),"."," "),","," "),"-"," "),"/"," "),"("," "),")"," "),":"," "),";"," "),"_"," "),"–"," "),"?"," "),"!"," "),"*"," "),"["," "),"]"," "),"'"," "),"#"," "),"+"," "),"&amp;"," "))&amp;" ")))&gt;0)),"ON FILE","OUTSTANDING"),"OUTSTANDING")</f>
        <v>OUTSTANDING</v>
      </c>
      <c r="P20" s="73" t="n">
        <f aca="false">(J20="OUTSTANDING")+(O20="OUTSTANDING")</f>
        <v>2</v>
      </c>
      <c r="Q20" s="57" t="s">
        <v>1478</v>
      </c>
    </row>
    <row r="21" customFormat="false" ht="30" hidden="false" customHeight="true" outlineLevel="0" collapsed="false">
      <c r="A21" s="69" t="s">
        <v>287</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IFERROR(IF(AND(AND(LEN(SUBSTITUTE(SUBSTITUTE(SUBSTITUTE(SUBSTITUTE(SUBSTITUTE(SUBSTITUTE(SUBSTITUTE(SUBSTITUTE(SUBSTITUTE(SUBSTITUTE(SUBSTITUTE(SUBSTITUTE(SUBSTITUTE(LOWER(F21&amp;""),CHAR(160),"")," ",""),".",""),"-",""),"/",""),"?",""),"_",""),",",""),"[",""),"]",""),"(",""),")",""),"*",""))&gt;=3,ISNA(MATCH(SUBSTITUTE(SUBSTITUTE(SUBSTITUTE(SUBSTITUTE(SUBSTITUTE(SUBSTITUTE(SUBSTITUTE(SUBSTITUTE(SUBSTITUTE(SUBSTITUTE(SUBSTITUTE(SUBSTITUTE(SUBSTITUTE(LOWER(F21&amp;""),CHAR(160),"")," ",""),".",""),"-",""),"/",""),"?",""),"_",""),",",""),"[",""),"]",""),"(",""),")",""),"*",""),L_Placeholder,0))),AND(LEN(SUBSTITUTE(SUBSTITUTE(SUBSTITUTE(SUBSTITUTE(SUBSTITUTE(SUBSTITUTE(SUBSTITUTE(SUBSTITUTE(SUBSTITUTE(SUBSTITUTE(SUBSTITUTE(SUBSTITUTE(SUBSTITUTE(LOWER(G21&amp;""),CHAR(160),"")," ",""),".",""),"-",""),"/",""),"?",""),"_",""),",",""),"[",""),"]",""),"(",""),")",""),"*",""))&gt;=1,ISNA(MATCH(SUBSTITUTE(SUBSTITUTE(SUBSTITUTE(SUBSTITUTE(SUBSTITUTE(SUBSTITUTE(SUBSTITUTE(SUBSTITUTE(SUBSTITUTE(SUBSTITUTE(SUBSTITUTE(SUBSTITUTE(SUBSTITUTE(LOWER(G21&amp;""),CHAR(160),"")," ",""),".",""),"-",""),"/",""),"?",""),"_",""),",",""),"[",""),"]",""),"(",""),")",""),"*",""),L_Placeholder,0))),ISNUMBER(H21),H21&gt;=DATE(2020,1,1),H21&lt;=Flights!$D$21,AND(LEN(SUBSTITUTE(SUBSTITUTE(SUBSTITUTE(SUBSTITUTE(SUBSTITUTE(SUBSTITUTE(SUBSTITUTE(SUBSTITUTE(SUBSTITUTE(SUBSTITUTE(SUBSTITUTE(SUBSTITUTE(SUBSTITUTE(LOWER(I21&amp;""),CHAR(160),"")," ",""),".",""),"-",""),"/",""),"?",""),"_",""),",",""),"[",""),"]",""),"(",""),")",""),"*",""))&gt;=5,ISNA(MATCH(SUBSTITUTE(SUBSTITUTE(SUBSTITUTE(SUBSTITUTE(SUBSTITUTE(SUBSTITUTE(SUBSTITUTE(SUBSTITUTE(SUBSTITUTE(SUBSTITUTE(SUBSTITUTE(SUBSTITUTE(SUBSTITUTE(LOWER(I21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"&amp;TRIM(SUBSTITUTE(SUBSTITUTE(SUBSTITUTE(SUBSTITUTE(SUBSTITUTE(SUBSTITUTE(SUBSTITUTE(SUBSTITUTE(SUBSTITUTE(SUBSTITUTE(SUBSTITUTE(SUBSTITUTE(SUBSTITUTE(SUBSTITUTE(SUBSTITUTE(SUBSTITUTE(SUBSTITUTE(SUBSTITUTE(SUBSTITUTE(SUBSTITUTE(LOWER(I21&amp;""),CHAR(160)," "),"."," "),","," "),"-"," "),"/"," "),"("," "),")"," "),":"," "),";"," "),"_"," "),"–"," "),"?"," "),"!"," "),"*"," "),"["," "),"]"," "),"'"," "),"#"," "),"+"," "),"&amp;"," "))&amp;" ")))&gt;0)),"ON FILE","OUTSTANDING"),"OUTSTANDING")</f>
        <v>OUTSTANDING</v>
      </c>
      <c r="K21" s="60"/>
      <c r="L21" s="60"/>
      <c r="M21" s="71"/>
      <c r="N21" s="60"/>
      <c r="O21" s="72" t="str">
        <f aca="false">IFERROR(IF(AND(AND(LEN(SUBSTITUTE(SUBSTITUTE(SUBSTITUTE(SUBSTITUTE(SUBSTITUTE(SUBSTITUTE(SUBSTITUTE(SUBSTITUTE(SUBSTITUTE(SUBSTITUTE(SUBSTITUTE(SUBSTITUTE(SUBSTITUTE(LOWER(K21&amp;""),CHAR(160),"")," ",""),".",""),"-",""),"/",""),"?",""),"_",""),",",""),"[",""),"]",""),"(",""),")",""),"*",""))&gt;=3,ISNA(MATCH(SUBSTITUTE(SUBSTITUTE(SUBSTITUTE(SUBSTITUTE(SUBSTITUTE(SUBSTITUTE(SUBSTITUTE(SUBSTITUTE(SUBSTITUTE(SUBSTITUTE(SUBSTITUTE(SUBSTITUTE(SUBSTITUTE(LOWER(K21&amp;""),CHAR(160),"")," ",""),".",""),"-",""),"/",""),"?",""),"_",""),",",""),"[",""),"]",""),"(",""),")",""),"*",""),L_Placeholder,0))),AND(LEN(SUBSTITUTE(SUBSTITUTE(SUBSTITUTE(SUBSTITUTE(SUBSTITUTE(SUBSTITUTE(SUBSTITUTE(SUBSTITUTE(SUBSTITUTE(SUBSTITUTE(SUBSTITUTE(SUBSTITUTE(SUBSTITUTE(LOWER(L21&amp;""),CHAR(160),"")," ",""),".",""),"-",""),"/",""),"?",""),"_",""),",",""),"[",""),"]",""),"(",""),")",""),"*",""))&gt;=1,ISNA(MATCH(SUBSTITUTE(SUBSTITUTE(SUBSTITUTE(SUBSTITUTE(SUBSTITUTE(SUBSTITUTE(SUBSTITUTE(SUBSTITUTE(SUBSTITUTE(SUBSTITUTE(SUBSTITUTE(SUBSTITUTE(SUBSTITUTE(LOWER(L21&amp;""),CHAR(160),"")," ",""),".",""),"-",""),"/",""),"?",""),"_",""),",",""),"[",""),"]",""),"(",""),")",""),"*",""),L_Placeholder,0))),ISNUMBER(M21),M21&gt;=DATE(2020,1,1),M21&lt;=Flights!$D$21,AND(LEN(SUBSTITUTE(SUBSTITUTE(SUBSTITUTE(SUBSTITUTE(SUBSTITUTE(SUBSTITUTE(SUBSTITUTE(SUBSTITUTE(SUBSTITUTE(SUBSTITUTE(SUBSTITUTE(SUBSTITUTE(SUBSTITUTE(LOWER(N21&amp;""),CHAR(160),"")," ",""),".",""),"-",""),"/",""),"?",""),"_",""),",",""),"[",""),"]",""),"(",""),")",""),"*",""))&gt;=5,ISNA(MATCH(SUBSTITUTE(SUBSTITUTE(SUBSTITUTE(SUBSTITUTE(SUBSTITUTE(SUBSTITUTE(SUBSTITUTE(SUBSTITUTE(SUBSTITUTE(SUBSTITUTE(SUBSTITUTE(SUBSTITUTE(SUBSTITUTE(LOWER(N21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"&amp;TRIM(SUBSTITUTE(SUBSTITUTE(SUBSTITUTE(SUBSTITUTE(SUBSTITUTE(SUBSTITUTE(SUBSTITUTE(SUBSTITUTE(SUBSTITUTE(SUBSTITUTE(SUBSTITUTE(SUBSTITUTE(SUBSTITUTE(SUBSTITUTE(SUBSTITUTE(SUBSTITUTE(SUBSTITUTE(SUBSTITUTE(SUBSTITUTE(SUBSTITUTE(LOWER(N21&amp;""),CHAR(160)," "),"."," "),","," "),"-"," "),"/"," "),"("," "),")"," "),":"," "),";"," "),"_"," "),"–"," "),"?"," "),"!"," "),"*"," "),"["," "),"]"," "),"'"," "),"#"," "),"+"," "),"&amp;"," "))&amp;" ")))&gt;0)),"ON FILE","OUTSTANDING"),"OUTSTANDING")</f>
        <v>OUTSTANDING</v>
      </c>
      <c r="P21" s="73" t="n">
        <f aca="false">(J21="OUTSTANDING")+(O21="OUTSTANDING")</f>
        <v>2</v>
      </c>
      <c r="Q21" s="57" t="s">
        <v>1478</v>
      </c>
    </row>
    <row r="22" customFormat="false" ht="30" hidden="false" customHeight="true" outlineLevel="0" collapsed="false">
      <c r="A22" s="69" t="s">
        <v>290</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IFERROR(IF(AND(AND(LEN(SUBSTITUTE(SUBSTITUTE(SUBSTITUTE(SUBSTITUTE(SUBSTITUTE(SUBSTITUTE(SUBSTITUTE(SUBSTITUTE(SUBSTITUTE(SUBSTITUTE(SUBSTITUTE(SUBSTITUTE(SUBSTITUTE(LOWER(F22&amp;""),CHAR(160),"")," ",""),".",""),"-",""),"/",""),"?",""),"_",""),",",""),"[",""),"]",""),"(",""),")",""),"*",""))&gt;=3,ISNA(MATCH(SUBSTITUTE(SUBSTITUTE(SUBSTITUTE(SUBSTITUTE(SUBSTITUTE(SUBSTITUTE(SUBSTITUTE(SUBSTITUTE(SUBSTITUTE(SUBSTITUTE(SUBSTITUTE(SUBSTITUTE(SUBSTITUTE(LOWER(F22&amp;""),CHAR(160),"")," ",""),".",""),"-",""),"/",""),"?",""),"_",""),",",""),"[",""),"]",""),"(",""),")",""),"*",""),L_Placeholder,0))),AND(LEN(SUBSTITUTE(SUBSTITUTE(SUBSTITUTE(SUBSTITUTE(SUBSTITUTE(SUBSTITUTE(SUBSTITUTE(SUBSTITUTE(SUBSTITUTE(SUBSTITUTE(SUBSTITUTE(SUBSTITUTE(SUBSTITUTE(LOWER(G22&amp;""),CHAR(160),"")," ",""),".",""),"-",""),"/",""),"?",""),"_",""),",",""),"[",""),"]",""),"(",""),")",""),"*",""))&gt;=1,ISNA(MATCH(SUBSTITUTE(SUBSTITUTE(SUBSTITUTE(SUBSTITUTE(SUBSTITUTE(SUBSTITUTE(SUBSTITUTE(SUBSTITUTE(SUBSTITUTE(SUBSTITUTE(SUBSTITUTE(SUBSTITUTE(SUBSTITUTE(LOWER(G22&amp;""),CHAR(160),"")," ",""),".",""),"-",""),"/",""),"?",""),"_",""),",",""),"[",""),"]",""),"(",""),")",""),"*",""),L_Placeholder,0))),ISNUMBER(H22),H22&gt;=DATE(2020,1,1),H22&lt;=Flights!$D$22,AND(LEN(SUBSTITUTE(SUBSTITUTE(SUBSTITUTE(SUBSTITUTE(SUBSTITUTE(SUBSTITUTE(SUBSTITUTE(SUBSTITUTE(SUBSTITUTE(SUBSTITUTE(SUBSTITUTE(SUBSTITUTE(SUBSTITUTE(LOWER(I22&amp;""),CHAR(160),"")," ",""),".",""),"-",""),"/",""),"?",""),"_",""),",",""),"[",""),"]",""),"(",""),")",""),"*",""))&gt;=5,ISNA(MATCH(SUBSTITUTE(SUBSTITUTE(SUBSTITUTE(SUBSTITUTE(SUBSTITUTE(SUBSTITUTE(SUBSTITUTE(SUBSTITUTE(SUBSTITUTE(SUBSTITUTE(SUBSTITUTE(SUBSTITUTE(SUBSTITUTE(LOWER(I22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"&amp;TRIM(SUBSTITUTE(SUBSTITUTE(SUBSTITUTE(SUBSTITUTE(SUBSTITUTE(SUBSTITUTE(SUBSTITUTE(SUBSTITUTE(SUBSTITUTE(SUBSTITUTE(SUBSTITUTE(SUBSTITUTE(SUBSTITUTE(SUBSTITUTE(SUBSTITUTE(SUBSTITUTE(SUBSTITUTE(SUBSTITUTE(SUBSTITUTE(SUBSTITUTE(LOWER(I22&amp;""),CHAR(160)," "),"."," "),","," "),"-"," "),"/"," "),"("," "),")"," "),":"," "),";"," "),"_"," "),"–"," "),"?"," "),"!"," "),"*"," "),"["," "),"]"," "),"'"," "),"#"," "),"+"," "),"&amp;"," "))&amp;" ")))&gt;0)),"ON FILE","OUTSTANDING"),"OUTSTANDING")</f>
        <v>OUTSTANDING</v>
      </c>
      <c r="K22" s="60"/>
      <c r="L22" s="60"/>
      <c r="M22" s="71"/>
      <c r="N22" s="60"/>
      <c r="O22" s="72" t="str">
        <f aca="false">IFERROR(IF(AND(AND(LEN(SUBSTITUTE(SUBSTITUTE(SUBSTITUTE(SUBSTITUTE(SUBSTITUTE(SUBSTITUTE(SUBSTITUTE(SUBSTITUTE(SUBSTITUTE(SUBSTITUTE(SUBSTITUTE(SUBSTITUTE(SUBSTITUTE(LOWER(K22&amp;""),CHAR(160),"")," ",""),".",""),"-",""),"/",""),"?",""),"_",""),",",""),"[",""),"]",""),"(",""),")",""),"*",""))&gt;=3,ISNA(MATCH(SUBSTITUTE(SUBSTITUTE(SUBSTITUTE(SUBSTITUTE(SUBSTITUTE(SUBSTITUTE(SUBSTITUTE(SUBSTITUTE(SUBSTITUTE(SUBSTITUTE(SUBSTITUTE(SUBSTITUTE(SUBSTITUTE(LOWER(K22&amp;""),CHAR(160),"")," ",""),".",""),"-",""),"/",""),"?",""),"_",""),",",""),"[",""),"]",""),"(",""),")",""),"*",""),L_Placeholder,0))),AND(LEN(SUBSTITUTE(SUBSTITUTE(SUBSTITUTE(SUBSTITUTE(SUBSTITUTE(SUBSTITUTE(SUBSTITUTE(SUBSTITUTE(SUBSTITUTE(SUBSTITUTE(SUBSTITUTE(SUBSTITUTE(SUBSTITUTE(LOWER(L22&amp;""),CHAR(160),"")," ",""),".",""),"-",""),"/",""),"?",""),"_",""),",",""),"[",""),"]",""),"(",""),")",""),"*",""))&gt;=1,ISNA(MATCH(SUBSTITUTE(SUBSTITUTE(SUBSTITUTE(SUBSTITUTE(SUBSTITUTE(SUBSTITUTE(SUBSTITUTE(SUBSTITUTE(SUBSTITUTE(SUBSTITUTE(SUBSTITUTE(SUBSTITUTE(SUBSTITUTE(LOWER(L22&amp;""),CHAR(160),"")," ",""),".",""),"-",""),"/",""),"?",""),"_",""),",",""),"[",""),"]",""),"(",""),")",""),"*",""),L_Placeholder,0))),ISNUMBER(M22),M22&gt;=DATE(2020,1,1),M22&lt;=Flights!$D$22,AND(LEN(SUBSTITUTE(SUBSTITUTE(SUBSTITUTE(SUBSTITUTE(SUBSTITUTE(SUBSTITUTE(SUBSTITUTE(SUBSTITUTE(SUBSTITUTE(SUBSTITUTE(SUBSTITUTE(SUBSTITUTE(SUBSTITUTE(LOWER(N22&amp;""),CHAR(160),"")," ",""),".",""),"-",""),"/",""),"?",""),"_",""),",",""),"[",""),"]",""),"(",""),")",""),"*",""))&gt;=5,ISNA(MATCH(SUBSTITUTE(SUBSTITUTE(SUBSTITUTE(SUBSTITUTE(SUBSTITUTE(SUBSTITUTE(SUBSTITUTE(SUBSTITUTE(SUBSTITUTE(SUBSTITUTE(SUBSTITUTE(SUBSTITUTE(SUBSTITUTE(LOWER(N22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"&amp;TRIM(SUBSTITUTE(SUBSTITUTE(SUBSTITUTE(SUBSTITUTE(SUBSTITUTE(SUBSTITUTE(SUBSTITUTE(SUBSTITUTE(SUBSTITUTE(SUBSTITUTE(SUBSTITUTE(SUBSTITUTE(SUBSTITUTE(SUBSTITUTE(SUBSTITUTE(SUBSTITUTE(SUBSTITUTE(SUBSTITUTE(SUBSTITUTE(SUBSTITUTE(LOWER(N22&amp;""),CHAR(160)," "),"."," "),","," "),"-"," "),"/"," "),"("," "),")"," "),":"," "),";"," "),"_"," "),"–"," "),"?"," "),"!"," "),"*"," "),"["," "),"]"," "),"'"," "),"#"," "),"+"," "),"&amp;"," "))&amp;" ")))&gt;0)),"ON FILE","OUTSTANDING"),"OUTSTANDING")</f>
        <v>OUTSTANDING</v>
      </c>
      <c r="P22" s="73" t="n">
        <f aca="false">(J22="OUTSTANDING")+(O22="OUTSTANDING")</f>
        <v>2</v>
      </c>
      <c r="Q22" s="57" t="s">
        <v>1478</v>
      </c>
    </row>
    <row r="23" customFormat="false" ht="30" hidden="false" customHeight="true" outlineLevel="0" collapsed="false">
      <c r="A23" s="69" t="s">
        <v>298</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IFERROR(IF(AND(AND(LEN(SUBSTITUTE(SUBSTITUTE(SUBSTITUTE(SUBSTITUTE(SUBSTITUTE(SUBSTITUTE(SUBSTITUTE(SUBSTITUTE(SUBSTITUTE(SUBSTITUTE(SUBSTITUTE(SUBSTITUTE(SUBSTITUTE(LOWER(F23&amp;""),CHAR(160),"")," ",""),".",""),"-",""),"/",""),"?",""),"_",""),",",""),"[",""),"]",""),"(",""),")",""),"*",""))&gt;=3,ISNA(MATCH(SUBSTITUTE(SUBSTITUTE(SUBSTITUTE(SUBSTITUTE(SUBSTITUTE(SUBSTITUTE(SUBSTITUTE(SUBSTITUTE(SUBSTITUTE(SUBSTITUTE(SUBSTITUTE(SUBSTITUTE(SUBSTITUTE(LOWER(F23&amp;""),CHAR(160),"")," ",""),".",""),"-",""),"/",""),"?",""),"_",""),",",""),"[",""),"]",""),"(",""),")",""),"*",""),L_Placeholder,0))),AND(LEN(SUBSTITUTE(SUBSTITUTE(SUBSTITUTE(SUBSTITUTE(SUBSTITUTE(SUBSTITUTE(SUBSTITUTE(SUBSTITUTE(SUBSTITUTE(SUBSTITUTE(SUBSTITUTE(SUBSTITUTE(SUBSTITUTE(LOWER(G23&amp;""),CHAR(160),"")," ",""),".",""),"-",""),"/",""),"?",""),"_",""),",",""),"[",""),"]",""),"(",""),")",""),"*",""))&gt;=1,ISNA(MATCH(SUBSTITUTE(SUBSTITUTE(SUBSTITUTE(SUBSTITUTE(SUBSTITUTE(SUBSTITUTE(SUBSTITUTE(SUBSTITUTE(SUBSTITUTE(SUBSTITUTE(SUBSTITUTE(SUBSTITUTE(SUBSTITUTE(LOWER(G23&amp;""),CHAR(160),"")," ",""),".",""),"-",""),"/",""),"?",""),"_",""),",",""),"[",""),"]",""),"(",""),")",""),"*",""),L_Placeholder,0))),ISNUMBER(H23),H23&gt;=DATE(2020,1,1),H23&lt;=Flights!$D$23,AND(LEN(SUBSTITUTE(SUBSTITUTE(SUBSTITUTE(SUBSTITUTE(SUBSTITUTE(SUBSTITUTE(SUBSTITUTE(SUBSTITUTE(SUBSTITUTE(SUBSTITUTE(SUBSTITUTE(SUBSTITUTE(SUBSTITUTE(LOWER(I23&amp;""),CHAR(160),"")," ",""),".",""),"-",""),"/",""),"?",""),"_",""),",",""),"[",""),"]",""),"(",""),")",""),"*",""))&gt;=5,ISNA(MATCH(SUBSTITUTE(SUBSTITUTE(SUBSTITUTE(SUBSTITUTE(SUBSTITUTE(SUBSTITUTE(SUBSTITUTE(SUBSTITUTE(SUBSTITUTE(SUBSTITUTE(SUBSTITUTE(SUBSTITUTE(SUBSTITUTE(LOWER(I23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"&amp;TRIM(SUBSTITUTE(SUBSTITUTE(SUBSTITUTE(SUBSTITUTE(SUBSTITUTE(SUBSTITUTE(SUBSTITUTE(SUBSTITUTE(SUBSTITUTE(SUBSTITUTE(SUBSTITUTE(SUBSTITUTE(SUBSTITUTE(SUBSTITUTE(SUBSTITUTE(SUBSTITUTE(SUBSTITUTE(SUBSTITUTE(SUBSTITUTE(SUBSTITUTE(LOWER(I23&amp;""),CHAR(160)," "),"."," "),","," "),"-"," "),"/"," "),"("," "),")"," "),":"," "),";"," "),"_"," "),"–"," "),"?"," "),"!"," "),"*"," "),"["," "),"]"," "),"'"," "),"#"," "),"+"," "),"&amp;"," "))&amp;" ")))&gt;0)),"ON FILE","OUTSTANDING"),"OUTSTANDING")</f>
        <v>OUTSTANDING</v>
      </c>
      <c r="K23" s="60"/>
      <c r="L23" s="60"/>
      <c r="M23" s="71"/>
      <c r="N23" s="60"/>
      <c r="O23" s="72" t="str">
        <f aca="false">IFERROR(IF(AND(AND(LEN(SUBSTITUTE(SUBSTITUTE(SUBSTITUTE(SUBSTITUTE(SUBSTITUTE(SUBSTITUTE(SUBSTITUTE(SUBSTITUTE(SUBSTITUTE(SUBSTITUTE(SUBSTITUTE(SUBSTITUTE(SUBSTITUTE(LOWER(K23&amp;""),CHAR(160),"")," ",""),".",""),"-",""),"/",""),"?",""),"_",""),",",""),"[",""),"]",""),"(",""),")",""),"*",""))&gt;=3,ISNA(MATCH(SUBSTITUTE(SUBSTITUTE(SUBSTITUTE(SUBSTITUTE(SUBSTITUTE(SUBSTITUTE(SUBSTITUTE(SUBSTITUTE(SUBSTITUTE(SUBSTITUTE(SUBSTITUTE(SUBSTITUTE(SUBSTITUTE(LOWER(K23&amp;""),CHAR(160),"")," ",""),".",""),"-",""),"/",""),"?",""),"_",""),",",""),"[",""),"]",""),"(",""),")",""),"*",""),L_Placeholder,0))),AND(LEN(SUBSTITUTE(SUBSTITUTE(SUBSTITUTE(SUBSTITUTE(SUBSTITUTE(SUBSTITUTE(SUBSTITUTE(SUBSTITUTE(SUBSTITUTE(SUBSTITUTE(SUBSTITUTE(SUBSTITUTE(SUBSTITUTE(LOWER(L23&amp;""),CHAR(160),"")," ",""),".",""),"-",""),"/",""),"?",""),"_",""),",",""),"[",""),"]",""),"(",""),")",""),"*",""))&gt;=1,ISNA(MATCH(SUBSTITUTE(SUBSTITUTE(SUBSTITUTE(SUBSTITUTE(SUBSTITUTE(SUBSTITUTE(SUBSTITUTE(SUBSTITUTE(SUBSTITUTE(SUBSTITUTE(SUBSTITUTE(SUBSTITUTE(SUBSTITUTE(LOWER(L23&amp;""),CHAR(160),"")," ",""),".",""),"-",""),"/",""),"?",""),"_",""),",",""),"[",""),"]",""),"(",""),")",""),"*",""),L_Placeholder,0))),ISNUMBER(M23),M23&gt;=DATE(2020,1,1),M23&lt;=Flights!$D$23,AND(LEN(SUBSTITUTE(SUBSTITUTE(SUBSTITUTE(SUBSTITUTE(SUBSTITUTE(SUBSTITUTE(SUBSTITUTE(SUBSTITUTE(SUBSTITUTE(SUBSTITUTE(SUBSTITUTE(SUBSTITUTE(SUBSTITUTE(LOWER(N23&amp;""),CHAR(160),"")," ",""),".",""),"-",""),"/",""),"?",""),"_",""),",",""),"[",""),"]",""),"(",""),")",""),"*",""))&gt;=5,ISNA(MATCH(SUBSTITUTE(SUBSTITUTE(SUBSTITUTE(SUBSTITUTE(SUBSTITUTE(SUBSTITUTE(SUBSTITUTE(SUBSTITUTE(SUBSTITUTE(SUBSTITUTE(SUBSTITUTE(SUBSTITUTE(SUBSTITUTE(LOWER(N23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"&amp;TRIM(SUBSTITUTE(SUBSTITUTE(SUBSTITUTE(SUBSTITUTE(SUBSTITUTE(SUBSTITUTE(SUBSTITUTE(SUBSTITUTE(SUBSTITUTE(SUBSTITUTE(SUBSTITUTE(SUBSTITUTE(SUBSTITUTE(SUBSTITUTE(SUBSTITUTE(SUBSTITUTE(SUBSTITUTE(SUBSTITUTE(SUBSTITUTE(SUBSTITUTE(LOWER(N23&amp;""),CHAR(160)," "),"."," "),","," "),"-"," "),"/"," "),"("," "),")"," "),":"," "),";"," "),"_"," "),"–"," "),"?"," "),"!"," "),"*"," "),"["," "),"]"," "),"'"," "),"#"," "),"+"," "),"&amp;"," "))&amp;" ")))&gt;0)),"ON FILE","OUTSTANDING"),"OUTSTANDING")</f>
        <v>OUTSTANDING</v>
      </c>
      <c r="P23" s="73" t="n">
        <f aca="false">(J23="OUTSTANDING")+(O23="OUTSTANDING")</f>
        <v>2</v>
      </c>
      <c r="Q23" s="57" t="s">
        <v>1478</v>
      </c>
    </row>
    <row r="24" customFormat="false" ht="30" hidden="false" customHeight="true" outlineLevel="0" collapsed="false">
      <c r="A24" s="69" t="s">
        <v>301</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IFERROR(IF(AND(AND(LEN(SUBSTITUTE(SUBSTITUTE(SUBSTITUTE(SUBSTITUTE(SUBSTITUTE(SUBSTITUTE(SUBSTITUTE(SUBSTITUTE(SUBSTITUTE(SUBSTITUTE(SUBSTITUTE(SUBSTITUTE(SUBSTITUTE(LOWER(F24&amp;""),CHAR(160),"")," ",""),".",""),"-",""),"/",""),"?",""),"_",""),",",""),"[",""),"]",""),"(",""),")",""),"*",""))&gt;=3,ISNA(MATCH(SUBSTITUTE(SUBSTITUTE(SUBSTITUTE(SUBSTITUTE(SUBSTITUTE(SUBSTITUTE(SUBSTITUTE(SUBSTITUTE(SUBSTITUTE(SUBSTITUTE(SUBSTITUTE(SUBSTITUTE(SUBSTITUTE(LOWER(F24&amp;""),CHAR(160),"")," ",""),".",""),"-",""),"/",""),"?",""),"_",""),",",""),"[",""),"]",""),"(",""),")",""),"*",""),L_Placeholder,0))),AND(LEN(SUBSTITUTE(SUBSTITUTE(SUBSTITUTE(SUBSTITUTE(SUBSTITUTE(SUBSTITUTE(SUBSTITUTE(SUBSTITUTE(SUBSTITUTE(SUBSTITUTE(SUBSTITUTE(SUBSTITUTE(SUBSTITUTE(LOWER(G24&amp;""),CHAR(160),"")," ",""),".",""),"-",""),"/",""),"?",""),"_",""),",",""),"[",""),"]",""),"(",""),")",""),"*",""))&gt;=1,ISNA(MATCH(SUBSTITUTE(SUBSTITUTE(SUBSTITUTE(SUBSTITUTE(SUBSTITUTE(SUBSTITUTE(SUBSTITUTE(SUBSTITUTE(SUBSTITUTE(SUBSTITUTE(SUBSTITUTE(SUBSTITUTE(SUBSTITUTE(LOWER(G24&amp;""),CHAR(160),"")," ",""),".",""),"-",""),"/",""),"?",""),"_",""),",",""),"[",""),"]",""),"(",""),")",""),"*",""),L_Placeholder,0))),ISNUMBER(H24),H24&gt;=DATE(2020,1,1),H24&lt;=Flights!$D$24,AND(LEN(SUBSTITUTE(SUBSTITUTE(SUBSTITUTE(SUBSTITUTE(SUBSTITUTE(SUBSTITUTE(SUBSTITUTE(SUBSTITUTE(SUBSTITUTE(SUBSTITUTE(SUBSTITUTE(SUBSTITUTE(SUBSTITUTE(LOWER(I24&amp;""),CHAR(160),"")," ",""),".",""),"-",""),"/",""),"?",""),"_",""),",",""),"[",""),"]",""),"(",""),")",""),"*",""))&gt;=5,ISNA(MATCH(SUBSTITUTE(SUBSTITUTE(SUBSTITUTE(SUBSTITUTE(SUBSTITUTE(SUBSTITUTE(SUBSTITUTE(SUBSTITUTE(SUBSTITUTE(SUBSTITUTE(SUBSTITUTE(SUBSTITUTE(SUBSTITUTE(LOWER(I24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"&amp;TRIM(SUBSTITUTE(SUBSTITUTE(SUBSTITUTE(SUBSTITUTE(SUBSTITUTE(SUBSTITUTE(SUBSTITUTE(SUBSTITUTE(SUBSTITUTE(SUBSTITUTE(SUBSTITUTE(SUBSTITUTE(SUBSTITUTE(SUBSTITUTE(SUBSTITUTE(SUBSTITUTE(SUBSTITUTE(SUBSTITUTE(SUBSTITUTE(SUBSTITUTE(LOWER(I24&amp;""),CHAR(160)," "),"."," "),","," "),"-"," "),"/"," "),"("," "),")"," "),":"," "),";"," "),"_"," "),"–"," "),"?"," "),"!"," "),"*"," "),"["," "),"]"," "),"'"," "),"#"," "),"+"," "),"&amp;"," "))&amp;" ")))&gt;0)),"ON FILE","OUTSTANDING"),"OUTSTANDING")</f>
        <v>OUTSTANDING</v>
      </c>
      <c r="K24" s="60"/>
      <c r="L24" s="60"/>
      <c r="M24" s="71"/>
      <c r="N24" s="60"/>
      <c r="O24" s="72" t="str">
        <f aca="false">IFERROR(IF(AND(AND(LEN(SUBSTITUTE(SUBSTITUTE(SUBSTITUTE(SUBSTITUTE(SUBSTITUTE(SUBSTITUTE(SUBSTITUTE(SUBSTITUTE(SUBSTITUTE(SUBSTITUTE(SUBSTITUTE(SUBSTITUTE(SUBSTITUTE(LOWER(K24&amp;""),CHAR(160),"")," ",""),".",""),"-",""),"/",""),"?",""),"_",""),",",""),"[",""),"]",""),"(",""),")",""),"*",""))&gt;=3,ISNA(MATCH(SUBSTITUTE(SUBSTITUTE(SUBSTITUTE(SUBSTITUTE(SUBSTITUTE(SUBSTITUTE(SUBSTITUTE(SUBSTITUTE(SUBSTITUTE(SUBSTITUTE(SUBSTITUTE(SUBSTITUTE(SUBSTITUTE(LOWER(K24&amp;""),CHAR(160),"")," ",""),".",""),"-",""),"/",""),"?",""),"_",""),",",""),"[",""),"]",""),"(",""),")",""),"*",""),L_Placeholder,0))),AND(LEN(SUBSTITUTE(SUBSTITUTE(SUBSTITUTE(SUBSTITUTE(SUBSTITUTE(SUBSTITUTE(SUBSTITUTE(SUBSTITUTE(SUBSTITUTE(SUBSTITUTE(SUBSTITUTE(SUBSTITUTE(SUBSTITUTE(LOWER(L24&amp;""),CHAR(160),"")," ",""),".",""),"-",""),"/",""),"?",""),"_",""),",",""),"[",""),"]",""),"(",""),")",""),"*",""))&gt;=1,ISNA(MATCH(SUBSTITUTE(SUBSTITUTE(SUBSTITUTE(SUBSTITUTE(SUBSTITUTE(SUBSTITUTE(SUBSTITUTE(SUBSTITUTE(SUBSTITUTE(SUBSTITUTE(SUBSTITUTE(SUBSTITUTE(SUBSTITUTE(LOWER(L24&amp;""),CHAR(160),"")," ",""),".",""),"-",""),"/",""),"?",""),"_",""),",",""),"[",""),"]",""),"(",""),")",""),"*",""),L_Placeholder,0))),ISNUMBER(M24),M24&gt;=DATE(2020,1,1),M24&lt;=Flights!$D$24,AND(LEN(SUBSTITUTE(SUBSTITUTE(SUBSTITUTE(SUBSTITUTE(SUBSTITUTE(SUBSTITUTE(SUBSTITUTE(SUBSTITUTE(SUBSTITUTE(SUBSTITUTE(SUBSTITUTE(SUBSTITUTE(SUBSTITUTE(LOWER(N24&amp;""),CHAR(160),"")," ",""),".",""),"-",""),"/",""),"?",""),"_",""),",",""),"[",""),"]",""),"(",""),")",""),"*",""))&gt;=5,ISNA(MATCH(SUBSTITUTE(SUBSTITUTE(SUBSTITUTE(SUBSTITUTE(SUBSTITUTE(SUBSTITUTE(SUBSTITUTE(SUBSTITUTE(SUBSTITUTE(SUBSTITUTE(SUBSTITUTE(SUBSTITUTE(SUBSTITUTE(LOWER(N24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"&amp;TRIM(SUBSTITUTE(SUBSTITUTE(SUBSTITUTE(SUBSTITUTE(SUBSTITUTE(SUBSTITUTE(SUBSTITUTE(SUBSTITUTE(SUBSTITUTE(SUBSTITUTE(SUBSTITUTE(SUBSTITUTE(SUBSTITUTE(SUBSTITUTE(SUBSTITUTE(SUBSTITUTE(SUBSTITUTE(SUBSTITUTE(SUBSTITUTE(SUBSTITUTE(LOWER(N24&amp;""),CHAR(160)," "),"."," "),","," "),"-"," "),"/"," "),"("," "),")"," "),":"," "),";"," "),"_"," "),"–"," "),"?"," "),"!"," "),"*"," "),"["," "),"]"," "),"'"," "),"#"," "),"+"," "),"&amp;"," "))&amp;" ")))&gt;0)),"ON FILE","OUTSTANDING"),"OUTSTANDING")</f>
        <v>OUTSTANDING</v>
      </c>
      <c r="P24" s="73" t="n">
        <f aca="false">(J24="OUTSTANDING")+(O24="OUTSTANDING")</f>
        <v>2</v>
      </c>
      <c r="Q24" s="57" t="s">
        <v>1478</v>
      </c>
    </row>
    <row r="25" customFormat="false" ht="30" hidden="false" customHeight="true" outlineLevel="0" collapsed="false">
      <c r="A25" s="69" t="s">
        <v>307</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IFERROR(IF(AND(AND(LEN(SUBSTITUTE(SUBSTITUTE(SUBSTITUTE(SUBSTITUTE(SUBSTITUTE(SUBSTITUTE(SUBSTITUTE(SUBSTITUTE(SUBSTITUTE(SUBSTITUTE(SUBSTITUTE(SUBSTITUTE(SUBSTITUTE(LOWER(F25&amp;""),CHAR(160),"")," ",""),".",""),"-",""),"/",""),"?",""),"_",""),",",""),"[",""),"]",""),"(",""),")",""),"*",""))&gt;=3,ISNA(MATCH(SUBSTITUTE(SUBSTITUTE(SUBSTITUTE(SUBSTITUTE(SUBSTITUTE(SUBSTITUTE(SUBSTITUTE(SUBSTITUTE(SUBSTITUTE(SUBSTITUTE(SUBSTITUTE(SUBSTITUTE(SUBSTITUTE(LOWER(F25&amp;""),CHAR(160),"")," ",""),".",""),"-",""),"/",""),"?",""),"_",""),",",""),"[",""),"]",""),"(",""),")",""),"*",""),L_Placeholder,0))),AND(LEN(SUBSTITUTE(SUBSTITUTE(SUBSTITUTE(SUBSTITUTE(SUBSTITUTE(SUBSTITUTE(SUBSTITUTE(SUBSTITUTE(SUBSTITUTE(SUBSTITUTE(SUBSTITUTE(SUBSTITUTE(SUBSTITUTE(LOWER(G25&amp;""),CHAR(160),"")," ",""),".",""),"-",""),"/",""),"?",""),"_",""),",",""),"[",""),"]",""),"(",""),")",""),"*",""))&gt;=1,ISNA(MATCH(SUBSTITUTE(SUBSTITUTE(SUBSTITUTE(SUBSTITUTE(SUBSTITUTE(SUBSTITUTE(SUBSTITUTE(SUBSTITUTE(SUBSTITUTE(SUBSTITUTE(SUBSTITUTE(SUBSTITUTE(SUBSTITUTE(LOWER(G25&amp;""),CHAR(160),"")," ",""),".",""),"-",""),"/",""),"?",""),"_",""),",",""),"[",""),"]",""),"(",""),")",""),"*",""),L_Placeholder,0))),ISNUMBER(H25),H25&gt;=DATE(2020,1,1),H25&lt;=Flights!$D$25,AND(LEN(SUBSTITUTE(SUBSTITUTE(SUBSTITUTE(SUBSTITUTE(SUBSTITUTE(SUBSTITUTE(SUBSTITUTE(SUBSTITUTE(SUBSTITUTE(SUBSTITUTE(SUBSTITUTE(SUBSTITUTE(SUBSTITUTE(LOWER(I25&amp;""),CHAR(160),"")," ",""),".",""),"-",""),"/",""),"?",""),"_",""),",",""),"[",""),"]",""),"(",""),")",""),"*",""))&gt;=5,ISNA(MATCH(SUBSTITUTE(SUBSTITUTE(SUBSTITUTE(SUBSTITUTE(SUBSTITUTE(SUBSTITUTE(SUBSTITUTE(SUBSTITUTE(SUBSTITUTE(SUBSTITUTE(SUBSTITUTE(SUBSTITUTE(SUBSTITUTE(LOWER(I25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"&amp;TRIM(SUBSTITUTE(SUBSTITUTE(SUBSTITUTE(SUBSTITUTE(SUBSTITUTE(SUBSTITUTE(SUBSTITUTE(SUBSTITUTE(SUBSTITUTE(SUBSTITUTE(SUBSTITUTE(SUBSTITUTE(SUBSTITUTE(SUBSTITUTE(SUBSTITUTE(SUBSTITUTE(SUBSTITUTE(SUBSTITUTE(SUBSTITUTE(SUBSTITUTE(LOWER(I25&amp;""),CHAR(160)," "),"."," "),","," "),"-"," "),"/"," "),"("," "),")"," "),":"," "),";"," "),"_"," "),"–"," "),"?"," "),"!"," "),"*"," "),"["," "),"]"," "),"'"," "),"#"," "),"+"," "),"&amp;"," "))&amp;" ")))&gt;0)),"ON FILE","OUTSTANDING"),"OUTSTANDING")</f>
        <v>OUTSTANDING</v>
      </c>
      <c r="K25" s="60"/>
      <c r="L25" s="60"/>
      <c r="M25" s="71"/>
      <c r="N25" s="60"/>
      <c r="O25" s="72" t="str">
        <f aca="false">IFERROR(IF(AND(AND(LEN(SUBSTITUTE(SUBSTITUTE(SUBSTITUTE(SUBSTITUTE(SUBSTITUTE(SUBSTITUTE(SUBSTITUTE(SUBSTITUTE(SUBSTITUTE(SUBSTITUTE(SUBSTITUTE(SUBSTITUTE(SUBSTITUTE(LOWER(K25&amp;""),CHAR(160),"")," ",""),".",""),"-",""),"/",""),"?",""),"_",""),",",""),"[",""),"]",""),"(",""),")",""),"*",""))&gt;=3,ISNA(MATCH(SUBSTITUTE(SUBSTITUTE(SUBSTITUTE(SUBSTITUTE(SUBSTITUTE(SUBSTITUTE(SUBSTITUTE(SUBSTITUTE(SUBSTITUTE(SUBSTITUTE(SUBSTITUTE(SUBSTITUTE(SUBSTITUTE(LOWER(K25&amp;""),CHAR(160),"")," ",""),".",""),"-",""),"/",""),"?",""),"_",""),",",""),"[",""),"]",""),"(",""),")",""),"*",""),L_Placeholder,0))),AND(LEN(SUBSTITUTE(SUBSTITUTE(SUBSTITUTE(SUBSTITUTE(SUBSTITUTE(SUBSTITUTE(SUBSTITUTE(SUBSTITUTE(SUBSTITUTE(SUBSTITUTE(SUBSTITUTE(SUBSTITUTE(SUBSTITUTE(LOWER(L25&amp;""),CHAR(160),"")," ",""),".",""),"-",""),"/",""),"?",""),"_",""),",",""),"[",""),"]",""),"(",""),")",""),"*",""))&gt;=1,ISNA(MATCH(SUBSTITUTE(SUBSTITUTE(SUBSTITUTE(SUBSTITUTE(SUBSTITUTE(SUBSTITUTE(SUBSTITUTE(SUBSTITUTE(SUBSTITUTE(SUBSTITUTE(SUBSTITUTE(SUBSTITUTE(SUBSTITUTE(LOWER(L25&amp;""),CHAR(160),"")," ",""),".",""),"-",""),"/",""),"?",""),"_",""),",",""),"[",""),"]",""),"(",""),")",""),"*",""),L_Placeholder,0))),ISNUMBER(M25),M25&gt;=DATE(2020,1,1),M25&lt;=Flights!$D$25,AND(LEN(SUBSTITUTE(SUBSTITUTE(SUBSTITUTE(SUBSTITUTE(SUBSTITUTE(SUBSTITUTE(SUBSTITUTE(SUBSTITUTE(SUBSTITUTE(SUBSTITUTE(SUBSTITUTE(SUBSTITUTE(SUBSTITUTE(LOWER(N25&amp;""),CHAR(160),"")," ",""),".",""),"-",""),"/",""),"?",""),"_",""),",",""),"[",""),"]",""),"(",""),")",""),"*",""))&gt;=5,ISNA(MATCH(SUBSTITUTE(SUBSTITUTE(SUBSTITUTE(SUBSTITUTE(SUBSTITUTE(SUBSTITUTE(SUBSTITUTE(SUBSTITUTE(SUBSTITUTE(SUBSTITUTE(SUBSTITUTE(SUBSTITUTE(SUBSTITUTE(LOWER(N25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"&amp;TRIM(SUBSTITUTE(SUBSTITUTE(SUBSTITUTE(SUBSTITUTE(SUBSTITUTE(SUBSTITUTE(SUBSTITUTE(SUBSTITUTE(SUBSTITUTE(SUBSTITUTE(SUBSTITUTE(SUBSTITUTE(SUBSTITUTE(SUBSTITUTE(SUBSTITUTE(SUBSTITUTE(SUBSTITUTE(SUBSTITUTE(SUBSTITUTE(SUBSTITUTE(LOWER(N25&amp;""),CHAR(160)," "),"."," "),","," "),"-"," "),"/"," "),"("," "),")"," "),":"," "),";"," "),"_"," "),"–"," "),"?"," "),"!"," "),"*"," "),"["," "),"]"," "),"'"," "),"#"," "),"+"," "),"&amp;"," "))&amp;" ")))&gt;0)),"ON FILE","OUTSTANDING"),"OUTSTANDING")</f>
        <v>OUTSTANDING</v>
      </c>
      <c r="P25" s="73" t="n">
        <f aca="false">(J25="OUTSTANDING")+(O25="OUTSTANDING")</f>
        <v>2</v>
      </c>
      <c r="Q25" s="57" t="s">
        <v>1479</v>
      </c>
    </row>
    <row r="26" customFormat="false" ht="30" hidden="false" customHeight="true" outlineLevel="0" collapsed="false">
      <c r="A26" s="69" t="s">
        <v>309</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IFERROR(IF(AND(AND(LEN(SUBSTITUTE(SUBSTITUTE(SUBSTITUTE(SUBSTITUTE(SUBSTITUTE(SUBSTITUTE(SUBSTITUTE(SUBSTITUTE(SUBSTITUTE(SUBSTITUTE(SUBSTITUTE(SUBSTITUTE(SUBSTITUTE(LOWER(F26&amp;""),CHAR(160),"")," ",""),".",""),"-",""),"/",""),"?",""),"_",""),",",""),"[",""),"]",""),"(",""),")",""),"*",""))&gt;=3,ISNA(MATCH(SUBSTITUTE(SUBSTITUTE(SUBSTITUTE(SUBSTITUTE(SUBSTITUTE(SUBSTITUTE(SUBSTITUTE(SUBSTITUTE(SUBSTITUTE(SUBSTITUTE(SUBSTITUTE(SUBSTITUTE(SUBSTITUTE(LOWER(F26&amp;""),CHAR(160),"")," ",""),".",""),"-",""),"/",""),"?",""),"_",""),",",""),"[",""),"]",""),"(",""),")",""),"*",""),L_Placeholder,0))),AND(LEN(SUBSTITUTE(SUBSTITUTE(SUBSTITUTE(SUBSTITUTE(SUBSTITUTE(SUBSTITUTE(SUBSTITUTE(SUBSTITUTE(SUBSTITUTE(SUBSTITUTE(SUBSTITUTE(SUBSTITUTE(SUBSTITUTE(LOWER(G26&amp;""),CHAR(160),"")," ",""),".",""),"-",""),"/",""),"?",""),"_",""),",",""),"[",""),"]",""),"(",""),")",""),"*",""))&gt;=1,ISNA(MATCH(SUBSTITUTE(SUBSTITUTE(SUBSTITUTE(SUBSTITUTE(SUBSTITUTE(SUBSTITUTE(SUBSTITUTE(SUBSTITUTE(SUBSTITUTE(SUBSTITUTE(SUBSTITUTE(SUBSTITUTE(SUBSTITUTE(LOWER(G26&amp;""),CHAR(160),"")," ",""),".",""),"-",""),"/",""),"?",""),"_",""),",",""),"[",""),"]",""),"(",""),")",""),"*",""),L_Placeholder,0))),ISNUMBER(H26),H26&gt;=DATE(2020,1,1),H26&lt;=Flights!$D$26,AND(LEN(SUBSTITUTE(SUBSTITUTE(SUBSTITUTE(SUBSTITUTE(SUBSTITUTE(SUBSTITUTE(SUBSTITUTE(SUBSTITUTE(SUBSTITUTE(SUBSTITUTE(SUBSTITUTE(SUBSTITUTE(SUBSTITUTE(LOWER(I26&amp;""),CHAR(160),"")," ",""),".",""),"-",""),"/",""),"?",""),"_",""),",",""),"[",""),"]",""),"(",""),")",""),"*",""))&gt;=5,ISNA(MATCH(SUBSTITUTE(SUBSTITUTE(SUBSTITUTE(SUBSTITUTE(SUBSTITUTE(SUBSTITUTE(SUBSTITUTE(SUBSTITUTE(SUBSTITUTE(SUBSTITUTE(SUBSTITUTE(SUBSTITUTE(SUBSTITUTE(LOWER(I26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"&amp;TRIM(SUBSTITUTE(SUBSTITUTE(SUBSTITUTE(SUBSTITUTE(SUBSTITUTE(SUBSTITUTE(SUBSTITUTE(SUBSTITUTE(SUBSTITUTE(SUBSTITUTE(SUBSTITUTE(SUBSTITUTE(SUBSTITUTE(SUBSTITUTE(SUBSTITUTE(SUBSTITUTE(SUBSTITUTE(SUBSTITUTE(SUBSTITUTE(SUBSTITUTE(LOWER(I26&amp;""),CHAR(160)," "),"."," "),","," "),"-"," "),"/"," "),"("," "),")"," "),":"," "),";"," "),"_"," "),"–"," "),"?"," "),"!"," "),"*"," "),"["," "),"]"," "),"'"," "),"#"," "),"+"," "),"&amp;"," "))&amp;" ")))&gt;0)),"ON FILE","OUTSTANDING"),"OUTSTANDING")</f>
        <v>OUTSTANDING</v>
      </c>
      <c r="K26" s="60"/>
      <c r="L26" s="60"/>
      <c r="M26" s="71"/>
      <c r="N26" s="60"/>
      <c r="O26" s="72" t="str">
        <f aca="false">IFERROR(IF(AND(AND(LEN(SUBSTITUTE(SUBSTITUTE(SUBSTITUTE(SUBSTITUTE(SUBSTITUTE(SUBSTITUTE(SUBSTITUTE(SUBSTITUTE(SUBSTITUTE(SUBSTITUTE(SUBSTITUTE(SUBSTITUTE(SUBSTITUTE(LOWER(K26&amp;""),CHAR(160),"")," ",""),".",""),"-",""),"/",""),"?",""),"_",""),",",""),"[",""),"]",""),"(",""),")",""),"*",""))&gt;=3,ISNA(MATCH(SUBSTITUTE(SUBSTITUTE(SUBSTITUTE(SUBSTITUTE(SUBSTITUTE(SUBSTITUTE(SUBSTITUTE(SUBSTITUTE(SUBSTITUTE(SUBSTITUTE(SUBSTITUTE(SUBSTITUTE(SUBSTITUTE(LOWER(K26&amp;""),CHAR(160),"")," ",""),".",""),"-",""),"/",""),"?",""),"_",""),",",""),"[",""),"]",""),"(",""),")",""),"*",""),L_Placeholder,0))),AND(LEN(SUBSTITUTE(SUBSTITUTE(SUBSTITUTE(SUBSTITUTE(SUBSTITUTE(SUBSTITUTE(SUBSTITUTE(SUBSTITUTE(SUBSTITUTE(SUBSTITUTE(SUBSTITUTE(SUBSTITUTE(SUBSTITUTE(LOWER(L26&amp;""),CHAR(160),"")," ",""),".",""),"-",""),"/",""),"?",""),"_",""),",",""),"[",""),"]",""),"(",""),")",""),"*",""))&gt;=1,ISNA(MATCH(SUBSTITUTE(SUBSTITUTE(SUBSTITUTE(SUBSTITUTE(SUBSTITUTE(SUBSTITUTE(SUBSTITUTE(SUBSTITUTE(SUBSTITUTE(SUBSTITUTE(SUBSTITUTE(SUBSTITUTE(SUBSTITUTE(LOWER(L26&amp;""),CHAR(160),"")," ",""),".",""),"-",""),"/",""),"?",""),"_",""),",",""),"[",""),"]",""),"(",""),")",""),"*",""),L_Placeholder,0))),ISNUMBER(M26),M26&gt;=DATE(2020,1,1),M26&lt;=Flights!$D$26,AND(LEN(SUBSTITUTE(SUBSTITUTE(SUBSTITUTE(SUBSTITUTE(SUBSTITUTE(SUBSTITUTE(SUBSTITUTE(SUBSTITUTE(SUBSTITUTE(SUBSTITUTE(SUBSTITUTE(SUBSTITUTE(SUBSTITUTE(LOWER(N26&amp;""),CHAR(160),"")," ",""),".",""),"-",""),"/",""),"?",""),"_",""),",",""),"[",""),"]",""),"(",""),")",""),"*",""))&gt;=5,ISNA(MATCH(SUBSTITUTE(SUBSTITUTE(SUBSTITUTE(SUBSTITUTE(SUBSTITUTE(SUBSTITUTE(SUBSTITUTE(SUBSTITUTE(SUBSTITUTE(SUBSTITUTE(SUBSTITUTE(SUBSTITUTE(SUBSTITUTE(LOWER(N26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"&amp;TRIM(SUBSTITUTE(SUBSTITUTE(SUBSTITUTE(SUBSTITUTE(SUBSTITUTE(SUBSTITUTE(SUBSTITUTE(SUBSTITUTE(SUBSTITUTE(SUBSTITUTE(SUBSTITUTE(SUBSTITUTE(SUBSTITUTE(SUBSTITUTE(SUBSTITUTE(SUBSTITUTE(SUBSTITUTE(SUBSTITUTE(SUBSTITUTE(SUBSTITUTE(LOWER(N26&amp;""),CHAR(160)," "),"."," "),","," "),"-"," "),"/"," "),"("," "),")"," "),":"," "),";"," "),"_"," "),"–"," "),"?"," "),"!"," "),"*"," "),"["," "),"]"," "),"'"," "),"#"," "),"+"," "),"&amp;"," "))&amp;" ")))&gt;0)),"ON FILE","OUTSTANDING"),"OUTSTANDING")</f>
        <v>OUTSTANDING</v>
      </c>
      <c r="P26" s="73" t="n">
        <f aca="false">(J26="OUTSTANDING")+(O26="OUTSTANDING")</f>
        <v>2</v>
      </c>
      <c r="Q26" s="57" t="s">
        <v>1478</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1480</v>
      </c>
    </row>
    <row r="2" customFormat="false" ht="28.5" hidden="false" customHeight="true" outlineLevel="0" collapsed="false">
      <c r="A2" s="55" t="s">
        <v>1481</v>
      </c>
      <c r="B2" s="55"/>
      <c r="C2" s="55"/>
      <c r="D2" s="55"/>
      <c r="E2" s="55"/>
      <c r="F2" s="55"/>
      <c r="G2" s="55"/>
      <c r="H2" s="55"/>
      <c r="I2" s="55"/>
    </row>
    <row r="4" customFormat="false" ht="31.5" hidden="false" customHeight="true" outlineLevel="0" collapsed="false">
      <c r="A4" s="56" t="s">
        <v>119</v>
      </c>
      <c r="B4" s="56" t="s">
        <v>1482</v>
      </c>
      <c r="C4" s="56" t="s">
        <v>1483</v>
      </c>
      <c r="D4" s="56" t="s">
        <v>1484</v>
      </c>
      <c r="E4" s="56" t="s">
        <v>1485</v>
      </c>
      <c r="F4" s="56" t="s">
        <v>1486</v>
      </c>
      <c r="G4" s="56" t="s">
        <v>1487</v>
      </c>
      <c r="H4" s="56" t="s">
        <v>1488</v>
      </c>
      <c r="I4" s="56" t="s">
        <v>1489</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1490</v>
      </c>
    </row>
    <row r="2" customFormat="false" ht="41.25" hidden="false" customHeight="true" outlineLevel="0" collapsed="false">
      <c r="C2" s="55" t="s">
        <v>1491</v>
      </c>
      <c r="D2" s="55"/>
      <c r="E2" s="55"/>
      <c r="F2" s="55"/>
      <c r="G2" s="55"/>
      <c r="H2" s="55"/>
      <c r="I2" s="55"/>
    </row>
    <row r="4" customFormat="false" ht="42" hidden="false" customHeight="true" outlineLevel="0" collapsed="false">
      <c r="A4" s="56" t="s">
        <v>135</v>
      </c>
      <c r="B4" s="56" t="s">
        <v>138</v>
      </c>
      <c r="C4" s="56" t="s">
        <v>106</v>
      </c>
      <c r="D4" s="56" t="s">
        <v>107</v>
      </c>
      <c r="E4" s="56" t="s">
        <v>315</v>
      </c>
      <c r="F4" s="56" t="s">
        <v>109</v>
      </c>
      <c r="G4" s="56" t="s">
        <v>317</v>
      </c>
      <c r="H4" s="56" t="s">
        <v>1492</v>
      </c>
      <c r="I4" s="56" t="s">
        <v>1493</v>
      </c>
      <c r="J4" s="56" t="s">
        <v>1494</v>
      </c>
      <c r="K4" s="56" t="s">
        <v>1495</v>
      </c>
      <c r="L4" s="56" t="s">
        <v>321</v>
      </c>
      <c r="M4" s="56" t="s">
        <v>1496</v>
      </c>
      <c r="N4" s="56" t="s">
        <v>1497</v>
      </c>
    </row>
    <row r="5" customFormat="false" ht="40.5" hidden="false" customHeight="true" outlineLevel="0" collapsed="false">
      <c r="A5" s="57" t="s">
        <v>180</v>
      </c>
      <c r="B5" s="57" t="s">
        <v>182</v>
      </c>
      <c r="C5" s="58" t="n">
        <v>46303</v>
      </c>
      <c r="D5" s="57" t="s">
        <v>1498</v>
      </c>
      <c r="E5" s="57" t="s">
        <v>185</v>
      </c>
      <c r="F5" s="57" t="s">
        <v>186</v>
      </c>
      <c r="G5" s="57" t="s">
        <v>422</v>
      </c>
      <c r="H5" s="57" t="s">
        <v>1499</v>
      </c>
      <c r="I5" s="57" t="s">
        <v>424</v>
      </c>
      <c r="J5" s="57"/>
      <c r="K5" s="57" t="s">
        <v>183</v>
      </c>
      <c r="L5" s="74" t="s">
        <v>426</v>
      </c>
      <c r="M5" s="57" t="s">
        <v>427</v>
      </c>
      <c r="N5" s="57" t="s">
        <v>425</v>
      </c>
    </row>
    <row r="6" customFormat="false" ht="27.75" hidden="false" customHeight="true" outlineLevel="0" collapsed="false">
      <c r="A6" s="57" t="s">
        <v>180</v>
      </c>
      <c r="B6" s="57" t="s">
        <v>182</v>
      </c>
      <c r="C6" s="58" t="n">
        <v>46303</v>
      </c>
      <c r="D6" s="57" t="s">
        <v>1498</v>
      </c>
      <c r="E6" s="57" t="s">
        <v>185</v>
      </c>
      <c r="F6" s="57" t="s">
        <v>186</v>
      </c>
      <c r="G6" s="57" t="s">
        <v>429</v>
      </c>
      <c r="H6" s="57" t="s">
        <v>1500</v>
      </c>
      <c r="I6" s="57" t="s">
        <v>431</v>
      </c>
      <c r="J6" s="57"/>
      <c r="K6" s="57" t="s">
        <v>433</v>
      </c>
      <c r="L6" s="57" t="s">
        <v>365</v>
      </c>
      <c r="M6" s="57"/>
      <c r="N6" s="57" t="s">
        <v>432</v>
      </c>
    </row>
    <row r="7" customFormat="false" ht="52.5" hidden="false" customHeight="true" outlineLevel="0" collapsed="false">
      <c r="A7" s="57" t="s">
        <v>180</v>
      </c>
      <c r="B7" s="57" t="s">
        <v>182</v>
      </c>
      <c r="C7" s="58" t="n">
        <v>46303</v>
      </c>
      <c r="D7" s="57" t="s">
        <v>1498</v>
      </c>
      <c r="E7" s="57" t="s">
        <v>185</v>
      </c>
      <c r="F7" s="57" t="s">
        <v>186</v>
      </c>
      <c r="G7" s="57" t="s">
        <v>429</v>
      </c>
      <c r="H7" s="57" t="s">
        <v>1501</v>
      </c>
      <c r="I7" s="57" t="s">
        <v>431</v>
      </c>
      <c r="J7" s="57" t="s">
        <v>1502</v>
      </c>
      <c r="K7" s="57" t="s">
        <v>433</v>
      </c>
      <c r="L7" s="57" t="s">
        <v>365</v>
      </c>
      <c r="M7" s="57" t="s">
        <v>454</v>
      </c>
      <c r="N7" s="57" t="s">
        <v>438</v>
      </c>
    </row>
    <row r="8" customFormat="false" ht="27.75" hidden="false" customHeight="true" outlineLevel="0" collapsed="false">
      <c r="A8" s="57" t="s">
        <v>195</v>
      </c>
      <c r="B8" s="57" t="s">
        <v>197</v>
      </c>
      <c r="C8" s="58" t="n">
        <v>46304</v>
      </c>
      <c r="D8" s="57" t="s">
        <v>1503</v>
      </c>
      <c r="E8" s="57" t="s">
        <v>199</v>
      </c>
      <c r="F8" s="57" t="s">
        <v>200</v>
      </c>
      <c r="G8" s="57" t="s">
        <v>422</v>
      </c>
      <c r="H8" s="57" t="s">
        <v>1504</v>
      </c>
      <c r="I8" s="57" t="s">
        <v>477</v>
      </c>
      <c r="J8" s="57"/>
      <c r="K8" s="57" t="s">
        <v>433</v>
      </c>
      <c r="L8" s="57" t="s">
        <v>365</v>
      </c>
      <c r="M8" s="57" t="s">
        <v>517</v>
      </c>
      <c r="N8" s="57" t="s">
        <v>478</v>
      </c>
    </row>
    <row r="9" customFormat="false" ht="27.75" hidden="false" customHeight="true" outlineLevel="0" collapsed="false">
      <c r="A9" s="57" t="s">
        <v>195</v>
      </c>
      <c r="B9" s="57" t="s">
        <v>197</v>
      </c>
      <c r="C9" s="58" t="n">
        <v>46304</v>
      </c>
      <c r="D9" s="57" t="s">
        <v>1503</v>
      </c>
      <c r="E9" s="57" t="s">
        <v>199</v>
      </c>
      <c r="F9" s="57" t="s">
        <v>200</v>
      </c>
      <c r="G9" s="57" t="s">
        <v>481</v>
      </c>
      <c r="H9" s="57" t="s">
        <v>1505</v>
      </c>
      <c r="I9" s="57" t="s">
        <v>483</v>
      </c>
      <c r="J9" s="57"/>
      <c r="K9" s="57" t="s">
        <v>433</v>
      </c>
      <c r="L9" s="57" t="s">
        <v>365</v>
      </c>
      <c r="M9" s="57"/>
      <c r="N9" s="57" t="s">
        <v>484</v>
      </c>
    </row>
    <row r="10" customFormat="false" ht="27.75" hidden="false" customHeight="true" outlineLevel="0" collapsed="false">
      <c r="A10" s="57" t="s">
        <v>195</v>
      </c>
      <c r="B10" s="57" t="s">
        <v>197</v>
      </c>
      <c r="C10" s="58" t="n">
        <v>46304</v>
      </c>
      <c r="D10" s="57" t="s">
        <v>1503</v>
      </c>
      <c r="E10" s="57" t="s">
        <v>199</v>
      </c>
      <c r="F10" s="57" t="s">
        <v>200</v>
      </c>
      <c r="G10" s="57" t="s">
        <v>481</v>
      </c>
      <c r="H10" s="57" t="s">
        <v>1506</v>
      </c>
      <c r="I10" s="57" t="s">
        <v>483</v>
      </c>
      <c r="J10" s="57"/>
      <c r="K10" s="57" t="s">
        <v>433</v>
      </c>
      <c r="L10" s="57" t="s">
        <v>365</v>
      </c>
      <c r="M10" s="57"/>
      <c r="N10" s="57" t="s">
        <v>488</v>
      </c>
    </row>
    <row r="11" customFormat="false" ht="27.75" hidden="false" customHeight="true" outlineLevel="0" collapsed="false">
      <c r="A11" s="57" t="s">
        <v>195</v>
      </c>
      <c r="B11" s="57" t="s">
        <v>197</v>
      </c>
      <c r="C11" s="58" t="n">
        <v>46304</v>
      </c>
      <c r="D11" s="57" t="s">
        <v>1503</v>
      </c>
      <c r="E11" s="57" t="s">
        <v>199</v>
      </c>
      <c r="F11" s="57" t="s">
        <v>200</v>
      </c>
      <c r="G11" s="57" t="s">
        <v>481</v>
      </c>
      <c r="H11" s="57" t="s">
        <v>1507</v>
      </c>
      <c r="I11" s="57" t="s">
        <v>483</v>
      </c>
      <c r="J11" s="57"/>
      <c r="K11" s="57" t="s">
        <v>433</v>
      </c>
      <c r="L11" s="57" t="s">
        <v>365</v>
      </c>
      <c r="M11" s="57"/>
      <c r="N11" s="57" t="s">
        <v>491</v>
      </c>
    </row>
    <row r="12" customFormat="false" ht="65.25" hidden="false" customHeight="true" outlineLevel="0" collapsed="false">
      <c r="A12" s="57" t="s">
        <v>195</v>
      </c>
      <c r="B12" s="57" t="s">
        <v>197</v>
      </c>
      <c r="C12" s="58" t="n">
        <v>46304</v>
      </c>
      <c r="D12" s="57" t="s">
        <v>1503</v>
      </c>
      <c r="E12" s="57" t="s">
        <v>199</v>
      </c>
      <c r="F12" s="57" t="s">
        <v>200</v>
      </c>
      <c r="G12" s="57" t="s">
        <v>481</v>
      </c>
      <c r="H12" s="57" t="s">
        <v>1508</v>
      </c>
      <c r="I12" s="57" t="s">
        <v>483</v>
      </c>
      <c r="J12" s="57"/>
      <c r="K12" s="57" t="s">
        <v>433</v>
      </c>
      <c r="L12" s="74" t="s">
        <v>426</v>
      </c>
      <c r="M12" s="57" t="s">
        <v>526</v>
      </c>
      <c r="N12" s="57" t="s">
        <v>494</v>
      </c>
    </row>
    <row r="13" customFormat="false" ht="65.25" hidden="false" customHeight="true" outlineLevel="0" collapsed="false">
      <c r="A13" s="57" t="s">
        <v>195</v>
      </c>
      <c r="B13" s="57" t="s">
        <v>197</v>
      </c>
      <c r="C13" s="58" t="n">
        <v>46304</v>
      </c>
      <c r="D13" s="57" t="s">
        <v>1503</v>
      </c>
      <c r="E13" s="57" t="s">
        <v>199</v>
      </c>
      <c r="F13" s="57" t="s">
        <v>200</v>
      </c>
      <c r="G13" s="57" t="s">
        <v>481</v>
      </c>
      <c r="H13" s="57" t="s">
        <v>1509</v>
      </c>
      <c r="I13" s="57" t="s">
        <v>483</v>
      </c>
      <c r="J13" s="57"/>
      <c r="K13" s="57" t="s">
        <v>433</v>
      </c>
      <c r="L13" s="74" t="s">
        <v>426</v>
      </c>
      <c r="M13" s="57" t="s">
        <v>526</v>
      </c>
      <c r="N13" s="57" t="s">
        <v>498</v>
      </c>
    </row>
    <row r="14" customFormat="false" ht="27.75" hidden="false" customHeight="true" outlineLevel="0" collapsed="false">
      <c r="A14" s="57" t="s">
        <v>195</v>
      </c>
      <c r="B14" s="57" t="s">
        <v>197</v>
      </c>
      <c r="C14" s="58" t="n">
        <v>46304</v>
      </c>
      <c r="D14" s="57" t="s">
        <v>1503</v>
      </c>
      <c r="E14" s="57" t="s">
        <v>199</v>
      </c>
      <c r="F14" s="57" t="s">
        <v>200</v>
      </c>
      <c r="G14" s="57" t="s">
        <v>481</v>
      </c>
      <c r="H14" s="57" t="s">
        <v>1510</v>
      </c>
      <c r="I14" s="57" t="s">
        <v>501</v>
      </c>
      <c r="J14" s="57"/>
      <c r="K14" s="57" t="s">
        <v>433</v>
      </c>
      <c r="L14" s="57" t="s">
        <v>365</v>
      </c>
      <c r="M14" s="57" t="s">
        <v>531</v>
      </c>
      <c r="N14" s="57" t="s">
        <v>502</v>
      </c>
    </row>
    <row r="15" customFormat="false" ht="27.75" hidden="false" customHeight="true" outlineLevel="0" collapsed="false">
      <c r="A15" s="57" t="s">
        <v>195</v>
      </c>
      <c r="B15" s="57" t="s">
        <v>197</v>
      </c>
      <c r="C15" s="58" t="n">
        <v>46304</v>
      </c>
      <c r="D15" s="57" t="s">
        <v>1503</v>
      </c>
      <c r="E15" s="57" t="s">
        <v>199</v>
      </c>
      <c r="F15" s="57" t="s">
        <v>200</v>
      </c>
      <c r="G15" s="57" t="s">
        <v>481</v>
      </c>
      <c r="H15" s="57" t="s">
        <v>1511</v>
      </c>
      <c r="I15" s="57" t="s">
        <v>483</v>
      </c>
      <c r="J15" s="57"/>
      <c r="K15" s="57" t="s">
        <v>433</v>
      </c>
      <c r="L15" s="57" t="s">
        <v>365</v>
      </c>
      <c r="M15" s="57"/>
      <c r="N15" s="57" t="s">
        <v>506</v>
      </c>
    </row>
    <row r="16" customFormat="false" ht="27.75" hidden="false" customHeight="true" outlineLevel="0" collapsed="false">
      <c r="A16" s="57" t="s">
        <v>195</v>
      </c>
      <c r="B16" s="57" t="s">
        <v>197</v>
      </c>
      <c r="C16" s="58" t="n">
        <v>46304</v>
      </c>
      <c r="D16" s="57" t="s">
        <v>1503</v>
      </c>
      <c r="E16" s="57" t="s">
        <v>199</v>
      </c>
      <c r="F16" s="57" t="s">
        <v>200</v>
      </c>
      <c r="G16" s="57" t="s">
        <v>429</v>
      </c>
      <c r="H16" s="57" t="s">
        <v>1512</v>
      </c>
      <c r="I16" s="57" t="s">
        <v>431</v>
      </c>
      <c r="J16" s="57"/>
      <c r="K16" s="57" t="s">
        <v>433</v>
      </c>
      <c r="L16" s="57" t="s">
        <v>365</v>
      </c>
      <c r="M16" s="57"/>
      <c r="N16" s="57" t="s">
        <v>509</v>
      </c>
    </row>
    <row r="17" customFormat="false" ht="27.75" hidden="false" customHeight="true" outlineLevel="0" collapsed="false">
      <c r="A17" s="57" t="s">
        <v>195</v>
      </c>
      <c r="B17" s="57" t="s">
        <v>197</v>
      </c>
      <c r="C17" s="58" t="n">
        <v>46304</v>
      </c>
      <c r="D17" s="57" t="s">
        <v>1503</v>
      </c>
      <c r="E17" s="57" t="s">
        <v>199</v>
      </c>
      <c r="F17" s="57" t="s">
        <v>200</v>
      </c>
      <c r="G17" s="57" t="s">
        <v>429</v>
      </c>
      <c r="H17" s="57" t="s">
        <v>1513</v>
      </c>
      <c r="I17" s="57" t="s">
        <v>431</v>
      </c>
      <c r="J17" s="57"/>
      <c r="K17" s="57" t="s">
        <v>433</v>
      </c>
      <c r="L17" s="57" t="s">
        <v>365</v>
      </c>
      <c r="M17" s="57"/>
      <c r="N17" s="57" t="s">
        <v>512</v>
      </c>
    </row>
    <row r="18" customFormat="false" ht="27.75" hidden="false" customHeight="true" outlineLevel="0" collapsed="false">
      <c r="A18" s="57" t="s">
        <v>209</v>
      </c>
      <c r="B18" s="57" t="s">
        <v>211</v>
      </c>
      <c r="C18" s="58" t="n">
        <v>46305</v>
      </c>
      <c r="D18" s="57" t="s">
        <v>1514</v>
      </c>
      <c r="E18" s="57" t="s">
        <v>185</v>
      </c>
      <c r="F18" s="57" t="s">
        <v>212</v>
      </c>
      <c r="G18" s="57" t="s">
        <v>429</v>
      </c>
      <c r="H18" s="57" t="s">
        <v>1500</v>
      </c>
      <c r="I18" s="57" t="s">
        <v>431</v>
      </c>
      <c r="J18" s="57"/>
      <c r="K18" s="57" t="s">
        <v>433</v>
      </c>
      <c r="L18" s="57" t="s">
        <v>365</v>
      </c>
      <c r="M18" s="57"/>
      <c r="N18" s="57" t="s">
        <v>558</v>
      </c>
    </row>
    <row r="19" customFormat="false" ht="27.75" hidden="false" customHeight="true" outlineLevel="0" collapsed="false">
      <c r="A19" s="57" t="s">
        <v>215</v>
      </c>
      <c r="B19" s="57" t="s">
        <v>216</v>
      </c>
      <c r="C19" s="58" t="n">
        <v>46305</v>
      </c>
      <c r="D19" s="57" t="s">
        <v>1515</v>
      </c>
      <c r="E19" s="57" t="s">
        <v>199</v>
      </c>
      <c r="F19" s="57" t="s">
        <v>186</v>
      </c>
      <c r="G19" s="57" t="s">
        <v>422</v>
      </c>
      <c r="H19" s="57" t="s">
        <v>1499</v>
      </c>
      <c r="I19" s="57" t="s">
        <v>483</v>
      </c>
      <c r="J19" s="57"/>
      <c r="K19" s="57" t="s">
        <v>184</v>
      </c>
      <c r="L19" s="57" t="s">
        <v>365</v>
      </c>
      <c r="M19" s="57"/>
      <c r="N19" s="57" t="s">
        <v>583</v>
      </c>
    </row>
    <row r="20" customFormat="false" ht="27.75" hidden="false" customHeight="true" outlineLevel="0" collapsed="false">
      <c r="A20" s="57" t="s">
        <v>215</v>
      </c>
      <c r="B20" s="57" t="s">
        <v>216</v>
      </c>
      <c r="C20" s="58" t="n">
        <v>46305</v>
      </c>
      <c r="D20" s="57" t="s">
        <v>1515</v>
      </c>
      <c r="E20" s="57" t="s">
        <v>199</v>
      </c>
      <c r="F20" s="57" t="s">
        <v>186</v>
      </c>
      <c r="G20" s="57" t="s">
        <v>422</v>
      </c>
      <c r="H20" s="57" t="s">
        <v>1516</v>
      </c>
      <c r="I20" s="57" t="s">
        <v>483</v>
      </c>
      <c r="J20" s="57"/>
      <c r="K20" s="57" t="s">
        <v>184</v>
      </c>
      <c r="L20" s="57" t="s">
        <v>365</v>
      </c>
      <c r="M20" s="57"/>
      <c r="N20" s="57" t="s">
        <v>586</v>
      </c>
    </row>
    <row r="21" customFormat="false" ht="27.75" hidden="false" customHeight="true" outlineLevel="0" collapsed="false">
      <c r="A21" s="57" t="s">
        <v>215</v>
      </c>
      <c r="B21" s="57" t="s">
        <v>216</v>
      </c>
      <c r="C21" s="58" t="n">
        <v>46305</v>
      </c>
      <c r="D21" s="57" t="s">
        <v>1515</v>
      </c>
      <c r="E21" s="57" t="s">
        <v>199</v>
      </c>
      <c r="F21" s="57" t="s">
        <v>186</v>
      </c>
      <c r="G21" s="57" t="s">
        <v>481</v>
      </c>
      <c r="H21" s="57" t="s">
        <v>1505</v>
      </c>
      <c r="I21" s="57" t="s">
        <v>483</v>
      </c>
      <c r="J21" s="57"/>
      <c r="K21" s="57" t="s">
        <v>433</v>
      </c>
      <c r="L21" s="57" t="s">
        <v>365</v>
      </c>
      <c r="M21" s="57"/>
      <c r="N21" s="57" t="s">
        <v>588</v>
      </c>
    </row>
    <row r="22" customFormat="false" ht="27.75" hidden="false" customHeight="true" outlineLevel="0" collapsed="false">
      <c r="A22" s="57" t="s">
        <v>215</v>
      </c>
      <c r="B22" s="57" t="s">
        <v>216</v>
      </c>
      <c r="C22" s="58" t="n">
        <v>46305</v>
      </c>
      <c r="D22" s="57" t="s">
        <v>1515</v>
      </c>
      <c r="E22" s="57" t="s">
        <v>199</v>
      </c>
      <c r="F22" s="57" t="s">
        <v>186</v>
      </c>
      <c r="G22" s="57" t="s">
        <v>481</v>
      </c>
      <c r="H22" s="57" t="s">
        <v>1506</v>
      </c>
      <c r="I22" s="57" t="s">
        <v>483</v>
      </c>
      <c r="J22" s="57"/>
      <c r="K22" s="57" t="s">
        <v>433</v>
      </c>
      <c r="L22" s="57" t="s">
        <v>365</v>
      </c>
      <c r="M22" s="57"/>
      <c r="N22" s="57" t="s">
        <v>590</v>
      </c>
    </row>
    <row r="23" customFormat="false" ht="27.75" hidden="false" customHeight="true" outlineLevel="0" collapsed="false">
      <c r="A23" s="57" t="s">
        <v>215</v>
      </c>
      <c r="B23" s="57" t="s">
        <v>216</v>
      </c>
      <c r="C23" s="58" t="n">
        <v>46305</v>
      </c>
      <c r="D23" s="57" t="s">
        <v>1515</v>
      </c>
      <c r="E23" s="57" t="s">
        <v>199</v>
      </c>
      <c r="F23" s="57" t="s">
        <v>186</v>
      </c>
      <c r="G23" s="57" t="s">
        <v>481</v>
      </c>
      <c r="H23" s="57" t="s">
        <v>1507</v>
      </c>
      <c r="I23" s="57" t="s">
        <v>483</v>
      </c>
      <c r="J23" s="57"/>
      <c r="K23" s="57" t="s">
        <v>433</v>
      </c>
      <c r="L23" s="57" t="s">
        <v>365</v>
      </c>
      <c r="M23" s="57"/>
      <c r="N23" s="57" t="s">
        <v>592</v>
      </c>
    </row>
    <row r="24" customFormat="false" ht="27.75" hidden="false" customHeight="true" outlineLevel="0" collapsed="false">
      <c r="A24" s="57" t="s">
        <v>215</v>
      </c>
      <c r="B24" s="57" t="s">
        <v>216</v>
      </c>
      <c r="C24" s="58" t="n">
        <v>46305</v>
      </c>
      <c r="D24" s="57" t="s">
        <v>1515</v>
      </c>
      <c r="E24" s="57" t="s">
        <v>199</v>
      </c>
      <c r="F24" s="57" t="s">
        <v>186</v>
      </c>
      <c r="G24" s="57" t="s">
        <v>481</v>
      </c>
      <c r="H24" s="57" t="s">
        <v>1508</v>
      </c>
      <c r="I24" s="57" t="s">
        <v>483</v>
      </c>
      <c r="J24" s="57"/>
      <c r="K24" s="57" t="s">
        <v>433</v>
      </c>
      <c r="L24" s="57" t="s">
        <v>365</v>
      </c>
      <c r="M24" s="57"/>
      <c r="N24" s="57" t="s">
        <v>594</v>
      </c>
    </row>
    <row r="25" customFormat="false" ht="27.75" hidden="false" customHeight="true" outlineLevel="0" collapsed="false">
      <c r="A25" s="57" t="s">
        <v>215</v>
      </c>
      <c r="B25" s="57" t="s">
        <v>216</v>
      </c>
      <c r="C25" s="58" t="n">
        <v>46305</v>
      </c>
      <c r="D25" s="57" t="s">
        <v>1515</v>
      </c>
      <c r="E25" s="57" t="s">
        <v>199</v>
      </c>
      <c r="F25" s="57" t="s">
        <v>186</v>
      </c>
      <c r="G25" s="57" t="s">
        <v>481</v>
      </c>
      <c r="H25" s="57" t="s">
        <v>1509</v>
      </c>
      <c r="I25" s="57" t="s">
        <v>483</v>
      </c>
      <c r="J25" s="57"/>
      <c r="K25" s="57" t="s">
        <v>433</v>
      </c>
      <c r="L25" s="57" t="s">
        <v>365</v>
      </c>
      <c r="M25" s="57"/>
      <c r="N25" s="57" t="s">
        <v>596</v>
      </c>
    </row>
    <row r="26" customFormat="false" ht="27.75" hidden="false" customHeight="true" outlineLevel="0" collapsed="false">
      <c r="A26" s="57" t="s">
        <v>215</v>
      </c>
      <c r="B26" s="57" t="s">
        <v>216</v>
      </c>
      <c r="C26" s="58" t="n">
        <v>46305</v>
      </c>
      <c r="D26" s="57" t="s">
        <v>1515</v>
      </c>
      <c r="E26" s="57" t="s">
        <v>199</v>
      </c>
      <c r="F26" s="57" t="s">
        <v>186</v>
      </c>
      <c r="G26" s="57" t="s">
        <v>481</v>
      </c>
      <c r="H26" s="57" t="s">
        <v>1510</v>
      </c>
      <c r="I26" s="57" t="s">
        <v>598</v>
      </c>
      <c r="J26" s="57"/>
      <c r="K26" s="57" t="s">
        <v>433</v>
      </c>
      <c r="L26" s="57" t="s">
        <v>365</v>
      </c>
      <c r="M26" s="57" t="s">
        <v>531</v>
      </c>
      <c r="N26" s="57" t="s">
        <v>599</v>
      </c>
    </row>
    <row r="27" customFormat="false" ht="27.75" hidden="false" customHeight="true" outlineLevel="0" collapsed="false">
      <c r="A27" s="57" t="s">
        <v>215</v>
      </c>
      <c r="B27" s="57" t="s">
        <v>216</v>
      </c>
      <c r="C27" s="58" t="n">
        <v>46305</v>
      </c>
      <c r="D27" s="57" t="s">
        <v>1515</v>
      </c>
      <c r="E27" s="57" t="s">
        <v>199</v>
      </c>
      <c r="F27" s="57" t="s">
        <v>186</v>
      </c>
      <c r="G27" s="57" t="s">
        <v>481</v>
      </c>
      <c r="H27" s="57" t="s">
        <v>1511</v>
      </c>
      <c r="I27" s="57" t="s">
        <v>483</v>
      </c>
      <c r="J27" s="57"/>
      <c r="K27" s="57" t="s">
        <v>433</v>
      </c>
      <c r="L27" s="57" t="s">
        <v>365</v>
      </c>
      <c r="M27" s="57"/>
      <c r="N27" s="57" t="s">
        <v>601</v>
      </c>
    </row>
    <row r="28" customFormat="false" ht="27.75" hidden="false" customHeight="true" outlineLevel="0" collapsed="false">
      <c r="A28" s="57" t="s">
        <v>215</v>
      </c>
      <c r="B28" s="57" t="s">
        <v>216</v>
      </c>
      <c r="C28" s="58" t="n">
        <v>46305</v>
      </c>
      <c r="D28" s="57" t="s">
        <v>1515</v>
      </c>
      <c r="E28" s="57" t="s">
        <v>199</v>
      </c>
      <c r="F28" s="57" t="s">
        <v>186</v>
      </c>
      <c r="G28" s="57" t="s">
        <v>429</v>
      </c>
      <c r="H28" s="57" t="s">
        <v>1512</v>
      </c>
      <c r="I28" s="57" t="s">
        <v>431</v>
      </c>
      <c r="J28" s="57"/>
      <c r="K28" s="57" t="s">
        <v>433</v>
      </c>
      <c r="L28" s="57" t="s">
        <v>365</v>
      </c>
      <c r="M28" s="57"/>
      <c r="N28" s="57" t="s">
        <v>603</v>
      </c>
    </row>
    <row r="29" customFormat="false" ht="27.75" hidden="false" customHeight="true" outlineLevel="0" collapsed="false">
      <c r="A29" s="57" t="s">
        <v>215</v>
      </c>
      <c r="B29" s="57" t="s">
        <v>216</v>
      </c>
      <c r="C29" s="58" t="n">
        <v>46305</v>
      </c>
      <c r="D29" s="57" t="s">
        <v>1515</v>
      </c>
      <c r="E29" s="57" t="s">
        <v>199</v>
      </c>
      <c r="F29" s="57" t="s">
        <v>186</v>
      </c>
      <c r="G29" s="57" t="s">
        <v>429</v>
      </c>
      <c r="H29" s="57" t="s">
        <v>1517</v>
      </c>
      <c r="I29" s="57" t="s">
        <v>431</v>
      </c>
      <c r="J29" s="57"/>
      <c r="K29" s="57" t="s">
        <v>433</v>
      </c>
      <c r="L29" s="57" t="s">
        <v>365</v>
      </c>
      <c r="M29" s="57"/>
      <c r="N29" s="57" t="s">
        <v>606</v>
      </c>
    </row>
    <row r="30" customFormat="false" ht="27.75" hidden="false" customHeight="true" outlineLevel="0" collapsed="false">
      <c r="A30" s="57" t="s">
        <v>215</v>
      </c>
      <c r="B30" s="57" t="s">
        <v>216</v>
      </c>
      <c r="C30" s="58" t="n">
        <v>46305</v>
      </c>
      <c r="D30" s="57" t="s">
        <v>1515</v>
      </c>
      <c r="E30" s="57" t="s">
        <v>199</v>
      </c>
      <c r="F30" s="57" t="s">
        <v>186</v>
      </c>
      <c r="G30" s="57" t="s">
        <v>429</v>
      </c>
      <c r="H30" s="57" t="s">
        <v>1518</v>
      </c>
      <c r="I30" s="57" t="s">
        <v>431</v>
      </c>
      <c r="J30" s="57"/>
      <c r="K30" s="57" t="s">
        <v>433</v>
      </c>
      <c r="L30" s="57" t="s">
        <v>365</v>
      </c>
      <c r="M30" s="57"/>
      <c r="N30" s="57" t="s">
        <v>609</v>
      </c>
    </row>
    <row r="31" customFormat="false" ht="27.75" hidden="false" customHeight="true" outlineLevel="0" collapsed="false">
      <c r="A31" s="57" t="s">
        <v>215</v>
      </c>
      <c r="B31" s="57" t="s">
        <v>216</v>
      </c>
      <c r="C31" s="58" t="n">
        <v>46305</v>
      </c>
      <c r="D31" s="57" t="s">
        <v>1515</v>
      </c>
      <c r="E31" s="57" t="s">
        <v>199</v>
      </c>
      <c r="F31" s="57" t="s">
        <v>186</v>
      </c>
      <c r="G31" s="57" t="s">
        <v>611</v>
      </c>
      <c r="H31" s="57" t="s">
        <v>1519</v>
      </c>
      <c r="I31" s="57" t="s">
        <v>483</v>
      </c>
      <c r="J31" s="57"/>
      <c r="K31" s="57" t="s">
        <v>184</v>
      </c>
      <c r="L31" s="57" t="s">
        <v>365</v>
      </c>
      <c r="M31" s="57" t="s">
        <v>614</v>
      </c>
      <c r="N31" s="57" t="s">
        <v>613</v>
      </c>
    </row>
    <row r="32" customFormat="false" ht="40.5" hidden="false" customHeight="true" outlineLevel="0" collapsed="false">
      <c r="A32" s="57" t="s">
        <v>215</v>
      </c>
      <c r="B32" s="57" t="s">
        <v>216</v>
      </c>
      <c r="C32" s="58" t="n">
        <v>46305</v>
      </c>
      <c r="D32" s="57" t="s">
        <v>1515</v>
      </c>
      <c r="E32" s="57" t="s">
        <v>199</v>
      </c>
      <c r="F32" s="57" t="s">
        <v>186</v>
      </c>
      <c r="G32" s="57" t="s">
        <v>616</v>
      </c>
      <c r="H32" s="57" t="s">
        <v>1520</v>
      </c>
      <c r="I32" s="57" t="s">
        <v>618</v>
      </c>
      <c r="J32" s="57"/>
      <c r="K32" s="57" t="s">
        <v>433</v>
      </c>
      <c r="L32" s="57" t="s">
        <v>365</v>
      </c>
      <c r="M32" s="57" t="s">
        <v>642</v>
      </c>
      <c r="N32" s="57" t="s">
        <v>619</v>
      </c>
    </row>
    <row r="33" customFormat="false" ht="40.5" hidden="false" customHeight="true" outlineLevel="0" collapsed="false">
      <c r="A33" s="57" t="s">
        <v>225</v>
      </c>
      <c r="B33" s="57" t="s">
        <v>226</v>
      </c>
      <c r="C33" s="58" t="n">
        <v>46310</v>
      </c>
      <c r="D33" s="57" t="s">
        <v>1521</v>
      </c>
      <c r="E33" s="57" t="s">
        <v>185</v>
      </c>
      <c r="F33" s="57" t="s">
        <v>186</v>
      </c>
      <c r="G33" s="57" t="s">
        <v>422</v>
      </c>
      <c r="H33" s="57" t="s">
        <v>1499</v>
      </c>
      <c r="I33" s="57" t="s">
        <v>424</v>
      </c>
      <c r="J33" s="57"/>
      <c r="K33" s="57" t="s">
        <v>184</v>
      </c>
      <c r="L33" s="74" t="s">
        <v>426</v>
      </c>
      <c r="M33" s="57" t="s">
        <v>427</v>
      </c>
      <c r="N33" s="57" t="s">
        <v>583</v>
      </c>
    </row>
    <row r="34" customFormat="false" ht="27.75" hidden="false" customHeight="true" outlineLevel="0" collapsed="false">
      <c r="A34" s="57" t="s">
        <v>225</v>
      </c>
      <c r="B34" s="57" t="s">
        <v>226</v>
      </c>
      <c r="C34" s="58" t="n">
        <v>46310</v>
      </c>
      <c r="D34" s="57" t="s">
        <v>1521</v>
      </c>
      <c r="E34" s="57" t="s">
        <v>185</v>
      </c>
      <c r="F34" s="57" t="s">
        <v>186</v>
      </c>
      <c r="G34" s="57" t="s">
        <v>429</v>
      </c>
      <c r="H34" s="57" t="s">
        <v>1500</v>
      </c>
      <c r="I34" s="57" t="s">
        <v>431</v>
      </c>
      <c r="J34" s="57"/>
      <c r="K34" s="57" t="s">
        <v>433</v>
      </c>
      <c r="L34" s="57" t="s">
        <v>365</v>
      </c>
      <c r="M34" s="57"/>
      <c r="N34" s="57" t="s">
        <v>669</v>
      </c>
    </row>
    <row r="35" customFormat="false" ht="52.5" hidden="false" customHeight="true" outlineLevel="0" collapsed="false">
      <c r="A35" s="57" t="s">
        <v>225</v>
      </c>
      <c r="B35" s="57" t="s">
        <v>226</v>
      </c>
      <c r="C35" s="58" t="n">
        <v>46310</v>
      </c>
      <c r="D35" s="57" t="s">
        <v>1521</v>
      </c>
      <c r="E35" s="57" t="s">
        <v>185</v>
      </c>
      <c r="F35" s="57" t="s">
        <v>186</v>
      </c>
      <c r="G35" s="57" t="s">
        <v>429</v>
      </c>
      <c r="H35" s="57" t="s">
        <v>1501</v>
      </c>
      <c r="I35" s="57" t="s">
        <v>431</v>
      </c>
      <c r="J35" s="57" t="s">
        <v>1502</v>
      </c>
      <c r="K35" s="57" t="s">
        <v>433</v>
      </c>
      <c r="L35" s="57" t="s">
        <v>365</v>
      </c>
      <c r="M35" s="57" t="s">
        <v>686</v>
      </c>
      <c r="N35" s="57" t="s">
        <v>672</v>
      </c>
    </row>
    <row r="36" customFormat="false" ht="52.5" hidden="false" customHeight="true" outlineLevel="0" collapsed="false">
      <c r="A36" s="57" t="s">
        <v>225</v>
      </c>
      <c r="B36" s="57" t="s">
        <v>226</v>
      </c>
      <c r="C36" s="58" t="n">
        <v>46310</v>
      </c>
      <c r="D36" s="57" t="s">
        <v>1521</v>
      </c>
      <c r="E36" s="57" t="s">
        <v>185</v>
      </c>
      <c r="F36" s="57" t="s">
        <v>186</v>
      </c>
      <c r="G36" s="57" t="s">
        <v>616</v>
      </c>
      <c r="H36" s="57" t="s">
        <v>1520</v>
      </c>
      <c r="I36" s="57" t="s">
        <v>618</v>
      </c>
      <c r="J36" s="57"/>
      <c r="K36" s="57" t="s">
        <v>433</v>
      </c>
      <c r="L36" s="74" t="s">
        <v>426</v>
      </c>
      <c r="M36" s="57" t="s">
        <v>688</v>
      </c>
      <c r="N36" s="57" t="s">
        <v>619</v>
      </c>
    </row>
    <row r="37" customFormat="false" ht="78" hidden="false" customHeight="true" outlineLevel="0" collapsed="false">
      <c r="A37" s="57" t="s">
        <v>228</v>
      </c>
      <c r="B37" s="57" t="s">
        <v>229</v>
      </c>
      <c r="C37" s="58" t="n">
        <v>46310</v>
      </c>
      <c r="D37" s="57" t="s">
        <v>1522</v>
      </c>
      <c r="E37" s="57" t="s">
        <v>199</v>
      </c>
      <c r="F37" s="57" t="s">
        <v>186</v>
      </c>
      <c r="G37" s="57" t="s">
        <v>422</v>
      </c>
      <c r="H37" s="57" t="s">
        <v>1499</v>
      </c>
      <c r="I37" s="57" t="s">
        <v>483</v>
      </c>
      <c r="J37" s="57"/>
      <c r="K37" s="57" t="s">
        <v>708</v>
      </c>
      <c r="L37" s="74" t="s">
        <v>426</v>
      </c>
      <c r="M37" s="57" t="s">
        <v>709</v>
      </c>
      <c r="N37" s="57" t="s">
        <v>425</v>
      </c>
    </row>
    <row r="38" customFormat="false" ht="27.75" hidden="false" customHeight="true" outlineLevel="0" collapsed="false">
      <c r="A38" s="57" t="s">
        <v>228</v>
      </c>
      <c r="B38" s="57" t="s">
        <v>229</v>
      </c>
      <c r="C38" s="58" t="n">
        <v>46310</v>
      </c>
      <c r="D38" s="57" t="s">
        <v>1522</v>
      </c>
      <c r="E38" s="57" t="s">
        <v>199</v>
      </c>
      <c r="F38" s="57" t="s">
        <v>186</v>
      </c>
      <c r="G38" s="57" t="s">
        <v>422</v>
      </c>
      <c r="H38" s="57" t="s">
        <v>1523</v>
      </c>
      <c r="I38" s="57" t="s">
        <v>712</v>
      </c>
      <c r="J38" s="57"/>
      <c r="K38" s="57" t="s">
        <v>184</v>
      </c>
      <c r="L38" s="57" t="s">
        <v>365</v>
      </c>
      <c r="M38" s="57" t="s">
        <v>714</v>
      </c>
      <c r="N38" s="57" t="s">
        <v>713</v>
      </c>
    </row>
    <row r="39" customFormat="false" ht="27.75" hidden="false" customHeight="true" outlineLevel="0" collapsed="false">
      <c r="A39" s="57" t="s">
        <v>228</v>
      </c>
      <c r="B39" s="57" t="s">
        <v>229</v>
      </c>
      <c r="C39" s="58" t="n">
        <v>46310</v>
      </c>
      <c r="D39" s="57" t="s">
        <v>1522</v>
      </c>
      <c r="E39" s="57" t="s">
        <v>199</v>
      </c>
      <c r="F39" s="57" t="s">
        <v>186</v>
      </c>
      <c r="G39" s="57" t="s">
        <v>422</v>
      </c>
      <c r="H39" s="57" t="s">
        <v>1516</v>
      </c>
      <c r="I39" s="57" t="s">
        <v>483</v>
      </c>
      <c r="J39" s="57"/>
      <c r="K39" s="57" t="s">
        <v>184</v>
      </c>
      <c r="L39" s="57" t="s">
        <v>365</v>
      </c>
      <c r="M39" s="57"/>
      <c r="N39" s="57" t="s">
        <v>716</v>
      </c>
    </row>
    <row r="40" customFormat="false" ht="27.75" hidden="false" customHeight="true" outlineLevel="0" collapsed="false">
      <c r="A40" s="57" t="s">
        <v>228</v>
      </c>
      <c r="B40" s="57" t="s">
        <v>229</v>
      </c>
      <c r="C40" s="58" t="n">
        <v>46310</v>
      </c>
      <c r="D40" s="57" t="s">
        <v>1522</v>
      </c>
      <c r="E40" s="57" t="s">
        <v>199</v>
      </c>
      <c r="F40" s="57" t="s">
        <v>186</v>
      </c>
      <c r="G40" s="57" t="s">
        <v>481</v>
      </c>
      <c r="H40" s="57" t="s">
        <v>1505</v>
      </c>
      <c r="I40" s="57" t="s">
        <v>483</v>
      </c>
      <c r="J40" s="57"/>
      <c r="K40" s="57" t="s">
        <v>433</v>
      </c>
      <c r="L40" s="57" t="s">
        <v>365</v>
      </c>
      <c r="M40" s="57"/>
      <c r="N40" s="57" t="s">
        <v>718</v>
      </c>
    </row>
    <row r="41" customFormat="false" ht="27.75" hidden="false" customHeight="true" outlineLevel="0" collapsed="false">
      <c r="A41" s="57" t="s">
        <v>228</v>
      </c>
      <c r="B41" s="57" t="s">
        <v>229</v>
      </c>
      <c r="C41" s="58" t="n">
        <v>46310</v>
      </c>
      <c r="D41" s="57" t="s">
        <v>1522</v>
      </c>
      <c r="E41" s="57" t="s">
        <v>199</v>
      </c>
      <c r="F41" s="57" t="s">
        <v>186</v>
      </c>
      <c r="G41" s="57" t="s">
        <v>481</v>
      </c>
      <c r="H41" s="57" t="s">
        <v>1506</v>
      </c>
      <c r="I41" s="57" t="s">
        <v>483</v>
      </c>
      <c r="J41" s="57"/>
      <c r="K41" s="57" t="s">
        <v>433</v>
      </c>
      <c r="L41" s="57" t="s">
        <v>365</v>
      </c>
      <c r="M41" s="57"/>
      <c r="N41" s="57" t="s">
        <v>720</v>
      </c>
    </row>
    <row r="42" customFormat="false" ht="27.75" hidden="false" customHeight="true" outlineLevel="0" collapsed="false">
      <c r="A42" s="57" t="s">
        <v>228</v>
      </c>
      <c r="B42" s="57" t="s">
        <v>229</v>
      </c>
      <c r="C42" s="58" t="n">
        <v>46310</v>
      </c>
      <c r="D42" s="57" t="s">
        <v>1522</v>
      </c>
      <c r="E42" s="57" t="s">
        <v>199</v>
      </c>
      <c r="F42" s="57" t="s">
        <v>186</v>
      </c>
      <c r="G42" s="57" t="s">
        <v>481</v>
      </c>
      <c r="H42" s="57" t="s">
        <v>1507</v>
      </c>
      <c r="I42" s="57" t="s">
        <v>483</v>
      </c>
      <c r="J42" s="57"/>
      <c r="K42" s="57" t="s">
        <v>433</v>
      </c>
      <c r="L42" s="57" t="s">
        <v>365</v>
      </c>
      <c r="M42" s="57"/>
      <c r="N42" s="57" t="s">
        <v>722</v>
      </c>
    </row>
    <row r="43" customFormat="false" ht="27.75" hidden="false" customHeight="true" outlineLevel="0" collapsed="false">
      <c r="A43" s="57" t="s">
        <v>228</v>
      </c>
      <c r="B43" s="57" t="s">
        <v>229</v>
      </c>
      <c r="C43" s="58" t="n">
        <v>46310</v>
      </c>
      <c r="D43" s="57" t="s">
        <v>1522</v>
      </c>
      <c r="E43" s="57" t="s">
        <v>199</v>
      </c>
      <c r="F43" s="57" t="s">
        <v>186</v>
      </c>
      <c r="G43" s="57" t="s">
        <v>481</v>
      </c>
      <c r="H43" s="57" t="s">
        <v>1508</v>
      </c>
      <c r="I43" s="57" t="s">
        <v>483</v>
      </c>
      <c r="J43" s="57"/>
      <c r="K43" s="57" t="s">
        <v>433</v>
      </c>
      <c r="L43" s="57" t="s">
        <v>365</v>
      </c>
      <c r="M43" s="57"/>
      <c r="N43" s="57" t="s">
        <v>724</v>
      </c>
    </row>
    <row r="44" customFormat="false" ht="27.75" hidden="false" customHeight="true" outlineLevel="0" collapsed="false">
      <c r="A44" s="57" t="s">
        <v>228</v>
      </c>
      <c r="B44" s="57" t="s">
        <v>229</v>
      </c>
      <c r="C44" s="58" t="n">
        <v>46310</v>
      </c>
      <c r="D44" s="57" t="s">
        <v>1522</v>
      </c>
      <c r="E44" s="57" t="s">
        <v>199</v>
      </c>
      <c r="F44" s="57" t="s">
        <v>186</v>
      </c>
      <c r="G44" s="57" t="s">
        <v>481</v>
      </c>
      <c r="H44" s="57" t="s">
        <v>1509</v>
      </c>
      <c r="I44" s="57" t="s">
        <v>483</v>
      </c>
      <c r="J44" s="57"/>
      <c r="K44" s="57" t="s">
        <v>433</v>
      </c>
      <c r="L44" s="57" t="s">
        <v>365</v>
      </c>
      <c r="M44" s="57"/>
      <c r="N44" s="57" t="s">
        <v>726</v>
      </c>
    </row>
    <row r="45" customFormat="false" ht="27.75" hidden="false" customHeight="true" outlineLevel="0" collapsed="false">
      <c r="A45" s="57" t="s">
        <v>228</v>
      </c>
      <c r="B45" s="57" t="s">
        <v>229</v>
      </c>
      <c r="C45" s="58" t="n">
        <v>46310</v>
      </c>
      <c r="D45" s="57" t="s">
        <v>1522</v>
      </c>
      <c r="E45" s="57" t="s">
        <v>199</v>
      </c>
      <c r="F45" s="57" t="s">
        <v>186</v>
      </c>
      <c r="G45" s="57" t="s">
        <v>481</v>
      </c>
      <c r="H45" s="57" t="s">
        <v>1510</v>
      </c>
      <c r="I45" s="57" t="s">
        <v>598</v>
      </c>
      <c r="J45" s="57"/>
      <c r="K45" s="57" t="s">
        <v>433</v>
      </c>
      <c r="L45" s="57" t="s">
        <v>365</v>
      </c>
      <c r="M45" s="57" t="s">
        <v>531</v>
      </c>
      <c r="N45" s="57" t="s">
        <v>728</v>
      </c>
    </row>
    <row r="46" customFormat="false" ht="27.75" hidden="false" customHeight="true" outlineLevel="0" collapsed="false">
      <c r="A46" s="57" t="s">
        <v>228</v>
      </c>
      <c r="B46" s="57" t="s">
        <v>229</v>
      </c>
      <c r="C46" s="58" t="n">
        <v>46310</v>
      </c>
      <c r="D46" s="57" t="s">
        <v>1522</v>
      </c>
      <c r="E46" s="57" t="s">
        <v>199</v>
      </c>
      <c r="F46" s="57" t="s">
        <v>186</v>
      </c>
      <c r="G46" s="57" t="s">
        <v>481</v>
      </c>
      <c r="H46" s="57" t="s">
        <v>1511</v>
      </c>
      <c r="I46" s="57" t="s">
        <v>483</v>
      </c>
      <c r="J46" s="57"/>
      <c r="K46" s="57" t="s">
        <v>433</v>
      </c>
      <c r="L46" s="57" t="s">
        <v>365</v>
      </c>
      <c r="M46" s="57"/>
      <c r="N46" s="57" t="s">
        <v>730</v>
      </c>
    </row>
    <row r="47" customFormat="false" ht="27.75" hidden="false" customHeight="true" outlineLevel="0" collapsed="false">
      <c r="A47" s="57" t="s">
        <v>228</v>
      </c>
      <c r="B47" s="57" t="s">
        <v>229</v>
      </c>
      <c r="C47" s="58" t="n">
        <v>46310</v>
      </c>
      <c r="D47" s="57" t="s">
        <v>1522</v>
      </c>
      <c r="E47" s="57" t="s">
        <v>199</v>
      </c>
      <c r="F47" s="57" t="s">
        <v>186</v>
      </c>
      <c r="G47" s="57" t="s">
        <v>429</v>
      </c>
      <c r="H47" s="57" t="s">
        <v>1512</v>
      </c>
      <c r="I47" s="57" t="s">
        <v>431</v>
      </c>
      <c r="J47" s="57"/>
      <c r="K47" s="57" t="s">
        <v>433</v>
      </c>
      <c r="L47" s="57" t="s">
        <v>365</v>
      </c>
      <c r="M47" s="57"/>
      <c r="N47" s="57" t="s">
        <v>732</v>
      </c>
    </row>
    <row r="48" customFormat="false" ht="27.75" hidden="false" customHeight="true" outlineLevel="0" collapsed="false">
      <c r="A48" s="57" t="s">
        <v>228</v>
      </c>
      <c r="B48" s="57" t="s">
        <v>229</v>
      </c>
      <c r="C48" s="58" t="n">
        <v>46310</v>
      </c>
      <c r="D48" s="57" t="s">
        <v>1522</v>
      </c>
      <c r="E48" s="57" t="s">
        <v>199</v>
      </c>
      <c r="F48" s="57" t="s">
        <v>186</v>
      </c>
      <c r="G48" s="57" t="s">
        <v>429</v>
      </c>
      <c r="H48" s="57" t="s">
        <v>1517</v>
      </c>
      <c r="I48" s="57" t="s">
        <v>431</v>
      </c>
      <c r="J48" s="57"/>
      <c r="K48" s="57" t="s">
        <v>433</v>
      </c>
      <c r="L48" s="57" t="s">
        <v>365</v>
      </c>
      <c r="M48" s="57"/>
      <c r="N48" s="57" t="s">
        <v>734</v>
      </c>
    </row>
    <row r="49" customFormat="false" ht="27.75" hidden="false" customHeight="true" outlineLevel="0" collapsed="false">
      <c r="A49" s="57" t="s">
        <v>228</v>
      </c>
      <c r="B49" s="57" t="s">
        <v>229</v>
      </c>
      <c r="C49" s="58" t="n">
        <v>46310</v>
      </c>
      <c r="D49" s="57" t="s">
        <v>1522</v>
      </c>
      <c r="E49" s="57" t="s">
        <v>199</v>
      </c>
      <c r="F49" s="57" t="s">
        <v>186</v>
      </c>
      <c r="G49" s="57" t="s">
        <v>429</v>
      </c>
      <c r="H49" s="57" t="s">
        <v>1518</v>
      </c>
      <c r="I49" s="57" t="s">
        <v>431</v>
      </c>
      <c r="J49" s="57"/>
      <c r="K49" s="57" t="s">
        <v>433</v>
      </c>
      <c r="L49" s="57" t="s">
        <v>365</v>
      </c>
      <c r="M49" s="57"/>
      <c r="N49" s="57" t="s">
        <v>736</v>
      </c>
    </row>
    <row r="50" customFormat="false" ht="27.75" hidden="false" customHeight="true" outlineLevel="0" collapsed="false">
      <c r="A50" s="57" t="s">
        <v>228</v>
      </c>
      <c r="B50" s="57" t="s">
        <v>229</v>
      </c>
      <c r="C50" s="58" t="n">
        <v>46310</v>
      </c>
      <c r="D50" s="57" t="s">
        <v>1522</v>
      </c>
      <c r="E50" s="57" t="s">
        <v>199</v>
      </c>
      <c r="F50" s="57" t="s">
        <v>186</v>
      </c>
      <c r="G50" s="57" t="s">
        <v>611</v>
      </c>
      <c r="H50" s="57" t="s">
        <v>1519</v>
      </c>
      <c r="I50" s="57" t="s">
        <v>483</v>
      </c>
      <c r="J50" s="57"/>
      <c r="K50" s="57" t="s">
        <v>184</v>
      </c>
      <c r="L50" s="57" t="s">
        <v>365</v>
      </c>
      <c r="M50" s="57" t="s">
        <v>614</v>
      </c>
      <c r="N50" s="57" t="s">
        <v>738</v>
      </c>
    </row>
    <row r="51" customFormat="false" ht="27.75" hidden="false" customHeight="true" outlineLevel="0" collapsed="false">
      <c r="A51" s="57" t="s">
        <v>232</v>
      </c>
      <c r="B51" s="57" t="s">
        <v>233</v>
      </c>
      <c r="C51" s="58" t="n">
        <v>46304</v>
      </c>
      <c r="D51" s="57" t="s">
        <v>1498</v>
      </c>
      <c r="E51" s="57" t="s">
        <v>199</v>
      </c>
      <c r="F51" s="57" t="s">
        <v>186</v>
      </c>
      <c r="G51" s="57" t="s">
        <v>422</v>
      </c>
      <c r="H51" s="57" t="s">
        <v>1499</v>
      </c>
      <c r="I51" s="57" t="s">
        <v>483</v>
      </c>
      <c r="J51" s="57"/>
      <c r="K51" s="57" t="s">
        <v>183</v>
      </c>
      <c r="L51" s="57" t="s">
        <v>365</v>
      </c>
      <c r="M51" s="57"/>
      <c r="N51" s="57" t="s">
        <v>425</v>
      </c>
    </row>
    <row r="52" customFormat="false" ht="40.5" hidden="false" customHeight="true" outlineLevel="0" collapsed="false">
      <c r="A52" s="57" t="s">
        <v>232</v>
      </c>
      <c r="B52" s="57" t="s">
        <v>233</v>
      </c>
      <c r="C52" s="58" t="n">
        <v>46304</v>
      </c>
      <c r="D52" s="57" t="s">
        <v>1498</v>
      </c>
      <c r="E52" s="57" t="s">
        <v>199</v>
      </c>
      <c r="F52" s="57" t="s">
        <v>186</v>
      </c>
      <c r="G52" s="57" t="s">
        <v>422</v>
      </c>
      <c r="H52" s="57" t="s">
        <v>1523</v>
      </c>
      <c r="I52" s="57" t="s">
        <v>712</v>
      </c>
      <c r="J52" s="57"/>
      <c r="K52" s="57" t="s">
        <v>184</v>
      </c>
      <c r="L52" s="74" t="s">
        <v>426</v>
      </c>
      <c r="M52" s="57" t="s">
        <v>802</v>
      </c>
      <c r="N52" s="57" t="s">
        <v>713</v>
      </c>
    </row>
    <row r="53" customFormat="false" ht="27.75" hidden="false" customHeight="true" outlineLevel="0" collapsed="false">
      <c r="A53" s="57" t="s">
        <v>232</v>
      </c>
      <c r="B53" s="57" t="s">
        <v>233</v>
      </c>
      <c r="C53" s="58" t="n">
        <v>46304</v>
      </c>
      <c r="D53" s="57" t="s">
        <v>1498</v>
      </c>
      <c r="E53" s="57" t="s">
        <v>199</v>
      </c>
      <c r="F53" s="57" t="s">
        <v>186</v>
      </c>
      <c r="G53" s="57" t="s">
        <v>422</v>
      </c>
      <c r="H53" s="57" t="s">
        <v>1516</v>
      </c>
      <c r="I53" s="57" t="s">
        <v>483</v>
      </c>
      <c r="J53" s="57"/>
      <c r="K53" s="57" t="s">
        <v>184</v>
      </c>
      <c r="L53" s="57" t="s">
        <v>365</v>
      </c>
      <c r="M53" s="57"/>
      <c r="N53" s="57" t="s">
        <v>716</v>
      </c>
    </row>
    <row r="54" customFormat="false" ht="27.75" hidden="false" customHeight="true" outlineLevel="0" collapsed="false">
      <c r="A54" s="57" t="s">
        <v>232</v>
      </c>
      <c r="B54" s="57" t="s">
        <v>233</v>
      </c>
      <c r="C54" s="58" t="n">
        <v>46304</v>
      </c>
      <c r="D54" s="57" t="s">
        <v>1498</v>
      </c>
      <c r="E54" s="57" t="s">
        <v>199</v>
      </c>
      <c r="F54" s="57" t="s">
        <v>186</v>
      </c>
      <c r="G54" s="57" t="s">
        <v>481</v>
      </c>
      <c r="H54" s="57" t="s">
        <v>1505</v>
      </c>
      <c r="I54" s="57" t="s">
        <v>483</v>
      </c>
      <c r="J54" s="57"/>
      <c r="K54" s="57" t="s">
        <v>433</v>
      </c>
      <c r="L54" s="57" t="s">
        <v>365</v>
      </c>
      <c r="M54" s="57"/>
      <c r="N54" s="57" t="s">
        <v>718</v>
      </c>
    </row>
    <row r="55" customFormat="false" ht="27.75" hidden="false" customHeight="true" outlineLevel="0" collapsed="false">
      <c r="A55" s="57" t="s">
        <v>232</v>
      </c>
      <c r="B55" s="57" t="s">
        <v>233</v>
      </c>
      <c r="C55" s="58" t="n">
        <v>46304</v>
      </c>
      <c r="D55" s="57" t="s">
        <v>1498</v>
      </c>
      <c r="E55" s="57" t="s">
        <v>199</v>
      </c>
      <c r="F55" s="57" t="s">
        <v>186</v>
      </c>
      <c r="G55" s="57" t="s">
        <v>481</v>
      </c>
      <c r="H55" s="57" t="s">
        <v>1506</v>
      </c>
      <c r="I55" s="57" t="s">
        <v>483</v>
      </c>
      <c r="J55" s="57"/>
      <c r="K55" s="57" t="s">
        <v>433</v>
      </c>
      <c r="L55" s="57" t="s">
        <v>365</v>
      </c>
      <c r="M55" s="57"/>
      <c r="N55" s="57" t="s">
        <v>720</v>
      </c>
    </row>
    <row r="56" customFormat="false" ht="27.75" hidden="false" customHeight="true" outlineLevel="0" collapsed="false">
      <c r="A56" s="57" t="s">
        <v>232</v>
      </c>
      <c r="B56" s="57" t="s">
        <v>233</v>
      </c>
      <c r="C56" s="58" t="n">
        <v>46304</v>
      </c>
      <c r="D56" s="57" t="s">
        <v>1498</v>
      </c>
      <c r="E56" s="57" t="s">
        <v>199</v>
      </c>
      <c r="F56" s="57" t="s">
        <v>186</v>
      </c>
      <c r="G56" s="57" t="s">
        <v>481</v>
      </c>
      <c r="H56" s="57" t="s">
        <v>1507</v>
      </c>
      <c r="I56" s="57" t="s">
        <v>483</v>
      </c>
      <c r="J56" s="57"/>
      <c r="K56" s="57" t="s">
        <v>433</v>
      </c>
      <c r="L56" s="57" t="s">
        <v>365</v>
      </c>
      <c r="M56" s="57"/>
      <c r="N56" s="57" t="s">
        <v>722</v>
      </c>
    </row>
    <row r="57" customFormat="false" ht="27.75" hidden="false" customHeight="true" outlineLevel="0" collapsed="false">
      <c r="A57" s="57" t="s">
        <v>232</v>
      </c>
      <c r="B57" s="57" t="s">
        <v>233</v>
      </c>
      <c r="C57" s="58" t="n">
        <v>46304</v>
      </c>
      <c r="D57" s="57" t="s">
        <v>1498</v>
      </c>
      <c r="E57" s="57" t="s">
        <v>199</v>
      </c>
      <c r="F57" s="57" t="s">
        <v>186</v>
      </c>
      <c r="G57" s="57" t="s">
        <v>481</v>
      </c>
      <c r="H57" s="57" t="s">
        <v>1508</v>
      </c>
      <c r="I57" s="57" t="s">
        <v>483</v>
      </c>
      <c r="J57" s="57"/>
      <c r="K57" s="57" t="s">
        <v>433</v>
      </c>
      <c r="L57" s="57" t="s">
        <v>365</v>
      </c>
      <c r="M57" s="57"/>
      <c r="N57" s="57" t="s">
        <v>724</v>
      </c>
    </row>
    <row r="58" customFormat="false" ht="27.75" hidden="false" customHeight="true" outlineLevel="0" collapsed="false">
      <c r="A58" s="57" t="s">
        <v>232</v>
      </c>
      <c r="B58" s="57" t="s">
        <v>233</v>
      </c>
      <c r="C58" s="58" t="n">
        <v>46304</v>
      </c>
      <c r="D58" s="57" t="s">
        <v>1498</v>
      </c>
      <c r="E58" s="57" t="s">
        <v>199</v>
      </c>
      <c r="F58" s="57" t="s">
        <v>186</v>
      </c>
      <c r="G58" s="57" t="s">
        <v>481</v>
      </c>
      <c r="H58" s="57" t="s">
        <v>1509</v>
      </c>
      <c r="I58" s="57" t="s">
        <v>483</v>
      </c>
      <c r="J58" s="57"/>
      <c r="K58" s="57" t="s">
        <v>433</v>
      </c>
      <c r="L58" s="57" t="s">
        <v>365</v>
      </c>
      <c r="M58" s="57"/>
      <c r="N58" s="57" t="s">
        <v>726</v>
      </c>
    </row>
    <row r="59" customFormat="false" ht="27.75" hidden="false" customHeight="true" outlineLevel="0" collapsed="false">
      <c r="A59" s="57" t="s">
        <v>232</v>
      </c>
      <c r="B59" s="57" t="s">
        <v>233</v>
      </c>
      <c r="C59" s="58" t="n">
        <v>46304</v>
      </c>
      <c r="D59" s="57" t="s">
        <v>1498</v>
      </c>
      <c r="E59" s="57" t="s">
        <v>199</v>
      </c>
      <c r="F59" s="57" t="s">
        <v>186</v>
      </c>
      <c r="G59" s="57" t="s">
        <v>481</v>
      </c>
      <c r="H59" s="57" t="s">
        <v>1510</v>
      </c>
      <c r="I59" s="57" t="s">
        <v>598</v>
      </c>
      <c r="J59" s="57"/>
      <c r="K59" s="57" t="s">
        <v>433</v>
      </c>
      <c r="L59" s="57" t="s">
        <v>365</v>
      </c>
      <c r="M59" s="57" t="s">
        <v>531</v>
      </c>
      <c r="N59" s="57" t="s">
        <v>728</v>
      </c>
    </row>
    <row r="60" customFormat="false" ht="27.75" hidden="false" customHeight="true" outlineLevel="0" collapsed="false">
      <c r="A60" s="57" t="s">
        <v>232</v>
      </c>
      <c r="B60" s="57" t="s">
        <v>233</v>
      </c>
      <c r="C60" s="58" t="n">
        <v>46304</v>
      </c>
      <c r="D60" s="57" t="s">
        <v>1498</v>
      </c>
      <c r="E60" s="57" t="s">
        <v>199</v>
      </c>
      <c r="F60" s="57" t="s">
        <v>186</v>
      </c>
      <c r="G60" s="57" t="s">
        <v>481</v>
      </c>
      <c r="H60" s="57" t="s">
        <v>1511</v>
      </c>
      <c r="I60" s="57" t="s">
        <v>483</v>
      </c>
      <c r="J60" s="57"/>
      <c r="K60" s="57" t="s">
        <v>433</v>
      </c>
      <c r="L60" s="57" t="s">
        <v>365</v>
      </c>
      <c r="M60" s="57"/>
      <c r="N60" s="57" t="s">
        <v>730</v>
      </c>
    </row>
    <row r="61" customFormat="false" ht="27.75" hidden="false" customHeight="true" outlineLevel="0" collapsed="false">
      <c r="A61" s="57" t="s">
        <v>232</v>
      </c>
      <c r="B61" s="57" t="s">
        <v>233</v>
      </c>
      <c r="C61" s="58" t="n">
        <v>46304</v>
      </c>
      <c r="D61" s="57" t="s">
        <v>1498</v>
      </c>
      <c r="E61" s="57" t="s">
        <v>199</v>
      </c>
      <c r="F61" s="57" t="s">
        <v>186</v>
      </c>
      <c r="G61" s="57" t="s">
        <v>429</v>
      </c>
      <c r="H61" s="57" t="s">
        <v>1512</v>
      </c>
      <c r="I61" s="57" t="s">
        <v>431</v>
      </c>
      <c r="J61" s="57"/>
      <c r="K61" s="57" t="s">
        <v>433</v>
      </c>
      <c r="L61" s="57" t="s">
        <v>365</v>
      </c>
      <c r="M61" s="57"/>
      <c r="N61" s="57" t="s">
        <v>732</v>
      </c>
    </row>
    <row r="62" customFormat="false" ht="27.75" hidden="false" customHeight="true" outlineLevel="0" collapsed="false">
      <c r="A62" s="57" t="s">
        <v>232</v>
      </c>
      <c r="B62" s="57" t="s">
        <v>233</v>
      </c>
      <c r="C62" s="58" t="n">
        <v>46304</v>
      </c>
      <c r="D62" s="57" t="s">
        <v>1498</v>
      </c>
      <c r="E62" s="57" t="s">
        <v>199</v>
      </c>
      <c r="F62" s="57" t="s">
        <v>186</v>
      </c>
      <c r="G62" s="57" t="s">
        <v>429</v>
      </c>
      <c r="H62" s="57" t="s">
        <v>1517</v>
      </c>
      <c r="I62" s="57" t="s">
        <v>431</v>
      </c>
      <c r="J62" s="57"/>
      <c r="K62" s="57" t="s">
        <v>433</v>
      </c>
      <c r="L62" s="57" t="s">
        <v>365</v>
      </c>
      <c r="M62" s="57"/>
      <c r="N62" s="57" t="s">
        <v>734</v>
      </c>
    </row>
    <row r="63" customFormat="false" ht="27.75" hidden="false" customHeight="true" outlineLevel="0" collapsed="false">
      <c r="A63" s="57" t="s">
        <v>232</v>
      </c>
      <c r="B63" s="57" t="s">
        <v>233</v>
      </c>
      <c r="C63" s="58" t="n">
        <v>46304</v>
      </c>
      <c r="D63" s="57" t="s">
        <v>1498</v>
      </c>
      <c r="E63" s="57" t="s">
        <v>199</v>
      </c>
      <c r="F63" s="57" t="s">
        <v>186</v>
      </c>
      <c r="G63" s="57" t="s">
        <v>429</v>
      </c>
      <c r="H63" s="57" t="s">
        <v>1518</v>
      </c>
      <c r="I63" s="57" t="s">
        <v>431</v>
      </c>
      <c r="J63" s="57"/>
      <c r="K63" s="57" t="s">
        <v>433</v>
      </c>
      <c r="L63" s="57" t="s">
        <v>365</v>
      </c>
      <c r="M63" s="57"/>
      <c r="N63" s="57" t="s">
        <v>736</v>
      </c>
    </row>
    <row r="64" customFormat="false" ht="27.75" hidden="false" customHeight="true" outlineLevel="0" collapsed="false">
      <c r="A64" s="57" t="s">
        <v>232</v>
      </c>
      <c r="B64" s="57" t="s">
        <v>233</v>
      </c>
      <c r="C64" s="58" t="n">
        <v>46304</v>
      </c>
      <c r="D64" s="57" t="s">
        <v>1498</v>
      </c>
      <c r="E64" s="57" t="s">
        <v>199</v>
      </c>
      <c r="F64" s="57" t="s">
        <v>186</v>
      </c>
      <c r="G64" s="57" t="s">
        <v>611</v>
      </c>
      <c r="H64" s="57" t="s">
        <v>1519</v>
      </c>
      <c r="I64" s="57" t="s">
        <v>483</v>
      </c>
      <c r="J64" s="57"/>
      <c r="K64" s="57" t="s">
        <v>184</v>
      </c>
      <c r="L64" s="57" t="s">
        <v>365</v>
      </c>
      <c r="M64" s="57" t="s">
        <v>614</v>
      </c>
      <c r="N64" s="57" t="s">
        <v>738</v>
      </c>
    </row>
    <row r="65" customFormat="false" ht="27.75" hidden="false" customHeight="true" outlineLevel="0" collapsed="false">
      <c r="A65" s="57" t="s">
        <v>235</v>
      </c>
      <c r="B65" s="57" t="s">
        <v>236</v>
      </c>
      <c r="C65" s="58" t="n">
        <v>46305</v>
      </c>
      <c r="D65" s="57" t="s">
        <v>1524</v>
      </c>
      <c r="E65" s="57" t="s">
        <v>185</v>
      </c>
      <c r="F65" s="57" t="s">
        <v>200</v>
      </c>
      <c r="G65" s="57" t="s">
        <v>429</v>
      </c>
      <c r="H65" s="57" t="s">
        <v>1500</v>
      </c>
      <c r="I65" s="57" t="s">
        <v>431</v>
      </c>
      <c r="J65" s="57"/>
      <c r="K65" s="57" t="s">
        <v>433</v>
      </c>
      <c r="L65" s="57" t="s">
        <v>365</v>
      </c>
      <c r="M65" s="57"/>
      <c r="N65" s="57" t="s">
        <v>835</v>
      </c>
    </row>
    <row r="66" customFormat="false" ht="27.75" hidden="false" customHeight="true" outlineLevel="0" collapsed="false">
      <c r="A66" s="57" t="s">
        <v>243</v>
      </c>
      <c r="B66" s="57" t="s">
        <v>245</v>
      </c>
      <c r="C66" s="58" t="n">
        <v>46306</v>
      </c>
      <c r="D66" s="57" t="s">
        <v>1525</v>
      </c>
      <c r="E66" s="57" t="s">
        <v>199</v>
      </c>
      <c r="F66" s="57" t="s">
        <v>200</v>
      </c>
      <c r="G66" s="57" t="s">
        <v>422</v>
      </c>
      <c r="H66" s="57" t="s">
        <v>1504</v>
      </c>
      <c r="I66" s="57" t="s">
        <v>477</v>
      </c>
      <c r="J66" s="57"/>
      <c r="K66" s="57" t="s">
        <v>433</v>
      </c>
      <c r="L66" s="57" t="s">
        <v>365</v>
      </c>
      <c r="M66" s="57" t="s">
        <v>517</v>
      </c>
      <c r="N66" s="57" t="s">
        <v>858</v>
      </c>
    </row>
    <row r="67" customFormat="false" ht="27.75" hidden="false" customHeight="true" outlineLevel="0" collapsed="false">
      <c r="A67" s="57" t="s">
        <v>243</v>
      </c>
      <c r="B67" s="57" t="s">
        <v>245</v>
      </c>
      <c r="C67" s="58" t="n">
        <v>46306</v>
      </c>
      <c r="D67" s="57" t="s">
        <v>1525</v>
      </c>
      <c r="E67" s="57" t="s">
        <v>199</v>
      </c>
      <c r="F67" s="57" t="s">
        <v>200</v>
      </c>
      <c r="G67" s="57" t="s">
        <v>481</v>
      </c>
      <c r="H67" s="57" t="s">
        <v>1505</v>
      </c>
      <c r="I67" s="57" t="s">
        <v>483</v>
      </c>
      <c r="J67" s="57"/>
      <c r="K67" s="57" t="s">
        <v>433</v>
      </c>
      <c r="L67" s="57" t="s">
        <v>365</v>
      </c>
      <c r="M67" s="57"/>
      <c r="N67" s="57" t="s">
        <v>861</v>
      </c>
    </row>
    <row r="68" customFormat="false" ht="27.75" hidden="false" customHeight="true" outlineLevel="0" collapsed="false">
      <c r="A68" s="57" t="s">
        <v>243</v>
      </c>
      <c r="B68" s="57" t="s">
        <v>245</v>
      </c>
      <c r="C68" s="58" t="n">
        <v>46306</v>
      </c>
      <c r="D68" s="57" t="s">
        <v>1525</v>
      </c>
      <c r="E68" s="57" t="s">
        <v>199</v>
      </c>
      <c r="F68" s="57" t="s">
        <v>200</v>
      </c>
      <c r="G68" s="57" t="s">
        <v>481</v>
      </c>
      <c r="H68" s="57" t="s">
        <v>1506</v>
      </c>
      <c r="I68" s="57" t="s">
        <v>483</v>
      </c>
      <c r="J68" s="57"/>
      <c r="K68" s="57" t="s">
        <v>433</v>
      </c>
      <c r="L68" s="57" t="s">
        <v>365</v>
      </c>
      <c r="M68" s="57"/>
      <c r="N68" s="57" t="s">
        <v>864</v>
      </c>
    </row>
    <row r="69" customFormat="false" ht="27.75" hidden="false" customHeight="true" outlineLevel="0" collapsed="false">
      <c r="A69" s="57" t="s">
        <v>243</v>
      </c>
      <c r="B69" s="57" t="s">
        <v>245</v>
      </c>
      <c r="C69" s="58" t="n">
        <v>46306</v>
      </c>
      <c r="D69" s="57" t="s">
        <v>1525</v>
      </c>
      <c r="E69" s="57" t="s">
        <v>199</v>
      </c>
      <c r="F69" s="57" t="s">
        <v>200</v>
      </c>
      <c r="G69" s="57" t="s">
        <v>481</v>
      </c>
      <c r="H69" s="57" t="s">
        <v>1507</v>
      </c>
      <c r="I69" s="57" t="s">
        <v>483</v>
      </c>
      <c r="J69" s="57"/>
      <c r="K69" s="57" t="s">
        <v>433</v>
      </c>
      <c r="L69" s="57" t="s">
        <v>365</v>
      </c>
      <c r="M69" s="57"/>
      <c r="N69" s="57" t="s">
        <v>866</v>
      </c>
    </row>
    <row r="70" customFormat="false" ht="65.25" hidden="false" customHeight="true" outlineLevel="0" collapsed="false">
      <c r="A70" s="57" t="s">
        <v>243</v>
      </c>
      <c r="B70" s="57" t="s">
        <v>245</v>
      </c>
      <c r="C70" s="58" t="n">
        <v>46306</v>
      </c>
      <c r="D70" s="57" t="s">
        <v>1525</v>
      </c>
      <c r="E70" s="57" t="s">
        <v>199</v>
      </c>
      <c r="F70" s="57" t="s">
        <v>200</v>
      </c>
      <c r="G70" s="57" t="s">
        <v>481</v>
      </c>
      <c r="H70" s="57" t="s">
        <v>1508</v>
      </c>
      <c r="I70" s="57" t="s">
        <v>483</v>
      </c>
      <c r="J70" s="57"/>
      <c r="K70" s="57" t="s">
        <v>433</v>
      </c>
      <c r="L70" s="74" t="s">
        <v>426</v>
      </c>
      <c r="M70" s="57" t="s">
        <v>526</v>
      </c>
      <c r="N70" s="57" t="s">
        <v>868</v>
      </c>
    </row>
    <row r="71" customFormat="false" ht="65.25" hidden="false" customHeight="true" outlineLevel="0" collapsed="false">
      <c r="A71" s="57" t="s">
        <v>243</v>
      </c>
      <c r="B71" s="57" t="s">
        <v>245</v>
      </c>
      <c r="C71" s="58" t="n">
        <v>46306</v>
      </c>
      <c r="D71" s="57" t="s">
        <v>1525</v>
      </c>
      <c r="E71" s="57" t="s">
        <v>199</v>
      </c>
      <c r="F71" s="57" t="s">
        <v>200</v>
      </c>
      <c r="G71" s="57" t="s">
        <v>481</v>
      </c>
      <c r="H71" s="57" t="s">
        <v>1509</v>
      </c>
      <c r="I71" s="57" t="s">
        <v>483</v>
      </c>
      <c r="J71" s="57"/>
      <c r="K71" s="57" t="s">
        <v>433</v>
      </c>
      <c r="L71" s="74" t="s">
        <v>426</v>
      </c>
      <c r="M71" s="57" t="s">
        <v>526</v>
      </c>
      <c r="N71" s="57" t="s">
        <v>871</v>
      </c>
    </row>
    <row r="72" customFormat="false" ht="27.75" hidden="false" customHeight="true" outlineLevel="0" collapsed="false">
      <c r="A72" s="57" t="s">
        <v>243</v>
      </c>
      <c r="B72" s="57" t="s">
        <v>245</v>
      </c>
      <c r="C72" s="58" t="n">
        <v>46306</v>
      </c>
      <c r="D72" s="57" t="s">
        <v>1525</v>
      </c>
      <c r="E72" s="57" t="s">
        <v>199</v>
      </c>
      <c r="F72" s="57" t="s">
        <v>200</v>
      </c>
      <c r="G72" s="57" t="s">
        <v>481</v>
      </c>
      <c r="H72" s="57" t="s">
        <v>1510</v>
      </c>
      <c r="I72" s="57" t="s">
        <v>501</v>
      </c>
      <c r="J72" s="57"/>
      <c r="K72" s="57" t="s">
        <v>433</v>
      </c>
      <c r="L72" s="57" t="s">
        <v>365</v>
      </c>
      <c r="M72" s="57" t="s">
        <v>531</v>
      </c>
      <c r="N72" s="57" t="s">
        <v>873</v>
      </c>
    </row>
    <row r="73" customFormat="false" ht="27.75" hidden="false" customHeight="true" outlineLevel="0" collapsed="false">
      <c r="A73" s="57" t="s">
        <v>243</v>
      </c>
      <c r="B73" s="57" t="s">
        <v>245</v>
      </c>
      <c r="C73" s="58" t="n">
        <v>46306</v>
      </c>
      <c r="D73" s="57" t="s">
        <v>1525</v>
      </c>
      <c r="E73" s="57" t="s">
        <v>199</v>
      </c>
      <c r="F73" s="57" t="s">
        <v>200</v>
      </c>
      <c r="G73" s="57" t="s">
        <v>481</v>
      </c>
      <c r="H73" s="57" t="s">
        <v>1511</v>
      </c>
      <c r="I73" s="57" t="s">
        <v>483</v>
      </c>
      <c r="J73" s="57"/>
      <c r="K73" s="57" t="s">
        <v>433</v>
      </c>
      <c r="L73" s="57" t="s">
        <v>365</v>
      </c>
      <c r="M73" s="57"/>
      <c r="N73" s="57" t="s">
        <v>876</v>
      </c>
    </row>
    <row r="74" customFormat="false" ht="27.75" hidden="false" customHeight="true" outlineLevel="0" collapsed="false">
      <c r="A74" s="57" t="s">
        <v>243</v>
      </c>
      <c r="B74" s="57" t="s">
        <v>245</v>
      </c>
      <c r="C74" s="58" t="n">
        <v>46306</v>
      </c>
      <c r="D74" s="57" t="s">
        <v>1525</v>
      </c>
      <c r="E74" s="57" t="s">
        <v>199</v>
      </c>
      <c r="F74" s="57" t="s">
        <v>200</v>
      </c>
      <c r="G74" s="57" t="s">
        <v>429</v>
      </c>
      <c r="H74" s="57" t="s">
        <v>1512</v>
      </c>
      <c r="I74" s="57" t="s">
        <v>431</v>
      </c>
      <c r="J74" s="57"/>
      <c r="K74" s="57" t="s">
        <v>433</v>
      </c>
      <c r="L74" s="57" t="s">
        <v>365</v>
      </c>
      <c r="M74" s="57"/>
      <c r="N74" s="57" t="s">
        <v>878</v>
      </c>
    </row>
    <row r="75" customFormat="false" ht="27.75" hidden="false" customHeight="true" outlineLevel="0" collapsed="false">
      <c r="A75" s="57" t="s">
        <v>243</v>
      </c>
      <c r="B75" s="57" t="s">
        <v>245</v>
      </c>
      <c r="C75" s="58" t="n">
        <v>46306</v>
      </c>
      <c r="D75" s="57" t="s">
        <v>1525</v>
      </c>
      <c r="E75" s="57" t="s">
        <v>199</v>
      </c>
      <c r="F75" s="57" t="s">
        <v>200</v>
      </c>
      <c r="G75" s="57" t="s">
        <v>429</v>
      </c>
      <c r="H75" s="57" t="s">
        <v>1513</v>
      </c>
      <c r="I75" s="57" t="s">
        <v>431</v>
      </c>
      <c r="J75" s="57"/>
      <c r="K75" s="57" t="s">
        <v>433</v>
      </c>
      <c r="L75" s="57" t="s">
        <v>365</v>
      </c>
      <c r="M75" s="57"/>
      <c r="N75" s="57" t="s">
        <v>880</v>
      </c>
    </row>
    <row r="76" customFormat="false" ht="27.75" hidden="false" customHeight="true" outlineLevel="0" collapsed="false">
      <c r="A76" s="57" t="s">
        <v>248</v>
      </c>
      <c r="B76" s="57" t="s">
        <v>250</v>
      </c>
      <c r="C76" s="58" t="n">
        <v>46307</v>
      </c>
      <c r="D76" s="57" t="s">
        <v>1526</v>
      </c>
      <c r="E76" s="57" t="s">
        <v>199</v>
      </c>
      <c r="F76" s="57" t="s">
        <v>200</v>
      </c>
      <c r="G76" s="57" t="s">
        <v>422</v>
      </c>
      <c r="H76" s="57" t="s">
        <v>1504</v>
      </c>
      <c r="I76" s="57" t="s">
        <v>477</v>
      </c>
      <c r="J76" s="57"/>
      <c r="K76" s="57" t="s">
        <v>433</v>
      </c>
      <c r="L76" s="57" t="s">
        <v>365</v>
      </c>
      <c r="M76" s="57" t="s">
        <v>517</v>
      </c>
      <c r="N76" s="57" t="s">
        <v>915</v>
      </c>
    </row>
    <row r="77" customFormat="false" ht="27.75" hidden="false" customHeight="true" outlineLevel="0" collapsed="false">
      <c r="A77" s="57" t="s">
        <v>248</v>
      </c>
      <c r="B77" s="57" t="s">
        <v>250</v>
      </c>
      <c r="C77" s="58" t="n">
        <v>46307</v>
      </c>
      <c r="D77" s="57" t="s">
        <v>1526</v>
      </c>
      <c r="E77" s="57" t="s">
        <v>199</v>
      </c>
      <c r="F77" s="57" t="s">
        <v>200</v>
      </c>
      <c r="G77" s="57" t="s">
        <v>481</v>
      </c>
      <c r="H77" s="57" t="s">
        <v>1505</v>
      </c>
      <c r="I77" s="57" t="s">
        <v>483</v>
      </c>
      <c r="J77" s="57"/>
      <c r="K77" s="57" t="s">
        <v>433</v>
      </c>
      <c r="L77" s="57" t="s">
        <v>365</v>
      </c>
      <c r="M77" s="57"/>
      <c r="N77" s="57" t="s">
        <v>917</v>
      </c>
    </row>
    <row r="78" customFormat="false" ht="27.75" hidden="false" customHeight="true" outlineLevel="0" collapsed="false">
      <c r="A78" s="57" t="s">
        <v>248</v>
      </c>
      <c r="B78" s="57" t="s">
        <v>250</v>
      </c>
      <c r="C78" s="58" t="n">
        <v>46307</v>
      </c>
      <c r="D78" s="57" t="s">
        <v>1526</v>
      </c>
      <c r="E78" s="57" t="s">
        <v>199</v>
      </c>
      <c r="F78" s="57" t="s">
        <v>200</v>
      </c>
      <c r="G78" s="57" t="s">
        <v>481</v>
      </c>
      <c r="H78" s="57" t="s">
        <v>1506</v>
      </c>
      <c r="I78" s="57" t="s">
        <v>483</v>
      </c>
      <c r="J78" s="57"/>
      <c r="K78" s="57" t="s">
        <v>433</v>
      </c>
      <c r="L78" s="57" t="s">
        <v>365</v>
      </c>
      <c r="M78" s="57"/>
      <c r="N78" s="57" t="s">
        <v>919</v>
      </c>
    </row>
    <row r="79" customFormat="false" ht="27.75" hidden="false" customHeight="true" outlineLevel="0" collapsed="false">
      <c r="A79" s="57" t="s">
        <v>248</v>
      </c>
      <c r="B79" s="57" t="s">
        <v>250</v>
      </c>
      <c r="C79" s="58" t="n">
        <v>46307</v>
      </c>
      <c r="D79" s="57" t="s">
        <v>1526</v>
      </c>
      <c r="E79" s="57" t="s">
        <v>199</v>
      </c>
      <c r="F79" s="57" t="s">
        <v>200</v>
      </c>
      <c r="G79" s="57" t="s">
        <v>481</v>
      </c>
      <c r="H79" s="57" t="s">
        <v>1507</v>
      </c>
      <c r="I79" s="57" t="s">
        <v>483</v>
      </c>
      <c r="J79" s="57"/>
      <c r="K79" s="57" t="s">
        <v>433</v>
      </c>
      <c r="L79" s="57" t="s">
        <v>365</v>
      </c>
      <c r="M79" s="57"/>
      <c r="N79" s="57" t="s">
        <v>921</v>
      </c>
    </row>
    <row r="80" customFormat="false" ht="27.75" hidden="false" customHeight="true" outlineLevel="0" collapsed="false">
      <c r="A80" s="57" t="s">
        <v>248</v>
      </c>
      <c r="B80" s="57" t="s">
        <v>250</v>
      </c>
      <c r="C80" s="58" t="n">
        <v>46307</v>
      </c>
      <c r="D80" s="57" t="s">
        <v>1526</v>
      </c>
      <c r="E80" s="57" t="s">
        <v>199</v>
      </c>
      <c r="F80" s="57" t="s">
        <v>200</v>
      </c>
      <c r="G80" s="57" t="s">
        <v>481</v>
      </c>
      <c r="H80" s="57" t="s">
        <v>1510</v>
      </c>
      <c r="I80" s="57" t="s">
        <v>501</v>
      </c>
      <c r="J80" s="57"/>
      <c r="K80" s="57" t="s">
        <v>433</v>
      </c>
      <c r="L80" s="57" t="s">
        <v>365</v>
      </c>
      <c r="M80" s="57" t="s">
        <v>531</v>
      </c>
      <c r="N80" s="57" t="s">
        <v>923</v>
      </c>
    </row>
    <row r="81" customFormat="false" ht="27.75" hidden="false" customHeight="true" outlineLevel="0" collapsed="false">
      <c r="A81" s="57" t="s">
        <v>248</v>
      </c>
      <c r="B81" s="57" t="s">
        <v>250</v>
      </c>
      <c r="C81" s="58" t="n">
        <v>46307</v>
      </c>
      <c r="D81" s="57" t="s">
        <v>1526</v>
      </c>
      <c r="E81" s="57" t="s">
        <v>199</v>
      </c>
      <c r="F81" s="57" t="s">
        <v>200</v>
      </c>
      <c r="G81" s="57" t="s">
        <v>481</v>
      </c>
      <c r="H81" s="57" t="s">
        <v>1511</v>
      </c>
      <c r="I81" s="57" t="s">
        <v>483</v>
      </c>
      <c r="J81" s="57"/>
      <c r="K81" s="57" t="s">
        <v>433</v>
      </c>
      <c r="L81" s="57" t="s">
        <v>365</v>
      </c>
      <c r="M81" s="57"/>
      <c r="N81" s="57" t="s">
        <v>925</v>
      </c>
    </row>
    <row r="82" customFormat="false" ht="27.75" hidden="false" customHeight="true" outlineLevel="0" collapsed="false">
      <c r="A82" s="57" t="s">
        <v>248</v>
      </c>
      <c r="B82" s="57" t="s">
        <v>250</v>
      </c>
      <c r="C82" s="58" t="n">
        <v>46307</v>
      </c>
      <c r="D82" s="57" t="s">
        <v>1526</v>
      </c>
      <c r="E82" s="57" t="s">
        <v>199</v>
      </c>
      <c r="F82" s="57" t="s">
        <v>200</v>
      </c>
      <c r="G82" s="57" t="s">
        <v>429</v>
      </c>
      <c r="H82" s="57" t="s">
        <v>1512</v>
      </c>
      <c r="I82" s="57" t="s">
        <v>431</v>
      </c>
      <c r="J82" s="57"/>
      <c r="K82" s="57" t="s">
        <v>433</v>
      </c>
      <c r="L82" s="57" t="s">
        <v>365</v>
      </c>
      <c r="M82" s="57"/>
      <c r="N82" s="57" t="s">
        <v>927</v>
      </c>
    </row>
    <row r="83" customFormat="false" ht="27.75" hidden="false" customHeight="true" outlineLevel="0" collapsed="false">
      <c r="A83" s="57" t="s">
        <v>248</v>
      </c>
      <c r="B83" s="57" t="s">
        <v>250</v>
      </c>
      <c r="C83" s="58" t="n">
        <v>46307</v>
      </c>
      <c r="D83" s="57" t="s">
        <v>1526</v>
      </c>
      <c r="E83" s="57" t="s">
        <v>199</v>
      </c>
      <c r="F83" s="57" t="s">
        <v>200</v>
      </c>
      <c r="G83" s="57" t="s">
        <v>429</v>
      </c>
      <c r="H83" s="57" t="s">
        <v>1513</v>
      </c>
      <c r="I83" s="57" t="s">
        <v>431</v>
      </c>
      <c r="J83" s="57"/>
      <c r="K83" s="57" t="s">
        <v>433</v>
      </c>
      <c r="L83" s="57" t="s">
        <v>365</v>
      </c>
      <c r="M83" s="57"/>
      <c r="N83" s="57" t="s">
        <v>929</v>
      </c>
    </row>
    <row r="84" customFormat="false" ht="27.75" hidden="false" customHeight="true" outlineLevel="0" collapsed="false">
      <c r="A84" s="57" t="s">
        <v>255</v>
      </c>
      <c r="B84" s="57" t="s">
        <v>256</v>
      </c>
      <c r="C84" s="58" t="n">
        <v>46307</v>
      </c>
      <c r="D84" s="57" t="s">
        <v>1527</v>
      </c>
      <c r="E84" s="57" t="s">
        <v>185</v>
      </c>
      <c r="F84" s="57" t="s">
        <v>200</v>
      </c>
      <c r="G84" s="57" t="s">
        <v>429</v>
      </c>
      <c r="H84" s="57" t="s">
        <v>1500</v>
      </c>
      <c r="I84" s="57" t="s">
        <v>431</v>
      </c>
      <c r="J84" s="57"/>
      <c r="K84" s="57" t="s">
        <v>433</v>
      </c>
      <c r="L84" s="57" t="s">
        <v>365</v>
      </c>
      <c r="M84" s="57"/>
      <c r="N84" s="57" t="s">
        <v>965</v>
      </c>
    </row>
    <row r="85" customFormat="false" ht="27.75" hidden="false" customHeight="true" outlineLevel="0" collapsed="false">
      <c r="A85" s="57" t="s">
        <v>258</v>
      </c>
      <c r="B85" s="57" t="s">
        <v>259</v>
      </c>
      <c r="C85" s="58" t="n">
        <v>46307</v>
      </c>
      <c r="D85" s="57" t="s">
        <v>1528</v>
      </c>
      <c r="E85" s="57" t="s">
        <v>199</v>
      </c>
      <c r="F85" s="57" t="s">
        <v>261</v>
      </c>
      <c r="G85" s="57" t="s">
        <v>422</v>
      </c>
      <c r="H85" s="57" t="s">
        <v>1499</v>
      </c>
      <c r="I85" s="57" t="s">
        <v>483</v>
      </c>
      <c r="J85" s="57"/>
      <c r="K85" s="57" t="s">
        <v>184</v>
      </c>
      <c r="L85" s="57" t="s">
        <v>365</v>
      </c>
      <c r="M85" s="57"/>
      <c r="N85" s="57" t="s">
        <v>996</v>
      </c>
    </row>
    <row r="86" customFormat="false" ht="27.75" hidden="false" customHeight="true" outlineLevel="0" collapsed="false">
      <c r="A86" s="57" t="s">
        <v>258</v>
      </c>
      <c r="B86" s="57" t="s">
        <v>259</v>
      </c>
      <c r="C86" s="58" t="n">
        <v>46307</v>
      </c>
      <c r="D86" s="57" t="s">
        <v>1528</v>
      </c>
      <c r="E86" s="57" t="s">
        <v>199</v>
      </c>
      <c r="F86" s="57" t="s">
        <v>261</v>
      </c>
      <c r="G86" s="57" t="s">
        <v>422</v>
      </c>
      <c r="H86" s="57" t="s">
        <v>1516</v>
      </c>
      <c r="I86" s="57" t="s">
        <v>483</v>
      </c>
      <c r="J86" s="57"/>
      <c r="K86" s="57" t="s">
        <v>184</v>
      </c>
      <c r="L86" s="57" t="s">
        <v>365</v>
      </c>
      <c r="M86" s="57"/>
      <c r="N86" s="57" t="s">
        <v>998</v>
      </c>
    </row>
    <row r="87" customFormat="false" ht="27.75" hidden="false" customHeight="true" outlineLevel="0" collapsed="false">
      <c r="A87" s="57" t="s">
        <v>258</v>
      </c>
      <c r="B87" s="57" t="s">
        <v>259</v>
      </c>
      <c r="C87" s="58" t="n">
        <v>46307</v>
      </c>
      <c r="D87" s="57" t="s">
        <v>1528</v>
      </c>
      <c r="E87" s="57" t="s">
        <v>199</v>
      </c>
      <c r="F87" s="57" t="s">
        <v>261</v>
      </c>
      <c r="G87" s="57" t="s">
        <v>481</v>
      </c>
      <c r="H87" s="57" t="s">
        <v>1505</v>
      </c>
      <c r="I87" s="57" t="s">
        <v>483</v>
      </c>
      <c r="J87" s="57"/>
      <c r="K87" s="57" t="s">
        <v>433</v>
      </c>
      <c r="L87" s="57" t="s">
        <v>365</v>
      </c>
      <c r="M87" s="57"/>
      <c r="N87" s="57" t="s">
        <v>1000</v>
      </c>
    </row>
    <row r="88" customFormat="false" ht="27.75" hidden="false" customHeight="true" outlineLevel="0" collapsed="false">
      <c r="A88" s="57" t="s">
        <v>258</v>
      </c>
      <c r="B88" s="57" t="s">
        <v>259</v>
      </c>
      <c r="C88" s="58" t="n">
        <v>46307</v>
      </c>
      <c r="D88" s="57" t="s">
        <v>1528</v>
      </c>
      <c r="E88" s="57" t="s">
        <v>199</v>
      </c>
      <c r="F88" s="57" t="s">
        <v>261</v>
      </c>
      <c r="G88" s="57" t="s">
        <v>481</v>
      </c>
      <c r="H88" s="57" t="s">
        <v>1506</v>
      </c>
      <c r="I88" s="57" t="s">
        <v>483</v>
      </c>
      <c r="J88" s="57"/>
      <c r="K88" s="57" t="s">
        <v>433</v>
      </c>
      <c r="L88" s="57" t="s">
        <v>365</v>
      </c>
      <c r="M88" s="57"/>
      <c r="N88" s="57" t="s">
        <v>1002</v>
      </c>
    </row>
    <row r="89" customFormat="false" ht="27.75" hidden="false" customHeight="true" outlineLevel="0" collapsed="false">
      <c r="A89" s="57" t="s">
        <v>258</v>
      </c>
      <c r="B89" s="57" t="s">
        <v>259</v>
      </c>
      <c r="C89" s="58" t="n">
        <v>46307</v>
      </c>
      <c r="D89" s="57" t="s">
        <v>1528</v>
      </c>
      <c r="E89" s="57" t="s">
        <v>199</v>
      </c>
      <c r="F89" s="57" t="s">
        <v>261</v>
      </c>
      <c r="G89" s="57" t="s">
        <v>481</v>
      </c>
      <c r="H89" s="57" t="s">
        <v>1507</v>
      </c>
      <c r="I89" s="57" t="s">
        <v>483</v>
      </c>
      <c r="J89" s="57"/>
      <c r="K89" s="57" t="s">
        <v>433</v>
      </c>
      <c r="L89" s="57" t="s">
        <v>365</v>
      </c>
      <c r="M89" s="57"/>
      <c r="N89" s="57" t="s">
        <v>1004</v>
      </c>
    </row>
    <row r="90" customFormat="false" ht="27.75" hidden="false" customHeight="true" outlineLevel="0" collapsed="false">
      <c r="A90" s="57" t="s">
        <v>258</v>
      </c>
      <c r="B90" s="57" t="s">
        <v>259</v>
      </c>
      <c r="C90" s="58" t="n">
        <v>46307</v>
      </c>
      <c r="D90" s="57" t="s">
        <v>1528</v>
      </c>
      <c r="E90" s="57" t="s">
        <v>199</v>
      </c>
      <c r="F90" s="57" t="s">
        <v>261</v>
      </c>
      <c r="G90" s="57" t="s">
        <v>481</v>
      </c>
      <c r="H90" s="57" t="s">
        <v>1508</v>
      </c>
      <c r="I90" s="57" t="s">
        <v>483</v>
      </c>
      <c r="J90" s="57"/>
      <c r="K90" s="57" t="s">
        <v>433</v>
      </c>
      <c r="L90" s="57" t="s">
        <v>365</v>
      </c>
      <c r="M90" s="57"/>
      <c r="N90" s="57" t="s">
        <v>1006</v>
      </c>
    </row>
    <row r="91" customFormat="false" ht="27.75" hidden="false" customHeight="true" outlineLevel="0" collapsed="false">
      <c r="A91" s="57" t="s">
        <v>258</v>
      </c>
      <c r="B91" s="57" t="s">
        <v>259</v>
      </c>
      <c r="C91" s="58" t="n">
        <v>46307</v>
      </c>
      <c r="D91" s="57" t="s">
        <v>1528</v>
      </c>
      <c r="E91" s="57" t="s">
        <v>199</v>
      </c>
      <c r="F91" s="57" t="s">
        <v>261</v>
      </c>
      <c r="G91" s="57" t="s">
        <v>481</v>
      </c>
      <c r="H91" s="57" t="s">
        <v>1509</v>
      </c>
      <c r="I91" s="57" t="s">
        <v>483</v>
      </c>
      <c r="J91" s="57"/>
      <c r="K91" s="57" t="s">
        <v>433</v>
      </c>
      <c r="L91" s="57" t="s">
        <v>365</v>
      </c>
      <c r="M91" s="57"/>
      <c r="N91" s="57" t="s">
        <v>1008</v>
      </c>
    </row>
    <row r="92" customFormat="false" ht="27.75" hidden="false" customHeight="true" outlineLevel="0" collapsed="false">
      <c r="A92" s="57" t="s">
        <v>258</v>
      </c>
      <c r="B92" s="57" t="s">
        <v>259</v>
      </c>
      <c r="C92" s="58" t="n">
        <v>46307</v>
      </c>
      <c r="D92" s="57" t="s">
        <v>1528</v>
      </c>
      <c r="E92" s="57" t="s">
        <v>199</v>
      </c>
      <c r="F92" s="57" t="s">
        <v>261</v>
      </c>
      <c r="G92" s="57" t="s">
        <v>481</v>
      </c>
      <c r="H92" s="57" t="s">
        <v>1510</v>
      </c>
      <c r="I92" s="57" t="s">
        <v>598</v>
      </c>
      <c r="J92" s="57"/>
      <c r="K92" s="57" t="s">
        <v>433</v>
      </c>
      <c r="L92" s="57" t="s">
        <v>365</v>
      </c>
      <c r="M92" s="57" t="s">
        <v>531</v>
      </c>
      <c r="N92" s="57" t="s">
        <v>1010</v>
      </c>
    </row>
    <row r="93" customFormat="false" ht="27.75" hidden="false" customHeight="true" outlineLevel="0" collapsed="false">
      <c r="A93" s="57" t="s">
        <v>258</v>
      </c>
      <c r="B93" s="57" t="s">
        <v>259</v>
      </c>
      <c r="C93" s="58" t="n">
        <v>46307</v>
      </c>
      <c r="D93" s="57" t="s">
        <v>1528</v>
      </c>
      <c r="E93" s="57" t="s">
        <v>199</v>
      </c>
      <c r="F93" s="57" t="s">
        <v>261</v>
      </c>
      <c r="G93" s="57" t="s">
        <v>481</v>
      </c>
      <c r="H93" s="57" t="s">
        <v>1511</v>
      </c>
      <c r="I93" s="57" t="s">
        <v>483</v>
      </c>
      <c r="J93" s="57"/>
      <c r="K93" s="57" t="s">
        <v>433</v>
      </c>
      <c r="L93" s="57" t="s">
        <v>365</v>
      </c>
      <c r="M93" s="57"/>
      <c r="N93" s="57" t="s">
        <v>1012</v>
      </c>
    </row>
    <row r="94" customFormat="false" ht="27.75" hidden="false" customHeight="true" outlineLevel="0" collapsed="false">
      <c r="A94" s="57" t="s">
        <v>258</v>
      </c>
      <c r="B94" s="57" t="s">
        <v>259</v>
      </c>
      <c r="C94" s="58" t="n">
        <v>46307</v>
      </c>
      <c r="D94" s="57" t="s">
        <v>1528</v>
      </c>
      <c r="E94" s="57" t="s">
        <v>199</v>
      </c>
      <c r="F94" s="57" t="s">
        <v>261</v>
      </c>
      <c r="G94" s="57" t="s">
        <v>429</v>
      </c>
      <c r="H94" s="57" t="s">
        <v>1512</v>
      </c>
      <c r="I94" s="57" t="s">
        <v>431</v>
      </c>
      <c r="J94" s="57"/>
      <c r="K94" s="57" t="s">
        <v>433</v>
      </c>
      <c r="L94" s="57" t="s">
        <v>365</v>
      </c>
      <c r="M94" s="57"/>
      <c r="N94" s="57" t="s">
        <v>1014</v>
      </c>
    </row>
    <row r="95" customFormat="false" ht="27.75" hidden="false" customHeight="true" outlineLevel="0" collapsed="false">
      <c r="A95" s="57" t="s">
        <v>258</v>
      </c>
      <c r="B95" s="57" t="s">
        <v>259</v>
      </c>
      <c r="C95" s="58" t="n">
        <v>46307</v>
      </c>
      <c r="D95" s="57" t="s">
        <v>1528</v>
      </c>
      <c r="E95" s="57" t="s">
        <v>199</v>
      </c>
      <c r="F95" s="57" t="s">
        <v>261</v>
      </c>
      <c r="G95" s="57" t="s">
        <v>429</v>
      </c>
      <c r="H95" s="57" t="s">
        <v>1517</v>
      </c>
      <c r="I95" s="57" t="s">
        <v>431</v>
      </c>
      <c r="J95" s="57"/>
      <c r="K95" s="57" t="s">
        <v>433</v>
      </c>
      <c r="L95" s="57" t="s">
        <v>365</v>
      </c>
      <c r="M95" s="57"/>
      <c r="N95" s="57" t="s">
        <v>1016</v>
      </c>
    </row>
    <row r="96" customFormat="false" ht="27.75" hidden="false" customHeight="true" outlineLevel="0" collapsed="false">
      <c r="A96" s="57" t="s">
        <v>258</v>
      </c>
      <c r="B96" s="57" t="s">
        <v>259</v>
      </c>
      <c r="C96" s="58" t="n">
        <v>46307</v>
      </c>
      <c r="D96" s="57" t="s">
        <v>1528</v>
      </c>
      <c r="E96" s="57" t="s">
        <v>199</v>
      </c>
      <c r="F96" s="57" t="s">
        <v>261</v>
      </c>
      <c r="G96" s="57" t="s">
        <v>429</v>
      </c>
      <c r="H96" s="57" t="s">
        <v>1518</v>
      </c>
      <c r="I96" s="57" t="s">
        <v>431</v>
      </c>
      <c r="J96" s="57"/>
      <c r="K96" s="57" t="s">
        <v>433</v>
      </c>
      <c r="L96" s="57" t="s">
        <v>365</v>
      </c>
      <c r="M96" s="57"/>
      <c r="N96" s="57" t="s">
        <v>1018</v>
      </c>
    </row>
    <row r="97" customFormat="false" ht="27.75" hidden="false" customHeight="true" outlineLevel="0" collapsed="false">
      <c r="A97" s="57" t="s">
        <v>258</v>
      </c>
      <c r="B97" s="57" t="s">
        <v>259</v>
      </c>
      <c r="C97" s="58" t="n">
        <v>46307</v>
      </c>
      <c r="D97" s="57" t="s">
        <v>1528</v>
      </c>
      <c r="E97" s="57" t="s">
        <v>199</v>
      </c>
      <c r="F97" s="57" t="s">
        <v>261</v>
      </c>
      <c r="G97" s="57" t="s">
        <v>611</v>
      </c>
      <c r="H97" s="57" t="s">
        <v>1519</v>
      </c>
      <c r="I97" s="57" t="s">
        <v>483</v>
      </c>
      <c r="J97" s="57"/>
      <c r="K97" s="57" t="s">
        <v>184</v>
      </c>
      <c r="L97" s="57" t="s">
        <v>365</v>
      </c>
      <c r="M97" s="57" t="s">
        <v>614</v>
      </c>
      <c r="N97" s="57" t="s">
        <v>1020</v>
      </c>
    </row>
    <row r="98" customFormat="false" ht="27.75" hidden="false" customHeight="true" outlineLevel="0" collapsed="false">
      <c r="A98" s="57" t="s">
        <v>258</v>
      </c>
      <c r="B98" s="57" t="s">
        <v>259</v>
      </c>
      <c r="C98" s="58" t="n">
        <v>46307</v>
      </c>
      <c r="D98" s="57" t="s">
        <v>1528</v>
      </c>
      <c r="E98" s="57" t="s">
        <v>199</v>
      </c>
      <c r="F98" s="57" t="s">
        <v>261</v>
      </c>
      <c r="G98" s="57" t="s">
        <v>616</v>
      </c>
      <c r="H98" s="57" t="s">
        <v>1520</v>
      </c>
      <c r="I98" s="57" t="s">
        <v>1022</v>
      </c>
      <c r="J98" s="57"/>
      <c r="K98" s="57" t="s">
        <v>433</v>
      </c>
      <c r="L98" s="57" t="s">
        <v>365</v>
      </c>
      <c r="M98" s="57" t="s">
        <v>1041</v>
      </c>
      <c r="N98" s="57" t="s">
        <v>1023</v>
      </c>
    </row>
    <row r="99" customFormat="false" ht="40.5" hidden="false" customHeight="true" outlineLevel="0" collapsed="false">
      <c r="A99" s="57" t="s">
        <v>269</v>
      </c>
      <c r="B99" s="57" t="s">
        <v>271</v>
      </c>
      <c r="C99" s="58" t="n">
        <v>46309</v>
      </c>
      <c r="D99" s="57" t="s">
        <v>1529</v>
      </c>
      <c r="E99" s="57" t="s">
        <v>185</v>
      </c>
      <c r="F99" s="57" t="s">
        <v>261</v>
      </c>
      <c r="G99" s="57" t="s">
        <v>422</v>
      </c>
      <c r="H99" s="57" t="s">
        <v>1499</v>
      </c>
      <c r="I99" s="57" t="s">
        <v>424</v>
      </c>
      <c r="J99" s="57"/>
      <c r="K99" s="57" t="s">
        <v>184</v>
      </c>
      <c r="L99" s="74" t="s">
        <v>426</v>
      </c>
      <c r="M99" s="57" t="s">
        <v>427</v>
      </c>
      <c r="N99" s="57" t="s">
        <v>996</v>
      </c>
    </row>
    <row r="100" customFormat="false" ht="27.75" hidden="false" customHeight="true" outlineLevel="0" collapsed="false">
      <c r="A100" s="57" t="s">
        <v>269</v>
      </c>
      <c r="B100" s="57" t="s">
        <v>271</v>
      </c>
      <c r="C100" s="58" t="n">
        <v>46309</v>
      </c>
      <c r="D100" s="57" t="s">
        <v>1529</v>
      </c>
      <c r="E100" s="57" t="s">
        <v>185</v>
      </c>
      <c r="F100" s="57" t="s">
        <v>261</v>
      </c>
      <c r="G100" s="57" t="s">
        <v>429</v>
      </c>
      <c r="H100" s="57" t="s">
        <v>1500</v>
      </c>
      <c r="I100" s="57" t="s">
        <v>431</v>
      </c>
      <c r="J100" s="57"/>
      <c r="K100" s="57" t="s">
        <v>433</v>
      </c>
      <c r="L100" s="57" t="s">
        <v>365</v>
      </c>
      <c r="M100" s="57"/>
      <c r="N100" s="57" t="s">
        <v>1067</v>
      </c>
    </row>
    <row r="101" customFormat="false" ht="40.5" hidden="false" customHeight="true" outlineLevel="0" collapsed="false">
      <c r="A101" s="57" t="s">
        <v>269</v>
      </c>
      <c r="B101" s="57" t="s">
        <v>271</v>
      </c>
      <c r="C101" s="58" t="n">
        <v>46309</v>
      </c>
      <c r="D101" s="57" t="s">
        <v>1529</v>
      </c>
      <c r="E101" s="57" t="s">
        <v>185</v>
      </c>
      <c r="F101" s="57" t="s">
        <v>261</v>
      </c>
      <c r="G101" s="57" t="s">
        <v>429</v>
      </c>
      <c r="H101" s="57" t="s">
        <v>1501</v>
      </c>
      <c r="I101" s="57" t="s">
        <v>431</v>
      </c>
      <c r="J101" s="57" t="s">
        <v>1530</v>
      </c>
      <c r="K101" s="57" t="s">
        <v>433</v>
      </c>
      <c r="L101" s="57" t="s">
        <v>365</v>
      </c>
      <c r="M101" s="57" t="s">
        <v>1082</v>
      </c>
      <c r="N101" s="57" t="s">
        <v>1071</v>
      </c>
    </row>
    <row r="102" customFormat="false" ht="52.5" hidden="false" customHeight="true" outlineLevel="0" collapsed="false">
      <c r="A102" s="57" t="s">
        <v>269</v>
      </c>
      <c r="B102" s="57" t="s">
        <v>271</v>
      </c>
      <c r="C102" s="58" t="n">
        <v>46309</v>
      </c>
      <c r="D102" s="57" t="s">
        <v>1529</v>
      </c>
      <c r="E102" s="57" t="s">
        <v>185</v>
      </c>
      <c r="F102" s="57" t="s">
        <v>261</v>
      </c>
      <c r="G102" s="57" t="s">
        <v>616</v>
      </c>
      <c r="H102" s="57" t="s">
        <v>1520</v>
      </c>
      <c r="I102" s="57" t="s">
        <v>1022</v>
      </c>
      <c r="J102" s="57"/>
      <c r="K102" s="57" t="s">
        <v>433</v>
      </c>
      <c r="L102" s="74" t="s">
        <v>426</v>
      </c>
      <c r="M102" s="57" t="s">
        <v>1084</v>
      </c>
      <c r="N102" s="57" t="s">
        <v>1023</v>
      </c>
    </row>
    <row r="103" customFormat="false" ht="102.75" hidden="false" customHeight="true" outlineLevel="0" collapsed="false">
      <c r="A103" s="57" t="s">
        <v>273</v>
      </c>
      <c r="B103" s="57" t="s">
        <v>274</v>
      </c>
      <c r="C103" s="58" t="n">
        <v>46310</v>
      </c>
      <c r="D103" s="57" t="s">
        <v>1522</v>
      </c>
      <c r="E103" s="57" t="s">
        <v>185</v>
      </c>
      <c r="F103" s="57" t="s">
        <v>186</v>
      </c>
      <c r="G103" s="57" t="s">
        <v>422</v>
      </c>
      <c r="H103" s="57" t="s">
        <v>1499</v>
      </c>
      <c r="I103" s="57" t="s">
        <v>483</v>
      </c>
      <c r="J103" s="57"/>
      <c r="K103" s="57" t="s">
        <v>708</v>
      </c>
      <c r="L103" s="74" t="s">
        <v>426</v>
      </c>
      <c r="M103" s="57" t="s">
        <v>1103</v>
      </c>
      <c r="N103" s="57" t="s">
        <v>425</v>
      </c>
    </row>
    <row r="104" customFormat="false" ht="27.75" hidden="false" customHeight="true" outlineLevel="0" collapsed="false">
      <c r="A104" s="57" t="s">
        <v>273</v>
      </c>
      <c r="B104" s="57" t="s">
        <v>274</v>
      </c>
      <c r="C104" s="58" t="n">
        <v>46310</v>
      </c>
      <c r="D104" s="57" t="s">
        <v>1522</v>
      </c>
      <c r="E104" s="57" t="s">
        <v>185</v>
      </c>
      <c r="F104" s="57" t="s">
        <v>186</v>
      </c>
      <c r="G104" s="57" t="s">
        <v>429</v>
      </c>
      <c r="H104" s="57" t="s">
        <v>1500</v>
      </c>
      <c r="I104" s="57" t="s">
        <v>431</v>
      </c>
      <c r="J104" s="57"/>
      <c r="K104" s="57" t="s">
        <v>433</v>
      </c>
      <c r="L104" s="57" t="s">
        <v>365</v>
      </c>
      <c r="M104" s="57"/>
      <c r="N104" s="57" t="s">
        <v>432</v>
      </c>
    </row>
    <row r="105" customFormat="false" ht="52.5" hidden="false" customHeight="true" outlineLevel="0" collapsed="false">
      <c r="A105" s="57" t="s">
        <v>273</v>
      </c>
      <c r="B105" s="57" t="s">
        <v>274</v>
      </c>
      <c r="C105" s="58" t="n">
        <v>46310</v>
      </c>
      <c r="D105" s="57" t="s">
        <v>1522</v>
      </c>
      <c r="E105" s="57" t="s">
        <v>185</v>
      </c>
      <c r="F105" s="57" t="s">
        <v>186</v>
      </c>
      <c r="G105" s="57" t="s">
        <v>429</v>
      </c>
      <c r="H105" s="57" t="s">
        <v>1501</v>
      </c>
      <c r="I105" s="57" t="s">
        <v>431</v>
      </c>
      <c r="J105" s="57" t="s">
        <v>1502</v>
      </c>
      <c r="K105" s="57" t="s">
        <v>433</v>
      </c>
      <c r="L105" s="57" t="s">
        <v>365</v>
      </c>
      <c r="M105" s="57" t="s">
        <v>1112</v>
      </c>
      <c r="N105" s="57" t="s">
        <v>438</v>
      </c>
    </row>
    <row r="106" customFormat="false" ht="40.5" hidden="false" customHeight="true" outlineLevel="0" collapsed="false">
      <c r="A106" s="57" t="s">
        <v>275</v>
      </c>
      <c r="B106" s="57" t="s">
        <v>233</v>
      </c>
      <c r="C106" s="58" t="n">
        <v>46320</v>
      </c>
      <c r="D106" s="57" t="s">
        <v>1498</v>
      </c>
      <c r="E106" s="57" t="s">
        <v>185</v>
      </c>
      <c r="F106" s="57" t="s">
        <v>186</v>
      </c>
      <c r="G106" s="57" t="s">
        <v>422</v>
      </c>
      <c r="H106" s="57" t="s">
        <v>1499</v>
      </c>
      <c r="I106" s="57" t="s">
        <v>424</v>
      </c>
      <c r="J106" s="57"/>
      <c r="K106" s="57" t="s">
        <v>183</v>
      </c>
      <c r="L106" s="74" t="s">
        <v>426</v>
      </c>
      <c r="M106" s="57" t="s">
        <v>427</v>
      </c>
      <c r="N106" s="57" t="s">
        <v>425</v>
      </c>
    </row>
    <row r="107" customFormat="false" ht="27.75" hidden="false" customHeight="true" outlineLevel="0" collapsed="false">
      <c r="A107" s="57" t="s">
        <v>275</v>
      </c>
      <c r="B107" s="57" t="s">
        <v>233</v>
      </c>
      <c r="C107" s="58" t="n">
        <v>46320</v>
      </c>
      <c r="D107" s="57" t="s">
        <v>1498</v>
      </c>
      <c r="E107" s="57" t="s">
        <v>185</v>
      </c>
      <c r="F107" s="57" t="s">
        <v>186</v>
      </c>
      <c r="G107" s="57" t="s">
        <v>429</v>
      </c>
      <c r="H107" s="57" t="s">
        <v>1500</v>
      </c>
      <c r="I107" s="57" t="s">
        <v>431</v>
      </c>
      <c r="J107" s="57"/>
      <c r="K107" s="57" t="s">
        <v>433</v>
      </c>
      <c r="L107" s="57" t="s">
        <v>365</v>
      </c>
      <c r="M107" s="57"/>
      <c r="N107" s="57" t="s">
        <v>432</v>
      </c>
    </row>
    <row r="108" customFormat="false" ht="52.5" hidden="false" customHeight="true" outlineLevel="0" collapsed="false">
      <c r="A108" s="57" t="s">
        <v>275</v>
      </c>
      <c r="B108" s="57" t="s">
        <v>233</v>
      </c>
      <c r="C108" s="58" t="n">
        <v>46320</v>
      </c>
      <c r="D108" s="57" t="s">
        <v>1498</v>
      </c>
      <c r="E108" s="57" t="s">
        <v>185</v>
      </c>
      <c r="F108" s="57" t="s">
        <v>186</v>
      </c>
      <c r="G108" s="57" t="s">
        <v>429</v>
      </c>
      <c r="H108" s="57" t="s">
        <v>1501</v>
      </c>
      <c r="I108" s="57" t="s">
        <v>431</v>
      </c>
      <c r="J108" s="57" t="s">
        <v>1502</v>
      </c>
      <c r="K108" s="57" t="s">
        <v>433</v>
      </c>
      <c r="L108" s="57" t="s">
        <v>365</v>
      </c>
      <c r="M108" s="57" t="s">
        <v>1142</v>
      </c>
      <c r="N108" s="57" t="s">
        <v>438</v>
      </c>
    </row>
    <row r="109" customFormat="false" ht="27.75" hidden="false" customHeight="true" outlineLevel="0" collapsed="false">
      <c r="A109" s="57" t="s">
        <v>277</v>
      </c>
      <c r="B109" s="57" t="s">
        <v>278</v>
      </c>
      <c r="C109" s="58" t="n">
        <v>46321</v>
      </c>
      <c r="D109" s="57" t="s">
        <v>1531</v>
      </c>
      <c r="E109" s="57" t="s">
        <v>185</v>
      </c>
      <c r="F109" s="57" t="s">
        <v>200</v>
      </c>
      <c r="G109" s="57" t="s">
        <v>429</v>
      </c>
      <c r="H109" s="57" t="s">
        <v>1500</v>
      </c>
      <c r="I109" s="57" t="s">
        <v>431</v>
      </c>
      <c r="J109" s="57"/>
      <c r="K109" s="57" t="s">
        <v>433</v>
      </c>
      <c r="L109" s="57" t="s">
        <v>365</v>
      </c>
      <c r="M109" s="57"/>
      <c r="N109" s="57" t="s">
        <v>1163</v>
      </c>
    </row>
    <row r="110" customFormat="false" ht="78" hidden="false" customHeight="true" outlineLevel="0" collapsed="false">
      <c r="A110" s="57" t="s">
        <v>277</v>
      </c>
      <c r="B110" s="57" t="s">
        <v>278</v>
      </c>
      <c r="C110" s="58" t="n">
        <v>46321</v>
      </c>
      <c r="D110" s="57" t="s">
        <v>1531</v>
      </c>
      <c r="E110" s="57" t="s">
        <v>185</v>
      </c>
      <c r="F110" s="57" t="s">
        <v>200</v>
      </c>
      <c r="G110" s="57" t="s">
        <v>429</v>
      </c>
      <c r="H110" s="57" t="s">
        <v>1501</v>
      </c>
      <c r="I110" s="57" t="s">
        <v>431</v>
      </c>
      <c r="J110" s="57"/>
      <c r="K110" s="57" t="s">
        <v>433</v>
      </c>
      <c r="L110" s="74" t="s">
        <v>426</v>
      </c>
      <c r="M110" s="57" t="s">
        <v>1176</v>
      </c>
      <c r="N110" s="57" t="s">
        <v>1165</v>
      </c>
    </row>
    <row r="111" customFormat="false" ht="27.75" hidden="false" customHeight="true" outlineLevel="0" collapsed="false">
      <c r="A111" s="57" t="s">
        <v>277</v>
      </c>
      <c r="B111" s="57" t="s">
        <v>278</v>
      </c>
      <c r="C111" s="58" t="n">
        <v>46321</v>
      </c>
      <c r="D111" s="57" t="s">
        <v>1531</v>
      </c>
      <c r="E111" s="57" t="s">
        <v>185</v>
      </c>
      <c r="F111" s="57" t="s">
        <v>200</v>
      </c>
      <c r="G111" s="57" t="s">
        <v>616</v>
      </c>
      <c r="H111" s="57" t="s">
        <v>1532</v>
      </c>
      <c r="I111" s="57" t="s">
        <v>1169</v>
      </c>
      <c r="J111" s="57"/>
      <c r="K111" s="57" t="s">
        <v>433</v>
      </c>
      <c r="L111" s="57" t="s">
        <v>365</v>
      </c>
      <c r="M111" s="57" t="s">
        <v>1179</v>
      </c>
      <c r="N111" s="57" t="s">
        <v>1170</v>
      </c>
    </row>
    <row r="112" customFormat="false" ht="27.75" hidden="false" customHeight="true" outlineLevel="0" collapsed="false">
      <c r="A112" s="57" t="s">
        <v>287</v>
      </c>
      <c r="B112" s="57" t="s">
        <v>289</v>
      </c>
      <c r="C112" s="58" t="n">
        <v>46322</v>
      </c>
      <c r="D112" s="57" t="s">
        <v>1533</v>
      </c>
      <c r="E112" s="57" t="s">
        <v>199</v>
      </c>
      <c r="F112" s="57" t="s">
        <v>200</v>
      </c>
      <c r="G112" s="57" t="s">
        <v>422</v>
      </c>
      <c r="H112" s="57" t="s">
        <v>1534</v>
      </c>
      <c r="I112" s="57" t="s">
        <v>483</v>
      </c>
      <c r="J112" s="57"/>
      <c r="K112" s="57" t="s">
        <v>184</v>
      </c>
      <c r="L112" s="57" t="s">
        <v>365</v>
      </c>
      <c r="M112" s="57"/>
      <c r="N112" s="57" t="s">
        <v>1204</v>
      </c>
    </row>
    <row r="113" customFormat="false" ht="27.75" hidden="false" customHeight="true" outlineLevel="0" collapsed="false">
      <c r="A113" s="57" t="s">
        <v>287</v>
      </c>
      <c r="B113" s="57" t="s">
        <v>289</v>
      </c>
      <c r="C113" s="58" t="n">
        <v>46322</v>
      </c>
      <c r="D113" s="57" t="s">
        <v>1533</v>
      </c>
      <c r="E113" s="57" t="s">
        <v>199</v>
      </c>
      <c r="F113" s="57" t="s">
        <v>200</v>
      </c>
      <c r="G113" s="57" t="s">
        <v>481</v>
      </c>
      <c r="H113" s="57" t="s">
        <v>1505</v>
      </c>
      <c r="I113" s="57" t="s">
        <v>483</v>
      </c>
      <c r="J113" s="57"/>
      <c r="K113" s="57" t="s">
        <v>433</v>
      </c>
      <c r="L113" s="57" t="s">
        <v>365</v>
      </c>
      <c r="M113" s="57"/>
      <c r="N113" s="57" t="s">
        <v>1207</v>
      </c>
    </row>
    <row r="114" customFormat="false" ht="27.75" hidden="false" customHeight="true" outlineLevel="0" collapsed="false">
      <c r="A114" s="57" t="s">
        <v>287</v>
      </c>
      <c r="B114" s="57" t="s">
        <v>289</v>
      </c>
      <c r="C114" s="58" t="n">
        <v>46322</v>
      </c>
      <c r="D114" s="57" t="s">
        <v>1533</v>
      </c>
      <c r="E114" s="57" t="s">
        <v>199</v>
      </c>
      <c r="F114" s="57" t="s">
        <v>200</v>
      </c>
      <c r="G114" s="57" t="s">
        <v>481</v>
      </c>
      <c r="H114" s="57" t="s">
        <v>1506</v>
      </c>
      <c r="I114" s="57" t="s">
        <v>483</v>
      </c>
      <c r="J114" s="57"/>
      <c r="K114" s="57" t="s">
        <v>433</v>
      </c>
      <c r="L114" s="57" t="s">
        <v>365</v>
      </c>
      <c r="M114" s="57"/>
      <c r="N114" s="57" t="s">
        <v>1210</v>
      </c>
    </row>
    <row r="115" customFormat="false" ht="27.75" hidden="false" customHeight="true" outlineLevel="0" collapsed="false">
      <c r="A115" s="57" t="s">
        <v>287</v>
      </c>
      <c r="B115" s="57" t="s">
        <v>289</v>
      </c>
      <c r="C115" s="58" t="n">
        <v>46322</v>
      </c>
      <c r="D115" s="57" t="s">
        <v>1533</v>
      </c>
      <c r="E115" s="57" t="s">
        <v>199</v>
      </c>
      <c r="F115" s="57" t="s">
        <v>200</v>
      </c>
      <c r="G115" s="57" t="s">
        <v>481</v>
      </c>
      <c r="H115" s="57" t="s">
        <v>1507</v>
      </c>
      <c r="I115" s="57" t="s">
        <v>483</v>
      </c>
      <c r="J115" s="57"/>
      <c r="K115" s="57" t="s">
        <v>433</v>
      </c>
      <c r="L115" s="57" t="s">
        <v>365</v>
      </c>
      <c r="M115" s="57"/>
      <c r="N115" s="57" t="s">
        <v>1212</v>
      </c>
    </row>
    <row r="116" customFormat="false" ht="65.25" hidden="false" customHeight="true" outlineLevel="0" collapsed="false">
      <c r="A116" s="57" t="s">
        <v>287</v>
      </c>
      <c r="B116" s="57" t="s">
        <v>289</v>
      </c>
      <c r="C116" s="58" t="n">
        <v>46322</v>
      </c>
      <c r="D116" s="57" t="s">
        <v>1533</v>
      </c>
      <c r="E116" s="57" t="s">
        <v>199</v>
      </c>
      <c r="F116" s="57" t="s">
        <v>200</v>
      </c>
      <c r="G116" s="57" t="s">
        <v>481</v>
      </c>
      <c r="H116" s="57" t="s">
        <v>1508</v>
      </c>
      <c r="I116" s="57" t="s">
        <v>483</v>
      </c>
      <c r="J116" s="57"/>
      <c r="K116" s="57" t="s">
        <v>433</v>
      </c>
      <c r="L116" s="74" t="s">
        <v>426</v>
      </c>
      <c r="M116" s="57" t="s">
        <v>1240</v>
      </c>
      <c r="N116" s="57" t="s">
        <v>1214</v>
      </c>
    </row>
    <row r="117" customFormat="false" ht="65.25" hidden="false" customHeight="true" outlineLevel="0" collapsed="false">
      <c r="A117" s="57" t="s">
        <v>287</v>
      </c>
      <c r="B117" s="57" t="s">
        <v>289</v>
      </c>
      <c r="C117" s="58" t="n">
        <v>46322</v>
      </c>
      <c r="D117" s="57" t="s">
        <v>1533</v>
      </c>
      <c r="E117" s="57" t="s">
        <v>199</v>
      </c>
      <c r="F117" s="57" t="s">
        <v>200</v>
      </c>
      <c r="G117" s="57" t="s">
        <v>481</v>
      </c>
      <c r="H117" s="57" t="s">
        <v>1509</v>
      </c>
      <c r="I117" s="57" t="s">
        <v>483</v>
      </c>
      <c r="J117" s="57"/>
      <c r="K117" s="57" t="s">
        <v>433</v>
      </c>
      <c r="L117" s="74" t="s">
        <v>426</v>
      </c>
      <c r="M117" s="57" t="s">
        <v>1240</v>
      </c>
      <c r="N117" s="57" t="s">
        <v>1217</v>
      </c>
    </row>
    <row r="118" customFormat="false" ht="27.75" hidden="false" customHeight="true" outlineLevel="0" collapsed="false">
      <c r="A118" s="57" t="s">
        <v>287</v>
      </c>
      <c r="B118" s="57" t="s">
        <v>289</v>
      </c>
      <c r="C118" s="58" t="n">
        <v>46322</v>
      </c>
      <c r="D118" s="57" t="s">
        <v>1533</v>
      </c>
      <c r="E118" s="57" t="s">
        <v>199</v>
      </c>
      <c r="F118" s="57" t="s">
        <v>200</v>
      </c>
      <c r="G118" s="57" t="s">
        <v>481</v>
      </c>
      <c r="H118" s="57" t="s">
        <v>1510</v>
      </c>
      <c r="I118" s="57" t="s">
        <v>501</v>
      </c>
      <c r="J118" s="57"/>
      <c r="K118" s="57" t="s">
        <v>433</v>
      </c>
      <c r="L118" s="57" t="s">
        <v>365</v>
      </c>
      <c r="M118" s="57" t="s">
        <v>531</v>
      </c>
      <c r="N118" s="57" t="s">
        <v>1219</v>
      </c>
    </row>
    <row r="119" customFormat="false" ht="27.75" hidden="false" customHeight="true" outlineLevel="0" collapsed="false">
      <c r="A119" s="57" t="s">
        <v>287</v>
      </c>
      <c r="B119" s="57" t="s">
        <v>289</v>
      </c>
      <c r="C119" s="58" t="n">
        <v>46322</v>
      </c>
      <c r="D119" s="57" t="s">
        <v>1533</v>
      </c>
      <c r="E119" s="57" t="s">
        <v>199</v>
      </c>
      <c r="F119" s="57" t="s">
        <v>200</v>
      </c>
      <c r="G119" s="57" t="s">
        <v>481</v>
      </c>
      <c r="H119" s="57" t="s">
        <v>1511</v>
      </c>
      <c r="I119" s="57" t="s">
        <v>483</v>
      </c>
      <c r="J119" s="57"/>
      <c r="K119" s="57" t="s">
        <v>433</v>
      </c>
      <c r="L119" s="57" t="s">
        <v>365</v>
      </c>
      <c r="M119" s="57"/>
      <c r="N119" s="57" t="s">
        <v>1222</v>
      </c>
    </row>
    <row r="120" customFormat="false" ht="27.75" hidden="false" customHeight="true" outlineLevel="0" collapsed="false">
      <c r="A120" s="57" t="s">
        <v>287</v>
      </c>
      <c r="B120" s="57" t="s">
        <v>289</v>
      </c>
      <c r="C120" s="58" t="n">
        <v>46322</v>
      </c>
      <c r="D120" s="57" t="s">
        <v>1533</v>
      </c>
      <c r="E120" s="57" t="s">
        <v>199</v>
      </c>
      <c r="F120" s="57" t="s">
        <v>200</v>
      </c>
      <c r="G120" s="57" t="s">
        <v>429</v>
      </c>
      <c r="H120" s="57" t="s">
        <v>1512</v>
      </c>
      <c r="I120" s="57" t="s">
        <v>431</v>
      </c>
      <c r="J120" s="57"/>
      <c r="K120" s="57" t="s">
        <v>433</v>
      </c>
      <c r="L120" s="57" t="s">
        <v>365</v>
      </c>
      <c r="M120" s="57"/>
      <c r="N120" s="57" t="s">
        <v>1224</v>
      </c>
    </row>
    <row r="121" customFormat="false" ht="27.75" hidden="false" customHeight="true" outlineLevel="0" collapsed="false">
      <c r="A121" s="57" t="s">
        <v>287</v>
      </c>
      <c r="B121" s="57" t="s">
        <v>289</v>
      </c>
      <c r="C121" s="58" t="n">
        <v>46322</v>
      </c>
      <c r="D121" s="57" t="s">
        <v>1533</v>
      </c>
      <c r="E121" s="57" t="s">
        <v>199</v>
      </c>
      <c r="F121" s="57" t="s">
        <v>200</v>
      </c>
      <c r="G121" s="57" t="s">
        <v>429</v>
      </c>
      <c r="H121" s="57" t="s">
        <v>1513</v>
      </c>
      <c r="I121" s="57" t="s">
        <v>431</v>
      </c>
      <c r="J121" s="57"/>
      <c r="K121" s="57" t="s">
        <v>433</v>
      </c>
      <c r="L121" s="57" t="s">
        <v>365</v>
      </c>
      <c r="M121" s="57"/>
      <c r="N121" s="57" t="s">
        <v>1226</v>
      </c>
    </row>
    <row r="122" customFormat="false" ht="52.5" hidden="false" customHeight="true" outlineLevel="0" collapsed="false">
      <c r="A122" s="57" t="s">
        <v>287</v>
      </c>
      <c r="B122" s="57" t="s">
        <v>289</v>
      </c>
      <c r="C122" s="58" t="n">
        <v>46322</v>
      </c>
      <c r="D122" s="57" t="s">
        <v>1533</v>
      </c>
      <c r="E122" s="57" t="s">
        <v>199</v>
      </c>
      <c r="F122" s="57" t="s">
        <v>200</v>
      </c>
      <c r="G122" s="57" t="s">
        <v>616</v>
      </c>
      <c r="H122" s="57" t="s">
        <v>1532</v>
      </c>
      <c r="I122" s="57" t="s">
        <v>1169</v>
      </c>
      <c r="J122" s="57"/>
      <c r="K122" s="57" t="s">
        <v>433</v>
      </c>
      <c r="L122" s="74" t="s">
        <v>426</v>
      </c>
      <c r="M122" s="57" t="s">
        <v>1247</v>
      </c>
      <c r="N122" s="57" t="s">
        <v>1170</v>
      </c>
    </row>
    <row r="123" customFormat="false" ht="27.75" hidden="false" customHeight="true" outlineLevel="0" collapsed="false">
      <c r="A123" s="57" t="s">
        <v>290</v>
      </c>
      <c r="B123" s="57" t="s">
        <v>291</v>
      </c>
      <c r="C123" s="58" t="n">
        <v>46322</v>
      </c>
      <c r="D123" s="57" t="s">
        <v>1535</v>
      </c>
      <c r="E123" s="57" t="s">
        <v>199</v>
      </c>
      <c r="F123" s="57" t="s">
        <v>212</v>
      </c>
      <c r="G123" s="57" t="s">
        <v>422</v>
      </c>
      <c r="H123" s="57" t="s">
        <v>1516</v>
      </c>
      <c r="I123" s="57" t="s">
        <v>483</v>
      </c>
      <c r="J123" s="57"/>
      <c r="K123" s="57" t="s">
        <v>184</v>
      </c>
      <c r="L123" s="57" t="s">
        <v>365</v>
      </c>
      <c r="M123" s="57"/>
      <c r="N123" s="57" t="s">
        <v>1268</v>
      </c>
    </row>
    <row r="124" customFormat="false" ht="27.75" hidden="false" customHeight="true" outlineLevel="0" collapsed="false">
      <c r="A124" s="57" t="s">
        <v>290</v>
      </c>
      <c r="B124" s="57" t="s">
        <v>291</v>
      </c>
      <c r="C124" s="58" t="n">
        <v>46322</v>
      </c>
      <c r="D124" s="57" t="s">
        <v>1535</v>
      </c>
      <c r="E124" s="57" t="s">
        <v>199</v>
      </c>
      <c r="F124" s="57" t="s">
        <v>212</v>
      </c>
      <c r="G124" s="57" t="s">
        <v>481</v>
      </c>
      <c r="H124" s="57" t="s">
        <v>1505</v>
      </c>
      <c r="I124" s="57" t="s">
        <v>483</v>
      </c>
      <c r="J124" s="57"/>
      <c r="K124" s="57" t="s">
        <v>433</v>
      </c>
      <c r="L124" s="57" t="s">
        <v>365</v>
      </c>
      <c r="M124" s="57"/>
      <c r="N124" s="57" t="s">
        <v>1270</v>
      </c>
    </row>
    <row r="125" customFormat="false" ht="27.75" hidden="false" customHeight="true" outlineLevel="0" collapsed="false">
      <c r="A125" s="57" t="s">
        <v>290</v>
      </c>
      <c r="B125" s="57" t="s">
        <v>291</v>
      </c>
      <c r="C125" s="58" t="n">
        <v>46322</v>
      </c>
      <c r="D125" s="57" t="s">
        <v>1535</v>
      </c>
      <c r="E125" s="57" t="s">
        <v>199</v>
      </c>
      <c r="F125" s="57" t="s">
        <v>212</v>
      </c>
      <c r="G125" s="57" t="s">
        <v>481</v>
      </c>
      <c r="H125" s="57" t="s">
        <v>1506</v>
      </c>
      <c r="I125" s="57" t="s">
        <v>483</v>
      </c>
      <c r="J125" s="57"/>
      <c r="K125" s="57" t="s">
        <v>433</v>
      </c>
      <c r="L125" s="57" t="s">
        <v>365</v>
      </c>
      <c r="M125" s="57"/>
      <c r="N125" s="57" t="s">
        <v>1272</v>
      </c>
    </row>
    <row r="126" customFormat="false" ht="27.75" hidden="false" customHeight="true" outlineLevel="0" collapsed="false">
      <c r="A126" s="57" t="s">
        <v>290</v>
      </c>
      <c r="B126" s="57" t="s">
        <v>291</v>
      </c>
      <c r="C126" s="58" t="n">
        <v>46322</v>
      </c>
      <c r="D126" s="57" t="s">
        <v>1535</v>
      </c>
      <c r="E126" s="57" t="s">
        <v>199</v>
      </c>
      <c r="F126" s="57" t="s">
        <v>212</v>
      </c>
      <c r="G126" s="57" t="s">
        <v>481</v>
      </c>
      <c r="H126" s="57" t="s">
        <v>1507</v>
      </c>
      <c r="I126" s="57" t="s">
        <v>483</v>
      </c>
      <c r="J126" s="57"/>
      <c r="K126" s="57" t="s">
        <v>433</v>
      </c>
      <c r="L126" s="57" t="s">
        <v>365</v>
      </c>
      <c r="M126" s="57"/>
      <c r="N126" s="57" t="s">
        <v>1274</v>
      </c>
    </row>
    <row r="127" customFormat="false" ht="27.75" hidden="false" customHeight="true" outlineLevel="0" collapsed="false">
      <c r="A127" s="57" t="s">
        <v>290</v>
      </c>
      <c r="B127" s="57" t="s">
        <v>291</v>
      </c>
      <c r="C127" s="58" t="n">
        <v>46322</v>
      </c>
      <c r="D127" s="57" t="s">
        <v>1535</v>
      </c>
      <c r="E127" s="57" t="s">
        <v>199</v>
      </c>
      <c r="F127" s="57" t="s">
        <v>212</v>
      </c>
      <c r="G127" s="57" t="s">
        <v>481</v>
      </c>
      <c r="H127" s="57" t="s">
        <v>1508</v>
      </c>
      <c r="I127" s="57" t="s">
        <v>483</v>
      </c>
      <c r="J127" s="57"/>
      <c r="K127" s="57" t="s">
        <v>433</v>
      </c>
      <c r="L127" s="57" t="s">
        <v>365</v>
      </c>
      <c r="M127" s="57"/>
      <c r="N127" s="57" t="s">
        <v>1276</v>
      </c>
    </row>
    <row r="128" customFormat="false" ht="27.75" hidden="false" customHeight="true" outlineLevel="0" collapsed="false">
      <c r="A128" s="57" t="s">
        <v>290</v>
      </c>
      <c r="B128" s="57" t="s">
        <v>291</v>
      </c>
      <c r="C128" s="58" t="n">
        <v>46322</v>
      </c>
      <c r="D128" s="57" t="s">
        <v>1535</v>
      </c>
      <c r="E128" s="57" t="s">
        <v>199</v>
      </c>
      <c r="F128" s="57" t="s">
        <v>212</v>
      </c>
      <c r="G128" s="57" t="s">
        <v>481</v>
      </c>
      <c r="H128" s="57" t="s">
        <v>1509</v>
      </c>
      <c r="I128" s="57" t="s">
        <v>483</v>
      </c>
      <c r="J128" s="57"/>
      <c r="K128" s="57" t="s">
        <v>433</v>
      </c>
      <c r="L128" s="57" t="s">
        <v>365</v>
      </c>
      <c r="M128" s="57"/>
      <c r="N128" s="57" t="s">
        <v>1278</v>
      </c>
    </row>
    <row r="129" customFormat="false" ht="27.75" hidden="false" customHeight="true" outlineLevel="0" collapsed="false">
      <c r="A129" s="57" t="s">
        <v>290</v>
      </c>
      <c r="B129" s="57" t="s">
        <v>291</v>
      </c>
      <c r="C129" s="58" t="n">
        <v>46322</v>
      </c>
      <c r="D129" s="57" t="s">
        <v>1535</v>
      </c>
      <c r="E129" s="57" t="s">
        <v>199</v>
      </c>
      <c r="F129" s="57" t="s">
        <v>212</v>
      </c>
      <c r="G129" s="57" t="s">
        <v>481</v>
      </c>
      <c r="H129" s="57" t="s">
        <v>1510</v>
      </c>
      <c r="I129" s="57" t="s">
        <v>598</v>
      </c>
      <c r="J129" s="57"/>
      <c r="K129" s="57" t="s">
        <v>433</v>
      </c>
      <c r="L129" s="57" t="s">
        <v>365</v>
      </c>
      <c r="M129" s="57" t="s">
        <v>531</v>
      </c>
      <c r="N129" s="57" t="s">
        <v>1280</v>
      </c>
    </row>
    <row r="130" customFormat="false" ht="27.75" hidden="false" customHeight="true" outlineLevel="0" collapsed="false">
      <c r="A130" s="57" t="s">
        <v>290</v>
      </c>
      <c r="B130" s="57" t="s">
        <v>291</v>
      </c>
      <c r="C130" s="58" t="n">
        <v>46322</v>
      </c>
      <c r="D130" s="57" t="s">
        <v>1535</v>
      </c>
      <c r="E130" s="57" t="s">
        <v>199</v>
      </c>
      <c r="F130" s="57" t="s">
        <v>212</v>
      </c>
      <c r="G130" s="57" t="s">
        <v>481</v>
      </c>
      <c r="H130" s="57" t="s">
        <v>1511</v>
      </c>
      <c r="I130" s="57" t="s">
        <v>483</v>
      </c>
      <c r="J130" s="57"/>
      <c r="K130" s="57" t="s">
        <v>433</v>
      </c>
      <c r="L130" s="57" t="s">
        <v>365</v>
      </c>
      <c r="M130" s="57"/>
      <c r="N130" s="57" t="s">
        <v>1282</v>
      </c>
    </row>
    <row r="131" customFormat="false" ht="27.75" hidden="false" customHeight="true" outlineLevel="0" collapsed="false">
      <c r="A131" s="57" t="s">
        <v>290</v>
      </c>
      <c r="B131" s="57" t="s">
        <v>291</v>
      </c>
      <c r="C131" s="58" t="n">
        <v>46322</v>
      </c>
      <c r="D131" s="57" t="s">
        <v>1535</v>
      </c>
      <c r="E131" s="57" t="s">
        <v>199</v>
      </c>
      <c r="F131" s="57" t="s">
        <v>212</v>
      </c>
      <c r="G131" s="57" t="s">
        <v>429</v>
      </c>
      <c r="H131" s="57" t="s">
        <v>1512</v>
      </c>
      <c r="I131" s="57" t="s">
        <v>431</v>
      </c>
      <c r="J131" s="57"/>
      <c r="K131" s="57" t="s">
        <v>433</v>
      </c>
      <c r="L131" s="57" t="s">
        <v>365</v>
      </c>
      <c r="M131" s="57"/>
      <c r="N131" s="57" t="s">
        <v>1284</v>
      </c>
    </row>
    <row r="132" customFormat="false" ht="27.75" hidden="false" customHeight="true" outlineLevel="0" collapsed="false">
      <c r="A132" s="57" t="s">
        <v>290</v>
      </c>
      <c r="B132" s="57" t="s">
        <v>291</v>
      </c>
      <c r="C132" s="58" t="n">
        <v>46322</v>
      </c>
      <c r="D132" s="57" t="s">
        <v>1535</v>
      </c>
      <c r="E132" s="57" t="s">
        <v>199</v>
      </c>
      <c r="F132" s="57" t="s">
        <v>212</v>
      </c>
      <c r="G132" s="57" t="s">
        <v>429</v>
      </c>
      <c r="H132" s="57" t="s">
        <v>1517</v>
      </c>
      <c r="I132" s="57" t="s">
        <v>431</v>
      </c>
      <c r="J132" s="57"/>
      <c r="K132" s="57" t="s">
        <v>433</v>
      </c>
      <c r="L132" s="57" t="s">
        <v>365</v>
      </c>
      <c r="M132" s="57"/>
      <c r="N132" s="57" t="s">
        <v>1286</v>
      </c>
    </row>
    <row r="133" customFormat="false" ht="27.75" hidden="false" customHeight="true" outlineLevel="0" collapsed="false">
      <c r="A133" s="57" t="s">
        <v>290</v>
      </c>
      <c r="B133" s="57" t="s">
        <v>291</v>
      </c>
      <c r="C133" s="58" t="n">
        <v>46322</v>
      </c>
      <c r="D133" s="57" t="s">
        <v>1535</v>
      </c>
      <c r="E133" s="57" t="s">
        <v>199</v>
      </c>
      <c r="F133" s="57" t="s">
        <v>212</v>
      </c>
      <c r="G133" s="57" t="s">
        <v>429</v>
      </c>
      <c r="H133" s="57" t="s">
        <v>1518</v>
      </c>
      <c r="I133" s="57" t="s">
        <v>431</v>
      </c>
      <c r="J133" s="57"/>
      <c r="K133" s="57" t="s">
        <v>433</v>
      </c>
      <c r="L133" s="57" t="s">
        <v>365</v>
      </c>
      <c r="M133" s="57"/>
      <c r="N133" s="57" t="s">
        <v>1288</v>
      </c>
    </row>
    <row r="134" customFormat="false" ht="27.75" hidden="false" customHeight="true" outlineLevel="0" collapsed="false">
      <c r="A134" s="57" t="s">
        <v>290</v>
      </c>
      <c r="B134" s="57" t="s">
        <v>291</v>
      </c>
      <c r="C134" s="58" t="n">
        <v>46322</v>
      </c>
      <c r="D134" s="57" t="s">
        <v>1535</v>
      </c>
      <c r="E134" s="57" t="s">
        <v>199</v>
      </c>
      <c r="F134" s="57" t="s">
        <v>212</v>
      </c>
      <c r="G134" s="57" t="s">
        <v>611</v>
      </c>
      <c r="H134" s="57" t="s">
        <v>1519</v>
      </c>
      <c r="I134" s="57" t="s">
        <v>483</v>
      </c>
      <c r="J134" s="57"/>
      <c r="K134" s="57" t="s">
        <v>184</v>
      </c>
      <c r="L134" s="57" t="s">
        <v>365</v>
      </c>
      <c r="M134" s="57" t="s">
        <v>614</v>
      </c>
      <c r="N134" s="57" t="s">
        <v>1290</v>
      </c>
    </row>
    <row r="135" customFormat="false" ht="27.75" hidden="false" customHeight="true" outlineLevel="0" collapsed="false">
      <c r="A135" s="57" t="s">
        <v>290</v>
      </c>
      <c r="B135" s="57" t="s">
        <v>291</v>
      </c>
      <c r="C135" s="58" t="n">
        <v>46322</v>
      </c>
      <c r="D135" s="57" t="s">
        <v>1535</v>
      </c>
      <c r="E135" s="57" t="s">
        <v>199</v>
      </c>
      <c r="F135" s="57" t="s">
        <v>212</v>
      </c>
      <c r="G135" s="57" t="s">
        <v>616</v>
      </c>
      <c r="H135" s="57" t="s">
        <v>1520</v>
      </c>
      <c r="I135" s="57" t="s">
        <v>1292</v>
      </c>
      <c r="J135" s="57"/>
      <c r="K135" s="57" t="s">
        <v>433</v>
      </c>
      <c r="L135" s="57" t="s">
        <v>365</v>
      </c>
      <c r="M135" s="57" t="s">
        <v>1310</v>
      </c>
      <c r="N135" s="57" t="s">
        <v>1293</v>
      </c>
    </row>
    <row r="136" customFormat="false" ht="27.75" hidden="false" customHeight="true" outlineLevel="0" collapsed="false">
      <c r="A136" s="57" t="s">
        <v>298</v>
      </c>
      <c r="B136" s="57" t="s">
        <v>299</v>
      </c>
      <c r="C136" s="58" t="n">
        <v>46324</v>
      </c>
      <c r="D136" s="57" t="s">
        <v>1536</v>
      </c>
      <c r="E136" s="57" t="s">
        <v>185</v>
      </c>
      <c r="F136" s="57" t="s">
        <v>212</v>
      </c>
      <c r="G136" s="57" t="s">
        <v>429</v>
      </c>
      <c r="H136" s="57" t="s">
        <v>1500</v>
      </c>
      <c r="I136" s="57" t="s">
        <v>431</v>
      </c>
      <c r="J136" s="57"/>
      <c r="K136" s="57" t="s">
        <v>433</v>
      </c>
      <c r="L136" s="57" t="s">
        <v>365</v>
      </c>
      <c r="M136" s="57"/>
      <c r="N136" s="57" t="s">
        <v>1330</v>
      </c>
    </row>
    <row r="137" customFormat="false" ht="40.5" hidden="false" customHeight="true" outlineLevel="0" collapsed="false">
      <c r="A137" s="57" t="s">
        <v>298</v>
      </c>
      <c r="B137" s="57" t="s">
        <v>299</v>
      </c>
      <c r="C137" s="58" t="n">
        <v>46324</v>
      </c>
      <c r="D137" s="57" t="s">
        <v>1536</v>
      </c>
      <c r="E137" s="57" t="s">
        <v>185</v>
      </c>
      <c r="F137" s="57" t="s">
        <v>212</v>
      </c>
      <c r="G137" s="57" t="s">
        <v>429</v>
      </c>
      <c r="H137" s="57" t="s">
        <v>1501</v>
      </c>
      <c r="I137" s="57" t="s">
        <v>431</v>
      </c>
      <c r="J137" s="57" t="s">
        <v>1530</v>
      </c>
      <c r="K137" s="57" t="s">
        <v>433</v>
      </c>
      <c r="L137" s="57" t="s">
        <v>365</v>
      </c>
      <c r="M137" s="57" t="s">
        <v>1341</v>
      </c>
      <c r="N137" s="57" t="s">
        <v>1333</v>
      </c>
    </row>
    <row r="138" customFormat="false" ht="52.5" hidden="false" customHeight="true" outlineLevel="0" collapsed="false">
      <c r="A138" s="57" t="s">
        <v>298</v>
      </c>
      <c r="B138" s="57" t="s">
        <v>299</v>
      </c>
      <c r="C138" s="58" t="n">
        <v>46324</v>
      </c>
      <c r="D138" s="57" t="s">
        <v>1536</v>
      </c>
      <c r="E138" s="57" t="s">
        <v>185</v>
      </c>
      <c r="F138" s="57" t="s">
        <v>212</v>
      </c>
      <c r="G138" s="57" t="s">
        <v>616</v>
      </c>
      <c r="H138" s="57" t="s">
        <v>1520</v>
      </c>
      <c r="I138" s="57" t="s">
        <v>1292</v>
      </c>
      <c r="J138" s="57"/>
      <c r="K138" s="57" t="s">
        <v>433</v>
      </c>
      <c r="L138" s="74" t="s">
        <v>426</v>
      </c>
      <c r="M138" s="57" t="s">
        <v>1343</v>
      </c>
      <c r="N138" s="57" t="s">
        <v>1293</v>
      </c>
    </row>
    <row r="139" customFormat="false" ht="27.75" hidden="false" customHeight="true" outlineLevel="0" collapsed="false">
      <c r="A139" s="57" t="s">
        <v>301</v>
      </c>
      <c r="B139" s="57" t="s">
        <v>302</v>
      </c>
      <c r="C139" s="58" t="n">
        <v>46324</v>
      </c>
      <c r="D139" s="57" t="s">
        <v>1537</v>
      </c>
      <c r="E139" s="57" t="s">
        <v>185</v>
      </c>
      <c r="F139" s="57" t="s">
        <v>200</v>
      </c>
      <c r="G139" s="57" t="s">
        <v>429</v>
      </c>
      <c r="H139" s="57" t="s">
        <v>1500</v>
      </c>
      <c r="I139" s="57" t="s">
        <v>431</v>
      </c>
      <c r="J139" s="57"/>
      <c r="K139" s="57" t="s">
        <v>433</v>
      </c>
      <c r="L139" s="57" t="s">
        <v>365</v>
      </c>
      <c r="M139" s="57"/>
      <c r="N139" s="57" t="s">
        <v>1363</v>
      </c>
    </row>
    <row r="140" customFormat="false" ht="27.75" hidden="false" customHeight="true" outlineLevel="0" collapsed="false">
      <c r="A140" s="57" t="s">
        <v>307</v>
      </c>
      <c r="B140" s="57" t="s">
        <v>308</v>
      </c>
      <c r="C140" s="58" t="n">
        <v>46325</v>
      </c>
      <c r="D140" s="57" t="s">
        <v>1538</v>
      </c>
      <c r="E140" s="57" t="s">
        <v>199</v>
      </c>
      <c r="F140" s="57" t="s">
        <v>200</v>
      </c>
      <c r="G140" s="57" t="s">
        <v>422</v>
      </c>
      <c r="H140" s="57" t="s">
        <v>1504</v>
      </c>
      <c r="I140" s="57" t="s">
        <v>477</v>
      </c>
      <c r="J140" s="57"/>
      <c r="K140" s="57" t="s">
        <v>433</v>
      </c>
      <c r="L140" s="57" t="s">
        <v>365</v>
      </c>
      <c r="M140" s="57" t="s">
        <v>517</v>
      </c>
      <c r="N140" s="57" t="s">
        <v>1388</v>
      </c>
    </row>
    <row r="141" customFormat="false" ht="27.75" hidden="false" customHeight="true" outlineLevel="0" collapsed="false">
      <c r="A141" s="57" t="s">
        <v>307</v>
      </c>
      <c r="B141" s="57" t="s">
        <v>308</v>
      </c>
      <c r="C141" s="58" t="n">
        <v>46325</v>
      </c>
      <c r="D141" s="57" t="s">
        <v>1538</v>
      </c>
      <c r="E141" s="57" t="s">
        <v>199</v>
      </c>
      <c r="F141" s="57" t="s">
        <v>200</v>
      </c>
      <c r="G141" s="57" t="s">
        <v>481</v>
      </c>
      <c r="H141" s="57" t="s">
        <v>1505</v>
      </c>
      <c r="I141" s="57" t="s">
        <v>483</v>
      </c>
      <c r="J141" s="57"/>
      <c r="K141" s="57" t="s">
        <v>433</v>
      </c>
      <c r="L141" s="57" t="s">
        <v>365</v>
      </c>
      <c r="M141" s="57"/>
      <c r="N141" s="57" t="s">
        <v>1391</v>
      </c>
    </row>
    <row r="142" customFormat="false" ht="27.75" hidden="false" customHeight="true" outlineLevel="0" collapsed="false">
      <c r="A142" s="57" t="s">
        <v>307</v>
      </c>
      <c r="B142" s="57" t="s">
        <v>308</v>
      </c>
      <c r="C142" s="58" t="n">
        <v>46325</v>
      </c>
      <c r="D142" s="57" t="s">
        <v>1538</v>
      </c>
      <c r="E142" s="57" t="s">
        <v>199</v>
      </c>
      <c r="F142" s="57" t="s">
        <v>200</v>
      </c>
      <c r="G142" s="57" t="s">
        <v>481</v>
      </c>
      <c r="H142" s="57" t="s">
        <v>1506</v>
      </c>
      <c r="I142" s="57" t="s">
        <v>483</v>
      </c>
      <c r="J142" s="57"/>
      <c r="K142" s="57" t="s">
        <v>433</v>
      </c>
      <c r="L142" s="57" t="s">
        <v>365</v>
      </c>
      <c r="M142" s="57"/>
      <c r="N142" s="57" t="s">
        <v>1393</v>
      </c>
    </row>
    <row r="143" customFormat="false" ht="27.75" hidden="false" customHeight="true" outlineLevel="0" collapsed="false">
      <c r="A143" s="57" t="s">
        <v>307</v>
      </c>
      <c r="B143" s="57" t="s">
        <v>308</v>
      </c>
      <c r="C143" s="58" t="n">
        <v>46325</v>
      </c>
      <c r="D143" s="57" t="s">
        <v>1538</v>
      </c>
      <c r="E143" s="57" t="s">
        <v>199</v>
      </c>
      <c r="F143" s="57" t="s">
        <v>200</v>
      </c>
      <c r="G143" s="57" t="s">
        <v>481</v>
      </c>
      <c r="H143" s="57" t="s">
        <v>1507</v>
      </c>
      <c r="I143" s="57" t="s">
        <v>483</v>
      </c>
      <c r="J143" s="57"/>
      <c r="K143" s="57" t="s">
        <v>433</v>
      </c>
      <c r="L143" s="57" t="s">
        <v>365</v>
      </c>
      <c r="M143" s="57"/>
      <c r="N143" s="57" t="s">
        <v>1395</v>
      </c>
    </row>
    <row r="144" customFormat="false" ht="27.75" hidden="false" customHeight="true" outlineLevel="0" collapsed="false">
      <c r="A144" s="57" t="s">
        <v>307</v>
      </c>
      <c r="B144" s="57" t="s">
        <v>308</v>
      </c>
      <c r="C144" s="58" t="n">
        <v>46325</v>
      </c>
      <c r="D144" s="57" t="s">
        <v>1538</v>
      </c>
      <c r="E144" s="57" t="s">
        <v>199</v>
      </c>
      <c r="F144" s="57" t="s">
        <v>200</v>
      </c>
      <c r="G144" s="57" t="s">
        <v>481</v>
      </c>
      <c r="H144" s="57" t="s">
        <v>1510</v>
      </c>
      <c r="I144" s="57" t="s">
        <v>501</v>
      </c>
      <c r="J144" s="57"/>
      <c r="K144" s="57" t="s">
        <v>433</v>
      </c>
      <c r="L144" s="57" t="s">
        <v>365</v>
      </c>
      <c r="M144" s="57" t="s">
        <v>531</v>
      </c>
      <c r="N144" s="57" t="s">
        <v>1397</v>
      </c>
    </row>
    <row r="145" customFormat="false" ht="27.75" hidden="false" customHeight="true" outlineLevel="0" collapsed="false">
      <c r="A145" s="57" t="s">
        <v>307</v>
      </c>
      <c r="B145" s="57" t="s">
        <v>308</v>
      </c>
      <c r="C145" s="58" t="n">
        <v>46325</v>
      </c>
      <c r="D145" s="57" t="s">
        <v>1538</v>
      </c>
      <c r="E145" s="57" t="s">
        <v>199</v>
      </c>
      <c r="F145" s="57" t="s">
        <v>200</v>
      </c>
      <c r="G145" s="57" t="s">
        <v>481</v>
      </c>
      <c r="H145" s="57" t="s">
        <v>1511</v>
      </c>
      <c r="I145" s="57" t="s">
        <v>483</v>
      </c>
      <c r="J145" s="57"/>
      <c r="K145" s="57" t="s">
        <v>433</v>
      </c>
      <c r="L145" s="57" t="s">
        <v>365</v>
      </c>
      <c r="M145" s="57"/>
      <c r="N145" s="57" t="s">
        <v>1400</v>
      </c>
    </row>
    <row r="146" customFormat="false" ht="27.75" hidden="false" customHeight="true" outlineLevel="0" collapsed="false">
      <c r="A146" s="57" t="s">
        <v>307</v>
      </c>
      <c r="B146" s="57" t="s">
        <v>308</v>
      </c>
      <c r="C146" s="58" t="n">
        <v>46325</v>
      </c>
      <c r="D146" s="57" t="s">
        <v>1538</v>
      </c>
      <c r="E146" s="57" t="s">
        <v>199</v>
      </c>
      <c r="F146" s="57" t="s">
        <v>200</v>
      </c>
      <c r="G146" s="57" t="s">
        <v>429</v>
      </c>
      <c r="H146" s="57" t="s">
        <v>1512</v>
      </c>
      <c r="I146" s="57" t="s">
        <v>431</v>
      </c>
      <c r="J146" s="57"/>
      <c r="K146" s="57" t="s">
        <v>433</v>
      </c>
      <c r="L146" s="57" t="s">
        <v>365</v>
      </c>
      <c r="M146" s="57"/>
      <c r="N146" s="57" t="s">
        <v>1402</v>
      </c>
    </row>
    <row r="147" customFormat="false" ht="27.75" hidden="false" customHeight="true" outlineLevel="0" collapsed="false">
      <c r="A147" s="57" t="s">
        <v>307</v>
      </c>
      <c r="B147" s="57" t="s">
        <v>308</v>
      </c>
      <c r="C147" s="58" t="n">
        <v>46325</v>
      </c>
      <c r="D147" s="57" t="s">
        <v>1538</v>
      </c>
      <c r="E147" s="57" t="s">
        <v>199</v>
      </c>
      <c r="F147" s="57" t="s">
        <v>200</v>
      </c>
      <c r="G147" s="57" t="s">
        <v>429</v>
      </c>
      <c r="H147" s="57" t="s">
        <v>1513</v>
      </c>
      <c r="I147" s="57" t="s">
        <v>431</v>
      </c>
      <c r="J147" s="57"/>
      <c r="K147" s="57" t="s">
        <v>433</v>
      </c>
      <c r="L147" s="57" t="s">
        <v>365</v>
      </c>
      <c r="M147" s="57"/>
      <c r="N147" s="57" t="s">
        <v>1404</v>
      </c>
    </row>
    <row r="148" customFormat="false" ht="78" hidden="false" customHeight="true" outlineLevel="0" collapsed="false">
      <c r="A148" s="57" t="s">
        <v>309</v>
      </c>
      <c r="B148" s="57" t="s">
        <v>229</v>
      </c>
      <c r="C148" s="58" t="n">
        <v>46325</v>
      </c>
      <c r="D148" s="57" t="s">
        <v>1522</v>
      </c>
      <c r="E148" s="57" t="s">
        <v>199</v>
      </c>
      <c r="F148" s="57" t="s">
        <v>186</v>
      </c>
      <c r="G148" s="57" t="s">
        <v>422</v>
      </c>
      <c r="H148" s="57" t="s">
        <v>1499</v>
      </c>
      <c r="I148" s="57" t="s">
        <v>483</v>
      </c>
      <c r="J148" s="57"/>
      <c r="K148" s="57" t="s">
        <v>708</v>
      </c>
      <c r="L148" s="74" t="s">
        <v>426</v>
      </c>
      <c r="M148" s="57" t="s">
        <v>709</v>
      </c>
      <c r="N148" s="57" t="s">
        <v>425</v>
      </c>
    </row>
    <row r="149" customFormat="false" ht="27.75" hidden="false" customHeight="true" outlineLevel="0" collapsed="false">
      <c r="A149" s="57" t="s">
        <v>309</v>
      </c>
      <c r="B149" s="57" t="s">
        <v>229</v>
      </c>
      <c r="C149" s="58" t="n">
        <v>46325</v>
      </c>
      <c r="D149" s="57" t="s">
        <v>1522</v>
      </c>
      <c r="E149" s="57" t="s">
        <v>199</v>
      </c>
      <c r="F149" s="57" t="s">
        <v>186</v>
      </c>
      <c r="G149" s="57" t="s">
        <v>422</v>
      </c>
      <c r="H149" s="57" t="s">
        <v>1523</v>
      </c>
      <c r="I149" s="57" t="s">
        <v>712</v>
      </c>
      <c r="J149" s="57"/>
      <c r="K149" s="57" t="s">
        <v>184</v>
      </c>
      <c r="L149" s="57" t="s">
        <v>365</v>
      </c>
      <c r="M149" s="57" t="s">
        <v>714</v>
      </c>
      <c r="N149" s="57" t="s">
        <v>713</v>
      </c>
    </row>
    <row r="150" customFormat="false" ht="27.75" hidden="false" customHeight="true" outlineLevel="0" collapsed="false">
      <c r="A150" s="57" t="s">
        <v>309</v>
      </c>
      <c r="B150" s="57" t="s">
        <v>229</v>
      </c>
      <c r="C150" s="58" t="n">
        <v>46325</v>
      </c>
      <c r="D150" s="57" t="s">
        <v>1522</v>
      </c>
      <c r="E150" s="57" t="s">
        <v>199</v>
      </c>
      <c r="F150" s="57" t="s">
        <v>186</v>
      </c>
      <c r="G150" s="57" t="s">
        <v>422</v>
      </c>
      <c r="H150" s="57" t="s">
        <v>1516</v>
      </c>
      <c r="I150" s="57" t="s">
        <v>483</v>
      </c>
      <c r="J150" s="57"/>
      <c r="K150" s="57" t="s">
        <v>184</v>
      </c>
      <c r="L150" s="57" t="s">
        <v>365</v>
      </c>
      <c r="M150" s="57"/>
      <c r="N150" s="57" t="s">
        <v>716</v>
      </c>
    </row>
    <row r="151" customFormat="false" ht="27.75" hidden="false" customHeight="true" outlineLevel="0" collapsed="false">
      <c r="A151" s="57" t="s">
        <v>309</v>
      </c>
      <c r="B151" s="57" t="s">
        <v>229</v>
      </c>
      <c r="C151" s="58" t="n">
        <v>46325</v>
      </c>
      <c r="D151" s="57" t="s">
        <v>1522</v>
      </c>
      <c r="E151" s="57" t="s">
        <v>199</v>
      </c>
      <c r="F151" s="57" t="s">
        <v>186</v>
      </c>
      <c r="G151" s="57" t="s">
        <v>481</v>
      </c>
      <c r="H151" s="57" t="s">
        <v>1505</v>
      </c>
      <c r="I151" s="57" t="s">
        <v>483</v>
      </c>
      <c r="J151" s="57"/>
      <c r="K151" s="57" t="s">
        <v>433</v>
      </c>
      <c r="L151" s="57" t="s">
        <v>365</v>
      </c>
      <c r="M151" s="57"/>
      <c r="N151" s="57" t="s">
        <v>718</v>
      </c>
    </row>
    <row r="152" customFormat="false" ht="27.75" hidden="false" customHeight="true" outlineLevel="0" collapsed="false">
      <c r="A152" s="57" t="s">
        <v>309</v>
      </c>
      <c r="B152" s="57" t="s">
        <v>229</v>
      </c>
      <c r="C152" s="58" t="n">
        <v>46325</v>
      </c>
      <c r="D152" s="57" t="s">
        <v>1522</v>
      </c>
      <c r="E152" s="57" t="s">
        <v>199</v>
      </c>
      <c r="F152" s="57" t="s">
        <v>186</v>
      </c>
      <c r="G152" s="57" t="s">
        <v>481</v>
      </c>
      <c r="H152" s="57" t="s">
        <v>1506</v>
      </c>
      <c r="I152" s="57" t="s">
        <v>483</v>
      </c>
      <c r="J152" s="57"/>
      <c r="K152" s="57" t="s">
        <v>433</v>
      </c>
      <c r="L152" s="57" t="s">
        <v>365</v>
      </c>
      <c r="M152" s="57"/>
      <c r="N152" s="57" t="s">
        <v>720</v>
      </c>
    </row>
    <row r="153" customFormat="false" ht="27.75" hidden="false" customHeight="true" outlineLevel="0" collapsed="false">
      <c r="A153" s="57" t="s">
        <v>309</v>
      </c>
      <c r="B153" s="57" t="s">
        <v>229</v>
      </c>
      <c r="C153" s="58" t="n">
        <v>46325</v>
      </c>
      <c r="D153" s="57" t="s">
        <v>1522</v>
      </c>
      <c r="E153" s="57" t="s">
        <v>199</v>
      </c>
      <c r="F153" s="57" t="s">
        <v>186</v>
      </c>
      <c r="G153" s="57" t="s">
        <v>481</v>
      </c>
      <c r="H153" s="57" t="s">
        <v>1507</v>
      </c>
      <c r="I153" s="57" t="s">
        <v>483</v>
      </c>
      <c r="J153" s="57"/>
      <c r="K153" s="57" t="s">
        <v>433</v>
      </c>
      <c r="L153" s="57" t="s">
        <v>365</v>
      </c>
      <c r="M153" s="57"/>
      <c r="N153" s="57" t="s">
        <v>722</v>
      </c>
    </row>
    <row r="154" customFormat="false" ht="27.75" hidden="false" customHeight="true" outlineLevel="0" collapsed="false">
      <c r="A154" s="57" t="s">
        <v>309</v>
      </c>
      <c r="B154" s="57" t="s">
        <v>229</v>
      </c>
      <c r="C154" s="58" t="n">
        <v>46325</v>
      </c>
      <c r="D154" s="57" t="s">
        <v>1522</v>
      </c>
      <c r="E154" s="57" t="s">
        <v>199</v>
      </c>
      <c r="F154" s="57" t="s">
        <v>186</v>
      </c>
      <c r="G154" s="57" t="s">
        <v>481</v>
      </c>
      <c r="H154" s="57" t="s">
        <v>1508</v>
      </c>
      <c r="I154" s="57" t="s">
        <v>483</v>
      </c>
      <c r="J154" s="57"/>
      <c r="K154" s="57" t="s">
        <v>433</v>
      </c>
      <c r="L154" s="57" t="s">
        <v>365</v>
      </c>
      <c r="M154" s="57"/>
      <c r="N154" s="57" t="s">
        <v>724</v>
      </c>
    </row>
    <row r="155" customFormat="false" ht="27.75" hidden="false" customHeight="true" outlineLevel="0" collapsed="false">
      <c r="A155" s="57" t="s">
        <v>309</v>
      </c>
      <c r="B155" s="57" t="s">
        <v>229</v>
      </c>
      <c r="C155" s="58" t="n">
        <v>46325</v>
      </c>
      <c r="D155" s="57" t="s">
        <v>1522</v>
      </c>
      <c r="E155" s="57" t="s">
        <v>199</v>
      </c>
      <c r="F155" s="57" t="s">
        <v>186</v>
      </c>
      <c r="G155" s="57" t="s">
        <v>481</v>
      </c>
      <c r="H155" s="57" t="s">
        <v>1509</v>
      </c>
      <c r="I155" s="57" t="s">
        <v>483</v>
      </c>
      <c r="J155" s="57"/>
      <c r="K155" s="57" t="s">
        <v>433</v>
      </c>
      <c r="L155" s="57" t="s">
        <v>365</v>
      </c>
      <c r="M155" s="57"/>
      <c r="N155" s="57" t="s">
        <v>726</v>
      </c>
    </row>
    <row r="156" customFormat="false" ht="27.75" hidden="false" customHeight="true" outlineLevel="0" collapsed="false">
      <c r="A156" s="57" t="s">
        <v>309</v>
      </c>
      <c r="B156" s="57" t="s">
        <v>229</v>
      </c>
      <c r="C156" s="58" t="n">
        <v>46325</v>
      </c>
      <c r="D156" s="57" t="s">
        <v>1522</v>
      </c>
      <c r="E156" s="57" t="s">
        <v>199</v>
      </c>
      <c r="F156" s="57" t="s">
        <v>186</v>
      </c>
      <c r="G156" s="57" t="s">
        <v>481</v>
      </c>
      <c r="H156" s="57" t="s">
        <v>1510</v>
      </c>
      <c r="I156" s="57" t="s">
        <v>598</v>
      </c>
      <c r="J156" s="57"/>
      <c r="K156" s="57" t="s">
        <v>433</v>
      </c>
      <c r="L156" s="57" t="s">
        <v>365</v>
      </c>
      <c r="M156" s="57" t="s">
        <v>531</v>
      </c>
      <c r="N156" s="57" t="s">
        <v>728</v>
      </c>
    </row>
    <row r="157" customFormat="false" ht="27.75" hidden="false" customHeight="true" outlineLevel="0" collapsed="false">
      <c r="A157" s="57" t="s">
        <v>309</v>
      </c>
      <c r="B157" s="57" t="s">
        <v>229</v>
      </c>
      <c r="C157" s="58" t="n">
        <v>46325</v>
      </c>
      <c r="D157" s="57" t="s">
        <v>1522</v>
      </c>
      <c r="E157" s="57" t="s">
        <v>199</v>
      </c>
      <c r="F157" s="57" t="s">
        <v>186</v>
      </c>
      <c r="G157" s="57" t="s">
        <v>481</v>
      </c>
      <c r="H157" s="57" t="s">
        <v>1511</v>
      </c>
      <c r="I157" s="57" t="s">
        <v>483</v>
      </c>
      <c r="J157" s="57"/>
      <c r="K157" s="57" t="s">
        <v>433</v>
      </c>
      <c r="L157" s="57" t="s">
        <v>365</v>
      </c>
      <c r="M157" s="57"/>
      <c r="N157" s="57" t="s">
        <v>730</v>
      </c>
    </row>
    <row r="158" customFormat="false" ht="27.75" hidden="false" customHeight="true" outlineLevel="0" collapsed="false">
      <c r="A158" s="57" t="s">
        <v>309</v>
      </c>
      <c r="B158" s="57" t="s">
        <v>229</v>
      </c>
      <c r="C158" s="58" t="n">
        <v>46325</v>
      </c>
      <c r="D158" s="57" t="s">
        <v>1522</v>
      </c>
      <c r="E158" s="57" t="s">
        <v>199</v>
      </c>
      <c r="F158" s="57" t="s">
        <v>186</v>
      </c>
      <c r="G158" s="57" t="s">
        <v>429</v>
      </c>
      <c r="H158" s="57" t="s">
        <v>1512</v>
      </c>
      <c r="I158" s="57" t="s">
        <v>431</v>
      </c>
      <c r="J158" s="57"/>
      <c r="K158" s="57" t="s">
        <v>433</v>
      </c>
      <c r="L158" s="57" t="s">
        <v>365</v>
      </c>
      <c r="M158" s="57"/>
      <c r="N158" s="57" t="s">
        <v>732</v>
      </c>
    </row>
    <row r="159" customFormat="false" ht="27.75" hidden="false" customHeight="true" outlineLevel="0" collapsed="false">
      <c r="A159" s="57" t="s">
        <v>309</v>
      </c>
      <c r="B159" s="57" t="s">
        <v>229</v>
      </c>
      <c r="C159" s="58" t="n">
        <v>46325</v>
      </c>
      <c r="D159" s="57" t="s">
        <v>1522</v>
      </c>
      <c r="E159" s="57" t="s">
        <v>199</v>
      </c>
      <c r="F159" s="57" t="s">
        <v>186</v>
      </c>
      <c r="G159" s="57" t="s">
        <v>429</v>
      </c>
      <c r="H159" s="57" t="s">
        <v>1517</v>
      </c>
      <c r="I159" s="57" t="s">
        <v>431</v>
      </c>
      <c r="J159" s="57"/>
      <c r="K159" s="57" t="s">
        <v>433</v>
      </c>
      <c r="L159" s="57" t="s">
        <v>365</v>
      </c>
      <c r="M159" s="57"/>
      <c r="N159" s="57" t="s">
        <v>734</v>
      </c>
    </row>
    <row r="160" customFormat="false" ht="27.75" hidden="false" customHeight="true" outlineLevel="0" collapsed="false">
      <c r="A160" s="57" t="s">
        <v>309</v>
      </c>
      <c r="B160" s="57" t="s">
        <v>229</v>
      </c>
      <c r="C160" s="58" t="n">
        <v>46325</v>
      </c>
      <c r="D160" s="57" t="s">
        <v>1522</v>
      </c>
      <c r="E160" s="57" t="s">
        <v>199</v>
      </c>
      <c r="F160" s="57" t="s">
        <v>186</v>
      </c>
      <c r="G160" s="57" t="s">
        <v>429</v>
      </c>
      <c r="H160" s="57" t="s">
        <v>1518</v>
      </c>
      <c r="I160" s="57" t="s">
        <v>431</v>
      </c>
      <c r="J160" s="57"/>
      <c r="K160" s="57" t="s">
        <v>433</v>
      </c>
      <c r="L160" s="57" t="s">
        <v>365</v>
      </c>
      <c r="M160" s="57"/>
      <c r="N160" s="57" t="s">
        <v>736</v>
      </c>
    </row>
    <row r="161" customFormat="false" ht="27.75" hidden="false" customHeight="true" outlineLevel="0" collapsed="false">
      <c r="A161" s="57" t="s">
        <v>309</v>
      </c>
      <c r="B161" s="57" t="s">
        <v>229</v>
      </c>
      <c r="C161" s="58" t="n">
        <v>46325</v>
      </c>
      <c r="D161" s="57" t="s">
        <v>1522</v>
      </c>
      <c r="E161" s="57" t="s">
        <v>199</v>
      </c>
      <c r="F161" s="57" t="s">
        <v>186</v>
      </c>
      <c r="G161" s="57" t="s">
        <v>611</v>
      </c>
      <c r="H161" s="57" t="s">
        <v>1519</v>
      </c>
      <c r="I161" s="57" t="s">
        <v>483</v>
      </c>
      <c r="J161" s="57"/>
      <c r="K161" s="57" t="s">
        <v>184</v>
      </c>
      <c r="L161" s="57" t="s">
        <v>365</v>
      </c>
      <c r="M161" s="57" t="s">
        <v>614</v>
      </c>
      <c r="N161" s="57" t="s">
        <v>738</v>
      </c>
    </row>
    <row r="163" customFormat="false" ht="15" hidden="false" customHeight="false" outlineLevel="0" collapsed="false">
      <c r="A163" s="75" t="s">
        <v>1539</v>
      </c>
    </row>
    <row r="164" customFormat="false" ht="30" hidden="false" customHeight="true" outlineLevel="0" collapsed="false">
      <c r="A164" s="56" t="s">
        <v>135</v>
      </c>
      <c r="B164" s="56" t="s">
        <v>138</v>
      </c>
      <c r="C164" s="56" t="s">
        <v>106</v>
      </c>
      <c r="D164" s="56" t="s">
        <v>107</v>
      </c>
      <c r="E164" s="56" t="s">
        <v>315</v>
      </c>
      <c r="F164" s="56" t="s">
        <v>109</v>
      </c>
      <c r="G164" s="56" t="s">
        <v>317</v>
      </c>
      <c r="H164" s="56" t="s">
        <v>1492</v>
      </c>
      <c r="I164" s="56" t="s">
        <v>1497</v>
      </c>
    </row>
    <row r="165" customFormat="false" ht="27.75" hidden="false" customHeight="true" outlineLevel="0" collapsed="false">
      <c r="A165" s="76" t="s">
        <v>180</v>
      </c>
      <c r="B165" s="76" t="s">
        <v>182</v>
      </c>
      <c r="C165" s="77" t="n">
        <v>46303</v>
      </c>
      <c r="D165" s="76" t="s">
        <v>1498</v>
      </c>
      <c r="E165" s="76" t="s">
        <v>185</v>
      </c>
      <c r="F165" s="76" t="s">
        <v>186</v>
      </c>
      <c r="G165" s="76" t="s">
        <v>616</v>
      </c>
      <c r="H165" s="76" t="s">
        <v>1540</v>
      </c>
      <c r="I165" s="76" t="s">
        <v>1541</v>
      </c>
    </row>
    <row r="166" customFormat="false" ht="27.75" hidden="false" customHeight="true" outlineLevel="0" collapsed="false">
      <c r="A166" s="76" t="s">
        <v>195</v>
      </c>
      <c r="B166" s="76" t="s">
        <v>197</v>
      </c>
      <c r="C166" s="77" t="n">
        <v>46304</v>
      </c>
      <c r="D166" s="76" t="s">
        <v>1503</v>
      </c>
      <c r="E166" s="76" t="s">
        <v>199</v>
      </c>
      <c r="F166" s="76" t="s">
        <v>200</v>
      </c>
      <c r="G166" s="76" t="s">
        <v>422</v>
      </c>
      <c r="H166" s="76" t="s">
        <v>1499</v>
      </c>
      <c r="I166" s="76" t="s">
        <v>1542</v>
      </c>
    </row>
    <row r="167" customFormat="false" ht="27.75" hidden="false" customHeight="true" outlineLevel="0" collapsed="false">
      <c r="A167" s="76" t="s">
        <v>195</v>
      </c>
      <c r="B167" s="76" t="s">
        <v>197</v>
      </c>
      <c r="C167" s="77" t="n">
        <v>46304</v>
      </c>
      <c r="D167" s="76" t="s">
        <v>1503</v>
      </c>
      <c r="E167" s="76" t="s">
        <v>199</v>
      </c>
      <c r="F167" s="76" t="s">
        <v>200</v>
      </c>
      <c r="G167" s="76" t="s">
        <v>422</v>
      </c>
      <c r="H167" s="76" t="s">
        <v>1543</v>
      </c>
      <c r="I167" s="76" t="s">
        <v>1544</v>
      </c>
    </row>
    <row r="168" customFormat="false" ht="27.75" hidden="false" customHeight="true" outlineLevel="0" collapsed="false">
      <c r="A168" s="76" t="s">
        <v>195</v>
      </c>
      <c r="B168" s="76" t="s">
        <v>197</v>
      </c>
      <c r="C168" s="77" t="n">
        <v>46304</v>
      </c>
      <c r="D168" s="76" t="s">
        <v>1503</v>
      </c>
      <c r="E168" s="76" t="s">
        <v>199</v>
      </c>
      <c r="F168" s="76" t="s">
        <v>200</v>
      </c>
      <c r="G168" s="76" t="s">
        <v>422</v>
      </c>
      <c r="H168" s="76" t="s">
        <v>1516</v>
      </c>
      <c r="I168" s="76" t="s">
        <v>1545</v>
      </c>
    </row>
    <row r="169" customFormat="false" ht="27.75" hidden="false" customHeight="true" outlineLevel="0" collapsed="false">
      <c r="A169" s="76" t="s">
        <v>195</v>
      </c>
      <c r="B169" s="76" t="s">
        <v>197</v>
      </c>
      <c r="C169" s="77" t="n">
        <v>46304</v>
      </c>
      <c r="D169" s="76" t="s">
        <v>1503</v>
      </c>
      <c r="E169" s="76" t="s">
        <v>199</v>
      </c>
      <c r="F169" s="76" t="s">
        <v>200</v>
      </c>
      <c r="G169" s="76" t="s">
        <v>611</v>
      </c>
      <c r="H169" s="76" t="s">
        <v>1546</v>
      </c>
      <c r="I169" s="76" t="s">
        <v>1547</v>
      </c>
    </row>
    <row r="170" customFormat="false" ht="27.75" hidden="false" customHeight="true" outlineLevel="0" collapsed="false">
      <c r="A170" s="76" t="s">
        <v>195</v>
      </c>
      <c r="B170" s="76" t="s">
        <v>197</v>
      </c>
      <c r="C170" s="77" t="n">
        <v>46304</v>
      </c>
      <c r="D170" s="76" t="s">
        <v>1503</v>
      </c>
      <c r="E170" s="76" t="s">
        <v>199</v>
      </c>
      <c r="F170" s="76" t="s">
        <v>200</v>
      </c>
      <c r="G170" s="76" t="s">
        <v>429</v>
      </c>
      <c r="H170" s="76" t="s">
        <v>1548</v>
      </c>
      <c r="I170" s="76" t="s">
        <v>1549</v>
      </c>
    </row>
    <row r="171" customFormat="false" ht="27.75" hidden="false" customHeight="true" outlineLevel="0" collapsed="false">
      <c r="A171" s="76" t="s">
        <v>195</v>
      </c>
      <c r="B171" s="76" t="s">
        <v>197</v>
      </c>
      <c r="C171" s="77" t="n">
        <v>46304</v>
      </c>
      <c r="D171" s="76" t="s">
        <v>1503</v>
      </c>
      <c r="E171" s="76" t="s">
        <v>199</v>
      </c>
      <c r="F171" s="76" t="s">
        <v>200</v>
      </c>
      <c r="G171" s="76" t="s">
        <v>429</v>
      </c>
      <c r="H171" s="76" t="s">
        <v>1550</v>
      </c>
      <c r="I171" s="76" t="s">
        <v>1551</v>
      </c>
    </row>
    <row r="172" customFormat="false" ht="27.75" hidden="false" customHeight="true" outlineLevel="0" collapsed="false">
      <c r="A172" s="76" t="s">
        <v>195</v>
      </c>
      <c r="B172" s="76" t="s">
        <v>197</v>
      </c>
      <c r="C172" s="77" t="n">
        <v>46304</v>
      </c>
      <c r="D172" s="76" t="s">
        <v>1503</v>
      </c>
      <c r="E172" s="76" t="s">
        <v>199</v>
      </c>
      <c r="F172" s="76" t="s">
        <v>200</v>
      </c>
      <c r="G172" s="76" t="s">
        <v>616</v>
      </c>
      <c r="H172" s="76" t="s">
        <v>1552</v>
      </c>
      <c r="I172" s="76" t="s">
        <v>1553</v>
      </c>
    </row>
    <row r="173" customFormat="false" ht="27.75" hidden="false" customHeight="true" outlineLevel="0" collapsed="false">
      <c r="A173" s="76" t="s">
        <v>209</v>
      </c>
      <c r="B173" s="76" t="s">
        <v>211</v>
      </c>
      <c r="C173" s="77" t="n">
        <v>46305</v>
      </c>
      <c r="D173" s="76" t="s">
        <v>1514</v>
      </c>
      <c r="E173" s="76" t="s">
        <v>185</v>
      </c>
      <c r="F173" s="76" t="s">
        <v>212</v>
      </c>
      <c r="G173" s="76" t="s">
        <v>422</v>
      </c>
      <c r="H173" s="76" t="s">
        <v>1499</v>
      </c>
      <c r="I173" s="76" t="s">
        <v>1542</v>
      </c>
    </row>
    <row r="174" customFormat="false" ht="27.75" hidden="false" customHeight="true" outlineLevel="0" collapsed="false">
      <c r="A174" s="76" t="s">
        <v>209</v>
      </c>
      <c r="B174" s="76" t="s">
        <v>211</v>
      </c>
      <c r="C174" s="77" t="n">
        <v>46305</v>
      </c>
      <c r="D174" s="76" t="s">
        <v>1514</v>
      </c>
      <c r="E174" s="76" t="s">
        <v>185</v>
      </c>
      <c r="F174" s="76" t="s">
        <v>212</v>
      </c>
      <c r="G174" s="76" t="s">
        <v>429</v>
      </c>
      <c r="H174" s="76" t="s">
        <v>1501</v>
      </c>
      <c r="I174" s="76" t="s">
        <v>1554</v>
      </c>
    </row>
    <row r="175" customFormat="false" ht="27.75" hidden="false" customHeight="true" outlineLevel="0" collapsed="false">
      <c r="A175" s="76" t="s">
        <v>209</v>
      </c>
      <c r="B175" s="76" t="s">
        <v>211</v>
      </c>
      <c r="C175" s="77" t="n">
        <v>46305</v>
      </c>
      <c r="D175" s="76" t="s">
        <v>1514</v>
      </c>
      <c r="E175" s="76" t="s">
        <v>185</v>
      </c>
      <c r="F175" s="76" t="s">
        <v>212</v>
      </c>
      <c r="G175" s="76" t="s">
        <v>616</v>
      </c>
      <c r="H175" s="76" t="s">
        <v>1552</v>
      </c>
      <c r="I175" s="76" t="s">
        <v>1553</v>
      </c>
    </row>
    <row r="176" customFormat="false" ht="27.75" hidden="false" customHeight="true" outlineLevel="0" collapsed="false">
      <c r="A176" s="76" t="s">
        <v>215</v>
      </c>
      <c r="B176" s="76" t="s">
        <v>216</v>
      </c>
      <c r="C176" s="77" t="n">
        <v>46305</v>
      </c>
      <c r="D176" s="76" t="s">
        <v>1515</v>
      </c>
      <c r="E176" s="76" t="s">
        <v>199</v>
      </c>
      <c r="F176" s="76" t="s">
        <v>186</v>
      </c>
      <c r="G176" s="76" t="s">
        <v>422</v>
      </c>
      <c r="H176" s="76" t="s">
        <v>1543</v>
      </c>
      <c r="I176" s="76" t="s">
        <v>1555</v>
      </c>
    </row>
    <row r="177" customFormat="false" ht="27.75" hidden="false" customHeight="true" outlineLevel="0" collapsed="false">
      <c r="A177" s="76" t="s">
        <v>215</v>
      </c>
      <c r="B177" s="76" t="s">
        <v>216</v>
      </c>
      <c r="C177" s="77" t="n">
        <v>46305</v>
      </c>
      <c r="D177" s="76" t="s">
        <v>1515</v>
      </c>
      <c r="E177" s="76" t="s">
        <v>199</v>
      </c>
      <c r="F177" s="76" t="s">
        <v>186</v>
      </c>
      <c r="G177" s="76" t="s">
        <v>429</v>
      </c>
      <c r="H177" s="76" t="s">
        <v>1556</v>
      </c>
      <c r="I177" s="76" t="s">
        <v>1557</v>
      </c>
    </row>
    <row r="178" customFormat="false" ht="27.75" hidden="false" customHeight="true" outlineLevel="0" collapsed="false">
      <c r="A178" s="76" t="s">
        <v>228</v>
      </c>
      <c r="B178" s="76" t="s">
        <v>229</v>
      </c>
      <c r="C178" s="77" t="n">
        <v>46310</v>
      </c>
      <c r="D178" s="76" t="s">
        <v>1522</v>
      </c>
      <c r="E178" s="76" t="s">
        <v>199</v>
      </c>
      <c r="F178" s="76" t="s">
        <v>186</v>
      </c>
      <c r="G178" s="76" t="s">
        <v>429</v>
      </c>
      <c r="H178" s="76" t="s">
        <v>1556</v>
      </c>
      <c r="I178" s="76" t="s">
        <v>1558</v>
      </c>
    </row>
    <row r="179" customFormat="false" ht="27.75" hidden="false" customHeight="true" outlineLevel="0" collapsed="false">
      <c r="A179" s="76" t="s">
        <v>228</v>
      </c>
      <c r="B179" s="76" t="s">
        <v>229</v>
      </c>
      <c r="C179" s="77" t="n">
        <v>46310</v>
      </c>
      <c r="D179" s="76" t="s">
        <v>1522</v>
      </c>
      <c r="E179" s="76" t="s">
        <v>199</v>
      </c>
      <c r="F179" s="76" t="s">
        <v>186</v>
      </c>
      <c r="G179" s="76" t="s">
        <v>616</v>
      </c>
      <c r="H179" s="76" t="s">
        <v>1540</v>
      </c>
      <c r="I179" s="76" t="s">
        <v>1541</v>
      </c>
    </row>
    <row r="180" customFormat="false" ht="27.75" hidden="false" customHeight="true" outlineLevel="0" collapsed="false">
      <c r="A180" s="76" t="s">
        <v>232</v>
      </c>
      <c r="B180" s="76" t="s">
        <v>233</v>
      </c>
      <c r="C180" s="77" t="n">
        <v>46304</v>
      </c>
      <c r="D180" s="76" t="s">
        <v>1498</v>
      </c>
      <c r="E180" s="76" t="s">
        <v>199</v>
      </c>
      <c r="F180" s="76" t="s">
        <v>186</v>
      </c>
      <c r="G180" s="76" t="s">
        <v>429</v>
      </c>
      <c r="H180" s="76" t="s">
        <v>1556</v>
      </c>
      <c r="I180" s="76" t="s">
        <v>1558</v>
      </c>
    </row>
    <row r="181" customFormat="false" ht="27.75" hidden="false" customHeight="true" outlineLevel="0" collapsed="false">
      <c r="A181" s="76" t="s">
        <v>232</v>
      </c>
      <c r="B181" s="76" t="s">
        <v>233</v>
      </c>
      <c r="C181" s="77" t="n">
        <v>46304</v>
      </c>
      <c r="D181" s="76" t="s">
        <v>1498</v>
      </c>
      <c r="E181" s="76" t="s">
        <v>199</v>
      </c>
      <c r="F181" s="76" t="s">
        <v>186</v>
      </c>
      <c r="G181" s="76" t="s">
        <v>616</v>
      </c>
      <c r="H181" s="76" t="s">
        <v>1540</v>
      </c>
      <c r="I181" s="76" t="s">
        <v>1541</v>
      </c>
    </row>
    <row r="182" customFormat="false" ht="27.75" hidden="false" customHeight="true" outlineLevel="0" collapsed="false">
      <c r="A182" s="76" t="s">
        <v>235</v>
      </c>
      <c r="B182" s="76" t="s">
        <v>236</v>
      </c>
      <c r="C182" s="77" t="n">
        <v>46305</v>
      </c>
      <c r="D182" s="76" t="s">
        <v>1524</v>
      </c>
      <c r="E182" s="76" t="s">
        <v>185</v>
      </c>
      <c r="F182" s="76" t="s">
        <v>200</v>
      </c>
      <c r="G182" s="76" t="s">
        <v>422</v>
      </c>
      <c r="H182" s="76" t="s">
        <v>1499</v>
      </c>
      <c r="I182" s="76" t="s">
        <v>1559</v>
      </c>
    </row>
    <row r="183" customFormat="false" ht="27.75" hidden="false" customHeight="true" outlineLevel="0" collapsed="false">
      <c r="A183" s="76" t="s">
        <v>235</v>
      </c>
      <c r="B183" s="76" t="s">
        <v>236</v>
      </c>
      <c r="C183" s="77" t="n">
        <v>46305</v>
      </c>
      <c r="D183" s="76" t="s">
        <v>1524</v>
      </c>
      <c r="E183" s="76" t="s">
        <v>185</v>
      </c>
      <c r="F183" s="76" t="s">
        <v>200</v>
      </c>
      <c r="G183" s="76" t="s">
        <v>429</v>
      </c>
      <c r="H183" s="76" t="s">
        <v>1501</v>
      </c>
      <c r="I183" s="76" t="s">
        <v>1554</v>
      </c>
    </row>
    <row r="184" customFormat="false" ht="27.75" hidden="false" customHeight="true" outlineLevel="0" collapsed="false">
      <c r="A184" s="76" t="s">
        <v>235</v>
      </c>
      <c r="B184" s="76" t="s">
        <v>236</v>
      </c>
      <c r="C184" s="77" t="n">
        <v>46305</v>
      </c>
      <c r="D184" s="76" t="s">
        <v>1524</v>
      </c>
      <c r="E184" s="76" t="s">
        <v>185</v>
      </c>
      <c r="F184" s="76" t="s">
        <v>200</v>
      </c>
      <c r="G184" s="76" t="s">
        <v>616</v>
      </c>
      <c r="H184" s="76" t="s">
        <v>1552</v>
      </c>
      <c r="I184" s="76" t="s">
        <v>1553</v>
      </c>
    </row>
    <row r="185" customFormat="false" ht="27.75" hidden="false" customHeight="true" outlineLevel="0" collapsed="false">
      <c r="A185" s="76" t="s">
        <v>243</v>
      </c>
      <c r="B185" s="76" t="s">
        <v>245</v>
      </c>
      <c r="C185" s="77" t="n">
        <v>46306</v>
      </c>
      <c r="D185" s="76" t="s">
        <v>1525</v>
      </c>
      <c r="E185" s="76" t="s">
        <v>199</v>
      </c>
      <c r="F185" s="76" t="s">
        <v>200</v>
      </c>
      <c r="G185" s="76" t="s">
        <v>422</v>
      </c>
      <c r="H185" s="76" t="s">
        <v>1499</v>
      </c>
      <c r="I185" s="76" t="s">
        <v>1559</v>
      </c>
    </row>
    <row r="186" customFormat="false" ht="27.75" hidden="false" customHeight="true" outlineLevel="0" collapsed="false">
      <c r="A186" s="76" t="s">
        <v>243</v>
      </c>
      <c r="B186" s="76" t="s">
        <v>245</v>
      </c>
      <c r="C186" s="77" t="n">
        <v>46306</v>
      </c>
      <c r="D186" s="76" t="s">
        <v>1525</v>
      </c>
      <c r="E186" s="76" t="s">
        <v>199</v>
      </c>
      <c r="F186" s="76" t="s">
        <v>200</v>
      </c>
      <c r="G186" s="76" t="s">
        <v>422</v>
      </c>
      <c r="H186" s="76" t="s">
        <v>1543</v>
      </c>
      <c r="I186" s="76" t="s">
        <v>1560</v>
      </c>
    </row>
    <row r="187" customFormat="false" ht="27.75" hidden="false" customHeight="true" outlineLevel="0" collapsed="false">
      <c r="A187" s="76" t="s">
        <v>243</v>
      </c>
      <c r="B187" s="76" t="s">
        <v>245</v>
      </c>
      <c r="C187" s="77" t="n">
        <v>46306</v>
      </c>
      <c r="D187" s="76" t="s">
        <v>1525</v>
      </c>
      <c r="E187" s="76" t="s">
        <v>199</v>
      </c>
      <c r="F187" s="76" t="s">
        <v>200</v>
      </c>
      <c r="G187" s="76" t="s">
        <v>422</v>
      </c>
      <c r="H187" s="76" t="s">
        <v>1516</v>
      </c>
      <c r="I187" s="76" t="s">
        <v>1561</v>
      </c>
    </row>
    <row r="188" customFormat="false" ht="27.75" hidden="false" customHeight="true" outlineLevel="0" collapsed="false">
      <c r="A188" s="76" t="s">
        <v>243</v>
      </c>
      <c r="B188" s="76" t="s">
        <v>245</v>
      </c>
      <c r="C188" s="77" t="n">
        <v>46306</v>
      </c>
      <c r="D188" s="76" t="s">
        <v>1525</v>
      </c>
      <c r="E188" s="76" t="s">
        <v>199</v>
      </c>
      <c r="F188" s="76" t="s">
        <v>200</v>
      </c>
      <c r="G188" s="76" t="s">
        <v>611</v>
      </c>
      <c r="H188" s="76" t="s">
        <v>1546</v>
      </c>
      <c r="I188" s="76" t="s">
        <v>1562</v>
      </c>
    </row>
    <row r="189" customFormat="false" ht="27.75" hidden="false" customHeight="true" outlineLevel="0" collapsed="false">
      <c r="A189" s="76" t="s">
        <v>243</v>
      </c>
      <c r="B189" s="76" t="s">
        <v>245</v>
      </c>
      <c r="C189" s="77" t="n">
        <v>46306</v>
      </c>
      <c r="D189" s="76" t="s">
        <v>1525</v>
      </c>
      <c r="E189" s="76" t="s">
        <v>199</v>
      </c>
      <c r="F189" s="76" t="s">
        <v>200</v>
      </c>
      <c r="G189" s="76" t="s">
        <v>429</v>
      </c>
      <c r="H189" s="76" t="s">
        <v>1548</v>
      </c>
      <c r="I189" s="76" t="s">
        <v>1563</v>
      </c>
    </row>
    <row r="190" customFormat="false" ht="27.75" hidden="false" customHeight="true" outlineLevel="0" collapsed="false">
      <c r="A190" s="76" t="s">
        <v>243</v>
      </c>
      <c r="B190" s="76" t="s">
        <v>245</v>
      </c>
      <c r="C190" s="77" t="n">
        <v>46306</v>
      </c>
      <c r="D190" s="76" t="s">
        <v>1525</v>
      </c>
      <c r="E190" s="76" t="s">
        <v>199</v>
      </c>
      <c r="F190" s="76" t="s">
        <v>200</v>
      </c>
      <c r="G190" s="76" t="s">
        <v>429</v>
      </c>
      <c r="H190" s="76" t="s">
        <v>1550</v>
      </c>
      <c r="I190" s="76" t="s">
        <v>1564</v>
      </c>
    </row>
    <row r="191" customFormat="false" ht="27.75" hidden="false" customHeight="true" outlineLevel="0" collapsed="false">
      <c r="A191" s="76" t="s">
        <v>243</v>
      </c>
      <c r="B191" s="76" t="s">
        <v>245</v>
      </c>
      <c r="C191" s="77" t="n">
        <v>46306</v>
      </c>
      <c r="D191" s="76" t="s">
        <v>1525</v>
      </c>
      <c r="E191" s="76" t="s">
        <v>199</v>
      </c>
      <c r="F191" s="76" t="s">
        <v>200</v>
      </c>
      <c r="G191" s="76" t="s">
        <v>616</v>
      </c>
      <c r="H191" s="76" t="s">
        <v>1552</v>
      </c>
      <c r="I191" s="76" t="s">
        <v>1553</v>
      </c>
    </row>
    <row r="192" customFormat="false" ht="27.75" hidden="false" customHeight="true" outlineLevel="0" collapsed="false">
      <c r="A192" s="76" t="s">
        <v>248</v>
      </c>
      <c r="B192" s="76" t="s">
        <v>250</v>
      </c>
      <c r="C192" s="77" t="n">
        <v>46307</v>
      </c>
      <c r="D192" s="76" t="s">
        <v>1526</v>
      </c>
      <c r="E192" s="76" t="s">
        <v>199</v>
      </c>
      <c r="F192" s="76" t="s">
        <v>200</v>
      </c>
      <c r="G192" s="76" t="s">
        <v>422</v>
      </c>
      <c r="H192" s="76" t="s">
        <v>1499</v>
      </c>
      <c r="I192" s="76" t="s">
        <v>1565</v>
      </c>
    </row>
    <row r="193" customFormat="false" ht="27.75" hidden="false" customHeight="true" outlineLevel="0" collapsed="false">
      <c r="A193" s="76" t="s">
        <v>248</v>
      </c>
      <c r="B193" s="76" t="s">
        <v>250</v>
      </c>
      <c r="C193" s="77" t="n">
        <v>46307</v>
      </c>
      <c r="D193" s="76" t="s">
        <v>1526</v>
      </c>
      <c r="E193" s="76" t="s">
        <v>199</v>
      </c>
      <c r="F193" s="76" t="s">
        <v>200</v>
      </c>
      <c r="G193" s="76" t="s">
        <v>422</v>
      </c>
      <c r="H193" s="76" t="s">
        <v>1543</v>
      </c>
      <c r="I193" s="76" t="s">
        <v>1566</v>
      </c>
    </row>
    <row r="194" customFormat="false" ht="27.75" hidden="false" customHeight="true" outlineLevel="0" collapsed="false">
      <c r="A194" s="76" t="s">
        <v>248</v>
      </c>
      <c r="B194" s="76" t="s">
        <v>250</v>
      </c>
      <c r="C194" s="77" t="n">
        <v>46307</v>
      </c>
      <c r="D194" s="76" t="s">
        <v>1526</v>
      </c>
      <c r="E194" s="76" t="s">
        <v>199</v>
      </c>
      <c r="F194" s="76" t="s">
        <v>200</v>
      </c>
      <c r="G194" s="76" t="s">
        <v>422</v>
      </c>
      <c r="H194" s="76" t="s">
        <v>1516</v>
      </c>
      <c r="I194" s="76" t="s">
        <v>1567</v>
      </c>
    </row>
    <row r="195" customFormat="false" ht="27.75" hidden="false" customHeight="true" outlineLevel="0" collapsed="false">
      <c r="A195" s="76" t="s">
        <v>248</v>
      </c>
      <c r="B195" s="76" t="s">
        <v>250</v>
      </c>
      <c r="C195" s="77" t="n">
        <v>46307</v>
      </c>
      <c r="D195" s="76" t="s">
        <v>1526</v>
      </c>
      <c r="E195" s="76" t="s">
        <v>199</v>
      </c>
      <c r="F195" s="76" t="s">
        <v>200</v>
      </c>
      <c r="G195" s="76" t="s">
        <v>481</v>
      </c>
      <c r="H195" s="76" t="s">
        <v>1508</v>
      </c>
      <c r="I195" s="76" t="s">
        <v>1568</v>
      </c>
    </row>
    <row r="196" customFormat="false" ht="27.75" hidden="false" customHeight="true" outlineLevel="0" collapsed="false">
      <c r="A196" s="76" t="s">
        <v>248</v>
      </c>
      <c r="B196" s="76" t="s">
        <v>250</v>
      </c>
      <c r="C196" s="77" t="n">
        <v>46307</v>
      </c>
      <c r="D196" s="76" t="s">
        <v>1526</v>
      </c>
      <c r="E196" s="76" t="s">
        <v>199</v>
      </c>
      <c r="F196" s="76" t="s">
        <v>200</v>
      </c>
      <c r="G196" s="76" t="s">
        <v>481</v>
      </c>
      <c r="H196" s="76" t="s">
        <v>1569</v>
      </c>
      <c r="I196" s="76" t="s">
        <v>1570</v>
      </c>
    </row>
    <row r="197" customFormat="false" ht="27.75" hidden="false" customHeight="true" outlineLevel="0" collapsed="false">
      <c r="A197" s="76" t="s">
        <v>248</v>
      </c>
      <c r="B197" s="76" t="s">
        <v>250</v>
      </c>
      <c r="C197" s="77" t="n">
        <v>46307</v>
      </c>
      <c r="D197" s="76" t="s">
        <v>1526</v>
      </c>
      <c r="E197" s="76" t="s">
        <v>199</v>
      </c>
      <c r="F197" s="76" t="s">
        <v>200</v>
      </c>
      <c r="G197" s="76" t="s">
        <v>611</v>
      </c>
      <c r="H197" s="76" t="s">
        <v>1546</v>
      </c>
      <c r="I197" s="76" t="s">
        <v>1571</v>
      </c>
    </row>
    <row r="198" customFormat="false" ht="27.75" hidden="false" customHeight="true" outlineLevel="0" collapsed="false">
      <c r="A198" s="76" t="s">
        <v>248</v>
      </c>
      <c r="B198" s="76" t="s">
        <v>250</v>
      </c>
      <c r="C198" s="77" t="n">
        <v>46307</v>
      </c>
      <c r="D198" s="76" t="s">
        <v>1526</v>
      </c>
      <c r="E198" s="76" t="s">
        <v>199</v>
      </c>
      <c r="F198" s="76" t="s">
        <v>200</v>
      </c>
      <c r="G198" s="76" t="s">
        <v>429</v>
      </c>
      <c r="H198" s="76" t="s">
        <v>1548</v>
      </c>
      <c r="I198" s="76" t="s">
        <v>1572</v>
      </c>
    </row>
    <row r="199" customFormat="false" ht="27.75" hidden="false" customHeight="true" outlineLevel="0" collapsed="false">
      <c r="A199" s="76" t="s">
        <v>248</v>
      </c>
      <c r="B199" s="76" t="s">
        <v>250</v>
      </c>
      <c r="C199" s="77" t="n">
        <v>46307</v>
      </c>
      <c r="D199" s="76" t="s">
        <v>1526</v>
      </c>
      <c r="E199" s="76" t="s">
        <v>199</v>
      </c>
      <c r="F199" s="76" t="s">
        <v>200</v>
      </c>
      <c r="G199" s="76" t="s">
        <v>429</v>
      </c>
      <c r="H199" s="76" t="s">
        <v>1550</v>
      </c>
      <c r="I199" s="76" t="s">
        <v>1573</v>
      </c>
    </row>
    <row r="200" customFormat="false" ht="27.75" hidden="false" customHeight="true" outlineLevel="0" collapsed="false">
      <c r="A200" s="76" t="s">
        <v>248</v>
      </c>
      <c r="B200" s="76" t="s">
        <v>250</v>
      </c>
      <c r="C200" s="77" t="n">
        <v>46307</v>
      </c>
      <c r="D200" s="76" t="s">
        <v>1526</v>
      </c>
      <c r="E200" s="76" t="s">
        <v>199</v>
      </c>
      <c r="F200" s="76" t="s">
        <v>200</v>
      </c>
      <c r="G200" s="76" t="s">
        <v>616</v>
      </c>
      <c r="H200" s="76" t="s">
        <v>1552</v>
      </c>
      <c r="I200" s="76" t="s">
        <v>1553</v>
      </c>
    </row>
    <row r="201" customFormat="false" ht="27.75" hidden="false" customHeight="true" outlineLevel="0" collapsed="false">
      <c r="A201" s="76" t="s">
        <v>255</v>
      </c>
      <c r="B201" s="76" t="s">
        <v>256</v>
      </c>
      <c r="C201" s="77" t="n">
        <v>46307</v>
      </c>
      <c r="D201" s="76" t="s">
        <v>1527</v>
      </c>
      <c r="E201" s="76" t="s">
        <v>185</v>
      </c>
      <c r="F201" s="76" t="s">
        <v>200</v>
      </c>
      <c r="G201" s="76" t="s">
        <v>422</v>
      </c>
      <c r="H201" s="76" t="s">
        <v>1499</v>
      </c>
      <c r="I201" s="76" t="s">
        <v>1565</v>
      </c>
    </row>
    <row r="202" customFormat="false" ht="27.75" hidden="false" customHeight="true" outlineLevel="0" collapsed="false">
      <c r="A202" s="76" t="s">
        <v>255</v>
      </c>
      <c r="B202" s="76" t="s">
        <v>256</v>
      </c>
      <c r="C202" s="77" t="n">
        <v>46307</v>
      </c>
      <c r="D202" s="76" t="s">
        <v>1527</v>
      </c>
      <c r="E202" s="76" t="s">
        <v>185</v>
      </c>
      <c r="F202" s="76" t="s">
        <v>200</v>
      </c>
      <c r="G202" s="76" t="s">
        <v>429</v>
      </c>
      <c r="H202" s="76" t="s">
        <v>1501</v>
      </c>
      <c r="I202" s="76" t="s">
        <v>1554</v>
      </c>
    </row>
    <row r="203" customFormat="false" ht="27.75" hidden="false" customHeight="true" outlineLevel="0" collapsed="false">
      <c r="A203" s="76" t="s">
        <v>255</v>
      </c>
      <c r="B203" s="76" t="s">
        <v>256</v>
      </c>
      <c r="C203" s="77" t="n">
        <v>46307</v>
      </c>
      <c r="D203" s="76" t="s">
        <v>1527</v>
      </c>
      <c r="E203" s="76" t="s">
        <v>185</v>
      </c>
      <c r="F203" s="76" t="s">
        <v>200</v>
      </c>
      <c r="G203" s="76" t="s">
        <v>616</v>
      </c>
      <c r="H203" s="76" t="s">
        <v>1552</v>
      </c>
      <c r="I203" s="76" t="s">
        <v>1553</v>
      </c>
    </row>
    <row r="204" customFormat="false" ht="27.75" hidden="false" customHeight="true" outlineLevel="0" collapsed="false">
      <c r="A204" s="76" t="s">
        <v>258</v>
      </c>
      <c r="B204" s="76" t="s">
        <v>259</v>
      </c>
      <c r="C204" s="77" t="n">
        <v>46307</v>
      </c>
      <c r="D204" s="76" t="s">
        <v>1528</v>
      </c>
      <c r="E204" s="76" t="s">
        <v>199</v>
      </c>
      <c r="F204" s="76" t="s">
        <v>261</v>
      </c>
      <c r="G204" s="76" t="s">
        <v>422</v>
      </c>
      <c r="H204" s="76" t="s">
        <v>1543</v>
      </c>
      <c r="I204" s="76" t="s">
        <v>1574</v>
      </c>
    </row>
    <row r="205" customFormat="false" ht="27.75" hidden="false" customHeight="true" outlineLevel="0" collapsed="false">
      <c r="A205" s="76" t="s">
        <v>258</v>
      </c>
      <c r="B205" s="76" t="s">
        <v>259</v>
      </c>
      <c r="C205" s="77" t="n">
        <v>46307</v>
      </c>
      <c r="D205" s="76" t="s">
        <v>1528</v>
      </c>
      <c r="E205" s="76" t="s">
        <v>199</v>
      </c>
      <c r="F205" s="76" t="s">
        <v>261</v>
      </c>
      <c r="G205" s="76" t="s">
        <v>429</v>
      </c>
      <c r="H205" s="76" t="s">
        <v>1556</v>
      </c>
      <c r="I205" s="76" t="s">
        <v>1575</v>
      </c>
    </row>
    <row r="206" customFormat="false" ht="27.75" hidden="false" customHeight="true" outlineLevel="0" collapsed="false">
      <c r="A206" s="76" t="s">
        <v>273</v>
      </c>
      <c r="B206" s="76" t="s">
        <v>274</v>
      </c>
      <c r="C206" s="77" t="n">
        <v>46310</v>
      </c>
      <c r="D206" s="76" t="s">
        <v>1522</v>
      </c>
      <c r="E206" s="76" t="s">
        <v>185</v>
      </c>
      <c r="F206" s="76" t="s">
        <v>186</v>
      </c>
      <c r="G206" s="76" t="s">
        <v>616</v>
      </c>
      <c r="H206" s="76" t="s">
        <v>1540</v>
      </c>
      <c r="I206" s="76" t="s">
        <v>1541</v>
      </c>
    </row>
    <row r="207" customFormat="false" ht="27.75" hidden="false" customHeight="true" outlineLevel="0" collapsed="false">
      <c r="A207" s="76" t="s">
        <v>275</v>
      </c>
      <c r="B207" s="76" t="s">
        <v>233</v>
      </c>
      <c r="C207" s="77" t="n">
        <v>46320</v>
      </c>
      <c r="D207" s="76" t="s">
        <v>1498</v>
      </c>
      <c r="E207" s="76" t="s">
        <v>185</v>
      </c>
      <c r="F207" s="76" t="s">
        <v>186</v>
      </c>
      <c r="G207" s="76" t="s">
        <v>616</v>
      </c>
      <c r="H207" s="76" t="s">
        <v>1540</v>
      </c>
      <c r="I207" s="76" t="s">
        <v>1541</v>
      </c>
    </row>
    <row r="208" customFormat="false" ht="27.75" hidden="false" customHeight="true" outlineLevel="0" collapsed="false">
      <c r="A208" s="76" t="s">
        <v>277</v>
      </c>
      <c r="B208" s="76" t="s">
        <v>278</v>
      </c>
      <c r="C208" s="77" t="n">
        <v>46321</v>
      </c>
      <c r="D208" s="76" t="s">
        <v>1531</v>
      </c>
      <c r="E208" s="76" t="s">
        <v>185</v>
      </c>
      <c r="F208" s="76" t="s">
        <v>200</v>
      </c>
      <c r="G208" s="76" t="s">
        <v>422</v>
      </c>
      <c r="H208" s="76" t="s">
        <v>1499</v>
      </c>
      <c r="I208" s="76" t="s">
        <v>1576</v>
      </c>
    </row>
    <row r="209" customFormat="false" ht="27.75" hidden="false" customHeight="true" outlineLevel="0" collapsed="false">
      <c r="A209" s="76" t="s">
        <v>287</v>
      </c>
      <c r="B209" s="76" t="s">
        <v>289</v>
      </c>
      <c r="C209" s="77" t="n">
        <v>46322</v>
      </c>
      <c r="D209" s="76" t="s">
        <v>1533</v>
      </c>
      <c r="E209" s="76" t="s">
        <v>199</v>
      </c>
      <c r="F209" s="76" t="s">
        <v>200</v>
      </c>
      <c r="G209" s="76" t="s">
        <v>422</v>
      </c>
      <c r="H209" s="76" t="s">
        <v>1499</v>
      </c>
      <c r="I209" s="76" t="s">
        <v>1576</v>
      </c>
    </row>
    <row r="210" customFormat="false" ht="27.75" hidden="false" customHeight="true" outlineLevel="0" collapsed="false">
      <c r="A210" s="76" t="s">
        <v>287</v>
      </c>
      <c r="B210" s="76" t="s">
        <v>289</v>
      </c>
      <c r="C210" s="77" t="n">
        <v>46322</v>
      </c>
      <c r="D210" s="76" t="s">
        <v>1533</v>
      </c>
      <c r="E210" s="76" t="s">
        <v>199</v>
      </c>
      <c r="F210" s="76" t="s">
        <v>200</v>
      </c>
      <c r="G210" s="76" t="s">
        <v>422</v>
      </c>
      <c r="H210" s="76" t="s">
        <v>1543</v>
      </c>
      <c r="I210" s="76" t="s">
        <v>1577</v>
      </c>
    </row>
    <row r="211" customFormat="false" ht="27.75" hidden="false" customHeight="true" outlineLevel="0" collapsed="false">
      <c r="A211" s="76" t="s">
        <v>287</v>
      </c>
      <c r="B211" s="76" t="s">
        <v>289</v>
      </c>
      <c r="C211" s="77" t="n">
        <v>46322</v>
      </c>
      <c r="D211" s="76" t="s">
        <v>1533</v>
      </c>
      <c r="E211" s="76" t="s">
        <v>199</v>
      </c>
      <c r="F211" s="76" t="s">
        <v>200</v>
      </c>
      <c r="G211" s="76" t="s">
        <v>611</v>
      </c>
      <c r="H211" s="76" t="s">
        <v>1546</v>
      </c>
      <c r="I211" s="76" t="s">
        <v>1578</v>
      </c>
    </row>
    <row r="212" customFormat="false" ht="27.75" hidden="false" customHeight="true" outlineLevel="0" collapsed="false">
      <c r="A212" s="76" t="s">
        <v>287</v>
      </c>
      <c r="B212" s="76" t="s">
        <v>289</v>
      </c>
      <c r="C212" s="77" t="n">
        <v>46322</v>
      </c>
      <c r="D212" s="76" t="s">
        <v>1533</v>
      </c>
      <c r="E212" s="76" t="s">
        <v>199</v>
      </c>
      <c r="F212" s="76" t="s">
        <v>200</v>
      </c>
      <c r="G212" s="76" t="s">
        <v>429</v>
      </c>
      <c r="H212" s="76" t="s">
        <v>1548</v>
      </c>
      <c r="I212" s="76" t="s">
        <v>1579</v>
      </c>
    </row>
    <row r="213" customFormat="false" ht="27.75" hidden="false" customHeight="true" outlineLevel="0" collapsed="false">
      <c r="A213" s="76" t="s">
        <v>287</v>
      </c>
      <c r="B213" s="76" t="s">
        <v>289</v>
      </c>
      <c r="C213" s="77" t="n">
        <v>46322</v>
      </c>
      <c r="D213" s="76" t="s">
        <v>1533</v>
      </c>
      <c r="E213" s="76" t="s">
        <v>199</v>
      </c>
      <c r="F213" s="76" t="s">
        <v>200</v>
      </c>
      <c r="G213" s="76" t="s">
        <v>429</v>
      </c>
      <c r="H213" s="76" t="s">
        <v>1550</v>
      </c>
      <c r="I213" s="76" t="s">
        <v>1580</v>
      </c>
    </row>
    <row r="214" customFormat="false" ht="27.75" hidden="false" customHeight="true" outlineLevel="0" collapsed="false">
      <c r="A214" s="76" t="s">
        <v>290</v>
      </c>
      <c r="B214" s="76" t="s">
        <v>291</v>
      </c>
      <c r="C214" s="77" t="n">
        <v>46322</v>
      </c>
      <c r="D214" s="76" t="s">
        <v>1535</v>
      </c>
      <c r="E214" s="76" t="s">
        <v>199</v>
      </c>
      <c r="F214" s="76" t="s">
        <v>212</v>
      </c>
      <c r="G214" s="76" t="s">
        <v>422</v>
      </c>
      <c r="H214" s="76" t="s">
        <v>1499</v>
      </c>
      <c r="I214" s="76" t="s">
        <v>1581</v>
      </c>
    </row>
    <row r="215" customFormat="false" ht="27.75" hidden="false" customHeight="true" outlineLevel="0" collapsed="false">
      <c r="A215" s="76" t="s">
        <v>290</v>
      </c>
      <c r="B215" s="76" t="s">
        <v>291</v>
      </c>
      <c r="C215" s="77" t="n">
        <v>46322</v>
      </c>
      <c r="D215" s="76" t="s">
        <v>1535</v>
      </c>
      <c r="E215" s="76" t="s">
        <v>199</v>
      </c>
      <c r="F215" s="76" t="s">
        <v>212</v>
      </c>
      <c r="G215" s="76" t="s">
        <v>422</v>
      </c>
      <c r="H215" s="76" t="s">
        <v>1543</v>
      </c>
      <c r="I215" s="76" t="s">
        <v>1582</v>
      </c>
    </row>
    <row r="216" customFormat="false" ht="27.75" hidden="false" customHeight="true" outlineLevel="0" collapsed="false">
      <c r="A216" s="76" t="s">
        <v>290</v>
      </c>
      <c r="B216" s="76" t="s">
        <v>291</v>
      </c>
      <c r="C216" s="77" t="n">
        <v>46322</v>
      </c>
      <c r="D216" s="76" t="s">
        <v>1535</v>
      </c>
      <c r="E216" s="76" t="s">
        <v>199</v>
      </c>
      <c r="F216" s="76" t="s">
        <v>212</v>
      </c>
      <c r="G216" s="76" t="s">
        <v>429</v>
      </c>
      <c r="H216" s="76" t="s">
        <v>1556</v>
      </c>
      <c r="I216" s="76" t="s">
        <v>1583</v>
      </c>
    </row>
    <row r="217" customFormat="false" ht="27.75" hidden="false" customHeight="true" outlineLevel="0" collapsed="false">
      <c r="A217" s="76" t="s">
        <v>298</v>
      </c>
      <c r="B217" s="76" t="s">
        <v>299</v>
      </c>
      <c r="C217" s="77" t="n">
        <v>46324</v>
      </c>
      <c r="D217" s="76" t="s">
        <v>1536</v>
      </c>
      <c r="E217" s="76" t="s">
        <v>185</v>
      </c>
      <c r="F217" s="76" t="s">
        <v>212</v>
      </c>
      <c r="G217" s="76" t="s">
        <v>422</v>
      </c>
      <c r="H217" s="76" t="s">
        <v>1499</v>
      </c>
      <c r="I217" s="76" t="s">
        <v>1581</v>
      </c>
    </row>
    <row r="218" customFormat="false" ht="27.75" hidden="false" customHeight="true" outlineLevel="0" collapsed="false">
      <c r="A218" s="76" t="s">
        <v>301</v>
      </c>
      <c r="B218" s="76" t="s">
        <v>302</v>
      </c>
      <c r="C218" s="77" t="n">
        <v>46324</v>
      </c>
      <c r="D218" s="76" t="s">
        <v>1537</v>
      </c>
      <c r="E218" s="76" t="s">
        <v>185</v>
      </c>
      <c r="F218" s="76" t="s">
        <v>200</v>
      </c>
      <c r="G218" s="76" t="s">
        <v>422</v>
      </c>
      <c r="H218" s="76" t="s">
        <v>1499</v>
      </c>
      <c r="I218" s="76" t="s">
        <v>1584</v>
      </c>
    </row>
    <row r="219" customFormat="false" ht="27.75" hidden="false" customHeight="true" outlineLevel="0" collapsed="false">
      <c r="A219" s="76" t="s">
        <v>301</v>
      </c>
      <c r="B219" s="76" t="s">
        <v>302</v>
      </c>
      <c r="C219" s="77" t="n">
        <v>46324</v>
      </c>
      <c r="D219" s="76" t="s">
        <v>1537</v>
      </c>
      <c r="E219" s="76" t="s">
        <v>185</v>
      </c>
      <c r="F219" s="76" t="s">
        <v>200</v>
      </c>
      <c r="G219" s="76" t="s">
        <v>429</v>
      </c>
      <c r="H219" s="76" t="s">
        <v>1501</v>
      </c>
      <c r="I219" s="76" t="s">
        <v>1554</v>
      </c>
    </row>
    <row r="220" customFormat="false" ht="27.75" hidden="false" customHeight="true" outlineLevel="0" collapsed="false">
      <c r="A220" s="76" t="s">
        <v>301</v>
      </c>
      <c r="B220" s="76" t="s">
        <v>302</v>
      </c>
      <c r="C220" s="77" t="n">
        <v>46324</v>
      </c>
      <c r="D220" s="76" t="s">
        <v>1537</v>
      </c>
      <c r="E220" s="76" t="s">
        <v>185</v>
      </c>
      <c r="F220" s="76" t="s">
        <v>200</v>
      </c>
      <c r="G220" s="76" t="s">
        <v>616</v>
      </c>
      <c r="H220" s="76" t="s">
        <v>1552</v>
      </c>
      <c r="I220" s="76" t="s">
        <v>1553</v>
      </c>
    </row>
    <row r="221" customFormat="false" ht="27.75" hidden="false" customHeight="true" outlineLevel="0" collapsed="false">
      <c r="A221" s="76" t="s">
        <v>307</v>
      </c>
      <c r="B221" s="76" t="s">
        <v>308</v>
      </c>
      <c r="C221" s="77" t="n">
        <v>46325</v>
      </c>
      <c r="D221" s="76" t="s">
        <v>1538</v>
      </c>
      <c r="E221" s="76" t="s">
        <v>199</v>
      </c>
      <c r="F221" s="76" t="s">
        <v>200</v>
      </c>
      <c r="G221" s="76" t="s">
        <v>422</v>
      </c>
      <c r="H221" s="76" t="s">
        <v>1499</v>
      </c>
      <c r="I221" s="76" t="s">
        <v>1584</v>
      </c>
    </row>
    <row r="222" customFormat="false" ht="27.75" hidden="false" customHeight="true" outlineLevel="0" collapsed="false">
      <c r="A222" s="76" t="s">
        <v>307</v>
      </c>
      <c r="B222" s="76" t="s">
        <v>308</v>
      </c>
      <c r="C222" s="77" t="n">
        <v>46325</v>
      </c>
      <c r="D222" s="76" t="s">
        <v>1538</v>
      </c>
      <c r="E222" s="76" t="s">
        <v>199</v>
      </c>
      <c r="F222" s="76" t="s">
        <v>200</v>
      </c>
      <c r="G222" s="76" t="s">
        <v>422</v>
      </c>
      <c r="H222" s="76" t="s">
        <v>1543</v>
      </c>
      <c r="I222" s="76" t="s">
        <v>1585</v>
      </c>
    </row>
    <row r="223" customFormat="false" ht="27.75" hidden="false" customHeight="true" outlineLevel="0" collapsed="false">
      <c r="A223" s="76" t="s">
        <v>307</v>
      </c>
      <c r="B223" s="76" t="s">
        <v>308</v>
      </c>
      <c r="C223" s="77" t="n">
        <v>46325</v>
      </c>
      <c r="D223" s="76" t="s">
        <v>1538</v>
      </c>
      <c r="E223" s="76" t="s">
        <v>199</v>
      </c>
      <c r="F223" s="76" t="s">
        <v>200</v>
      </c>
      <c r="G223" s="76" t="s">
        <v>422</v>
      </c>
      <c r="H223" s="76" t="s">
        <v>1516</v>
      </c>
      <c r="I223" s="76" t="s">
        <v>1586</v>
      </c>
    </row>
    <row r="224" customFormat="false" ht="27.75" hidden="false" customHeight="true" outlineLevel="0" collapsed="false">
      <c r="A224" s="76" t="s">
        <v>307</v>
      </c>
      <c r="B224" s="76" t="s">
        <v>308</v>
      </c>
      <c r="C224" s="77" t="n">
        <v>46325</v>
      </c>
      <c r="D224" s="76" t="s">
        <v>1538</v>
      </c>
      <c r="E224" s="76" t="s">
        <v>199</v>
      </c>
      <c r="F224" s="76" t="s">
        <v>200</v>
      </c>
      <c r="G224" s="76" t="s">
        <v>481</v>
      </c>
      <c r="H224" s="76" t="s">
        <v>1508</v>
      </c>
      <c r="I224" s="76" t="s">
        <v>1587</v>
      </c>
    </row>
    <row r="225" customFormat="false" ht="27.75" hidden="false" customHeight="true" outlineLevel="0" collapsed="false">
      <c r="A225" s="76" t="s">
        <v>307</v>
      </c>
      <c r="B225" s="76" t="s">
        <v>308</v>
      </c>
      <c r="C225" s="77" t="n">
        <v>46325</v>
      </c>
      <c r="D225" s="76" t="s">
        <v>1538</v>
      </c>
      <c r="E225" s="76" t="s">
        <v>199</v>
      </c>
      <c r="F225" s="76" t="s">
        <v>200</v>
      </c>
      <c r="G225" s="76" t="s">
        <v>481</v>
      </c>
      <c r="H225" s="76" t="s">
        <v>1569</v>
      </c>
      <c r="I225" s="76" t="s">
        <v>1588</v>
      </c>
    </row>
    <row r="226" customFormat="false" ht="27.75" hidden="false" customHeight="true" outlineLevel="0" collapsed="false">
      <c r="A226" s="76" t="s">
        <v>307</v>
      </c>
      <c r="B226" s="76" t="s">
        <v>308</v>
      </c>
      <c r="C226" s="77" t="n">
        <v>46325</v>
      </c>
      <c r="D226" s="76" t="s">
        <v>1538</v>
      </c>
      <c r="E226" s="76" t="s">
        <v>199</v>
      </c>
      <c r="F226" s="76" t="s">
        <v>200</v>
      </c>
      <c r="G226" s="76" t="s">
        <v>611</v>
      </c>
      <c r="H226" s="76" t="s">
        <v>1546</v>
      </c>
      <c r="I226" s="76" t="s">
        <v>1589</v>
      </c>
    </row>
    <row r="227" customFormat="false" ht="27.75" hidden="false" customHeight="true" outlineLevel="0" collapsed="false">
      <c r="A227" s="76" t="s">
        <v>307</v>
      </c>
      <c r="B227" s="76" t="s">
        <v>308</v>
      </c>
      <c r="C227" s="77" t="n">
        <v>46325</v>
      </c>
      <c r="D227" s="76" t="s">
        <v>1538</v>
      </c>
      <c r="E227" s="76" t="s">
        <v>199</v>
      </c>
      <c r="F227" s="76" t="s">
        <v>200</v>
      </c>
      <c r="G227" s="76" t="s">
        <v>429</v>
      </c>
      <c r="H227" s="76" t="s">
        <v>1548</v>
      </c>
      <c r="I227" s="76" t="s">
        <v>1590</v>
      </c>
    </row>
    <row r="228" customFormat="false" ht="27.75" hidden="false" customHeight="true" outlineLevel="0" collapsed="false">
      <c r="A228" s="76" t="s">
        <v>307</v>
      </c>
      <c r="B228" s="76" t="s">
        <v>308</v>
      </c>
      <c r="C228" s="77" t="n">
        <v>46325</v>
      </c>
      <c r="D228" s="76" t="s">
        <v>1538</v>
      </c>
      <c r="E228" s="76" t="s">
        <v>199</v>
      </c>
      <c r="F228" s="76" t="s">
        <v>200</v>
      </c>
      <c r="G228" s="76" t="s">
        <v>429</v>
      </c>
      <c r="H228" s="76" t="s">
        <v>1550</v>
      </c>
      <c r="I228" s="76" t="s">
        <v>1591</v>
      </c>
    </row>
    <row r="229" customFormat="false" ht="27.75" hidden="false" customHeight="true" outlineLevel="0" collapsed="false">
      <c r="A229" s="76" t="s">
        <v>307</v>
      </c>
      <c r="B229" s="76" t="s">
        <v>308</v>
      </c>
      <c r="C229" s="77" t="n">
        <v>46325</v>
      </c>
      <c r="D229" s="76" t="s">
        <v>1538</v>
      </c>
      <c r="E229" s="76" t="s">
        <v>199</v>
      </c>
      <c r="F229" s="76" t="s">
        <v>200</v>
      </c>
      <c r="G229" s="76" t="s">
        <v>616</v>
      </c>
      <c r="H229" s="76" t="s">
        <v>1552</v>
      </c>
      <c r="I229" s="76" t="s">
        <v>1553</v>
      </c>
    </row>
    <row r="230" customFormat="false" ht="27.75" hidden="false" customHeight="true" outlineLevel="0" collapsed="false">
      <c r="A230" s="76" t="s">
        <v>309</v>
      </c>
      <c r="B230" s="76" t="s">
        <v>229</v>
      </c>
      <c r="C230" s="77" t="n">
        <v>46325</v>
      </c>
      <c r="D230" s="76" t="s">
        <v>1522</v>
      </c>
      <c r="E230" s="76" t="s">
        <v>199</v>
      </c>
      <c r="F230" s="76" t="s">
        <v>186</v>
      </c>
      <c r="G230" s="76" t="s">
        <v>429</v>
      </c>
      <c r="H230" s="76" t="s">
        <v>1556</v>
      </c>
      <c r="I230" s="76" t="s">
        <v>1558</v>
      </c>
    </row>
    <row r="231" customFormat="false" ht="27.75" hidden="false" customHeight="true" outlineLevel="0" collapsed="false">
      <c r="A231" s="76" t="s">
        <v>309</v>
      </c>
      <c r="B231" s="76" t="s">
        <v>229</v>
      </c>
      <c r="C231" s="77" t="n">
        <v>46325</v>
      </c>
      <c r="D231" s="76" t="s">
        <v>1522</v>
      </c>
      <c r="E231" s="76" t="s">
        <v>199</v>
      </c>
      <c r="F231" s="76" t="s">
        <v>186</v>
      </c>
      <c r="G231" s="76" t="s">
        <v>616</v>
      </c>
      <c r="H231" s="76" t="s">
        <v>1540</v>
      </c>
      <c r="I231" s="76" t="s">
        <v>1541</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4" min="11" style="0" width="22"/>
  </cols>
  <sheetData>
    <row r="1" customFormat="false" ht="24" hidden="false" customHeight="true" outlineLevel="0" collapsed="false">
      <c r="A1" s="54" t="s">
        <v>1592</v>
      </c>
    </row>
    <row r="2" customFormat="false" ht="15" hidden="false" customHeight="false" outlineLevel="0" collapsed="false">
      <c r="A2" s="2" t="s">
        <v>1593</v>
      </c>
    </row>
    <row r="3" customFormat="false" ht="48" hidden="false" customHeight="true" outlineLevel="0" collapsed="false">
      <c r="H3" s="78" t="s">
        <v>1594</v>
      </c>
      <c r="I3" s="78" t="s">
        <v>1595</v>
      </c>
      <c r="K3" s="78" t="s">
        <v>1596</v>
      </c>
      <c r="L3" s="79" t="s">
        <v>1597</v>
      </c>
      <c r="M3" s="79" t="s">
        <v>1598</v>
      </c>
      <c r="N3" s="79" t="s">
        <v>1599</v>
      </c>
    </row>
    <row r="4" customFormat="false" ht="39.75" hidden="false" customHeight="true" outlineLevel="0" collapsed="false">
      <c r="A4" s="80" t="s">
        <v>1600</v>
      </c>
      <c r="B4" s="81"/>
      <c r="H4" s="82" t="s">
        <v>1601</v>
      </c>
      <c r="I4" s="82" t="s">
        <v>75</v>
      </c>
      <c r="K4" s="82" t="s">
        <v>1602</v>
      </c>
      <c r="L4" s="82" t="s">
        <v>1603</v>
      </c>
      <c r="M4" s="82" t="s">
        <v>1604</v>
      </c>
      <c r="N4" s="82" t="s">
        <v>1605</v>
      </c>
    </row>
    <row r="5" customFormat="false" ht="27.75" hidden="false" customHeight="true" outlineLevel="0" collapsed="false">
      <c r="A5" s="80" t="s">
        <v>1606</v>
      </c>
      <c r="B5" s="83" t="n">
        <v>8</v>
      </c>
      <c r="H5" s="82" t="s">
        <v>1607</v>
      </c>
      <c r="I5" s="82" t="s">
        <v>1608</v>
      </c>
      <c r="K5" s="82" t="s">
        <v>1603</v>
      </c>
      <c r="L5" s="82" t="s">
        <v>1609</v>
      </c>
      <c r="M5" s="82" t="s">
        <v>1610</v>
      </c>
      <c r="N5" s="82" t="s">
        <v>1611</v>
      </c>
    </row>
    <row r="6" customFormat="false" ht="25.5" hidden="false" customHeight="true" outlineLevel="0" collapsed="false">
      <c r="A6" s="80" t="s">
        <v>1612</v>
      </c>
      <c r="B6" s="84" t="n">
        <f aca="true">IF(ISNUMBER(B4),B4,NOW()-N(B5)/24)</f>
        <v>46294.0368591251</v>
      </c>
      <c r="C6" s="85" t="n">
        <f aca="false">B6+8/24</f>
        <v>46294.3701924584</v>
      </c>
      <c r="D6" s="86" t="s">
        <v>1613</v>
      </c>
      <c r="H6" s="82" t="s">
        <v>1614</v>
      </c>
      <c r="K6" s="82" t="s">
        <v>1615</v>
      </c>
      <c r="L6" s="82" t="s">
        <v>1615</v>
      </c>
      <c r="M6" s="82" t="s">
        <v>1616</v>
      </c>
      <c r="N6" s="82" t="s">
        <v>1617</v>
      </c>
    </row>
    <row r="7" customFormat="false" ht="51.75" hidden="false" customHeight="true" outlineLevel="0" collapsed="false">
      <c r="A7" s="80" t="s">
        <v>1618</v>
      </c>
      <c r="B7" s="83" t="n">
        <v>6</v>
      </c>
      <c r="C7" s="87" t="n">
        <f aca="false">IF(ISNUMBER(B7),MIN(MAX(B7,1),10),6)</f>
        <v>6</v>
      </c>
      <c r="D7" s="86" t="s">
        <v>1619</v>
      </c>
      <c r="H7" s="82" t="s">
        <v>1620</v>
      </c>
      <c r="K7" s="82" t="s">
        <v>1609</v>
      </c>
      <c r="L7" s="82" t="s">
        <v>1621</v>
      </c>
      <c r="M7" s="82" t="s">
        <v>1622</v>
      </c>
      <c r="N7" s="82" t="s">
        <v>1623</v>
      </c>
    </row>
    <row r="8" customFormat="false" ht="39.75" hidden="false" customHeight="true" outlineLevel="0" collapsed="false">
      <c r="A8" s="80" t="s">
        <v>1624</v>
      </c>
      <c r="B8" s="83" t="n">
        <v>24</v>
      </c>
      <c r="C8" s="87" t="n">
        <f aca="false">IF(ISNUMBER(B8),MIN(MAX(B8,1),72),24)</f>
        <v>24</v>
      </c>
      <c r="D8" s="86" t="s">
        <v>1625</v>
      </c>
      <c r="H8" s="82" t="s">
        <v>1626</v>
      </c>
      <c r="K8" s="82" t="s">
        <v>1627</v>
      </c>
      <c r="L8" s="82" t="s">
        <v>1628</v>
      </c>
      <c r="M8" s="82" t="s">
        <v>1629</v>
      </c>
      <c r="N8" s="82" t="s">
        <v>1630</v>
      </c>
    </row>
    <row r="9" customFormat="false" ht="27.75" hidden="false" customHeight="true" outlineLevel="0" collapsed="false">
      <c r="A9" s="80" t="s">
        <v>1631</v>
      </c>
      <c r="B9" s="83" t="n">
        <v>12</v>
      </c>
      <c r="C9" s="87" t="n">
        <f aca="false">IF(ISNUMBER(B9),MIN(MAX(B9,1),48),12)</f>
        <v>12</v>
      </c>
      <c r="D9" s="86" t="s">
        <v>1632</v>
      </c>
      <c r="H9" s="82" t="s">
        <v>92</v>
      </c>
      <c r="K9" s="82" t="s">
        <v>1633</v>
      </c>
      <c r="L9" s="82" t="s">
        <v>1634</v>
      </c>
      <c r="M9" s="82" t="s">
        <v>1635</v>
      </c>
      <c r="N9" s="82" t="s">
        <v>1636</v>
      </c>
    </row>
    <row r="10" customFormat="false" ht="27.75" hidden="false" customHeight="true" outlineLevel="0" collapsed="false">
      <c r="A10" s="80" t="s">
        <v>1637</v>
      </c>
      <c r="B10" s="83" t="n">
        <v>14</v>
      </c>
      <c r="C10" s="87" t="n">
        <f aca="false">IF(ISNUMBER(B10),MIN(MAX(B10,1),60),14)</f>
        <v>14</v>
      </c>
      <c r="D10" s="86" t="s">
        <v>1638</v>
      </c>
      <c r="K10" s="82" t="s">
        <v>1639</v>
      </c>
      <c r="L10" s="82" t="s">
        <v>1640</v>
      </c>
      <c r="M10" s="82" t="s">
        <v>1641</v>
      </c>
      <c r="N10" s="82" t="s">
        <v>1642</v>
      </c>
    </row>
    <row r="11" customFormat="false" ht="15" hidden="false" customHeight="false" outlineLevel="0" collapsed="false">
      <c r="A11" s="88" t="s">
        <v>1643</v>
      </c>
      <c r="K11" s="82" t="s">
        <v>1621</v>
      </c>
      <c r="L11" s="82" t="s">
        <v>1644</v>
      </c>
      <c r="M11" s="82" t="s">
        <v>1645</v>
      </c>
    </row>
    <row r="12" customFormat="false" ht="30" hidden="false" customHeight="true" outlineLevel="0" collapsed="false">
      <c r="A12" s="56" t="s">
        <v>1646</v>
      </c>
      <c r="B12" s="56" t="s">
        <v>1647</v>
      </c>
      <c r="C12" s="56" t="s">
        <v>1648</v>
      </c>
      <c r="D12" s="56" t="s">
        <v>1649</v>
      </c>
      <c r="E12" s="56" t="s">
        <v>1650</v>
      </c>
      <c r="F12" s="56" t="s">
        <v>1651</v>
      </c>
      <c r="K12" s="82" t="s">
        <v>1652</v>
      </c>
      <c r="L12" s="82" t="s">
        <v>1653</v>
      </c>
      <c r="M12" s="82" t="s">
        <v>1654</v>
      </c>
    </row>
    <row r="13" customFormat="false" ht="15" hidden="false" customHeight="false" outlineLevel="0" collapsed="false">
      <c r="A13" s="89" t="s">
        <v>184</v>
      </c>
      <c r="B13" s="89" t="s">
        <v>1655</v>
      </c>
      <c r="C13" s="89" t="n">
        <v>8</v>
      </c>
      <c r="D13" s="89"/>
      <c r="E13" s="90"/>
      <c r="F13" s="90"/>
      <c r="K13" s="82" t="s">
        <v>1623</v>
      </c>
      <c r="L13" s="82" t="s">
        <v>1656</v>
      </c>
      <c r="M13" s="82" t="s">
        <v>1657</v>
      </c>
    </row>
    <row r="14" customFormat="false" ht="15" hidden="false" customHeight="false" outlineLevel="0" collapsed="false">
      <c r="A14" s="89" t="s">
        <v>251</v>
      </c>
      <c r="B14" s="89" t="s">
        <v>1655</v>
      </c>
      <c r="C14" s="89" t="n">
        <v>8</v>
      </c>
      <c r="D14" s="89"/>
      <c r="E14" s="90"/>
      <c r="F14" s="90"/>
      <c r="K14" s="82" t="s">
        <v>1611</v>
      </c>
      <c r="L14" s="82" t="s">
        <v>1652</v>
      </c>
      <c r="M14" s="82" t="s">
        <v>1658</v>
      </c>
    </row>
    <row r="15" customFormat="false" ht="15" hidden="false" customHeight="false" outlineLevel="0" collapsed="false">
      <c r="A15" s="89" t="s">
        <v>303</v>
      </c>
      <c r="B15" s="89" t="s">
        <v>1655</v>
      </c>
      <c r="C15" s="89" t="n">
        <v>8</v>
      </c>
      <c r="D15" s="89"/>
      <c r="E15" s="90"/>
      <c r="F15" s="90"/>
      <c r="K15" s="82" t="s">
        <v>1659</v>
      </c>
      <c r="L15" s="82" t="s">
        <v>1660</v>
      </c>
      <c r="M15" s="82" t="s">
        <v>1661</v>
      </c>
    </row>
    <row r="16" customFormat="false" ht="15" hidden="false" customHeight="false" outlineLevel="0" collapsed="false">
      <c r="A16" s="89" t="s">
        <v>183</v>
      </c>
      <c r="B16" s="89" t="s">
        <v>1662</v>
      </c>
      <c r="C16" s="89" t="n">
        <v>0</v>
      </c>
      <c r="D16" s="89" t="n">
        <v>1</v>
      </c>
      <c r="E16" s="90" t="n">
        <v>46110.0416666667</v>
      </c>
      <c r="F16" s="90" t="n">
        <v>46320.0416666667</v>
      </c>
      <c r="K16" s="82" t="s">
        <v>1663</v>
      </c>
      <c r="L16" s="82" t="s">
        <v>1664</v>
      </c>
      <c r="M16" s="82" t="s">
        <v>1665</v>
      </c>
    </row>
    <row r="17" customFormat="false" ht="15" hidden="false" customHeight="false" outlineLevel="0" collapsed="false">
      <c r="A17" s="89" t="s">
        <v>198</v>
      </c>
      <c r="B17" s="89" t="s">
        <v>1666</v>
      </c>
      <c r="C17" s="89" t="n">
        <v>7</v>
      </c>
      <c r="D17" s="89"/>
      <c r="E17" s="90"/>
      <c r="F17" s="90"/>
      <c r="K17" s="82" t="s">
        <v>1667</v>
      </c>
      <c r="L17" s="82" t="s">
        <v>1668</v>
      </c>
      <c r="M17" s="82" t="s">
        <v>1669</v>
      </c>
    </row>
    <row r="18" customFormat="false" ht="15" hidden="false" customHeight="false" outlineLevel="0" collapsed="false">
      <c r="A18" s="89" t="s">
        <v>237</v>
      </c>
      <c r="B18" s="89" t="s">
        <v>1670</v>
      </c>
      <c r="C18" s="89" t="n">
        <v>7</v>
      </c>
      <c r="D18" s="89"/>
      <c r="E18" s="90"/>
      <c r="F18" s="90"/>
      <c r="K18" s="82" t="s">
        <v>1671</v>
      </c>
      <c r="L18" s="82" t="s">
        <v>1672</v>
      </c>
      <c r="M18" s="82" t="s">
        <v>1673</v>
      </c>
    </row>
    <row r="19" customFormat="false" ht="15" hidden="false" customHeight="false" outlineLevel="0" collapsed="false">
      <c r="A19" s="89" t="s">
        <v>217</v>
      </c>
      <c r="B19" s="89" t="s">
        <v>1674</v>
      </c>
      <c r="C19" s="89" t="n">
        <v>9</v>
      </c>
      <c r="D19" s="89"/>
      <c r="E19" s="90"/>
      <c r="F19" s="90"/>
      <c r="K19" s="82" t="s">
        <v>1675</v>
      </c>
      <c r="L19" s="82" t="s">
        <v>1676</v>
      </c>
      <c r="M19" s="82" t="s">
        <v>1677</v>
      </c>
    </row>
    <row r="20" customFormat="false" ht="15" hidden="false" customHeight="false" outlineLevel="0" collapsed="false">
      <c r="A20" s="89" t="s">
        <v>292</v>
      </c>
      <c r="B20" s="89" t="s">
        <v>1674</v>
      </c>
      <c r="C20" s="89" t="n">
        <v>9</v>
      </c>
      <c r="D20" s="89"/>
      <c r="E20" s="90"/>
      <c r="F20" s="90"/>
      <c r="K20" s="82" t="s">
        <v>1678</v>
      </c>
      <c r="L20" s="82" t="s">
        <v>1679</v>
      </c>
      <c r="M20" s="82" t="s">
        <v>1680</v>
      </c>
    </row>
    <row r="21" customFormat="false" ht="15" hidden="false" customHeight="false" outlineLevel="0" collapsed="false">
      <c r="A21" s="89" t="s">
        <v>279</v>
      </c>
      <c r="B21" s="89" t="s">
        <v>1681</v>
      </c>
      <c r="C21" s="89" t="n">
        <v>8</v>
      </c>
      <c r="D21" s="89"/>
      <c r="E21" s="90"/>
      <c r="F21" s="90"/>
      <c r="K21" s="82" t="s">
        <v>1682</v>
      </c>
      <c r="L21" s="82" t="s">
        <v>1683</v>
      </c>
      <c r="M21" s="82" t="s">
        <v>1684</v>
      </c>
    </row>
    <row r="22" customFormat="false" ht="15" hidden="false" customHeight="false" outlineLevel="0" collapsed="false">
      <c r="A22" s="89" t="s">
        <v>260</v>
      </c>
      <c r="B22" s="89" t="s">
        <v>1685</v>
      </c>
      <c r="C22" s="89" t="n">
        <v>9.5</v>
      </c>
      <c r="D22" s="89" t="n">
        <v>10.5</v>
      </c>
      <c r="E22" s="90" t="n">
        <v>46298.6875</v>
      </c>
      <c r="F22" s="90" t="n">
        <v>46480.6875</v>
      </c>
      <c r="K22" s="82" t="s">
        <v>1686</v>
      </c>
      <c r="L22" s="82" t="s">
        <v>1687</v>
      </c>
      <c r="M22" s="82" t="s">
        <v>1688</v>
      </c>
    </row>
    <row r="23" customFormat="false" ht="30" hidden="false" customHeight="true" outlineLevel="0" collapsed="false">
      <c r="A23" s="91" t="s">
        <v>1689</v>
      </c>
      <c r="B23" s="91"/>
      <c r="C23" s="91"/>
      <c r="D23" s="91"/>
      <c r="E23" s="91"/>
      <c r="F23" s="91"/>
      <c r="K23" s="82" t="s">
        <v>1690</v>
      </c>
      <c r="L23" s="82" t="s">
        <v>1691</v>
      </c>
      <c r="M23" s="82" t="s">
        <v>1692</v>
      </c>
    </row>
    <row r="24" customFormat="false" ht="15" hidden="false" customHeight="false" outlineLevel="0" collapsed="false">
      <c r="K24" s="82" t="s">
        <v>1693</v>
      </c>
      <c r="L24" s="82" t="s">
        <v>1694</v>
      </c>
      <c r="M24" s="82" t="s">
        <v>1695</v>
      </c>
    </row>
    <row r="25" customFormat="false" ht="15" hidden="false" customHeight="false" outlineLevel="0" collapsed="false">
      <c r="K25" s="82" t="s">
        <v>1696</v>
      </c>
      <c r="L25" s="82" t="s">
        <v>1697</v>
      </c>
      <c r="M25" s="82" t="s">
        <v>1698</v>
      </c>
    </row>
    <row r="26" customFormat="false" ht="15" hidden="false" customHeight="false" outlineLevel="0" collapsed="false">
      <c r="K26" s="82" t="s">
        <v>1699</v>
      </c>
      <c r="L26" s="82" t="s">
        <v>1700</v>
      </c>
      <c r="M26" s="82" t="s">
        <v>1701</v>
      </c>
    </row>
    <row r="27" customFormat="false" ht="15" hidden="false" customHeight="false" outlineLevel="0" collapsed="false">
      <c r="K27" s="82" t="s">
        <v>1702</v>
      </c>
      <c r="L27" s="82" t="s">
        <v>1703</v>
      </c>
      <c r="M27" s="82" t="s">
        <v>1704</v>
      </c>
    </row>
    <row r="28" customFormat="false" ht="15" hidden="false" customHeight="false" outlineLevel="0" collapsed="false">
      <c r="K28" s="82" t="s">
        <v>1705</v>
      </c>
      <c r="L28" s="82" t="s">
        <v>1706</v>
      </c>
      <c r="M28" s="82" t="s">
        <v>1707</v>
      </c>
    </row>
    <row r="29" customFormat="false" ht="15" hidden="false" customHeight="false" outlineLevel="0" collapsed="false">
      <c r="K29" s="82" t="s">
        <v>1708</v>
      </c>
    </row>
    <row r="30" customFormat="false" ht="15" hidden="false" customHeight="false" outlineLevel="0" collapsed="false">
      <c r="K30" s="82" t="s">
        <v>1709</v>
      </c>
    </row>
    <row r="31" customFormat="false" ht="15" hidden="false" customHeight="false" outlineLevel="0" collapsed="false">
      <c r="K31" s="82" t="s">
        <v>1710</v>
      </c>
    </row>
    <row r="32" customFormat="false" ht="15" hidden="false" customHeight="false" outlineLevel="0" collapsed="false">
      <c r="K32" s="82" t="s">
        <v>1711</v>
      </c>
    </row>
    <row r="33" customFormat="false" ht="15" hidden="false" customHeight="false" outlineLevel="0" collapsed="false">
      <c r="K33" s="82" t="s">
        <v>1697</v>
      </c>
    </row>
    <row r="34" customFormat="false" ht="15" hidden="false" customHeight="false" outlineLevel="0" collapsed="false">
      <c r="K34" s="82" t="s">
        <v>1712</v>
      </c>
    </row>
    <row r="35" customFormat="false" ht="15" hidden="false" customHeight="false" outlineLevel="0" collapsed="false">
      <c r="K35" s="82" t="s">
        <v>1713</v>
      </c>
    </row>
    <row r="36" customFormat="false" ht="15" hidden="false" customHeight="false" outlineLevel="0" collapsed="false">
      <c r="K36" s="82" t="s">
        <v>1714</v>
      </c>
    </row>
    <row r="37" customFormat="false" ht="15" hidden="false" customHeight="false" outlineLevel="0" collapsed="false">
      <c r="K37" s="82" t="s">
        <v>1715</v>
      </c>
    </row>
    <row r="38" customFormat="false" ht="15" hidden="false" customHeight="false" outlineLevel="0" collapsed="false">
      <c r="K38" s="82" t="s">
        <v>1716</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1717</v>
      </c>
      <c r="B2" s="94" t="str">
        <f aca="false">Flights!$F$5&amp;"   "&amp;TEXT(Flights!$D$5,"DD-MMM-YY")&amp;" ("&amp;Flights!$E$5&amp;")"</f>
        <v>MH0001   08-Oct-26 (THU)</v>
      </c>
      <c r="C2" s="94"/>
      <c r="D2" s="94"/>
      <c r="E2" s="95" t="s">
        <v>1718</v>
      </c>
      <c r="F2" s="96" t="str">
        <f aca="false">Flights!$AT$5</f>
        <v>NOT READY – DOCUMENTS</v>
      </c>
      <c r="G2" s="96"/>
      <c r="H2" s="96"/>
    </row>
    <row r="3" customFormat="false" ht="24" hidden="false" customHeight="true" outlineLevel="0" collapsed="false">
      <c r="A3" s="93" t="s">
        <v>1719</v>
      </c>
      <c r="B3" s="94" t="str">
        <f aca="false">Flights!$G$5&amp;" → "&amp;Flights!$H$5&amp;"   Class "&amp;Flights!$K$5&amp;"   Seat "&amp;Flights!$O$5</f>
        <v>LHR → KUL   Class EY   Seat 14C</v>
      </c>
      <c r="C3" s="94"/>
      <c r="D3" s="94"/>
      <c r="E3" s="95" t="s">
        <v>71</v>
      </c>
      <c r="F3" s="95" t="s">
        <v>1720</v>
      </c>
      <c r="G3" s="95" t="s">
        <v>1721</v>
      </c>
      <c r="H3" s="95"/>
    </row>
    <row r="4" customFormat="false" ht="24" hidden="false" customHeight="true" outlineLevel="0" collapsed="false">
      <c r="A4" s="93" t="s">
        <v>1722</v>
      </c>
      <c r="B4" s="94" t="str">
        <f aca="false">IF(ISNUMBER(Flights!$I$5),TEXT(Flights!$I$5,"DD-MMM-YY HH:MM"),"")&amp;" "&amp;Flights!$G$5&amp;"  →  "&amp;IF(ISNUMBER(Flights!$J$5),TEXT(Flights!$J$5,"DD-MMM-YY HH:MM"),"")&amp;" "&amp;Flights!$H$5</f>
        <v>08-Oct-26 21:35 LHR  →  09-Oct-26 17:50 KUL</v>
      </c>
      <c r="C4" s="94"/>
      <c r="D4" s="94"/>
      <c r="E4" s="93" t="s">
        <v>1723</v>
      </c>
      <c r="F4" s="97" t="str">
        <f aca="false">IF(ISNUMBER(Flights!$AG$5),TEXT(Flights!$AG$5,"DD-MMM-YY HH:MM"),"")&amp;" "&amp;Flights!$V$5</f>
        <v>01-Oct-26 21:35 LHR</v>
      </c>
      <c r="G4" s="98" t="n">
        <f aca="false">Flights!$AJ$5</f>
        <v>0</v>
      </c>
      <c r="H4" s="98"/>
    </row>
    <row r="5" customFormat="false" ht="24" hidden="false" customHeight="true" outlineLevel="0" collapsed="false">
      <c r="A5" s="93" t="s">
        <v>1724</v>
      </c>
      <c r="B5" s="94" t="str">
        <f aca="false">Flights!$L$5&amp;" – "&amp;Flights!$M$5</f>
        <v>A350 – A350-900: A359 (9M-MAB..MAG, row 6) or A350 9M-MAH (row 7) - tail to confirm</v>
      </c>
      <c r="C5" s="94"/>
      <c r="D5" s="94"/>
      <c r="E5" s="93" t="s">
        <v>1725</v>
      </c>
      <c r="F5" s="97" t="str">
        <f aca="false">IF(ISNUMBER(Flights!$AH$5),TEXT(Flights!$AH$5,"DD-MMM-YY HH:MM"),"")&amp;" "&amp;Flights!$V$5</f>
        <v>07-Oct-26 21:35 LHR</v>
      </c>
      <c r="G5" s="98" t="n">
        <f aca="false">Flights!$AK$5</f>
        <v>0</v>
      </c>
      <c r="H5" s="98"/>
    </row>
    <row r="6" customFormat="false" ht="24" hidden="false" customHeight="true" outlineLevel="0" collapsed="false">
      <c r="A6" s="93" t="s">
        <v>1726</v>
      </c>
      <c r="B6" s="94" t="str">
        <f aca="false">IF(TRIM(Flights!$N$5)="","__________________",Flights!$N$5)</f>
        <v>__________________</v>
      </c>
      <c r="C6" s="94"/>
      <c r="D6" s="94"/>
      <c r="E6" s="93" t="s">
        <v>1727</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1728</v>
      </c>
      <c r="B7" s="94" t="str">
        <f aca="false">Flights!$T$5</f>
        <v>2.5 Meal (Meal)</v>
      </c>
      <c r="C7" s="94"/>
      <c r="D7" s="94"/>
      <c r="E7" s="93" t="s">
        <v>1729</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153</v>
      </c>
      <c r="B8" s="94" t="str">
        <f aca="false">Flights!$V$5&amp;"   (reference uplift stns: "&amp;Flights!$U$5&amp;")"</f>
        <v>LHR   (reference uplift stns: KUL/LHR)</v>
      </c>
      <c r="C8" s="94"/>
      <c r="D8" s="94"/>
      <c r="E8" s="93" t="s">
        <v>1730</v>
      </c>
      <c r="F8" s="99" t="s">
        <v>1731</v>
      </c>
      <c r="G8" s="98" t="n">
        <f aca="false">Flights!$AN$5</f>
        <v>0</v>
      </c>
      <c r="H8" s="98"/>
    </row>
    <row r="9" customFormat="false" ht="12.75" hidden="false" customHeight="true" outlineLevel="0" collapsed="false">
      <c r="A9" s="93" t="s">
        <v>1732</v>
      </c>
      <c r="B9" s="94" t="str">
        <f aca="false">TRIM(Flights!$P$5&amp;"  "&amp;Flights!$Q$5)</f>
        <v>-</v>
      </c>
      <c r="C9" s="94"/>
      <c r="D9" s="94"/>
      <c r="E9" s="93" t="s">
        <v>1733</v>
      </c>
      <c r="F9" s="100" t="n">
        <f aca="false">Flights!$AP$5</f>
        <v>0</v>
      </c>
      <c r="G9" s="100" t="n">
        <f aca="false">Flights!$AQ$5</f>
        <v>0</v>
      </c>
      <c r="H9" s="100" t="n">
        <f aca="false">Flights!$AU$5</f>
        <v>0</v>
      </c>
    </row>
    <row r="10" customFormat="false" ht="24" hidden="false" customHeight="true" outlineLevel="0" collapsed="false">
      <c r="A10" s="93" t="s">
        <v>1734</v>
      </c>
      <c r="B10" s="94" t="str">
        <f aca="false">IF(TRIM(Flights!$X$5)="","__________________",Flights!$X$5)</f>
        <v>__________________</v>
      </c>
      <c r="C10" s="94"/>
      <c r="D10" s="94"/>
      <c r="E10" s="93" t="s">
        <v>1735</v>
      </c>
      <c r="F10" s="100" t="n">
        <f aca="false">Flights!$AO$5</f>
        <v>24</v>
      </c>
      <c r="G10" s="100" t="n">
        <f aca="false">Flights!$AS$5</f>
        <v>1</v>
      </c>
      <c r="H10" s="100" t="n">
        <f aca="false">Flights!$AR$5</f>
        <v>2</v>
      </c>
    </row>
    <row r="11" customFormat="false" ht="21" hidden="false" customHeight="true" outlineLevel="0" collapsed="false">
      <c r="A11" s="93" t="s">
        <v>1736</v>
      </c>
      <c r="B11" s="94" t="str">
        <f aca="false">IF(TRIM(Flights!$Y$5)="","__________________",Flights!$Y$5)</f>
        <v>__________________</v>
      </c>
      <c r="C11" s="94"/>
      <c r="D11" s="94"/>
      <c r="E11" s="93" t="s">
        <v>1737</v>
      </c>
      <c r="F11" s="100" t="str">
        <f aca="false">Flights!$AV$5&amp;" / "&amp;Flights!$AW$5</f>
        <v>0 / 24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1748</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1749</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1762</v>
      </c>
      <c r="B52" s="116"/>
      <c r="C52" s="116"/>
      <c r="D52" s="116"/>
      <c r="E52" s="116" t="s">
        <v>1763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1717</v>
      </c>
      <c r="B2" s="94" t="str">
        <f aca="false">Flights!$F$6&amp;"   "&amp;TEXT(Flights!$D$6,"DD-MMM-YY")&amp;" ("&amp;Flights!$E$6&amp;")"</f>
        <v>MH0727   09-Oct-26 (FRI)</v>
      </c>
      <c r="C2" s="94"/>
      <c r="D2" s="94"/>
      <c r="E2" s="95" t="s">
        <v>1718</v>
      </c>
      <c r="F2" s="96" t="str">
        <f aca="false">Flights!$AT$6</f>
        <v>NOT READY – DOCUMENTS</v>
      </c>
      <c r="G2" s="96"/>
      <c r="H2" s="96"/>
    </row>
    <row r="3" customFormat="false" ht="24" hidden="false" customHeight="true" outlineLevel="0" collapsed="false">
      <c r="A3" s="93" t="s">
        <v>1719</v>
      </c>
      <c r="B3" s="94" t="str">
        <f aca="false">Flights!$G$6&amp;" → "&amp;Flights!$H$6&amp;"   Class "&amp;Flights!$K$6&amp;"   Seat "&amp;Flights!$O$6</f>
        <v>KUL → CGK   Class BC   Seat 1C</v>
      </c>
      <c r="C3" s="94"/>
      <c r="D3" s="94"/>
      <c r="E3" s="95" t="s">
        <v>71</v>
      </c>
      <c r="F3" s="95" t="s">
        <v>1720</v>
      </c>
      <c r="G3" s="95" t="s">
        <v>1721</v>
      </c>
      <c r="H3" s="95"/>
    </row>
    <row r="4" customFormat="false" ht="24" hidden="false" customHeight="true" outlineLevel="0" collapsed="false">
      <c r="A4" s="93" t="s">
        <v>1722</v>
      </c>
      <c r="B4" s="94" t="str">
        <f aca="false">IF(ISNUMBER(Flights!$I$6),TEXT(Flights!$I$6,"DD-MMM-YY HH:MM"),"")&amp;" "&amp;Flights!$G$6&amp;"  →  "&amp;IF(ISNUMBER(Flights!$J$6),TEXT(Flights!$J$6,"DD-MMM-YY HH:MM"),"")&amp;" "&amp;Flights!$H$6</f>
        <v>09-Oct-26 21:50 KUL  →  09-Oct-26 23:05 CGK</v>
      </c>
      <c r="C4" s="94"/>
      <c r="D4" s="94"/>
      <c r="E4" s="93" t="s">
        <v>1723</v>
      </c>
      <c r="F4" s="97" t="str">
        <f aca="false">IF(ISNUMBER(Flights!$AG$6),TEXT(Flights!$AG$6,"DD-MMM-YY HH:MM"),"")&amp;" "&amp;Flights!$V$6</f>
        <v>02-Oct-26 21:50 KUL</v>
      </c>
      <c r="G4" s="98" t="n">
        <f aca="false">Flights!$AJ$6</f>
        <v>0</v>
      </c>
      <c r="H4" s="98"/>
    </row>
    <row r="5" customFormat="false" ht="24" hidden="false" customHeight="true" outlineLevel="0" collapsed="false">
      <c r="A5" s="93" t="s">
        <v>1724</v>
      </c>
      <c r="B5" s="94" t="str">
        <f aca="false">Flights!$L$6&amp;" – "&amp;Flights!$M$6</f>
        <v>B738MAX – B737-8 (B7M8)</v>
      </c>
      <c r="C5" s="94"/>
      <c r="D5" s="94"/>
      <c r="E5" s="93" t="s">
        <v>1725</v>
      </c>
      <c r="F5" s="97" t="str">
        <f aca="false">IF(ISNUMBER(Flights!$AH$6),TEXT(Flights!$AH$6,"DD-MMM-YY HH:MM"),"")&amp;" "&amp;Flights!$V$6</f>
        <v>08-Oct-26 21:50 KUL</v>
      </c>
      <c r="G5" s="98" t="n">
        <f aca="false">Flights!$AK$6</f>
        <v>0</v>
      </c>
      <c r="H5" s="98"/>
    </row>
    <row r="6" customFormat="false" ht="24" hidden="false" customHeight="true" outlineLevel="0" collapsed="false">
      <c r="A6" s="93" t="s">
        <v>1726</v>
      </c>
      <c r="B6" s="94" t="str">
        <f aca="false">IF(TRIM(Flights!$N$6)="","__________________",Flights!$N$6)</f>
        <v>__________________</v>
      </c>
      <c r="C6" s="94"/>
      <c r="D6" s="94"/>
      <c r="E6" s="93" t="s">
        <v>1727</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1728</v>
      </c>
      <c r="B7" s="94" t="str">
        <f aca="false">Flights!$T$6</f>
        <v>1 Meal (Meal)</v>
      </c>
      <c r="C7" s="94"/>
      <c r="D7" s="94"/>
      <c r="E7" s="93" t="s">
        <v>1729</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153</v>
      </c>
      <c r="B8" s="94" t="str">
        <f aca="false">Flights!$V$6&amp;"   (reference uplift stns: "&amp;Flights!$U$6&amp;")"</f>
        <v>KUL   (reference uplift stns: KUL/CGK)</v>
      </c>
      <c r="C8" s="94"/>
      <c r="D8" s="94"/>
      <c r="E8" s="93" t="s">
        <v>1730</v>
      </c>
      <c r="F8" s="99" t="s">
        <v>1731</v>
      </c>
      <c r="G8" s="98" t="n">
        <f aca="false">Flights!$AN$6</f>
        <v>0</v>
      </c>
      <c r="H8" s="98"/>
    </row>
    <row r="9" customFormat="false" ht="12.75" hidden="false" customHeight="true" outlineLevel="0" collapsed="false">
      <c r="A9" s="93" t="s">
        <v>1732</v>
      </c>
      <c r="B9" s="94" t="str">
        <f aca="false">TRIM(Flights!$P$6&amp;"  "&amp;Flights!$Q$6)</f>
        <v>4H 00M Overnight CGK</v>
      </c>
      <c r="C9" s="94"/>
      <c r="D9" s="94"/>
      <c r="E9" s="93" t="s">
        <v>1733</v>
      </c>
      <c r="F9" s="100" t="n">
        <f aca="false">Flights!$AP$6</f>
        <v>0</v>
      </c>
      <c r="G9" s="100" t="n">
        <f aca="false">Flights!$AQ$6</f>
        <v>0</v>
      </c>
      <c r="H9" s="100" t="n">
        <f aca="false">Flights!$AU$6</f>
        <v>0</v>
      </c>
    </row>
    <row r="10" customFormat="false" ht="24" hidden="false" customHeight="true" outlineLevel="0" collapsed="false">
      <c r="A10" s="93" t="s">
        <v>1734</v>
      </c>
      <c r="B10" s="94" t="str">
        <f aca="false">IF(TRIM(Flights!$X$6)="","__________________",Flights!$X$6)</f>
        <v>__________________</v>
      </c>
      <c r="C10" s="94"/>
      <c r="D10" s="94"/>
      <c r="E10" s="93" t="s">
        <v>1735</v>
      </c>
      <c r="F10" s="100" t="n">
        <f aca="false">Flights!$AO$6</f>
        <v>38</v>
      </c>
      <c r="G10" s="100" t="n">
        <f aca="false">Flights!$AS$6</f>
        <v>2</v>
      </c>
      <c r="H10" s="100" t="n">
        <f aca="false">Flights!$AR$6</f>
        <v>2</v>
      </c>
    </row>
    <row r="11" customFormat="false" ht="21" hidden="false" customHeight="true" outlineLevel="0" collapsed="false">
      <c r="A11" s="93" t="s">
        <v>1736</v>
      </c>
      <c r="B11" s="94" t="str">
        <f aca="false">IF(TRIM(Flights!$Y$6)="","__________________",Flights!$Y$6)</f>
        <v>__________________</v>
      </c>
      <c r="C11" s="94"/>
      <c r="D11" s="94"/>
      <c r="E11" s="93" t="s">
        <v>1737</v>
      </c>
      <c r="F11" s="100" t="str">
        <f aca="false">Flights!$AV$6&amp;" / "&amp;Flights!$AW$6</f>
        <v>0 / 38</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1748</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1749</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1762</v>
      </c>
      <c r="B66" s="116"/>
      <c r="C66" s="116"/>
      <c r="D66" s="116"/>
      <c r="E66" s="116" t="s">
        <v>1763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1717</v>
      </c>
      <c r="B2" s="94" t="str">
        <f aca="false">Flights!$F$7&amp;"   "&amp;TEXT(Flights!$D$7,"DD-MMM-YY")&amp;" ("&amp;Flights!$E$7&amp;")"</f>
        <v>MH0720   10-Oct-26 (SAT)</v>
      </c>
      <c r="C2" s="94"/>
      <c r="D2" s="94"/>
      <c r="E2" s="95" t="s">
        <v>1718</v>
      </c>
      <c r="F2" s="96" t="str">
        <f aca="false">Flights!$AT$7</f>
        <v>NOT READY – DOCUMENTS</v>
      </c>
      <c r="G2" s="96"/>
      <c r="H2" s="96"/>
    </row>
    <row r="3" customFormat="false" ht="24" hidden="false" customHeight="true" outlineLevel="0" collapsed="false">
      <c r="A3" s="93" t="s">
        <v>1719</v>
      </c>
      <c r="B3" s="94" t="str">
        <f aca="false">Flights!$G$7&amp;" → "&amp;Flights!$H$7&amp;"   Class "&amp;Flights!$K$7&amp;"   Seat "&amp;Flights!$O$7</f>
        <v>CGK → KUL   Class EY   Seat 11C</v>
      </c>
      <c r="C3" s="94"/>
      <c r="D3" s="94"/>
      <c r="E3" s="95" t="s">
        <v>71</v>
      </c>
      <c r="F3" s="95" t="s">
        <v>1720</v>
      </c>
      <c r="G3" s="95" t="s">
        <v>1721</v>
      </c>
      <c r="H3" s="95"/>
    </row>
    <row r="4" customFormat="false" ht="24" hidden="false" customHeight="true" outlineLevel="0" collapsed="false">
      <c r="A4" s="93" t="s">
        <v>1722</v>
      </c>
      <c r="B4" s="94" t="str">
        <f aca="false">IF(ISNUMBER(Flights!$I$7),TEXT(Flights!$I$7,"DD-MMM-YY HH:MM"),"")&amp;" "&amp;Flights!$G$7&amp;"  →  "&amp;IF(ISNUMBER(Flights!$J$7),TEXT(Flights!$J$7,"DD-MMM-YY HH:MM"),"")&amp;" "&amp;Flights!$H$7</f>
        <v>10-Oct-26 16:05 CGK  →  10-Oct-26 19:25 KUL</v>
      </c>
      <c r="C4" s="94"/>
      <c r="D4" s="94"/>
      <c r="E4" s="93" t="s">
        <v>1723</v>
      </c>
      <c r="F4" s="97" t="str">
        <f aca="false">IF(ISNUMBER(Flights!$AG$7),TEXT(Flights!$AG$7,"DD-MMM-YY HH:MM"),"")&amp;" "&amp;Flights!$V$7</f>
        <v>03-Oct-26 16:05 CGK</v>
      </c>
      <c r="G4" s="98" t="n">
        <f aca="false">Flights!$AJ$7</f>
        <v>0</v>
      </c>
      <c r="H4" s="98"/>
    </row>
    <row r="5" customFormat="false" ht="24" hidden="false" customHeight="true" outlineLevel="0" collapsed="false">
      <c r="A5" s="93" t="s">
        <v>1724</v>
      </c>
      <c r="B5" s="94" t="str">
        <f aca="false">Flights!$L$7&amp;" – "&amp;Flights!$M$7</f>
        <v>A333 – A330-300 (A333)</v>
      </c>
      <c r="C5" s="94"/>
      <c r="D5" s="94"/>
      <c r="E5" s="93" t="s">
        <v>1725</v>
      </c>
      <c r="F5" s="97" t="str">
        <f aca="false">IF(ISNUMBER(Flights!$AH$7),TEXT(Flights!$AH$7,"DD-MMM-YY HH:MM"),"")&amp;" "&amp;Flights!$V$7</f>
        <v>09-Oct-26 16:05 CGK</v>
      </c>
      <c r="G5" s="98" t="n">
        <f aca="false">Flights!$AK$7</f>
        <v>0</v>
      </c>
      <c r="H5" s="98"/>
    </row>
    <row r="6" customFormat="false" ht="24" hidden="false" customHeight="true" outlineLevel="0" collapsed="false">
      <c r="A6" s="93" t="s">
        <v>1726</v>
      </c>
      <c r="B6" s="94" t="str">
        <f aca="false">IF(TRIM(Flights!$N$7)="","__________________",Flights!$N$7)</f>
        <v>__________________</v>
      </c>
      <c r="C6" s="94"/>
      <c r="D6" s="94"/>
      <c r="E6" s="93" t="s">
        <v>1727</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1728</v>
      </c>
      <c r="B7" s="94" t="str">
        <f aca="false">Flights!$T$7</f>
        <v>1 Meal (Meal)</v>
      </c>
      <c r="C7" s="94"/>
      <c r="D7" s="94"/>
      <c r="E7" s="93" t="s">
        <v>1729</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153</v>
      </c>
      <c r="B8" s="94" t="str">
        <f aca="false">Flights!$V$7&amp;"   (reference uplift stns: "&amp;Flights!$U$7&amp;")"</f>
        <v>CGK   (reference uplift stns: KUL/CGK)</v>
      </c>
      <c r="C8" s="94"/>
      <c r="D8" s="94"/>
      <c r="E8" s="93" t="s">
        <v>1730</v>
      </c>
      <c r="F8" s="99" t="s">
        <v>1731</v>
      </c>
      <c r="G8" s="98" t="n">
        <f aca="false">Flights!$AN$7</f>
        <v>0</v>
      </c>
      <c r="H8" s="98"/>
    </row>
    <row r="9" customFormat="false" ht="12.75" hidden="false" customHeight="true" outlineLevel="0" collapsed="false">
      <c r="A9" s="93" t="s">
        <v>1732</v>
      </c>
      <c r="B9" s="94" t="str">
        <f aca="false">TRIM(Flights!$P$7&amp;"  "&amp;Flights!$Q$7)</f>
        <v>-</v>
      </c>
      <c r="C9" s="94"/>
      <c r="D9" s="94"/>
      <c r="E9" s="93" t="s">
        <v>1733</v>
      </c>
      <c r="F9" s="100" t="n">
        <f aca="false">Flights!$AP$7</f>
        <v>0</v>
      </c>
      <c r="G9" s="100" t="n">
        <f aca="false">Flights!$AQ$7</f>
        <v>0</v>
      </c>
      <c r="H9" s="100" t="n">
        <f aca="false">Flights!$AU$7</f>
        <v>0</v>
      </c>
    </row>
    <row r="10" customFormat="false" ht="24" hidden="false" customHeight="true" outlineLevel="0" collapsed="false">
      <c r="A10" s="93" t="s">
        <v>1734</v>
      </c>
      <c r="B10" s="94" t="str">
        <f aca="false">IF(TRIM(Flights!$X$7)="","__________________",Flights!$X$7)</f>
        <v>__________________</v>
      </c>
      <c r="C10" s="94"/>
      <c r="D10" s="94"/>
      <c r="E10" s="93" t="s">
        <v>1735</v>
      </c>
      <c r="F10" s="100" t="n">
        <f aca="false">Flights!$AO$7</f>
        <v>20</v>
      </c>
      <c r="G10" s="100" t="n">
        <f aca="false">Flights!$AS$7</f>
        <v>0</v>
      </c>
      <c r="H10" s="100" t="n">
        <f aca="false">Flights!$AR$7</f>
        <v>2</v>
      </c>
    </row>
    <row r="11" customFormat="false" ht="21" hidden="false" customHeight="true" outlineLevel="0" collapsed="false">
      <c r="A11" s="93" t="s">
        <v>1736</v>
      </c>
      <c r="B11" s="94" t="str">
        <f aca="false">IF(TRIM(Flights!$Y$7)="","__________________",Flights!$Y$7)</f>
        <v>__________________</v>
      </c>
      <c r="C11" s="94"/>
      <c r="D11" s="94"/>
      <c r="E11" s="93" t="s">
        <v>1737</v>
      </c>
      <c r="F11" s="100" t="str">
        <f aca="false">Flights!$AV$7&amp;" / "&amp;Flights!$AW$7</f>
        <v>0 / 20</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1748</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1749</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1762</v>
      </c>
      <c r="B48" s="116"/>
      <c r="C48" s="116"/>
      <c r="D48" s="116"/>
      <c r="E48" s="116" t="s">
        <v>1763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1717</v>
      </c>
      <c r="B2" s="94" t="str">
        <f aca="false">Flights!$F$8&amp;"   "&amp;TEXT(Flights!$D$8,"DD-MMM-YY")&amp;" ("&amp;Flights!$E$8&amp;")"</f>
        <v>MH0088   10-Oct-26 (SAT)</v>
      </c>
      <c r="C2" s="94"/>
      <c r="D2" s="94"/>
      <c r="E2" s="95" t="s">
        <v>1718</v>
      </c>
      <c r="F2" s="96" t="str">
        <f aca="false">Flights!$AT$8</f>
        <v>NOT READY – DOCUMENTS</v>
      </c>
      <c r="G2" s="96"/>
      <c r="H2" s="96"/>
    </row>
    <row r="3" customFormat="false" ht="24" hidden="false" customHeight="true" outlineLevel="0" collapsed="false">
      <c r="A3" s="93" t="s">
        <v>1719</v>
      </c>
      <c r="B3" s="94" t="str">
        <f aca="false">Flights!$G$8&amp;" → "&amp;Flights!$H$8&amp;"   Class "&amp;Flights!$K$8&amp;"   Seat "&amp;Flights!$O$8</f>
        <v>KUL → NRT   Class BC   Seat 1A</v>
      </c>
      <c r="C3" s="94"/>
      <c r="D3" s="94"/>
      <c r="E3" s="95" t="s">
        <v>71</v>
      </c>
      <c r="F3" s="95" t="s">
        <v>1720</v>
      </c>
      <c r="G3" s="95" t="s">
        <v>1721</v>
      </c>
      <c r="H3" s="95"/>
    </row>
    <row r="4" customFormat="false" ht="24" hidden="false" customHeight="true" outlineLevel="0" collapsed="false">
      <c r="A4" s="93" t="s">
        <v>1722</v>
      </c>
      <c r="B4" s="94" t="str">
        <f aca="false">IF(ISNUMBER(Flights!$I$8),TEXT(Flights!$I$8,"DD-MMM-YY HH:MM"),"")&amp;" "&amp;Flights!$G$8&amp;"  →  "&amp;IF(ISNUMBER(Flights!$J$8),TEXT(Flights!$J$8,"DD-MMM-YY HH:MM"),"")&amp;" "&amp;Flights!$H$8</f>
        <v>10-Oct-26 23:30 KUL  →  11-Oct-26 07:40 NRT</v>
      </c>
      <c r="C4" s="94"/>
      <c r="D4" s="94"/>
      <c r="E4" s="93" t="s">
        <v>1723</v>
      </c>
      <c r="F4" s="97" t="str">
        <f aca="false">IF(ISNUMBER(Flights!$AG$8),TEXT(Flights!$AG$8,"DD-MMM-YY HH:MM"),"")&amp;" "&amp;Flights!$V$8</f>
        <v>03-Oct-26 23:30 KUL</v>
      </c>
      <c r="G4" s="98" t="n">
        <f aca="false">Flights!$AJ$8</f>
        <v>0</v>
      </c>
      <c r="H4" s="98"/>
    </row>
    <row r="5" customFormat="false" ht="24" hidden="false" customHeight="true" outlineLevel="0" collapsed="false">
      <c r="A5" s="93" t="s">
        <v>1724</v>
      </c>
      <c r="B5" s="94" t="str">
        <f aca="false">Flights!$L$8&amp;" – "&amp;Flights!$M$8</f>
        <v>A350 – A350-900: A359 (9M-MAB..MAG, row 6) or A350 9M-MAH (row 7) - tail to confirm</v>
      </c>
      <c r="C5" s="94"/>
      <c r="D5" s="94"/>
      <c r="E5" s="93" t="s">
        <v>1725</v>
      </c>
      <c r="F5" s="97" t="str">
        <f aca="false">IF(ISNUMBER(Flights!$AH$8),TEXT(Flights!$AH$8,"DD-MMM-YY HH:MM"),"")&amp;" "&amp;Flights!$V$8</f>
        <v>09-Oct-26 23:30 KUL</v>
      </c>
      <c r="G5" s="98" t="n">
        <f aca="false">Flights!$AK$8</f>
        <v>0</v>
      </c>
      <c r="H5" s="98"/>
    </row>
    <row r="6" customFormat="false" ht="24" hidden="false" customHeight="true" outlineLevel="0" collapsed="false">
      <c r="A6" s="93" t="s">
        <v>1726</v>
      </c>
      <c r="B6" s="94" t="str">
        <f aca="false">IF(TRIM(Flights!$N$8)="","__________________",Flights!$N$8)</f>
        <v>__________________</v>
      </c>
      <c r="C6" s="94"/>
      <c r="D6" s="94"/>
      <c r="E6" s="93" t="s">
        <v>1727</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1728</v>
      </c>
      <c r="B7" s="94" t="str">
        <f aca="false">Flights!$T$8</f>
        <v>1.5 Meal (Meal)</v>
      </c>
      <c r="C7" s="94"/>
      <c r="D7" s="94"/>
      <c r="E7" s="93" t="s">
        <v>1729</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153</v>
      </c>
      <c r="B8" s="94" t="str">
        <f aca="false">Flights!$V$8&amp;"   (reference uplift stns: "&amp;Flights!$U$8&amp;")"</f>
        <v>KUL   (reference uplift stns: KUL/NRT)</v>
      </c>
      <c r="C8" s="94"/>
      <c r="D8" s="94"/>
      <c r="E8" s="93" t="s">
        <v>1730</v>
      </c>
      <c r="F8" s="99" t="s">
        <v>1731</v>
      </c>
      <c r="G8" s="98" t="n">
        <f aca="false">Flights!$AN$8</f>
        <v>0</v>
      </c>
      <c r="H8" s="98"/>
    </row>
    <row r="9" customFormat="false" ht="12.75" hidden="false" customHeight="true" outlineLevel="0" collapsed="false">
      <c r="A9" s="93" t="s">
        <v>1732</v>
      </c>
      <c r="B9" s="94" t="str">
        <f aca="false">TRIM(Flights!$P$8&amp;"  "&amp;Flights!$Q$8)</f>
        <v>4H 05M Overnight NRT</v>
      </c>
      <c r="C9" s="94"/>
      <c r="D9" s="94"/>
      <c r="E9" s="93" t="s">
        <v>1733</v>
      </c>
      <c r="F9" s="100" t="n">
        <f aca="false">Flights!$AP$8</f>
        <v>0</v>
      </c>
      <c r="G9" s="100" t="n">
        <f aca="false">Flights!$AQ$8</f>
        <v>0</v>
      </c>
      <c r="H9" s="100" t="n">
        <f aca="false">Flights!$AU$8</f>
        <v>0</v>
      </c>
    </row>
    <row r="10" customFormat="false" ht="24" hidden="false" customHeight="true" outlineLevel="0" collapsed="false">
      <c r="A10" s="93" t="s">
        <v>1734</v>
      </c>
      <c r="B10" s="94" t="str">
        <f aca="false">IF(TRIM(Flights!$X$8)="","__________________",Flights!$X$8)</f>
        <v>__________________</v>
      </c>
      <c r="C10" s="94"/>
      <c r="D10" s="94"/>
      <c r="E10" s="93" t="s">
        <v>1735</v>
      </c>
      <c r="F10" s="100" t="n">
        <f aca="false">Flights!$AO$8</f>
        <v>46</v>
      </c>
      <c r="G10" s="100" t="n">
        <f aca="false">Flights!$AS$8</f>
        <v>0</v>
      </c>
      <c r="H10" s="100" t="n">
        <f aca="false">Flights!$AR$8</f>
        <v>2</v>
      </c>
    </row>
    <row r="11" customFormat="false" ht="21" hidden="false" customHeight="true" outlineLevel="0" collapsed="false">
      <c r="A11" s="93" t="s">
        <v>1736</v>
      </c>
      <c r="B11" s="94" t="str">
        <f aca="false">IF(TRIM(Flights!$Y$8)="","__________________",Flights!$Y$8)</f>
        <v>__________________</v>
      </c>
      <c r="C11" s="94"/>
      <c r="D11" s="94"/>
      <c r="E11" s="93" t="s">
        <v>1737</v>
      </c>
      <c r="F11" s="100" t="str">
        <f aca="false">Flights!$AV$8&amp;" / "&amp;Flights!$AW$8</f>
        <v>0 / 46</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1748</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1749</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1762</v>
      </c>
      <c r="B74" s="116"/>
      <c r="C74" s="116"/>
      <c r="D74" s="116"/>
      <c r="E74" s="116" t="s">
        <v>1763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1717</v>
      </c>
      <c r="B2" s="94" t="str">
        <f aca="false">Flights!$F$9&amp;"   "&amp;TEXT(Flights!$D$9,"DD-MMM-YY")&amp;" ("&amp;Flights!$E$9&amp;")"</f>
        <v>MH0089   15-Oct-26 (THU)</v>
      </c>
      <c r="C2" s="94"/>
      <c r="D2" s="94"/>
      <c r="E2" s="95" t="s">
        <v>1718</v>
      </c>
      <c r="F2" s="96" t="str">
        <f aca="false">Flights!$AT$9</f>
        <v>NOT READY – DOCUMENTS</v>
      </c>
      <c r="G2" s="96"/>
      <c r="H2" s="96"/>
    </row>
    <row r="3" customFormat="false" ht="24" hidden="false" customHeight="true" outlineLevel="0" collapsed="false">
      <c r="A3" s="93" t="s">
        <v>1719</v>
      </c>
      <c r="B3" s="94" t="str">
        <f aca="false">Flights!$G$9&amp;" → "&amp;Flights!$H$9&amp;"   Class "&amp;Flights!$K$9&amp;"   Seat "&amp;Flights!$O$9</f>
        <v>NRT → KUL   Class EY   Seat 9K</v>
      </c>
      <c r="C3" s="94"/>
      <c r="D3" s="94"/>
      <c r="E3" s="95" t="s">
        <v>71</v>
      </c>
      <c r="F3" s="95" t="s">
        <v>1720</v>
      </c>
      <c r="G3" s="95" t="s">
        <v>1721</v>
      </c>
      <c r="H3" s="95"/>
    </row>
    <row r="4" customFormat="false" ht="24" hidden="false" customHeight="true" outlineLevel="0" collapsed="false">
      <c r="A4" s="93" t="s">
        <v>1722</v>
      </c>
      <c r="B4" s="94" t="str">
        <f aca="false">IF(ISNUMBER(Flights!$I$9),TEXT(Flights!$I$9,"DD-MMM-YY HH:MM"),"")&amp;" "&amp;Flights!$G$9&amp;"  →  "&amp;IF(ISNUMBER(Flights!$J$9),TEXT(Flights!$J$9,"DD-MMM-YY HH:MM"),"")&amp;" "&amp;Flights!$H$9</f>
        <v>15-Oct-26 10:05 NRT  →  15-Oct-26 16:45 KUL</v>
      </c>
      <c r="C4" s="94"/>
      <c r="D4" s="94"/>
      <c r="E4" s="93" t="s">
        <v>1723</v>
      </c>
      <c r="F4" s="97" t="str">
        <f aca="false">IF(ISNUMBER(Flights!$AG$9),TEXT(Flights!$AG$9,"DD-MMM-YY HH:MM"),"")&amp;" "&amp;Flights!$V$9</f>
        <v>08-Oct-26 10:05 NRT</v>
      </c>
      <c r="G4" s="98" t="n">
        <f aca="false">Flights!$AJ$9</f>
        <v>0</v>
      </c>
      <c r="H4" s="98"/>
    </row>
    <row r="5" customFormat="false" ht="24" hidden="false" customHeight="true" outlineLevel="0" collapsed="false">
      <c r="A5" s="93" t="s">
        <v>1724</v>
      </c>
      <c r="B5" s="94" t="str">
        <f aca="false">Flights!$L$9&amp;" – "&amp;Flights!$M$9</f>
        <v>A350 – A350-900: A359 (9M-MAB..MAG, row 6) or A350 9M-MAH (row 7) - tail to confirm</v>
      </c>
      <c r="C5" s="94"/>
      <c r="D5" s="94"/>
      <c r="E5" s="93" t="s">
        <v>1725</v>
      </c>
      <c r="F5" s="97" t="str">
        <f aca="false">IF(ISNUMBER(Flights!$AH$9),TEXT(Flights!$AH$9,"DD-MMM-YY HH:MM"),"")&amp;" "&amp;Flights!$V$9</f>
        <v>14-Oct-26 10:05 NRT</v>
      </c>
      <c r="G5" s="98" t="n">
        <f aca="false">Flights!$AK$9</f>
        <v>0</v>
      </c>
      <c r="H5" s="98"/>
    </row>
    <row r="6" customFormat="false" ht="24" hidden="false" customHeight="true" outlineLevel="0" collapsed="false">
      <c r="A6" s="93" t="s">
        <v>1726</v>
      </c>
      <c r="B6" s="94" t="str">
        <f aca="false">IF(TRIM(Flights!$N$9)="","__________________",Flights!$N$9)</f>
        <v>__________________</v>
      </c>
      <c r="C6" s="94"/>
      <c r="D6" s="94"/>
      <c r="E6" s="93" t="s">
        <v>1727</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1728</v>
      </c>
      <c r="B7" s="94" t="str">
        <f aca="false">Flights!$T$9</f>
        <v>1.5 Meal (Meal)</v>
      </c>
      <c r="C7" s="94"/>
      <c r="D7" s="94"/>
      <c r="E7" s="93" t="s">
        <v>1729</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153</v>
      </c>
      <c r="B8" s="94" t="str">
        <f aca="false">Flights!$V$9&amp;"   (reference uplift stns: "&amp;Flights!$U$9&amp;")"</f>
        <v>NRT   (reference uplift stns: KUL/NRT)</v>
      </c>
      <c r="C8" s="94"/>
      <c r="D8" s="94"/>
      <c r="E8" s="93" t="s">
        <v>1730</v>
      </c>
      <c r="F8" s="99" t="s">
        <v>1731</v>
      </c>
      <c r="G8" s="98" t="n">
        <f aca="false">Flights!$AN$9</f>
        <v>0</v>
      </c>
      <c r="H8" s="98"/>
    </row>
    <row r="9" customFormat="false" ht="12.75" hidden="false" customHeight="true" outlineLevel="0" collapsed="false">
      <c r="A9" s="93" t="s">
        <v>1732</v>
      </c>
      <c r="B9" s="94" t="str">
        <f aca="false">TRIM(Flights!$P$9&amp;"  "&amp;Flights!$Q$9)</f>
        <v>-</v>
      </c>
      <c r="C9" s="94"/>
      <c r="D9" s="94"/>
      <c r="E9" s="93" t="s">
        <v>1733</v>
      </c>
      <c r="F9" s="100" t="n">
        <f aca="false">Flights!$AP$9</f>
        <v>0</v>
      </c>
      <c r="G9" s="100" t="n">
        <f aca="false">Flights!$AQ$9</f>
        <v>0</v>
      </c>
      <c r="H9" s="100" t="n">
        <f aca="false">Flights!$AU$9</f>
        <v>0</v>
      </c>
    </row>
    <row r="10" customFormat="false" ht="24" hidden="false" customHeight="true" outlineLevel="0" collapsed="false">
      <c r="A10" s="93" t="s">
        <v>1734</v>
      </c>
      <c r="B10" s="94" t="str">
        <f aca="false">IF(TRIM(Flights!$X$9)="","__________________",Flights!$X$9)</f>
        <v>__________________</v>
      </c>
      <c r="C10" s="94"/>
      <c r="D10" s="94"/>
      <c r="E10" s="93" t="s">
        <v>1735</v>
      </c>
      <c r="F10" s="100" t="n">
        <f aca="false">Flights!$AO$9</f>
        <v>28</v>
      </c>
      <c r="G10" s="100" t="n">
        <f aca="false">Flights!$AS$9</f>
        <v>3</v>
      </c>
      <c r="H10" s="100" t="n">
        <f aca="false">Flights!$AR$9</f>
        <v>2</v>
      </c>
    </row>
    <row r="11" customFormat="false" ht="21" hidden="false" customHeight="true" outlineLevel="0" collapsed="false">
      <c r="A11" s="93" t="s">
        <v>1736</v>
      </c>
      <c r="B11" s="94" t="str">
        <f aca="false">IF(TRIM(Flights!$Y$9)="","__________________",Flights!$Y$9)</f>
        <v>__________________</v>
      </c>
      <c r="C11" s="94"/>
      <c r="D11" s="94"/>
      <c r="E11" s="93" t="s">
        <v>1737</v>
      </c>
      <c r="F11" s="100" t="str">
        <f aca="false">Flights!$AV$9&amp;" / "&amp;Flights!$AW$9</f>
        <v>0 / 28</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1742</v>
      </c>
      <c r="B14" s="95" t="s">
        <v>1743</v>
      </c>
      <c r="C14" s="95" t="s">
        <v>1744</v>
      </c>
      <c r="D14" s="95"/>
      <c r="E14" s="95" t="s">
        <v>1745</v>
      </c>
      <c r="F14" s="95" t="s">
        <v>1746</v>
      </c>
      <c r="G14" s="95"/>
      <c r="H14" s="95"/>
    </row>
    <row r="15" customFormat="false" ht="36" hidden="false" customHeight="true" outlineLevel="0" collapsed="false">
      <c r="A15" s="93" t="s">
        <v>1747</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1748</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1749</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1750</v>
      </c>
      <c r="B18" s="110"/>
      <c r="C18" s="110" t="s">
        <v>1751</v>
      </c>
      <c r="D18" s="110"/>
      <c r="E18" s="110"/>
      <c r="F18" s="110" t="s">
        <v>1752</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1753</v>
      </c>
      <c r="B20" s="111"/>
      <c r="C20" s="111" t="s">
        <v>1753</v>
      </c>
      <c r="D20" s="111"/>
      <c r="E20" s="111"/>
      <c r="F20" s="111" t="s">
        <v>1753</v>
      </c>
      <c r="G20" s="111"/>
      <c r="H20" s="111"/>
    </row>
    <row r="21" customFormat="false" ht="13.5" hidden="false" customHeight="true" outlineLevel="0" collapsed="false">
      <c r="A21" s="112" t="s">
        <v>1754</v>
      </c>
      <c r="B21" s="112"/>
      <c r="C21" s="112"/>
      <c r="D21" s="112"/>
      <c r="E21" s="112"/>
      <c r="F21" s="112"/>
      <c r="G21" s="112"/>
      <c r="H21" s="112"/>
    </row>
    <row r="22" customFormat="false" ht="24" hidden="false" customHeight="true" outlineLevel="0" collapsed="false">
      <c r="A22" s="95" t="s">
        <v>1755</v>
      </c>
      <c r="B22" s="95" t="s">
        <v>1756</v>
      </c>
      <c r="C22" s="95" t="s">
        <v>1757</v>
      </c>
      <c r="D22" s="95" t="s">
        <v>1758</v>
      </c>
      <c r="E22" s="95" t="s">
        <v>1759</v>
      </c>
      <c r="F22" s="95" t="s">
        <v>1760</v>
      </c>
      <c r="G22" s="95" t="s">
        <v>1761</v>
      </c>
      <c r="H22" s="95" t="s">
        <v>124</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1762</v>
      </c>
      <c r="B57" s="116"/>
      <c r="C57" s="116"/>
      <c r="D57" s="116"/>
      <c r="E57" s="116" t="s">
        <v>1763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1717</v>
      </c>
      <c r="B2" s="94" t="str">
        <f aca="false">Flights!$F$10&amp;"   "&amp;TEXT(Flights!$D$10,"DD-MMM-YY")&amp;" ("&amp;Flights!$E$10&amp;")"</f>
        <v>MH0002   15-Oct-26 (THU)</v>
      </c>
      <c r="C2" s="94"/>
      <c r="D2" s="94"/>
      <c r="E2" s="95" t="s">
        <v>1718</v>
      </c>
      <c r="F2" s="96" t="str">
        <f aca="false">Flights!$AT$10</f>
        <v>NOT READY – DOCUMENTS</v>
      </c>
      <c r="G2" s="96"/>
      <c r="H2" s="96"/>
    </row>
    <row r="3" customFormat="false" ht="24" hidden="false" customHeight="true" outlineLevel="0" collapsed="false">
      <c r="A3" s="93" t="s">
        <v>1719</v>
      </c>
      <c r="B3" s="94" t="str">
        <f aca="false">Flights!$G$10&amp;" → "&amp;Flights!$H$10&amp;"   Class "&amp;Flights!$K$10&amp;"   Seat "&amp;Flights!$O$10</f>
        <v>KUL → LHR   Class BC   Seat 2K</v>
      </c>
      <c r="C3" s="94"/>
      <c r="D3" s="94"/>
      <c r="E3" s="95" t="s">
        <v>71</v>
      </c>
      <c r="F3" s="95" t="s">
        <v>1720</v>
      </c>
      <c r="G3" s="95" t="s">
        <v>1721</v>
      </c>
      <c r="H3" s="95"/>
    </row>
    <row r="4" customFormat="false" ht="24" hidden="false" customHeight="true" outlineLevel="0" collapsed="false">
      <c r="A4" s="93" t="s">
        <v>1722</v>
      </c>
      <c r="B4" s="94" t="str">
        <f aca="false">IF(ISNUMBER(Flights!$I$10),TEXT(Flights!$I$10,"DD-MMM-YY HH:MM"),"")&amp;" "&amp;Flights!$G$10&amp;"  →  "&amp;IF(ISNUMBER(Flights!$J$10),TEXT(Flights!$J$10,"DD-MMM-YY HH:MM"),"")&amp;" "&amp;Flights!$H$10</f>
        <v>15-Oct-26 23:20 KUL  →  16-Oct-26 05:55 LHR</v>
      </c>
      <c r="C4" s="94"/>
      <c r="D4" s="94"/>
      <c r="E4" s="93" t="s">
        <v>1723</v>
      </c>
      <c r="F4" s="97" t="str">
        <f aca="false">IF(ISNUMBER(Flights!$AG$10),TEXT(Flights!$AG$10,"DD-MMM-YY HH:MM"),"")&amp;" "&amp;Flights!$V$10</f>
        <v>08-Oct-26 23:20 KUL</v>
      </c>
      <c r="G4" s="98" t="n">
        <f aca="false">Flights!$AJ$10</f>
        <v>0</v>
      </c>
      <c r="H4" s="98"/>
    </row>
    <row r="5" customFormat="false" ht="24" hidden="false" customHeight="true" outlineLevel="0" collapsed="false">
      <c r="A5" s="93" t="s">
        <v>1724</v>
      </c>
      <c r="B5" s="94" t="str">
        <f aca="false">Flights!$L$10&amp;" – "&amp;Flights!$M$10</f>
        <v>A350 – A350-900: A359 (9M-MAB..MAG, row 6) or A350 9M-MAH (row 7) - tail to confirm</v>
      </c>
      <c r="C5" s="94"/>
      <c r="D5" s="94"/>
      <c r="E5" s="93" t="s">
        <v>1725</v>
      </c>
      <c r="F5" s="97" t="str">
        <f aca="false">IF(ISNUMBER(Flights!$AH$10),TEXT(Flights!$AH$10,"DD-MMM-YY HH:MM"),"")&amp;" "&amp;Flights!$V$10</f>
        <v>14-Oct-26 23:20 KUL</v>
      </c>
      <c r="G5" s="98" t="n">
        <f aca="false">Flights!$AK$10</f>
        <v>0</v>
      </c>
      <c r="H5" s="98"/>
    </row>
    <row r="6" customFormat="false" ht="24" hidden="false" customHeight="true" outlineLevel="0" collapsed="false">
      <c r="A6" s="93" t="s">
        <v>1726</v>
      </c>
      <c r="B6" s="94" t="str">
        <f aca="false">IF(TRIM(Flights!$N$10)="","__________________",Flights!$N$10)</f>
        <v>__________________</v>
      </c>
      <c r="C6" s="94"/>
      <c r="D6" s="94"/>
      <c r="E6" s="93" t="s">
        <v>1727</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1728</v>
      </c>
      <c r="B7" s="94" t="str">
        <f aca="false">Flights!$T$10</f>
        <v>2.5 Meal (Meal)</v>
      </c>
      <c r="C7" s="94"/>
      <c r="D7" s="94"/>
      <c r="E7" s="93" t="s">
        <v>1729</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153</v>
      </c>
      <c r="B8" s="94" t="str">
        <f aca="false">Flights!$V$10&amp;"   (reference uplift stns: "&amp;Flights!$U$10&amp;")"</f>
        <v>KUL   (reference uplift stns: KUL/LHR)</v>
      </c>
      <c r="C8" s="94"/>
      <c r="D8" s="94"/>
      <c r="E8" s="93" t="s">
        <v>1730</v>
      </c>
      <c r="F8" s="99" t="s">
        <v>1731</v>
      </c>
      <c r="G8" s="98" t="n">
        <f aca="false">Flights!$AN$10</f>
        <v>0</v>
      </c>
      <c r="H8" s="98"/>
    </row>
    <row r="9" customFormat="false" ht="12.75" hidden="false" customHeight="true" outlineLevel="0" collapsed="false">
      <c r="A9" s="93" t="s">
        <v>1732</v>
      </c>
      <c r="B9" s="94" t="str">
        <f aca="false">TRIM(Flights!$P$10&amp;"  "&amp;Flights!$Q$10)</f>
        <v>6H 35M</v>
      </c>
      <c r="C9" s="94"/>
      <c r="D9" s="94"/>
      <c r="E9" s="93" t="s">
        <v>1733</v>
      </c>
      <c r="F9" s="100" t="n">
        <f aca="false">Flights!$AP$10</f>
        <v>0</v>
      </c>
      <c r="G9" s="100" t="n">
        <f aca="false">Flights!$AQ$10</f>
        <v>0</v>
      </c>
      <c r="H9" s="100" t="n">
        <f aca="false">Flights!$AU$10</f>
        <v>0</v>
      </c>
    </row>
    <row r="10" customFormat="false" ht="24" hidden="false" customHeight="true" outlineLevel="0" collapsed="false">
      <c r="A10" s="93" t="s">
        <v>1734</v>
      </c>
      <c r="B10" s="94" t="str">
        <f aca="false">IF(TRIM(Flights!$X$10)="","__________________",Flights!$X$10)</f>
        <v>__________________</v>
      </c>
      <c r="C10" s="94"/>
      <c r="D10" s="94"/>
      <c r="E10" s="93" t="s">
        <v>1735</v>
      </c>
      <c r="F10" s="100" t="n">
        <f aca="false">Flights!$AO$10</f>
        <v>46</v>
      </c>
      <c r="G10" s="100" t="n">
        <f aca="false">Flights!$AS$10</f>
        <v>1</v>
      </c>
      <c r="H10" s="100" t="n">
        <f aca="false">Flights!$AR$10</f>
        <v>2</v>
      </c>
    </row>
    <row r="11" customFormat="false" ht="21" hidden="false" customHeight="true" outlineLevel="0" collapsed="false">
      <c r="A11" s="93" t="s">
        <v>1736</v>
      </c>
      <c r="B11" s="94" t="str">
        <f aca="false">IF(TRIM(Flights!$Y$10)="","__________________",Flights!$Y$10)</f>
        <v>__________________</v>
      </c>
      <c r="C11" s="94"/>
      <c r="D11" s="94"/>
      <c r="E11" s="93" t="s">
        <v>1737</v>
      </c>
      <c r="F11" s="100" t="str">
        <f aca="false">Flights!$AV$10&amp;" / "&amp;Flights!$AW$10</f>
        <v>0 / 46</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1748</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1749</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1762</v>
      </c>
      <c r="B74" s="116"/>
      <c r="C74" s="116"/>
      <c r="D74" s="116"/>
      <c r="E74" s="116" t="s">
        <v>1763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1717</v>
      </c>
      <c r="B2" s="94" t="str">
        <f aca="false">Flights!$F$11&amp;"   "&amp;TEXT(Flights!$D$11,"DD-MMM-YY")&amp;" ("&amp;Flights!$E$11&amp;")"</f>
        <v>MH0003   09-Oct-26 (FRI)</v>
      </c>
      <c r="C2" s="94"/>
      <c r="D2" s="94"/>
      <c r="E2" s="95" t="s">
        <v>1718</v>
      </c>
      <c r="F2" s="96" t="str">
        <f aca="false">Flights!$AT$11</f>
        <v>NOT READY – DOCUMENTS</v>
      </c>
      <c r="G2" s="96"/>
      <c r="H2" s="96"/>
    </row>
    <row r="3" customFormat="false" ht="24" hidden="false" customHeight="true" outlineLevel="0" collapsed="false">
      <c r="A3" s="93" t="s">
        <v>1719</v>
      </c>
      <c r="B3" s="94" t="str">
        <f aca="false">Flights!$G$11&amp;" → "&amp;Flights!$H$11&amp;"   Class "&amp;Flights!$K$11&amp;"   Seat "&amp;Flights!$O$11</f>
        <v>LHR → KUL   Class BC   Seat 2A</v>
      </c>
      <c r="C3" s="94"/>
      <c r="D3" s="94"/>
      <c r="E3" s="95" t="s">
        <v>71</v>
      </c>
      <c r="F3" s="95" t="s">
        <v>1720</v>
      </c>
      <c r="G3" s="95" t="s">
        <v>1721</v>
      </c>
      <c r="H3" s="95"/>
    </row>
    <row r="4" customFormat="false" ht="24" hidden="false" customHeight="true" outlineLevel="0" collapsed="false">
      <c r="A4" s="93" t="s">
        <v>1722</v>
      </c>
      <c r="B4" s="94" t="str">
        <f aca="false">IF(ISNUMBER(Flights!$I$11),TEXT(Flights!$I$11,"DD-MMM-YY HH:MM"),"")&amp;" "&amp;Flights!$G$11&amp;"  →  "&amp;IF(ISNUMBER(Flights!$J$11),TEXT(Flights!$J$11,"DD-MMM-YY HH:MM"),"")&amp;" "&amp;Flights!$H$11</f>
        <v>09-Oct-26 11:00 LHR  →  10-Oct-26 06:45 KUL</v>
      </c>
      <c r="C4" s="94"/>
      <c r="D4" s="94"/>
      <c r="E4" s="93" t="s">
        <v>1723</v>
      </c>
      <c r="F4" s="97" t="str">
        <f aca="false">IF(ISNUMBER(Flights!$AG$11),TEXT(Flights!$AG$11,"DD-MMM-YY HH:MM"),"")&amp;" "&amp;Flights!$V$11</f>
        <v>02-Oct-26 11:00 LHR</v>
      </c>
      <c r="G4" s="98" t="n">
        <f aca="false">Flights!$AJ$11</f>
        <v>0</v>
      </c>
      <c r="H4" s="98"/>
    </row>
    <row r="5" customFormat="false" ht="24" hidden="false" customHeight="true" outlineLevel="0" collapsed="false">
      <c r="A5" s="93" t="s">
        <v>1724</v>
      </c>
      <c r="B5" s="94" t="str">
        <f aca="false">Flights!$L$11&amp;" – "&amp;Flights!$M$11</f>
        <v>A350 – A350-900: A359 (9M-MAB..MAG, row 6) or A350 9M-MAH (row 7) - tail to confirm</v>
      </c>
      <c r="C5" s="94"/>
      <c r="D5" s="94"/>
      <c r="E5" s="93" t="s">
        <v>1725</v>
      </c>
      <c r="F5" s="97" t="str">
        <f aca="false">IF(ISNUMBER(Flights!$AH$11),TEXT(Flights!$AH$11,"DD-MMM-YY HH:MM"),"")&amp;" "&amp;Flights!$V$11</f>
        <v>08-Oct-26 11:00 LHR</v>
      </c>
      <c r="G5" s="98" t="n">
        <f aca="false">Flights!$AK$11</f>
        <v>0</v>
      </c>
      <c r="H5" s="98"/>
    </row>
    <row r="6" customFormat="false" ht="24" hidden="false" customHeight="true" outlineLevel="0" collapsed="false">
      <c r="A6" s="93" t="s">
        <v>1726</v>
      </c>
      <c r="B6" s="94" t="str">
        <f aca="false">IF(TRIM(Flights!$N$11)="","__________________",Flights!$N$11)</f>
        <v>__________________</v>
      </c>
      <c r="C6" s="94"/>
      <c r="D6" s="94"/>
      <c r="E6" s="93" t="s">
        <v>1727</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1728</v>
      </c>
      <c r="B7" s="94" t="str">
        <f aca="false">Flights!$T$11</f>
        <v>2.5 Meal (Meal)</v>
      </c>
      <c r="C7" s="94"/>
      <c r="D7" s="94"/>
      <c r="E7" s="93" t="s">
        <v>1729</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153</v>
      </c>
      <c r="B8" s="94" t="str">
        <f aca="false">Flights!$V$11&amp;"   (reference uplift stns: "&amp;Flights!$U$11&amp;")"</f>
        <v>LHR   (reference uplift stns: KUL/LHR)</v>
      </c>
      <c r="C8" s="94"/>
      <c r="D8" s="94"/>
      <c r="E8" s="93" t="s">
        <v>1730</v>
      </c>
      <c r="F8" s="99" t="s">
        <v>1731</v>
      </c>
      <c r="G8" s="98" t="n">
        <f aca="false">Flights!$AN$11</f>
        <v>0</v>
      </c>
      <c r="H8" s="98"/>
    </row>
    <row r="9" customFormat="false" ht="12.75" hidden="false" customHeight="true" outlineLevel="0" collapsed="false">
      <c r="A9" s="93" t="s">
        <v>1732</v>
      </c>
      <c r="B9" s="94" t="str">
        <f aca="false">TRIM(Flights!$P$11&amp;"  "&amp;Flights!$Q$11)</f>
        <v>-</v>
      </c>
      <c r="C9" s="94"/>
      <c r="D9" s="94"/>
      <c r="E9" s="93" t="s">
        <v>1733</v>
      </c>
      <c r="F9" s="100" t="n">
        <f aca="false">Flights!$AP$11</f>
        <v>0</v>
      </c>
      <c r="G9" s="100" t="n">
        <f aca="false">Flights!$AQ$11</f>
        <v>0</v>
      </c>
      <c r="H9" s="100" t="n">
        <f aca="false">Flights!$AU$11</f>
        <v>0</v>
      </c>
    </row>
    <row r="10" customFormat="false" ht="24" hidden="false" customHeight="true" outlineLevel="0" collapsed="false">
      <c r="A10" s="93" t="s">
        <v>1734</v>
      </c>
      <c r="B10" s="94" t="str">
        <f aca="false">IF(TRIM(Flights!$X$11)="","__________________",Flights!$X$11)</f>
        <v>__________________</v>
      </c>
      <c r="C10" s="94"/>
      <c r="D10" s="94"/>
      <c r="E10" s="93" t="s">
        <v>1735</v>
      </c>
      <c r="F10" s="100" t="n">
        <f aca="false">Flights!$AO$11</f>
        <v>48</v>
      </c>
      <c r="G10" s="100" t="n">
        <f aca="false">Flights!$AS$11</f>
        <v>2</v>
      </c>
      <c r="H10" s="100" t="n">
        <f aca="false">Flights!$AR$11</f>
        <v>2</v>
      </c>
    </row>
    <row r="11" customFormat="false" ht="21" hidden="false" customHeight="true" outlineLevel="0" collapsed="false">
      <c r="A11" s="93" t="s">
        <v>1736</v>
      </c>
      <c r="B11" s="94" t="str">
        <f aca="false">IF(TRIM(Flights!$Y$11)="","__________________",Flights!$Y$11)</f>
        <v>__________________</v>
      </c>
      <c r="C11" s="94"/>
      <c r="D11" s="94"/>
      <c r="E11" s="93" t="s">
        <v>1737</v>
      </c>
      <c r="F11" s="100" t="str">
        <f aca="false">Flights!$AV$11&amp;" / "&amp;Flights!$AW$11</f>
        <v>0 / 48</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1742</v>
      </c>
      <c r="B14" s="95" t="s">
        <v>1743</v>
      </c>
      <c r="C14" s="95" t="s">
        <v>1744</v>
      </c>
      <c r="D14" s="95"/>
      <c r="E14" s="95" t="s">
        <v>1745</v>
      </c>
      <c r="F14" s="95" t="s">
        <v>1746</v>
      </c>
      <c r="G14" s="95"/>
      <c r="H14" s="95"/>
    </row>
    <row r="15" customFormat="false" ht="36" hidden="false" customHeight="true" outlineLevel="0" collapsed="false">
      <c r="A15" s="93" t="s">
        <v>1747</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1748</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1749</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1750</v>
      </c>
      <c r="B18" s="110"/>
      <c r="C18" s="110" t="s">
        <v>1751</v>
      </c>
      <c r="D18" s="110"/>
      <c r="E18" s="110"/>
      <c r="F18" s="110" t="s">
        <v>1752</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1753</v>
      </c>
      <c r="B20" s="111"/>
      <c r="C20" s="111" t="s">
        <v>1753</v>
      </c>
      <c r="D20" s="111"/>
      <c r="E20" s="111"/>
      <c r="F20" s="111" t="s">
        <v>1753</v>
      </c>
      <c r="G20" s="111"/>
      <c r="H20" s="111"/>
    </row>
    <row r="21" customFormat="false" ht="13.5" hidden="false" customHeight="true" outlineLevel="0" collapsed="false">
      <c r="A21" s="112" t="s">
        <v>1754</v>
      </c>
      <c r="B21" s="112"/>
      <c r="C21" s="112"/>
      <c r="D21" s="112"/>
      <c r="E21" s="112"/>
      <c r="F21" s="112"/>
      <c r="G21" s="112"/>
      <c r="H21" s="112"/>
    </row>
    <row r="22" customFormat="false" ht="24" hidden="false" customHeight="true" outlineLevel="0" collapsed="false">
      <c r="A22" s="95" t="s">
        <v>1755</v>
      </c>
      <c r="B22" s="95" t="s">
        <v>1756</v>
      </c>
      <c r="C22" s="95" t="s">
        <v>1757</v>
      </c>
      <c r="D22" s="95" t="s">
        <v>1758</v>
      </c>
      <c r="E22" s="95" t="s">
        <v>1759</v>
      </c>
      <c r="F22" s="95" t="s">
        <v>1760</v>
      </c>
      <c r="G22" s="95" t="s">
        <v>1761</v>
      </c>
      <c r="H22" s="95" t="s">
        <v>124</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1762</v>
      </c>
      <c r="B77" s="116"/>
      <c r="C77" s="116"/>
      <c r="D77" s="116"/>
      <c r="E77" s="116" t="s">
        <v>1763</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1717</v>
      </c>
      <c r="B2" s="94" t="str">
        <f aca="false">Flights!$F$12&amp;"   "&amp;TEXT(Flights!$D$12,"DD-MMM-YY")&amp;" ("&amp;Flights!$E$12&amp;")"</f>
        <v>MH0752   10-Oct-26 (SAT)</v>
      </c>
      <c r="C2" s="94"/>
      <c r="D2" s="94"/>
      <c r="E2" s="95" t="s">
        <v>1718</v>
      </c>
      <c r="F2" s="96" t="str">
        <f aca="false">Flights!$AT$12</f>
        <v>NOT READY – DOCUMENTS</v>
      </c>
      <c r="G2" s="96"/>
      <c r="H2" s="96"/>
    </row>
    <row r="3" customFormat="false" ht="24" hidden="false" customHeight="true" outlineLevel="0" collapsed="false">
      <c r="A3" s="93" t="s">
        <v>1719</v>
      </c>
      <c r="B3" s="94" t="str">
        <f aca="false">Flights!$G$12&amp;" → "&amp;Flights!$H$12&amp;"   Class "&amp;Flights!$K$12&amp;"   Seat "&amp;Flights!$O$12</f>
        <v>KUL → HAN   Class EY   Seat 4A</v>
      </c>
      <c r="C3" s="94"/>
      <c r="D3" s="94"/>
      <c r="E3" s="95" t="s">
        <v>71</v>
      </c>
      <c r="F3" s="95" t="s">
        <v>1720</v>
      </c>
      <c r="G3" s="95" t="s">
        <v>1721</v>
      </c>
      <c r="H3" s="95"/>
    </row>
    <row r="4" customFormat="false" ht="24" hidden="false" customHeight="true" outlineLevel="0" collapsed="false">
      <c r="A4" s="93" t="s">
        <v>1722</v>
      </c>
      <c r="B4" s="94" t="str">
        <f aca="false">IF(ISNUMBER(Flights!$I$12),TEXT(Flights!$I$12,"DD-MMM-YY HH:MM"),"")&amp;" "&amp;Flights!$G$12&amp;"  →  "&amp;IF(ISNUMBER(Flights!$J$12),TEXT(Flights!$J$12,"DD-MMM-YY HH:MM"),"")&amp;" "&amp;Flights!$H$12</f>
        <v>10-Oct-26 09:35 KUL  →  10-Oct-26 12:15 HAN</v>
      </c>
      <c r="C4" s="94"/>
      <c r="D4" s="94"/>
      <c r="E4" s="93" t="s">
        <v>1723</v>
      </c>
      <c r="F4" s="97" t="str">
        <f aca="false">IF(ISNUMBER(Flights!$AG$12),TEXT(Flights!$AG$12,"DD-MMM-YY HH:MM"),"")&amp;" "&amp;Flights!$V$12</f>
        <v>03-Oct-26 09:35 KUL</v>
      </c>
      <c r="G4" s="98" t="n">
        <f aca="false">Flights!$AJ$12</f>
        <v>0</v>
      </c>
      <c r="H4" s="98"/>
    </row>
    <row r="5" customFormat="false" ht="24" hidden="false" customHeight="true" outlineLevel="0" collapsed="false">
      <c r="A5" s="93" t="s">
        <v>1724</v>
      </c>
      <c r="B5" s="94" t="str">
        <f aca="false">Flights!$L$12&amp;" – "&amp;Flights!$M$12</f>
        <v>B738MAX – B737-8 (B7M8)</v>
      </c>
      <c r="C5" s="94"/>
      <c r="D5" s="94"/>
      <c r="E5" s="93" t="s">
        <v>1725</v>
      </c>
      <c r="F5" s="97" t="str">
        <f aca="false">IF(ISNUMBER(Flights!$AH$12),TEXT(Flights!$AH$12,"DD-MMM-YY HH:MM"),"")&amp;" "&amp;Flights!$V$12</f>
        <v>09-Oct-26 09:35 KUL</v>
      </c>
      <c r="G5" s="98" t="n">
        <f aca="false">Flights!$AK$12</f>
        <v>0</v>
      </c>
      <c r="H5" s="98"/>
    </row>
    <row r="6" customFormat="false" ht="24" hidden="false" customHeight="true" outlineLevel="0" collapsed="false">
      <c r="A6" s="93" t="s">
        <v>1726</v>
      </c>
      <c r="B6" s="94" t="str">
        <f aca="false">IF(TRIM(Flights!$N$12)="","__________________",Flights!$N$12)</f>
        <v>__________________</v>
      </c>
      <c r="C6" s="94"/>
      <c r="D6" s="94"/>
      <c r="E6" s="93" t="s">
        <v>1727</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1728</v>
      </c>
      <c r="B7" s="94" t="str">
        <f aca="false">Flights!$T$12</f>
        <v>1 Meal (Meal)</v>
      </c>
      <c r="C7" s="94"/>
      <c r="D7" s="94"/>
      <c r="E7" s="93" t="s">
        <v>1729</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153</v>
      </c>
      <c r="B8" s="94" t="str">
        <f aca="false">Flights!$V$12&amp;"   (reference uplift stns: "&amp;Flights!$U$12&amp;")"</f>
        <v>KUL   (reference uplift stns: KUL/HAN)</v>
      </c>
      <c r="C8" s="94"/>
      <c r="D8" s="94"/>
      <c r="E8" s="93" t="s">
        <v>1730</v>
      </c>
      <c r="F8" s="99" t="s">
        <v>1731</v>
      </c>
      <c r="G8" s="98" t="n">
        <f aca="false">Flights!$AN$12</f>
        <v>0</v>
      </c>
      <c r="H8" s="98"/>
    </row>
    <row r="9" customFormat="false" ht="12.75" hidden="false" customHeight="true" outlineLevel="0" collapsed="false">
      <c r="A9" s="93" t="s">
        <v>1732</v>
      </c>
      <c r="B9" s="94" t="str">
        <f aca="false">TRIM(Flights!$P$12&amp;"  "&amp;Flights!$Q$12)</f>
        <v>2H 50M Overnight HAN</v>
      </c>
      <c r="C9" s="94"/>
      <c r="D9" s="94"/>
      <c r="E9" s="93" t="s">
        <v>1733</v>
      </c>
      <c r="F9" s="100" t="n">
        <f aca="false">Flights!$AP$12</f>
        <v>0</v>
      </c>
      <c r="G9" s="100" t="n">
        <f aca="false">Flights!$AQ$12</f>
        <v>0</v>
      </c>
      <c r="H9" s="100" t="n">
        <f aca="false">Flights!$AU$12</f>
        <v>0</v>
      </c>
    </row>
    <row r="10" customFormat="false" ht="24" hidden="false" customHeight="true" outlineLevel="0" collapsed="false">
      <c r="A10" s="93" t="s">
        <v>1734</v>
      </c>
      <c r="B10" s="94" t="str">
        <f aca="false">IF(TRIM(Flights!$X$12)="","__________________",Flights!$X$12)</f>
        <v>__________________</v>
      </c>
      <c r="C10" s="94"/>
      <c r="D10" s="94"/>
      <c r="E10" s="93" t="s">
        <v>1735</v>
      </c>
      <c r="F10" s="100" t="n">
        <f aca="false">Flights!$AO$12</f>
        <v>20</v>
      </c>
      <c r="G10" s="100" t="n">
        <f aca="false">Flights!$AS$12</f>
        <v>0</v>
      </c>
      <c r="H10" s="100" t="n">
        <f aca="false">Flights!$AR$12</f>
        <v>2</v>
      </c>
    </row>
    <row r="11" customFormat="false" ht="21" hidden="false" customHeight="true" outlineLevel="0" collapsed="false">
      <c r="A11" s="93" t="s">
        <v>1736</v>
      </c>
      <c r="B11" s="94" t="str">
        <f aca="false">IF(TRIM(Flights!$Y$12)="","__________________",Flights!$Y$12)</f>
        <v>__________________</v>
      </c>
      <c r="C11" s="94"/>
      <c r="D11" s="94"/>
      <c r="E11" s="93" t="s">
        <v>1737</v>
      </c>
      <c r="F11" s="100" t="str">
        <f aca="false">Flights!$AV$12&amp;" / "&amp;Flights!$AW$12</f>
        <v>0 / 20</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1748</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1749</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1762</v>
      </c>
      <c r="B48" s="116"/>
      <c r="C48" s="116"/>
      <c r="D48" s="116"/>
      <c r="E48" s="116" t="s">
        <v>1763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1717</v>
      </c>
      <c r="B2" s="94" t="str">
        <f aca="false">Flights!$F$13&amp;"   "&amp;TEXT(Flights!$D$13,"DD-MMM-YY")&amp;" ("&amp;Flights!$E$13&amp;")"</f>
        <v>MH0753   11-Oct-26 (SUN)</v>
      </c>
      <c r="C2" s="94"/>
      <c r="D2" s="94"/>
      <c r="E2" s="95" t="s">
        <v>1718</v>
      </c>
      <c r="F2" s="96" t="str">
        <f aca="false">Flights!$AT$13</f>
        <v>NOT READY – DOCUMENTS</v>
      </c>
      <c r="G2" s="96"/>
      <c r="H2" s="96"/>
    </row>
    <row r="3" customFormat="false" ht="24" hidden="false" customHeight="true" outlineLevel="0" collapsed="false">
      <c r="A3" s="93" t="s">
        <v>1719</v>
      </c>
      <c r="B3" s="94" t="str">
        <f aca="false">Flights!$G$13&amp;" → "&amp;Flights!$H$13&amp;"   Class "&amp;Flights!$K$13&amp;"   Seat "&amp;Flights!$O$13</f>
        <v>HAN → KUL   Class BC   Seat 1F</v>
      </c>
      <c r="C3" s="94"/>
      <c r="D3" s="94"/>
      <c r="E3" s="95" t="s">
        <v>71</v>
      </c>
      <c r="F3" s="95" t="s">
        <v>1720</v>
      </c>
      <c r="G3" s="95" t="s">
        <v>1721</v>
      </c>
      <c r="H3" s="95"/>
    </row>
    <row r="4" customFormat="false" ht="24" hidden="false" customHeight="true" outlineLevel="0" collapsed="false">
      <c r="A4" s="93" t="s">
        <v>1722</v>
      </c>
      <c r="B4" s="94" t="str">
        <f aca="false">IF(ISNUMBER(Flights!$I$13),TEXT(Flights!$I$13,"DD-MMM-YY HH:MM"),"")&amp;" "&amp;Flights!$G$13&amp;"  →  "&amp;IF(ISNUMBER(Flights!$J$13),TEXT(Flights!$J$13,"DD-MMM-YY HH:MM"),"")&amp;" "&amp;Flights!$H$13</f>
        <v>11-Oct-26 13:05 HAN  →  11-Oct-26 17:30 KUL</v>
      </c>
      <c r="C4" s="94"/>
      <c r="D4" s="94"/>
      <c r="E4" s="93" t="s">
        <v>1723</v>
      </c>
      <c r="F4" s="97" t="str">
        <f aca="false">IF(ISNUMBER(Flights!$AG$13),TEXT(Flights!$AG$13,"DD-MMM-YY HH:MM"),"")&amp;" "&amp;Flights!$V$13</f>
        <v>04-Oct-26 13:05 HAN</v>
      </c>
      <c r="G4" s="98" t="n">
        <f aca="false">Flights!$AJ$13</f>
        <v>0</v>
      </c>
      <c r="H4" s="98"/>
    </row>
    <row r="5" customFormat="false" ht="24" hidden="false" customHeight="true" outlineLevel="0" collapsed="false">
      <c r="A5" s="93" t="s">
        <v>1724</v>
      </c>
      <c r="B5" s="94" t="str">
        <f aca="false">Flights!$L$13&amp;" – "&amp;Flights!$M$13</f>
        <v>B738MAX – B737-8 (B7M8)</v>
      </c>
      <c r="C5" s="94"/>
      <c r="D5" s="94"/>
      <c r="E5" s="93" t="s">
        <v>1725</v>
      </c>
      <c r="F5" s="97" t="str">
        <f aca="false">IF(ISNUMBER(Flights!$AH$13),TEXT(Flights!$AH$13,"DD-MMM-YY HH:MM"),"")&amp;" "&amp;Flights!$V$13</f>
        <v>10-Oct-26 13:05 HAN</v>
      </c>
      <c r="G5" s="98" t="n">
        <f aca="false">Flights!$AK$13</f>
        <v>0</v>
      </c>
      <c r="H5" s="98"/>
    </row>
    <row r="6" customFormat="false" ht="24" hidden="false" customHeight="true" outlineLevel="0" collapsed="false">
      <c r="A6" s="93" t="s">
        <v>1726</v>
      </c>
      <c r="B6" s="94" t="str">
        <f aca="false">IF(TRIM(Flights!$N$13)="","__________________",Flights!$N$13)</f>
        <v>__________________</v>
      </c>
      <c r="C6" s="94"/>
      <c r="D6" s="94"/>
      <c r="E6" s="93" t="s">
        <v>1727</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1728</v>
      </c>
      <c r="B7" s="94" t="str">
        <f aca="false">Flights!$T$13</f>
        <v>1 Meal (Meal)</v>
      </c>
      <c r="C7" s="94"/>
      <c r="D7" s="94"/>
      <c r="E7" s="93" t="s">
        <v>1729</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153</v>
      </c>
      <c r="B8" s="94" t="str">
        <f aca="false">Flights!$V$13&amp;"   (reference uplift stns: "&amp;Flights!$U$13&amp;")"</f>
        <v>HAN   (reference uplift stns: KUL/HAN)</v>
      </c>
      <c r="C8" s="94"/>
      <c r="D8" s="94"/>
      <c r="E8" s="93" t="s">
        <v>1730</v>
      </c>
      <c r="F8" s="99" t="s">
        <v>1731</v>
      </c>
      <c r="G8" s="98" t="n">
        <f aca="false">Flights!$AN$13</f>
        <v>0</v>
      </c>
      <c r="H8" s="98"/>
    </row>
    <row r="9" customFormat="false" ht="12.75" hidden="false" customHeight="true" outlineLevel="0" collapsed="false">
      <c r="A9" s="93" t="s">
        <v>1732</v>
      </c>
      <c r="B9" s="94" t="str">
        <f aca="false">TRIM(Flights!$P$13&amp;"  "&amp;Flights!$Q$13)</f>
        <v>- Overnight KUL</v>
      </c>
      <c r="C9" s="94"/>
      <c r="D9" s="94"/>
      <c r="E9" s="93" t="s">
        <v>1733</v>
      </c>
      <c r="F9" s="100" t="n">
        <f aca="false">Flights!$AP$13</f>
        <v>0</v>
      </c>
      <c r="G9" s="100" t="n">
        <f aca="false">Flights!$AQ$13</f>
        <v>0</v>
      </c>
      <c r="H9" s="100" t="n">
        <f aca="false">Flights!$AU$13</f>
        <v>0</v>
      </c>
    </row>
    <row r="10" customFormat="false" ht="24" hidden="false" customHeight="true" outlineLevel="0" collapsed="false">
      <c r="A10" s="93" t="s">
        <v>1734</v>
      </c>
      <c r="B10" s="94" t="str">
        <f aca="false">IF(TRIM(Flights!$X$13)="","__________________",Flights!$X$13)</f>
        <v>__________________</v>
      </c>
      <c r="C10" s="94"/>
      <c r="D10" s="94"/>
      <c r="E10" s="93" t="s">
        <v>1735</v>
      </c>
      <c r="F10" s="100" t="n">
        <f aca="false">Flights!$AO$13</f>
        <v>38</v>
      </c>
      <c r="G10" s="100" t="n">
        <f aca="false">Flights!$AS$13</f>
        <v>2</v>
      </c>
      <c r="H10" s="100" t="n">
        <f aca="false">Flights!$AR$13</f>
        <v>2</v>
      </c>
    </row>
    <row r="11" customFormat="false" ht="21" hidden="false" customHeight="true" outlineLevel="0" collapsed="false">
      <c r="A11" s="93" t="s">
        <v>1736</v>
      </c>
      <c r="B11" s="94" t="str">
        <f aca="false">IF(TRIM(Flights!$Y$13)="","__________________",Flights!$Y$13)</f>
        <v>__________________</v>
      </c>
      <c r="C11" s="94"/>
      <c r="D11" s="94"/>
      <c r="E11" s="93" t="s">
        <v>1737</v>
      </c>
      <c r="F11" s="100" t="str">
        <f aca="false">Flights!$AV$13&amp;" / "&amp;Flights!$AW$13</f>
        <v>0 / 38</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1748</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1749</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1762</v>
      </c>
      <c r="B66" s="116"/>
      <c r="C66" s="116"/>
      <c r="D66" s="116"/>
      <c r="E66" s="116" t="s">
        <v>1763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1717</v>
      </c>
      <c r="B2" s="94" t="str">
        <f aca="false">Flights!$F$14&amp;"   "&amp;TEXT(Flights!$D$14,"DD-MMM-YY")&amp;" ("&amp;Flights!$E$14&amp;")"</f>
        <v>MH1140   12-Oct-26 (MON)</v>
      </c>
      <c r="C2" s="94"/>
      <c r="D2" s="94"/>
      <c r="E2" s="95" t="s">
        <v>1718</v>
      </c>
      <c r="F2" s="96" t="str">
        <f aca="false">Flights!$AT$14</f>
        <v>NOT READY – DOCUMENTS</v>
      </c>
      <c r="G2" s="96"/>
      <c r="H2" s="96"/>
    </row>
    <row r="3" customFormat="false" ht="24" hidden="false" customHeight="true" outlineLevel="0" collapsed="false">
      <c r="A3" s="93" t="s">
        <v>1719</v>
      </c>
      <c r="B3" s="94" t="str">
        <f aca="false">Flights!$G$14&amp;" → "&amp;Flights!$H$14&amp;"   Class "&amp;Flights!$K$14&amp;"   Seat "&amp;Flights!$O$14</f>
        <v>KUL → PEN   Class BC   Seat 1F</v>
      </c>
      <c r="C3" s="94"/>
      <c r="D3" s="94"/>
      <c r="E3" s="95" t="s">
        <v>71</v>
      </c>
      <c r="F3" s="95" t="s">
        <v>1720</v>
      </c>
      <c r="G3" s="95" t="s">
        <v>1721</v>
      </c>
      <c r="H3" s="95"/>
    </row>
    <row r="4" customFormat="false" ht="24" hidden="false" customHeight="true" outlineLevel="0" collapsed="false">
      <c r="A4" s="93" t="s">
        <v>1722</v>
      </c>
      <c r="B4" s="94" t="str">
        <f aca="false">IF(ISNUMBER(Flights!$I$14),TEXT(Flights!$I$14,"DD-MMM-YY HH:MM"),"")&amp;" "&amp;Flights!$G$14&amp;"  →  "&amp;IF(ISNUMBER(Flights!$J$14),TEXT(Flights!$J$14,"DD-MMM-YY HH:MM"),"")&amp;" "&amp;Flights!$H$14</f>
        <v>12-Oct-26 11:45 KUL  →  12-Oct-26 12:45 PEN</v>
      </c>
      <c r="C4" s="94"/>
      <c r="D4" s="94"/>
      <c r="E4" s="93" t="s">
        <v>1723</v>
      </c>
      <c r="F4" s="97" t="str">
        <f aca="false">IF(ISNUMBER(Flights!$AG$14),TEXT(Flights!$AG$14,"DD-MMM-YY HH:MM"),"")&amp;" "&amp;Flights!$V$14</f>
        <v>05-Oct-26 11:45 KUL</v>
      </c>
      <c r="G4" s="98" t="n">
        <f aca="false">Flights!$AJ$14</f>
        <v>0</v>
      </c>
      <c r="H4" s="98"/>
    </row>
    <row r="5" customFormat="false" ht="24" hidden="false" customHeight="true" outlineLevel="0" collapsed="false">
      <c r="A5" s="93" t="s">
        <v>1724</v>
      </c>
      <c r="B5" s="94" t="str">
        <f aca="false">Flights!$L$14&amp;" – "&amp;Flights!$M$14</f>
        <v>B738MAX – B737-8 (B7M8)</v>
      </c>
      <c r="C5" s="94"/>
      <c r="D5" s="94"/>
      <c r="E5" s="93" t="s">
        <v>1725</v>
      </c>
      <c r="F5" s="97" t="str">
        <f aca="false">IF(ISNUMBER(Flights!$AH$14),TEXT(Flights!$AH$14,"DD-MMM-YY HH:MM"),"")&amp;" "&amp;Flights!$V$14</f>
        <v>11-Oct-26 11:45 KUL</v>
      </c>
      <c r="G5" s="98" t="n">
        <f aca="false">Flights!$AK$14</f>
        <v>0</v>
      </c>
      <c r="H5" s="98"/>
    </row>
    <row r="6" customFormat="false" ht="24" hidden="false" customHeight="true" outlineLevel="0" collapsed="false">
      <c r="A6" s="93" t="s">
        <v>1726</v>
      </c>
      <c r="B6" s="94" t="str">
        <f aca="false">IF(TRIM(Flights!$N$14)="","__________________",Flights!$N$14)</f>
        <v>__________________</v>
      </c>
      <c r="C6" s="94"/>
      <c r="D6" s="94"/>
      <c r="E6" s="93" t="s">
        <v>1727</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1728</v>
      </c>
      <c r="B7" s="94" t="str">
        <f aca="false">Flights!$T$14</f>
        <v>Refreshment (Peanut &amp; Water)</v>
      </c>
      <c r="C7" s="94"/>
      <c r="D7" s="94"/>
      <c r="E7" s="93" t="s">
        <v>1729</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153</v>
      </c>
      <c r="B8" s="94" t="str">
        <f aca="false">Flights!$V$14&amp;"   (reference uplift stns: "&amp;Flights!$U$14&amp;")"</f>
        <v>KUL   (reference uplift stns: KUL)</v>
      </c>
      <c r="C8" s="94"/>
      <c r="D8" s="94"/>
      <c r="E8" s="93" t="s">
        <v>1730</v>
      </c>
      <c r="F8" s="99" t="s">
        <v>1731</v>
      </c>
      <c r="G8" s="98" t="n">
        <f aca="false">Flights!$AN$14</f>
        <v>0</v>
      </c>
      <c r="H8" s="98"/>
    </row>
    <row r="9" customFormat="false" ht="12.75" hidden="false" customHeight="true" outlineLevel="0" collapsed="false">
      <c r="A9" s="93" t="s">
        <v>1732</v>
      </c>
      <c r="B9" s="94" t="str">
        <f aca="false">TRIM(Flights!$P$14&amp;"  "&amp;Flights!$Q$14)</f>
        <v>-</v>
      </c>
      <c r="C9" s="94"/>
      <c r="D9" s="94"/>
      <c r="E9" s="93" t="s">
        <v>1733</v>
      </c>
      <c r="F9" s="100" t="n">
        <f aca="false">Flights!$AP$14</f>
        <v>0</v>
      </c>
      <c r="G9" s="100" t="n">
        <f aca="false">Flights!$AQ$14</f>
        <v>0</v>
      </c>
      <c r="H9" s="100" t="n">
        <f aca="false">Flights!$AU$14</f>
        <v>0</v>
      </c>
    </row>
    <row r="10" customFormat="false" ht="24" hidden="false" customHeight="true" outlineLevel="0" collapsed="false">
      <c r="A10" s="93" t="s">
        <v>1734</v>
      </c>
      <c r="B10" s="94" t="str">
        <f aca="false">IF(TRIM(Flights!$X$14)="","__________________",Flights!$X$14)</f>
        <v>__________________</v>
      </c>
      <c r="C10" s="94"/>
      <c r="D10" s="94"/>
      <c r="E10" s="93" t="s">
        <v>1735</v>
      </c>
      <c r="F10" s="100" t="n">
        <f aca="false">Flights!$AO$14</f>
        <v>34</v>
      </c>
      <c r="G10" s="100" t="n">
        <f aca="false">Flights!$AS$14</f>
        <v>0</v>
      </c>
      <c r="H10" s="100" t="n">
        <f aca="false">Flights!$AR$14</f>
        <v>2</v>
      </c>
    </row>
    <row r="11" customFormat="false" ht="21" hidden="false" customHeight="true" outlineLevel="0" collapsed="false">
      <c r="A11" s="93" t="s">
        <v>1736</v>
      </c>
      <c r="B11" s="94" t="str">
        <f aca="false">IF(TRIM(Flights!$Y$14)="","__________________",Flights!$Y$14)</f>
        <v>__________________</v>
      </c>
      <c r="C11" s="94"/>
      <c r="D11" s="94"/>
      <c r="E11" s="93" t="s">
        <v>1737</v>
      </c>
      <c r="F11" s="100" t="str">
        <f aca="false">Flights!$AV$14&amp;" / "&amp;Flights!$AW$14</f>
        <v>0 / 34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1748</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1749</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1762</v>
      </c>
      <c r="B62" s="116"/>
      <c r="C62" s="116"/>
      <c r="D62" s="116"/>
      <c r="E62" s="116" t="s">
        <v>1763</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1717</v>
      </c>
      <c r="B2" s="94" t="str">
        <f aca="false">Flights!$F$15&amp;"   "&amp;TEXT(Flights!$D$15,"DD-MMM-YY")&amp;" ("&amp;Flights!$E$15&amp;")"</f>
        <v>MH1149   12-Oct-26 (MON)</v>
      </c>
      <c r="C2" s="94"/>
      <c r="D2" s="94"/>
      <c r="E2" s="95" t="s">
        <v>1718</v>
      </c>
      <c r="F2" s="96" t="str">
        <f aca="false">Flights!$AT$15</f>
        <v>NOT READY – DOCUMENTS</v>
      </c>
      <c r="G2" s="96"/>
      <c r="H2" s="96"/>
    </row>
    <row r="3" customFormat="false" ht="24" hidden="false" customHeight="true" outlineLevel="0" collapsed="false">
      <c r="A3" s="93" t="s">
        <v>1719</v>
      </c>
      <c r="B3" s="94" t="str">
        <f aca="false">Flights!$G$15&amp;" → "&amp;Flights!$H$15&amp;"   Class "&amp;Flights!$K$15&amp;"   Seat "&amp;Flights!$O$15</f>
        <v>PEN → KUL   Class EY   Seat 4A</v>
      </c>
      <c r="C3" s="94"/>
      <c r="D3" s="94"/>
      <c r="E3" s="95" t="s">
        <v>71</v>
      </c>
      <c r="F3" s="95" t="s">
        <v>1720</v>
      </c>
      <c r="G3" s="95" t="s">
        <v>1721</v>
      </c>
      <c r="H3" s="95"/>
    </row>
    <row r="4" customFormat="false" ht="24" hidden="false" customHeight="true" outlineLevel="0" collapsed="false">
      <c r="A4" s="93" t="s">
        <v>1722</v>
      </c>
      <c r="B4" s="94" t="str">
        <f aca="false">IF(ISNUMBER(Flights!$I$15),TEXT(Flights!$I$15,"DD-MMM-YY HH:MM"),"")&amp;" "&amp;Flights!$G$15&amp;"  →  "&amp;IF(ISNUMBER(Flights!$J$15),TEXT(Flights!$J$15,"DD-MMM-YY HH:MM"),"")&amp;" "&amp;Flights!$H$15</f>
        <v>12-Oct-26 15:50 PEN  →  12-Oct-26 16:55 KUL</v>
      </c>
      <c r="C4" s="94"/>
      <c r="D4" s="94"/>
      <c r="E4" s="93" t="s">
        <v>1723</v>
      </c>
      <c r="F4" s="97" t="str">
        <f aca="false">IF(ISNUMBER(Flights!$AG$15),TEXT(Flights!$AG$15,"DD-MMM-YY HH:MM"),"")&amp;" "&amp;Flights!$V$15</f>
        <v>05-Oct-26 15:50 KUL</v>
      </c>
      <c r="G4" s="98" t="n">
        <f aca="false">Flights!$AJ$15</f>
        <v>0</v>
      </c>
      <c r="H4" s="98"/>
    </row>
    <row r="5" customFormat="false" ht="24" hidden="false" customHeight="true" outlineLevel="0" collapsed="false">
      <c r="A5" s="93" t="s">
        <v>1724</v>
      </c>
      <c r="B5" s="94" t="str">
        <f aca="false">Flights!$L$15&amp;" – "&amp;Flights!$M$15</f>
        <v>B738MAX – B737-8 (B7M8)</v>
      </c>
      <c r="C5" s="94"/>
      <c r="D5" s="94"/>
      <c r="E5" s="93" t="s">
        <v>1725</v>
      </c>
      <c r="F5" s="97" t="str">
        <f aca="false">IF(ISNUMBER(Flights!$AH$15),TEXT(Flights!$AH$15,"DD-MMM-YY HH:MM"),"")&amp;" "&amp;Flights!$V$15</f>
        <v>11-Oct-26 15:50 KUL</v>
      </c>
      <c r="G5" s="98" t="n">
        <f aca="false">Flights!$AK$15</f>
        <v>0</v>
      </c>
      <c r="H5" s="98"/>
    </row>
    <row r="6" customFormat="false" ht="24" hidden="false" customHeight="true" outlineLevel="0" collapsed="false">
      <c r="A6" s="93" t="s">
        <v>1726</v>
      </c>
      <c r="B6" s="94" t="str">
        <f aca="false">IF(TRIM(Flights!$N$15)="","__________________",Flights!$N$15)</f>
        <v>__________________</v>
      </c>
      <c r="C6" s="94"/>
      <c r="D6" s="94"/>
      <c r="E6" s="93" t="s">
        <v>1727</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1728</v>
      </c>
      <c r="B7" s="94" t="str">
        <f aca="false">Flights!$T$15</f>
        <v>Refreshment (Peanut &amp; Water)</v>
      </c>
      <c r="C7" s="94"/>
      <c r="D7" s="94"/>
      <c r="E7" s="93" t="s">
        <v>1729</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153</v>
      </c>
      <c r="B8" s="94" t="str">
        <f aca="false">Flights!$V$15&amp;"   (reference uplift stns: "&amp;Flights!$U$15&amp;")"</f>
        <v>KUL   (reference uplift stns: KUL)</v>
      </c>
      <c r="C8" s="94"/>
      <c r="D8" s="94"/>
      <c r="E8" s="93" t="s">
        <v>1730</v>
      </c>
      <c r="F8" s="99" t="s">
        <v>1731</v>
      </c>
      <c r="G8" s="98" t="n">
        <f aca="false">Flights!$AN$15</f>
        <v>0</v>
      </c>
      <c r="H8" s="98"/>
    </row>
    <row r="9" customFormat="false" ht="12.75" hidden="false" customHeight="true" outlineLevel="0" collapsed="false">
      <c r="A9" s="93" t="s">
        <v>1732</v>
      </c>
      <c r="B9" s="94" t="str">
        <f aca="false">TRIM(Flights!$P$15&amp;"  "&amp;Flights!$Q$15)</f>
        <v>3H 05M</v>
      </c>
      <c r="C9" s="94"/>
      <c r="D9" s="94"/>
      <c r="E9" s="93" t="s">
        <v>1733</v>
      </c>
      <c r="F9" s="100" t="n">
        <f aca="false">Flights!$AP$15</f>
        <v>0</v>
      </c>
      <c r="G9" s="100" t="n">
        <f aca="false">Flights!$AQ$15</f>
        <v>0</v>
      </c>
      <c r="H9" s="100" t="n">
        <f aca="false">Flights!$AU$15</f>
        <v>0</v>
      </c>
    </row>
    <row r="10" customFormat="false" ht="24" hidden="false" customHeight="true" outlineLevel="0" collapsed="false">
      <c r="A10" s="93" t="s">
        <v>1734</v>
      </c>
      <c r="B10" s="94" t="str">
        <f aca="false">IF(TRIM(Flights!$X$15)="","__________________",Flights!$X$15)</f>
        <v>__________________</v>
      </c>
      <c r="C10" s="94"/>
      <c r="D10" s="94"/>
      <c r="E10" s="93" t="s">
        <v>1735</v>
      </c>
      <c r="F10" s="100" t="n">
        <f aca="false">Flights!$AO$15</f>
        <v>22</v>
      </c>
      <c r="G10" s="100" t="n">
        <f aca="false">Flights!$AS$15</f>
        <v>1</v>
      </c>
      <c r="H10" s="100" t="n">
        <f aca="false">Flights!$AR$15</f>
        <v>2</v>
      </c>
    </row>
    <row r="11" customFormat="false" ht="21" hidden="false" customHeight="true" outlineLevel="0" collapsed="false">
      <c r="A11" s="93" t="s">
        <v>1736</v>
      </c>
      <c r="B11" s="94" t="str">
        <f aca="false">IF(TRIM(Flights!$Y$15)="","__________________",Flights!$Y$15)</f>
        <v>__________________</v>
      </c>
      <c r="C11" s="94"/>
      <c r="D11" s="94"/>
      <c r="E11" s="93" t="s">
        <v>1737</v>
      </c>
      <c r="F11" s="100" t="str">
        <f aca="false">Flights!$AV$15&amp;" / "&amp;Flights!$AW$15</f>
        <v>0 / 22</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1742</v>
      </c>
      <c r="B14" s="95" t="s">
        <v>1743</v>
      </c>
      <c r="C14" s="95" t="s">
        <v>1744</v>
      </c>
      <c r="D14" s="95"/>
      <c r="E14" s="95" t="s">
        <v>1745</v>
      </c>
      <c r="F14" s="95" t="s">
        <v>1746</v>
      </c>
      <c r="G14" s="95"/>
      <c r="H14" s="95"/>
    </row>
    <row r="15" customFormat="false" ht="36" hidden="false" customHeight="true" outlineLevel="0" collapsed="false">
      <c r="A15" s="93" t="s">
        <v>1747</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1748</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1749</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1750</v>
      </c>
      <c r="B18" s="110"/>
      <c r="C18" s="110" t="s">
        <v>1751</v>
      </c>
      <c r="D18" s="110"/>
      <c r="E18" s="110"/>
      <c r="F18" s="110" t="s">
        <v>1752</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1753</v>
      </c>
      <c r="B20" s="111"/>
      <c r="C20" s="111" t="s">
        <v>1753</v>
      </c>
      <c r="D20" s="111"/>
      <c r="E20" s="111"/>
      <c r="F20" s="111" t="s">
        <v>1753</v>
      </c>
      <c r="G20" s="111"/>
      <c r="H20" s="111"/>
    </row>
    <row r="21" customFormat="false" ht="13.5" hidden="false" customHeight="true" outlineLevel="0" collapsed="false">
      <c r="A21" s="112" t="s">
        <v>1754</v>
      </c>
      <c r="B21" s="112"/>
      <c r="C21" s="112"/>
      <c r="D21" s="112"/>
      <c r="E21" s="112"/>
      <c r="F21" s="112"/>
      <c r="G21" s="112"/>
      <c r="H21" s="112"/>
    </row>
    <row r="22" customFormat="false" ht="24" hidden="false" customHeight="true" outlineLevel="0" collapsed="false">
      <c r="A22" s="95" t="s">
        <v>1755</v>
      </c>
      <c r="B22" s="95" t="s">
        <v>1756</v>
      </c>
      <c r="C22" s="95" t="s">
        <v>1757</v>
      </c>
      <c r="D22" s="95" t="s">
        <v>1758</v>
      </c>
      <c r="E22" s="95" t="s">
        <v>1759</v>
      </c>
      <c r="F22" s="95" t="s">
        <v>1760</v>
      </c>
      <c r="G22" s="95" t="s">
        <v>1761</v>
      </c>
      <c r="H22" s="95" t="s">
        <v>124</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1762</v>
      </c>
      <c r="B51" s="116"/>
      <c r="C51" s="116"/>
      <c r="D51" s="116"/>
      <c r="E51" s="116" t="s">
        <v>1763</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1717</v>
      </c>
      <c r="B2" s="94" t="str">
        <f aca="false">Flights!$F$16&amp;"   "&amp;TEXT(Flights!$D$16,"DD-MMM-YY")&amp;" ("&amp;Flights!$E$16&amp;")"</f>
        <v>MH0139   12-Oct-26 (MON)</v>
      </c>
      <c r="C2" s="94"/>
      <c r="D2" s="94"/>
      <c r="E2" s="95" t="s">
        <v>1718</v>
      </c>
      <c r="F2" s="96" t="str">
        <f aca="false">Flights!$AT$16</f>
        <v>NOT READY – DOCUMENTS</v>
      </c>
      <c r="G2" s="96"/>
      <c r="H2" s="96"/>
    </row>
    <row r="3" customFormat="false" ht="24" hidden="false" customHeight="true" outlineLevel="0" collapsed="false">
      <c r="A3" s="93" t="s">
        <v>1719</v>
      </c>
      <c r="B3" s="94" t="str">
        <f aca="false">Flights!$G$16&amp;" → "&amp;Flights!$H$16&amp;"   Class "&amp;Flights!$K$16&amp;"   Seat "&amp;Flights!$O$16</f>
        <v>KUL → ADL   Class BC   Seat 1K</v>
      </c>
      <c r="C3" s="94"/>
      <c r="D3" s="94"/>
      <c r="E3" s="95" t="s">
        <v>71</v>
      </c>
      <c r="F3" s="95" t="s">
        <v>1720</v>
      </c>
      <c r="G3" s="95" t="s">
        <v>1721</v>
      </c>
      <c r="H3" s="95"/>
    </row>
    <row r="4" customFormat="false" ht="24" hidden="false" customHeight="true" outlineLevel="0" collapsed="false">
      <c r="A4" s="93" t="s">
        <v>1722</v>
      </c>
      <c r="B4" s="94" t="str">
        <f aca="false">IF(ISNUMBER(Flights!$I$16),TEXT(Flights!$I$16,"DD-MMM-YY HH:MM"),"")&amp;" "&amp;Flights!$G$16&amp;"  →  "&amp;IF(ISNUMBER(Flights!$J$16),TEXT(Flights!$J$16,"DD-MMM-YY HH:MM"),"")&amp;" "&amp;Flights!$H$16</f>
        <v>12-Oct-26 22:25 KUL  →  13-Oct-26 08:00 ADL</v>
      </c>
      <c r="C4" s="94"/>
      <c r="D4" s="94"/>
      <c r="E4" s="93" t="s">
        <v>1723</v>
      </c>
      <c r="F4" s="97" t="str">
        <f aca="false">IF(ISNUMBER(Flights!$AG$16),TEXT(Flights!$AG$16,"DD-MMM-YY HH:MM"),"")&amp;" "&amp;Flights!$V$16</f>
        <v>05-Oct-26 22:25 KUL</v>
      </c>
      <c r="G4" s="98" t="n">
        <f aca="false">Flights!$AJ$16</f>
        <v>0</v>
      </c>
      <c r="H4" s="98"/>
    </row>
    <row r="5" customFormat="false" ht="24" hidden="false" customHeight="true" outlineLevel="0" collapsed="false">
      <c r="A5" s="93" t="s">
        <v>1724</v>
      </c>
      <c r="B5" s="94" t="str">
        <f aca="false">Flights!$L$16&amp;" – "&amp;Flights!$M$16</f>
        <v>A339 – A330-900 (A339)</v>
      </c>
      <c r="C5" s="94"/>
      <c r="D5" s="94"/>
      <c r="E5" s="93" t="s">
        <v>1725</v>
      </c>
      <c r="F5" s="97" t="str">
        <f aca="false">IF(ISNUMBER(Flights!$AH$16),TEXT(Flights!$AH$16,"DD-MMM-YY HH:MM"),"")&amp;" "&amp;Flights!$V$16</f>
        <v>11-Oct-26 22:25 KUL</v>
      </c>
      <c r="G5" s="98" t="n">
        <f aca="false">Flights!$AK$16</f>
        <v>0</v>
      </c>
      <c r="H5" s="98"/>
    </row>
    <row r="6" customFormat="false" ht="24" hidden="false" customHeight="true" outlineLevel="0" collapsed="false">
      <c r="A6" s="93" t="s">
        <v>1726</v>
      </c>
      <c r="B6" s="94" t="str">
        <f aca="false">IF(TRIM(Flights!$N$16)="","__________________",Flights!$N$16)</f>
        <v>__________________</v>
      </c>
      <c r="C6" s="94"/>
      <c r="D6" s="94"/>
      <c r="E6" s="93" t="s">
        <v>1727</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1728</v>
      </c>
      <c r="B7" s="94" t="str">
        <f aca="false">Flights!$T$16</f>
        <v>1.5 Meal (Meal)</v>
      </c>
      <c r="C7" s="94"/>
      <c r="D7" s="94"/>
      <c r="E7" s="93" t="s">
        <v>1729</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153</v>
      </c>
      <c r="B8" s="94" t="str">
        <f aca="false">Flights!$V$16&amp;"   (reference uplift stns: "&amp;Flights!$U$16&amp;")"</f>
        <v>KUL   (reference uplift stns: KUL/ADL)</v>
      </c>
      <c r="C8" s="94"/>
      <c r="D8" s="94"/>
      <c r="E8" s="93" t="s">
        <v>1730</v>
      </c>
      <c r="F8" s="99" t="s">
        <v>1731</v>
      </c>
      <c r="G8" s="98" t="n">
        <f aca="false">Flights!$AN$16</f>
        <v>0</v>
      </c>
      <c r="H8" s="98"/>
    </row>
    <row r="9" customFormat="false" ht="12.75" hidden="false" customHeight="true" outlineLevel="0" collapsed="false">
      <c r="A9" s="93" t="s">
        <v>1732</v>
      </c>
      <c r="B9" s="94" t="str">
        <f aca="false">TRIM(Flights!$P$16&amp;"  "&amp;Flights!$Q$16)</f>
        <v>5H 30M Overnight ADL</v>
      </c>
      <c r="C9" s="94"/>
      <c r="D9" s="94"/>
      <c r="E9" s="93" t="s">
        <v>1733</v>
      </c>
      <c r="F9" s="100" t="n">
        <f aca="false">Flights!$AP$16</f>
        <v>0</v>
      </c>
      <c r="G9" s="100" t="n">
        <f aca="false">Flights!$AQ$16</f>
        <v>0</v>
      </c>
      <c r="H9" s="100" t="n">
        <f aca="false">Flights!$AU$16</f>
        <v>0</v>
      </c>
    </row>
    <row r="10" customFormat="false" ht="24" hidden="false" customHeight="true" outlineLevel="0" collapsed="false">
      <c r="A10" s="93" t="s">
        <v>1734</v>
      </c>
      <c r="B10" s="94" t="str">
        <f aca="false">IF(TRIM(Flights!$X$16)="","__________________",Flights!$X$16)</f>
        <v>__________________</v>
      </c>
      <c r="C10" s="94"/>
      <c r="D10" s="94"/>
      <c r="E10" s="93" t="s">
        <v>1735</v>
      </c>
      <c r="F10" s="100" t="n">
        <f aca="false">Flights!$AO$16</f>
        <v>47</v>
      </c>
      <c r="G10" s="100" t="n">
        <f aca="false">Flights!$AS$16</f>
        <v>0</v>
      </c>
      <c r="H10" s="100" t="n">
        <f aca="false">Flights!$AR$16</f>
        <v>2</v>
      </c>
    </row>
    <row r="11" customFormat="false" ht="21" hidden="false" customHeight="true" outlineLevel="0" collapsed="false">
      <c r="A11" s="93" t="s">
        <v>1736</v>
      </c>
      <c r="B11" s="94" t="str">
        <f aca="false">IF(TRIM(Flights!$Y$16)="","__________________",Flights!$Y$16)</f>
        <v>__________________</v>
      </c>
      <c r="C11" s="94"/>
      <c r="D11" s="94"/>
      <c r="E11" s="93" t="s">
        <v>1737</v>
      </c>
      <c r="F11" s="100" t="str">
        <f aca="false">Flights!$AV$16&amp;" / "&amp;Flights!$AW$16</f>
        <v>0 / 47</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1748</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1749</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1762</v>
      </c>
      <c r="B74" s="116"/>
      <c r="C74" s="116"/>
      <c r="D74" s="116"/>
      <c r="E74" s="116" t="s">
        <v>1763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1717</v>
      </c>
      <c r="B2" s="94" t="str">
        <f aca="false">Flights!$F$17&amp;"   "&amp;TEXT(Flights!$D$17,"DD-MMM-YY")&amp;" ("&amp;Flights!$E$17&amp;")"</f>
        <v>MH0138   14-Oct-26 (WED)</v>
      </c>
      <c r="C2" s="94"/>
      <c r="D2" s="94"/>
      <c r="E2" s="95" t="s">
        <v>1718</v>
      </c>
      <c r="F2" s="96" t="str">
        <f aca="false">Flights!$AT$17</f>
        <v>NOT READY – DOCUMENTS</v>
      </c>
      <c r="G2" s="96"/>
      <c r="H2" s="96"/>
    </row>
    <row r="3" customFormat="false" ht="24" hidden="false" customHeight="true" outlineLevel="0" collapsed="false">
      <c r="A3" s="93" t="s">
        <v>1719</v>
      </c>
      <c r="B3" s="94" t="str">
        <f aca="false">Flights!$G$17&amp;" → "&amp;Flights!$H$17&amp;"   Class "&amp;Flights!$K$17&amp;"   Seat "&amp;Flights!$O$17</f>
        <v>ADL → KUL   Class EY   Seat 11K</v>
      </c>
      <c r="C3" s="94"/>
      <c r="D3" s="94"/>
      <c r="E3" s="95" t="s">
        <v>71</v>
      </c>
      <c r="F3" s="95" t="s">
        <v>1720</v>
      </c>
      <c r="G3" s="95" t="s">
        <v>1721</v>
      </c>
      <c r="H3" s="95"/>
    </row>
    <row r="4" customFormat="false" ht="24" hidden="false" customHeight="true" outlineLevel="0" collapsed="false">
      <c r="A4" s="93" t="s">
        <v>1722</v>
      </c>
      <c r="B4" s="94" t="str">
        <f aca="false">IF(ISNUMBER(Flights!$I$17),TEXT(Flights!$I$17,"DD-MMM-YY HH:MM"),"")&amp;" "&amp;Flights!$G$17&amp;"  →  "&amp;IF(ISNUMBER(Flights!$J$17),TEXT(Flights!$J$17,"DD-MMM-YY HH:MM"),"")&amp;" "&amp;Flights!$H$17</f>
        <v>14-Oct-26 10:45 ADL  →  14-Oct-26 16:00 KUL</v>
      </c>
      <c r="C4" s="94"/>
      <c r="D4" s="94"/>
      <c r="E4" s="93" t="s">
        <v>1723</v>
      </c>
      <c r="F4" s="97" t="str">
        <f aca="false">IF(ISNUMBER(Flights!$AG$17),TEXT(Flights!$AG$17,"DD-MMM-YY HH:MM"),"")&amp;" "&amp;Flights!$V$17</f>
        <v>07-Oct-26 10:45 ADL</v>
      </c>
      <c r="G4" s="98" t="n">
        <f aca="false">Flights!$AJ$17</f>
        <v>0</v>
      </c>
      <c r="H4" s="98"/>
    </row>
    <row r="5" customFormat="false" ht="24" hidden="false" customHeight="true" outlineLevel="0" collapsed="false">
      <c r="A5" s="93" t="s">
        <v>1724</v>
      </c>
      <c r="B5" s="94" t="str">
        <f aca="false">Flights!$L$17&amp;" – "&amp;Flights!$M$17</f>
        <v>A339 – A330-900 (A339)</v>
      </c>
      <c r="C5" s="94"/>
      <c r="D5" s="94"/>
      <c r="E5" s="93" t="s">
        <v>1725</v>
      </c>
      <c r="F5" s="97" t="str">
        <f aca="false">IF(ISNUMBER(Flights!$AH$17),TEXT(Flights!$AH$17,"DD-MMM-YY HH:MM"),"")&amp;" "&amp;Flights!$V$17</f>
        <v>13-Oct-26 10:45 ADL</v>
      </c>
      <c r="G5" s="98" t="n">
        <f aca="false">Flights!$AK$17</f>
        <v>0</v>
      </c>
      <c r="H5" s="98"/>
    </row>
    <row r="6" customFormat="false" ht="24" hidden="false" customHeight="true" outlineLevel="0" collapsed="false">
      <c r="A6" s="93" t="s">
        <v>1726</v>
      </c>
      <c r="B6" s="94" t="str">
        <f aca="false">IF(TRIM(Flights!$N$17)="","__________________",Flights!$N$17)</f>
        <v>__________________</v>
      </c>
      <c r="C6" s="94"/>
      <c r="D6" s="94"/>
      <c r="E6" s="93" t="s">
        <v>1727</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1728</v>
      </c>
      <c r="B7" s="94" t="str">
        <f aca="false">Flights!$T$17</f>
        <v>1.5 Meal (Meal)</v>
      </c>
      <c r="C7" s="94"/>
      <c r="D7" s="94"/>
      <c r="E7" s="93" t="s">
        <v>1729</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153</v>
      </c>
      <c r="B8" s="94" t="str">
        <f aca="false">Flights!$V$17&amp;"   (reference uplift stns: "&amp;Flights!$U$17&amp;")"</f>
        <v>ADL   (reference uplift stns: KUL/ADL)</v>
      </c>
      <c r="C8" s="94"/>
      <c r="D8" s="94"/>
      <c r="E8" s="93" t="s">
        <v>1730</v>
      </c>
      <c r="F8" s="99" t="s">
        <v>1731</v>
      </c>
      <c r="G8" s="98" t="n">
        <f aca="false">Flights!$AN$17</f>
        <v>0</v>
      </c>
      <c r="H8" s="98"/>
    </row>
    <row r="9" customFormat="false" ht="12.75" hidden="false" customHeight="true" outlineLevel="0" collapsed="false">
      <c r="A9" s="93" t="s">
        <v>1732</v>
      </c>
      <c r="B9" s="94" t="str">
        <f aca="false">TRIM(Flights!$P$17&amp;"  "&amp;Flights!$Q$17)</f>
        <v>- Overnight KUL</v>
      </c>
      <c r="C9" s="94"/>
      <c r="D9" s="94"/>
      <c r="E9" s="93" t="s">
        <v>1733</v>
      </c>
      <c r="F9" s="100" t="n">
        <f aca="false">Flights!$AP$17</f>
        <v>0</v>
      </c>
      <c r="G9" s="100" t="n">
        <f aca="false">Flights!$AQ$17</f>
        <v>0</v>
      </c>
      <c r="H9" s="100" t="n">
        <f aca="false">Flights!$AU$17</f>
        <v>0</v>
      </c>
    </row>
    <row r="10" customFormat="false" ht="24" hidden="false" customHeight="true" outlineLevel="0" collapsed="false">
      <c r="A10" s="93" t="s">
        <v>1734</v>
      </c>
      <c r="B10" s="94" t="str">
        <f aca="false">IF(TRIM(Flights!$X$17)="","__________________",Flights!$X$17)</f>
        <v>__________________</v>
      </c>
      <c r="C10" s="94"/>
      <c r="D10" s="94"/>
      <c r="E10" s="93" t="s">
        <v>1735</v>
      </c>
      <c r="F10" s="100" t="n">
        <f aca="false">Flights!$AO$17</f>
        <v>29</v>
      </c>
      <c r="G10" s="100" t="n">
        <f aca="false">Flights!$AS$17</f>
        <v>3</v>
      </c>
      <c r="H10" s="100" t="n">
        <f aca="false">Flights!$AR$17</f>
        <v>2</v>
      </c>
    </row>
    <row r="11" customFormat="false" ht="21" hidden="false" customHeight="true" outlineLevel="0" collapsed="false">
      <c r="A11" s="93" t="s">
        <v>1736</v>
      </c>
      <c r="B11" s="94" t="str">
        <f aca="false">IF(TRIM(Flights!$Y$17)="","__________________",Flights!$Y$17)</f>
        <v>__________________</v>
      </c>
      <c r="C11" s="94"/>
      <c r="D11" s="94"/>
      <c r="E11" s="93" t="s">
        <v>1737</v>
      </c>
      <c r="F11" s="100" t="str">
        <f aca="false">Flights!$AV$17&amp;" / "&amp;Flights!$AW$17</f>
        <v>0 / 29</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1742</v>
      </c>
      <c r="B14" s="95" t="s">
        <v>1743</v>
      </c>
      <c r="C14" s="95" t="s">
        <v>1744</v>
      </c>
      <c r="D14" s="95"/>
      <c r="E14" s="95" t="s">
        <v>1745</v>
      </c>
      <c r="F14" s="95" t="s">
        <v>1746</v>
      </c>
      <c r="G14" s="95"/>
      <c r="H14" s="95"/>
    </row>
    <row r="15" customFormat="false" ht="36" hidden="false" customHeight="true" outlineLevel="0" collapsed="false">
      <c r="A15" s="93" t="s">
        <v>1747</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1748</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1749</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1750</v>
      </c>
      <c r="B18" s="110"/>
      <c r="C18" s="110" t="s">
        <v>1751</v>
      </c>
      <c r="D18" s="110"/>
      <c r="E18" s="110"/>
      <c r="F18" s="110" t="s">
        <v>1752</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1753</v>
      </c>
      <c r="B20" s="111"/>
      <c r="C20" s="111" t="s">
        <v>1753</v>
      </c>
      <c r="D20" s="111"/>
      <c r="E20" s="111"/>
      <c r="F20" s="111" t="s">
        <v>1753</v>
      </c>
      <c r="G20" s="111"/>
      <c r="H20" s="111"/>
    </row>
    <row r="21" customFormat="false" ht="13.5" hidden="false" customHeight="true" outlineLevel="0" collapsed="false">
      <c r="A21" s="112" t="s">
        <v>1754</v>
      </c>
      <c r="B21" s="112"/>
      <c r="C21" s="112"/>
      <c r="D21" s="112"/>
      <c r="E21" s="112"/>
      <c r="F21" s="112"/>
      <c r="G21" s="112"/>
      <c r="H21" s="112"/>
    </row>
    <row r="22" customFormat="false" ht="24" hidden="false" customHeight="true" outlineLevel="0" collapsed="false">
      <c r="A22" s="95" t="s">
        <v>1755</v>
      </c>
      <c r="B22" s="95" t="s">
        <v>1756</v>
      </c>
      <c r="C22" s="95" t="s">
        <v>1757</v>
      </c>
      <c r="D22" s="95" t="s">
        <v>1758</v>
      </c>
      <c r="E22" s="95" t="s">
        <v>1759</v>
      </c>
      <c r="F22" s="95" t="s">
        <v>1760</v>
      </c>
      <c r="G22" s="95" t="s">
        <v>1761</v>
      </c>
      <c r="H22" s="95" t="s">
        <v>124</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1762</v>
      </c>
      <c r="B57" s="116"/>
      <c r="C57" s="116"/>
      <c r="D57" s="116"/>
      <c r="E57" s="116" t="s">
        <v>1763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1717</v>
      </c>
      <c r="B2" s="94" t="str">
        <f aca="false">Flights!$F$18&amp;"   "&amp;TEXT(Flights!$D$18,"DD-MMM-YY")&amp;" ("&amp;Flights!$E$18&amp;")"</f>
        <v>MH0004   15-Oct-26 (THU)</v>
      </c>
      <c r="C2" s="94"/>
      <c r="D2" s="94"/>
      <c r="E2" s="95" t="s">
        <v>1718</v>
      </c>
      <c r="F2" s="96" t="str">
        <f aca="false">Flights!$AT$18</f>
        <v>NOT READY – DOCUMENTS</v>
      </c>
      <c r="G2" s="96"/>
      <c r="H2" s="96"/>
    </row>
    <row r="3" customFormat="false" ht="24" hidden="false" customHeight="true" outlineLevel="0" collapsed="false">
      <c r="A3" s="93" t="s">
        <v>1719</v>
      </c>
      <c r="B3" s="94" t="str">
        <f aca="false">Flights!$G$18&amp;" → "&amp;Flights!$H$18&amp;"   Class "&amp;Flights!$K$18&amp;"   Seat "&amp;Flights!$O$18</f>
        <v>KUL → LHR   Class EY   Seat 14C</v>
      </c>
      <c r="C3" s="94"/>
      <c r="D3" s="94"/>
      <c r="E3" s="95" t="s">
        <v>71</v>
      </c>
      <c r="F3" s="95" t="s">
        <v>1720</v>
      </c>
      <c r="G3" s="95" t="s">
        <v>1721</v>
      </c>
      <c r="H3" s="95"/>
    </row>
    <row r="4" customFormat="false" ht="24" hidden="false" customHeight="true" outlineLevel="0" collapsed="false">
      <c r="A4" s="93" t="s">
        <v>1722</v>
      </c>
      <c r="B4" s="94" t="str">
        <f aca="false">IF(ISNUMBER(Flights!$I$18),TEXT(Flights!$I$18,"DD-MMM-YY HH:MM"),"")&amp;" "&amp;Flights!$G$18&amp;"  →  "&amp;IF(ISNUMBER(Flights!$J$18),TEXT(Flights!$J$18,"DD-MMM-YY HH:MM"),"")&amp;" "&amp;Flights!$H$18</f>
        <v>15-Oct-26 09:50 KUL  →  15-Oct-26 16:35 LHR</v>
      </c>
      <c r="C4" s="94"/>
      <c r="D4" s="94"/>
      <c r="E4" s="93" t="s">
        <v>1723</v>
      </c>
      <c r="F4" s="97" t="str">
        <f aca="false">IF(ISNUMBER(Flights!$AG$18),TEXT(Flights!$AG$18,"DD-MMM-YY HH:MM"),"")&amp;" "&amp;Flights!$V$18</f>
        <v>08-Oct-26 09:50 KUL</v>
      </c>
      <c r="G4" s="98" t="n">
        <f aca="false">Flights!$AJ$18</f>
        <v>0</v>
      </c>
      <c r="H4" s="98"/>
    </row>
    <row r="5" customFormat="false" ht="24" hidden="false" customHeight="true" outlineLevel="0" collapsed="false">
      <c r="A5" s="93" t="s">
        <v>1724</v>
      </c>
      <c r="B5" s="94" t="str">
        <f aca="false">Flights!$L$18&amp;" – "&amp;Flights!$M$18</f>
        <v>A350 – A350-900: A359 (9M-MAB..MAG, row 6) or A350 9M-MAH (row 7) - tail to confirm</v>
      </c>
      <c r="C5" s="94"/>
      <c r="D5" s="94"/>
      <c r="E5" s="93" t="s">
        <v>1725</v>
      </c>
      <c r="F5" s="97" t="str">
        <f aca="false">IF(ISNUMBER(Flights!$AH$18),TEXT(Flights!$AH$18,"DD-MMM-YY HH:MM"),"")&amp;" "&amp;Flights!$V$18</f>
        <v>14-Oct-26 09:50 KUL</v>
      </c>
      <c r="G5" s="98" t="n">
        <f aca="false">Flights!$AK$18</f>
        <v>0</v>
      </c>
      <c r="H5" s="98"/>
    </row>
    <row r="6" customFormat="false" ht="24" hidden="false" customHeight="true" outlineLevel="0" collapsed="false">
      <c r="A6" s="93" t="s">
        <v>1726</v>
      </c>
      <c r="B6" s="94" t="str">
        <f aca="false">IF(TRIM(Flights!$N$18)="","__________________",Flights!$N$18)</f>
        <v>__________________</v>
      </c>
      <c r="C6" s="94"/>
      <c r="D6" s="94"/>
      <c r="E6" s="93" t="s">
        <v>1727</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1728</v>
      </c>
      <c r="B7" s="94" t="str">
        <f aca="false">Flights!$T$18</f>
        <v>2.5 Meal (Meal)</v>
      </c>
      <c r="C7" s="94"/>
      <c r="D7" s="94"/>
      <c r="E7" s="93" t="s">
        <v>1729</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153</v>
      </c>
      <c r="B8" s="94" t="str">
        <f aca="false">Flights!$V$18&amp;"   (reference uplift stns: "&amp;Flights!$U$18&amp;")"</f>
        <v>KUL   (reference uplift stns: KUL/LHR)</v>
      </c>
      <c r="C8" s="94"/>
      <c r="D8" s="94"/>
      <c r="E8" s="93" t="s">
        <v>1730</v>
      </c>
      <c r="F8" s="99" t="s">
        <v>1731</v>
      </c>
      <c r="G8" s="98" t="n">
        <f aca="false">Flights!$AN$18</f>
        <v>0</v>
      </c>
      <c r="H8" s="98"/>
    </row>
    <row r="9" customFormat="false" ht="12.75" hidden="false" customHeight="true" outlineLevel="0" collapsed="false">
      <c r="A9" s="93" t="s">
        <v>1732</v>
      </c>
      <c r="B9" s="94" t="str">
        <f aca="false">TRIM(Flights!$P$18&amp;"  "&amp;Flights!$Q$18)</f>
        <v>-</v>
      </c>
      <c r="C9" s="94"/>
      <c r="D9" s="94"/>
      <c r="E9" s="93" t="s">
        <v>1733</v>
      </c>
      <c r="F9" s="100" t="n">
        <f aca="false">Flights!$AP$18</f>
        <v>0</v>
      </c>
      <c r="G9" s="100" t="n">
        <f aca="false">Flights!$AQ$18</f>
        <v>0</v>
      </c>
      <c r="H9" s="100" t="n">
        <f aca="false">Flights!$AU$18</f>
        <v>0</v>
      </c>
    </row>
    <row r="10" customFormat="false" ht="24" hidden="false" customHeight="true" outlineLevel="0" collapsed="false">
      <c r="A10" s="93" t="s">
        <v>1734</v>
      </c>
      <c r="B10" s="94" t="str">
        <f aca="false">IF(TRIM(Flights!$X$18)="","__________________",Flights!$X$18)</f>
        <v>__________________</v>
      </c>
      <c r="C10" s="94"/>
      <c r="D10" s="94"/>
      <c r="E10" s="93" t="s">
        <v>1735</v>
      </c>
      <c r="F10" s="100" t="n">
        <f aca="false">Flights!$AO$18</f>
        <v>24</v>
      </c>
      <c r="G10" s="100" t="n">
        <f aca="false">Flights!$AS$18</f>
        <v>1</v>
      </c>
      <c r="H10" s="100" t="n">
        <f aca="false">Flights!$AR$18</f>
        <v>2</v>
      </c>
    </row>
    <row r="11" customFormat="false" ht="21" hidden="false" customHeight="true" outlineLevel="0" collapsed="false">
      <c r="A11" s="93" t="s">
        <v>1736</v>
      </c>
      <c r="B11" s="94" t="str">
        <f aca="false">IF(TRIM(Flights!$Y$18)="","__________________",Flights!$Y$18)</f>
        <v>__________________</v>
      </c>
      <c r="C11" s="94"/>
      <c r="D11" s="94"/>
      <c r="E11" s="93" t="s">
        <v>1737</v>
      </c>
      <c r="F11" s="100" t="str">
        <f aca="false">Flights!$AV$18&amp;" / "&amp;Flights!$AW$18</f>
        <v>0 / 24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1748</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1749</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1762</v>
      </c>
      <c r="B52" s="116"/>
      <c r="C52" s="116"/>
      <c r="D52" s="116"/>
      <c r="E52" s="116" t="s">
        <v>1763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1717</v>
      </c>
      <c r="B2" s="94" t="str">
        <f aca="false">Flights!$F$19&amp;"   "&amp;TEXT(Flights!$D$19,"DD-MMM-YY")&amp;" ("&amp;Flights!$E$19&amp;")"</f>
        <v>MH0003   25-Oct-26 (SUN)</v>
      </c>
      <c r="C2" s="94"/>
      <c r="D2" s="94"/>
      <c r="E2" s="95" t="s">
        <v>1718</v>
      </c>
      <c r="F2" s="96" t="str">
        <f aca="false">Flights!$AT$19</f>
        <v>NOT READY – DOCUMENTS</v>
      </c>
      <c r="G2" s="96"/>
      <c r="H2" s="96"/>
    </row>
    <row r="3" customFormat="false" ht="24" hidden="false" customHeight="true" outlineLevel="0" collapsed="false">
      <c r="A3" s="93" t="s">
        <v>1719</v>
      </c>
      <c r="B3" s="94" t="str">
        <f aca="false">Flights!$G$19&amp;" → "&amp;Flights!$H$19&amp;"   Class "&amp;Flights!$K$19&amp;"   Seat "&amp;Flights!$O$19</f>
        <v>LHR → KUL   Class EY   Seat 12H</v>
      </c>
      <c r="C3" s="94"/>
      <c r="D3" s="94"/>
      <c r="E3" s="95" t="s">
        <v>71</v>
      </c>
      <c r="F3" s="95" t="s">
        <v>1720</v>
      </c>
      <c r="G3" s="95" t="s">
        <v>1721</v>
      </c>
      <c r="H3" s="95"/>
    </row>
    <row r="4" customFormat="false" ht="24" hidden="false" customHeight="true" outlineLevel="0" collapsed="false">
      <c r="A4" s="93" t="s">
        <v>1722</v>
      </c>
      <c r="B4" s="94" t="str">
        <f aca="false">IF(ISNUMBER(Flights!$I$19),TEXT(Flights!$I$19,"DD-MMM-YY HH:MM"),"")&amp;" "&amp;Flights!$G$19&amp;"  →  "&amp;IF(ISNUMBER(Flights!$J$19),TEXT(Flights!$J$19,"DD-MMM-YY HH:MM"),"")&amp;" "&amp;Flights!$H$19</f>
        <v>25-Oct-26 11:00 LHR  →  26-Oct-26 06:45 KUL</v>
      </c>
      <c r="C4" s="94"/>
      <c r="D4" s="94"/>
      <c r="E4" s="93" t="s">
        <v>1723</v>
      </c>
      <c r="F4" s="97" t="str">
        <f aca="false">IF(ISNUMBER(Flights!$AG$19),TEXT(Flights!$AG$19,"DD-MMM-YY HH:MM"),"")&amp;" "&amp;Flights!$V$19</f>
        <v>18-Oct-26 12:00 LHR</v>
      </c>
      <c r="G4" s="98" t="n">
        <f aca="false">Flights!$AJ$19</f>
        <v>0</v>
      </c>
      <c r="H4" s="98"/>
    </row>
    <row r="5" customFormat="false" ht="24" hidden="false" customHeight="true" outlineLevel="0" collapsed="false">
      <c r="A5" s="93" t="s">
        <v>1724</v>
      </c>
      <c r="B5" s="94" t="str">
        <f aca="false">Flights!$L$19&amp;" – "&amp;Flights!$M$19</f>
        <v>A350 – A350-900: A359 (9M-MAB..MAG, row 6) or A350 9M-MAH (row 7) - tail to confirm</v>
      </c>
      <c r="C5" s="94"/>
      <c r="D5" s="94"/>
      <c r="E5" s="93" t="s">
        <v>1725</v>
      </c>
      <c r="F5" s="97" t="str">
        <f aca="false">IF(ISNUMBER(Flights!$AH$19),TEXT(Flights!$AH$19,"DD-MMM-YY HH:MM"),"")&amp;" "&amp;Flights!$V$19</f>
        <v>24-Oct-26 12:00 LHR</v>
      </c>
      <c r="G5" s="98" t="n">
        <f aca="false">Flights!$AK$19</f>
        <v>0</v>
      </c>
      <c r="H5" s="98"/>
    </row>
    <row r="6" customFormat="false" ht="24" hidden="false" customHeight="true" outlineLevel="0" collapsed="false">
      <c r="A6" s="93" t="s">
        <v>1726</v>
      </c>
      <c r="B6" s="94" t="str">
        <f aca="false">IF(TRIM(Flights!$N$19)="","__________________",Flights!$N$19)</f>
        <v>__________________</v>
      </c>
      <c r="C6" s="94"/>
      <c r="D6" s="94"/>
      <c r="E6" s="93" t="s">
        <v>1727</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1728</v>
      </c>
      <c r="B7" s="94" t="str">
        <f aca="false">Flights!$T$19</f>
        <v>2.5 Meal (Meal)</v>
      </c>
      <c r="C7" s="94"/>
      <c r="D7" s="94"/>
      <c r="E7" s="93" t="s">
        <v>1729</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153</v>
      </c>
      <c r="B8" s="94" t="str">
        <f aca="false">Flights!$V$19&amp;"   (reference uplift stns: "&amp;Flights!$U$19&amp;")"</f>
        <v>LHR   (reference uplift stns: KUL/LHR)</v>
      </c>
      <c r="C8" s="94"/>
      <c r="D8" s="94"/>
      <c r="E8" s="93" t="s">
        <v>1730</v>
      </c>
      <c r="F8" s="99" t="s">
        <v>1731</v>
      </c>
      <c r="G8" s="98" t="n">
        <f aca="false">Flights!$AN$19</f>
        <v>0</v>
      </c>
      <c r="H8" s="98"/>
    </row>
    <row r="9" customFormat="false" ht="12.75" hidden="false" customHeight="true" outlineLevel="0" collapsed="false">
      <c r="A9" s="93" t="s">
        <v>1732</v>
      </c>
      <c r="B9" s="94" t="str">
        <f aca="false">TRIM(Flights!$P$19&amp;"  "&amp;Flights!$Q$19)</f>
        <v>-</v>
      </c>
      <c r="C9" s="94"/>
      <c r="D9" s="94"/>
      <c r="E9" s="93" t="s">
        <v>1733</v>
      </c>
      <c r="F9" s="100" t="n">
        <f aca="false">Flights!$AP$19</f>
        <v>0</v>
      </c>
      <c r="G9" s="100" t="n">
        <f aca="false">Flights!$AQ$19</f>
        <v>0</v>
      </c>
      <c r="H9" s="100" t="n">
        <f aca="false">Flights!$AU$19</f>
        <v>0</v>
      </c>
    </row>
    <row r="10" customFormat="false" ht="24" hidden="false" customHeight="true" outlineLevel="0" collapsed="false">
      <c r="A10" s="93" t="s">
        <v>1734</v>
      </c>
      <c r="B10" s="94" t="str">
        <f aca="false">IF(TRIM(Flights!$X$19)="","__________________",Flights!$X$19)</f>
        <v>__________________</v>
      </c>
      <c r="C10" s="94"/>
      <c r="D10" s="94"/>
      <c r="E10" s="93" t="s">
        <v>1735</v>
      </c>
      <c r="F10" s="100" t="n">
        <f aca="false">Flights!$AO$19</f>
        <v>24</v>
      </c>
      <c r="G10" s="100" t="n">
        <f aca="false">Flights!$AS$19</f>
        <v>1</v>
      </c>
      <c r="H10" s="100" t="n">
        <f aca="false">Flights!$AR$19</f>
        <v>2</v>
      </c>
    </row>
    <row r="11" customFormat="false" ht="21" hidden="false" customHeight="true" outlineLevel="0" collapsed="false">
      <c r="A11" s="93" t="s">
        <v>1736</v>
      </c>
      <c r="B11" s="94" t="str">
        <f aca="false">IF(TRIM(Flights!$Y$19)="","__________________",Flights!$Y$19)</f>
        <v>__________________</v>
      </c>
      <c r="C11" s="94"/>
      <c r="D11" s="94"/>
      <c r="E11" s="93" t="s">
        <v>1737</v>
      </c>
      <c r="F11" s="100" t="str">
        <f aca="false">Flights!$AV$19&amp;" / "&amp;Flights!$AW$19</f>
        <v>0 / 24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1748</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1749</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1762</v>
      </c>
      <c r="B52" s="116"/>
      <c r="C52" s="116"/>
      <c r="D52" s="116"/>
      <c r="E52" s="116" t="s">
        <v>1763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1717</v>
      </c>
      <c r="B2" s="94" t="str">
        <f aca="false">Flights!$F$20&amp;"   "&amp;TEXT(Flights!$D$20,"DD-MMM-YY")&amp;" ("&amp;Flights!$E$20&amp;")"</f>
        <v>MH0072   26-Oct-26 (MON)</v>
      </c>
      <c r="C2" s="94"/>
      <c r="D2" s="94"/>
      <c r="E2" s="95" t="s">
        <v>1718</v>
      </c>
      <c r="F2" s="96" t="str">
        <f aca="false">Flights!$AT$20</f>
        <v>NOT READY – DOCUMENTS</v>
      </c>
      <c r="G2" s="96"/>
      <c r="H2" s="96"/>
    </row>
    <row r="3" customFormat="false" ht="24" hidden="false" customHeight="true" outlineLevel="0" collapsed="false">
      <c r="A3" s="93" t="s">
        <v>1719</v>
      </c>
      <c r="B3" s="94" t="str">
        <f aca="false">Flights!$G$20&amp;" → "&amp;Flights!$H$20&amp;"   Class "&amp;Flights!$K$20&amp;"   Seat "&amp;Flights!$O$20</f>
        <v>KUL → HKG   Class EY   Seat 4C</v>
      </c>
      <c r="C3" s="94"/>
      <c r="D3" s="94"/>
      <c r="E3" s="95" t="s">
        <v>71</v>
      </c>
      <c r="F3" s="95" t="s">
        <v>1720</v>
      </c>
      <c r="G3" s="95" t="s">
        <v>1721</v>
      </c>
      <c r="H3" s="95"/>
    </row>
    <row r="4" customFormat="false" ht="24" hidden="false" customHeight="true" outlineLevel="0" collapsed="false">
      <c r="A4" s="93" t="s">
        <v>1722</v>
      </c>
      <c r="B4" s="94" t="str">
        <f aca="false">IF(ISNUMBER(Flights!$I$20),TEXT(Flights!$I$20,"DD-MMM-YY HH:MM"),"")&amp;" "&amp;Flights!$G$20&amp;"  →  "&amp;IF(ISNUMBER(Flights!$J$20),TEXT(Flights!$J$20,"DD-MMM-YY HH:MM"),"")&amp;" "&amp;Flights!$H$20</f>
        <v>26-Oct-26 09:10 KUL  →  26-Oct-26 13:15 HKG</v>
      </c>
      <c r="C4" s="94"/>
      <c r="D4" s="94"/>
      <c r="E4" s="93" t="s">
        <v>1723</v>
      </c>
      <c r="F4" s="97" t="str">
        <f aca="false">IF(ISNUMBER(Flights!$AG$20),TEXT(Flights!$AG$20,"DD-MMM-YY HH:MM"),"")&amp;" "&amp;Flights!$V$20</f>
        <v>19-Oct-26 09:10 KUL</v>
      </c>
      <c r="G4" s="98" t="n">
        <f aca="false">Flights!$AJ$20</f>
        <v>0</v>
      </c>
      <c r="H4" s="98"/>
    </row>
    <row r="5" customFormat="false" ht="24" hidden="false" customHeight="true" outlineLevel="0" collapsed="false">
      <c r="A5" s="93" t="s">
        <v>1724</v>
      </c>
      <c r="B5" s="94" t="str">
        <f aca="false">Flights!$L$20&amp;" – "&amp;Flights!$M$20</f>
        <v>B738MAX – B737-8 (B7M8)</v>
      </c>
      <c r="C5" s="94"/>
      <c r="D5" s="94"/>
      <c r="E5" s="93" t="s">
        <v>1725</v>
      </c>
      <c r="F5" s="97" t="str">
        <f aca="false">IF(ISNUMBER(Flights!$AH$20),TEXT(Flights!$AH$20,"DD-MMM-YY HH:MM"),"")&amp;" "&amp;Flights!$V$20</f>
        <v>25-Oct-26 09:10 KUL</v>
      </c>
      <c r="G5" s="98" t="n">
        <f aca="false">Flights!$AK$20</f>
        <v>0</v>
      </c>
      <c r="H5" s="98"/>
    </row>
    <row r="6" customFormat="false" ht="24" hidden="false" customHeight="true" outlineLevel="0" collapsed="false">
      <c r="A6" s="93" t="s">
        <v>1726</v>
      </c>
      <c r="B6" s="94" t="str">
        <f aca="false">IF(TRIM(Flights!$N$20)="","__________________",Flights!$N$20)</f>
        <v>__________________</v>
      </c>
      <c r="C6" s="94"/>
      <c r="D6" s="94"/>
      <c r="E6" s="93" t="s">
        <v>1727</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1728</v>
      </c>
      <c r="B7" s="94" t="str">
        <f aca="false">Flights!$T$20</f>
        <v>1 Meal + DAT(Noodles Svc) (Meal)</v>
      </c>
      <c r="C7" s="94"/>
      <c r="D7" s="94"/>
      <c r="E7" s="93" t="s">
        <v>1729</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153</v>
      </c>
      <c r="B8" s="94" t="str">
        <f aca="false">Flights!$V$20&amp;"   (reference uplift stns: "&amp;Flights!$U$20&amp;")"</f>
        <v>KUL   (reference uplift stns: KUL/HKG)</v>
      </c>
      <c r="C8" s="94"/>
      <c r="D8" s="94"/>
      <c r="E8" s="93" t="s">
        <v>1730</v>
      </c>
      <c r="F8" s="99" t="s">
        <v>1731</v>
      </c>
      <c r="G8" s="98" t="n">
        <f aca="false">Flights!$AN$20</f>
        <v>0</v>
      </c>
      <c r="H8" s="98"/>
    </row>
    <row r="9" customFormat="false" ht="12.75" hidden="false" customHeight="true" outlineLevel="0" collapsed="false">
      <c r="A9" s="93" t="s">
        <v>1732</v>
      </c>
      <c r="B9" s="94" t="str">
        <f aca="false">TRIM(Flights!$P$20&amp;"  "&amp;Flights!$Q$20)</f>
        <v>2H 25M Overnight HKG</v>
      </c>
      <c r="C9" s="94"/>
      <c r="D9" s="94"/>
      <c r="E9" s="93" t="s">
        <v>1733</v>
      </c>
      <c r="F9" s="100" t="n">
        <f aca="false">Flights!$AP$20</f>
        <v>0</v>
      </c>
      <c r="G9" s="100" t="n">
        <f aca="false">Flights!$AQ$20</f>
        <v>0</v>
      </c>
      <c r="H9" s="100" t="n">
        <f aca="false">Flights!$AU$20</f>
        <v>0</v>
      </c>
    </row>
    <row r="10" customFormat="false" ht="24" hidden="false" customHeight="true" outlineLevel="0" collapsed="false">
      <c r="A10" s="93" t="s">
        <v>1734</v>
      </c>
      <c r="B10" s="94" t="str">
        <f aca="false">IF(TRIM(Flights!$X$20)="","__________________",Flights!$X$20)</f>
        <v>__________________</v>
      </c>
      <c r="C10" s="94"/>
      <c r="D10" s="94"/>
      <c r="E10" s="93" t="s">
        <v>1735</v>
      </c>
      <c r="F10" s="100" t="n">
        <f aca="false">Flights!$AO$20</f>
        <v>24</v>
      </c>
      <c r="G10" s="100" t="n">
        <f aca="false">Flights!$AS$20</f>
        <v>1</v>
      </c>
      <c r="H10" s="100" t="n">
        <f aca="false">Flights!$AR$20</f>
        <v>2</v>
      </c>
    </row>
    <row r="11" customFormat="false" ht="21" hidden="false" customHeight="true" outlineLevel="0" collapsed="false">
      <c r="A11" s="93" t="s">
        <v>1736</v>
      </c>
      <c r="B11" s="94" t="str">
        <f aca="false">IF(TRIM(Flights!$Y$20)="","__________________",Flights!$Y$20)</f>
        <v>__________________</v>
      </c>
      <c r="C11" s="94"/>
      <c r="D11" s="94"/>
      <c r="E11" s="93" t="s">
        <v>1737</v>
      </c>
      <c r="F11" s="100" t="str">
        <f aca="false">Flights!$AV$20&amp;" / "&amp;Flights!$AW$20</f>
        <v>0 / 24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1748</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1749</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1762</v>
      </c>
      <c r="B52" s="116"/>
      <c r="C52" s="116"/>
      <c r="D52" s="116"/>
      <c r="E52" s="116" t="s">
        <v>1763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1717</v>
      </c>
      <c r="B2" s="94" t="str">
        <f aca="false">Flights!$F$21&amp;"   "&amp;TEXT(Flights!$D$21,"DD-MMM-YY")&amp;" ("&amp;Flights!$E$21&amp;")"</f>
        <v>MH0073   27-Oct-26 (TUE)</v>
      </c>
      <c r="C2" s="94"/>
      <c r="D2" s="94"/>
      <c r="E2" s="95" t="s">
        <v>1718</v>
      </c>
      <c r="F2" s="96" t="str">
        <f aca="false">Flights!$AT$21</f>
        <v>NOT READY – DOCUMENTS</v>
      </c>
      <c r="G2" s="96"/>
      <c r="H2" s="96"/>
    </row>
    <row r="3" customFormat="false" ht="24" hidden="false" customHeight="true" outlineLevel="0" collapsed="false">
      <c r="A3" s="93" t="s">
        <v>1719</v>
      </c>
      <c r="B3" s="94" t="str">
        <f aca="false">Flights!$G$21&amp;" → "&amp;Flights!$H$21&amp;"   Class "&amp;Flights!$K$21&amp;"   Seat "&amp;Flights!$O$21</f>
        <v>HKG → KUL   Class BC   Seat 1C</v>
      </c>
      <c r="C3" s="94"/>
      <c r="D3" s="94"/>
      <c r="E3" s="95" t="s">
        <v>71</v>
      </c>
      <c r="F3" s="95" t="s">
        <v>1720</v>
      </c>
      <c r="G3" s="95" t="s">
        <v>1721</v>
      </c>
      <c r="H3" s="95"/>
    </row>
    <row r="4" customFormat="false" ht="24" hidden="false" customHeight="true" outlineLevel="0" collapsed="false">
      <c r="A4" s="93" t="s">
        <v>1722</v>
      </c>
      <c r="B4" s="94" t="str">
        <f aca="false">IF(ISNUMBER(Flights!$I$21),TEXT(Flights!$I$21,"DD-MMM-YY HH:MM"),"")&amp;" "&amp;Flights!$G$21&amp;"  →  "&amp;IF(ISNUMBER(Flights!$J$21),TEXT(Flights!$J$21,"DD-MMM-YY HH:MM"),"")&amp;" "&amp;Flights!$H$21</f>
        <v>27-Oct-26 14:50 HKG  →  27-Oct-26 18:55 KUL</v>
      </c>
      <c r="C4" s="94"/>
      <c r="D4" s="94"/>
      <c r="E4" s="93" t="s">
        <v>1723</v>
      </c>
      <c r="F4" s="97" t="str">
        <f aca="false">IF(ISNUMBER(Flights!$AG$21),TEXT(Flights!$AG$21,"DD-MMM-YY HH:MM"),"")&amp;" "&amp;Flights!$V$21</f>
        <v>20-Oct-26 14:50 HKG</v>
      </c>
      <c r="G4" s="98" t="n">
        <f aca="false">Flights!$AJ$21</f>
        <v>0</v>
      </c>
      <c r="H4" s="98"/>
    </row>
    <row r="5" customFormat="false" ht="24" hidden="false" customHeight="true" outlineLevel="0" collapsed="false">
      <c r="A5" s="93" t="s">
        <v>1724</v>
      </c>
      <c r="B5" s="94" t="str">
        <f aca="false">Flights!$L$21&amp;" – "&amp;Flights!$M$21</f>
        <v>B738MAX – B737-8 (B7M8)</v>
      </c>
      <c r="C5" s="94"/>
      <c r="D5" s="94"/>
      <c r="E5" s="93" t="s">
        <v>1725</v>
      </c>
      <c r="F5" s="97" t="str">
        <f aca="false">IF(ISNUMBER(Flights!$AH$21),TEXT(Flights!$AH$21,"DD-MMM-YY HH:MM"),"")&amp;" "&amp;Flights!$V$21</f>
        <v>26-Oct-26 14:50 HKG</v>
      </c>
      <c r="G5" s="98" t="n">
        <f aca="false">Flights!$AK$21</f>
        <v>0</v>
      </c>
      <c r="H5" s="98"/>
    </row>
    <row r="6" customFormat="false" ht="24" hidden="false" customHeight="true" outlineLevel="0" collapsed="false">
      <c r="A6" s="93" t="s">
        <v>1726</v>
      </c>
      <c r="B6" s="94" t="str">
        <f aca="false">IF(TRIM(Flights!$N$21)="","__________________",Flights!$N$21)</f>
        <v>__________________</v>
      </c>
      <c r="C6" s="94"/>
      <c r="D6" s="94"/>
      <c r="E6" s="93" t="s">
        <v>1727</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1728</v>
      </c>
      <c r="B7" s="94" t="str">
        <f aca="false">Flights!$T$21</f>
        <v>1 Meal + DAT(Noodles Svc) (Meal)</v>
      </c>
      <c r="C7" s="94"/>
      <c r="D7" s="94"/>
      <c r="E7" s="93" t="s">
        <v>1729</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153</v>
      </c>
      <c r="B8" s="94" t="str">
        <f aca="false">Flights!$V$21&amp;"   (reference uplift stns: "&amp;Flights!$U$21&amp;")"</f>
        <v>HKG   (reference uplift stns: KUL/HKG)</v>
      </c>
      <c r="C8" s="94"/>
      <c r="D8" s="94"/>
      <c r="E8" s="93" t="s">
        <v>1730</v>
      </c>
      <c r="F8" s="99" t="s">
        <v>1731</v>
      </c>
      <c r="G8" s="98" t="n">
        <f aca="false">Flights!$AN$21</f>
        <v>0</v>
      </c>
      <c r="H8" s="98"/>
    </row>
    <row r="9" customFormat="false" ht="12.75" hidden="false" customHeight="true" outlineLevel="0" collapsed="false">
      <c r="A9" s="93" t="s">
        <v>1732</v>
      </c>
      <c r="B9" s="94" t="str">
        <f aca="false">TRIM(Flights!$P$21&amp;"  "&amp;Flights!$Q$21)</f>
        <v>-</v>
      </c>
      <c r="C9" s="94"/>
      <c r="D9" s="94"/>
      <c r="E9" s="93" t="s">
        <v>1733</v>
      </c>
      <c r="F9" s="100" t="n">
        <f aca="false">Flights!$AP$21</f>
        <v>0</v>
      </c>
      <c r="G9" s="100" t="n">
        <f aca="false">Flights!$AQ$21</f>
        <v>0</v>
      </c>
      <c r="H9" s="100" t="n">
        <f aca="false">Flights!$AU$21</f>
        <v>0</v>
      </c>
    </row>
    <row r="10" customFormat="false" ht="24" hidden="false" customHeight="true" outlineLevel="0" collapsed="false">
      <c r="A10" s="93" t="s">
        <v>1734</v>
      </c>
      <c r="B10" s="94" t="str">
        <f aca="false">IF(TRIM(Flights!$X$21)="","__________________",Flights!$X$21)</f>
        <v>__________________</v>
      </c>
      <c r="C10" s="94"/>
      <c r="D10" s="94"/>
      <c r="E10" s="93" t="s">
        <v>1735</v>
      </c>
      <c r="F10" s="100" t="n">
        <f aca="false">Flights!$AO$21</f>
        <v>42</v>
      </c>
      <c r="G10" s="100" t="n">
        <f aca="false">Flights!$AS$21</f>
        <v>4</v>
      </c>
      <c r="H10" s="100" t="n">
        <f aca="false">Flights!$AR$21</f>
        <v>2</v>
      </c>
    </row>
    <row r="11" customFormat="false" ht="21" hidden="false" customHeight="true" outlineLevel="0" collapsed="false">
      <c r="A11" s="93" t="s">
        <v>1736</v>
      </c>
      <c r="B11" s="94" t="str">
        <f aca="false">IF(TRIM(Flights!$Y$21)="","__________________",Flights!$Y$21)</f>
        <v>__________________</v>
      </c>
      <c r="C11" s="94"/>
      <c r="D11" s="94"/>
      <c r="E11" s="93" t="s">
        <v>1737</v>
      </c>
      <c r="F11" s="100" t="str">
        <f aca="false">Flights!$AV$21&amp;" / "&amp;Flights!$AW$21</f>
        <v>0 / 42</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1742</v>
      </c>
      <c r="B14" s="95" t="s">
        <v>1743</v>
      </c>
      <c r="C14" s="95" t="s">
        <v>1744</v>
      </c>
      <c r="D14" s="95"/>
      <c r="E14" s="95" t="s">
        <v>1745</v>
      </c>
      <c r="F14" s="95" t="s">
        <v>1746</v>
      </c>
      <c r="G14" s="95"/>
      <c r="H14" s="95"/>
    </row>
    <row r="15" customFormat="false" ht="36" hidden="false" customHeight="true" outlineLevel="0" collapsed="false">
      <c r="A15" s="93" t="s">
        <v>1747</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1748</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1749</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1750</v>
      </c>
      <c r="B18" s="110"/>
      <c r="C18" s="110" t="s">
        <v>1751</v>
      </c>
      <c r="D18" s="110"/>
      <c r="E18" s="110"/>
      <c r="F18" s="110" t="s">
        <v>1752</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1753</v>
      </c>
      <c r="B20" s="111"/>
      <c r="C20" s="111" t="s">
        <v>1753</v>
      </c>
      <c r="D20" s="111"/>
      <c r="E20" s="111"/>
      <c r="F20" s="111" t="s">
        <v>1753</v>
      </c>
      <c r="G20" s="111"/>
      <c r="H20" s="111"/>
    </row>
    <row r="21" customFormat="false" ht="13.5" hidden="false" customHeight="true" outlineLevel="0" collapsed="false">
      <c r="A21" s="112" t="s">
        <v>1754</v>
      </c>
      <c r="B21" s="112"/>
      <c r="C21" s="112"/>
      <c r="D21" s="112"/>
      <c r="E21" s="112"/>
      <c r="F21" s="112"/>
      <c r="G21" s="112"/>
      <c r="H21" s="112"/>
    </row>
    <row r="22" customFormat="false" ht="24" hidden="false" customHeight="true" outlineLevel="0" collapsed="false">
      <c r="A22" s="95" t="s">
        <v>1755</v>
      </c>
      <c r="B22" s="95" t="s">
        <v>1756</v>
      </c>
      <c r="C22" s="95" t="s">
        <v>1757</v>
      </c>
      <c r="D22" s="95" t="s">
        <v>1758</v>
      </c>
      <c r="E22" s="95" t="s">
        <v>1759</v>
      </c>
      <c r="F22" s="95" t="s">
        <v>1760</v>
      </c>
      <c r="G22" s="95" t="s">
        <v>1761</v>
      </c>
      <c r="H22" s="95" t="s">
        <v>124</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1762</v>
      </c>
      <c r="B71" s="116"/>
      <c r="C71" s="116"/>
      <c r="D71" s="116"/>
      <c r="E71" s="116" t="s">
        <v>1763</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1717</v>
      </c>
      <c r="B2" s="94" t="str">
        <f aca="false">Flights!$F$22&amp;"   "&amp;TEXT(Flights!$D$22,"DD-MMM-YY")&amp;" ("&amp;Flights!$E$22&amp;")"</f>
        <v>MH0052   27-Oct-26 (TUE)</v>
      </c>
      <c r="C2" s="94"/>
      <c r="D2" s="94"/>
      <c r="E2" s="95" t="s">
        <v>1718</v>
      </c>
      <c r="F2" s="96" t="str">
        <f aca="false">Flights!$AT$22</f>
        <v>NOT READY – DOCUMENTS</v>
      </c>
      <c r="G2" s="96"/>
      <c r="H2" s="96"/>
    </row>
    <row r="3" customFormat="false" ht="24" hidden="false" customHeight="true" outlineLevel="0" collapsed="false">
      <c r="A3" s="93" t="s">
        <v>1719</v>
      </c>
      <c r="B3" s="94" t="str">
        <f aca="false">Flights!$G$22&amp;" → "&amp;Flights!$H$22&amp;"   Class "&amp;Flights!$K$22&amp;"   Seat "&amp;Flights!$O$22</f>
        <v>KUL → KIX   Class BC   Seat 1D</v>
      </c>
      <c r="C3" s="94"/>
      <c r="D3" s="94"/>
      <c r="E3" s="95" t="s">
        <v>71</v>
      </c>
      <c r="F3" s="95" t="s">
        <v>1720</v>
      </c>
      <c r="G3" s="95" t="s">
        <v>1721</v>
      </c>
      <c r="H3" s="95"/>
    </row>
    <row r="4" customFormat="false" ht="24" hidden="false" customHeight="true" outlineLevel="0" collapsed="false">
      <c r="A4" s="93" t="s">
        <v>1722</v>
      </c>
      <c r="B4" s="94" t="str">
        <f aca="false">IF(ISNUMBER(Flights!$I$22),TEXT(Flights!$I$22,"DD-MMM-YY HH:MM"),"")&amp;" "&amp;Flights!$G$22&amp;"  →  "&amp;IF(ISNUMBER(Flights!$J$22),TEXT(Flights!$J$22,"DD-MMM-YY HH:MM"),"")&amp;" "&amp;Flights!$H$22</f>
        <v>27-Oct-26 22:25 KUL  →  28-Oct-26 05:55 KIX</v>
      </c>
      <c r="C4" s="94"/>
      <c r="D4" s="94"/>
      <c r="E4" s="93" t="s">
        <v>1723</v>
      </c>
      <c r="F4" s="97" t="str">
        <f aca="false">IF(ISNUMBER(Flights!$AG$22),TEXT(Flights!$AG$22,"DD-MMM-YY HH:MM"),"")&amp;" "&amp;Flights!$V$22</f>
        <v>20-Oct-26 22:25 KUL</v>
      </c>
      <c r="G4" s="98" t="n">
        <f aca="false">Flights!$AJ$22</f>
        <v>0</v>
      </c>
      <c r="H4" s="98"/>
    </row>
    <row r="5" customFormat="false" ht="24" hidden="false" customHeight="true" outlineLevel="0" collapsed="false">
      <c r="A5" s="93" t="s">
        <v>1724</v>
      </c>
      <c r="B5" s="94" t="str">
        <f aca="false">Flights!$L$22&amp;" – "&amp;Flights!$M$22</f>
        <v>A333 – A330-300 (A333)</v>
      </c>
      <c r="C5" s="94"/>
      <c r="D5" s="94"/>
      <c r="E5" s="93" t="s">
        <v>1725</v>
      </c>
      <c r="F5" s="97" t="str">
        <f aca="false">IF(ISNUMBER(Flights!$AH$22),TEXT(Flights!$AH$22,"DD-MMM-YY HH:MM"),"")&amp;" "&amp;Flights!$V$22</f>
        <v>26-Oct-26 22:25 KUL</v>
      </c>
      <c r="G5" s="98" t="n">
        <f aca="false">Flights!$AK$22</f>
        <v>0</v>
      </c>
      <c r="H5" s="98"/>
    </row>
    <row r="6" customFormat="false" ht="24" hidden="false" customHeight="true" outlineLevel="0" collapsed="false">
      <c r="A6" s="93" t="s">
        <v>1726</v>
      </c>
      <c r="B6" s="94" t="str">
        <f aca="false">IF(TRIM(Flights!$N$22)="","__________________",Flights!$N$22)</f>
        <v>__________________</v>
      </c>
      <c r="C6" s="94"/>
      <c r="D6" s="94"/>
      <c r="E6" s="93" t="s">
        <v>1727</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1728</v>
      </c>
      <c r="B7" s="94" t="str">
        <f aca="false">Flights!$T$22</f>
        <v>1.5 Meal (Meal)</v>
      </c>
      <c r="C7" s="94"/>
      <c r="D7" s="94"/>
      <c r="E7" s="93" t="s">
        <v>1729</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153</v>
      </c>
      <c r="B8" s="94" t="str">
        <f aca="false">Flights!$V$22&amp;"   (reference uplift stns: "&amp;Flights!$U$22&amp;")"</f>
        <v>KUL   (reference uplift stns: KUL/KIX)</v>
      </c>
      <c r="C8" s="94"/>
      <c r="D8" s="94"/>
      <c r="E8" s="93" t="s">
        <v>1730</v>
      </c>
      <c r="F8" s="99" t="s">
        <v>1731</v>
      </c>
      <c r="G8" s="98" t="n">
        <f aca="false">Flights!$AN$22</f>
        <v>0</v>
      </c>
      <c r="H8" s="98"/>
    </row>
    <row r="9" customFormat="false" ht="12.75" hidden="false" customHeight="true" outlineLevel="0" collapsed="false">
      <c r="A9" s="93" t="s">
        <v>1732</v>
      </c>
      <c r="B9" s="94" t="str">
        <f aca="false">TRIM(Flights!$P$22&amp;"  "&amp;Flights!$Q$22)</f>
        <v>3H 30M Overnight KIX</v>
      </c>
      <c r="C9" s="94"/>
      <c r="D9" s="94"/>
      <c r="E9" s="93" t="s">
        <v>1733</v>
      </c>
      <c r="F9" s="100" t="n">
        <f aca="false">Flights!$AP$22</f>
        <v>0</v>
      </c>
      <c r="G9" s="100" t="n">
        <f aca="false">Flights!$AQ$22</f>
        <v>0</v>
      </c>
      <c r="H9" s="100" t="n">
        <f aca="false">Flights!$AU$22</f>
        <v>0</v>
      </c>
    </row>
    <row r="10" customFormat="false" ht="24" hidden="false" customHeight="true" outlineLevel="0" collapsed="false">
      <c r="A10" s="93" t="s">
        <v>1734</v>
      </c>
      <c r="B10" s="94" t="str">
        <f aca="false">IF(TRIM(Flights!$X$22)="","__________________",Flights!$X$22)</f>
        <v>__________________</v>
      </c>
      <c r="C10" s="94"/>
      <c r="D10" s="94"/>
      <c r="E10" s="93" t="s">
        <v>1735</v>
      </c>
      <c r="F10" s="100" t="n">
        <f aca="false">Flights!$AO$22</f>
        <v>44</v>
      </c>
      <c r="G10" s="100" t="n">
        <f aca="false">Flights!$AS$22</f>
        <v>0</v>
      </c>
      <c r="H10" s="100" t="n">
        <f aca="false">Flights!$AR$22</f>
        <v>2</v>
      </c>
    </row>
    <row r="11" customFormat="false" ht="21" hidden="false" customHeight="true" outlineLevel="0" collapsed="false">
      <c r="A11" s="93" t="s">
        <v>1736</v>
      </c>
      <c r="B11" s="94" t="str">
        <f aca="false">IF(TRIM(Flights!$Y$22)="","__________________",Flights!$Y$22)</f>
        <v>__________________</v>
      </c>
      <c r="C11" s="94"/>
      <c r="D11" s="94"/>
      <c r="E11" s="93" t="s">
        <v>1737</v>
      </c>
      <c r="F11" s="100" t="str">
        <f aca="false">Flights!$AV$22&amp;" / "&amp;Flights!$AW$22</f>
        <v>0 / 44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1748</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1749</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1762</v>
      </c>
      <c r="B72" s="116"/>
      <c r="C72" s="116"/>
      <c r="D72" s="116"/>
      <c r="E72" s="116" t="s">
        <v>1763</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1717</v>
      </c>
      <c r="B2" s="94" t="str">
        <f aca="false">Flights!$F$23&amp;"   "&amp;TEXT(Flights!$D$23,"DD-MMM-YY")&amp;" ("&amp;Flights!$E$23&amp;")"</f>
        <v>MH0053   29-Oct-26 (THU)</v>
      </c>
      <c r="C2" s="94"/>
      <c r="D2" s="94"/>
      <c r="E2" s="95" t="s">
        <v>1718</v>
      </c>
      <c r="F2" s="96" t="str">
        <f aca="false">Flights!$AT$23</f>
        <v>NOT READY – DOCUMENTS</v>
      </c>
      <c r="G2" s="96"/>
      <c r="H2" s="96"/>
    </row>
    <row r="3" customFormat="false" ht="24" hidden="false" customHeight="true" outlineLevel="0" collapsed="false">
      <c r="A3" s="93" t="s">
        <v>1719</v>
      </c>
      <c r="B3" s="94" t="str">
        <f aca="false">Flights!$G$23&amp;" → "&amp;Flights!$H$23&amp;"   Class "&amp;Flights!$K$23&amp;"   Seat "&amp;Flights!$O$23</f>
        <v>KIX → KUL   Class EY   Seat 9C</v>
      </c>
      <c r="C3" s="94"/>
      <c r="D3" s="94"/>
      <c r="E3" s="95" t="s">
        <v>71</v>
      </c>
      <c r="F3" s="95" t="s">
        <v>1720</v>
      </c>
      <c r="G3" s="95" t="s">
        <v>1721</v>
      </c>
      <c r="H3" s="95"/>
    </row>
    <row r="4" customFormat="false" ht="24" hidden="false" customHeight="true" outlineLevel="0" collapsed="false">
      <c r="A4" s="93" t="s">
        <v>1722</v>
      </c>
      <c r="B4" s="94" t="str">
        <f aca="false">IF(ISNUMBER(Flights!$I$23),TEXT(Flights!$I$23,"DD-MMM-YY HH:MM"),"")&amp;" "&amp;Flights!$G$23&amp;"  →  "&amp;IF(ISNUMBER(Flights!$J$23),TEXT(Flights!$J$23,"DD-MMM-YY HH:MM"),"")&amp;" "&amp;Flights!$H$23</f>
        <v>29-Oct-26 09:40 KIX  →  29-Oct-26 16:45 KUL</v>
      </c>
      <c r="C4" s="94"/>
      <c r="D4" s="94"/>
      <c r="E4" s="93" t="s">
        <v>1723</v>
      </c>
      <c r="F4" s="97" t="str">
        <f aca="false">IF(ISNUMBER(Flights!$AG$23),TEXT(Flights!$AG$23,"DD-MMM-YY HH:MM"),"")&amp;" "&amp;Flights!$V$23</f>
        <v>22-Oct-26 09:40 KIX</v>
      </c>
      <c r="G4" s="98" t="n">
        <f aca="false">Flights!$AJ$23</f>
        <v>0</v>
      </c>
      <c r="H4" s="98"/>
    </row>
    <row r="5" customFormat="false" ht="24" hidden="false" customHeight="true" outlineLevel="0" collapsed="false">
      <c r="A5" s="93" t="s">
        <v>1724</v>
      </c>
      <c r="B5" s="94" t="str">
        <f aca="false">Flights!$L$23&amp;" – "&amp;Flights!$M$23</f>
        <v>A333 – A330-300 (A333)</v>
      </c>
      <c r="C5" s="94"/>
      <c r="D5" s="94"/>
      <c r="E5" s="93" t="s">
        <v>1725</v>
      </c>
      <c r="F5" s="97" t="str">
        <f aca="false">IF(ISNUMBER(Flights!$AH$23),TEXT(Flights!$AH$23,"DD-MMM-YY HH:MM"),"")&amp;" "&amp;Flights!$V$23</f>
        <v>28-Oct-26 09:40 KIX</v>
      </c>
      <c r="G5" s="98" t="n">
        <f aca="false">Flights!$AK$23</f>
        <v>0</v>
      </c>
      <c r="H5" s="98"/>
    </row>
    <row r="6" customFormat="false" ht="24" hidden="false" customHeight="true" outlineLevel="0" collapsed="false">
      <c r="A6" s="93" t="s">
        <v>1726</v>
      </c>
      <c r="B6" s="94" t="str">
        <f aca="false">IF(TRIM(Flights!$N$23)="","__________________",Flights!$N$23)</f>
        <v>__________________</v>
      </c>
      <c r="C6" s="94"/>
      <c r="D6" s="94"/>
      <c r="E6" s="93" t="s">
        <v>1727</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1728</v>
      </c>
      <c r="B7" s="94" t="str">
        <f aca="false">Flights!$T$23</f>
        <v>1.5 Meal (Meal)</v>
      </c>
      <c r="C7" s="94"/>
      <c r="D7" s="94"/>
      <c r="E7" s="93" t="s">
        <v>1729</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153</v>
      </c>
      <c r="B8" s="94" t="str">
        <f aca="false">Flights!$V$23&amp;"   (reference uplift stns: "&amp;Flights!$U$23&amp;")"</f>
        <v>KIX   (reference uplift stns: KUL/KIX)</v>
      </c>
      <c r="C8" s="94"/>
      <c r="D8" s="94"/>
      <c r="E8" s="93" t="s">
        <v>1730</v>
      </c>
      <c r="F8" s="99" t="s">
        <v>1731</v>
      </c>
      <c r="G8" s="98" t="n">
        <f aca="false">Flights!$AN$23</f>
        <v>0</v>
      </c>
      <c r="H8" s="98"/>
    </row>
    <row r="9" customFormat="false" ht="12.75" hidden="false" customHeight="true" outlineLevel="0" collapsed="false">
      <c r="A9" s="93" t="s">
        <v>1732</v>
      </c>
      <c r="B9" s="94" t="str">
        <f aca="false">TRIM(Flights!$P$23&amp;"  "&amp;Flights!$Q$23)</f>
        <v>-</v>
      </c>
      <c r="C9" s="94"/>
      <c r="D9" s="94"/>
      <c r="E9" s="93" t="s">
        <v>1733</v>
      </c>
      <c r="F9" s="100" t="n">
        <f aca="false">Flights!$AP$23</f>
        <v>0</v>
      </c>
      <c r="G9" s="100" t="n">
        <f aca="false">Flights!$AQ$23</f>
        <v>0</v>
      </c>
      <c r="H9" s="100" t="n">
        <f aca="false">Flights!$AU$23</f>
        <v>0</v>
      </c>
    </row>
    <row r="10" customFormat="false" ht="24" hidden="false" customHeight="true" outlineLevel="0" collapsed="false">
      <c r="A10" s="93" t="s">
        <v>1734</v>
      </c>
      <c r="B10" s="94" t="str">
        <f aca="false">IF(TRIM(Flights!$X$23)="","__________________",Flights!$X$23)</f>
        <v>__________________</v>
      </c>
      <c r="C10" s="94"/>
      <c r="D10" s="94"/>
      <c r="E10" s="93" t="s">
        <v>1735</v>
      </c>
      <c r="F10" s="100" t="n">
        <f aca="false">Flights!$AO$23</f>
        <v>24</v>
      </c>
      <c r="G10" s="100" t="n">
        <f aca="false">Flights!$AS$23</f>
        <v>1</v>
      </c>
      <c r="H10" s="100" t="n">
        <f aca="false">Flights!$AR$23</f>
        <v>2</v>
      </c>
    </row>
    <row r="11" customFormat="false" ht="21" hidden="false" customHeight="true" outlineLevel="0" collapsed="false">
      <c r="A11" s="93" t="s">
        <v>1736</v>
      </c>
      <c r="B11" s="94" t="str">
        <f aca="false">IF(TRIM(Flights!$Y$23)="","__________________",Flights!$Y$23)</f>
        <v>__________________</v>
      </c>
      <c r="C11" s="94"/>
      <c r="D11" s="94"/>
      <c r="E11" s="93" t="s">
        <v>1737</v>
      </c>
      <c r="F11" s="100" t="str">
        <f aca="false">Flights!$AV$23&amp;" / "&amp;Flights!$AW$23</f>
        <v>0 / 24</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1748</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1749</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1762</v>
      </c>
      <c r="B52" s="116"/>
      <c r="C52" s="116"/>
      <c r="D52" s="116"/>
      <c r="E52" s="116" t="s">
        <v>1763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1717</v>
      </c>
      <c r="B2" s="94" t="str">
        <f aca="false">Flights!$F$24&amp;"   "&amp;TEXT(Flights!$D$24,"DD-MMM-YY")&amp;" ("&amp;Flights!$E$24&amp;")"</f>
        <v>MH1450   29-Oct-26 (THU)</v>
      </c>
      <c r="C2" s="94"/>
      <c r="D2" s="94"/>
      <c r="E2" s="95" t="s">
        <v>1718</v>
      </c>
      <c r="F2" s="96" t="str">
        <f aca="false">Flights!$AT$24</f>
        <v>NOT READY – DOCUMENTS</v>
      </c>
      <c r="G2" s="96"/>
      <c r="H2" s="96"/>
    </row>
    <row r="3" customFormat="false" ht="24" hidden="false" customHeight="true" outlineLevel="0" collapsed="false">
      <c r="A3" s="93" t="s">
        <v>1719</v>
      </c>
      <c r="B3" s="94" t="str">
        <f aca="false">Flights!$G$24&amp;" → "&amp;Flights!$H$24&amp;"   Class "&amp;Flights!$K$24&amp;"   Seat "&amp;Flights!$O$24</f>
        <v>KUL → LGK   Class EY   Seat 4A</v>
      </c>
      <c r="C3" s="94"/>
      <c r="D3" s="94"/>
      <c r="E3" s="95" t="s">
        <v>71</v>
      </c>
      <c r="F3" s="95" t="s">
        <v>1720</v>
      </c>
      <c r="G3" s="95" t="s">
        <v>1721</v>
      </c>
      <c r="H3" s="95"/>
    </row>
    <row r="4" customFormat="false" ht="24" hidden="false" customHeight="true" outlineLevel="0" collapsed="false">
      <c r="A4" s="93" t="s">
        <v>1722</v>
      </c>
      <c r="B4" s="94" t="str">
        <f aca="false">IF(ISNUMBER(Flights!$I$24),TEXT(Flights!$I$24,"DD-MMM-YY HH:MM"),"")&amp;" "&amp;Flights!$G$24&amp;"  →  "&amp;IF(ISNUMBER(Flights!$J$24),TEXT(Flights!$J$24,"DD-MMM-YY HH:MM"),"")&amp;" "&amp;Flights!$H$24</f>
        <v>29-Oct-26 18:30 KUL  →  29-Oct-26 20:00 LGK</v>
      </c>
      <c r="C4" s="94"/>
      <c r="D4" s="94"/>
      <c r="E4" s="93" t="s">
        <v>1723</v>
      </c>
      <c r="F4" s="97" t="str">
        <f aca="false">IF(ISNUMBER(Flights!$AG$24),TEXT(Flights!$AG$24,"DD-MMM-YY HH:MM"),"")&amp;" "&amp;Flights!$V$24</f>
        <v>22-Oct-26 18:30 KUL</v>
      </c>
      <c r="G4" s="98" t="n">
        <f aca="false">Flights!$AJ$24</f>
        <v>0</v>
      </c>
      <c r="H4" s="98"/>
    </row>
    <row r="5" customFormat="false" ht="24" hidden="false" customHeight="true" outlineLevel="0" collapsed="false">
      <c r="A5" s="93" t="s">
        <v>1724</v>
      </c>
      <c r="B5" s="94" t="str">
        <f aca="false">Flights!$L$24&amp;" – "&amp;Flights!$M$24</f>
        <v>B738MAX – B737-8 (B7M8)</v>
      </c>
      <c r="C5" s="94"/>
      <c r="D5" s="94"/>
      <c r="E5" s="93" t="s">
        <v>1725</v>
      </c>
      <c r="F5" s="97" t="str">
        <f aca="false">IF(ISNUMBER(Flights!$AH$24),TEXT(Flights!$AH$24,"DD-MMM-YY HH:MM"),"")&amp;" "&amp;Flights!$V$24</f>
        <v>28-Oct-26 18:30 KUL</v>
      </c>
      <c r="G5" s="98" t="n">
        <f aca="false">Flights!$AK$24</f>
        <v>0</v>
      </c>
      <c r="H5" s="98"/>
    </row>
    <row r="6" customFormat="false" ht="24" hidden="false" customHeight="true" outlineLevel="0" collapsed="false">
      <c r="A6" s="93" t="s">
        <v>1726</v>
      </c>
      <c r="B6" s="94" t="str">
        <f aca="false">IF(TRIM(Flights!$N$24)="","__________________",Flights!$N$24)</f>
        <v>__________________</v>
      </c>
      <c r="C6" s="94"/>
      <c r="D6" s="94"/>
      <c r="E6" s="93" t="s">
        <v>1727</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1728</v>
      </c>
      <c r="B7" s="94" t="str">
        <f aca="false">Flights!$T$24</f>
        <v>Refreshment (Peanut &amp; Water)</v>
      </c>
      <c r="C7" s="94"/>
      <c r="D7" s="94"/>
      <c r="E7" s="93" t="s">
        <v>1729</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153</v>
      </c>
      <c r="B8" s="94" t="str">
        <f aca="false">Flights!$V$24&amp;"   (reference uplift stns: "&amp;Flights!$U$24&amp;")"</f>
        <v>KUL   (reference uplift stns: KUL)</v>
      </c>
      <c r="C8" s="94"/>
      <c r="D8" s="94"/>
      <c r="E8" s="93" t="s">
        <v>1730</v>
      </c>
      <c r="F8" s="99" t="s">
        <v>1731</v>
      </c>
      <c r="G8" s="98" t="n">
        <f aca="false">Flights!$AN$24</f>
        <v>0</v>
      </c>
      <c r="H8" s="98"/>
    </row>
    <row r="9" customFormat="false" ht="12.75" hidden="false" customHeight="true" outlineLevel="0" collapsed="false">
      <c r="A9" s="93" t="s">
        <v>1732</v>
      </c>
      <c r="B9" s="94" t="str">
        <f aca="false">TRIM(Flights!$P$24&amp;"  "&amp;Flights!$Q$24)</f>
        <v>1H 45M Overnight LGK</v>
      </c>
      <c r="C9" s="94"/>
      <c r="D9" s="94"/>
      <c r="E9" s="93" t="s">
        <v>1733</v>
      </c>
      <c r="F9" s="100" t="n">
        <f aca="false">Flights!$AP$24</f>
        <v>0</v>
      </c>
      <c r="G9" s="100" t="n">
        <f aca="false">Flights!$AQ$24</f>
        <v>0</v>
      </c>
      <c r="H9" s="100" t="n">
        <f aca="false">Flights!$AU$24</f>
        <v>0</v>
      </c>
    </row>
    <row r="10" customFormat="false" ht="24" hidden="false" customHeight="true" outlineLevel="0" collapsed="false">
      <c r="A10" s="93" t="s">
        <v>1734</v>
      </c>
      <c r="B10" s="94" t="str">
        <f aca="false">IF(TRIM(Flights!$X$24)="","__________________",Flights!$X$24)</f>
        <v>__________________</v>
      </c>
      <c r="C10" s="94"/>
      <c r="D10" s="94"/>
      <c r="E10" s="93" t="s">
        <v>1735</v>
      </c>
      <c r="F10" s="100" t="n">
        <f aca="false">Flights!$AO$24</f>
        <v>20</v>
      </c>
      <c r="G10" s="100" t="n">
        <f aca="false">Flights!$AS$24</f>
        <v>0</v>
      </c>
      <c r="H10" s="100" t="n">
        <f aca="false">Flights!$AR$24</f>
        <v>2</v>
      </c>
    </row>
    <row r="11" customFormat="false" ht="21" hidden="false" customHeight="true" outlineLevel="0" collapsed="false">
      <c r="A11" s="93" t="s">
        <v>1736</v>
      </c>
      <c r="B11" s="94" t="str">
        <f aca="false">IF(TRIM(Flights!$Y$24)="","__________________",Flights!$Y$24)</f>
        <v>__________________</v>
      </c>
      <c r="C11" s="94"/>
      <c r="D11" s="94"/>
      <c r="E11" s="93" t="s">
        <v>1737</v>
      </c>
      <c r="F11" s="100" t="str">
        <f aca="false">Flights!$AV$24&amp;" / "&amp;Flights!$AW$24</f>
        <v>0 / 20</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1748</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1749</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1762</v>
      </c>
      <c r="B48" s="116"/>
      <c r="C48" s="116"/>
      <c r="D48" s="116"/>
      <c r="E48" s="116" t="s">
        <v>1763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1717</v>
      </c>
      <c r="B2" s="94" t="str">
        <f aca="false">Flights!$F$25&amp;"   "&amp;TEXT(Flights!$D$25,"DD-MMM-YY")&amp;" ("&amp;Flights!$E$25&amp;")"</f>
        <v>MH1437   30-Oct-26 (FRI)</v>
      </c>
      <c r="C2" s="94"/>
      <c r="D2" s="94"/>
      <c r="E2" s="95" t="s">
        <v>1718</v>
      </c>
      <c r="F2" s="96" t="str">
        <f aca="false">Flights!$AT$25</f>
        <v>NOT READY – DOCUMENTS</v>
      </c>
      <c r="G2" s="96"/>
      <c r="H2" s="96"/>
    </row>
    <row r="3" customFormat="false" ht="24" hidden="false" customHeight="true" outlineLevel="0" collapsed="false">
      <c r="A3" s="93" t="s">
        <v>1719</v>
      </c>
      <c r="B3" s="94" t="str">
        <f aca="false">Flights!$G$25&amp;" → "&amp;Flights!$H$25&amp;"   Class "&amp;Flights!$K$25&amp;"   Seat "&amp;Flights!$O$25</f>
        <v>LGK → KUL   Class BC   Seat 1C</v>
      </c>
      <c r="C3" s="94"/>
      <c r="D3" s="94"/>
      <c r="E3" s="95" t="s">
        <v>71</v>
      </c>
      <c r="F3" s="95" t="s">
        <v>1720</v>
      </c>
      <c r="G3" s="95" t="s">
        <v>1721</v>
      </c>
      <c r="H3" s="95"/>
    </row>
    <row r="4" customFormat="false" ht="24" hidden="false" customHeight="true" outlineLevel="0" collapsed="false">
      <c r="A4" s="93" t="s">
        <v>1722</v>
      </c>
      <c r="B4" s="94" t="str">
        <f aca="false">IF(ISNUMBER(Flights!$I$25),TEXT(Flights!$I$25,"DD-MMM-YY HH:MM"),"")&amp;" "&amp;Flights!$G$25&amp;"  →  "&amp;IF(ISNUMBER(Flights!$J$25),TEXT(Flights!$J$25,"DD-MMM-YY HH:MM"),"")&amp;" "&amp;Flights!$H$25</f>
        <v>30-Oct-26 14:45 LGK  →  30-Oct-26 16:05 KUL</v>
      </c>
      <c r="C4" s="94"/>
      <c r="D4" s="94"/>
      <c r="E4" s="93" t="s">
        <v>1723</v>
      </c>
      <c r="F4" s="97" t="str">
        <f aca="false">IF(ISNUMBER(Flights!$AG$25),TEXT(Flights!$AG$25,"DD-MMM-YY HH:MM"),"")&amp;" "&amp;Flights!$V$25</f>
        <v>23-Oct-26 14:45 KUL</v>
      </c>
      <c r="G4" s="98" t="n">
        <f aca="false">Flights!$AJ$25</f>
        <v>0</v>
      </c>
      <c r="H4" s="98"/>
    </row>
    <row r="5" customFormat="false" ht="24" hidden="false" customHeight="true" outlineLevel="0" collapsed="false">
      <c r="A5" s="93" t="s">
        <v>1724</v>
      </c>
      <c r="B5" s="94" t="str">
        <f aca="false">Flights!$L$25&amp;" – "&amp;Flights!$M$25</f>
        <v>B738MAX – B737-8 (B7M8)</v>
      </c>
      <c r="C5" s="94"/>
      <c r="D5" s="94"/>
      <c r="E5" s="93" t="s">
        <v>1725</v>
      </c>
      <c r="F5" s="97" t="str">
        <f aca="false">IF(ISNUMBER(Flights!$AH$25),TEXT(Flights!$AH$25,"DD-MMM-YY HH:MM"),"")&amp;" "&amp;Flights!$V$25</f>
        <v>29-Oct-26 12:30 KUL</v>
      </c>
      <c r="G5" s="98" t="n">
        <f aca="false">Flights!$AK$25</f>
        <v>0</v>
      </c>
      <c r="H5" s="98"/>
    </row>
    <row r="6" customFormat="false" ht="24" hidden="false" customHeight="true" outlineLevel="0" collapsed="false">
      <c r="A6" s="93" t="s">
        <v>1726</v>
      </c>
      <c r="B6" s="94" t="str">
        <f aca="false">IF(TRIM(Flights!$N$25)="","__________________",Flights!$N$25)</f>
        <v>__________________</v>
      </c>
      <c r="C6" s="94"/>
      <c r="D6" s="94"/>
      <c r="E6" s="93" t="s">
        <v>1727</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1728</v>
      </c>
      <c r="B7" s="94" t="str">
        <f aca="false">Flights!$T$25</f>
        <v>Refreshment (Peanut &amp; Water)</v>
      </c>
      <c r="C7" s="94"/>
      <c r="D7" s="94"/>
      <c r="E7" s="93" t="s">
        <v>1729</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153</v>
      </c>
      <c r="B8" s="94" t="str">
        <f aca="false">Flights!$V$25&amp;"   (reference uplift stns: "&amp;Flights!$U$25&amp;")"</f>
        <v>KUL   (reference uplift stns: KUL)</v>
      </c>
      <c r="C8" s="94"/>
      <c r="D8" s="94"/>
      <c r="E8" s="93" t="s">
        <v>1730</v>
      </c>
      <c r="F8" s="99" t="s">
        <v>1731</v>
      </c>
      <c r="G8" s="98" t="n">
        <f aca="false">Flights!$AN$25</f>
        <v>0</v>
      </c>
      <c r="H8" s="98"/>
    </row>
    <row r="9" customFormat="false" ht="12.75" hidden="false" customHeight="true" outlineLevel="0" collapsed="false">
      <c r="A9" s="93" t="s">
        <v>1732</v>
      </c>
      <c r="B9" s="94" t="str">
        <f aca="false">TRIM(Flights!$P$25&amp;"  "&amp;Flights!$Q$25)</f>
        <v>-</v>
      </c>
      <c r="C9" s="94"/>
      <c r="D9" s="94"/>
      <c r="E9" s="93" t="s">
        <v>1733</v>
      </c>
      <c r="F9" s="100" t="n">
        <f aca="false">Flights!$AP$25</f>
        <v>0</v>
      </c>
      <c r="G9" s="100" t="n">
        <f aca="false">Flights!$AQ$25</f>
        <v>0</v>
      </c>
      <c r="H9" s="100" t="n">
        <f aca="false">Flights!$AU$25</f>
        <v>0</v>
      </c>
    </row>
    <row r="10" customFormat="false" ht="24" hidden="false" customHeight="true" outlineLevel="0" collapsed="false">
      <c r="A10" s="93" t="s">
        <v>1734</v>
      </c>
      <c r="B10" s="94" t="str">
        <f aca="false">IF(TRIM(Flights!$X$25)="","__________________",Flights!$X$25)</f>
        <v>__________________</v>
      </c>
      <c r="C10" s="94"/>
      <c r="D10" s="94"/>
      <c r="E10" s="93" t="s">
        <v>1735</v>
      </c>
      <c r="F10" s="100" t="n">
        <f aca="false">Flights!$AO$25</f>
        <v>36</v>
      </c>
      <c r="G10" s="100" t="n">
        <f aca="false">Flights!$AS$25</f>
        <v>1</v>
      </c>
      <c r="H10" s="100" t="n">
        <f aca="false">Flights!$AR$25</f>
        <v>2</v>
      </c>
    </row>
    <row r="11" customFormat="false" ht="21" hidden="false" customHeight="true" outlineLevel="0" collapsed="false">
      <c r="A11" s="93" t="s">
        <v>1736</v>
      </c>
      <c r="B11" s="94" t="str">
        <f aca="false">IF(TRIM(Flights!$Y$25)="","__________________",Flights!$Y$25)</f>
        <v>__________________</v>
      </c>
      <c r="C11" s="94"/>
      <c r="D11" s="94"/>
      <c r="E11" s="93" t="s">
        <v>1737</v>
      </c>
      <c r="F11" s="100" t="str">
        <f aca="false">Flights!$AV$25&amp;" / "&amp;Flights!$AW$25</f>
        <v>0 / 36</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1742</v>
      </c>
      <c r="B14" s="95" t="s">
        <v>1743</v>
      </c>
      <c r="C14" s="95" t="s">
        <v>1744</v>
      </c>
      <c r="D14" s="95"/>
      <c r="E14" s="95" t="s">
        <v>1745</v>
      </c>
      <c r="F14" s="95" t="s">
        <v>1746</v>
      </c>
      <c r="G14" s="95"/>
      <c r="H14" s="95"/>
    </row>
    <row r="15" customFormat="false" ht="36" hidden="false" customHeight="true" outlineLevel="0" collapsed="false">
      <c r="A15" s="93" t="s">
        <v>1747</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1748</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1749</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1750</v>
      </c>
      <c r="B18" s="110"/>
      <c r="C18" s="110" t="s">
        <v>1751</v>
      </c>
      <c r="D18" s="110"/>
      <c r="E18" s="110"/>
      <c r="F18" s="110" t="s">
        <v>1752</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1753</v>
      </c>
      <c r="B20" s="111"/>
      <c r="C20" s="111" t="s">
        <v>1753</v>
      </c>
      <c r="D20" s="111"/>
      <c r="E20" s="111"/>
      <c r="F20" s="111" t="s">
        <v>1753</v>
      </c>
      <c r="G20" s="111"/>
      <c r="H20" s="111"/>
    </row>
    <row r="21" customFormat="false" ht="13.5" hidden="false" customHeight="true" outlineLevel="0" collapsed="false">
      <c r="A21" s="112" t="s">
        <v>1754</v>
      </c>
      <c r="B21" s="112"/>
      <c r="C21" s="112"/>
      <c r="D21" s="112"/>
      <c r="E21" s="112"/>
      <c r="F21" s="112"/>
      <c r="G21" s="112"/>
      <c r="H21" s="112"/>
    </row>
    <row r="22" customFormat="false" ht="24" hidden="false" customHeight="true" outlineLevel="0" collapsed="false">
      <c r="A22" s="95" t="s">
        <v>1755</v>
      </c>
      <c r="B22" s="95" t="s">
        <v>1756</v>
      </c>
      <c r="C22" s="95" t="s">
        <v>1757</v>
      </c>
      <c r="D22" s="95" t="s">
        <v>1758</v>
      </c>
      <c r="E22" s="95" t="s">
        <v>1759</v>
      </c>
      <c r="F22" s="95" t="s">
        <v>1760</v>
      </c>
      <c r="G22" s="95" t="s">
        <v>1761</v>
      </c>
      <c r="H22" s="95" t="s">
        <v>124</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1762</v>
      </c>
      <c r="B65" s="116"/>
      <c r="C65" s="116"/>
      <c r="D65" s="116"/>
      <c r="E65" s="116" t="s">
        <v>1763</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1717</v>
      </c>
      <c r="B2" s="94" t="str">
        <f aca="false">Flights!$F$26&amp;"   "&amp;TEXT(Flights!$D$26,"DD-MMM-YY")&amp;" ("&amp;Flights!$E$26&amp;")"</f>
        <v>MH0002   30-Oct-26 (FRI)</v>
      </c>
      <c r="C2" s="94"/>
      <c r="D2" s="94"/>
      <c r="E2" s="95" t="s">
        <v>1718</v>
      </c>
      <c r="F2" s="96" t="str">
        <f aca="false">Flights!$AT$26</f>
        <v>NOT READY – DOCUMENTS</v>
      </c>
      <c r="G2" s="96"/>
      <c r="H2" s="96"/>
    </row>
    <row r="3" customFormat="false" ht="24" hidden="false" customHeight="true" outlineLevel="0" collapsed="false">
      <c r="A3" s="93" t="s">
        <v>1719</v>
      </c>
      <c r="B3" s="94" t="str">
        <f aca="false">Flights!$G$26&amp;" → "&amp;Flights!$H$26&amp;"   Class "&amp;Flights!$K$26&amp;"   Seat "&amp;Flights!$O$26</f>
        <v>KUL → LHR   Class BC   Seat 5A</v>
      </c>
      <c r="C3" s="94"/>
      <c r="D3" s="94"/>
      <c r="E3" s="95" t="s">
        <v>71</v>
      </c>
      <c r="F3" s="95" t="s">
        <v>1720</v>
      </c>
      <c r="G3" s="95" t="s">
        <v>1721</v>
      </c>
      <c r="H3" s="95"/>
    </row>
    <row r="4" customFormat="false" ht="24" hidden="false" customHeight="true" outlineLevel="0" collapsed="false">
      <c r="A4" s="93" t="s">
        <v>1722</v>
      </c>
      <c r="B4" s="94" t="str">
        <f aca="false">IF(ISNUMBER(Flights!$I$26),TEXT(Flights!$I$26,"DD-MMM-YY HH:MM"),"")&amp;" "&amp;Flights!$G$26&amp;"  →  "&amp;IF(ISNUMBER(Flights!$J$26),TEXT(Flights!$J$26,"DD-MMM-YY HH:MM"),"")&amp;" "&amp;Flights!$H$26</f>
        <v>30-Oct-26 23:20 KUL  →  31-Oct-26 05:55 LHR</v>
      </c>
      <c r="C4" s="94"/>
      <c r="D4" s="94"/>
      <c r="E4" s="93" t="s">
        <v>1723</v>
      </c>
      <c r="F4" s="97" t="str">
        <f aca="false">IF(ISNUMBER(Flights!$AG$26),TEXT(Flights!$AG$26,"DD-MMM-YY HH:MM"),"")&amp;" "&amp;Flights!$V$26</f>
        <v>23-Oct-26 23:20 KUL</v>
      </c>
      <c r="G4" s="98" t="n">
        <f aca="false">Flights!$AJ$26</f>
        <v>0</v>
      </c>
      <c r="H4" s="98"/>
    </row>
    <row r="5" customFormat="false" ht="24" hidden="false" customHeight="true" outlineLevel="0" collapsed="false">
      <c r="A5" s="93" t="s">
        <v>1724</v>
      </c>
      <c r="B5" s="94" t="str">
        <f aca="false">Flights!$L$26&amp;" – "&amp;Flights!$M$26</f>
        <v>A350 – A350-900: A359 (9M-MAB..MAG, row 6) or A350 9M-MAH (row 7) - tail to confirm</v>
      </c>
      <c r="C5" s="94"/>
      <c r="D5" s="94"/>
      <c r="E5" s="93" t="s">
        <v>1725</v>
      </c>
      <c r="F5" s="97" t="str">
        <f aca="false">IF(ISNUMBER(Flights!$AH$26),TEXT(Flights!$AH$26,"DD-MMM-YY HH:MM"),"")&amp;" "&amp;Flights!$V$26</f>
        <v>29-Oct-26 23:20 KUL</v>
      </c>
      <c r="G5" s="98" t="n">
        <f aca="false">Flights!$AK$26</f>
        <v>0</v>
      </c>
      <c r="H5" s="98"/>
    </row>
    <row r="6" customFormat="false" ht="24" hidden="false" customHeight="true" outlineLevel="0" collapsed="false">
      <c r="A6" s="93" t="s">
        <v>1726</v>
      </c>
      <c r="B6" s="94" t="str">
        <f aca="false">IF(TRIM(Flights!$N$26)="","__________________",Flights!$N$26)</f>
        <v>__________________</v>
      </c>
      <c r="C6" s="94"/>
      <c r="D6" s="94"/>
      <c r="E6" s="93" t="s">
        <v>1727</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1728</v>
      </c>
      <c r="B7" s="94" t="str">
        <f aca="false">Flights!$T$26</f>
        <v>2.5 Meal (Meal)</v>
      </c>
      <c r="C7" s="94"/>
      <c r="D7" s="94"/>
      <c r="E7" s="93" t="s">
        <v>1729</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153</v>
      </c>
      <c r="B8" s="94" t="str">
        <f aca="false">Flights!$V$26&amp;"   (reference uplift stns: "&amp;Flights!$U$26&amp;")"</f>
        <v>KUL   (reference uplift stns: KUL/LHR)</v>
      </c>
      <c r="C8" s="94"/>
      <c r="D8" s="94"/>
      <c r="E8" s="93" t="s">
        <v>1730</v>
      </c>
      <c r="F8" s="99" t="s">
        <v>1731</v>
      </c>
      <c r="G8" s="98" t="n">
        <f aca="false">Flights!$AN$26</f>
        <v>0</v>
      </c>
      <c r="H8" s="98"/>
    </row>
    <row r="9" customFormat="false" ht="12.75" hidden="false" customHeight="true" outlineLevel="0" collapsed="false">
      <c r="A9" s="93" t="s">
        <v>1732</v>
      </c>
      <c r="B9" s="94" t="str">
        <f aca="false">TRIM(Flights!$P$26&amp;"  "&amp;Flights!$Q$26)</f>
        <v>7H 15M</v>
      </c>
      <c r="C9" s="94"/>
      <c r="D9" s="94"/>
      <c r="E9" s="93" t="s">
        <v>1733</v>
      </c>
      <c r="F9" s="100" t="n">
        <f aca="false">Flights!$AP$26</f>
        <v>0</v>
      </c>
      <c r="G9" s="100" t="n">
        <f aca="false">Flights!$AQ$26</f>
        <v>0</v>
      </c>
      <c r="H9" s="100" t="n">
        <f aca="false">Flights!$AU$26</f>
        <v>0</v>
      </c>
    </row>
    <row r="10" customFormat="false" ht="24" hidden="false" customHeight="true" outlineLevel="0" collapsed="false">
      <c r="A10" s="93" t="s">
        <v>1734</v>
      </c>
      <c r="B10" s="94" t="str">
        <f aca="false">IF(TRIM(Flights!$X$26)="","__________________",Flights!$X$26)</f>
        <v>__________________</v>
      </c>
      <c r="C10" s="94"/>
      <c r="D10" s="94"/>
      <c r="E10" s="93" t="s">
        <v>1735</v>
      </c>
      <c r="F10" s="100" t="n">
        <f aca="false">Flights!$AO$26</f>
        <v>46</v>
      </c>
      <c r="G10" s="100" t="n">
        <f aca="false">Flights!$AS$26</f>
        <v>1</v>
      </c>
      <c r="H10" s="100" t="n">
        <f aca="false">Flights!$AR$26</f>
        <v>2</v>
      </c>
    </row>
    <row r="11" customFormat="false" ht="21" hidden="false" customHeight="true" outlineLevel="0" collapsed="false">
      <c r="A11" s="93" t="s">
        <v>1736</v>
      </c>
      <c r="B11" s="94" t="str">
        <f aca="false">IF(TRIM(Flights!$Y$26)="","__________________",Flights!$Y$26)</f>
        <v>__________________</v>
      </c>
      <c r="C11" s="94"/>
      <c r="D11" s="94"/>
      <c r="E11" s="93" t="s">
        <v>1737</v>
      </c>
      <c r="F11" s="100" t="str">
        <f aca="false">Flights!$AV$26&amp;" / "&amp;Flights!$AW$26</f>
        <v>0 / 46</v>
      </c>
      <c r="G11" s="101" t="str">
        <f aca="false">IF(ISNUMBER(Settings!$B$6),TEXT(Settings!$B$6,"DD-MMM-YY HH:MM"),"")</f>
        <v>29-Sep-26 00:53</v>
      </c>
      <c r="H11" s="101"/>
    </row>
    <row r="12" customFormat="false" ht="34.5" hidden="false" customHeight="true" outlineLevel="0" collapsed="false">
      <c r="A12" s="102" t="s">
        <v>1738</v>
      </c>
      <c r="B12" s="102"/>
      <c r="C12" s="102"/>
      <c r="D12" s="102"/>
      <c r="E12" s="103" t="s">
        <v>1739</v>
      </c>
      <c r="F12" s="104" t="s">
        <v>1740</v>
      </c>
      <c r="G12" s="105" t="s">
        <v>92</v>
      </c>
      <c r="H12" s="106" t="s">
        <v>1741</v>
      </c>
    </row>
    <row r="13" customFormat="false" ht="13.5" hidden="false" customHeight="true" outlineLevel="0" collapsed="false">
      <c r="A13" s="95" t="s">
        <v>1742</v>
      </c>
      <c r="B13" s="95" t="s">
        <v>1743</v>
      </c>
      <c r="C13" s="95" t="s">
        <v>1744</v>
      </c>
      <c r="D13" s="95"/>
      <c r="E13" s="95" t="s">
        <v>1745</v>
      </c>
      <c r="F13" s="95" t="s">
        <v>1746</v>
      </c>
      <c r="G13" s="95"/>
      <c r="H13" s="95"/>
    </row>
    <row r="14" customFormat="false" ht="36" hidden="false" customHeight="true" outlineLevel="0" collapsed="false">
      <c r="A14" s="93" t="s">
        <v>1747</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1748</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1749</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1750</v>
      </c>
      <c r="B17" s="110"/>
      <c r="C17" s="110" t="s">
        <v>1751</v>
      </c>
      <c r="D17" s="110"/>
      <c r="E17" s="110"/>
      <c r="F17" s="110" t="s">
        <v>1752</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1753</v>
      </c>
      <c r="B19" s="111"/>
      <c r="C19" s="111" t="s">
        <v>1753</v>
      </c>
      <c r="D19" s="111"/>
      <c r="E19" s="111"/>
      <c r="F19" s="111" t="s">
        <v>1753</v>
      </c>
      <c r="G19" s="111"/>
      <c r="H19" s="111"/>
    </row>
    <row r="20" customFormat="false" ht="13.5" hidden="false" customHeight="true" outlineLevel="0" collapsed="false">
      <c r="A20" s="112" t="s">
        <v>1754</v>
      </c>
      <c r="B20" s="112"/>
      <c r="C20" s="112"/>
      <c r="D20" s="112"/>
      <c r="E20" s="112"/>
      <c r="F20" s="112"/>
      <c r="G20" s="112"/>
      <c r="H20" s="112"/>
    </row>
    <row r="21" customFormat="false" ht="24" hidden="false" customHeight="true" outlineLevel="0" collapsed="false">
      <c r="A21" s="95" t="s">
        <v>1755</v>
      </c>
      <c r="B21" s="95" t="s">
        <v>1756</v>
      </c>
      <c r="C21" s="95" t="s">
        <v>1757</v>
      </c>
      <c r="D21" s="95" t="s">
        <v>1758</v>
      </c>
      <c r="E21" s="95" t="s">
        <v>1759</v>
      </c>
      <c r="F21" s="95" t="s">
        <v>1760</v>
      </c>
      <c r="G21" s="95" t="s">
        <v>1761</v>
      </c>
      <c r="H21" s="95" t="s">
        <v>124</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1762</v>
      </c>
      <c r="B74" s="116"/>
      <c r="C74" s="116"/>
      <c r="D74" s="116"/>
      <c r="E74" s="116" t="s">
        <v>1763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2026-09-29T08:52:55Z</dcterms:created>
  <dc:creator>openpyxl</dc:creator>
  <dc:description/>
  <dc:language>en-US</dc:language>
  <cp:lastModifiedBy/>
  <dcterms:modified xsi:type="dcterms:W3CDTF">2026-09-29T08:53:00Z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