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ocuments\PCBs\ArduinoBreadBoard\ArduinoBreadBoard\"/>
    </mc:Choice>
  </mc:AlternateContent>
  <xr:revisionPtr revIDLastSave="0" documentId="10_ncr:140008_{16B30566-6A9F-4358-8631-65BF8711BC31}" xr6:coauthVersionLast="31" xr6:coauthVersionMax="31" xr10:uidLastSave="{00000000-0000-0000-0000-000000000000}"/>
  <bookViews>
    <workbookView xWindow="0" yWindow="0" windowWidth="21600" windowHeight="9525"/>
  </bookViews>
  <sheets>
    <sheet name="ArduinoBreadBoard_Version 1.1" sheetId="1" r:id="rId1"/>
  </sheets>
  <calcPr calcId="0"/>
</workbook>
</file>

<file path=xl/calcChain.xml><?xml version="1.0" encoding="utf-8"?>
<calcChain xmlns="http://schemas.openxmlformats.org/spreadsheetml/2006/main">
  <c r="H33" i="1" l="1"/>
  <c r="K32" i="1"/>
  <c r="J6" i="1" l="1"/>
  <c r="K6" i="1" s="1"/>
  <c r="L6" i="1" s="1"/>
  <c r="J21" i="1"/>
  <c r="K21" i="1" s="1"/>
  <c r="L21" i="1" s="1"/>
  <c r="J22" i="1"/>
  <c r="K22" i="1" s="1"/>
  <c r="L22" i="1" s="1"/>
  <c r="J23" i="1"/>
  <c r="K23" i="1" s="1"/>
  <c r="L23" i="1" s="1"/>
  <c r="J24" i="1"/>
  <c r="K24" i="1" s="1"/>
  <c r="L24" i="1" s="1"/>
  <c r="J20" i="1"/>
  <c r="K20" i="1" s="1"/>
  <c r="L20" i="1" s="1"/>
  <c r="J3" i="1" l="1"/>
  <c r="K3" i="1" s="1"/>
  <c r="L3" i="1" s="1"/>
  <c r="J4" i="1"/>
  <c r="K4" i="1" s="1"/>
  <c r="L4" i="1" s="1"/>
  <c r="J5" i="1"/>
  <c r="K5" i="1" s="1"/>
  <c r="L5" i="1" s="1"/>
  <c r="J7" i="1"/>
  <c r="K7" i="1" s="1"/>
  <c r="L7" i="1" s="1"/>
  <c r="J8" i="1"/>
  <c r="K8" i="1" s="1"/>
  <c r="L8" i="1" s="1"/>
  <c r="J9" i="1"/>
  <c r="J10" i="1"/>
  <c r="K10" i="1" s="1"/>
  <c r="L10" i="1" s="1"/>
  <c r="J11" i="1"/>
  <c r="K11" i="1" s="1"/>
  <c r="L11" i="1" s="1"/>
  <c r="J12" i="1"/>
  <c r="K12" i="1" s="1"/>
  <c r="L12" i="1" s="1"/>
  <c r="J13" i="1"/>
  <c r="K13" i="1" s="1"/>
  <c r="L13" i="1" s="1"/>
  <c r="J14" i="1"/>
  <c r="K14" i="1" s="1"/>
  <c r="L14" i="1" s="1"/>
  <c r="J15" i="1"/>
  <c r="K15" i="1" s="1"/>
  <c r="L15" i="1" s="1"/>
  <c r="J16" i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" i="1"/>
  <c r="K2" i="1" s="1"/>
  <c r="L2" i="1" s="1"/>
  <c r="K9" i="1" l="1"/>
  <c r="L9" i="1" s="1"/>
  <c r="L29" i="1" s="1"/>
  <c r="K29" i="1" l="1"/>
</calcChain>
</file>

<file path=xl/sharedStrings.xml><?xml version="1.0" encoding="utf-8"?>
<sst xmlns="http://schemas.openxmlformats.org/spreadsheetml/2006/main" count="140" uniqueCount="116">
  <si>
    <t>Component</t>
  </si>
  <si>
    <t>Description</t>
  </si>
  <si>
    <t>Part</t>
  </si>
  <si>
    <t>References</t>
  </si>
  <si>
    <t>Value</t>
  </si>
  <si>
    <t>Footprint</t>
  </si>
  <si>
    <t>Quantity Per PCB</t>
  </si>
  <si>
    <t>Unpolarized capacitor</t>
  </si>
  <si>
    <t>C</t>
  </si>
  <si>
    <t>C2 C6 C7</t>
  </si>
  <si>
    <t>100nF</t>
  </si>
  <si>
    <t>C_0603_HandSoldering</t>
  </si>
  <si>
    <t>C1 C5</t>
  </si>
  <si>
    <t>22pF</t>
  </si>
  <si>
    <t>Polarised capacitor</t>
  </si>
  <si>
    <t>CP</t>
  </si>
  <si>
    <t>C3 C4</t>
  </si>
  <si>
    <t>47uF</t>
  </si>
  <si>
    <t>CP_Elec_8x6.5</t>
  </si>
  <si>
    <t>50V 1A General Purpose Rectifier Diode, DO-41</t>
  </si>
  <si>
    <t>1N4001</t>
  </si>
  <si>
    <t>D1 D3 D5 D7 D9</t>
  </si>
  <si>
    <t>do214ac</t>
  </si>
  <si>
    <t>LED generic, alternativ symbol</t>
  </si>
  <si>
    <t>LED_ALT</t>
  </si>
  <si>
    <t>D2</t>
  </si>
  <si>
    <t>ARD</t>
  </si>
  <si>
    <t>Led_PLCC2_3528</t>
  </si>
  <si>
    <t>RLY4</t>
  </si>
  <si>
    <t>Conn_01x03</t>
  </si>
  <si>
    <t>mkds_1,5-3</t>
  </si>
  <si>
    <t>J4</t>
  </si>
  <si>
    <t>Conn_01x04</t>
  </si>
  <si>
    <t>J5</t>
  </si>
  <si>
    <t>SERIAL232</t>
  </si>
  <si>
    <t>mkds_1,5-4</t>
  </si>
  <si>
    <t>JS1-5V-F</t>
  </si>
  <si>
    <t>K1 K2 K3 K4</t>
  </si>
  <si>
    <t>0.6A Ic, 160V Vce, NPN Transistor, SOT-23</t>
  </si>
  <si>
    <t>MMBT5551L</t>
  </si>
  <si>
    <t>Q1 Q2 Q3 Q4</t>
  </si>
  <si>
    <t>SOT-23_Handsoldering</t>
  </si>
  <si>
    <t>Resistor</t>
  </si>
  <si>
    <t>R</t>
  </si>
  <si>
    <t>R1 R2 R5 R6 R10</t>
  </si>
  <si>
    <t>10K</t>
  </si>
  <si>
    <t>R_1206_HandSoldering</t>
  </si>
  <si>
    <t>R3 R4 R7 R8</t>
  </si>
  <si>
    <t>1K</t>
  </si>
  <si>
    <t>R9</t>
  </si>
  <si>
    <t>Push button switch, generic, two pins</t>
  </si>
  <si>
    <t>SW_Push</t>
  </si>
  <si>
    <t>SW1</t>
  </si>
  <si>
    <t>RESET</t>
  </si>
  <si>
    <t>SW_PUSH_6mm</t>
  </si>
  <si>
    <t>1A Low Dropout regulator, positive, 5.0V fixed output, SOT-223</t>
  </si>
  <si>
    <t>AMS1117-5.0</t>
  </si>
  <si>
    <t>U5</t>
  </si>
  <si>
    <t>SOT-223-3Lead_TabPin2</t>
  </si>
  <si>
    <t>20MHz, 32kB Flash, 2kB SRAM, 1kB EEPROM, DIP-28</t>
  </si>
  <si>
    <t>ATmega328P-PU</t>
  </si>
  <si>
    <t>U6</t>
  </si>
  <si>
    <t>DIP-28_W7.62mm</t>
  </si>
  <si>
    <t>DC Optocoupler, Vce 35V, CTR 50-300%, DIP4</t>
  </si>
  <si>
    <t>PC817</t>
  </si>
  <si>
    <t>U1 U2 U3 U4</t>
  </si>
  <si>
    <t>DIP-4_W7.62mm</t>
  </si>
  <si>
    <t>Two pin crystal</t>
  </si>
  <si>
    <t>Crystal</t>
  </si>
  <si>
    <t>Y1</t>
  </si>
  <si>
    <t>16MHz</t>
  </si>
  <si>
    <t>crystal_hc-49s</t>
  </si>
  <si>
    <t>Component Groups:</t>
  </si>
  <si>
    <t>Component Count:</t>
  </si>
  <si>
    <t>Fitted Components:</t>
  </si>
  <si>
    <t>Number of PCBs:</t>
  </si>
  <si>
    <t>Total components:</t>
  </si>
  <si>
    <t>Schematic Version:</t>
  </si>
  <si>
    <t>Version 1.1</t>
  </si>
  <si>
    <t>Schematic Date:</t>
  </si>
  <si>
    <t>BoM Date:</t>
  </si>
  <si>
    <t>Schematic Source:</t>
  </si>
  <si>
    <t>C:\Users\Eduardo\Documents\PCBs\ArduinoBreadBoard\ArduinoBreadBoard\ArduinoBreadBoard.sch</t>
  </si>
  <si>
    <t>KiCad Version:</t>
  </si>
  <si>
    <t>Eeschema (5.0.0)</t>
  </si>
  <si>
    <t>Generic connector</t>
  </si>
  <si>
    <t>AG Code</t>
  </si>
  <si>
    <t>Cesma</t>
  </si>
  <si>
    <t>CEMS-.1/50V</t>
  </si>
  <si>
    <t>IVA</t>
  </si>
  <si>
    <t>TOTAL</t>
  </si>
  <si>
    <t xml:space="preserve"> CMS-22/50V</t>
  </si>
  <si>
    <t>Real Cost PIECE</t>
  </si>
  <si>
    <t>CEMS-47/35V</t>
  </si>
  <si>
    <t>1N4001-M1</t>
  </si>
  <si>
    <t>LED-WW3528-B-F120</t>
  </si>
  <si>
    <t>BORNERA 2 TORNILLOS P/CIRCUITO IMPR</t>
  </si>
  <si>
    <t>BORNERA 3 TORNILLOS P/CIRCUITO IMPR</t>
  </si>
  <si>
    <t xml:space="preserve"> JS1-5V-F</t>
  </si>
  <si>
    <t>MMBT5551</t>
  </si>
  <si>
    <t>RMS-10K</t>
  </si>
  <si>
    <t>RMS-330E</t>
  </si>
  <si>
    <t xml:space="preserve"> RMS-1K</t>
  </si>
  <si>
    <t>16MHZ-MINI</t>
  </si>
  <si>
    <t>ATMEGA328P-PU</t>
  </si>
  <si>
    <t>LM1117IMPX-5.0/NOPB</t>
  </si>
  <si>
    <t>PUSH-2/SMT</t>
  </si>
  <si>
    <t>GFP241DA-1220/JH</t>
  </si>
  <si>
    <t>ELIMINADOR DE PARED
 24W 12V/2A</t>
  </si>
  <si>
    <t>CLEMA DE PASO 5MM</t>
  </si>
  <si>
    <t>SOPORTE RIEL DIN ARDUINO</t>
  </si>
  <si>
    <t>TAPA CLEMA FINAL</t>
  </si>
  <si>
    <t>PUNTA TERMINAL 20AWG</t>
  </si>
  <si>
    <t>PCB Fabricacion</t>
  </si>
  <si>
    <t>Fabricación PCB Modulo Reboot</t>
  </si>
  <si>
    <t>70300-25062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</si>
</sst>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_-[$$-80A]* #,##0.00_-;\-[$$-80A]* #,##0.00_-;_-[$$-80A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6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6" fillId="0" borderId="10" xfId="0" applyFont="1" applyBorder="1"/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168" fontId="0" fillId="0" borderId="0" xfId="0" applyNumberFormat="1"/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18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168" fontId="0" fillId="0" borderId="11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C10" workbookViewId="0">
      <selection activeCell="H34" sqref="H34"/>
    </sheetView>
  </sheetViews>
  <sheetFormatPr baseColWidth="10" defaultRowHeight="15" x14ac:dyDescent="0.25"/>
  <cols>
    <col min="2" max="2" width="53.42578125" customWidth="1"/>
    <col min="3" max="3" width="17.85546875" customWidth="1"/>
    <col min="4" max="4" width="14.42578125" bestFit="1" customWidth="1"/>
    <col min="5" max="5" width="15.42578125" bestFit="1" customWidth="1"/>
    <col min="6" max="6" width="22.28515625" bestFit="1" customWidth="1"/>
    <col min="7" max="7" width="16.140625" bestFit="1" customWidth="1"/>
    <col min="8" max="8" width="37.5703125" bestFit="1" customWidth="1"/>
    <col min="9" max="9" width="14.42578125" bestFit="1" customWidth="1"/>
    <col min="10" max="10" width="5.5703125" bestFit="1" customWidth="1"/>
    <col min="11" max="11" width="11.85546875" bestFit="1" customWidth="1"/>
    <col min="12" max="12" width="11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4" t="s">
        <v>86</v>
      </c>
      <c r="I1" s="4" t="s">
        <v>92</v>
      </c>
      <c r="J1" s="4" t="s">
        <v>89</v>
      </c>
      <c r="K1" s="4" t="s">
        <v>90</v>
      </c>
      <c r="L1" s="4" t="s">
        <v>87</v>
      </c>
    </row>
    <row r="2" spans="1:13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s="4">
        <v>3</v>
      </c>
      <c r="H2" s="5" t="s">
        <v>88</v>
      </c>
      <c r="I2" s="5">
        <v>4.3099999999999996</v>
      </c>
      <c r="J2" s="6">
        <f>I2*(0.16)</f>
        <v>0.68959999999999999</v>
      </c>
      <c r="K2" s="7">
        <f>ROUND(((SUM(I2:J2))*G2),1)</f>
        <v>15</v>
      </c>
      <c r="L2" s="17">
        <f>3*K2</f>
        <v>45</v>
      </c>
      <c r="M2" s="18"/>
    </row>
    <row r="3" spans="1:13" x14ac:dyDescent="0.25">
      <c r="A3">
        <v>2</v>
      </c>
      <c r="B3" t="s">
        <v>7</v>
      </c>
      <c r="C3" t="s">
        <v>8</v>
      </c>
      <c r="D3" t="s">
        <v>12</v>
      </c>
      <c r="E3" t="s">
        <v>13</v>
      </c>
      <c r="F3" t="s">
        <v>11</v>
      </c>
      <c r="G3" s="4">
        <v>2</v>
      </c>
      <c r="H3" s="5" t="s">
        <v>91</v>
      </c>
      <c r="I3" s="5">
        <v>0.86</v>
      </c>
      <c r="J3" s="6">
        <f t="shared" ref="J3:J24" si="0">I3*(0.16)</f>
        <v>0.1376</v>
      </c>
      <c r="K3" s="7">
        <f t="shared" ref="K3:K24" si="1">ROUND(((SUM(I3:J3))*G3),1)</f>
        <v>2</v>
      </c>
      <c r="L3" s="17">
        <f t="shared" ref="L3:L24" si="2">3*K3</f>
        <v>6</v>
      </c>
      <c r="M3" s="18"/>
    </row>
    <row r="4" spans="1:13" x14ac:dyDescent="0.25">
      <c r="A4">
        <v>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s="4">
        <v>2</v>
      </c>
      <c r="H4" s="5" t="s">
        <v>93</v>
      </c>
      <c r="I4" s="5">
        <v>4.3099999999999996</v>
      </c>
      <c r="J4" s="6">
        <f t="shared" si="0"/>
        <v>0.68959999999999999</v>
      </c>
      <c r="K4" s="7">
        <f t="shared" si="1"/>
        <v>10</v>
      </c>
      <c r="L4" s="17">
        <f t="shared" si="2"/>
        <v>30</v>
      </c>
      <c r="M4" s="18"/>
    </row>
    <row r="5" spans="1:13" x14ac:dyDescent="0.25">
      <c r="A5">
        <v>4</v>
      </c>
      <c r="B5" t="s">
        <v>19</v>
      </c>
      <c r="C5" t="s">
        <v>20</v>
      </c>
      <c r="D5" t="s">
        <v>21</v>
      </c>
      <c r="E5" t="s">
        <v>20</v>
      </c>
      <c r="F5" t="s">
        <v>22</v>
      </c>
      <c r="G5" s="4">
        <v>5</v>
      </c>
      <c r="H5" s="5" t="s">
        <v>94</v>
      </c>
      <c r="I5" s="5">
        <v>0.86</v>
      </c>
      <c r="J5" s="6">
        <f t="shared" si="0"/>
        <v>0.1376</v>
      </c>
      <c r="K5" s="7">
        <f t="shared" si="1"/>
        <v>5</v>
      </c>
      <c r="L5" s="17">
        <f t="shared" si="2"/>
        <v>15</v>
      </c>
      <c r="M5" s="18"/>
    </row>
    <row r="6" spans="1:13" x14ac:dyDescent="0.25">
      <c r="A6">
        <v>5</v>
      </c>
      <c r="B6" t="s">
        <v>23</v>
      </c>
      <c r="C6" t="s">
        <v>24</v>
      </c>
      <c r="D6" t="s">
        <v>25</v>
      </c>
      <c r="E6" t="s">
        <v>26</v>
      </c>
      <c r="F6" t="s">
        <v>27</v>
      </c>
      <c r="G6" s="4">
        <v>1</v>
      </c>
      <c r="H6" s="5" t="s">
        <v>95</v>
      </c>
      <c r="I6" s="5">
        <v>2.59</v>
      </c>
      <c r="J6" s="6">
        <f t="shared" si="0"/>
        <v>0.41439999999999999</v>
      </c>
      <c r="K6" s="7">
        <f t="shared" si="1"/>
        <v>3</v>
      </c>
      <c r="L6" s="17">
        <f t="shared" si="2"/>
        <v>9</v>
      </c>
      <c r="M6" s="18"/>
    </row>
    <row r="7" spans="1:13" x14ac:dyDescent="0.25">
      <c r="A7">
        <v>14</v>
      </c>
      <c r="B7" t="s">
        <v>85</v>
      </c>
      <c r="C7" t="s">
        <v>29</v>
      </c>
      <c r="D7" t="s">
        <v>31</v>
      </c>
      <c r="E7" t="s">
        <v>28</v>
      </c>
      <c r="F7" t="s">
        <v>30</v>
      </c>
      <c r="G7" s="4">
        <v>1</v>
      </c>
      <c r="H7" s="5" t="s">
        <v>97</v>
      </c>
      <c r="I7" s="5">
        <v>6.9</v>
      </c>
      <c r="J7" s="6">
        <f t="shared" si="0"/>
        <v>1.1040000000000001</v>
      </c>
      <c r="K7" s="7">
        <f t="shared" si="1"/>
        <v>8</v>
      </c>
      <c r="L7" s="17">
        <f t="shared" si="2"/>
        <v>24</v>
      </c>
      <c r="M7" s="18"/>
    </row>
    <row r="8" spans="1:13" x14ac:dyDescent="0.25">
      <c r="A8">
        <v>15</v>
      </c>
      <c r="B8" t="s">
        <v>85</v>
      </c>
      <c r="C8" t="s">
        <v>32</v>
      </c>
      <c r="D8" t="s">
        <v>33</v>
      </c>
      <c r="E8" t="s">
        <v>34</v>
      </c>
      <c r="F8" t="s">
        <v>35</v>
      </c>
      <c r="G8" s="4">
        <v>2</v>
      </c>
      <c r="H8" s="5" t="s">
        <v>96</v>
      </c>
      <c r="I8" s="5">
        <v>4.3099999999999996</v>
      </c>
      <c r="J8" s="6">
        <f t="shared" si="0"/>
        <v>0.68959999999999999</v>
      </c>
      <c r="K8" s="7">
        <f t="shared" si="1"/>
        <v>10</v>
      </c>
      <c r="L8" s="17">
        <f t="shared" si="2"/>
        <v>30</v>
      </c>
      <c r="M8" s="18"/>
    </row>
    <row r="9" spans="1:13" x14ac:dyDescent="0.25">
      <c r="A9">
        <v>16</v>
      </c>
      <c r="B9" t="s">
        <v>85</v>
      </c>
      <c r="C9" t="s">
        <v>113</v>
      </c>
      <c r="G9" s="4">
        <v>1</v>
      </c>
      <c r="H9" s="5" t="s">
        <v>114</v>
      </c>
      <c r="I9" s="5">
        <v>150</v>
      </c>
      <c r="J9" s="6">
        <f t="shared" si="0"/>
        <v>24</v>
      </c>
      <c r="K9" s="7">
        <f t="shared" si="1"/>
        <v>174</v>
      </c>
      <c r="L9" s="17">
        <f t="shared" si="2"/>
        <v>522</v>
      </c>
      <c r="M9" s="18"/>
    </row>
    <row r="10" spans="1:13" x14ac:dyDescent="0.25">
      <c r="A10">
        <v>17</v>
      </c>
      <c r="C10" t="s">
        <v>36</v>
      </c>
      <c r="D10" t="s">
        <v>37</v>
      </c>
      <c r="E10" t="s">
        <v>36</v>
      </c>
      <c r="F10" t="s">
        <v>36</v>
      </c>
      <c r="G10" s="4">
        <v>4</v>
      </c>
      <c r="H10" s="5" t="s">
        <v>98</v>
      </c>
      <c r="I10" s="5">
        <v>29.31</v>
      </c>
      <c r="J10" s="6">
        <f t="shared" si="0"/>
        <v>4.6895999999999995</v>
      </c>
      <c r="K10" s="7">
        <f t="shared" si="1"/>
        <v>136</v>
      </c>
      <c r="L10" s="17">
        <f t="shared" si="2"/>
        <v>408</v>
      </c>
      <c r="M10" s="18"/>
    </row>
    <row r="11" spans="1:13" x14ac:dyDescent="0.25">
      <c r="A11">
        <v>18</v>
      </c>
      <c r="B11" t="s">
        <v>38</v>
      </c>
      <c r="C11" t="s">
        <v>39</v>
      </c>
      <c r="D11" t="s">
        <v>40</v>
      </c>
      <c r="E11" t="s">
        <v>39</v>
      </c>
      <c r="F11" t="s">
        <v>41</v>
      </c>
      <c r="G11" s="4">
        <v>4</v>
      </c>
      <c r="H11" s="5" t="s">
        <v>99</v>
      </c>
      <c r="I11" s="5">
        <v>4.3099999999999996</v>
      </c>
      <c r="J11" s="6">
        <f t="shared" si="0"/>
        <v>0.68959999999999999</v>
      </c>
      <c r="K11" s="7">
        <f t="shared" si="1"/>
        <v>20</v>
      </c>
      <c r="L11" s="17">
        <f t="shared" si="2"/>
        <v>60</v>
      </c>
      <c r="M11" s="18"/>
    </row>
    <row r="12" spans="1:13" x14ac:dyDescent="0.25">
      <c r="A12">
        <v>19</v>
      </c>
      <c r="B12" t="s">
        <v>42</v>
      </c>
      <c r="C12" t="s">
        <v>43</v>
      </c>
      <c r="D12" t="s">
        <v>44</v>
      </c>
      <c r="E12" t="s">
        <v>45</v>
      </c>
      <c r="F12" t="s">
        <v>46</v>
      </c>
      <c r="G12" s="4">
        <v>5</v>
      </c>
      <c r="H12" s="5" t="s">
        <v>100</v>
      </c>
      <c r="I12" s="5">
        <v>1.72</v>
      </c>
      <c r="J12" s="6">
        <f t="shared" si="0"/>
        <v>0.2752</v>
      </c>
      <c r="K12" s="7">
        <f t="shared" si="1"/>
        <v>10</v>
      </c>
      <c r="L12" s="17">
        <f t="shared" si="2"/>
        <v>30</v>
      </c>
      <c r="M12" s="18"/>
    </row>
    <row r="13" spans="1:13" x14ac:dyDescent="0.25">
      <c r="A13">
        <v>20</v>
      </c>
      <c r="B13" t="s">
        <v>42</v>
      </c>
      <c r="C13" t="s">
        <v>43</v>
      </c>
      <c r="D13" t="s">
        <v>47</v>
      </c>
      <c r="E13" t="s">
        <v>48</v>
      </c>
      <c r="F13" t="s">
        <v>46</v>
      </c>
      <c r="G13" s="4">
        <v>4</v>
      </c>
      <c r="H13" s="5" t="s">
        <v>102</v>
      </c>
      <c r="I13" s="5">
        <v>1.72</v>
      </c>
      <c r="J13" s="6">
        <f t="shared" si="0"/>
        <v>0.2752</v>
      </c>
      <c r="K13" s="7">
        <f t="shared" si="1"/>
        <v>8</v>
      </c>
      <c r="L13" s="17">
        <f t="shared" si="2"/>
        <v>24</v>
      </c>
      <c r="M13" s="18"/>
    </row>
    <row r="14" spans="1:13" x14ac:dyDescent="0.25">
      <c r="A14">
        <v>21</v>
      </c>
      <c r="B14" t="s">
        <v>42</v>
      </c>
      <c r="C14" t="s">
        <v>43</v>
      </c>
      <c r="D14" t="s">
        <v>49</v>
      </c>
      <c r="E14">
        <v>330</v>
      </c>
      <c r="F14" t="s">
        <v>46</v>
      </c>
      <c r="G14" s="4">
        <v>1</v>
      </c>
      <c r="H14" s="5" t="s">
        <v>101</v>
      </c>
      <c r="I14" s="5">
        <v>1.72</v>
      </c>
      <c r="J14" s="6">
        <f t="shared" si="0"/>
        <v>0.2752</v>
      </c>
      <c r="K14" s="7">
        <f t="shared" si="1"/>
        <v>2</v>
      </c>
      <c r="L14" s="17">
        <f t="shared" si="2"/>
        <v>6</v>
      </c>
      <c r="M14" s="18"/>
    </row>
    <row r="15" spans="1:13" x14ac:dyDescent="0.25">
      <c r="A15">
        <v>22</v>
      </c>
      <c r="B15" t="s">
        <v>50</v>
      </c>
      <c r="C15" t="s">
        <v>51</v>
      </c>
      <c r="D15" t="s">
        <v>52</v>
      </c>
      <c r="E15" t="s">
        <v>53</v>
      </c>
      <c r="F15" t="s">
        <v>54</v>
      </c>
      <c r="G15" s="4">
        <v>1</v>
      </c>
      <c r="H15" s="5" t="s">
        <v>106</v>
      </c>
      <c r="I15" s="5">
        <v>4.3099999999999996</v>
      </c>
      <c r="J15" s="6">
        <f t="shared" si="0"/>
        <v>0.68959999999999999</v>
      </c>
      <c r="K15" s="7">
        <f t="shared" si="1"/>
        <v>5</v>
      </c>
      <c r="L15" s="17">
        <f t="shared" si="2"/>
        <v>15</v>
      </c>
      <c r="M15" s="18"/>
    </row>
    <row r="16" spans="1:13" x14ac:dyDescent="0.25">
      <c r="A16">
        <v>23</v>
      </c>
      <c r="B16" t="s">
        <v>55</v>
      </c>
      <c r="C16" t="s">
        <v>56</v>
      </c>
      <c r="D16" t="s">
        <v>57</v>
      </c>
      <c r="E16" t="s">
        <v>56</v>
      </c>
      <c r="F16" t="s">
        <v>58</v>
      </c>
      <c r="G16" s="4">
        <v>1</v>
      </c>
      <c r="H16" s="5" t="s">
        <v>105</v>
      </c>
      <c r="I16" s="5">
        <v>25</v>
      </c>
      <c r="J16" s="6">
        <f t="shared" si="0"/>
        <v>4</v>
      </c>
      <c r="K16" s="7">
        <f t="shared" si="1"/>
        <v>29</v>
      </c>
      <c r="L16" s="17">
        <f t="shared" si="2"/>
        <v>87</v>
      </c>
      <c r="M16" s="18"/>
    </row>
    <row r="17" spans="1:13" x14ac:dyDescent="0.25">
      <c r="A17">
        <v>24</v>
      </c>
      <c r="B17" t="s">
        <v>59</v>
      </c>
      <c r="C17" t="s">
        <v>60</v>
      </c>
      <c r="D17" t="s">
        <v>61</v>
      </c>
      <c r="E17" t="s">
        <v>60</v>
      </c>
      <c r="F17" t="s">
        <v>62</v>
      </c>
      <c r="G17" s="4">
        <v>1</v>
      </c>
      <c r="H17" s="5" t="s">
        <v>104</v>
      </c>
      <c r="I17" s="5">
        <v>52.59</v>
      </c>
      <c r="J17" s="6">
        <f t="shared" si="0"/>
        <v>8.4144000000000005</v>
      </c>
      <c r="K17" s="7">
        <f t="shared" si="1"/>
        <v>61</v>
      </c>
      <c r="L17" s="17">
        <f t="shared" si="2"/>
        <v>183</v>
      </c>
      <c r="M17" s="18"/>
    </row>
    <row r="18" spans="1:13" x14ac:dyDescent="0.25">
      <c r="A18">
        <v>25</v>
      </c>
      <c r="B18" t="s">
        <v>63</v>
      </c>
      <c r="C18" t="s">
        <v>64</v>
      </c>
      <c r="D18" t="s">
        <v>65</v>
      </c>
      <c r="E18" t="s">
        <v>64</v>
      </c>
      <c r="F18" t="s">
        <v>66</v>
      </c>
      <c r="G18" s="4">
        <v>4</v>
      </c>
      <c r="H18" s="5" t="s">
        <v>64</v>
      </c>
      <c r="I18" s="5">
        <v>4.74</v>
      </c>
      <c r="J18" s="6">
        <f t="shared" si="0"/>
        <v>0.75840000000000007</v>
      </c>
      <c r="K18" s="7">
        <f t="shared" si="1"/>
        <v>22</v>
      </c>
      <c r="L18" s="17">
        <f t="shared" si="2"/>
        <v>66</v>
      </c>
      <c r="M18" s="18"/>
    </row>
    <row r="19" spans="1:13" x14ac:dyDescent="0.25">
      <c r="A19">
        <v>26</v>
      </c>
      <c r="B19" t="s">
        <v>67</v>
      </c>
      <c r="C19" t="s">
        <v>68</v>
      </c>
      <c r="D19" t="s">
        <v>69</v>
      </c>
      <c r="E19" t="s">
        <v>70</v>
      </c>
      <c r="F19" t="s">
        <v>71</v>
      </c>
      <c r="G19" s="4">
        <v>1</v>
      </c>
      <c r="H19" s="5" t="s">
        <v>103</v>
      </c>
      <c r="I19" s="5">
        <v>9.48</v>
      </c>
      <c r="J19" s="6">
        <f t="shared" si="0"/>
        <v>1.5168000000000001</v>
      </c>
      <c r="K19" s="7">
        <f t="shared" si="1"/>
        <v>11</v>
      </c>
      <c r="L19" s="17">
        <f t="shared" si="2"/>
        <v>33</v>
      </c>
      <c r="M19" s="18"/>
    </row>
    <row r="20" spans="1:13" ht="45" x14ac:dyDescent="0.25">
      <c r="C20" s="14" t="s">
        <v>108</v>
      </c>
      <c r="G20" s="4">
        <v>1</v>
      </c>
      <c r="H20" s="5" t="s">
        <v>107</v>
      </c>
      <c r="I20" s="5">
        <v>134.47999999999999</v>
      </c>
      <c r="J20" s="6">
        <f t="shared" si="0"/>
        <v>21.5168</v>
      </c>
      <c r="K20" s="7">
        <f t="shared" si="1"/>
        <v>156</v>
      </c>
      <c r="L20" s="17">
        <f t="shared" si="2"/>
        <v>468</v>
      </c>
      <c r="M20" s="18"/>
    </row>
    <row r="21" spans="1:13" x14ac:dyDescent="0.25">
      <c r="C21" s="15" t="s">
        <v>109</v>
      </c>
      <c r="G21" s="4">
        <v>20</v>
      </c>
      <c r="H21" s="16" t="s">
        <v>109</v>
      </c>
      <c r="I21" s="5">
        <v>8</v>
      </c>
      <c r="J21" s="6">
        <f t="shared" si="0"/>
        <v>1.28</v>
      </c>
      <c r="K21" s="7">
        <f t="shared" si="1"/>
        <v>185.6</v>
      </c>
      <c r="L21" s="17">
        <f t="shared" si="2"/>
        <v>556.79999999999995</v>
      </c>
      <c r="M21" s="18"/>
    </row>
    <row r="22" spans="1:13" ht="22.5" x14ac:dyDescent="0.25">
      <c r="C22" s="15" t="s">
        <v>110</v>
      </c>
      <c r="G22" s="4">
        <v>6</v>
      </c>
      <c r="H22" s="16" t="s">
        <v>110</v>
      </c>
      <c r="I22" s="5">
        <v>40</v>
      </c>
      <c r="J22" s="6">
        <f t="shared" si="0"/>
        <v>6.4</v>
      </c>
      <c r="K22" s="7">
        <f t="shared" si="1"/>
        <v>278.39999999999998</v>
      </c>
      <c r="L22" s="17">
        <f t="shared" si="2"/>
        <v>835.19999999999993</v>
      </c>
      <c r="M22" s="18"/>
    </row>
    <row r="23" spans="1:13" x14ac:dyDescent="0.25">
      <c r="C23" s="15" t="s">
        <v>111</v>
      </c>
      <c r="G23" s="4">
        <v>1</v>
      </c>
      <c r="H23" s="16" t="s">
        <v>111</v>
      </c>
      <c r="I23" s="5">
        <v>6</v>
      </c>
      <c r="J23" s="6">
        <f t="shared" si="0"/>
        <v>0.96</v>
      </c>
      <c r="K23" s="7">
        <f t="shared" si="1"/>
        <v>7</v>
      </c>
      <c r="L23" s="17">
        <f t="shared" si="2"/>
        <v>21</v>
      </c>
      <c r="M23" s="18"/>
    </row>
    <row r="24" spans="1:13" ht="22.5" x14ac:dyDescent="0.25">
      <c r="C24" s="15" t="s">
        <v>112</v>
      </c>
      <c r="G24" s="4">
        <v>1</v>
      </c>
      <c r="H24" s="16" t="s">
        <v>112</v>
      </c>
      <c r="I24" s="5">
        <v>82</v>
      </c>
      <c r="J24" s="6">
        <f t="shared" si="0"/>
        <v>13.120000000000001</v>
      </c>
      <c r="K24" s="7">
        <f t="shared" si="1"/>
        <v>95.1</v>
      </c>
      <c r="L24" s="17">
        <f t="shared" si="2"/>
        <v>285.29999999999995</v>
      </c>
      <c r="M24" s="18"/>
    </row>
    <row r="25" spans="1:13" x14ac:dyDescent="0.25">
      <c r="C25" s="14"/>
      <c r="G25" s="10"/>
      <c r="H25" s="11"/>
      <c r="I25" s="11"/>
      <c r="J25" s="12"/>
      <c r="K25" s="13"/>
      <c r="L25" s="13"/>
    </row>
    <row r="26" spans="1:13" x14ac:dyDescent="0.25">
      <c r="C26" s="14"/>
      <c r="G26" s="10"/>
      <c r="H26" s="11"/>
      <c r="I26" s="11"/>
      <c r="J26" s="12"/>
      <c r="K26" s="13"/>
      <c r="L26" s="13"/>
    </row>
    <row r="27" spans="1:13" x14ac:dyDescent="0.25">
      <c r="C27" s="14"/>
      <c r="G27" s="10"/>
      <c r="H27" s="11"/>
      <c r="I27" s="11"/>
      <c r="J27" s="12"/>
      <c r="K27" s="13"/>
      <c r="L27" s="13"/>
    </row>
    <row r="29" spans="1:13" x14ac:dyDescent="0.25">
      <c r="I29" s="8" t="s">
        <v>90</v>
      </c>
      <c r="J29" s="8"/>
      <c r="K29" s="9">
        <f>SUM(K2:K28)</f>
        <v>1253.0999999999999</v>
      </c>
      <c r="L29" s="9">
        <f>SUM(L2:L28)</f>
        <v>3759.3</v>
      </c>
    </row>
    <row r="32" spans="1:13" x14ac:dyDescent="0.25">
      <c r="H32" t="s">
        <v>115</v>
      </c>
      <c r="K32" s="9">
        <f>K29*20</f>
        <v>25062</v>
      </c>
    </row>
    <row r="33" spans="1:8" x14ac:dyDescent="0.25">
      <c r="A33" t="s">
        <v>72</v>
      </c>
      <c r="B33">
        <v>26</v>
      </c>
      <c r="H33" s="9">
        <f>70300-K32</f>
        <v>45238</v>
      </c>
    </row>
    <row r="34" spans="1:8" x14ac:dyDescent="0.25">
      <c r="A34" t="s">
        <v>73</v>
      </c>
      <c r="B34">
        <v>51</v>
      </c>
    </row>
    <row r="35" spans="1:8" x14ac:dyDescent="0.25">
      <c r="A35" t="s">
        <v>74</v>
      </c>
      <c r="B35">
        <v>51</v>
      </c>
    </row>
    <row r="36" spans="1:8" x14ac:dyDescent="0.25">
      <c r="A36" t="s">
        <v>75</v>
      </c>
      <c r="B36">
        <v>1</v>
      </c>
    </row>
    <row r="37" spans="1:8" x14ac:dyDescent="0.25">
      <c r="A37" t="s">
        <v>76</v>
      </c>
      <c r="B37">
        <v>51</v>
      </c>
    </row>
    <row r="38" spans="1:8" x14ac:dyDescent="0.25">
      <c r="A38" t="s">
        <v>77</v>
      </c>
      <c r="B38" t="s">
        <v>78</v>
      </c>
    </row>
    <row r="39" spans="1:8" x14ac:dyDescent="0.25">
      <c r="A39" t="s">
        <v>79</v>
      </c>
      <c r="B39" s="1">
        <v>43367</v>
      </c>
    </row>
    <row r="40" spans="1:8" x14ac:dyDescent="0.25">
      <c r="A40" t="s">
        <v>80</v>
      </c>
      <c r="B40" s="2">
        <v>43370.480208333334</v>
      </c>
    </row>
    <row r="41" spans="1:8" x14ac:dyDescent="0.25">
      <c r="A41" t="s">
        <v>81</v>
      </c>
      <c r="B41" t="s">
        <v>82</v>
      </c>
    </row>
    <row r="42" spans="1:8" x14ac:dyDescent="0.25">
      <c r="A42" t="s">
        <v>83</v>
      </c>
      <c r="B42" t="s">
        <v>84</v>
      </c>
    </row>
  </sheetData>
  <mergeCells count="24">
    <mergeCell ref="L23:M23"/>
    <mergeCell ref="L24:M24"/>
    <mergeCell ref="L17:M17"/>
    <mergeCell ref="L18:M18"/>
    <mergeCell ref="L19:M19"/>
    <mergeCell ref="L20:M20"/>
    <mergeCell ref="L21:M21"/>
    <mergeCell ref="L22:M22"/>
    <mergeCell ref="L11:M11"/>
    <mergeCell ref="L12:M12"/>
    <mergeCell ref="L13:M13"/>
    <mergeCell ref="L14:M14"/>
    <mergeCell ref="L15:M15"/>
    <mergeCell ref="L16:M16"/>
    <mergeCell ref="L7:M7"/>
    <mergeCell ref="L8:M8"/>
    <mergeCell ref="L9:M9"/>
    <mergeCell ref="L10:M10"/>
    <mergeCell ref="I29:J29"/>
    <mergeCell ref="L2:M2"/>
    <mergeCell ref="L3:M3"/>
    <mergeCell ref="L4:M4"/>
    <mergeCell ref="L5:M5"/>
    <mergeCell ref="L6:M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ArduinoBreadBoard_Version 1.1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</cp:lastModifiedBy>
  <dcterms:created xsi:type="dcterms:W3CDTF">2018-09-27T19:51:17Z</dcterms:created>
  <dcterms:modified xsi:type="dcterms:W3CDTF">2018-09-27T23:43:55Z</dcterms:modified>
</cp:coreProperties>
</file>