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ython Scripting\10 spitch\"/>
    </mc:Choice>
  </mc:AlternateContent>
  <bookViews>
    <workbookView xWindow="0" yWindow="0" windowWidth="24000" windowHeight="9075" activeTab="1"/>
  </bookViews>
  <sheets>
    <sheet name="S - 20,21 - Daten" sheetId="3" r:id="rId1"/>
    <sheet name="ref" sheetId="4" r:id="rId2"/>
    <sheet name="S - 19,20" sheetId="1" state="hidden" r:id="rId3"/>
    <sheet name="S - 20,21" sheetId="2" state="hidden" r:id="rId4"/>
  </sheets>
  <definedNames>
    <definedName name="_xlcn.LinkedTable_Stammdaten1" hidden="1">Stammdaten[]</definedName>
    <definedName name="_xlcn.LinkedTable_Tabelle21" hidden="1">Tabelle2[]</definedName>
  </definedNames>
  <calcPr calcId="162913"/>
  <pivotCaches>
    <pivotCache cacheId="0" r:id="rId5"/>
  </pivotCaches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ammdaten" name="Stammdaten" connection="LinkedTable_Stammdaten"/>
          <x15:modelTable id="Tabelle2" name="Tabelle2" connection="LinkedTable_Tabelle2"/>
        </x15:modelTables>
        <x15:modelRelationships>
          <x15:modelRelationship fromTable="Stammdaten" fromColumn="Spieltag" toTable="Tabelle2" toColumn="Spalte1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7" i="3" l="1"/>
  <c r="B217" i="3"/>
  <c r="C217" i="3"/>
  <c r="H217" i="3"/>
  <c r="I217" i="3"/>
  <c r="A216" i="3"/>
  <c r="B216" i="3"/>
  <c r="C216" i="3"/>
  <c r="H216" i="3"/>
  <c r="I216" i="3"/>
  <c r="A215" i="3"/>
  <c r="B215" i="3"/>
  <c r="C215" i="3"/>
  <c r="H215" i="3"/>
  <c r="I215" i="3"/>
  <c r="A214" i="3"/>
  <c r="B214" i="3"/>
  <c r="C214" i="3"/>
  <c r="H214" i="3"/>
  <c r="I214" i="3"/>
  <c r="A213" i="3"/>
  <c r="B213" i="3"/>
  <c r="C213" i="3"/>
  <c r="H213" i="3"/>
  <c r="I213" i="3"/>
  <c r="A212" i="3"/>
  <c r="B212" i="3"/>
  <c r="C212" i="3"/>
  <c r="H212" i="3"/>
  <c r="I212" i="3"/>
  <c r="A211" i="3"/>
  <c r="B211" i="3"/>
  <c r="C211" i="3"/>
  <c r="H211" i="3"/>
  <c r="I211" i="3"/>
  <c r="A210" i="3"/>
  <c r="B210" i="3"/>
  <c r="C210" i="3"/>
  <c r="H210" i="3"/>
  <c r="I210" i="3"/>
  <c r="A209" i="3" l="1"/>
  <c r="B209" i="3"/>
  <c r="C209" i="3"/>
  <c r="H209" i="3"/>
  <c r="I209" i="3"/>
  <c r="A208" i="3"/>
  <c r="B208" i="3"/>
  <c r="C208" i="3"/>
  <c r="H208" i="3"/>
  <c r="I208" i="3"/>
  <c r="A207" i="3"/>
  <c r="B207" i="3"/>
  <c r="C207" i="3"/>
  <c r="H207" i="3"/>
  <c r="I207" i="3"/>
  <c r="A206" i="3"/>
  <c r="B206" i="3"/>
  <c r="C206" i="3"/>
  <c r="H206" i="3"/>
  <c r="I206" i="3"/>
  <c r="A205" i="3"/>
  <c r="B205" i="3"/>
  <c r="C205" i="3"/>
  <c r="H205" i="3"/>
  <c r="I205" i="3"/>
  <c r="A204" i="3"/>
  <c r="B204" i="3"/>
  <c r="C204" i="3"/>
  <c r="H204" i="3"/>
  <c r="I204" i="3"/>
  <c r="A203" i="3"/>
  <c r="B203" i="3"/>
  <c r="C203" i="3"/>
  <c r="H203" i="3"/>
  <c r="I203" i="3"/>
  <c r="A202" i="3"/>
  <c r="B202" i="3"/>
  <c r="C202" i="3"/>
  <c r="H202" i="3"/>
  <c r="I202" i="3"/>
  <c r="A201" i="3" l="1"/>
  <c r="B201" i="3"/>
  <c r="C201" i="3"/>
  <c r="H201" i="3"/>
  <c r="I201" i="3"/>
  <c r="A200" i="3"/>
  <c r="B200" i="3"/>
  <c r="C200" i="3"/>
  <c r="H200" i="3"/>
  <c r="I200" i="3"/>
  <c r="A199" i="3"/>
  <c r="B199" i="3"/>
  <c r="C199" i="3"/>
  <c r="H199" i="3"/>
  <c r="I199" i="3"/>
  <c r="A198" i="3"/>
  <c r="B198" i="3"/>
  <c r="C198" i="3"/>
  <c r="H198" i="3"/>
  <c r="I198" i="3"/>
  <c r="A197" i="3"/>
  <c r="B197" i="3"/>
  <c r="C197" i="3"/>
  <c r="H197" i="3"/>
  <c r="I197" i="3"/>
  <c r="A196" i="3"/>
  <c r="B196" i="3"/>
  <c r="C196" i="3"/>
  <c r="H196" i="3"/>
  <c r="I196" i="3"/>
  <c r="A195" i="3"/>
  <c r="B195" i="3"/>
  <c r="C195" i="3"/>
  <c r="H195" i="3"/>
  <c r="I195" i="3"/>
  <c r="A194" i="3"/>
  <c r="B194" i="3"/>
  <c r="C194" i="3"/>
  <c r="H194" i="3"/>
  <c r="I194" i="3"/>
  <c r="A193" i="3" l="1"/>
  <c r="B193" i="3"/>
  <c r="C193" i="3"/>
  <c r="H193" i="3"/>
  <c r="I193" i="3"/>
  <c r="A192" i="3"/>
  <c r="B192" i="3"/>
  <c r="C192" i="3"/>
  <c r="H192" i="3"/>
  <c r="I192" i="3"/>
  <c r="A191" i="3"/>
  <c r="B191" i="3"/>
  <c r="C191" i="3"/>
  <c r="H191" i="3"/>
  <c r="I191" i="3"/>
  <c r="A190" i="3"/>
  <c r="B190" i="3"/>
  <c r="C190" i="3"/>
  <c r="H190" i="3"/>
  <c r="I190" i="3"/>
  <c r="A189" i="3"/>
  <c r="B189" i="3"/>
  <c r="C189" i="3"/>
  <c r="H189" i="3"/>
  <c r="I189" i="3"/>
  <c r="A188" i="3"/>
  <c r="B188" i="3"/>
  <c r="C188" i="3"/>
  <c r="H188" i="3"/>
  <c r="I188" i="3"/>
  <c r="A187" i="3"/>
  <c r="B187" i="3"/>
  <c r="C187" i="3"/>
  <c r="H187" i="3"/>
  <c r="I187" i="3"/>
  <c r="A186" i="3"/>
  <c r="B186" i="3"/>
  <c r="C186" i="3"/>
  <c r="H186" i="3"/>
  <c r="I186" i="3"/>
  <c r="A185" i="3" l="1"/>
  <c r="B185" i="3"/>
  <c r="C185" i="3"/>
  <c r="H185" i="3"/>
  <c r="I185" i="3"/>
  <c r="A184" i="3"/>
  <c r="B184" i="3"/>
  <c r="C184" i="3"/>
  <c r="H184" i="3"/>
  <c r="I184" i="3"/>
  <c r="A183" i="3"/>
  <c r="B183" i="3"/>
  <c r="C183" i="3"/>
  <c r="H183" i="3"/>
  <c r="I183" i="3"/>
  <c r="A182" i="3"/>
  <c r="B182" i="3"/>
  <c r="C182" i="3"/>
  <c r="H182" i="3"/>
  <c r="I182" i="3"/>
  <c r="A181" i="3"/>
  <c r="B181" i="3"/>
  <c r="C181" i="3"/>
  <c r="H181" i="3"/>
  <c r="I181" i="3"/>
  <c r="A180" i="3"/>
  <c r="B180" i="3"/>
  <c r="C180" i="3"/>
  <c r="H180" i="3"/>
  <c r="I180" i="3"/>
  <c r="A179" i="3"/>
  <c r="B179" i="3"/>
  <c r="C179" i="3"/>
  <c r="H179" i="3"/>
  <c r="I179" i="3"/>
  <c r="A178" i="3"/>
  <c r="B178" i="3"/>
  <c r="C178" i="3"/>
  <c r="H178" i="3"/>
  <c r="I178" i="3"/>
  <c r="C171" i="3" l="1"/>
  <c r="C172" i="3"/>
  <c r="C173" i="3"/>
  <c r="C174" i="3"/>
  <c r="C175" i="3"/>
  <c r="C176" i="3"/>
  <c r="C177" i="3"/>
  <c r="A177" i="3"/>
  <c r="B177" i="3"/>
  <c r="H177" i="3"/>
  <c r="I177" i="3"/>
  <c r="A176" i="3"/>
  <c r="B176" i="3"/>
  <c r="H176" i="3"/>
  <c r="I176" i="3"/>
  <c r="A175" i="3"/>
  <c r="B175" i="3"/>
  <c r="H175" i="3"/>
  <c r="I175" i="3"/>
  <c r="A174" i="3"/>
  <c r="B174" i="3"/>
  <c r="H174" i="3"/>
  <c r="I174" i="3"/>
  <c r="A173" i="3"/>
  <c r="B173" i="3"/>
  <c r="H173" i="3"/>
  <c r="I173" i="3"/>
  <c r="A172" i="3"/>
  <c r="B172" i="3"/>
  <c r="H172" i="3"/>
  <c r="I172" i="3"/>
  <c r="A171" i="3"/>
  <c r="B171" i="3"/>
  <c r="H171" i="3"/>
  <c r="I171" i="3"/>
  <c r="A170" i="3"/>
  <c r="B170" i="3"/>
  <c r="C170" i="3"/>
  <c r="H170" i="3"/>
  <c r="I170" i="3"/>
  <c r="A169" i="3" l="1"/>
  <c r="B169" i="3"/>
  <c r="C169" i="3"/>
  <c r="H169" i="3"/>
  <c r="I169" i="3"/>
  <c r="A168" i="3"/>
  <c r="B168" i="3"/>
  <c r="C168" i="3"/>
  <c r="H168" i="3"/>
  <c r="I168" i="3"/>
  <c r="A167" i="3"/>
  <c r="B167" i="3"/>
  <c r="C167" i="3"/>
  <c r="H167" i="3"/>
  <c r="I167" i="3"/>
  <c r="A166" i="3"/>
  <c r="B166" i="3"/>
  <c r="C166" i="3"/>
  <c r="H166" i="3"/>
  <c r="I166" i="3"/>
  <c r="A165" i="3"/>
  <c r="B165" i="3"/>
  <c r="C165" i="3"/>
  <c r="H165" i="3"/>
  <c r="I165" i="3"/>
  <c r="A164" i="3"/>
  <c r="B164" i="3"/>
  <c r="C164" i="3"/>
  <c r="H164" i="3"/>
  <c r="I164" i="3"/>
  <c r="A163" i="3"/>
  <c r="B163" i="3"/>
  <c r="C163" i="3"/>
  <c r="H163" i="3"/>
  <c r="I163" i="3"/>
  <c r="A162" i="3"/>
  <c r="B162" i="3"/>
  <c r="C162" i="3"/>
  <c r="H162" i="3"/>
  <c r="I162" i="3"/>
  <c r="A161" i="3" l="1"/>
  <c r="B161" i="3"/>
  <c r="C161" i="3"/>
  <c r="H161" i="3"/>
  <c r="I161" i="3"/>
  <c r="A160" i="3"/>
  <c r="B160" i="3"/>
  <c r="C160" i="3"/>
  <c r="H160" i="3"/>
  <c r="I160" i="3"/>
  <c r="A159" i="3"/>
  <c r="B159" i="3"/>
  <c r="C159" i="3"/>
  <c r="H159" i="3"/>
  <c r="I159" i="3"/>
  <c r="A158" i="3"/>
  <c r="B158" i="3"/>
  <c r="C158" i="3"/>
  <c r="H158" i="3"/>
  <c r="I158" i="3"/>
  <c r="A157" i="3"/>
  <c r="B157" i="3"/>
  <c r="C157" i="3"/>
  <c r="H157" i="3"/>
  <c r="I157" i="3"/>
  <c r="A156" i="3"/>
  <c r="B156" i="3"/>
  <c r="C156" i="3"/>
  <c r="H156" i="3"/>
  <c r="I156" i="3"/>
  <c r="A155" i="3"/>
  <c r="B155" i="3"/>
  <c r="C155" i="3"/>
  <c r="H155" i="3"/>
  <c r="I155" i="3"/>
  <c r="A154" i="3"/>
  <c r="B154" i="3"/>
  <c r="C154" i="3"/>
  <c r="H154" i="3"/>
  <c r="I154" i="3"/>
  <c r="A153" i="3" l="1"/>
  <c r="B153" i="3"/>
  <c r="C153" i="3"/>
  <c r="H153" i="3"/>
  <c r="I153" i="3"/>
  <c r="A152" i="3"/>
  <c r="B152" i="3"/>
  <c r="C152" i="3"/>
  <c r="H152" i="3"/>
  <c r="I152" i="3"/>
  <c r="A151" i="3"/>
  <c r="B151" i="3"/>
  <c r="C151" i="3"/>
  <c r="H151" i="3"/>
  <c r="I151" i="3"/>
  <c r="A150" i="3"/>
  <c r="B150" i="3"/>
  <c r="C150" i="3"/>
  <c r="H150" i="3"/>
  <c r="I150" i="3"/>
  <c r="A149" i="3"/>
  <c r="B149" i="3"/>
  <c r="C149" i="3"/>
  <c r="H149" i="3"/>
  <c r="I149" i="3"/>
  <c r="A148" i="3"/>
  <c r="B148" i="3"/>
  <c r="C148" i="3"/>
  <c r="H148" i="3"/>
  <c r="I148" i="3"/>
  <c r="A147" i="3"/>
  <c r="B147" i="3"/>
  <c r="C147" i="3"/>
  <c r="H147" i="3"/>
  <c r="I147" i="3"/>
  <c r="A146" i="3"/>
  <c r="B146" i="3"/>
  <c r="C146" i="3"/>
  <c r="H146" i="3"/>
  <c r="I146" i="3"/>
  <c r="C138" i="3" l="1"/>
  <c r="C139" i="3"/>
  <c r="C140" i="3"/>
  <c r="C141" i="3"/>
  <c r="C142" i="3"/>
  <c r="C143" i="3"/>
  <c r="C144" i="3"/>
  <c r="C145" i="3"/>
  <c r="A145" i="3"/>
  <c r="B145" i="3"/>
  <c r="H145" i="3"/>
  <c r="I145" i="3"/>
  <c r="A144" i="3"/>
  <c r="B144" i="3"/>
  <c r="H144" i="3"/>
  <c r="I144" i="3"/>
  <c r="A143" i="3"/>
  <c r="B143" i="3"/>
  <c r="H143" i="3"/>
  <c r="I143" i="3"/>
  <c r="A142" i="3"/>
  <c r="B142" i="3"/>
  <c r="H142" i="3"/>
  <c r="I142" i="3"/>
  <c r="A141" i="3"/>
  <c r="B141" i="3"/>
  <c r="H141" i="3"/>
  <c r="I141" i="3"/>
  <c r="A140" i="3"/>
  <c r="B140" i="3"/>
  <c r="H140" i="3"/>
  <c r="I140" i="3"/>
  <c r="A139" i="3"/>
  <c r="B139" i="3"/>
  <c r="H139" i="3"/>
  <c r="I139" i="3"/>
  <c r="A138" i="3"/>
  <c r="B138" i="3"/>
  <c r="H138" i="3"/>
  <c r="I138" i="3"/>
  <c r="A137" i="3" l="1"/>
  <c r="B137" i="3"/>
  <c r="C137" i="3"/>
  <c r="H137" i="3"/>
  <c r="I137" i="3"/>
  <c r="A136" i="3"/>
  <c r="B136" i="3"/>
  <c r="C136" i="3"/>
  <c r="H136" i="3"/>
  <c r="I136" i="3"/>
  <c r="A135" i="3"/>
  <c r="B135" i="3"/>
  <c r="C135" i="3"/>
  <c r="H135" i="3"/>
  <c r="I135" i="3"/>
  <c r="A134" i="3"/>
  <c r="B134" i="3"/>
  <c r="C134" i="3"/>
  <c r="H134" i="3"/>
  <c r="I134" i="3"/>
  <c r="A133" i="3"/>
  <c r="B133" i="3"/>
  <c r="C133" i="3"/>
  <c r="H133" i="3"/>
  <c r="I133" i="3"/>
  <c r="A132" i="3"/>
  <c r="B132" i="3"/>
  <c r="C132" i="3"/>
  <c r="H132" i="3"/>
  <c r="I132" i="3"/>
  <c r="A131" i="3"/>
  <c r="B131" i="3"/>
  <c r="C131" i="3"/>
  <c r="H131" i="3"/>
  <c r="I131" i="3"/>
  <c r="A130" i="3"/>
  <c r="B130" i="3"/>
  <c r="C130" i="3"/>
  <c r="H130" i="3"/>
  <c r="I130" i="3"/>
  <c r="A129" i="3" l="1"/>
  <c r="B129" i="3"/>
  <c r="C129" i="3"/>
  <c r="H129" i="3"/>
  <c r="I129" i="3"/>
  <c r="A128" i="3"/>
  <c r="B128" i="3"/>
  <c r="C128" i="3"/>
  <c r="H128" i="3"/>
  <c r="I128" i="3"/>
  <c r="A127" i="3"/>
  <c r="B127" i="3"/>
  <c r="C127" i="3"/>
  <c r="H127" i="3"/>
  <c r="I127" i="3"/>
  <c r="A126" i="3"/>
  <c r="B126" i="3"/>
  <c r="C126" i="3"/>
  <c r="H126" i="3"/>
  <c r="I126" i="3"/>
  <c r="A125" i="3"/>
  <c r="B125" i="3"/>
  <c r="C125" i="3"/>
  <c r="H125" i="3"/>
  <c r="I125" i="3"/>
  <c r="A124" i="3"/>
  <c r="B124" i="3"/>
  <c r="C124" i="3"/>
  <c r="H124" i="3"/>
  <c r="I124" i="3"/>
  <c r="A123" i="3"/>
  <c r="B123" i="3"/>
  <c r="C123" i="3"/>
  <c r="H123" i="3"/>
  <c r="I123" i="3"/>
  <c r="A122" i="3"/>
  <c r="B122" i="3"/>
  <c r="C122" i="3"/>
  <c r="H122" i="3"/>
  <c r="I122" i="3"/>
  <c r="A121" i="3" l="1"/>
  <c r="B121" i="3"/>
  <c r="C121" i="3"/>
  <c r="H121" i="3"/>
  <c r="I121" i="3"/>
  <c r="A120" i="3"/>
  <c r="B120" i="3"/>
  <c r="C120" i="3"/>
  <c r="H120" i="3"/>
  <c r="I120" i="3"/>
  <c r="A119" i="3"/>
  <c r="B119" i="3"/>
  <c r="C119" i="3"/>
  <c r="H119" i="3"/>
  <c r="I119" i="3"/>
  <c r="A118" i="3"/>
  <c r="B118" i="3"/>
  <c r="C118" i="3"/>
  <c r="H118" i="3"/>
  <c r="I118" i="3"/>
  <c r="A117" i="3"/>
  <c r="B117" i="3"/>
  <c r="C117" i="3"/>
  <c r="H117" i="3"/>
  <c r="I117" i="3"/>
  <c r="A116" i="3"/>
  <c r="B116" i="3"/>
  <c r="C116" i="3"/>
  <c r="H116" i="3"/>
  <c r="I116" i="3"/>
  <c r="A115" i="3"/>
  <c r="B115" i="3"/>
  <c r="C115" i="3"/>
  <c r="H115" i="3"/>
  <c r="I115" i="3"/>
  <c r="A114" i="3"/>
  <c r="B114" i="3"/>
  <c r="C114" i="3"/>
  <c r="H114" i="3"/>
  <c r="I114" i="3"/>
  <c r="A113" i="3" l="1"/>
  <c r="B113" i="3"/>
  <c r="C113" i="3"/>
  <c r="H113" i="3"/>
  <c r="I113" i="3"/>
  <c r="A112" i="3"/>
  <c r="B112" i="3"/>
  <c r="C112" i="3"/>
  <c r="H112" i="3"/>
  <c r="I112" i="3"/>
  <c r="A111" i="3"/>
  <c r="B111" i="3"/>
  <c r="C111" i="3"/>
  <c r="H111" i="3"/>
  <c r="I111" i="3"/>
  <c r="A110" i="3"/>
  <c r="B110" i="3"/>
  <c r="C110" i="3"/>
  <c r="H110" i="3"/>
  <c r="I110" i="3"/>
  <c r="A109" i="3"/>
  <c r="B109" i="3"/>
  <c r="C109" i="3"/>
  <c r="H109" i="3"/>
  <c r="I109" i="3"/>
  <c r="A108" i="3"/>
  <c r="B108" i="3"/>
  <c r="C108" i="3"/>
  <c r="H108" i="3"/>
  <c r="I108" i="3"/>
  <c r="A107" i="3"/>
  <c r="B107" i="3"/>
  <c r="C107" i="3"/>
  <c r="H107" i="3"/>
  <c r="I107" i="3"/>
  <c r="A106" i="3"/>
  <c r="B106" i="3"/>
  <c r="C106" i="3"/>
  <c r="H106" i="3"/>
  <c r="I106" i="3"/>
  <c r="A90" i="3" l="1"/>
  <c r="A91" i="3"/>
  <c r="A92" i="3"/>
  <c r="A93" i="3"/>
  <c r="A94" i="3"/>
  <c r="A95" i="3"/>
  <c r="A96" i="3"/>
  <c r="A97" i="3"/>
  <c r="B90" i="3"/>
  <c r="B91" i="3"/>
  <c r="B92" i="3"/>
  <c r="B93" i="3"/>
  <c r="B94" i="3"/>
  <c r="B95" i="3"/>
  <c r="B96" i="3"/>
  <c r="B97" i="3"/>
  <c r="C90" i="3"/>
  <c r="C91" i="3"/>
  <c r="C92" i="3"/>
  <c r="C93" i="3"/>
  <c r="C94" i="3"/>
  <c r="C95" i="3"/>
  <c r="C96" i="3"/>
  <c r="C97" i="3"/>
  <c r="H90" i="3"/>
  <c r="H91" i="3"/>
  <c r="H92" i="3"/>
  <c r="H93" i="3"/>
  <c r="H94" i="3"/>
  <c r="H95" i="3"/>
  <c r="H96" i="3"/>
  <c r="H97" i="3"/>
  <c r="I90" i="3"/>
  <c r="I91" i="3"/>
  <c r="I92" i="3"/>
  <c r="I93" i="3"/>
  <c r="I94" i="3"/>
  <c r="I95" i="3"/>
  <c r="I96" i="3"/>
  <c r="I97" i="3"/>
  <c r="A105" i="3"/>
  <c r="B105" i="3"/>
  <c r="C105" i="3"/>
  <c r="H105" i="3"/>
  <c r="I105" i="3"/>
  <c r="A104" i="3"/>
  <c r="B104" i="3"/>
  <c r="C104" i="3"/>
  <c r="H104" i="3"/>
  <c r="I104" i="3"/>
  <c r="A103" i="3"/>
  <c r="B103" i="3"/>
  <c r="C103" i="3"/>
  <c r="H103" i="3"/>
  <c r="I103" i="3"/>
  <c r="A102" i="3"/>
  <c r="B102" i="3"/>
  <c r="C102" i="3"/>
  <c r="H102" i="3"/>
  <c r="I102" i="3"/>
  <c r="A101" i="3"/>
  <c r="B101" i="3"/>
  <c r="C101" i="3"/>
  <c r="H101" i="3"/>
  <c r="I101" i="3"/>
  <c r="A100" i="3"/>
  <c r="B100" i="3"/>
  <c r="C100" i="3"/>
  <c r="H100" i="3"/>
  <c r="I100" i="3"/>
  <c r="A99" i="3"/>
  <c r="B99" i="3"/>
  <c r="C99" i="3"/>
  <c r="H99" i="3"/>
  <c r="I99" i="3"/>
  <c r="A98" i="3"/>
  <c r="B98" i="3"/>
  <c r="C98" i="3"/>
  <c r="H98" i="3"/>
  <c r="I98" i="3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4" i="3"/>
  <c r="A43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B89" i="3" l="1"/>
  <c r="C89" i="3"/>
  <c r="H89" i="3"/>
  <c r="I89" i="3"/>
  <c r="B88" i="3"/>
  <c r="C88" i="3"/>
  <c r="H88" i="3"/>
  <c r="I88" i="3"/>
  <c r="B87" i="3"/>
  <c r="C87" i="3"/>
  <c r="H87" i="3"/>
  <c r="I87" i="3"/>
  <c r="B86" i="3"/>
  <c r="C86" i="3"/>
  <c r="H86" i="3"/>
  <c r="I86" i="3"/>
  <c r="B85" i="3"/>
  <c r="C85" i="3"/>
  <c r="H85" i="3"/>
  <c r="I85" i="3"/>
  <c r="B84" i="3"/>
  <c r="C84" i="3"/>
  <c r="H84" i="3"/>
  <c r="I84" i="3"/>
  <c r="B83" i="3"/>
  <c r="C83" i="3"/>
  <c r="H83" i="3"/>
  <c r="I83" i="3"/>
  <c r="B82" i="3"/>
  <c r="C82" i="3"/>
  <c r="H82" i="3"/>
  <c r="I82" i="3"/>
  <c r="B81" i="3" l="1"/>
  <c r="C81" i="3"/>
  <c r="H81" i="3"/>
  <c r="I81" i="3"/>
  <c r="B80" i="3"/>
  <c r="C80" i="3"/>
  <c r="H80" i="3"/>
  <c r="I80" i="3"/>
  <c r="B79" i="3"/>
  <c r="C79" i="3"/>
  <c r="H79" i="3"/>
  <c r="I79" i="3"/>
  <c r="B78" i="3"/>
  <c r="C78" i="3"/>
  <c r="H78" i="3"/>
  <c r="I78" i="3"/>
  <c r="B77" i="3"/>
  <c r="C77" i="3"/>
  <c r="H77" i="3"/>
  <c r="I77" i="3"/>
  <c r="B76" i="3"/>
  <c r="C76" i="3"/>
  <c r="H76" i="3"/>
  <c r="I76" i="3"/>
  <c r="B75" i="3"/>
  <c r="C75" i="3"/>
  <c r="H75" i="3"/>
  <c r="I75" i="3"/>
  <c r="B74" i="3"/>
  <c r="C74" i="3"/>
  <c r="H74" i="3"/>
  <c r="I74" i="3"/>
  <c r="B72" i="3" l="1"/>
  <c r="B73" i="3"/>
  <c r="C72" i="3"/>
  <c r="C73" i="3"/>
  <c r="H72" i="3"/>
  <c r="H73" i="3"/>
  <c r="I72" i="3"/>
  <c r="I73" i="3"/>
  <c r="B71" i="3"/>
  <c r="C71" i="3"/>
  <c r="H71" i="3"/>
  <c r="I71" i="3"/>
  <c r="B70" i="3"/>
  <c r="C70" i="3"/>
  <c r="H70" i="3"/>
  <c r="I70" i="3"/>
  <c r="B69" i="3"/>
  <c r="C69" i="3"/>
  <c r="H69" i="3"/>
  <c r="I69" i="3"/>
  <c r="B68" i="3"/>
  <c r="C68" i="3"/>
  <c r="H68" i="3"/>
  <c r="I68" i="3"/>
  <c r="B67" i="3"/>
  <c r="C67" i="3"/>
  <c r="H67" i="3"/>
  <c r="I67" i="3"/>
  <c r="B66" i="3"/>
  <c r="C66" i="3"/>
  <c r="H66" i="3"/>
  <c r="I66" i="3"/>
  <c r="I65" i="3"/>
  <c r="H65" i="3"/>
  <c r="C65" i="3"/>
  <c r="B65" i="3"/>
  <c r="I64" i="3"/>
  <c r="H64" i="3"/>
  <c r="C64" i="3"/>
  <c r="B64" i="3"/>
  <c r="I63" i="3"/>
  <c r="H63" i="3"/>
  <c r="C63" i="3"/>
  <c r="B63" i="3"/>
  <c r="I62" i="3"/>
  <c r="H62" i="3"/>
  <c r="C62" i="3"/>
  <c r="B62" i="3"/>
  <c r="I61" i="3"/>
  <c r="H61" i="3"/>
  <c r="C61" i="3"/>
  <c r="B61" i="3"/>
  <c r="I60" i="3"/>
  <c r="H60" i="3"/>
  <c r="C60" i="3"/>
  <c r="B60" i="3"/>
  <c r="I59" i="3"/>
  <c r="H59" i="3"/>
  <c r="C59" i="3"/>
  <c r="B59" i="3"/>
  <c r="I58" i="3"/>
  <c r="H58" i="3"/>
  <c r="C58" i="3"/>
  <c r="B58" i="3"/>
  <c r="B57" i="3" l="1"/>
  <c r="C57" i="3"/>
  <c r="H57" i="3"/>
  <c r="I57" i="3"/>
  <c r="B56" i="3"/>
  <c r="C56" i="3"/>
  <c r="H56" i="3"/>
  <c r="I56" i="3"/>
  <c r="B55" i="3"/>
  <c r="C55" i="3"/>
  <c r="H55" i="3"/>
  <c r="I55" i="3"/>
  <c r="B54" i="3"/>
  <c r="C54" i="3"/>
  <c r="H54" i="3"/>
  <c r="I54" i="3"/>
  <c r="B53" i="3"/>
  <c r="C53" i="3"/>
  <c r="H53" i="3"/>
  <c r="I53" i="3"/>
  <c r="B52" i="3"/>
  <c r="C52" i="3"/>
  <c r="H52" i="3"/>
  <c r="I52" i="3"/>
  <c r="B51" i="3"/>
  <c r="C51" i="3"/>
  <c r="H51" i="3"/>
  <c r="I51" i="3"/>
  <c r="B50" i="3"/>
  <c r="C50" i="3"/>
  <c r="H50" i="3"/>
  <c r="I50" i="3"/>
  <c r="C42" i="3" l="1"/>
  <c r="C44" i="3"/>
  <c r="C43" i="3"/>
  <c r="C45" i="3"/>
  <c r="C46" i="3"/>
  <c r="C47" i="3"/>
  <c r="C48" i="3"/>
  <c r="C49" i="3"/>
  <c r="B49" i="3"/>
  <c r="H49" i="3"/>
  <c r="I49" i="3"/>
  <c r="B48" i="3"/>
  <c r="H48" i="3"/>
  <c r="I48" i="3"/>
  <c r="B47" i="3"/>
  <c r="H47" i="3"/>
  <c r="I47" i="3"/>
  <c r="B46" i="3"/>
  <c r="H46" i="3"/>
  <c r="I46" i="3"/>
  <c r="B45" i="3"/>
  <c r="H45" i="3"/>
  <c r="I45" i="3"/>
  <c r="B43" i="3"/>
  <c r="H43" i="3"/>
  <c r="I43" i="3"/>
  <c r="B44" i="3"/>
  <c r="H44" i="3"/>
  <c r="I44" i="3"/>
  <c r="B42" i="3"/>
  <c r="H42" i="3"/>
  <c r="I42" i="3"/>
  <c r="B41" i="3" l="1"/>
  <c r="C41" i="3"/>
  <c r="H41" i="3"/>
  <c r="I41" i="3"/>
  <c r="B40" i="3"/>
  <c r="C40" i="3"/>
  <c r="H40" i="3"/>
  <c r="I40" i="3"/>
  <c r="B39" i="3"/>
  <c r="C39" i="3"/>
  <c r="H39" i="3"/>
  <c r="I39" i="3"/>
  <c r="B38" i="3"/>
  <c r="C38" i="3"/>
  <c r="H38" i="3"/>
  <c r="I38" i="3"/>
  <c r="B37" i="3"/>
  <c r="C37" i="3"/>
  <c r="H37" i="3"/>
  <c r="I37" i="3"/>
  <c r="B36" i="3"/>
  <c r="C36" i="3"/>
  <c r="H36" i="3"/>
  <c r="I36" i="3"/>
  <c r="B35" i="3"/>
  <c r="C35" i="3"/>
  <c r="H35" i="3"/>
  <c r="I35" i="3"/>
  <c r="B34" i="3"/>
  <c r="C34" i="3"/>
  <c r="H34" i="3"/>
  <c r="I34" i="3"/>
  <c r="B33" i="3" l="1"/>
  <c r="C33" i="3"/>
  <c r="H33" i="3"/>
  <c r="I33" i="3"/>
  <c r="B32" i="3"/>
  <c r="C32" i="3"/>
  <c r="H32" i="3"/>
  <c r="I32" i="3"/>
  <c r="B31" i="3"/>
  <c r="C31" i="3"/>
  <c r="H31" i="3"/>
  <c r="I31" i="3"/>
  <c r="B30" i="3"/>
  <c r="C30" i="3"/>
  <c r="H30" i="3"/>
  <c r="I30" i="3"/>
  <c r="B29" i="3"/>
  <c r="C29" i="3"/>
  <c r="H29" i="3"/>
  <c r="I29" i="3"/>
  <c r="B28" i="3"/>
  <c r="C28" i="3"/>
  <c r="H28" i="3"/>
  <c r="I28" i="3"/>
  <c r="B27" i="3"/>
  <c r="C27" i="3"/>
  <c r="H27" i="3"/>
  <c r="I27" i="3"/>
  <c r="B26" i="3"/>
  <c r="C26" i="3"/>
  <c r="H26" i="3"/>
  <c r="I26" i="3"/>
  <c r="B25" i="3" l="1"/>
  <c r="C25" i="3"/>
  <c r="H25" i="3"/>
  <c r="I25" i="3"/>
  <c r="C18" i="3"/>
  <c r="C19" i="3"/>
  <c r="C20" i="3"/>
  <c r="C21" i="3"/>
  <c r="C22" i="3"/>
  <c r="C23" i="3"/>
  <c r="C24" i="3"/>
  <c r="B24" i="3"/>
  <c r="H24" i="3"/>
  <c r="I24" i="3"/>
  <c r="B23" i="3"/>
  <c r="H23" i="3"/>
  <c r="I23" i="3"/>
  <c r="B22" i="3"/>
  <c r="H22" i="3"/>
  <c r="I22" i="3"/>
  <c r="B21" i="3"/>
  <c r="H21" i="3"/>
  <c r="I21" i="3"/>
  <c r="B20" i="3"/>
  <c r="H20" i="3"/>
  <c r="I20" i="3"/>
  <c r="B19" i="3"/>
  <c r="H19" i="3"/>
  <c r="I19" i="3"/>
  <c r="B18" i="3"/>
  <c r="H18" i="3"/>
  <c r="I18" i="3"/>
  <c r="C2" i="3" l="1"/>
  <c r="C3" i="3"/>
  <c r="C4" i="3"/>
  <c r="C9" i="3"/>
  <c r="C8" i="3"/>
  <c r="C5" i="3"/>
  <c r="C6" i="3"/>
  <c r="C7" i="3"/>
  <c r="C10" i="3"/>
  <c r="C11" i="3"/>
  <c r="C12" i="3"/>
  <c r="C13" i="3"/>
  <c r="C14" i="3"/>
  <c r="C15" i="3"/>
  <c r="C16" i="3"/>
  <c r="C17" i="3"/>
  <c r="H2" i="3"/>
  <c r="B3" i="3"/>
  <c r="B4" i="3"/>
  <c r="B9" i="3"/>
  <c r="B8" i="3"/>
  <c r="B5" i="3"/>
  <c r="B6" i="3"/>
  <c r="B7" i="3"/>
  <c r="B10" i="3"/>
  <c r="B11" i="3"/>
  <c r="B12" i="3"/>
  <c r="B13" i="3"/>
  <c r="B14" i="3"/>
  <c r="B15" i="3"/>
  <c r="B16" i="3"/>
  <c r="B17" i="3"/>
  <c r="B2" i="3"/>
  <c r="H7" i="3"/>
  <c r="I11" i="3"/>
  <c r="I12" i="3"/>
  <c r="I13" i="3"/>
  <c r="I14" i="3"/>
  <c r="I15" i="3"/>
  <c r="I16" i="3"/>
  <c r="I17" i="3"/>
  <c r="I2" i="3"/>
  <c r="I3" i="3"/>
  <c r="I4" i="3"/>
  <c r="I9" i="3"/>
  <c r="I8" i="3"/>
  <c r="I5" i="3"/>
  <c r="I6" i="3"/>
  <c r="I7" i="3"/>
  <c r="I10" i="3"/>
  <c r="H3" i="3"/>
  <c r="H4" i="3"/>
  <c r="H9" i="3"/>
  <c r="H8" i="3"/>
  <c r="H5" i="3"/>
  <c r="H6" i="3"/>
  <c r="H17" i="3"/>
  <c r="H11" i="3"/>
  <c r="H12" i="3"/>
  <c r="H13" i="3"/>
  <c r="H14" i="3"/>
  <c r="H15" i="3"/>
  <c r="H16" i="3"/>
  <c r="H10" i="3"/>
  <c r="C5" i="1"/>
  <c r="L11" i="1"/>
  <c r="C11" i="1"/>
  <c r="C10" i="1"/>
  <c r="C9" i="1"/>
  <c r="C8" i="1"/>
  <c r="C7" i="1"/>
  <c r="C6" i="1"/>
  <c r="L6" i="1"/>
  <c r="L8" i="1"/>
  <c r="L7" i="1"/>
  <c r="L10" i="1"/>
  <c r="L9" i="1"/>
  <c r="L5" i="1"/>
</calcChain>
</file>

<file path=xl/connections.xml><?xml version="1.0" encoding="utf-8"?>
<connections xmlns="http://schemas.openxmlformats.org/spreadsheetml/2006/main">
  <connection id="1" name="LinkedTable_Stammdaten" type="102" refreshedVersion="6" minRefreshableVersion="5">
    <extLst>
      <ext xmlns:x15="http://schemas.microsoft.com/office/spreadsheetml/2010/11/main" uri="{DE250136-89BD-433C-8126-D09CA5730AF9}">
        <x15:connection id="Stammdaten">
          <x15:rangePr sourceName="_xlcn.LinkedTable_Stammdaten1"/>
        </x15:connection>
      </ext>
    </extLst>
  </connection>
  <connection id="2" name="LinkedTable_Tabelle2" type="102" refreshedVersion="6" minRefreshableVersion="5">
    <extLst>
      <ext xmlns:x15="http://schemas.microsoft.com/office/spreadsheetml/2010/11/main" uri="{DE250136-89BD-433C-8126-D09CA5730AF9}">
        <x15:connection id="Tabelle2">
          <x15:rangePr sourceName="_xlcn.LinkedTable_Tabelle21"/>
        </x15:connection>
      </ext>
    </extLst>
  </connection>
  <connection id="3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<sst xmlns="http://schemas.openxmlformats.org/spreadsheetml/2006/main" count="746" uniqueCount="84">
  <si>
    <t>Spitch - The Truth</t>
  </si>
  <si>
    <t>Tabelle</t>
  </si>
  <si>
    <t>Platzierung</t>
  </si>
  <si>
    <t>Spielername</t>
  </si>
  <si>
    <t>Punktzahl</t>
  </si>
  <si>
    <t>Tagessiege</t>
  </si>
  <si>
    <t>Tagesletzter</t>
  </si>
  <si>
    <t>Teilgenomme Spieltage</t>
  </si>
  <si>
    <t>Durchschnittspunktzahl</t>
  </si>
  <si>
    <t>Schlierbach</t>
  </si>
  <si>
    <t>Bonacker</t>
  </si>
  <si>
    <t>Saur</t>
  </si>
  <si>
    <t>Reith</t>
  </si>
  <si>
    <t>Ries</t>
  </si>
  <si>
    <t>Dorrmann</t>
  </si>
  <si>
    <t>Spessot</t>
  </si>
  <si>
    <t>1. Spieltag</t>
  </si>
  <si>
    <t>2. Spieltag</t>
  </si>
  <si>
    <t>3. Spieltag</t>
  </si>
  <si>
    <t>4. Spieltag</t>
  </si>
  <si>
    <t>5. Spieltag</t>
  </si>
  <si>
    <t>6. Spieltag</t>
  </si>
  <si>
    <t>7. Spieltag</t>
  </si>
  <si>
    <t>8. Spieltag</t>
  </si>
  <si>
    <t>9. Spieltag</t>
  </si>
  <si>
    <t>10. Spieltag</t>
  </si>
  <si>
    <t xml:space="preserve">Bonacker </t>
  </si>
  <si>
    <t>11. Spieltag</t>
  </si>
  <si>
    <t>12. Spieltag</t>
  </si>
  <si>
    <t>13. Spieltag</t>
  </si>
  <si>
    <t>14. Spieltag</t>
  </si>
  <si>
    <t>15. Spieltag</t>
  </si>
  <si>
    <t>16. Spieltag</t>
  </si>
  <si>
    <t>17. Spieltag</t>
  </si>
  <si>
    <t>18. Spieltag</t>
  </si>
  <si>
    <t>19. Spieltag</t>
  </si>
  <si>
    <t>20. Spieltag</t>
  </si>
  <si>
    <t>21. Spieltag</t>
  </si>
  <si>
    <t>22. Spieltag</t>
  </si>
  <si>
    <t>23. Spieltag</t>
  </si>
  <si>
    <t>24. Spieltag</t>
  </si>
  <si>
    <t>25. Spieltag</t>
  </si>
  <si>
    <t>26. Spieltag</t>
  </si>
  <si>
    <t>27. Spieltag</t>
  </si>
  <si>
    <t>28. Spieltag</t>
  </si>
  <si>
    <t>29. Spieltag</t>
  </si>
  <si>
    <t>30. Spieltag</t>
  </si>
  <si>
    <t>31. Spieltag</t>
  </si>
  <si>
    <t>32. Spieltag</t>
  </si>
  <si>
    <t>33. Spieltag</t>
  </si>
  <si>
    <t>34. Spieltag</t>
  </si>
  <si>
    <t>Saison</t>
  </si>
  <si>
    <t>Spieler</t>
  </si>
  <si>
    <t>Punkte</t>
  </si>
  <si>
    <t>ID Datensatz</t>
  </si>
  <si>
    <t>Runde</t>
  </si>
  <si>
    <t>Spieltag</t>
  </si>
  <si>
    <t>Platzierung Spieltag</t>
  </si>
  <si>
    <t>Platzierung Gesamt</t>
  </si>
  <si>
    <t>Teilgenommen</t>
  </si>
  <si>
    <t>Boni</t>
  </si>
  <si>
    <t>Spalte1</t>
  </si>
  <si>
    <t>Spalte2</t>
  </si>
  <si>
    <t>Wrong Reithson</t>
  </si>
  <si>
    <t>Hinrunde</t>
  </si>
  <si>
    <t>069BoyXXX</t>
  </si>
  <si>
    <t>StenoPocher</t>
  </si>
  <si>
    <t>Schlievaldo</t>
  </si>
  <si>
    <t>LB340</t>
  </si>
  <si>
    <t>TheTenaciousDee</t>
  </si>
  <si>
    <t>Mexcel</t>
  </si>
  <si>
    <t>Rückrunde</t>
  </si>
  <si>
    <t>Zeilenbeschriftungen</t>
  </si>
  <si>
    <t>Alle Punkte</t>
  </si>
  <si>
    <t>Durchschnittliche Punkte</t>
  </si>
  <si>
    <t>Schlechtester Spieltag</t>
  </si>
  <si>
    <t>Bester Spieltag</t>
  </si>
  <si>
    <t>Anzahl von Platzierung Spieltag</t>
  </si>
  <si>
    <t>Spaltenbeschriftungen</t>
  </si>
  <si>
    <t>Gesamtergebnis</t>
  </si>
  <si>
    <t>Summe von Punkte</t>
  </si>
  <si>
    <t>Sieger der Spieltage</t>
  </si>
  <si>
    <t>Verlierer der Spieltage</t>
  </si>
  <si>
    <t>Standardabweichung (Stichprobe) von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</si>
</sst>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Standard" xfId="0" builtinId="0"/>
  </cellStyles>
  <dxfs count="5">
    <dxf>
      <numFmt numFmtId="164" formatCode="0.000"/>
    </dxf>
    <dxf>
      <numFmt numFmtId="165" formatCode="0.0000"/>
    </dxf>
    <dxf>
      <numFmt numFmtId="166" formatCode="0.00000"/>
    </dxf>
    <dxf>
      <numFmt numFmtId="167" formatCode="0.00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8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x Mack" refreshedDate="44220.868494560185" createdVersion="6" refreshedVersion="6" minRefreshableVersion="3" recordCount="144">
  <cacheSource type="worksheet">
    <worksheetSource name="Stammdaten"/>
  </cacheSource>
  <cacheFields count="9">
    <cacheField name="ID Datensatz" numFmtId="0">
      <sharedItems containsSemiMixedTypes="0" containsString="0" containsNumber="1" containsInteger="1" minValue="1" maxValue="144"/>
    </cacheField>
    <cacheField name="Saison" numFmtId="0">
      <sharedItems/>
    </cacheField>
    <cacheField name="Runde" numFmtId="0">
      <sharedItems count="4">
        <s v="Hinrunde"/>
        <s v="Rückrunde"/>
        <s v="Hinrude" u="1"/>
        <e v="#N/A" u="1"/>
      </sharedItems>
    </cacheField>
    <cacheField name="Spieltag" numFmtId="0">
      <sharedItems containsSemiMixedTypes="0" containsString="0" containsNumber="1" containsInteger="1" minValue="1" maxValue="18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</cacheField>
    <cacheField name="Spieler" numFmtId="0">
      <sharedItems containsBlank="1" count="9">
        <s v="Boni"/>
        <s v="Wrong Reithson"/>
        <s v="069BoyXXX"/>
        <s v="Schlievaldo"/>
        <s v="TheTenaciousDee"/>
        <s v="Mexcel"/>
        <s v="LB340"/>
        <s v="StenoPocher"/>
        <m u="1"/>
      </sharedItems>
    </cacheField>
    <cacheField name="Punkte" numFmtId="0">
      <sharedItems containsSemiMixedTypes="0" containsString="0" containsNumber="1" containsInteger="1" minValue="0" maxValue="5247"/>
    </cacheField>
    <cacheField name="Platzierung Spieltag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Platzierung Gesamt" numFmtId="0">
      <sharedItems containsSemiMixedTypes="0" containsString="0" containsNumber="1" containsInteger="1" minValue="1" maxValue="143"/>
    </cacheField>
    <cacheField name="Teilgenomm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n v="1"/>
    <s v="20/21"/>
    <x v="0"/>
    <x v="0"/>
    <x v="0"/>
    <n v="3903"/>
    <x v="0"/>
    <n v="15"/>
    <s v="Teilgenommen"/>
  </r>
  <r>
    <n v="2"/>
    <s v="20/21"/>
    <x v="0"/>
    <x v="0"/>
    <x v="1"/>
    <n v="3034"/>
    <x v="1"/>
    <n v="66"/>
    <s v="Teilgenommen"/>
  </r>
  <r>
    <n v="3"/>
    <s v="20/21"/>
    <x v="0"/>
    <x v="0"/>
    <x v="2"/>
    <n v="2834"/>
    <x v="2"/>
    <n v="85"/>
    <s v="Teilgenommen"/>
  </r>
  <r>
    <n v="4"/>
    <s v="20/21"/>
    <x v="0"/>
    <x v="0"/>
    <x v="3"/>
    <n v="2716"/>
    <x v="3"/>
    <n v="95"/>
    <s v="Teilgenommen"/>
  </r>
  <r>
    <n v="5"/>
    <s v="20/21"/>
    <x v="0"/>
    <x v="0"/>
    <x v="4"/>
    <n v="2677"/>
    <x v="4"/>
    <n v="96"/>
    <s v="Teilgenommen"/>
  </r>
  <r>
    <n v="6"/>
    <s v="20/21"/>
    <x v="0"/>
    <x v="0"/>
    <x v="5"/>
    <n v="2598"/>
    <x v="5"/>
    <n v="104"/>
    <s v="Teilgenommen"/>
  </r>
  <r>
    <n v="7"/>
    <s v="20/21"/>
    <x v="0"/>
    <x v="0"/>
    <x v="6"/>
    <n v="2272"/>
    <x v="6"/>
    <n v="122"/>
    <s v="Teilgenommen"/>
  </r>
  <r>
    <n v="8"/>
    <s v="20/21"/>
    <x v="0"/>
    <x v="0"/>
    <x v="7"/>
    <n v="0"/>
    <x v="7"/>
    <n v="143"/>
    <s v="Verpennt"/>
  </r>
  <r>
    <n v="9"/>
    <s v="20/21"/>
    <x v="0"/>
    <x v="1"/>
    <x v="0"/>
    <n v="3003"/>
    <x v="0"/>
    <n v="68"/>
    <s v="Teilgenommen"/>
  </r>
  <r>
    <n v="10"/>
    <s v="20/21"/>
    <x v="0"/>
    <x v="1"/>
    <x v="1"/>
    <n v="2942"/>
    <x v="1"/>
    <n v="76"/>
    <s v="Teilgenommen"/>
  </r>
  <r>
    <n v="11"/>
    <s v="20/21"/>
    <x v="0"/>
    <x v="1"/>
    <x v="2"/>
    <n v="2792"/>
    <x v="2"/>
    <n v="86"/>
    <s v="Teilgenommen"/>
  </r>
  <r>
    <n v="12"/>
    <s v="20/21"/>
    <x v="0"/>
    <x v="1"/>
    <x v="7"/>
    <n v="2457"/>
    <x v="3"/>
    <n v="110"/>
    <s v="Teilgenommen"/>
  </r>
  <r>
    <n v="13"/>
    <s v="20/21"/>
    <x v="0"/>
    <x v="1"/>
    <x v="6"/>
    <n v="2427"/>
    <x v="4"/>
    <n v="112"/>
    <s v="Teilgenommen"/>
  </r>
  <r>
    <n v="14"/>
    <s v="20/21"/>
    <x v="0"/>
    <x v="1"/>
    <x v="3"/>
    <n v="2387"/>
    <x v="5"/>
    <n v="116"/>
    <s v="Teilgenommen"/>
  </r>
  <r>
    <n v="15"/>
    <s v="20/21"/>
    <x v="0"/>
    <x v="1"/>
    <x v="4"/>
    <n v="2083"/>
    <x v="6"/>
    <n v="129"/>
    <s v="Teilgenommen"/>
  </r>
  <r>
    <n v="16"/>
    <s v="20/21"/>
    <x v="0"/>
    <x v="1"/>
    <x v="5"/>
    <n v="1935"/>
    <x v="7"/>
    <n v="135"/>
    <s v="Teilgenommen"/>
  </r>
  <r>
    <n v="17"/>
    <s v="20/21"/>
    <x v="0"/>
    <x v="2"/>
    <x v="2"/>
    <n v="5247"/>
    <x v="0"/>
    <n v="1"/>
    <s v="Teilgenommen"/>
  </r>
  <r>
    <n v="18"/>
    <s v="20/21"/>
    <x v="0"/>
    <x v="2"/>
    <x v="7"/>
    <n v="4853"/>
    <x v="1"/>
    <n v="2"/>
    <s v="Teilgenommen"/>
  </r>
  <r>
    <n v="19"/>
    <s v="20/21"/>
    <x v="0"/>
    <x v="2"/>
    <x v="0"/>
    <n v="4622"/>
    <x v="2"/>
    <n v="3"/>
    <s v="Teilgenommen"/>
  </r>
  <r>
    <n v="20"/>
    <s v="20/21"/>
    <x v="0"/>
    <x v="2"/>
    <x v="6"/>
    <n v="4592"/>
    <x v="3"/>
    <n v="4"/>
    <s v="Teilgenommen"/>
  </r>
  <r>
    <n v="21"/>
    <s v="20/21"/>
    <x v="0"/>
    <x v="2"/>
    <x v="1"/>
    <n v="3463"/>
    <x v="4"/>
    <n v="33"/>
    <s v="Teilgenommen"/>
  </r>
  <r>
    <n v="22"/>
    <s v="20/21"/>
    <x v="0"/>
    <x v="2"/>
    <x v="4"/>
    <n v="3207"/>
    <x v="5"/>
    <n v="47"/>
    <s v="Teilgenommen"/>
  </r>
  <r>
    <n v="23"/>
    <s v="20/21"/>
    <x v="0"/>
    <x v="2"/>
    <x v="3"/>
    <n v="2729"/>
    <x v="6"/>
    <n v="94"/>
    <s v="Teilgenommen"/>
  </r>
  <r>
    <n v="24"/>
    <s v="20/21"/>
    <x v="0"/>
    <x v="2"/>
    <x v="5"/>
    <n v="2250"/>
    <x v="7"/>
    <n v="124"/>
    <s v="Teilgenommen"/>
  </r>
  <r>
    <n v="25"/>
    <s v="20/21"/>
    <x v="0"/>
    <x v="3"/>
    <x v="7"/>
    <n v="4353"/>
    <x v="0"/>
    <n v="5"/>
    <s v="Teilgenommen"/>
  </r>
  <r>
    <n v="26"/>
    <s v="20/21"/>
    <x v="0"/>
    <x v="3"/>
    <x v="0"/>
    <n v="4188"/>
    <x v="1"/>
    <n v="7"/>
    <s v="Teilgenommen"/>
  </r>
  <r>
    <n v="27"/>
    <s v="20/21"/>
    <x v="0"/>
    <x v="3"/>
    <x v="4"/>
    <n v="4168"/>
    <x v="2"/>
    <n v="8"/>
    <s v="Teilgenommen"/>
  </r>
  <r>
    <n v="28"/>
    <s v="20/21"/>
    <x v="0"/>
    <x v="3"/>
    <x v="6"/>
    <n v="3843"/>
    <x v="3"/>
    <n v="17"/>
    <s v="Teilgenommen"/>
  </r>
  <r>
    <n v="29"/>
    <s v="20/21"/>
    <x v="0"/>
    <x v="3"/>
    <x v="5"/>
    <n v="3669"/>
    <x v="4"/>
    <n v="24"/>
    <s v="Teilgenommen"/>
  </r>
  <r>
    <n v="30"/>
    <s v="20/21"/>
    <x v="0"/>
    <x v="3"/>
    <x v="1"/>
    <n v="3613"/>
    <x v="5"/>
    <n v="26"/>
    <s v="Teilgenommen"/>
  </r>
  <r>
    <n v="31"/>
    <s v="20/21"/>
    <x v="0"/>
    <x v="3"/>
    <x v="2"/>
    <n v="3201"/>
    <x v="6"/>
    <n v="48"/>
    <s v="Teilgenommen"/>
  </r>
  <r>
    <n v="32"/>
    <s v="20/21"/>
    <x v="0"/>
    <x v="3"/>
    <x v="3"/>
    <n v="2213"/>
    <x v="7"/>
    <n v="125"/>
    <s v="Teilgenommen"/>
  </r>
  <r>
    <n v="33"/>
    <s v="20/21"/>
    <x v="0"/>
    <x v="4"/>
    <x v="6"/>
    <n v="4205"/>
    <x v="0"/>
    <n v="6"/>
    <s v="Teilgenommen"/>
  </r>
  <r>
    <n v="34"/>
    <s v="20/21"/>
    <x v="0"/>
    <x v="4"/>
    <x v="7"/>
    <n v="4090"/>
    <x v="1"/>
    <n v="9"/>
    <s v="Teilgenommen"/>
  </r>
  <r>
    <n v="35"/>
    <s v="20/21"/>
    <x v="0"/>
    <x v="4"/>
    <x v="5"/>
    <n v="4074"/>
    <x v="2"/>
    <n v="10"/>
    <s v="Teilgenommen"/>
  </r>
  <r>
    <n v="36"/>
    <s v="20/21"/>
    <x v="0"/>
    <x v="4"/>
    <x v="0"/>
    <n v="3907"/>
    <x v="3"/>
    <n v="14"/>
    <s v="Teilgenommen"/>
  </r>
  <r>
    <n v="37"/>
    <s v="20/21"/>
    <x v="0"/>
    <x v="4"/>
    <x v="1"/>
    <n v="3718"/>
    <x v="4"/>
    <n v="19"/>
    <s v="Teilgenommen"/>
  </r>
  <r>
    <n v="38"/>
    <s v="20/21"/>
    <x v="0"/>
    <x v="4"/>
    <x v="2"/>
    <n v="2908"/>
    <x v="5"/>
    <n v="79"/>
    <s v="Teilgenommen"/>
  </r>
  <r>
    <n v="39"/>
    <s v="20/21"/>
    <x v="0"/>
    <x v="4"/>
    <x v="4"/>
    <n v="2766"/>
    <x v="6"/>
    <n v="89"/>
    <s v="Teilgenommen"/>
  </r>
  <r>
    <n v="40"/>
    <s v="20/21"/>
    <x v="0"/>
    <x v="4"/>
    <x v="3"/>
    <n v="2189"/>
    <x v="7"/>
    <n v="126"/>
    <s v="Teilgenommen"/>
  </r>
  <r>
    <n v="41"/>
    <s v="20/21"/>
    <x v="0"/>
    <x v="5"/>
    <x v="3"/>
    <n v="3255"/>
    <x v="0"/>
    <n v="44"/>
    <s v="Teilgenommen"/>
  </r>
  <r>
    <n v="42"/>
    <s v="20/21"/>
    <x v="0"/>
    <x v="5"/>
    <x v="2"/>
    <n v="3089"/>
    <x v="1"/>
    <n v="61"/>
    <s v="Teilgenommen"/>
  </r>
  <r>
    <n v="43"/>
    <s v="20/21"/>
    <x v="0"/>
    <x v="5"/>
    <x v="0"/>
    <n v="3089"/>
    <x v="1"/>
    <n v="61"/>
    <s v="Teilgenommen"/>
  </r>
  <r>
    <n v="44"/>
    <s v="20/21"/>
    <x v="0"/>
    <x v="5"/>
    <x v="6"/>
    <n v="2989"/>
    <x v="3"/>
    <n v="71"/>
    <s v="Teilgenommen"/>
  </r>
  <r>
    <n v="45"/>
    <s v="20/21"/>
    <x v="0"/>
    <x v="5"/>
    <x v="5"/>
    <n v="2623"/>
    <x v="4"/>
    <n v="100"/>
    <s v="Teilgenommen"/>
  </r>
  <r>
    <n v="46"/>
    <s v="20/21"/>
    <x v="0"/>
    <x v="5"/>
    <x v="4"/>
    <n v="2519"/>
    <x v="5"/>
    <n v="107"/>
    <s v="Teilgenommen"/>
  </r>
  <r>
    <n v="47"/>
    <s v="20/21"/>
    <x v="0"/>
    <x v="5"/>
    <x v="1"/>
    <n v="1919"/>
    <x v="6"/>
    <n v="136"/>
    <s v="Teilgenommen"/>
  </r>
  <r>
    <n v="48"/>
    <s v="20/21"/>
    <x v="0"/>
    <x v="5"/>
    <x v="7"/>
    <n v="1681"/>
    <x v="7"/>
    <n v="141"/>
    <s v="Teilgenommen"/>
  </r>
  <r>
    <n v="49"/>
    <s v="20/21"/>
    <x v="0"/>
    <x v="6"/>
    <x v="3"/>
    <n v="3666"/>
    <x v="0"/>
    <n v="25"/>
    <s v="Teilgenommen"/>
  </r>
  <r>
    <n v="50"/>
    <s v="20/21"/>
    <x v="0"/>
    <x v="6"/>
    <x v="0"/>
    <n v="2995"/>
    <x v="1"/>
    <n v="69"/>
    <s v="Teilgenommen"/>
  </r>
  <r>
    <n v="51"/>
    <s v="20/21"/>
    <x v="0"/>
    <x v="6"/>
    <x v="1"/>
    <n v="2856"/>
    <x v="2"/>
    <n v="83"/>
    <s v="Teilgenommen"/>
  </r>
  <r>
    <n v="52"/>
    <s v="20/21"/>
    <x v="0"/>
    <x v="6"/>
    <x v="6"/>
    <n v="2630"/>
    <x v="3"/>
    <n v="99"/>
    <s v="Teilgenommen"/>
  </r>
  <r>
    <n v="53"/>
    <s v="20/21"/>
    <x v="0"/>
    <x v="6"/>
    <x v="2"/>
    <n v="2403"/>
    <x v="4"/>
    <n v="113"/>
    <s v="Teilgenommen"/>
  </r>
  <r>
    <n v="54"/>
    <s v="20/21"/>
    <x v="0"/>
    <x v="6"/>
    <x v="7"/>
    <n v="2354"/>
    <x v="5"/>
    <n v="118"/>
    <s v="Teilgenommen"/>
  </r>
  <r>
    <n v="55"/>
    <s v="20/21"/>
    <x v="0"/>
    <x v="6"/>
    <x v="5"/>
    <n v="2173"/>
    <x v="6"/>
    <n v="127"/>
    <s v="Teilgenommen"/>
  </r>
  <r>
    <n v="56"/>
    <s v="20/21"/>
    <x v="0"/>
    <x v="6"/>
    <x v="4"/>
    <n v="1909"/>
    <x v="7"/>
    <n v="138"/>
    <s v="Teilgenommen"/>
  </r>
  <r>
    <n v="57"/>
    <s v="20/21"/>
    <x v="0"/>
    <x v="7"/>
    <x v="2"/>
    <n v="3963"/>
    <x v="0"/>
    <n v="13"/>
    <s v="Teilgenommen"/>
  </r>
  <r>
    <n v="58"/>
    <s v="20/21"/>
    <x v="0"/>
    <x v="7"/>
    <x v="5"/>
    <n v="3855"/>
    <x v="1"/>
    <n v="16"/>
    <s v="Teilgenommen"/>
  </r>
  <r>
    <n v="59"/>
    <s v="20/21"/>
    <x v="0"/>
    <x v="7"/>
    <x v="0"/>
    <n v="2993"/>
    <x v="2"/>
    <n v="70"/>
    <s v="Teilgenommen"/>
  </r>
  <r>
    <n v="60"/>
    <s v="20/21"/>
    <x v="0"/>
    <x v="7"/>
    <x v="1"/>
    <n v="2618"/>
    <x v="3"/>
    <n v="101"/>
    <s v="Teilgenommen"/>
  </r>
  <r>
    <n v="61"/>
    <s v="20/21"/>
    <x v="0"/>
    <x v="7"/>
    <x v="4"/>
    <n v="2398"/>
    <x v="4"/>
    <n v="114"/>
    <s v="Teilgenommen"/>
  </r>
  <r>
    <n v="62"/>
    <s v="20/21"/>
    <x v="0"/>
    <x v="7"/>
    <x v="6"/>
    <n v="2119"/>
    <x v="5"/>
    <n v="128"/>
    <s v="Teilgenommen"/>
  </r>
  <r>
    <n v="63"/>
    <s v="20/21"/>
    <x v="0"/>
    <x v="7"/>
    <x v="3"/>
    <n v="1759"/>
    <x v="6"/>
    <n v="139"/>
    <s v="Teilgenommen"/>
  </r>
  <r>
    <n v="64"/>
    <s v="20/21"/>
    <x v="0"/>
    <x v="7"/>
    <x v="7"/>
    <n v="0"/>
    <x v="7"/>
    <n v="143"/>
    <s v="Verpennt"/>
  </r>
  <r>
    <n v="65"/>
    <s v="20/21"/>
    <x v="0"/>
    <x v="8"/>
    <x v="5"/>
    <n v="3592"/>
    <x v="0"/>
    <n v="27"/>
    <s v="Teilgenommen"/>
  </r>
  <r>
    <n v="66"/>
    <s v="20/21"/>
    <x v="0"/>
    <x v="8"/>
    <x v="2"/>
    <n v="3273"/>
    <x v="1"/>
    <n v="42"/>
    <s v="Teilgenommen"/>
  </r>
  <r>
    <n v="67"/>
    <s v="20/21"/>
    <x v="0"/>
    <x v="8"/>
    <x v="0"/>
    <n v="3186"/>
    <x v="2"/>
    <n v="50"/>
    <s v="Teilgenommen"/>
  </r>
  <r>
    <n v="68"/>
    <s v="20/21"/>
    <x v="0"/>
    <x v="8"/>
    <x v="3"/>
    <n v="3117"/>
    <x v="3"/>
    <n v="58"/>
    <s v="Teilgenommen"/>
  </r>
  <r>
    <n v="69"/>
    <s v="20/21"/>
    <x v="0"/>
    <x v="8"/>
    <x v="6"/>
    <n v="2927"/>
    <x v="4"/>
    <n v="77"/>
    <s v="Teilgenommen"/>
  </r>
  <r>
    <n v="70"/>
    <s v="20/21"/>
    <x v="0"/>
    <x v="8"/>
    <x v="1"/>
    <n v="2791"/>
    <x v="5"/>
    <n v="87"/>
    <s v="Teilgenommen"/>
  </r>
  <r>
    <n v="71"/>
    <s v="20/21"/>
    <x v="0"/>
    <x v="8"/>
    <x v="4"/>
    <n v="2543"/>
    <x v="6"/>
    <n v="106"/>
    <s v="Teilgenommen"/>
  </r>
  <r>
    <n v="72"/>
    <s v="20/21"/>
    <x v="0"/>
    <x v="8"/>
    <x v="7"/>
    <n v="2353"/>
    <x v="7"/>
    <n v="120"/>
    <s v="Teilgenommen"/>
  </r>
  <r>
    <n v="73"/>
    <s v="20/21"/>
    <x v="0"/>
    <x v="9"/>
    <x v="5"/>
    <n v="2748"/>
    <x v="0"/>
    <n v="91"/>
    <s v="Teilgenommen"/>
  </r>
  <r>
    <n v="74"/>
    <s v="20/21"/>
    <x v="0"/>
    <x v="9"/>
    <x v="7"/>
    <n v="2444"/>
    <x v="1"/>
    <n v="111"/>
    <s v="Teilgenommen"/>
  </r>
  <r>
    <n v="75"/>
    <s v="20/21"/>
    <x v="0"/>
    <x v="9"/>
    <x v="3"/>
    <n v="2373"/>
    <x v="2"/>
    <n v="117"/>
    <s v="Teilgenommen"/>
  </r>
  <r>
    <n v="76"/>
    <s v="20/21"/>
    <x v="0"/>
    <x v="9"/>
    <x v="2"/>
    <n v="2077"/>
    <x v="3"/>
    <n v="130"/>
    <s v="Teilgenommen"/>
  </r>
  <r>
    <n v="77"/>
    <s v="20/21"/>
    <x v="0"/>
    <x v="9"/>
    <x v="1"/>
    <n v="2045"/>
    <x v="4"/>
    <n v="131"/>
    <s v="Teilgenommen"/>
  </r>
  <r>
    <n v="78"/>
    <s v="20/21"/>
    <x v="0"/>
    <x v="9"/>
    <x v="0"/>
    <n v="2036"/>
    <x v="5"/>
    <n v="132"/>
    <s v="Teilgenommen"/>
  </r>
  <r>
    <n v="79"/>
    <s v="20/21"/>
    <x v="0"/>
    <x v="9"/>
    <x v="4"/>
    <n v="1996"/>
    <x v="6"/>
    <n v="134"/>
    <s v="Teilgenommen"/>
  </r>
  <r>
    <n v="80"/>
    <s v="20/21"/>
    <x v="0"/>
    <x v="9"/>
    <x v="6"/>
    <n v="1577"/>
    <x v="7"/>
    <n v="142"/>
    <s v="Teilgenommen"/>
  </r>
  <r>
    <n v="81"/>
    <s v="20/21"/>
    <x v="0"/>
    <x v="10"/>
    <x v="1"/>
    <n v="3508"/>
    <x v="0"/>
    <n v="30"/>
    <s v="Teilgenommen"/>
  </r>
  <r>
    <n v="82"/>
    <s v="20/21"/>
    <x v="0"/>
    <x v="10"/>
    <x v="6"/>
    <n v="3182"/>
    <x v="1"/>
    <n v="51"/>
    <s v="Teilgenommen"/>
  </r>
  <r>
    <n v="83"/>
    <s v="20/21"/>
    <x v="0"/>
    <x v="10"/>
    <x v="5"/>
    <n v="2946"/>
    <x v="2"/>
    <n v="75"/>
    <s v="Teilgenommen"/>
  </r>
  <r>
    <n v="84"/>
    <s v="20/21"/>
    <x v="0"/>
    <x v="10"/>
    <x v="4"/>
    <n v="2927"/>
    <x v="3"/>
    <n v="77"/>
    <s v="Teilgenommen"/>
  </r>
  <r>
    <n v="85"/>
    <s v="20/21"/>
    <x v="0"/>
    <x v="10"/>
    <x v="3"/>
    <n v="2789"/>
    <x v="4"/>
    <n v="88"/>
    <s v="Teilgenommen"/>
  </r>
  <r>
    <n v="86"/>
    <s v="20/21"/>
    <x v="0"/>
    <x v="10"/>
    <x v="7"/>
    <n v="2750"/>
    <x v="5"/>
    <n v="90"/>
    <s v="Teilgenommen"/>
  </r>
  <r>
    <n v="87"/>
    <s v="20/21"/>
    <x v="0"/>
    <x v="10"/>
    <x v="2"/>
    <n v="2388"/>
    <x v="6"/>
    <n v="115"/>
    <s v="Teilgenommen"/>
  </r>
  <r>
    <n v="88"/>
    <s v="20/21"/>
    <x v="0"/>
    <x v="10"/>
    <x v="0"/>
    <n v="1728"/>
    <x v="7"/>
    <n v="140"/>
    <s v="Teilgenommen"/>
  </r>
  <r>
    <n v="89"/>
    <s v="20/21"/>
    <x v="0"/>
    <x v="11"/>
    <x v="7"/>
    <n v="3346"/>
    <x v="0"/>
    <n v="37"/>
    <s v="Teilgenommen"/>
  </r>
  <r>
    <n v="90"/>
    <s v="20/21"/>
    <x v="0"/>
    <x v="11"/>
    <x v="3"/>
    <n v="3291"/>
    <x v="1"/>
    <n v="40"/>
    <s v="Teilgenommen"/>
  </r>
  <r>
    <n v="91"/>
    <s v="20/21"/>
    <x v="0"/>
    <x v="11"/>
    <x v="2"/>
    <n v="3175"/>
    <x v="2"/>
    <n v="52"/>
    <s v="Teilgenommen"/>
  </r>
  <r>
    <n v="92"/>
    <s v="20/21"/>
    <x v="0"/>
    <x v="11"/>
    <x v="5"/>
    <n v="3122"/>
    <x v="3"/>
    <n v="56"/>
    <s v="Teilgenommen"/>
  </r>
  <r>
    <n v="93"/>
    <s v="20/21"/>
    <x v="0"/>
    <x v="11"/>
    <x v="1"/>
    <n v="3102"/>
    <x v="4"/>
    <n v="59"/>
    <s v="Teilgenommen"/>
  </r>
  <r>
    <n v="94"/>
    <s v="20/21"/>
    <x v="0"/>
    <x v="11"/>
    <x v="0"/>
    <n v="2857"/>
    <x v="5"/>
    <n v="82"/>
    <s v="Teilgenommen"/>
  </r>
  <r>
    <n v="95"/>
    <s v="20/21"/>
    <x v="0"/>
    <x v="11"/>
    <x v="6"/>
    <n v="2740"/>
    <x v="6"/>
    <n v="93"/>
    <s v="Teilgenommen"/>
  </r>
  <r>
    <n v="96"/>
    <s v="20/21"/>
    <x v="0"/>
    <x v="11"/>
    <x v="4"/>
    <n v="1912"/>
    <x v="7"/>
    <n v="137"/>
    <s v="Teilgenommen"/>
  </r>
  <r>
    <n v="97"/>
    <s v="20/21"/>
    <x v="0"/>
    <x v="12"/>
    <x v="5"/>
    <n v="3998"/>
    <x v="0"/>
    <n v="12"/>
    <s v="Teilgenommen"/>
  </r>
  <r>
    <n v="98"/>
    <s v="20/21"/>
    <x v="0"/>
    <x v="12"/>
    <x v="1"/>
    <n v="3474"/>
    <x v="1"/>
    <n v="31"/>
    <s v="Teilgenommen"/>
  </r>
  <r>
    <n v="99"/>
    <s v="20/21"/>
    <x v="0"/>
    <x v="12"/>
    <x v="6"/>
    <n v="3360"/>
    <x v="2"/>
    <n v="36"/>
    <s v="Teilgenommen"/>
  </r>
  <r>
    <n v="100"/>
    <s v="20/21"/>
    <x v="0"/>
    <x v="12"/>
    <x v="7"/>
    <n v="3329"/>
    <x v="3"/>
    <n v="39"/>
    <s v="Teilgenommen"/>
  </r>
  <r>
    <n v="101"/>
    <s v="20/21"/>
    <x v="0"/>
    <x v="12"/>
    <x v="2"/>
    <n v="3274"/>
    <x v="4"/>
    <n v="41"/>
    <s v="Teilgenommen"/>
  </r>
  <r>
    <n v="102"/>
    <s v="20/21"/>
    <x v="0"/>
    <x v="12"/>
    <x v="3"/>
    <n v="3163"/>
    <x v="5"/>
    <n v="54"/>
    <s v="Teilgenommen"/>
  </r>
  <r>
    <n v="103"/>
    <s v="20/21"/>
    <x v="0"/>
    <x v="12"/>
    <x v="0"/>
    <n v="2855"/>
    <x v="6"/>
    <n v="84"/>
    <s v="Teilgenommen"/>
  </r>
  <r>
    <n v="104"/>
    <s v="20/21"/>
    <x v="0"/>
    <x v="12"/>
    <x v="4"/>
    <n v="2461"/>
    <x v="7"/>
    <n v="109"/>
    <s v="Teilgenommen"/>
  </r>
  <r>
    <n v="105"/>
    <s v="20/21"/>
    <x v="0"/>
    <x v="13"/>
    <x v="5"/>
    <n v="3732"/>
    <x v="0"/>
    <n v="18"/>
    <s v="Teilgenommen"/>
  </r>
  <r>
    <n v="106"/>
    <s v="20/21"/>
    <x v="0"/>
    <x v="13"/>
    <x v="1"/>
    <n v="3701"/>
    <x v="1"/>
    <n v="20"/>
    <s v="Teilgenommen"/>
  </r>
  <r>
    <n v="107"/>
    <s v="20/21"/>
    <x v="0"/>
    <x v="13"/>
    <x v="6"/>
    <n v="3676"/>
    <x v="2"/>
    <n v="23"/>
    <s v="Teilgenommen"/>
  </r>
  <r>
    <n v="108"/>
    <s v="20/21"/>
    <x v="0"/>
    <x v="13"/>
    <x v="0"/>
    <n v="3575"/>
    <x v="3"/>
    <n v="28"/>
    <s v="Teilgenommen"/>
  </r>
  <r>
    <n v="109"/>
    <s v="20/21"/>
    <x v="0"/>
    <x v="13"/>
    <x v="3"/>
    <n v="3514"/>
    <x v="4"/>
    <n v="29"/>
    <s v="Teilgenommen"/>
  </r>
  <r>
    <n v="110"/>
    <s v="20/21"/>
    <x v="0"/>
    <x v="13"/>
    <x v="7"/>
    <n v="3344"/>
    <x v="5"/>
    <n v="38"/>
    <s v="Teilgenommen"/>
  </r>
  <r>
    <n v="111"/>
    <s v="20/21"/>
    <x v="0"/>
    <x v="13"/>
    <x v="4"/>
    <n v="2954"/>
    <x v="6"/>
    <n v="74"/>
    <s v="Teilgenommen"/>
  </r>
  <r>
    <n v="112"/>
    <s v="20/21"/>
    <x v="0"/>
    <x v="13"/>
    <x v="2"/>
    <n v="2858"/>
    <x v="7"/>
    <n v="81"/>
    <s v="Teilgenommen"/>
  </r>
  <r>
    <n v="113"/>
    <s v="20/21"/>
    <x v="0"/>
    <x v="14"/>
    <x v="1"/>
    <n v="3120"/>
    <x v="0"/>
    <n v="57"/>
    <s v="Teilgenommen"/>
  </r>
  <r>
    <n v="114"/>
    <s v="20/21"/>
    <x v="0"/>
    <x v="14"/>
    <x v="7"/>
    <n v="3101"/>
    <x v="1"/>
    <n v="60"/>
    <s v="Teilgenommen"/>
  </r>
  <r>
    <n v="115"/>
    <s v="20/21"/>
    <x v="0"/>
    <x v="14"/>
    <x v="2"/>
    <n v="3051"/>
    <x v="2"/>
    <n v="64"/>
    <s v="Teilgenommen"/>
  </r>
  <r>
    <n v="116"/>
    <s v="20/21"/>
    <x v="0"/>
    <x v="14"/>
    <x v="3"/>
    <n v="3004"/>
    <x v="3"/>
    <n v="67"/>
    <s v="Teilgenommen"/>
  </r>
  <r>
    <n v="117"/>
    <s v="20/21"/>
    <x v="0"/>
    <x v="14"/>
    <x v="0"/>
    <n v="2964"/>
    <x v="4"/>
    <n v="72"/>
    <s v="Teilgenommen"/>
  </r>
  <r>
    <n v="118"/>
    <s v="20/21"/>
    <x v="0"/>
    <x v="14"/>
    <x v="6"/>
    <n v="2665"/>
    <x v="5"/>
    <n v="98"/>
    <s v="Teilgenommen"/>
  </r>
  <r>
    <n v="119"/>
    <s v="20/21"/>
    <x v="0"/>
    <x v="14"/>
    <x v="4"/>
    <n v="2613"/>
    <x v="6"/>
    <n v="103"/>
    <s v="Teilgenommen"/>
  </r>
  <r>
    <n v="120"/>
    <s v="20/21"/>
    <x v="0"/>
    <x v="14"/>
    <x v="5"/>
    <n v="2467"/>
    <x v="7"/>
    <n v="108"/>
    <s v="Teilgenommen"/>
  </r>
  <r>
    <n v="121"/>
    <s v="20/21"/>
    <x v="0"/>
    <x v="15"/>
    <x v="5"/>
    <n v="3465"/>
    <x v="0"/>
    <n v="32"/>
    <s v="Teilgenommen"/>
  </r>
  <r>
    <n v="122"/>
    <s v="20/21"/>
    <x v="0"/>
    <x v="15"/>
    <x v="0"/>
    <n v="3261"/>
    <x v="1"/>
    <n v="43"/>
    <s v="Teilgenommen"/>
  </r>
  <r>
    <n v="123"/>
    <s v="20/21"/>
    <x v="0"/>
    <x v="15"/>
    <x v="4"/>
    <n v="3238"/>
    <x v="2"/>
    <n v="45"/>
    <s v="Teilgenommen"/>
  </r>
  <r>
    <n v="124"/>
    <s v="20/21"/>
    <x v="0"/>
    <x v="15"/>
    <x v="6"/>
    <n v="3230"/>
    <x v="3"/>
    <n v="46"/>
    <s v="Teilgenommen"/>
  </r>
  <r>
    <n v="125"/>
    <s v="20/21"/>
    <x v="0"/>
    <x v="15"/>
    <x v="2"/>
    <n v="3197"/>
    <x v="4"/>
    <n v="49"/>
    <s v="Teilgenommen"/>
  </r>
  <r>
    <n v="126"/>
    <s v="20/21"/>
    <x v="0"/>
    <x v="15"/>
    <x v="3"/>
    <n v="3155"/>
    <x v="5"/>
    <n v="55"/>
    <s v="Teilgenommen"/>
  </r>
  <r>
    <n v="127"/>
    <s v="20/21"/>
    <x v="0"/>
    <x v="15"/>
    <x v="7"/>
    <n v="3064"/>
    <x v="6"/>
    <n v="63"/>
    <s v="Teilgenommen"/>
  </r>
  <r>
    <n v="128"/>
    <s v="20/21"/>
    <x v="0"/>
    <x v="15"/>
    <x v="1"/>
    <n v="2667"/>
    <x v="7"/>
    <n v="97"/>
    <s v="Teilgenommen"/>
  </r>
  <r>
    <n v="129"/>
    <s v="20/21"/>
    <x v="0"/>
    <x v="16"/>
    <x v="3"/>
    <n v="3456"/>
    <x v="0"/>
    <n v="34"/>
    <s v="Teilgenommen"/>
  </r>
  <r>
    <n v="130"/>
    <s v="20/21"/>
    <x v="0"/>
    <x v="16"/>
    <x v="2"/>
    <n v="3431"/>
    <x v="1"/>
    <n v="35"/>
    <s v="Teilgenommen"/>
  </r>
  <r>
    <n v="131"/>
    <s v="20/21"/>
    <x v="0"/>
    <x v="16"/>
    <x v="5"/>
    <n v="3046"/>
    <x v="2"/>
    <n v="65"/>
    <s v="Teilgenommen"/>
  </r>
  <r>
    <n v="132"/>
    <s v="20/21"/>
    <x v="0"/>
    <x v="16"/>
    <x v="0"/>
    <n v="2617"/>
    <x v="3"/>
    <n v="102"/>
    <s v="Teilgenommen"/>
  </r>
  <r>
    <n v="133"/>
    <s v="20/21"/>
    <x v="0"/>
    <x v="16"/>
    <x v="1"/>
    <n v="2354"/>
    <x v="4"/>
    <n v="118"/>
    <s v="Teilgenommen"/>
  </r>
  <r>
    <n v="134"/>
    <s v="20/21"/>
    <x v="0"/>
    <x v="16"/>
    <x v="7"/>
    <n v="2303"/>
    <x v="5"/>
    <n v="121"/>
    <s v="Teilgenommen"/>
  </r>
  <r>
    <n v="135"/>
    <s v="20/21"/>
    <x v="0"/>
    <x v="16"/>
    <x v="6"/>
    <n v="2271"/>
    <x v="6"/>
    <n v="123"/>
    <s v="Teilgenommen"/>
  </r>
  <r>
    <n v="136"/>
    <s v="20/21"/>
    <x v="0"/>
    <x v="16"/>
    <x v="4"/>
    <n v="1997"/>
    <x v="7"/>
    <n v="133"/>
    <s v="Teilgenommen"/>
  </r>
  <r>
    <n v="137"/>
    <s v="20/21"/>
    <x v="1"/>
    <x v="17"/>
    <x v="5"/>
    <n v="4020"/>
    <x v="0"/>
    <n v="11"/>
    <s v="Teilgenommen"/>
  </r>
  <r>
    <n v="138"/>
    <s v="20/21"/>
    <x v="1"/>
    <x v="17"/>
    <x v="1"/>
    <n v="3684"/>
    <x v="1"/>
    <n v="21"/>
    <s v="Teilgenommen"/>
  </r>
  <r>
    <n v="139"/>
    <s v="20/21"/>
    <x v="1"/>
    <x v="17"/>
    <x v="0"/>
    <n v="3680"/>
    <x v="2"/>
    <n v="22"/>
    <s v="Teilgenommen"/>
  </r>
  <r>
    <n v="140"/>
    <s v="20/21"/>
    <x v="1"/>
    <x v="17"/>
    <x v="6"/>
    <n v="3170"/>
    <x v="3"/>
    <n v="53"/>
    <s v="Teilgenommen"/>
  </r>
  <r>
    <n v="141"/>
    <s v="20/21"/>
    <x v="1"/>
    <x v="17"/>
    <x v="4"/>
    <n v="2956"/>
    <x v="4"/>
    <n v="73"/>
    <s v="Teilgenommen"/>
  </r>
  <r>
    <n v="142"/>
    <s v="20/21"/>
    <x v="1"/>
    <x v="17"/>
    <x v="2"/>
    <n v="2894"/>
    <x v="5"/>
    <n v="80"/>
    <s v="Teilgenommen"/>
  </r>
  <r>
    <n v="143"/>
    <s v="20/21"/>
    <x v="1"/>
    <x v="17"/>
    <x v="7"/>
    <n v="2742"/>
    <x v="6"/>
    <n v="92"/>
    <s v="Teilgenommen"/>
  </r>
  <r>
    <n v="144"/>
    <s v="20/21"/>
    <x v="1"/>
    <x v="17"/>
    <x v="3"/>
    <n v="2560"/>
    <x v="7"/>
    <n v="105"/>
    <s v="Teilgenomm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B18:C38" firstHeaderRow="1" firstDataRow="1" firstDataCol="1"/>
  <pivotFields count="9">
    <pivotField showAll="0"/>
    <pivotField showAll="0"/>
    <pivotField axis="axisRow" showAll="0">
      <items count="5">
        <item m="1" x="2"/>
        <item m="1" x="3"/>
        <item x="0"/>
        <item sd="0" x="1"/>
        <item t="default"/>
      </items>
    </pivotField>
    <pivotField axis="axisRow" showAll="0">
      <items count="1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2"/>
        <item sd="0" x="11"/>
        <item sd="0" x="13"/>
        <item sd="0" x="14"/>
        <item sd="0" x="15"/>
        <item sd="0" x="16"/>
        <item sd="0" x="17"/>
        <item t="default"/>
      </items>
    </pivotField>
    <pivotField axis="axisRow" showAll="0" sortType="descending">
      <items count="10">
        <item x="2"/>
        <item x="0"/>
        <item x="6"/>
        <item x="5"/>
        <item x="3"/>
        <item x="7"/>
        <item x="4"/>
        <item x="1"/>
        <item m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3">
    <field x="2"/>
    <field x="3"/>
    <field x="4"/>
  </rowFields>
  <rowItems count="20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3"/>
    </i>
    <i t="grand">
      <x/>
    </i>
  </rowItems>
  <colItems count="1">
    <i/>
  </colItems>
  <dataFields count="1">
    <dataField name="Summe von Punkt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Werte" updatedVersion="6" minRefreshableVersion="3" useAutoFormatting="1" rowGrandTotals="0" colGrandTotals="0" itemPrintTitles="1" createdVersion="6" indent="0" outline="1" outlineData="1" multipleFieldFilters="0">
  <location ref="H6:P15" firstHeaderRow="1" firstDataRow="2" firstDataCol="1"/>
  <pivotFields count="9"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9">
        <item x="2"/>
        <item x="0"/>
        <item x="6"/>
        <item x="5"/>
        <item x="3"/>
        <item x="7"/>
        <item x="4"/>
        <item x="1"/>
        <item m="1" x="8"/>
      </items>
    </pivotField>
    <pivotField showAll="0" defaultSubtotal="0"/>
    <pivotField axis="axisRow" dataField="1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showAll="0" defaultSubtotal="0"/>
    <pivotField showAll="0" defaultSubtota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Anzahl von Platzierung Spieltag" fld="6" subtotal="count" baseField="6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Werte" updatedVersion="6" minRefreshableVersion="3" useAutoFormatting="1" rowGrandTotals="0" colGrandTotals="0" itemPrintTitles="1" createdVersion="6" indent="0" compact="0" compactData="0" multipleFieldFilters="0">
  <location ref="J18:L36" firstHeaderRow="1" firstDataRow="1" firstDataCol="2"/>
  <pivotFields count="9">
    <pivotField compact="0" outline="0" showAll="0" defaultSubtotal="0"/>
    <pivotField compact="0" outline="0" showAll="0" defaultSubtotal="0"/>
    <pivotField compact="0" outline="0" showAll="0" defaultSubtotal="0"/>
    <pivotField name="Verlierer der Spieltage" axis="axisRow" compact="0" outline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x="13"/>
        <item x="14"/>
        <item x="15"/>
        <item x="16"/>
        <item x="17"/>
      </items>
    </pivotField>
    <pivotField axis="axisRow" compact="0" outline="0" showAll="0" measureFilter="1" defaultSubtotal="0">
      <items count="9">
        <item x="2"/>
        <item x="0"/>
        <item x="6"/>
        <item x="5"/>
        <item x="3"/>
        <item x="7"/>
        <item x="4"/>
        <item x="1"/>
        <item m="1" x="8"/>
      </items>
    </pivotField>
    <pivotField dataField="1"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</pivotFields>
  <rowFields count="2">
    <field x="3"/>
    <field x="4"/>
  </rowFields>
  <rowItems count="18">
    <i>
      <x/>
      <x v="5"/>
    </i>
    <i>
      <x v="1"/>
      <x v="3"/>
    </i>
    <i>
      <x v="2"/>
      <x v="3"/>
    </i>
    <i>
      <x v="3"/>
      <x v="4"/>
    </i>
    <i>
      <x v="4"/>
      <x v="4"/>
    </i>
    <i>
      <x v="5"/>
      <x v="5"/>
    </i>
    <i>
      <x v="6"/>
      <x v="6"/>
    </i>
    <i>
      <x v="7"/>
      <x v="5"/>
    </i>
    <i>
      <x v="8"/>
      <x v="5"/>
    </i>
    <i>
      <x v="9"/>
      <x v="2"/>
    </i>
    <i>
      <x v="10"/>
      <x v="1"/>
    </i>
    <i>
      <x v="11"/>
      <x v="6"/>
    </i>
    <i>
      <x v="12"/>
      <x v="6"/>
    </i>
    <i>
      <x v="13"/>
      <x/>
    </i>
    <i>
      <x v="14"/>
      <x v="3"/>
    </i>
    <i>
      <x v="15"/>
      <x v="7"/>
    </i>
    <i>
      <x v="16"/>
      <x v="6"/>
    </i>
    <i>
      <x v="17"/>
      <x v="4"/>
    </i>
  </rowItems>
  <colItems count="1">
    <i/>
  </colItems>
  <dataFields count="1">
    <dataField name="Summe von Punkte" fld="5" baseField="0" baseItem="0"/>
  </dataFields>
  <pivotTableStyleInfo name="PivotStyleLight16" showRowHeaders="1" showColHeaders="1" showRowStripes="0" showColStripes="0" showLastColumn="1"/>
  <filters count="1">
    <filter fld="4" type="count" evalOrder="-1" id="4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Werte" updatedVersion="6" minRefreshableVersion="3" useAutoFormatting="1" rowGrandTotals="0" colGrandTotals="0" itemPrintTitles="1" createdVersion="6" indent="0" compact="0" compactData="0" multipleFieldFilters="0">
  <location ref="F18:H36" firstHeaderRow="1" firstDataRow="1" firstDataCol="2"/>
  <pivotFields count="9">
    <pivotField compact="0" outline="0" showAll="0" defaultSubtotal="0"/>
    <pivotField compact="0" outline="0" showAll="0" defaultSubtotal="0"/>
    <pivotField compact="0" outline="0" showAll="0" defaultSubtotal="0"/>
    <pivotField name="Sieger der Spieltage" axis="axisRow" compact="0" outline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x="13"/>
        <item x="14"/>
        <item x="15"/>
        <item x="16"/>
        <item x="17"/>
      </items>
    </pivotField>
    <pivotField axis="axisRow" compact="0" outline="0" showAll="0" measureFilter="1" defaultSubtotal="0">
      <items count="9">
        <item x="2"/>
        <item x="0"/>
        <item x="6"/>
        <item x="5"/>
        <item x="3"/>
        <item x="7"/>
        <item x="4"/>
        <item x="1"/>
        <item m="1" x="8"/>
      </items>
    </pivotField>
    <pivotField dataField="1"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</pivotFields>
  <rowFields count="2">
    <field x="3"/>
    <field x="4"/>
  </rowFields>
  <rowItems count="18">
    <i>
      <x/>
      <x v="1"/>
    </i>
    <i>
      <x v="1"/>
      <x v="1"/>
    </i>
    <i>
      <x v="2"/>
      <x/>
    </i>
    <i>
      <x v="3"/>
      <x v="5"/>
    </i>
    <i>
      <x v="4"/>
      <x v="2"/>
    </i>
    <i>
      <x v="5"/>
      <x v="4"/>
    </i>
    <i>
      <x v="6"/>
      <x v="4"/>
    </i>
    <i>
      <x v="7"/>
      <x/>
    </i>
    <i>
      <x v="8"/>
      <x v="3"/>
    </i>
    <i>
      <x v="9"/>
      <x v="3"/>
    </i>
    <i>
      <x v="10"/>
      <x v="7"/>
    </i>
    <i>
      <x v="11"/>
      <x v="3"/>
    </i>
    <i>
      <x v="12"/>
      <x v="5"/>
    </i>
    <i>
      <x v="13"/>
      <x v="3"/>
    </i>
    <i>
      <x v="14"/>
      <x v="7"/>
    </i>
    <i>
      <x v="15"/>
      <x v="3"/>
    </i>
    <i>
      <x v="16"/>
      <x v="4"/>
    </i>
    <i>
      <x v="17"/>
      <x v="3"/>
    </i>
  </rowItems>
  <colItems count="1">
    <i/>
  </colItems>
  <dataFields count="1">
    <dataField name="Summe von Punkte" fld="5" baseField="0" baseItem="0"/>
  </dataFields>
  <pivotTableStyleInfo name="PivotStyleLight16" showRowHeaders="1" showColHeaders="1" showRowStripes="0" showColStripes="0" showLastColumn="1"/>
  <filters count="1">
    <filter fld="4" type="count" evalOrder="-1" id="3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B6:F15" firstHeaderRow="0" firstDataRow="1" firstDataCol="1"/>
  <pivotFields count="9">
    <pivotField showAll="0"/>
    <pivotField showAll="0"/>
    <pivotField showAll="0"/>
    <pivotField showAll="0"/>
    <pivotField axis="axisRow" showAll="0" sortType="descending">
      <items count="10">
        <item x="2"/>
        <item x="0"/>
        <item x="6"/>
        <item x="5"/>
        <item x="3"/>
        <item x="7"/>
        <item x="4"/>
        <item x="1"/>
        <item m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4"/>
  </rowFields>
  <rowItems count="9">
    <i>
      <x v="1"/>
    </i>
    <i>
      <x v="3"/>
    </i>
    <i>
      <x/>
    </i>
    <i>
      <x v="7"/>
    </i>
    <i>
      <x v="2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lle Punkte" fld="5" baseField="0" baseItem="0"/>
    <dataField name="Durchschnittliche Punkte" fld="5" subtotal="average" baseField="4" baseItem="0"/>
    <dataField name="Schlechtester Spieltag" fld="5" subtotal="min" baseField="4" baseItem="0"/>
    <dataField name="Bester Spieltag" fld="5" subtotal="max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C47:D56" firstHeaderRow="1" firstDataRow="1" firstDataCol="1"/>
  <pivotFields count="9">
    <pivotField showAll="0"/>
    <pivotField showAll="0"/>
    <pivotField showAll="0"/>
    <pivotField showAll="0"/>
    <pivotField axis="axisRow" showAll="0">
      <items count="10">
        <item x="2"/>
        <item x="0"/>
        <item x="6"/>
        <item x="5"/>
        <item x="3"/>
        <item x="7"/>
        <item x="4"/>
        <item x="1"/>
        <item m="1" x="8"/>
        <item t="default"/>
      </items>
    </pivotField>
    <pivotField dataField="1"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tandardabweichung (Stichprobe) von Punkte" fld="5" subtotal="stdDev" baseField="4" baseItem="0" numFmtId="164"/>
  </dataFields>
  <formats count="4"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tammdaten" displayName="Stammdaten" ref="A1:I217" totalsRowShown="0">
  <autoFilter ref="A1:I217"/>
  <tableColumns count="9">
    <tableColumn id="7" name="ID Datensatz" dataDxfId="4">
      <calculatedColumnFormula>ROW()-1</calculatedColumnFormula>
    </tableColumn>
    <tableColumn id="8" name="Saison">
      <calculatedColumnFormula>ref!$E$2</calculatedColumnFormula>
    </tableColumn>
    <tableColumn id="9" name="Runde">
      <calculatedColumnFormula>VLOOKUP(Stammdaten[[#This Row],[Spieltag]],Tabelle2[],2,FALSE)</calculatedColumnFormula>
    </tableColumn>
    <tableColumn id="1" name="Spieltag"/>
    <tableColumn id="2" name="Spieler"/>
    <tableColumn id="3" name="Punkte"/>
    <tableColumn id="11" name="Platzierung Spieltag">
      <calculatedColumnFormula>_xlfn.RANK.EQ(Stammdaten[[#This Row],[Punkte]],OFFSET(F2:F9,#REF!,))</calculatedColumnFormula>
    </tableColumn>
    <tableColumn id="4" name="Platzierung Gesamt">
      <calculatedColumnFormula>_xlfn.RANK.EQ(Stammdaten[[#This Row],[Punkte]],Stammdaten[Punkte],0)</calculatedColumnFormula>
    </tableColumn>
    <tableColumn id="5" name="Teilgenommen">
      <calculatedColumnFormula>IF(Stammdaten[[#This Row],[Punkte]]&lt;&gt;0,"Teilgenommen","Verpennt")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2:B36" totalsRowShown="0">
  <autoFilter ref="A2:B36"/>
  <tableColumns count="2">
    <tableColumn id="1" name="Spalte1"/>
    <tableColumn id="2" name="Spalte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topLeftCell="A51" workbookViewId="0">
      <selection activeCell="M207" sqref="M207"/>
    </sheetView>
  </sheetViews>
  <sheetFormatPr baseColWidth="10" defaultColWidth="11.42578125" defaultRowHeight="15" x14ac:dyDescent="0.25"/>
  <cols>
    <col min="1" max="3" width="11.5703125" customWidth="1"/>
    <col min="4" max="4" width="9.85546875" bestFit="1" customWidth="1"/>
    <col min="5" max="5" width="16.85546875" bestFit="1" customWidth="1"/>
    <col min="6" max="6" width="9.5703125" bestFit="1" customWidth="1"/>
    <col min="7" max="7" width="19.7109375" bestFit="1" customWidth="1"/>
    <col min="8" max="8" width="19.42578125" bestFit="1" customWidth="1"/>
    <col min="9" max="9" width="15.7109375" bestFit="1" customWidth="1"/>
    <col min="11" max="11" width="22.42578125" bestFit="1" customWidth="1"/>
    <col min="12" max="12" width="18.28515625" customWidth="1"/>
    <col min="13" max="13" width="11.42578125" customWidth="1"/>
    <col min="14" max="15" width="11.5703125" customWidth="1"/>
    <col min="16" max="16" width="16.85546875" bestFit="1" customWidth="1"/>
    <col min="17" max="17" width="9.85546875" bestFit="1" customWidth="1"/>
  </cols>
  <sheetData>
    <row r="1" spans="1:9" x14ac:dyDescent="0.25">
      <c r="A1" t="s">
        <v>54</v>
      </c>
      <c r="B1" t="s">
        <v>51</v>
      </c>
      <c r="C1" t="s">
        <v>55</v>
      </c>
      <c r="D1" t="s">
        <v>56</v>
      </c>
      <c r="E1" t="s">
        <v>52</v>
      </c>
      <c r="F1" t="s">
        <v>53</v>
      </c>
      <c r="G1" t="s">
        <v>57</v>
      </c>
      <c r="H1" t="s">
        <v>58</v>
      </c>
      <c r="I1" t="s">
        <v>59</v>
      </c>
    </row>
    <row r="2" spans="1:9" x14ac:dyDescent="0.25">
      <c r="A2">
        <f t="shared" ref="A2:A33" si="0">ROW()-1</f>
        <v>1</v>
      </c>
      <c r="B2">
        <f>ref!$E$2</f>
        <v>0</v>
      </c>
      <c r="C2" t="str">
        <f>VLOOKUP(Stammdaten[[#This Row],[Spieltag]],Tabelle2[],2,FALSE)</f>
        <v>Hinrunde</v>
      </c>
      <c r="D2">
        <v>1</v>
      </c>
      <c r="E2" t="s">
        <v>60</v>
      </c>
      <c r="F2">
        <v>3903</v>
      </c>
      <c r="G2">
        <v>1</v>
      </c>
      <c r="H2">
        <f>_xlfn.RANK.EQ(Stammdaten[[#This Row],[Punkte]],Stammdaten[Punkte],0)</f>
        <v>24</v>
      </c>
      <c r="I2" t="str">
        <f>IF(Stammdaten[[#This Row],[Punkte]]&lt;&gt;0,"Teilgenommen","Verpennt")</f>
        <v>Teilgenommen</v>
      </c>
    </row>
    <row r="3" spans="1:9" x14ac:dyDescent="0.25">
      <c r="A3">
        <f t="shared" si="0"/>
        <v>2</v>
      </c>
      <c r="B3">
        <f>ref!$E$2</f>
        <v>0</v>
      </c>
      <c r="C3" t="str">
        <f>VLOOKUP(Stammdaten[[#This Row],[Spieltag]],Tabelle2[],2,FALSE)</f>
        <v>Hinrunde</v>
      </c>
      <c r="D3">
        <v>1</v>
      </c>
      <c r="E3" t="s">
        <v>63</v>
      </c>
      <c r="F3">
        <v>3034</v>
      </c>
      <c r="G3">
        <v>2</v>
      </c>
      <c r="H3">
        <f>_xlfn.RANK.EQ(Stammdaten[[#This Row],[Punkte]],Stammdaten[Punkte],0)</f>
        <v>107</v>
      </c>
      <c r="I3" t="str">
        <f>IF(Stammdaten[[#This Row],[Punkte]]&lt;&gt;0,"Teilgenommen","Verpennt")</f>
        <v>Teilgenommen</v>
      </c>
    </row>
    <row r="4" spans="1:9" x14ac:dyDescent="0.25">
      <c r="A4">
        <f t="shared" si="0"/>
        <v>3</v>
      </c>
      <c r="B4">
        <f>ref!$E$2</f>
        <v>0</v>
      </c>
      <c r="C4" t="str">
        <f>VLOOKUP(Stammdaten[[#This Row],[Spieltag]],Tabelle2[],2,FALSE)</f>
        <v>Hinrunde</v>
      </c>
      <c r="D4">
        <v>1</v>
      </c>
      <c r="E4" t="s">
        <v>65</v>
      </c>
      <c r="F4">
        <v>2834</v>
      </c>
      <c r="G4">
        <v>3</v>
      </c>
      <c r="H4">
        <f>_xlfn.RANK.EQ(Stammdaten[[#This Row],[Punkte]],Stammdaten[Punkte],0)</f>
        <v>134</v>
      </c>
      <c r="I4" t="str">
        <f>IF(Stammdaten[[#This Row],[Punkte]]&lt;&gt;0,"Teilgenommen","Verpennt")</f>
        <v>Teilgenommen</v>
      </c>
    </row>
    <row r="5" spans="1:9" x14ac:dyDescent="0.25">
      <c r="A5">
        <f t="shared" si="0"/>
        <v>4</v>
      </c>
      <c r="B5">
        <f>ref!$E$2</f>
        <v>0</v>
      </c>
      <c r="C5" t="str">
        <f>VLOOKUP(Stammdaten[[#This Row],[Spieltag]],Tabelle2[],2,FALSE)</f>
        <v>Hinrunde</v>
      </c>
      <c r="D5">
        <v>1</v>
      </c>
      <c r="E5" t="s">
        <v>67</v>
      </c>
      <c r="F5">
        <v>2716</v>
      </c>
      <c r="G5">
        <v>4</v>
      </c>
      <c r="H5">
        <f>_xlfn.RANK.EQ(Stammdaten[[#This Row],[Punkte]],Stammdaten[Punkte],0)</f>
        <v>148</v>
      </c>
      <c r="I5" t="str">
        <f>IF(Stammdaten[[#This Row],[Punkte]]&lt;&gt;0,"Teilgenommen","Verpennt")</f>
        <v>Teilgenommen</v>
      </c>
    </row>
    <row r="6" spans="1:9" x14ac:dyDescent="0.25">
      <c r="A6">
        <f t="shared" si="0"/>
        <v>5</v>
      </c>
      <c r="B6">
        <f>ref!$E$2</f>
        <v>0</v>
      </c>
      <c r="C6" t="str">
        <f>VLOOKUP(Stammdaten[[#This Row],[Spieltag]],Tabelle2[],2,FALSE)</f>
        <v>Hinrunde</v>
      </c>
      <c r="D6">
        <v>1</v>
      </c>
      <c r="E6" t="s">
        <v>69</v>
      </c>
      <c r="F6">
        <v>2677</v>
      </c>
      <c r="G6">
        <v>5</v>
      </c>
      <c r="H6">
        <f>_xlfn.RANK.EQ(Stammdaten[[#This Row],[Punkte]],Stammdaten[Punkte],0)</f>
        <v>150</v>
      </c>
      <c r="I6" t="str">
        <f>IF(Stammdaten[[#This Row],[Punkte]]&lt;&gt;0,"Teilgenommen","Verpennt")</f>
        <v>Teilgenommen</v>
      </c>
    </row>
    <row r="7" spans="1:9" x14ac:dyDescent="0.25">
      <c r="A7">
        <f t="shared" si="0"/>
        <v>6</v>
      </c>
      <c r="B7">
        <f>ref!$E$2</f>
        <v>0</v>
      </c>
      <c r="C7" t="str">
        <f>VLOOKUP(Stammdaten[[#This Row],[Spieltag]],Tabelle2[],2,FALSE)</f>
        <v>Hinrunde</v>
      </c>
      <c r="D7">
        <v>1</v>
      </c>
      <c r="E7" t="s">
        <v>70</v>
      </c>
      <c r="F7">
        <v>2598</v>
      </c>
      <c r="G7">
        <v>6</v>
      </c>
      <c r="H7">
        <f>_xlfn.RANK.EQ(Stammdaten[[#This Row],[Punkte]],Stammdaten[Punkte],0)</f>
        <v>160</v>
      </c>
      <c r="I7" t="str">
        <f>IF(Stammdaten[[#This Row],[Punkte]]&lt;&gt;0,"Teilgenommen","Verpennt")</f>
        <v>Teilgenommen</v>
      </c>
    </row>
    <row r="8" spans="1:9" x14ac:dyDescent="0.25">
      <c r="A8">
        <f t="shared" si="0"/>
        <v>7</v>
      </c>
      <c r="B8">
        <f>ref!$E$2</f>
        <v>0</v>
      </c>
      <c r="C8" t="str">
        <f>VLOOKUP(Stammdaten[[#This Row],[Spieltag]],Tabelle2[],2,FALSE)</f>
        <v>Hinrunde</v>
      </c>
      <c r="D8">
        <v>1</v>
      </c>
      <c r="E8" t="s">
        <v>68</v>
      </c>
      <c r="F8">
        <v>2272</v>
      </c>
      <c r="G8">
        <v>7</v>
      </c>
      <c r="H8">
        <f>_xlfn.RANK.EQ(Stammdaten[[#This Row],[Punkte]],Stammdaten[Punkte],0)</f>
        <v>187</v>
      </c>
      <c r="I8" t="str">
        <f>IF(Stammdaten[[#This Row],[Punkte]]&lt;&gt;0,"Teilgenommen","Verpennt")</f>
        <v>Teilgenommen</v>
      </c>
    </row>
    <row r="9" spans="1:9" x14ac:dyDescent="0.25">
      <c r="A9">
        <f t="shared" si="0"/>
        <v>8</v>
      </c>
      <c r="B9">
        <f>ref!$E$2</f>
        <v>0</v>
      </c>
      <c r="C9" t="str">
        <f>VLOOKUP(Stammdaten[[#This Row],[Spieltag]],Tabelle2[],2,FALSE)</f>
        <v>Hinrunde</v>
      </c>
      <c r="D9">
        <v>1</v>
      </c>
      <c r="E9" t="s">
        <v>66</v>
      </c>
      <c r="F9">
        <v>0</v>
      </c>
      <c r="G9">
        <v>8</v>
      </c>
      <c r="H9">
        <f>_xlfn.RANK.EQ(Stammdaten[[#This Row],[Punkte]],Stammdaten[Punkte],0)</f>
        <v>215</v>
      </c>
      <c r="I9" t="str">
        <f>IF(Stammdaten[[#This Row],[Punkte]]&lt;&gt;0,"Teilgenommen","Verpennt")</f>
        <v>Verpennt</v>
      </c>
    </row>
    <row r="10" spans="1:9" x14ac:dyDescent="0.25">
      <c r="A10">
        <f t="shared" si="0"/>
        <v>9</v>
      </c>
      <c r="B10">
        <f>ref!$E$2</f>
        <v>0</v>
      </c>
      <c r="C10" t="str">
        <f>VLOOKUP(Stammdaten[[#This Row],[Spieltag]],Tabelle2[],2,FALSE)</f>
        <v>Hinrunde</v>
      </c>
      <c r="D10">
        <v>2</v>
      </c>
      <c r="E10" t="s">
        <v>60</v>
      </c>
      <c r="F10">
        <v>3003</v>
      </c>
      <c r="G10">
        <v>1</v>
      </c>
      <c r="H10">
        <f>_xlfn.RANK.EQ(Stammdaten[[#This Row],[Punkte]],Stammdaten[Punkte],0)</f>
        <v>109</v>
      </c>
      <c r="I10" t="str">
        <f>IF(Stammdaten[[#This Row],[Punkte]]&lt;&gt;0,"Teilgenommen","Verpennt")</f>
        <v>Teilgenommen</v>
      </c>
    </row>
    <row r="11" spans="1:9" x14ac:dyDescent="0.25">
      <c r="A11">
        <f t="shared" si="0"/>
        <v>10</v>
      </c>
      <c r="B11">
        <f>ref!$E$2</f>
        <v>0</v>
      </c>
      <c r="C11" t="str">
        <f>VLOOKUP(Stammdaten[[#This Row],[Spieltag]],Tabelle2[],2,FALSE)</f>
        <v>Hinrunde</v>
      </c>
      <c r="D11">
        <v>2</v>
      </c>
      <c r="E11" t="s">
        <v>63</v>
      </c>
      <c r="F11">
        <v>2942</v>
      </c>
      <c r="G11">
        <v>2</v>
      </c>
      <c r="H11">
        <f>_xlfn.RANK.EQ(Stammdaten[[#This Row],[Punkte]],Stammdaten[Punkte],0)</f>
        <v>121</v>
      </c>
      <c r="I11" t="str">
        <f>IF(Stammdaten[[#This Row],[Punkte]]&lt;&gt;0,"Teilgenommen","Verpennt")</f>
        <v>Teilgenommen</v>
      </c>
    </row>
    <row r="12" spans="1:9" x14ac:dyDescent="0.25">
      <c r="A12">
        <f t="shared" si="0"/>
        <v>11</v>
      </c>
      <c r="B12">
        <f>ref!$E$2</f>
        <v>0</v>
      </c>
      <c r="C12" t="str">
        <f>VLOOKUP(Stammdaten[[#This Row],[Spieltag]],Tabelle2[],2,FALSE)</f>
        <v>Hinrunde</v>
      </c>
      <c r="D12">
        <v>2</v>
      </c>
      <c r="E12" t="s">
        <v>65</v>
      </c>
      <c r="F12">
        <v>2792</v>
      </c>
      <c r="G12">
        <v>3</v>
      </c>
      <c r="H12">
        <f>_xlfn.RANK.EQ(Stammdaten[[#This Row],[Punkte]],Stammdaten[Punkte],0)</f>
        <v>136</v>
      </c>
      <c r="I12" t="str">
        <f>IF(Stammdaten[[#This Row],[Punkte]]&lt;&gt;0,"Teilgenommen","Verpennt")</f>
        <v>Teilgenommen</v>
      </c>
    </row>
    <row r="13" spans="1:9" x14ac:dyDescent="0.25">
      <c r="A13">
        <f t="shared" si="0"/>
        <v>12</v>
      </c>
      <c r="B13">
        <f>ref!$E$2</f>
        <v>0</v>
      </c>
      <c r="C13" t="str">
        <f>VLOOKUP(Stammdaten[[#This Row],[Spieltag]],Tabelle2[],2,FALSE)</f>
        <v>Hinrunde</v>
      </c>
      <c r="D13">
        <v>2</v>
      </c>
      <c r="E13" t="s">
        <v>66</v>
      </c>
      <c r="F13">
        <v>2457</v>
      </c>
      <c r="G13">
        <v>4</v>
      </c>
      <c r="H13">
        <f>_xlfn.RANK.EQ(Stammdaten[[#This Row],[Punkte]],Stammdaten[Punkte],0)</f>
        <v>172</v>
      </c>
      <c r="I13" t="str">
        <f>IF(Stammdaten[[#This Row],[Punkte]]&lt;&gt;0,"Teilgenommen","Verpennt")</f>
        <v>Teilgenommen</v>
      </c>
    </row>
    <row r="14" spans="1:9" x14ac:dyDescent="0.25">
      <c r="A14">
        <f t="shared" si="0"/>
        <v>13</v>
      </c>
      <c r="B14">
        <f>ref!$E$2</f>
        <v>0</v>
      </c>
      <c r="C14" t="str">
        <f>VLOOKUP(Stammdaten[[#This Row],[Spieltag]],Tabelle2[],2,FALSE)</f>
        <v>Hinrunde</v>
      </c>
      <c r="D14">
        <v>2</v>
      </c>
      <c r="E14" t="s">
        <v>68</v>
      </c>
      <c r="F14">
        <v>2427</v>
      </c>
      <c r="G14">
        <v>5</v>
      </c>
      <c r="H14">
        <f>_xlfn.RANK.EQ(Stammdaten[[#This Row],[Punkte]],Stammdaten[Punkte],0)</f>
        <v>176</v>
      </c>
      <c r="I14" t="str">
        <f>IF(Stammdaten[[#This Row],[Punkte]]&lt;&gt;0,"Teilgenommen","Verpennt")</f>
        <v>Teilgenommen</v>
      </c>
    </row>
    <row r="15" spans="1:9" x14ac:dyDescent="0.25">
      <c r="A15">
        <f t="shared" si="0"/>
        <v>14</v>
      </c>
      <c r="B15">
        <f>ref!$E$2</f>
        <v>0</v>
      </c>
      <c r="C15" t="str">
        <f>VLOOKUP(Stammdaten[[#This Row],[Spieltag]],Tabelle2[],2,FALSE)</f>
        <v>Hinrunde</v>
      </c>
      <c r="D15">
        <v>2</v>
      </c>
      <c r="E15" t="s">
        <v>67</v>
      </c>
      <c r="F15">
        <v>2387</v>
      </c>
      <c r="G15">
        <v>6</v>
      </c>
      <c r="H15">
        <f>_xlfn.RANK.EQ(Stammdaten[[#This Row],[Punkte]],Stammdaten[Punkte],0)</f>
        <v>181</v>
      </c>
      <c r="I15" t="str">
        <f>IF(Stammdaten[[#This Row],[Punkte]]&lt;&gt;0,"Teilgenommen","Verpennt")</f>
        <v>Teilgenommen</v>
      </c>
    </row>
    <row r="16" spans="1:9" x14ac:dyDescent="0.25">
      <c r="A16">
        <f t="shared" si="0"/>
        <v>15</v>
      </c>
      <c r="B16">
        <f>ref!$E$2</f>
        <v>0</v>
      </c>
      <c r="C16" t="str">
        <f>VLOOKUP(Stammdaten[[#This Row],[Spieltag]],Tabelle2[],2,FALSE)</f>
        <v>Hinrunde</v>
      </c>
      <c r="D16">
        <v>2</v>
      </c>
      <c r="E16" t="s">
        <v>69</v>
      </c>
      <c r="F16">
        <v>2083</v>
      </c>
      <c r="G16">
        <v>7</v>
      </c>
      <c r="H16">
        <f>_xlfn.RANK.EQ(Stammdaten[[#This Row],[Punkte]],Stammdaten[Punkte],0)</f>
        <v>194</v>
      </c>
      <c r="I16" t="str">
        <f>IF(Stammdaten[[#This Row],[Punkte]]&lt;&gt;0,"Teilgenommen","Verpennt")</f>
        <v>Teilgenommen</v>
      </c>
    </row>
    <row r="17" spans="1:9" x14ac:dyDescent="0.25">
      <c r="A17">
        <f t="shared" si="0"/>
        <v>16</v>
      </c>
      <c r="B17">
        <f>ref!$E$2</f>
        <v>0</v>
      </c>
      <c r="C17" t="str">
        <f>VLOOKUP(Stammdaten[[#This Row],[Spieltag]],Tabelle2[],2,FALSE)</f>
        <v>Hinrunde</v>
      </c>
      <c r="D17">
        <v>2</v>
      </c>
      <c r="E17" t="s">
        <v>70</v>
      </c>
      <c r="F17">
        <v>1935</v>
      </c>
      <c r="G17">
        <v>8</v>
      </c>
      <c r="H17">
        <f>_xlfn.RANK.EQ(Stammdaten[[#This Row],[Punkte]],Stammdaten[Punkte],0)</f>
        <v>202</v>
      </c>
      <c r="I17" t="str">
        <f>IF(Stammdaten[[#This Row],[Punkte]]&lt;&gt;0,"Teilgenommen","Verpennt")</f>
        <v>Teilgenommen</v>
      </c>
    </row>
    <row r="18" spans="1:9" x14ac:dyDescent="0.25">
      <c r="A18">
        <f t="shared" si="0"/>
        <v>17</v>
      </c>
      <c r="B18">
        <f>ref!$E$2</f>
        <v>0</v>
      </c>
      <c r="C18" t="str">
        <f>VLOOKUP(Stammdaten[[#This Row],[Spieltag]],Tabelle2[],2,FALSE)</f>
        <v>Hinrunde</v>
      </c>
      <c r="D18">
        <v>3</v>
      </c>
      <c r="E18" t="s">
        <v>65</v>
      </c>
      <c r="F18">
        <v>5247</v>
      </c>
      <c r="G18">
        <v>1</v>
      </c>
      <c r="H18">
        <f>_xlfn.RANK.EQ(Stammdaten[[#This Row],[Punkte]],Stammdaten[Punkte],0)</f>
        <v>1</v>
      </c>
      <c r="I18" t="str">
        <f>IF(Stammdaten[[#This Row],[Punkte]]&lt;&gt;0,"Teilgenommen","Verpennt")</f>
        <v>Teilgenommen</v>
      </c>
    </row>
    <row r="19" spans="1:9" x14ac:dyDescent="0.25">
      <c r="A19">
        <f t="shared" si="0"/>
        <v>18</v>
      </c>
      <c r="B19">
        <f>ref!$E$2</f>
        <v>0</v>
      </c>
      <c r="C19" t="str">
        <f>VLOOKUP(Stammdaten[[#This Row],[Spieltag]],Tabelle2[],2,FALSE)</f>
        <v>Hinrunde</v>
      </c>
      <c r="D19">
        <v>3</v>
      </c>
      <c r="E19" t="s">
        <v>66</v>
      </c>
      <c r="F19">
        <v>4853</v>
      </c>
      <c r="G19">
        <v>2</v>
      </c>
      <c r="H19">
        <f>_xlfn.RANK.EQ(Stammdaten[[#This Row],[Punkte]],Stammdaten[Punkte],0)</f>
        <v>2</v>
      </c>
      <c r="I19" t="str">
        <f>IF(Stammdaten[[#This Row],[Punkte]]&lt;&gt;0,"Teilgenommen","Verpennt")</f>
        <v>Teilgenommen</v>
      </c>
    </row>
    <row r="20" spans="1:9" x14ac:dyDescent="0.25">
      <c r="A20">
        <f t="shared" si="0"/>
        <v>19</v>
      </c>
      <c r="B20">
        <f>ref!$E$2</f>
        <v>0</v>
      </c>
      <c r="C20" t="str">
        <f>VLOOKUP(Stammdaten[[#This Row],[Spieltag]],Tabelle2[],2,FALSE)</f>
        <v>Hinrunde</v>
      </c>
      <c r="D20">
        <v>3</v>
      </c>
      <c r="E20" t="s">
        <v>60</v>
      </c>
      <c r="F20">
        <v>4622</v>
      </c>
      <c r="G20">
        <v>3</v>
      </c>
      <c r="H20">
        <f>_xlfn.RANK.EQ(Stammdaten[[#This Row],[Punkte]],Stammdaten[Punkte],0)</f>
        <v>4</v>
      </c>
      <c r="I20" t="str">
        <f>IF(Stammdaten[[#This Row],[Punkte]]&lt;&gt;0,"Teilgenommen","Verpennt")</f>
        <v>Teilgenommen</v>
      </c>
    </row>
    <row r="21" spans="1:9" x14ac:dyDescent="0.25">
      <c r="A21">
        <f t="shared" si="0"/>
        <v>20</v>
      </c>
      <c r="B21">
        <f>ref!$E$2</f>
        <v>0</v>
      </c>
      <c r="C21" t="str">
        <f>VLOOKUP(Stammdaten[[#This Row],[Spieltag]],Tabelle2[],2,FALSE)</f>
        <v>Hinrunde</v>
      </c>
      <c r="D21">
        <v>3</v>
      </c>
      <c r="E21" t="s">
        <v>68</v>
      </c>
      <c r="F21">
        <v>4592</v>
      </c>
      <c r="G21">
        <v>4</v>
      </c>
      <c r="H21">
        <f>_xlfn.RANK.EQ(Stammdaten[[#This Row],[Punkte]],Stammdaten[Punkte],0)</f>
        <v>5</v>
      </c>
      <c r="I21" t="str">
        <f>IF(Stammdaten[[#This Row],[Punkte]]&lt;&gt;0,"Teilgenommen","Verpennt")</f>
        <v>Teilgenommen</v>
      </c>
    </row>
    <row r="22" spans="1:9" x14ac:dyDescent="0.25">
      <c r="A22">
        <f t="shared" si="0"/>
        <v>21</v>
      </c>
      <c r="B22">
        <f>ref!$E$2</f>
        <v>0</v>
      </c>
      <c r="C22" t="str">
        <f>VLOOKUP(Stammdaten[[#This Row],[Spieltag]],Tabelle2[],2,FALSE)</f>
        <v>Hinrunde</v>
      </c>
      <c r="D22">
        <v>3</v>
      </c>
      <c r="E22" t="s">
        <v>63</v>
      </c>
      <c r="F22">
        <v>3463</v>
      </c>
      <c r="G22">
        <v>5</v>
      </c>
      <c r="H22">
        <f>_xlfn.RANK.EQ(Stammdaten[[#This Row],[Punkte]],Stammdaten[Punkte],0)</f>
        <v>59</v>
      </c>
      <c r="I22" t="str">
        <f>IF(Stammdaten[[#This Row],[Punkte]]&lt;&gt;0,"Teilgenommen","Verpennt")</f>
        <v>Teilgenommen</v>
      </c>
    </row>
    <row r="23" spans="1:9" x14ac:dyDescent="0.25">
      <c r="A23">
        <f t="shared" si="0"/>
        <v>22</v>
      </c>
      <c r="B23">
        <f>ref!$E$2</f>
        <v>0</v>
      </c>
      <c r="C23" t="str">
        <f>VLOOKUP(Stammdaten[[#This Row],[Spieltag]],Tabelle2[],2,FALSE)</f>
        <v>Hinrunde</v>
      </c>
      <c r="D23">
        <v>3</v>
      </c>
      <c r="E23" t="s">
        <v>69</v>
      </c>
      <c r="F23">
        <v>3207</v>
      </c>
      <c r="G23">
        <v>6</v>
      </c>
      <c r="H23">
        <f>_xlfn.RANK.EQ(Stammdaten[[#This Row],[Punkte]],Stammdaten[Punkte],0)</f>
        <v>83</v>
      </c>
      <c r="I23" t="str">
        <f>IF(Stammdaten[[#This Row],[Punkte]]&lt;&gt;0,"Teilgenommen","Verpennt")</f>
        <v>Teilgenommen</v>
      </c>
    </row>
    <row r="24" spans="1:9" x14ac:dyDescent="0.25">
      <c r="A24">
        <f t="shared" si="0"/>
        <v>23</v>
      </c>
      <c r="B24">
        <f>ref!$E$2</f>
        <v>0</v>
      </c>
      <c r="C24" t="str">
        <f>VLOOKUP(Stammdaten[[#This Row],[Spieltag]],Tabelle2[],2,FALSE)</f>
        <v>Hinrunde</v>
      </c>
      <c r="D24">
        <v>3</v>
      </c>
      <c r="E24" t="s">
        <v>67</v>
      </c>
      <c r="F24">
        <v>2729</v>
      </c>
      <c r="G24">
        <v>7</v>
      </c>
      <c r="H24">
        <f>_xlfn.RANK.EQ(Stammdaten[[#This Row],[Punkte]],Stammdaten[Punkte],0)</f>
        <v>147</v>
      </c>
      <c r="I24" t="str">
        <f>IF(Stammdaten[[#This Row],[Punkte]]&lt;&gt;0,"Teilgenommen","Verpennt")</f>
        <v>Teilgenommen</v>
      </c>
    </row>
    <row r="25" spans="1:9" x14ac:dyDescent="0.25">
      <c r="A25">
        <f t="shared" si="0"/>
        <v>24</v>
      </c>
      <c r="B25">
        <f>ref!$E$2</f>
        <v>0</v>
      </c>
      <c r="C25" t="str">
        <f>VLOOKUP(Stammdaten[[#This Row],[Spieltag]],Tabelle2[],2,FALSE)</f>
        <v>Hinrunde</v>
      </c>
      <c r="D25">
        <v>3</v>
      </c>
      <c r="E25" t="s">
        <v>70</v>
      </c>
      <c r="F25">
        <v>2250</v>
      </c>
      <c r="G25">
        <v>8</v>
      </c>
      <c r="H25">
        <f>_xlfn.RANK.EQ(Stammdaten[[#This Row],[Punkte]],Stammdaten[Punkte],0)</f>
        <v>189</v>
      </c>
      <c r="I25" t="str">
        <f>IF(Stammdaten[[#This Row],[Punkte]]&lt;&gt;0,"Teilgenommen","Verpennt")</f>
        <v>Teilgenommen</v>
      </c>
    </row>
    <row r="26" spans="1:9" x14ac:dyDescent="0.25">
      <c r="A26">
        <f t="shared" si="0"/>
        <v>25</v>
      </c>
      <c r="B26">
        <f>ref!$E$2</f>
        <v>0</v>
      </c>
      <c r="C26" t="str">
        <f>VLOOKUP(Stammdaten[[#This Row],[Spieltag]],Tabelle2[],2,FALSE)</f>
        <v>Hinrunde</v>
      </c>
      <c r="D26">
        <v>4</v>
      </c>
      <c r="E26" t="s">
        <v>66</v>
      </c>
      <c r="F26">
        <v>4353</v>
      </c>
      <c r="G26">
        <v>1</v>
      </c>
      <c r="H26">
        <f>_xlfn.RANK.EQ(Stammdaten[[#This Row],[Punkte]],Stammdaten[Punkte],0)</f>
        <v>7</v>
      </c>
      <c r="I26" t="str">
        <f>IF(Stammdaten[[#This Row],[Punkte]]&lt;&gt;0,"Teilgenommen","Verpennt")</f>
        <v>Teilgenommen</v>
      </c>
    </row>
    <row r="27" spans="1:9" x14ac:dyDescent="0.25">
      <c r="A27">
        <f t="shared" si="0"/>
        <v>26</v>
      </c>
      <c r="B27">
        <f>ref!$E$2</f>
        <v>0</v>
      </c>
      <c r="C27" t="str">
        <f>VLOOKUP(Stammdaten[[#This Row],[Spieltag]],Tabelle2[],2,FALSE)</f>
        <v>Hinrunde</v>
      </c>
      <c r="D27">
        <v>4</v>
      </c>
      <c r="E27" t="s">
        <v>60</v>
      </c>
      <c r="F27">
        <v>4188</v>
      </c>
      <c r="G27">
        <v>2</v>
      </c>
      <c r="H27">
        <f>_xlfn.RANK.EQ(Stammdaten[[#This Row],[Punkte]],Stammdaten[Punkte],0)</f>
        <v>10</v>
      </c>
      <c r="I27" t="str">
        <f>IF(Stammdaten[[#This Row],[Punkte]]&lt;&gt;0,"Teilgenommen","Verpennt")</f>
        <v>Teilgenommen</v>
      </c>
    </row>
    <row r="28" spans="1:9" x14ac:dyDescent="0.25">
      <c r="A28">
        <f t="shared" si="0"/>
        <v>27</v>
      </c>
      <c r="B28">
        <f>ref!$E$2</f>
        <v>0</v>
      </c>
      <c r="C28" t="str">
        <f>VLOOKUP(Stammdaten[[#This Row],[Spieltag]],Tabelle2[],2,FALSE)</f>
        <v>Hinrunde</v>
      </c>
      <c r="D28">
        <v>4</v>
      </c>
      <c r="E28" t="s">
        <v>69</v>
      </c>
      <c r="F28">
        <v>4168</v>
      </c>
      <c r="G28">
        <v>3</v>
      </c>
      <c r="H28">
        <f>_xlfn.RANK.EQ(Stammdaten[[#This Row],[Punkte]],Stammdaten[Punkte],0)</f>
        <v>12</v>
      </c>
      <c r="I28" t="str">
        <f>IF(Stammdaten[[#This Row],[Punkte]]&lt;&gt;0,"Teilgenommen","Verpennt")</f>
        <v>Teilgenommen</v>
      </c>
    </row>
    <row r="29" spans="1:9" x14ac:dyDescent="0.25">
      <c r="A29">
        <f t="shared" si="0"/>
        <v>28</v>
      </c>
      <c r="B29">
        <f>ref!$E$2</f>
        <v>0</v>
      </c>
      <c r="C29" t="str">
        <f>VLOOKUP(Stammdaten[[#This Row],[Spieltag]],Tabelle2[],2,FALSE)</f>
        <v>Hinrunde</v>
      </c>
      <c r="D29">
        <v>4</v>
      </c>
      <c r="E29" t="s">
        <v>68</v>
      </c>
      <c r="F29">
        <v>3843</v>
      </c>
      <c r="G29">
        <v>4</v>
      </c>
      <c r="H29">
        <f>_xlfn.RANK.EQ(Stammdaten[[#This Row],[Punkte]],Stammdaten[Punkte],0)</f>
        <v>27</v>
      </c>
      <c r="I29" t="str">
        <f>IF(Stammdaten[[#This Row],[Punkte]]&lt;&gt;0,"Teilgenommen","Verpennt")</f>
        <v>Teilgenommen</v>
      </c>
    </row>
    <row r="30" spans="1:9" x14ac:dyDescent="0.25">
      <c r="A30">
        <f t="shared" si="0"/>
        <v>29</v>
      </c>
      <c r="B30">
        <f>ref!$E$2</f>
        <v>0</v>
      </c>
      <c r="C30" t="str">
        <f>VLOOKUP(Stammdaten[[#This Row],[Spieltag]],Tabelle2[],2,FALSE)</f>
        <v>Hinrunde</v>
      </c>
      <c r="D30">
        <v>4</v>
      </c>
      <c r="E30" t="s">
        <v>70</v>
      </c>
      <c r="F30">
        <v>3669</v>
      </c>
      <c r="G30">
        <v>5</v>
      </c>
      <c r="H30">
        <f>_xlfn.RANK.EQ(Stammdaten[[#This Row],[Punkte]],Stammdaten[Punkte],0)</f>
        <v>39</v>
      </c>
      <c r="I30" t="str">
        <f>IF(Stammdaten[[#This Row],[Punkte]]&lt;&gt;0,"Teilgenommen","Verpennt")</f>
        <v>Teilgenommen</v>
      </c>
    </row>
    <row r="31" spans="1:9" x14ac:dyDescent="0.25">
      <c r="A31">
        <f t="shared" si="0"/>
        <v>30</v>
      </c>
      <c r="B31">
        <f>ref!$E$2</f>
        <v>0</v>
      </c>
      <c r="C31" t="str">
        <f>VLOOKUP(Stammdaten[[#This Row],[Spieltag]],Tabelle2[],2,FALSE)</f>
        <v>Hinrunde</v>
      </c>
      <c r="D31">
        <v>4</v>
      </c>
      <c r="E31" t="s">
        <v>63</v>
      </c>
      <c r="F31">
        <v>3613</v>
      </c>
      <c r="G31">
        <v>6</v>
      </c>
      <c r="H31">
        <f>_xlfn.RANK.EQ(Stammdaten[[#This Row],[Punkte]],Stammdaten[Punkte],0)</f>
        <v>43</v>
      </c>
      <c r="I31" t="str">
        <f>IF(Stammdaten[[#This Row],[Punkte]]&lt;&gt;0,"Teilgenommen","Verpennt")</f>
        <v>Teilgenommen</v>
      </c>
    </row>
    <row r="32" spans="1:9" x14ac:dyDescent="0.25">
      <c r="A32">
        <f t="shared" si="0"/>
        <v>31</v>
      </c>
      <c r="B32">
        <f>ref!$E$2</f>
        <v>0</v>
      </c>
      <c r="C32" t="str">
        <f>VLOOKUP(Stammdaten[[#This Row],[Spieltag]],Tabelle2[],2,FALSE)</f>
        <v>Hinrunde</v>
      </c>
      <c r="D32">
        <v>4</v>
      </c>
      <c r="E32" t="s">
        <v>65</v>
      </c>
      <c r="F32">
        <v>3201</v>
      </c>
      <c r="G32">
        <v>7</v>
      </c>
      <c r="H32">
        <f>_xlfn.RANK.EQ(Stammdaten[[#This Row],[Punkte]],Stammdaten[Punkte],0)</f>
        <v>84</v>
      </c>
      <c r="I32" t="str">
        <f>IF(Stammdaten[[#This Row],[Punkte]]&lt;&gt;0,"Teilgenommen","Verpennt")</f>
        <v>Teilgenommen</v>
      </c>
    </row>
    <row r="33" spans="1:9" x14ac:dyDescent="0.25">
      <c r="A33">
        <f t="shared" si="0"/>
        <v>32</v>
      </c>
      <c r="B33">
        <f>ref!$E$2</f>
        <v>0</v>
      </c>
      <c r="C33" t="str">
        <f>VLOOKUP(Stammdaten[[#This Row],[Spieltag]],Tabelle2[],2,FALSE)</f>
        <v>Hinrunde</v>
      </c>
      <c r="D33">
        <v>4</v>
      </c>
      <c r="E33" t="s">
        <v>67</v>
      </c>
      <c r="F33">
        <v>2213</v>
      </c>
      <c r="G33">
        <v>8</v>
      </c>
      <c r="H33">
        <f>_xlfn.RANK.EQ(Stammdaten[[#This Row],[Punkte]],Stammdaten[Punkte],0)</f>
        <v>190</v>
      </c>
      <c r="I33" t="str">
        <f>IF(Stammdaten[[#This Row],[Punkte]]&lt;&gt;0,"Teilgenommen","Verpennt")</f>
        <v>Teilgenommen</v>
      </c>
    </row>
    <row r="34" spans="1:9" x14ac:dyDescent="0.25">
      <c r="A34">
        <f t="shared" ref="A34:A65" si="1">ROW()-1</f>
        <v>33</v>
      </c>
      <c r="B34">
        <f>ref!$E$2</f>
        <v>0</v>
      </c>
      <c r="C34" t="str">
        <f>VLOOKUP(Stammdaten[[#This Row],[Spieltag]],Tabelle2[],2,FALSE)</f>
        <v>Hinrunde</v>
      </c>
      <c r="D34">
        <v>5</v>
      </c>
      <c r="E34" t="s">
        <v>68</v>
      </c>
      <c r="F34">
        <v>4205</v>
      </c>
      <c r="G34">
        <v>1</v>
      </c>
      <c r="H34">
        <f>_xlfn.RANK.EQ(Stammdaten[[#This Row],[Punkte]],Stammdaten[Punkte],0)</f>
        <v>9</v>
      </c>
      <c r="I34" t="str">
        <f>IF(Stammdaten[[#This Row],[Punkte]]&lt;&gt;0,"Teilgenommen","Verpennt")</f>
        <v>Teilgenommen</v>
      </c>
    </row>
    <row r="35" spans="1:9" x14ac:dyDescent="0.25">
      <c r="A35">
        <f t="shared" si="1"/>
        <v>34</v>
      </c>
      <c r="B35">
        <f>ref!$E$2</f>
        <v>0</v>
      </c>
      <c r="C35" t="str">
        <f>VLOOKUP(Stammdaten[[#This Row],[Spieltag]],Tabelle2[],2,FALSE)</f>
        <v>Hinrunde</v>
      </c>
      <c r="D35">
        <v>5</v>
      </c>
      <c r="E35" t="s">
        <v>66</v>
      </c>
      <c r="F35">
        <v>4090</v>
      </c>
      <c r="G35">
        <v>2</v>
      </c>
      <c r="H35">
        <f>_xlfn.RANK.EQ(Stammdaten[[#This Row],[Punkte]],Stammdaten[Punkte],0)</f>
        <v>15</v>
      </c>
      <c r="I35" t="str">
        <f>IF(Stammdaten[[#This Row],[Punkte]]&lt;&gt;0,"Teilgenommen","Verpennt")</f>
        <v>Teilgenommen</v>
      </c>
    </row>
    <row r="36" spans="1:9" x14ac:dyDescent="0.25">
      <c r="A36">
        <f t="shared" si="1"/>
        <v>35</v>
      </c>
      <c r="B36">
        <f>ref!$E$2</f>
        <v>0</v>
      </c>
      <c r="C36" t="str">
        <f>VLOOKUP(Stammdaten[[#This Row],[Spieltag]],Tabelle2[],2,FALSE)</f>
        <v>Hinrunde</v>
      </c>
      <c r="D36">
        <v>5</v>
      </c>
      <c r="E36" t="s">
        <v>70</v>
      </c>
      <c r="F36">
        <v>4074</v>
      </c>
      <c r="G36">
        <v>3</v>
      </c>
      <c r="H36">
        <f>_xlfn.RANK.EQ(Stammdaten[[#This Row],[Punkte]],Stammdaten[Punkte],0)</f>
        <v>16</v>
      </c>
      <c r="I36" t="str">
        <f>IF(Stammdaten[[#This Row],[Punkte]]&lt;&gt;0,"Teilgenommen","Verpennt")</f>
        <v>Teilgenommen</v>
      </c>
    </row>
    <row r="37" spans="1:9" x14ac:dyDescent="0.25">
      <c r="A37">
        <f t="shared" si="1"/>
        <v>36</v>
      </c>
      <c r="B37">
        <f>ref!$E$2</f>
        <v>0</v>
      </c>
      <c r="C37" t="str">
        <f>VLOOKUP(Stammdaten[[#This Row],[Spieltag]],Tabelle2[],2,FALSE)</f>
        <v>Hinrunde</v>
      </c>
      <c r="D37">
        <v>5</v>
      </c>
      <c r="E37" t="s">
        <v>60</v>
      </c>
      <c r="F37">
        <v>3907</v>
      </c>
      <c r="G37">
        <v>4</v>
      </c>
      <c r="H37">
        <f>_xlfn.RANK.EQ(Stammdaten[[#This Row],[Punkte]],Stammdaten[Punkte],0)</f>
        <v>23</v>
      </c>
      <c r="I37" t="str">
        <f>IF(Stammdaten[[#This Row],[Punkte]]&lt;&gt;0,"Teilgenommen","Verpennt")</f>
        <v>Teilgenommen</v>
      </c>
    </row>
    <row r="38" spans="1:9" x14ac:dyDescent="0.25">
      <c r="A38">
        <f t="shared" si="1"/>
        <v>37</v>
      </c>
      <c r="B38">
        <f>ref!$E$2</f>
        <v>0</v>
      </c>
      <c r="C38" t="str">
        <f>VLOOKUP(Stammdaten[[#This Row],[Spieltag]],Tabelle2[],2,FALSE)</f>
        <v>Hinrunde</v>
      </c>
      <c r="D38">
        <v>5</v>
      </c>
      <c r="E38" t="s">
        <v>63</v>
      </c>
      <c r="F38">
        <v>3718</v>
      </c>
      <c r="G38">
        <v>5</v>
      </c>
      <c r="H38">
        <f>_xlfn.RANK.EQ(Stammdaten[[#This Row],[Punkte]],Stammdaten[Punkte],0)</f>
        <v>31</v>
      </c>
      <c r="I38" t="str">
        <f>IF(Stammdaten[[#This Row],[Punkte]]&lt;&gt;0,"Teilgenommen","Verpennt")</f>
        <v>Teilgenommen</v>
      </c>
    </row>
    <row r="39" spans="1:9" x14ac:dyDescent="0.25">
      <c r="A39">
        <f t="shared" si="1"/>
        <v>38</v>
      </c>
      <c r="B39">
        <f>ref!$E$2</f>
        <v>0</v>
      </c>
      <c r="C39" t="str">
        <f>VLOOKUP(Stammdaten[[#This Row],[Spieltag]],Tabelle2[],2,FALSE)</f>
        <v>Hinrunde</v>
      </c>
      <c r="D39">
        <v>5</v>
      </c>
      <c r="E39" t="s">
        <v>65</v>
      </c>
      <c r="F39">
        <v>2908</v>
      </c>
      <c r="G39">
        <v>6</v>
      </c>
      <c r="H39">
        <f>_xlfn.RANK.EQ(Stammdaten[[#This Row],[Punkte]],Stammdaten[Punkte],0)</f>
        <v>125</v>
      </c>
      <c r="I39" t="str">
        <f>IF(Stammdaten[[#This Row],[Punkte]]&lt;&gt;0,"Teilgenommen","Verpennt")</f>
        <v>Teilgenommen</v>
      </c>
    </row>
    <row r="40" spans="1:9" x14ac:dyDescent="0.25">
      <c r="A40">
        <f t="shared" si="1"/>
        <v>39</v>
      </c>
      <c r="B40">
        <f>ref!$E$2</f>
        <v>0</v>
      </c>
      <c r="C40" t="str">
        <f>VLOOKUP(Stammdaten[[#This Row],[Spieltag]],Tabelle2[],2,FALSE)</f>
        <v>Hinrunde</v>
      </c>
      <c r="D40">
        <v>5</v>
      </c>
      <c r="E40" t="s">
        <v>69</v>
      </c>
      <c r="F40">
        <v>2766</v>
      </c>
      <c r="G40">
        <v>7</v>
      </c>
      <c r="H40">
        <f>_xlfn.RANK.EQ(Stammdaten[[#This Row],[Punkte]],Stammdaten[Punkte],0)</f>
        <v>139</v>
      </c>
      <c r="I40" t="str">
        <f>IF(Stammdaten[[#This Row],[Punkte]]&lt;&gt;0,"Teilgenommen","Verpennt")</f>
        <v>Teilgenommen</v>
      </c>
    </row>
    <row r="41" spans="1:9" x14ac:dyDescent="0.25">
      <c r="A41">
        <f t="shared" si="1"/>
        <v>40</v>
      </c>
      <c r="B41">
        <f>ref!$E$2</f>
        <v>0</v>
      </c>
      <c r="C41" t="str">
        <f>VLOOKUP(Stammdaten[[#This Row],[Spieltag]],Tabelle2[],2,FALSE)</f>
        <v>Hinrunde</v>
      </c>
      <c r="D41">
        <v>5</v>
      </c>
      <c r="E41" t="s">
        <v>67</v>
      </c>
      <c r="F41">
        <v>2189</v>
      </c>
      <c r="G41">
        <v>8</v>
      </c>
      <c r="H41">
        <f>_xlfn.RANK.EQ(Stammdaten[[#This Row],[Punkte]],Stammdaten[Punkte],0)</f>
        <v>191</v>
      </c>
      <c r="I41" t="str">
        <f>IF(Stammdaten[[#This Row],[Punkte]]&lt;&gt;0,"Teilgenommen","Verpennt")</f>
        <v>Teilgenommen</v>
      </c>
    </row>
    <row r="42" spans="1:9" x14ac:dyDescent="0.25">
      <c r="A42">
        <f t="shared" si="1"/>
        <v>41</v>
      </c>
      <c r="B42">
        <f>ref!$E$2</f>
        <v>0</v>
      </c>
      <c r="C42" t="str">
        <f>VLOOKUP(Stammdaten[[#This Row],[Spieltag]],Tabelle2[],2,FALSE)</f>
        <v>Hinrunde</v>
      </c>
      <c r="D42">
        <v>6</v>
      </c>
      <c r="E42" t="s">
        <v>67</v>
      </c>
      <c r="F42">
        <v>3255</v>
      </c>
      <c r="G42">
        <v>1</v>
      </c>
      <c r="H42">
        <f>_xlfn.RANK.EQ(Stammdaten[[#This Row],[Punkte]],Stammdaten[Punkte],0)</f>
        <v>78</v>
      </c>
      <c r="I42" t="str">
        <f>IF(Stammdaten[[#This Row],[Punkte]]&lt;&gt;0,"Teilgenommen","Verpennt")</f>
        <v>Teilgenommen</v>
      </c>
    </row>
    <row r="43" spans="1:9" x14ac:dyDescent="0.25">
      <c r="A43">
        <f t="shared" si="1"/>
        <v>42</v>
      </c>
      <c r="B43">
        <f>ref!$E$2</f>
        <v>0</v>
      </c>
      <c r="C43" t="str">
        <f>VLOOKUP(Stammdaten[[#This Row],[Spieltag]],Tabelle2[],2,FALSE)</f>
        <v>Hinrunde</v>
      </c>
      <c r="D43">
        <v>6</v>
      </c>
      <c r="E43" t="s">
        <v>65</v>
      </c>
      <c r="F43">
        <v>3089</v>
      </c>
      <c r="G43">
        <v>2</v>
      </c>
      <c r="H43">
        <f>_xlfn.RANK.EQ(Stammdaten[[#This Row],[Punkte]],Stammdaten[Punkte],0)</f>
        <v>102</v>
      </c>
      <c r="I43" t="str">
        <f>IF(Stammdaten[[#This Row],[Punkte]]&lt;&gt;0,"Teilgenommen","Verpennt")</f>
        <v>Teilgenommen</v>
      </c>
    </row>
    <row r="44" spans="1:9" x14ac:dyDescent="0.25">
      <c r="A44">
        <f t="shared" si="1"/>
        <v>43</v>
      </c>
      <c r="B44">
        <f>ref!$E$2</f>
        <v>0</v>
      </c>
      <c r="C44" t="str">
        <f>VLOOKUP(Stammdaten[[#This Row],[Spieltag]],Tabelle2[],2,FALSE)</f>
        <v>Hinrunde</v>
      </c>
      <c r="D44">
        <v>6</v>
      </c>
      <c r="E44" t="s">
        <v>60</v>
      </c>
      <c r="F44">
        <v>3089</v>
      </c>
      <c r="G44">
        <v>2</v>
      </c>
      <c r="H44">
        <f>_xlfn.RANK.EQ(Stammdaten[[#This Row],[Punkte]],Stammdaten[Punkte],0)</f>
        <v>102</v>
      </c>
      <c r="I44" t="str">
        <f>IF(Stammdaten[[#This Row],[Punkte]]&lt;&gt;0,"Teilgenommen","Verpennt")</f>
        <v>Teilgenommen</v>
      </c>
    </row>
    <row r="45" spans="1:9" x14ac:dyDescent="0.25">
      <c r="A45">
        <f t="shared" si="1"/>
        <v>44</v>
      </c>
      <c r="B45">
        <f>ref!$E$2</f>
        <v>0</v>
      </c>
      <c r="C45" t="str">
        <f>VLOOKUP(Stammdaten[[#This Row],[Spieltag]],Tabelle2[],2,FALSE)</f>
        <v>Hinrunde</v>
      </c>
      <c r="D45">
        <v>6</v>
      </c>
      <c r="E45" t="s">
        <v>68</v>
      </c>
      <c r="F45">
        <v>2989</v>
      </c>
      <c r="G45">
        <v>4</v>
      </c>
      <c r="H45">
        <f>_xlfn.RANK.EQ(Stammdaten[[#This Row],[Punkte]],Stammdaten[Punkte],0)</f>
        <v>112</v>
      </c>
      <c r="I45" t="str">
        <f>IF(Stammdaten[[#This Row],[Punkte]]&lt;&gt;0,"Teilgenommen","Verpennt")</f>
        <v>Teilgenommen</v>
      </c>
    </row>
    <row r="46" spans="1:9" x14ac:dyDescent="0.25">
      <c r="A46">
        <f t="shared" si="1"/>
        <v>45</v>
      </c>
      <c r="B46">
        <f>ref!$E$2</f>
        <v>0</v>
      </c>
      <c r="C46" t="str">
        <f>VLOOKUP(Stammdaten[[#This Row],[Spieltag]],Tabelle2[],2,FALSE)</f>
        <v>Hinrunde</v>
      </c>
      <c r="D46">
        <v>6</v>
      </c>
      <c r="E46" t="s">
        <v>70</v>
      </c>
      <c r="F46">
        <v>2623</v>
      </c>
      <c r="G46">
        <v>5</v>
      </c>
      <c r="H46">
        <f>_xlfn.RANK.EQ(Stammdaten[[#This Row],[Punkte]],Stammdaten[Punkte],0)</f>
        <v>155</v>
      </c>
      <c r="I46" t="str">
        <f>IF(Stammdaten[[#This Row],[Punkte]]&lt;&gt;0,"Teilgenommen","Verpennt")</f>
        <v>Teilgenommen</v>
      </c>
    </row>
    <row r="47" spans="1:9" x14ac:dyDescent="0.25">
      <c r="A47">
        <f t="shared" si="1"/>
        <v>46</v>
      </c>
      <c r="B47">
        <f>ref!$E$2</f>
        <v>0</v>
      </c>
      <c r="C47" t="str">
        <f>VLOOKUP(Stammdaten[[#This Row],[Spieltag]],Tabelle2[],2,FALSE)</f>
        <v>Hinrunde</v>
      </c>
      <c r="D47">
        <v>6</v>
      </c>
      <c r="E47" t="s">
        <v>69</v>
      </c>
      <c r="F47">
        <v>2519</v>
      </c>
      <c r="G47">
        <v>6</v>
      </c>
      <c r="H47">
        <f>_xlfn.RANK.EQ(Stammdaten[[#This Row],[Punkte]],Stammdaten[Punkte],0)</f>
        <v>167</v>
      </c>
      <c r="I47" t="str">
        <f>IF(Stammdaten[[#This Row],[Punkte]]&lt;&gt;0,"Teilgenommen","Verpennt")</f>
        <v>Teilgenommen</v>
      </c>
    </row>
    <row r="48" spans="1:9" x14ac:dyDescent="0.25">
      <c r="A48">
        <f t="shared" si="1"/>
        <v>47</v>
      </c>
      <c r="B48">
        <f>ref!$E$2</f>
        <v>0</v>
      </c>
      <c r="C48" t="str">
        <f>VLOOKUP(Stammdaten[[#This Row],[Spieltag]],Tabelle2[],2,FALSE)</f>
        <v>Hinrunde</v>
      </c>
      <c r="D48">
        <v>6</v>
      </c>
      <c r="E48" t="s">
        <v>63</v>
      </c>
      <c r="F48">
        <v>1919</v>
      </c>
      <c r="G48">
        <v>7</v>
      </c>
      <c r="H48">
        <f>_xlfn.RANK.EQ(Stammdaten[[#This Row],[Punkte]],Stammdaten[Punkte],0)</f>
        <v>203</v>
      </c>
      <c r="I48" t="str">
        <f>IF(Stammdaten[[#This Row],[Punkte]]&lt;&gt;0,"Teilgenommen","Verpennt")</f>
        <v>Teilgenommen</v>
      </c>
    </row>
    <row r="49" spans="1:9" x14ac:dyDescent="0.25">
      <c r="A49">
        <f t="shared" si="1"/>
        <v>48</v>
      </c>
      <c r="B49">
        <f>ref!$E$2</f>
        <v>0</v>
      </c>
      <c r="C49" t="str">
        <f>VLOOKUP(Stammdaten[[#This Row],[Spieltag]],Tabelle2[],2,FALSE)</f>
        <v>Hinrunde</v>
      </c>
      <c r="D49">
        <v>6</v>
      </c>
      <c r="E49" t="s">
        <v>66</v>
      </c>
      <c r="F49">
        <v>1681</v>
      </c>
      <c r="G49">
        <v>8</v>
      </c>
      <c r="H49">
        <f>_xlfn.RANK.EQ(Stammdaten[[#This Row],[Punkte]],Stammdaten[Punkte],0)</f>
        <v>210</v>
      </c>
      <c r="I49" t="str">
        <f>IF(Stammdaten[[#This Row],[Punkte]]&lt;&gt;0,"Teilgenommen","Verpennt")</f>
        <v>Teilgenommen</v>
      </c>
    </row>
    <row r="50" spans="1:9" x14ac:dyDescent="0.25">
      <c r="A50">
        <f t="shared" si="1"/>
        <v>49</v>
      </c>
      <c r="B50">
        <f>ref!$E$2</f>
        <v>0</v>
      </c>
      <c r="C50" t="str">
        <f>VLOOKUP(Stammdaten[[#This Row],[Spieltag]],Tabelle2[],2,FALSE)</f>
        <v>Hinrunde</v>
      </c>
      <c r="D50">
        <v>7</v>
      </c>
      <c r="E50" t="s">
        <v>67</v>
      </c>
      <c r="F50">
        <v>3666</v>
      </c>
      <c r="G50">
        <v>1</v>
      </c>
      <c r="H50">
        <f>_xlfn.RANK.EQ(Stammdaten[[#This Row],[Punkte]],Stammdaten[Punkte],0)</f>
        <v>40</v>
      </c>
      <c r="I50" t="str">
        <f>IF(Stammdaten[[#This Row],[Punkte]]&lt;&gt;0,"Teilgenommen","Verpennt")</f>
        <v>Teilgenommen</v>
      </c>
    </row>
    <row r="51" spans="1:9" x14ac:dyDescent="0.25">
      <c r="A51">
        <f t="shared" si="1"/>
        <v>50</v>
      </c>
      <c r="B51">
        <f>ref!$E$2</f>
        <v>0</v>
      </c>
      <c r="C51" t="str">
        <f>VLOOKUP(Stammdaten[[#This Row],[Spieltag]],Tabelle2[],2,FALSE)</f>
        <v>Hinrunde</v>
      </c>
      <c r="D51">
        <v>7</v>
      </c>
      <c r="E51" t="s">
        <v>60</v>
      </c>
      <c r="F51">
        <v>2995</v>
      </c>
      <c r="G51">
        <v>2</v>
      </c>
      <c r="H51">
        <f>_xlfn.RANK.EQ(Stammdaten[[#This Row],[Punkte]],Stammdaten[Punkte],0)</f>
        <v>110</v>
      </c>
      <c r="I51" t="str">
        <f>IF(Stammdaten[[#This Row],[Punkte]]&lt;&gt;0,"Teilgenommen","Verpennt")</f>
        <v>Teilgenommen</v>
      </c>
    </row>
    <row r="52" spans="1:9" x14ac:dyDescent="0.25">
      <c r="A52">
        <f t="shared" si="1"/>
        <v>51</v>
      </c>
      <c r="B52">
        <f>ref!$E$2</f>
        <v>0</v>
      </c>
      <c r="C52" t="str">
        <f>VLOOKUP(Stammdaten[[#This Row],[Spieltag]],Tabelle2[],2,FALSE)</f>
        <v>Hinrunde</v>
      </c>
      <c r="D52">
        <v>7</v>
      </c>
      <c r="E52" t="s">
        <v>63</v>
      </c>
      <c r="F52">
        <v>2856</v>
      </c>
      <c r="G52">
        <v>3</v>
      </c>
      <c r="H52">
        <f>_xlfn.RANK.EQ(Stammdaten[[#This Row],[Punkte]],Stammdaten[Punkte],0)</f>
        <v>131</v>
      </c>
      <c r="I52" t="str">
        <f>IF(Stammdaten[[#This Row],[Punkte]]&lt;&gt;0,"Teilgenommen","Verpennt")</f>
        <v>Teilgenommen</v>
      </c>
    </row>
    <row r="53" spans="1:9" x14ac:dyDescent="0.25">
      <c r="A53">
        <f t="shared" si="1"/>
        <v>52</v>
      </c>
      <c r="B53">
        <f>ref!$E$2</f>
        <v>0</v>
      </c>
      <c r="C53" t="str">
        <f>VLOOKUP(Stammdaten[[#This Row],[Spieltag]],Tabelle2[],2,FALSE)</f>
        <v>Hinrunde</v>
      </c>
      <c r="D53">
        <v>7</v>
      </c>
      <c r="E53" t="s">
        <v>68</v>
      </c>
      <c r="F53">
        <v>2630</v>
      </c>
      <c r="G53">
        <v>4</v>
      </c>
      <c r="H53">
        <f>_xlfn.RANK.EQ(Stammdaten[[#This Row],[Punkte]],Stammdaten[Punkte],0)</f>
        <v>154</v>
      </c>
      <c r="I53" t="str">
        <f>IF(Stammdaten[[#This Row],[Punkte]]&lt;&gt;0,"Teilgenommen","Verpennt")</f>
        <v>Teilgenommen</v>
      </c>
    </row>
    <row r="54" spans="1:9" x14ac:dyDescent="0.25">
      <c r="A54">
        <f t="shared" si="1"/>
        <v>53</v>
      </c>
      <c r="B54">
        <f>ref!$E$2</f>
        <v>0</v>
      </c>
      <c r="C54" t="str">
        <f>VLOOKUP(Stammdaten[[#This Row],[Spieltag]],Tabelle2[],2,FALSE)</f>
        <v>Hinrunde</v>
      </c>
      <c r="D54">
        <v>7</v>
      </c>
      <c r="E54" t="s">
        <v>65</v>
      </c>
      <c r="F54">
        <v>2403</v>
      </c>
      <c r="G54">
        <v>5</v>
      </c>
      <c r="H54">
        <f>_xlfn.RANK.EQ(Stammdaten[[#This Row],[Punkte]],Stammdaten[Punkte],0)</f>
        <v>178</v>
      </c>
      <c r="I54" t="str">
        <f>IF(Stammdaten[[#This Row],[Punkte]]&lt;&gt;0,"Teilgenommen","Verpennt")</f>
        <v>Teilgenommen</v>
      </c>
    </row>
    <row r="55" spans="1:9" x14ac:dyDescent="0.25">
      <c r="A55">
        <f t="shared" si="1"/>
        <v>54</v>
      </c>
      <c r="B55">
        <f>ref!$E$2</f>
        <v>0</v>
      </c>
      <c r="C55" t="str">
        <f>VLOOKUP(Stammdaten[[#This Row],[Spieltag]],Tabelle2[],2,FALSE)</f>
        <v>Hinrunde</v>
      </c>
      <c r="D55">
        <v>7</v>
      </c>
      <c r="E55" t="s">
        <v>66</v>
      </c>
      <c r="F55">
        <v>2354</v>
      </c>
      <c r="G55">
        <v>6</v>
      </c>
      <c r="H55">
        <f>_xlfn.RANK.EQ(Stammdaten[[#This Row],[Punkte]],Stammdaten[Punkte],0)</f>
        <v>183</v>
      </c>
      <c r="I55" t="str">
        <f>IF(Stammdaten[[#This Row],[Punkte]]&lt;&gt;0,"Teilgenommen","Verpennt")</f>
        <v>Teilgenommen</v>
      </c>
    </row>
    <row r="56" spans="1:9" x14ac:dyDescent="0.25">
      <c r="A56">
        <f t="shared" si="1"/>
        <v>55</v>
      </c>
      <c r="B56">
        <f>ref!$E$2</f>
        <v>0</v>
      </c>
      <c r="C56" t="str">
        <f>VLOOKUP(Stammdaten[[#This Row],[Spieltag]],Tabelle2[],2,FALSE)</f>
        <v>Hinrunde</v>
      </c>
      <c r="D56">
        <v>7</v>
      </c>
      <c r="E56" t="s">
        <v>70</v>
      </c>
      <c r="F56">
        <v>2173</v>
      </c>
      <c r="G56">
        <v>7</v>
      </c>
      <c r="H56">
        <f>_xlfn.RANK.EQ(Stammdaten[[#This Row],[Punkte]],Stammdaten[Punkte],0)</f>
        <v>192</v>
      </c>
      <c r="I56" t="str">
        <f>IF(Stammdaten[[#This Row],[Punkte]]&lt;&gt;0,"Teilgenommen","Verpennt")</f>
        <v>Teilgenommen</v>
      </c>
    </row>
    <row r="57" spans="1:9" x14ac:dyDescent="0.25">
      <c r="A57">
        <f t="shared" si="1"/>
        <v>56</v>
      </c>
      <c r="B57">
        <f>ref!$E$2</f>
        <v>0</v>
      </c>
      <c r="C57" t="str">
        <f>VLOOKUP(Stammdaten[[#This Row],[Spieltag]],Tabelle2[],2,FALSE)</f>
        <v>Hinrunde</v>
      </c>
      <c r="D57">
        <v>7</v>
      </c>
      <c r="E57" t="s">
        <v>69</v>
      </c>
      <c r="F57">
        <v>1909</v>
      </c>
      <c r="G57">
        <v>8</v>
      </c>
      <c r="H57">
        <f>_xlfn.RANK.EQ(Stammdaten[[#This Row],[Punkte]],Stammdaten[Punkte],0)</f>
        <v>205</v>
      </c>
      <c r="I57" t="str">
        <f>IF(Stammdaten[[#This Row],[Punkte]]&lt;&gt;0,"Teilgenommen","Verpennt")</f>
        <v>Teilgenommen</v>
      </c>
    </row>
    <row r="58" spans="1:9" x14ac:dyDescent="0.25">
      <c r="A58">
        <f t="shared" si="1"/>
        <v>57</v>
      </c>
      <c r="B58">
        <f>ref!$E$2</f>
        <v>0</v>
      </c>
      <c r="C58" t="str">
        <f>VLOOKUP(Stammdaten[[#This Row],[Spieltag]],Tabelle2[],2,FALSE)</f>
        <v>Hinrunde</v>
      </c>
      <c r="D58">
        <v>8</v>
      </c>
      <c r="E58" t="s">
        <v>65</v>
      </c>
      <c r="F58">
        <v>3963</v>
      </c>
      <c r="G58">
        <v>1</v>
      </c>
      <c r="H58">
        <f>_xlfn.RANK.EQ(Stammdaten[[#This Row],[Punkte]],Stammdaten[Punkte],0)</f>
        <v>20</v>
      </c>
      <c r="I58" t="str">
        <f>IF(Stammdaten[[#This Row],[Punkte]]&lt;&gt;0,"Teilgenommen","Verpennt")</f>
        <v>Teilgenommen</v>
      </c>
    </row>
    <row r="59" spans="1:9" x14ac:dyDescent="0.25">
      <c r="A59">
        <f t="shared" si="1"/>
        <v>58</v>
      </c>
      <c r="B59">
        <f>ref!$E$2</f>
        <v>0</v>
      </c>
      <c r="C59" t="str">
        <f>VLOOKUP(Stammdaten[[#This Row],[Spieltag]],Tabelle2[],2,FALSE)</f>
        <v>Hinrunde</v>
      </c>
      <c r="D59">
        <v>8</v>
      </c>
      <c r="E59" t="s">
        <v>70</v>
      </c>
      <c r="F59">
        <v>3855</v>
      </c>
      <c r="G59">
        <v>2</v>
      </c>
      <c r="H59">
        <f>_xlfn.RANK.EQ(Stammdaten[[#This Row],[Punkte]],Stammdaten[Punkte],0)</f>
        <v>26</v>
      </c>
      <c r="I59" t="str">
        <f>IF(Stammdaten[[#This Row],[Punkte]]&lt;&gt;0,"Teilgenommen","Verpennt")</f>
        <v>Teilgenommen</v>
      </c>
    </row>
    <row r="60" spans="1:9" x14ac:dyDescent="0.25">
      <c r="A60">
        <f t="shared" si="1"/>
        <v>59</v>
      </c>
      <c r="B60">
        <f>ref!$E$2</f>
        <v>0</v>
      </c>
      <c r="C60" t="str">
        <f>VLOOKUP(Stammdaten[[#This Row],[Spieltag]],Tabelle2[],2,FALSE)</f>
        <v>Hinrunde</v>
      </c>
      <c r="D60">
        <v>8</v>
      </c>
      <c r="E60" t="s">
        <v>60</v>
      </c>
      <c r="F60">
        <v>2993</v>
      </c>
      <c r="G60">
        <v>3</v>
      </c>
      <c r="H60">
        <f>_xlfn.RANK.EQ(Stammdaten[[#This Row],[Punkte]],Stammdaten[Punkte],0)</f>
        <v>111</v>
      </c>
      <c r="I60" t="str">
        <f>IF(Stammdaten[[#This Row],[Punkte]]&lt;&gt;0,"Teilgenommen","Verpennt")</f>
        <v>Teilgenommen</v>
      </c>
    </row>
    <row r="61" spans="1:9" x14ac:dyDescent="0.25">
      <c r="A61">
        <f t="shared" si="1"/>
        <v>60</v>
      </c>
      <c r="B61">
        <f>ref!$E$2</f>
        <v>0</v>
      </c>
      <c r="C61" t="str">
        <f>VLOOKUP(Stammdaten[[#This Row],[Spieltag]],Tabelle2[],2,FALSE)</f>
        <v>Hinrunde</v>
      </c>
      <c r="D61">
        <v>8</v>
      </c>
      <c r="E61" t="s">
        <v>63</v>
      </c>
      <c r="F61">
        <v>2618</v>
      </c>
      <c r="G61">
        <v>4</v>
      </c>
      <c r="H61">
        <f>_xlfn.RANK.EQ(Stammdaten[[#This Row],[Punkte]],Stammdaten[Punkte],0)</f>
        <v>157</v>
      </c>
      <c r="I61" t="str">
        <f>IF(Stammdaten[[#This Row],[Punkte]]&lt;&gt;0,"Teilgenommen","Verpennt")</f>
        <v>Teilgenommen</v>
      </c>
    </row>
    <row r="62" spans="1:9" x14ac:dyDescent="0.25">
      <c r="A62">
        <f t="shared" si="1"/>
        <v>61</v>
      </c>
      <c r="B62">
        <f>ref!$E$2</f>
        <v>0</v>
      </c>
      <c r="C62" t="str">
        <f>VLOOKUP(Stammdaten[[#This Row],[Spieltag]],Tabelle2[],2,FALSE)</f>
        <v>Hinrunde</v>
      </c>
      <c r="D62">
        <v>8</v>
      </c>
      <c r="E62" t="s">
        <v>69</v>
      </c>
      <c r="F62">
        <v>2398</v>
      </c>
      <c r="G62">
        <v>5</v>
      </c>
      <c r="H62">
        <f>_xlfn.RANK.EQ(Stammdaten[[#This Row],[Punkte]],Stammdaten[Punkte],0)</f>
        <v>179</v>
      </c>
      <c r="I62" t="str">
        <f>IF(Stammdaten[[#This Row],[Punkte]]&lt;&gt;0,"Teilgenommen","Verpennt")</f>
        <v>Teilgenommen</v>
      </c>
    </row>
    <row r="63" spans="1:9" x14ac:dyDescent="0.25">
      <c r="A63">
        <f t="shared" si="1"/>
        <v>62</v>
      </c>
      <c r="B63">
        <f>ref!$E$2</f>
        <v>0</v>
      </c>
      <c r="C63" t="str">
        <f>VLOOKUP(Stammdaten[[#This Row],[Spieltag]],Tabelle2[],2,FALSE)</f>
        <v>Hinrunde</v>
      </c>
      <c r="D63">
        <v>8</v>
      </c>
      <c r="E63" t="s">
        <v>68</v>
      </c>
      <c r="F63">
        <v>2119</v>
      </c>
      <c r="G63">
        <v>6</v>
      </c>
      <c r="H63">
        <f>_xlfn.RANK.EQ(Stammdaten[[#This Row],[Punkte]],Stammdaten[Punkte],0)</f>
        <v>193</v>
      </c>
      <c r="I63" t="str">
        <f>IF(Stammdaten[[#This Row],[Punkte]]&lt;&gt;0,"Teilgenommen","Verpennt")</f>
        <v>Teilgenommen</v>
      </c>
    </row>
    <row r="64" spans="1:9" x14ac:dyDescent="0.25">
      <c r="A64">
        <f t="shared" si="1"/>
        <v>63</v>
      </c>
      <c r="B64">
        <f>ref!$E$2</f>
        <v>0</v>
      </c>
      <c r="C64" t="str">
        <f>VLOOKUP(Stammdaten[[#This Row],[Spieltag]],Tabelle2[],2,FALSE)</f>
        <v>Hinrunde</v>
      </c>
      <c r="D64">
        <v>8</v>
      </c>
      <c r="E64" t="s">
        <v>67</v>
      </c>
      <c r="F64">
        <v>1759</v>
      </c>
      <c r="G64">
        <v>7</v>
      </c>
      <c r="H64">
        <f>_xlfn.RANK.EQ(Stammdaten[[#This Row],[Punkte]],Stammdaten[Punkte],0)</f>
        <v>208</v>
      </c>
      <c r="I64" t="str">
        <f>IF(Stammdaten[[#This Row],[Punkte]]&lt;&gt;0,"Teilgenommen","Verpennt")</f>
        <v>Teilgenommen</v>
      </c>
    </row>
    <row r="65" spans="1:9" x14ac:dyDescent="0.25">
      <c r="A65">
        <f t="shared" si="1"/>
        <v>64</v>
      </c>
      <c r="B65">
        <f>ref!$E$2</f>
        <v>0</v>
      </c>
      <c r="C65" t="str">
        <f>VLOOKUP(Stammdaten[[#This Row],[Spieltag]],Tabelle2[],2,FALSE)</f>
        <v>Hinrunde</v>
      </c>
      <c r="D65">
        <v>8</v>
      </c>
      <c r="E65" t="s">
        <v>66</v>
      </c>
      <c r="F65">
        <v>0</v>
      </c>
      <c r="G65">
        <v>8</v>
      </c>
      <c r="H65">
        <f>_xlfn.RANK.EQ(Stammdaten[[#This Row],[Punkte]],Stammdaten[Punkte],0)</f>
        <v>215</v>
      </c>
      <c r="I65" t="str">
        <f>IF(Stammdaten[[#This Row],[Punkte]]&lt;&gt;0,"Teilgenommen","Verpennt")</f>
        <v>Verpennt</v>
      </c>
    </row>
    <row r="66" spans="1:9" x14ac:dyDescent="0.25">
      <c r="A66">
        <f t="shared" ref="A66:A97" si="2">ROW()-1</f>
        <v>65</v>
      </c>
      <c r="B66">
        <f>ref!$E$2</f>
        <v>0</v>
      </c>
      <c r="C66" t="str">
        <f>VLOOKUP(Stammdaten[[#This Row],[Spieltag]],Tabelle2[],2,FALSE)</f>
        <v>Hinrunde</v>
      </c>
      <c r="D66">
        <v>9</v>
      </c>
      <c r="E66" t="s">
        <v>70</v>
      </c>
      <c r="F66">
        <v>3592</v>
      </c>
      <c r="G66">
        <v>1</v>
      </c>
      <c r="H66">
        <f>_xlfn.RANK.EQ(Stammdaten[[#This Row],[Punkte]],Stammdaten[Punkte],0)</f>
        <v>45</v>
      </c>
      <c r="I66" t="str">
        <f>IF(Stammdaten[[#This Row],[Punkte]]&lt;&gt;0,"Teilgenommen","Verpennt")</f>
        <v>Teilgenommen</v>
      </c>
    </row>
    <row r="67" spans="1:9" x14ac:dyDescent="0.25">
      <c r="A67">
        <f t="shared" si="2"/>
        <v>66</v>
      </c>
      <c r="B67">
        <f>ref!$E$2</f>
        <v>0</v>
      </c>
      <c r="C67" t="str">
        <f>VLOOKUP(Stammdaten[[#This Row],[Spieltag]],Tabelle2[],2,FALSE)</f>
        <v>Hinrunde</v>
      </c>
      <c r="D67">
        <v>9</v>
      </c>
      <c r="E67" t="s">
        <v>65</v>
      </c>
      <c r="F67">
        <v>3273</v>
      </c>
      <c r="G67">
        <v>2</v>
      </c>
      <c r="H67">
        <f>_xlfn.RANK.EQ(Stammdaten[[#This Row],[Punkte]],Stammdaten[Punkte],0)</f>
        <v>75</v>
      </c>
      <c r="I67" t="str">
        <f>IF(Stammdaten[[#This Row],[Punkte]]&lt;&gt;0,"Teilgenommen","Verpennt")</f>
        <v>Teilgenommen</v>
      </c>
    </row>
    <row r="68" spans="1:9" x14ac:dyDescent="0.25">
      <c r="A68">
        <f t="shared" si="2"/>
        <v>67</v>
      </c>
      <c r="B68">
        <f>ref!$E$2</f>
        <v>0</v>
      </c>
      <c r="C68" t="str">
        <f>VLOOKUP(Stammdaten[[#This Row],[Spieltag]],Tabelle2[],2,FALSE)</f>
        <v>Hinrunde</v>
      </c>
      <c r="D68">
        <v>9</v>
      </c>
      <c r="E68" t="s">
        <v>60</v>
      </c>
      <c r="F68">
        <v>3186</v>
      </c>
      <c r="G68">
        <v>3</v>
      </c>
      <c r="H68">
        <f>_xlfn.RANK.EQ(Stammdaten[[#This Row],[Punkte]],Stammdaten[Punkte],0)</f>
        <v>87</v>
      </c>
      <c r="I68" t="str">
        <f>IF(Stammdaten[[#This Row],[Punkte]]&lt;&gt;0,"Teilgenommen","Verpennt")</f>
        <v>Teilgenommen</v>
      </c>
    </row>
    <row r="69" spans="1:9" x14ac:dyDescent="0.25">
      <c r="A69">
        <f t="shared" si="2"/>
        <v>68</v>
      </c>
      <c r="B69">
        <f>ref!$E$2</f>
        <v>0</v>
      </c>
      <c r="C69" t="str">
        <f>VLOOKUP(Stammdaten[[#This Row],[Spieltag]],Tabelle2[],2,FALSE)</f>
        <v>Hinrunde</v>
      </c>
      <c r="D69">
        <v>9</v>
      </c>
      <c r="E69" t="s">
        <v>67</v>
      </c>
      <c r="F69">
        <v>3117</v>
      </c>
      <c r="G69">
        <v>4</v>
      </c>
      <c r="H69">
        <f>_xlfn.RANK.EQ(Stammdaten[[#This Row],[Punkte]],Stammdaten[Punkte],0)</f>
        <v>97</v>
      </c>
      <c r="I69" t="str">
        <f>IF(Stammdaten[[#This Row],[Punkte]]&lt;&gt;0,"Teilgenommen","Verpennt")</f>
        <v>Teilgenommen</v>
      </c>
    </row>
    <row r="70" spans="1:9" x14ac:dyDescent="0.25">
      <c r="A70">
        <f t="shared" si="2"/>
        <v>69</v>
      </c>
      <c r="B70">
        <f>ref!$E$2</f>
        <v>0</v>
      </c>
      <c r="C70" t="str">
        <f>VLOOKUP(Stammdaten[[#This Row],[Spieltag]],Tabelle2[],2,FALSE)</f>
        <v>Hinrunde</v>
      </c>
      <c r="D70">
        <v>9</v>
      </c>
      <c r="E70" t="s">
        <v>68</v>
      </c>
      <c r="F70">
        <v>2927</v>
      </c>
      <c r="G70">
        <v>5</v>
      </c>
      <c r="H70">
        <f>_xlfn.RANK.EQ(Stammdaten[[#This Row],[Punkte]],Stammdaten[Punkte],0)</f>
        <v>123</v>
      </c>
      <c r="I70" t="str">
        <f>IF(Stammdaten[[#This Row],[Punkte]]&lt;&gt;0,"Teilgenommen","Verpennt")</f>
        <v>Teilgenommen</v>
      </c>
    </row>
    <row r="71" spans="1:9" x14ac:dyDescent="0.25">
      <c r="A71">
        <f t="shared" si="2"/>
        <v>70</v>
      </c>
      <c r="B71">
        <f>ref!$E$2</f>
        <v>0</v>
      </c>
      <c r="C71" t="str">
        <f>VLOOKUP(Stammdaten[[#This Row],[Spieltag]],Tabelle2[],2,FALSE)</f>
        <v>Hinrunde</v>
      </c>
      <c r="D71">
        <v>9</v>
      </c>
      <c r="E71" t="s">
        <v>63</v>
      </c>
      <c r="F71">
        <v>2791</v>
      </c>
      <c r="G71">
        <v>6</v>
      </c>
      <c r="H71">
        <f>_xlfn.RANK.EQ(Stammdaten[[#This Row],[Punkte]],Stammdaten[Punkte],0)</f>
        <v>137</v>
      </c>
      <c r="I71" t="str">
        <f>IF(Stammdaten[[#This Row],[Punkte]]&lt;&gt;0,"Teilgenommen","Verpennt")</f>
        <v>Teilgenommen</v>
      </c>
    </row>
    <row r="72" spans="1:9" x14ac:dyDescent="0.25">
      <c r="A72">
        <f t="shared" si="2"/>
        <v>71</v>
      </c>
      <c r="B72">
        <f>ref!$E$2</f>
        <v>0</v>
      </c>
      <c r="C72" t="str">
        <f>VLOOKUP(Stammdaten[[#This Row],[Spieltag]],Tabelle2[],2,FALSE)</f>
        <v>Hinrunde</v>
      </c>
      <c r="D72">
        <v>9</v>
      </c>
      <c r="E72" t="s">
        <v>69</v>
      </c>
      <c r="F72">
        <v>2543</v>
      </c>
      <c r="G72">
        <v>7</v>
      </c>
      <c r="H72">
        <f>_xlfn.RANK.EQ(Stammdaten[[#This Row],[Punkte]],Stammdaten[Punkte],0)</f>
        <v>166</v>
      </c>
      <c r="I72" t="str">
        <f>IF(Stammdaten[[#This Row],[Punkte]]&lt;&gt;0,"Teilgenommen","Verpennt")</f>
        <v>Teilgenommen</v>
      </c>
    </row>
    <row r="73" spans="1:9" x14ac:dyDescent="0.25">
      <c r="A73">
        <f t="shared" si="2"/>
        <v>72</v>
      </c>
      <c r="B73">
        <f>ref!$E$2</f>
        <v>0</v>
      </c>
      <c r="C73" t="str">
        <f>VLOOKUP(Stammdaten[[#This Row],[Spieltag]],Tabelle2[],2,FALSE)</f>
        <v>Hinrunde</v>
      </c>
      <c r="D73">
        <v>9</v>
      </c>
      <c r="E73" t="s">
        <v>66</v>
      </c>
      <c r="F73">
        <v>2353</v>
      </c>
      <c r="G73">
        <v>8</v>
      </c>
      <c r="H73">
        <f>_xlfn.RANK.EQ(Stammdaten[[#This Row],[Punkte]],Stammdaten[Punkte],0)</f>
        <v>185</v>
      </c>
      <c r="I73" t="str">
        <f>IF(Stammdaten[[#This Row],[Punkte]]&lt;&gt;0,"Teilgenommen","Verpennt")</f>
        <v>Teilgenommen</v>
      </c>
    </row>
    <row r="74" spans="1:9" x14ac:dyDescent="0.25">
      <c r="A74">
        <f t="shared" si="2"/>
        <v>73</v>
      </c>
      <c r="B74">
        <f>ref!$E$2</f>
        <v>0</v>
      </c>
      <c r="C74" t="str">
        <f>VLOOKUP(Stammdaten[[#This Row],[Spieltag]],Tabelle2[],2,FALSE)</f>
        <v>Hinrunde</v>
      </c>
      <c r="D74">
        <v>10</v>
      </c>
      <c r="E74" t="s">
        <v>70</v>
      </c>
      <c r="F74">
        <v>2748</v>
      </c>
      <c r="G74">
        <v>1</v>
      </c>
      <c r="H74">
        <f>_xlfn.RANK.EQ(Stammdaten[[#This Row],[Punkte]],Stammdaten[Punkte],0)</f>
        <v>143</v>
      </c>
      <c r="I74" t="str">
        <f>IF(Stammdaten[[#This Row],[Punkte]]&lt;&gt;0,"Teilgenommen","Verpennt")</f>
        <v>Teilgenommen</v>
      </c>
    </row>
    <row r="75" spans="1:9" x14ac:dyDescent="0.25">
      <c r="A75">
        <f t="shared" si="2"/>
        <v>74</v>
      </c>
      <c r="B75">
        <f>ref!$E$2</f>
        <v>0</v>
      </c>
      <c r="C75" t="str">
        <f>VLOOKUP(Stammdaten[[#This Row],[Spieltag]],Tabelle2[],2,FALSE)</f>
        <v>Hinrunde</v>
      </c>
      <c r="D75">
        <v>10</v>
      </c>
      <c r="E75" t="s">
        <v>66</v>
      </c>
      <c r="F75">
        <v>2444</v>
      </c>
      <c r="G75">
        <v>2</v>
      </c>
      <c r="H75">
        <f>_xlfn.RANK.EQ(Stammdaten[[#This Row],[Punkte]],Stammdaten[Punkte],0)</f>
        <v>173</v>
      </c>
      <c r="I75" t="str">
        <f>IF(Stammdaten[[#This Row],[Punkte]]&lt;&gt;0,"Teilgenommen","Verpennt")</f>
        <v>Teilgenommen</v>
      </c>
    </row>
    <row r="76" spans="1:9" x14ac:dyDescent="0.25">
      <c r="A76">
        <f t="shared" si="2"/>
        <v>75</v>
      </c>
      <c r="B76">
        <f>ref!$E$2</f>
        <v>0</v>
      </c>
      <c r="C76" t="str">
        <f>VLOOKUP(Stammdaten[[#This Row],[Spieltag]],Tabelle2[],2,FALSE)</f>
        <v>Hinrunde</v>
      </c>
      <c r="D76">
        <v>10</v>
      </c>
      <c r="E76" t="s">
        <v>67</v>
      </c>
      <c r="F76">
        <v>2373</v>
      </c>
      <c r="G76">
        <v>3</v>
      </c>
      <c r="H76">
        <f>_xlfn.RANK.EQ(Stammdaten[[#This Row],[Punkte]],Stammdaten[Punkte],0)</f>
        <v>182</v>
      </c>
      <c r="I76" t="str">
        <f>IF(Stammdaten[[#This Row],[Punkte]]&lt;&gt;0,"Teilgenommen","Verpennt")</f>
        <v>Teilgenommen</v>
      </c>
    </row>
    <row r="77" spans="1:9" x14ac:dyDescent="0.25">
      <c r="A77">
        <f t="shared" si="2"/>
        <v>76</v>
      </c>
      <c r="B77">
        <f>ref!$E$2</f>
        <v>0</v>
      </c>
      <c r="C77" t="str">
        <f>VLOOKUP(Stammdaten[[#This Row],[Spieltag]],Tabelle2[],2,FALSE)</f>
        <v>Hinrunde</v>
      </c>
      <c r="D77">
        <v>10</v>
      </c>
      <c r="E77" t="s">
        <v>65</v>
      </c>
      <c r="F77">
        <v>2077</v>
      </c>
      <c r="G77">
        <v>4</v>
      </c>
      <c r="H77">
        <f>_xlfn.RANK.EQ(Stammdaten[[#This Row],[Punkte]],Stammdaten[Punkte],0)</f>
        <v>195</v>
      </c>
      <c r="I77" t="str">
        <f>IF(Stammdaten[[#This Row],[Punkte]]&lt;&gt;0,"Teilgenommen","Verpennt")</f>
        <v>Teilgenommen</v>
      </c>
    </row>
    <row r="78" spans="1:9" x14ac:dyDescent="0.25">
      <c r="A78">
        <f t="shared" si="2"/>
        <v>77</v>
      </c>
      <c r="B78">
        <f>ref!$E$2</f>
        <v>0</v>
      </c>
      <c r="C78" t="str">
        <f>VLOOKUP(Stammdaten[[#This Row],[Spieltag]],Tabelle2[],2,FALSE)</f>
        <v>Hinrunde</v>
      </c>
      <c r="D78">
        <v>10</v>
      </c>
      <c r="E78" t="s">
        <v>63</v>
      </c>
      <c r="F78">
        <v>2045</v>
      </c>
      <c r="G78">
        <v>5</v>
      </c>
      <c r="H78">
        <f>_xlfn.RANK.EQ(Stammdaten[[#This Row],[Punkte]],Stammdaten[Punkte],0)</f>
        <v>196</v>
      </c>
      <c r="I78" t="str">
        <f>IF(Stammdaten[[#This Row],[Punkte]]&lt;&gt;0,"Teilgenommen","Verpennt")</f>
        <v>Teilgenommen</v>
      </c>
    </row>
    <row r="79" spans="1:9" x14ac:dyDescent="0.25">
      <c r="A79">
        <f t="shared" si="2"/>
        <v>78</v>
      </c>
      <c r="B79">
        <f>ref!$E$2</f>
        <v>0</v>
      </c>
      <c r="C79" t="str">
        <f>VLOOKUP(Stammdaten[[#This Row],[Spieltag]],Tabelle2[],2,FALSE)</f>
        <v>Hinrunde</v>
      </c>
      <c r="D79">
        <v>10</v>
      </c>
      <c r="E79" t="s">
        <v>60</v>
      </c>
      <c r="F79">
        <v>2036</v>
      </c>
      <c r="G79">
        <v>6</v>
      </c>
      <c r="H79">
        <f>_xlfn.RANK.EQ(Stammdaten[[#This Row],[Punkte]],Stammdaten[Punkte],0)</f>
        <v>197</v>
      </c>
      <c r="I79" t="str">
        <f>IF(Stammdaten[[#This Row],[Punkte]]&lt;&gt;0,"Teilgenommen","Verpennt")</f>
        <v>Teilgenommen</v>
      </c>
    </row>
    <row r="80" spans="1:9" x14ac:dyDescent="0.25">
      <c r="A80">
        <f t="shared" si="2"/>
        <v>79</v>
      </c>
      <c r="B80">
        <f>ref!$E$2</f>
        <v>0</v>
      </c>
      <c r="C80" t="str">
        <f>VLOOKUP(Stammdaten[[#This Row],[Spieltag]],Tabelle2[],2,FALSE)</f>
        <v>Hinrunde</v>
      </c>
      <c r="D80">
        <v>10</v>
      </c>
      <c r="E80" t="s">
        <v>69</v>
      </c>
      <c r="F80">
        <v>1996</v>
      </c>
      <c r="G80">
        <v>7</v>
      </c>
      <c r="H80">
        <f>_xlfn.RANK.EQ(Stammdaten[[#This Row],[Punkte]],Stammdaten[Punkte],0)</f>
        <v>200</v>
      </c>
      <c r="I80" t="str">
        <f>IF(Stammdaten[[#This Row],[Punkte]]&lt;&gt;0,"Teilgenommen","Verpennt")</f>
        <v>Teilgenommen</v>
      </c>
    </row>
    <row r="81" spans="1:9" x14ac:dyDescent="0.25">
      <c r="A81">
        <f t="shared" si="2"/>
        <v>80</v>
      </c>
      <c r="B81">
        <f>ref!$E$2</f>
        <v>0</v>
      </c>
      <c r="C81" t="str">
        <f>VLOOKUP(Stammdaten[[#This Row],[Spieltag]],Tabelle2[],2,FALSE)</f>
        <v>Hinrunde</v>
      </c>
      <c r="D81">
        <v>10</v>
      </c>
      <c r="E81" t="s">
        <v>68</v>
      </c>
      <c r="F81">
        <v>1577</v>
      </c>
      <c r="G81">
        <v>8</v>
      </c>
      <c r="H81">
        <f>_xlfn.RANK.EQ(Stammdaten[[#This Row],[Punkte]],Stammdaten[Punkte],0)</f>
        <v>214</v>
      </c>
      <c r="I81" t="str">
        <f>IF(Stammdaten[[#This Row],[Punkte]]&lt;&gt;0,"Teilgenommen","Verpennt")</f>
        <v>Teilgenommen</v>
      </c>
    </row>
    <row r="82" spans="1:9" x14ac:dyDescent="0.25">
      <c r="A82">
        <f t="shared" si="2"/>
        <v>81</v>
      </c>
      <c r="B82">
        <f>ref!$E$2</f>
        <v>0</v>
      </c>
      <c r="C82" t="str">
        <f>VLOOKUP(Stammdaten[[#This Row],[Spieltag]],Tabelle2[],2,FALSE)</f>
        <v>Hinrunde</v>
      </c>
      <c r="D82">
        <v>11</v>
      </c>
      <c r="E82" t="s">
        <v>63</v>
      </c>
      <c r="F82">
        <v>3508</v>
      </c>
      <c r="G82">
        <v>1</v>
      </c>
      <c r="H82">
        <f>_xlfn.RANK.EQ(Stammdaten[[#This Row],[Punkte]],Stammdaten[Punkte],0)</f>
        <v>54</v>
      </c>
      <c r="I82" t="str">
        <f>IF(Stammdaten[[#This Row],[Punkte]]&lt;&gt;0,"Teilgenommen","Verpennt")</f>
        <v>Teilgenommen</v>
      </c>
    </row>
    <row r="83" spans="1:9" x14ac:dyDescent="0.25">
      <c r="A83">
        <f t="shared" si="2"/>
        <v>82</v>
      </c>
      <c r="B83">
        <f>ref!$E$2</f>
        <v>0</v>
      </c>
      <c r="C83" t="str">
        <f>VLOOKUP(Stammdaten[[#This Row],[Spieltag]],Tabelle2[],2,FALSE)</f>
        <v>Hinrunde</v>
      </c>
      <c r="D83">
        <v>11</v>
      </c>
      <c r="E83" t="s">
        <v>68</v>
      </c>
      <c r="F83">
        <v>3182</v>
      </c>
      <c r="G83">
        <v>2</v>
      </c>
      <c r="H83">
        <f>_xlfn.RANK.EQ(Stammdaten[[#This Row],[Punkte]],Stammdaten[Punkte],0)</f>
        <v>88</v>
      </c>
      <c r="I83" t="str">
        <f>IF(Stammdaten[[#This Row],[Punkte]]&lt;&gt;0,"Teilgenommen","Verpennt")</f>
        <v>Teilgenommen</v>
      </c>
    </row>
    <row r="84" spans="1:9" x14ac:dyDescent="0.25">
      <c r="A84">
        <f t="shared" si="2"/>
        <v>83</v>
      </c>
      <c r="B84">
        <f>ref!$E$2</f>
        <v>0</v>
      </c>
      <c r="C84" t="str">
        <f>VLOOKUP(Stammdaten[[#This Row],[Spieltag]],Tabelle2[],2,FALSE)</f>
        <v>Hinrunde</v>
      </c>
      <c r="D84">
        <v>11</v>
      </c>
      <c r="E84" t="s">
        <v>70</v>
      </c>
      <c r="F84">
        <v>2946</v>
      </c>
      <c r="G84">
        <v>3</v>
      </c>
      <c r="H84">
        <f>_xlfn.RANK.EQ(Stammdaten[[#This Row],[Punkte]],Stammdaten[Punkte],0)</f>
        <v>120</v>
      </c>
      <c r="I84" t="str">
        <f>IF(Stammdaten[[#This Row],[Punkte]]&lt;&gt;0,"Teilgenommen","Verpennt")</f>
        <v>Teilgenommen</v>
      </c>
    </row>
    <row r="85" spans="1:9" x14ac:dyDescent="0.25">
      <c r="A85">
        <f t="shared" si="2"/>
        <v>84</v>
      </c>
      <c r="B85">
        <f>ref!$E$2</f>
        <v>0</v>
      </c>
      <c r="C85" t="str">
        <f>VLOOKUP(Stammdaten[[#This Row],[Spieltag]],Tabelle2[],2,FALSE)</f>
        <v>Hinrunde</v>
      </c>
      <c r="D85">
        <v>11</v>
      </c>
      <c r="E85" t="s">
        <v>69</v>
      </c>
      <c r="F85">
        <v>2927</v>
      </c>
      <c r="G85">
        <v>4</v>
      </c>
      <c r="H85">
        <f>_xlfn.RANK.EQ(Stammdaten[[#This Row],[Punkte]],Stammdaten[Punkte],0)</f>
        <v>123</v>
      </c>
      <c r="I85" t="str">
        <f>IF(Stammdaten[[#This Row],[Punkte]]&lt;&gt;0,"Teilgenommen","Verpennt")</f>
        <v>Teilgenommen</v>
      </c>
    </row>
    <row r="86" spans="1:9" x14ac:dyDescent="0.25">
      <c r="A86">
        <f t="shared" si="2"/>
        <v>85</v>
      </c>
      <c r="B86">
        <f>ref!$E$2</f>
        <v>0</v>
      </c>
      <c r="C86" t="str">
        <f>VLOOKUP(Stammdaten[[#This Row],[Spieltag]],Tabelle2[],2,FALSE)</f>
        <v>Hinrunde</v>
      </c>
      <c r="D86">
        <v>11</v>
      </c>
      <c r="E86" t="s">
        <v>67</v>
      </c>
      <c r="F86">
        <v>2789</v>
      </c>
      <c r="G86">
        <v>5</v>
      </c>
      <c r="H86">
        <f>_xlfn.RANK.EQ(Stammdaten[[#This Row],[Punkte]],Stammdaten[Punkte],0)</f>
        <v>138</v>
      </c>
      <c r="I86" t="str">
        <f>IF(Stammdaten[[#This Row],[Punkte]]&lt;&gt;0,"Teilgenommen","Verpennt")</f>
        <v>Teilgenommen</v>
      </c>
    </row>
    <row r="87" spans="1:9" x14ac:dyDescent="0.25">
      <c r="A87">
        <f t="shared" si="2"/>
        <v>86</v>
      </c>
      <c r="B87">
        <f>ref!$E$2</f>
        <v>0</v>
      </c>
      <c r="C87" t="str">
        <f>VLOOKUP(Stammdaten[[#This Row],[Spieltag]],Tabelle2[],2,FALSE)</f>
        <v>Hinrunde</v>
      </c>
      <c r="D87">
        <v>11</v>
      </c>
      <c r="E87" t="s">
        <v>66</v>
      </c>
      <c r="F87">
        <v>2750</v>
      </c>
      <c r="G87">
        <v>6</v>
      </c>
      <c r="H87">
        <f>_xlfn.RANK.EQ(Stammdaten[[#This Row],[Punkte]],Stammdaten[Punkte],0)</f>
        <v>142</v>
      </c>
      <c r="I87" t="str">
        <f>IF(Stammdaten[[#This Row],[Punkte]]&lt;&gt;0,"Teilgenommen","Verpennt")</f>
        <v>Teilgenommen</v>
      </c>
    </row>
    <row r="88" spans="1:9" x14ac:dyDescent="0.25">
      <c r="A88">
        <f t="shared" si="2"/>
        <v>87</v>
      </c>
      <c r="B88">
        <f>ref!$E$2</f>
        <v>0</v>
      </c>
      <c r="C88" t="str">
        <f>VLOOKUP(Stammdaten[[#This Row],[Spieltag]],Tabelle2[],2,FALSE)</f>
        <v>Hinrunde</v>
      </c>
      <c r="D88">
        <v>11</v>
      </c>
      <c r="E88" t="s">
        <v>65</v>
      </c>
      <c r="F88">
        <v>2388</v>
      </c>
      <c r="G88">
        <v>7</v>
      </c>
      <c r="H88">
        <f>_xlfn.RANK.EQ(Stammdaten[[#This Row],[Punkte]],Stammdaten[Punkte],0)</f>
        <v>180</v>
      </c>
      <c r="I88" t="str">
        <f>IF(Stammdaten[[#This Row],[Punkte]]&lt;&gt;0,"Teilgenommen","Verpennt")</f>
        <v>Teilgenommen</v>
      </c>
    </row>
    <row r="89" spans="1:9" x14ac:dyDescent="0.25">
      <c r="A89">
        <f t="shared" si="2"/>
        <v>88</v>
      </c>
      <c r="B89">
        <f>ref!$E$2</f>
        <v>0</v>
      </c>
      <c r="C89" t="str">
        <f>VLOOKUP(Stammdaten[[#This Row],[Spieltag]],Tabelle2[],2,FALSE)</f>
        <v>Hinrunde</v>
      </c>
      <c r="D89">
        <v>11</v>
      </c>
      <c r="E89" t="s">
        <v>60</v>
      </c>
      <c r="F89">
        <v>1728</v>
      </c>
      <c r="G89">
        <v>8</v>
      </c>
      <c r="H89">
        <f>_xlfn.RANK.EQ(Stammdaten[[#This Row],[Punkte]],Stammdaten[Punkte],0)</f>
        <v>209</v>
      </c>
      <c r="I89" t="str">
        <f>IF(Stammdaten[[#This Row],[Punkte]]&lt;&gt;0,"Teilgenommen","Verpennt")</f>
        <v>Teilgenommen</v>
      </c>
    </row>
    <row r="90" spans="1:9" x14ac:dyDescent="0.25">
      <c r="A90" s="23">
        <f t="shared" si="2"/>
        <v>89</v>
      </c>
      <c r="B90">
        <f>ref!$E$2</f>
        <v>0</v>
      </c>
      <c r="C90" t="str">
        <f>VLOOKUP(Stammdaten[[#This Row],[Spieltag]],Tabelle2[],2,FALSE)</f>
        <v>Hinrunde</v>
      </c>
      <c r="D90">
        <v>12</v>
      </c>
      <c r="E90" s="21" t="s">
        <v>66</v>
      </c>
      <c r="F90">
        <v>3346</v>
      </c>
      <c r="G90">
        <v>1</v>
      </c>
      <c r="H90">
        <f>_xlfn.RANK.EQ(Stammdaten[[#This Row],[Punkte]],Stammdaten[Punkte],0)</f>
        <v>66</v>
      </c>
      <c r="I90" t="str">
        <f>IF(Stammdaten[[#This Row],[Punkte]]&lt;&gt;0,"Teilgenommen","Verpennt")</f>
        <v>Teilgenommen</v>
      </c>
    </row>
    <row r="91" spans="1:9" x14ac:dyDescent="0.25">
      <c r="A91" s="23">
        <f t="shared" si="2"/>
        <v>90</v>
      </c>
      <c r="B91">
        <f>ref!$E$2</f>
        <v>0</v>
      </c>
      <c r="C91" t="str">
        <f>VLOOKUP(Stammdaten[[#This Row],[Spieltag]],Tabelle2[],2,FALSE)</f>
        <v>Hinrunde</v>
      </c>
      <c r="D91">
        <v>12</v>
      </c>
      <c r="E91" s="21" t="s">
        <v>67</v>
      </c>
      <c r="F91">
        <v>3291</v>
      </c>
      <c r="G91">
        <v>2</v>
      </c>
      <c r="H91">
        <f>_xlfn.RANK.EQ(Stammdaten[[#This Row],[Punkte]],Stammdaten[Punkte],0)</f>
        <v>72</v>
      </c>
      <c r="I91" t="str">
        <f>IF(Stammdaten[[#This Row],[Punkte]]&lt;&gt;0,"Teilgenommen","Verpennt")</f>
        <v>Teilgenommen</v>
      </c>
    </row>
    <row r="92" spans="1:9" x14ac:dyDescent="0.25">
      <c r="A92" s="23">
        <f t="shared" si="2"/>
        <v>91</v>
      </c>
      <c r="B92">
        <f>ref!$E$2</f>
        <v>0</v>
      </c>
      <c r="C92" t="str">
        <f>VLOOKUP(Stammdaten[[#This Row],[Spieltag]],Tabelle2[],2,FALSE)</f>
        <v>Hinrunde</v>
      </c>
      <c r="D92">
        <v>12</v>
      </c>
      <c r="E92" s="21" t="s">
        <v>65</v>
      </c>
      <c r="F92">
        <v>3175</v>
      </c>
      <c r="G92">
        <v>3</v>
      </c>
      <c r="H92">
        <f>_xlfn.RANK.EQ(Stammdaten[[#This Row],[Punkte]],Stammdaten[Punkte],0)</f>
        <v>89</v>
      </c>
      <c r="I92" t="str">
        <f>IF(Stammdaten[[#This Row],[Punkte]]&lt;&gt;0,"Teilgenommen","Verpennt")</f>
        <v>Teilgenommen</v>
      </c>
    </row>
    <row r="93" spans="1:9" x14ac:dyDescent="0.25">
      <c r="A93" s="23">
        <f t="shared" si="2"/>
        <v>92</v>
      </c>
      <c r="B93">
        <f>ref!$E$2</f>
        <v>0</v>
      </c>
      <c r="C93" t="str">
        <f>VLOOKUP(Stammdaten[[#This Row],[Spieltag]],Tabelle2[],2,FALSE)</f>
        <v>Hinrunde</v>
      </c>
      <c r="D93">
        <v>12</v>
      </c>
      <c r="E93" s="21" t="s">
        <v>70</v>
      </c>
      <c r="F93">
        <v>3122</v>
      </c>
      <c r="G93">
        <v>4</v>
      </c>
      <c r="H93">
        <f>_xlfn.RANK.EQ(Stammdaten[[#This Row],[Punkte]],Stammdaten[Punkte],0)</f>
        <v>95</v>
      </c>
      <c r="I93" t="str">
        <f>IF(Stammdaten[[#This Row],[Punkte]]&lt;&gt;0,"Teilgenommen","Verpennt")</f>
        <v>Teilgenommen</v>
      </c>
    </row>
    <row r="94" spans="1:9" x14ac:dyDescent="0.25">
      <c r="A94" s="23">
        <f t="shared" si="2"/>
        <v>93</v>
      </c>
      <c r="B94">
        <f>ref!$E$2</f>
        <v>0</v>
      </c>
      <c r="C94" t="str">
        <f>VLOOKUP(Stammdaten[[#This Row],[Spieltag]],Tabelle2[],2,FALSE)</f>
        <v>Hinrunde</v>
      </c>
      <c r="D94">
        <v>12</v>
      </c>
      <c r="E94" s="21" t="s">
        <v>63</v>
      </c>
      <c r="F94">
        <v>3102</v>
      </c>
      <c r="G94">
        <v>5</v>
      </c>
      <c r="H94">
        <f>_xlfn.RANK.EQ(Stammdaten[[#This Row],[Punkte]],Stammdaten[Punkte],0)</f>
        <v>99</v>
      </c>
      <c r="I94" t="str">
        <f>IF(Stammdaten[[#This Row],[Punkte]]&lt;&gt;0,"Teilgenommen","Verpennt")</f>
        <v>Teilgenommen</v>
      </c>
    </row>
    <row r="95" spans="1:9" x14ac:dyDescent="0.25">
      <c r="A95" s="23">
        <f t="shared" si="2"/>
        <v>94</v>
      </c>
      <c r="B95">
        <f>ref!$E$2</f>
        <v>0</v>
      </c>
      <c r="C95" t="str">
        <f>VLOOKUP(Stammdaten[[#This Row],[Spieltag]],Tabelle2[],2,FALSE)</f>
        <v>Hinrunde</v>
      </c>
      <c r="D95">
        <v>12</v>
      </c>
      <c r="E95" s="21" t="s">
        <v>60</v>
      </c>
      <c r="F95">
        <v>2857</v>
      </c>
      <c r="G95">
        <v>6</v>
      </c>
      <c r="H95">
        <f>_xlfn.RANK.EQ(Stammdaten[[#This Row],[Punkte]],Stammdaten[Punkte],0)</f>
        <v>130</v>
      </c>
      <c r="I95" t="str">
        <f>IF(Stammdaten[[#This Row],[Punkte]]&lt;&gt;0,"Teilgenommen","Verpennt")</f>
        <v>Teilgenommen</v>
      </c>
    </row>
    <row r="96" spans="1:9" x14ac:dyDescent="0.25">
      <c r="A96" s="23">
        <f t="shared" si="2"/>
        <v>95</v>
      </c>
      <c r="B96">
        <f>ref!$E$2</f>
        <v>0</v>
      </c>
      <c r="C96" t="str">
        <f>VLOOKUP(Stammdaten[[#This Row],[Spieltag]],Tabelle2[],2,FALSE)</f>
        <v>Hinrunde</v>
      </c>
      <c r="D96">
        <v>12</v>
      </c>
      <c r="E96" s="21" t="s">
        <v>68</v>
      </c>
      <c r="F96">
        <v>2740</v>
      </c>
      <c r="G96">
        <v>7</v>
      </c>
      <c r="H96">
        <f>_xlfn.RANK.EQ(Stammdaten[[#This Row],[Punkte]],Stammdaten[Punkte],0)</f>
        <v>145</v>
      </c>
      <c r="I96" t="str">
        <f>IF(Stammdaten[[#This Row],[Punkte]]&lt;&gt;0,"Teilgenommen","Verpennt")</f>
        <v>Teilgenommen</v>
      </c>
    </row>
    <row r="97" spans="1:16" x14ac:dyDescent="0.25">
      <c r="A97" s="23">
        <f t="shared" si="2"/>
        <v>96</v>
      </c>
      <c r="B97">
        <f>ref!$E$2</f>
        <v>0</v>
      </c>
      <c r="C97" t="str">
        <f>VLOOKUP(Stammdaten[[#This Row],[Spieltag]],Tabelle2[],2,FALSE)</f>
        <v>Hinrunde</v>
      </c>
      <c r="D97">
        <v>12</v>
      </c>
      <c r="E97" s="21" t="s">
        <v>69</v>
      </c>
      <c r="F97">
        <v>1912</v>
      </c>
      <c r="G97">
        <v>8</v>
      </c>
      <c r="H97">
        <f>_xlfn.RANK.EQ(Stammdaten[[#This Row],[Punkte]],Stammdaten[Punkte],0)</f>
        <v>204</v>
      </c>
      <c r="I97" t="str">
        <f>IF(Stammdaten[[#This Row],[Punkte]]&lt;&gt;0,"Teilgenommen","Verpennt")</f>
        <v>Teilgenommen</v>
      </c>
    </row>
    <row r="98" spans="1:16" x14ac:dyDescent="0.25">
      <c r="A98" s="23">
        <f t="shared" ref="A98:A105" si="3">ROW()-1</f>
        <v>97</v>
      </c>
      <c r="B98">
        <f>ref!$E$2</f>
        <v>0</v>
      </c>
      <c r="C98" t="str">
        <f>VLOOKUP(Stammdaten[[#This Row],[Spieltag]],Tabelle2[],2,FALSE)</f>
        <v>Hinrunde</v>
      </c>
      <c r="D98">
        <v>13</v>
      </c>
      <c r="E98" t="s">
        <v>70</v>
      </c>
      <c r="F98">
        <v>3998</v>
      </c>
      <c r="G98">
        <v>1</v>
      </c>
      <c r="H98">
        <f>_xlfn.RANK.EQ(Stammdaten[[#This Row],[Punkte]],Stammdaten[Punkte],0)</f>
        <v>19</v>
      </c>
      <c r="I98" t="str">
        <f>IF(Stammdaten[[#This Row],[Punkte]]&lt;&gt;0,"Teilgenommen","Verpennt")</f>
        <v>Teilgenommen</v>
      </c>
      <c r="K98" s="21"/>
      <c r="L98" s="23"/>
      <c r="P98" s="21"/>
    </row>
    <row r="99" spans="1:16" x14ac:dyDescent="0.25">
      <c r="A99" s="23">
        <f t="shared" si="3"/>
        <v>98</v>
      </c>
      <c r="B99">
        <f>ref!$E$2</f>
        <v>0</v>
      </c>
      <c r="C99" t="str">
        <f>VLOOKUP(Stammdaten[[#This Row],[Spieltag]],Tabelle2[],2,FALSE)</f>
        <v>Hinrunde</v>
      </c>
      <c r="D99">
        <v>13</v>
      </c>
      <c r="E99" t="s">
        <v>63</v>
      </c>
      <c r="F99">
        <v>3474</v>
      </c>
      <c r="G99">
        <v>2</v>
      </c>
      <c r="H99">
        <f>_xlfn.RANK.EQ(Stammdaten[[#This Row],[Punkte]],Stammdaten[Punkte],0)</f>
        <v>57</v>
      </c>
      <c r="I99" t="str">
        <f>IF(Stammdaten[[#This Row],[Punkte]]&lt;&gt;0,"Teilgenommen","Verpennt")</f>
        <v>Teilgenommen</v>
      </c>
      <c r="K99" s="21"/>
      <c r="L99" s="23"/>
      <c r="P99" s="21"/>
    </row>
    <row r="100" spans="1:16" x14ac:dyDescent="0.25">
      <c r="A100" s="23">
        <f t="shared" si="3"/>
        <v>99</v>
      </c>
      <c r="B100">
        <f>ref!$E$2</f>
        <v>0</v>
      </c>
      <c r="C100" t="str">
        <f>VLOOKUP(Stammdaten[[#This Row],[Spieltag]],Tabelle2[],2,FALSE)</f>
        <v>Hinrunde</v>
      </c>
      <c r="D100">
        <v>13</v>
      </c>
      <c r="E100" t="s">
        <v>68</v>
      </c>
      <c r="F100">
        <v>3360</v>
      </c>
      <c r="G100">
        <v>3</v>
      </c>
      <c r="H100">
        <f>_xlfn.RANK.EQ(Stammdaten[[#This Row],[Punkte]],Stammdaten[Punkte],0)</f>
        <v>65</v>
      </c>
      <c r="I100" t="str">
        <f>IF(Stammdaten[[#This Row],[Punkte]]&lt;&gt;0,"Teilgenommen","Verpennt")</f>
        <v>Teilgenommen</v>
      </c>
      <c r="K100" s="21"/>
      <c r="L100" s="23"/>
      <c r="P100" s="21"/>
    </row>
    <row r="101" spans="1:16" x14ac:dyDescent="0.25">
      <c r="A101" s="23">
        <f t="shared" si="3"/>
        <v>100</v>
      </c>
      <c r="B101">
        <f>ref!$E$2</f>
        <v>0</v>
      </c>
      <c r="C101" t="str">
        <f>VLOOKUP(Stammdaten[[#This Row],[Spieltag]],Tabelle2[],2,FALSE)</f>
        <v>Hinrunde</v>
      </c>
      <c r="D101">
        <v>13</v>
      </c>
      <c r="E101" t="s">
        <v>66</v>
      </c>
      <c r="F101">
        <v>3329</v>
      </c>
      <c r="G101">
        <v>4</v>
      </c>
      <c r="H101">
        <f>_xlfn.RANK.EQ(Stammdaten[[#This Row],[Punkte]],Stammdaten[Punkte],0)</f>
        <v>69</v>
      </c>
      <c r="I101" t="str">
        <f>IF(Stammdaten[[#This Row],[Punkte]]&lt;&gt;0,"Teilgenommen","Verpennt")</f>
        <v>Teilgenommen</v>
      </c>
      <c r="K101" s="21"/>
      <c r="L101" s="23"/>
      <c r="P101" s="21"/>
    </row>
    <row r="102" spans="1:16" x14ac:dyDescent="0.25">
      <c r="A102" s="23">
        <f t="shared" si="3"/>
        <v>101</v>
      </c>
      <c r="B102">
        <f>ref!$E$2</f>
        <v>0</v>
      </c>
      <c r="C102" t="str">
        <f>VLOOKUP(Stammdaten[[#This Row],[Spieltag]],Tabelle2[],2,FALSE)</f>
        <v>Hinrunde</v>
      </c>
      <c r="D102">
        <v>13</v>
      </c>
      <c r="E102" t="s">
        <v>65</v>
      </c>
      <c r="F102">
        <v>3274</v>
      </c>
      <c r="G102">
        <v>5</v>
      </c>
      <c r="H102">
        <f>_xlfn.RANK.EQ(Stammdaten[[#This Row],[Punkte]],Stammdaten[Punkte],0)</f>
        <v>74</v>
      </c>
      <c r="I102" t="str">
        <f>IF(Stammdaten[[#This Row],[Punkte]]&lt;&gt;0,"Teilgenommen","Verpennt")</f>
        <v>Teilgenommen</v>
      </c>
      <c r="K102" s="21"/>
      <c r="L102" s="23"/>
      <c r="P102" s="21"/>
    </row>
    <row r="103" spans="1:16" x14ac:dyDescent="0.25">
      <c r="A103" s="23">
        <f t="shared" si="3"/>
        <v>102</v>
      </c>
      <c r="B103">
        <f>ref!$E$2</f>
        <v>0</v>
      </c>
      <c r="C103" t="str">
        <f>VLOOKUP(Stammdaten[[#This Row],[Spieltag]],Tabelle2[],2,FALSE)</f>
        <v>Hinrunde</v>
      </c>
      <c r="D103">
        <v>13</v>
      </c>
      <c r="E103" t="s">
        <v>67</v>
      </c>
      <c r="F103">
        <v>3163</v>
      </c>
      <c r="G103">
        <v>6</v>
      </c>
      <c r="H103">
        <f>_xlfn.RANK.EQ(Stammdaten[[#This Row],[Punkte]],Stammdaten[Punkte],0)</f>
        <v>92</v>
      </c>
      <c r="I103" t="str">
        <f>IF(Stammdaten[[#This Row],[Punkte]]&lt;&gt;0,"Teilgenommen","Verpennt")</f>
        <v>Teilgenommen</v>
      </c>
      <c r="K103" s="21"/>
      <c r="L103" s="23"/>
      <c r="P103" s="21"/>
    </row>
    <row r="104" spans="1:16" x14ac:dyDescent="0.25">
      <c r="A104" s="23">
        <f t="shared" si="3"/>
        <v>103</v>
      </c>
      <c r="B104">
        <f>ref!$E$2</f>
        <v>0</v>
      </c>
      <c r="C104" t="str">
        <f>VLOOKUP(Stammdaten[[#This Row],[Spieltag]],Tabelle2[],2,FALSE)</f>
        <v>Hinrunde</v>
      </c>
      <c r="D104">
        <v>13</v>
      </c>
      <c r="E104" t="s">
        <v>60</v>
      </c>
      <c r="F104">
        <v>2855</v>
      </c>
      <c r="G104">
        <v>7</v>
      </c>
      <c r="H104">
        <f>_xlfn.RANK.EQ(Stammdaten[[#This Row],[Punkte]],Stammdaten[Punkte],0)</f>
        <v>132</v>
      </c>
      <c r="I104" t="str">
        <f>IF(Stammdaten[[#This Row],[Punkte]]&lt;&gt;0,"Teilgenommen","Verpennt")</f>
        <v>Teilgenommen</v>
      </c>
      <c r="K104" s="21"/>
      <c r="L104" s="23"/>
      <c r="P104" s="21"/>
    </row>
    <row r="105" spans="1:16" x14ac:dyDescent="0.25">
      <c r="A105" s="23">
        <f t="shared" si="3"/>
        <v>104</v>
      </c>
      <c r="B105">
        <f>ref!$E$2</f>
        <v>0</v>
      </c>
      <c r="C105" t="str">
        <f>VLOOKUP(Stammdaten[[#This Row],[Spieltag]],Tabelle2[],2,FALSE)</f>
        <v>Hinrunde</v>
      </c>
      <c r="D105">
        <v>13</v>
      </c>
      <c r="E105" t="s">
        <v>69</v>
      </c>
      <c r="F105">
        <v>2461</v>
      </c>
      <c r="G105">
        <v>8</v>
      </c>
      <c r="H105">
        <f>_xlfn.RANK.EQ(Stammdaten[[#This Row],[Punkte]],Stammdaten[Punkte],0)</f>
        <v>170</v>
      </c>
      <c r="I105" t="str">
        <f>IF(Stammdaten[[#This Row],[Punkte]]&lt;&gt;0,"Teilgenommen","Verpennt")</f>
        <v>Teilgenommen</v>
      </c>
      <c r="K105" s="21"/>
      <c r="L105" s="23"/>
      <c r="P105" s="21"/>
    </row>
    <row r="106" spans="1:16" x14ac:dyDescent="0.25">
      <c r="A106" s="23">
        <f t="shared" ref="A106:A113" si="4">ROW()-1</f>
        <v>105</v>
      </c>
      <c r="B106">
        <f>ref!$E$2</f>
        <v>0</v>
      </c>
      <c r="C106" t="str">
        <f>VLOOKUP(Stammdaten[[#This Row],[Spieltag]],Tabelle2[],2,FALSE)</f>
        <v>Hinrunde</v>
      </c>
      <c r="D106">
        <v>14</v>
      </c>
      <c r="E106" t="s">
        <v>70</v>
      </c>
      <c r="F106">
        <v>3732</v>
      </c>
      <c r="G106">
        <v>1</v>
      </c>
      <c r="H106">
        <f>_xlfn.RANK.EQ(Stammdaten[[#This Row],[Punkte]],Stammdaten[Punkte],0)</f>
        <v>30</v>
      </c>
      <c r="I106" t="str">
        <f>IF(Stammdaten[[#This Row],[Punkte]]&lt;&gt;0,"Teilgenommen","Verpennt")</f>
        <v>Teilgenommen</v>
      </c>
      <c r="K106" s="21"/>
      <c r="L106" s="23"/>
      <c r="P106" s="21"/>
    </row>
    <row r="107" spans="1:16" x14ac:dyDescent="0.25">
      <c r="A107" s="23">
        <f t="shared" si="4"/>
        <v>106</v>
      </c>
      <c r="B107">
        <f>ref!$E$2</f>
        <v>0</v>
      </c>
      <c r="C107" t="str">
        <f>VLOOKUP(Stammdaten[[#This Row],[Spieltag]],Tabelle2[],2,FALSE)</f>
        <v>Hinrunde</v>
      </c>
      <c r="D107">
        <v>14</v>
      </c>
      <c r="E107" t="s">
        <v>63</v>
      </c>
      <c r="F107">
        <v>3701</v>
      </c>
      <c r="G107">
        <v>2</v>
      </c>
      <c r="H107">
        <f>_xlfn.RANK.EQ(Stammdaten[[#This Row],[Punkte]],Stammdaten[Punkte],0)</f>
        <v>34</v>
      </c>
      <c r="I107" t="str">
        <f>IF(Stammdaten[[#This Row],[Punkte]]&lt;&gt;0,"Teilgenommen","Verpennt")</f>
        <v>Teilgenommen</v>
      </c>
    </row>
    <row r="108" spans="1:16" x14ac:dyDescent="0.25">
      <c r="A108" s="23">
        <f t="shared" si="4"/>
        <v>107</v>
      </c>
      <c r="B108">
        <f>ref!$E$2</f>
        <v>0</v>
      </c>
      <c r="C108" t="str">
        <f>VLOOKUP(Stammdaten[[#This Row],[Spieltag]],Tabelle2[],2,FALSE)</f>
        <v>Hinrunde</v>
      </c>
      <c r="D108">
        <v>14</v>
      </c>
      <c r="E108" t="s">
        <v>68</v>
      </c>
      <c r="F108">
        <v>3676</v>
      </c>
      <c r="G108">
        <v>3</v>
      </c>
      <c r="H108">
        <f>_xlfn.RANK.EQ(Stammdaten[[#This Row],[Punkte]],Stammdaten[Punkte],0)</f>
        <v>38</v>
      </c>
      <c r="I108" t="str">
        <f>IF(Stammdaten[[#This Row],[Punkte]]&lt;&gt;0,"Teilgenommen","Verpennt")</f>
        <v>Teilgenommen</v>
      </c>
    </row>
    <row r="109" spans="1:16" x14ac:dyDescent="0.25">
      <c r="A109" s="23">
        <f t="shared" si="4"/>
        <v>108</v>
      </c>
      <c r="B109">
        <f>ref!$E$2</f>
        <v>0</v>
      </c>
      <c r="C109" t="str">
        <f>VLOOKUP(Stammdaten[[#This Row],[Spieltag]],Tabelle2[],2,FALSE)</f>
        <v>Hinrunde</v>
      </c>
      <c r="D109">
        <v>14</v>
      </c>
      <c r="E109" t="s">
        <v>60</v>
      </c>
      <c r="F109">
        <v>3575</v>
      </c>
      <c r="G109">
        <v>4</v>
      </c>
      <c r="H109">
        <f>_xlfn.RANK.EQ(Stammdaten[[#This Row],[Punkte]],Stammdaten[Punkte],0)</f>
        <v>47</v>
      </c>
      <c r="I109" t="str">
        <f>IF(Stammdaten[[#This Row],[Punkte]]&lt;&gt;0,"Teilgenommen","Verpennt")</f>
        <v>Teilgenommen</v>
      </c>
    </row>
    <row r="110" spans="1:16" x14ac:dyDescent="0.25">
      <c r="A110" s="23">
        <f t="shared" si="4"/>
        <v>109</v>
      </c>
      <c r="B110">
        <f>ref!$E$2</f>
        <v>0</v>
      </c>
      <c r="C110" t="str">
        <f>VLOOKUP(Stammdaten[[#This Row],[Spieltag]],Tabelle2[],2,FALSE)</f>
        <v>Hinrunde</v>
      </c>
      <c r="D110">
        <v>14</v>
      </c>
      <c r="E110" t="s">
        <v>67</v>
      </c>
      <c r="F110">
        <v>3514</v>
      </c>
      <c r="G110">
        <v>5</v>
      </c>
      <c r="H110">
        <f>_xlfn.RANK.EQ(Stammdaten[[#This Row],[Punkte]],Stammdaten[Punkte],0)</f>
        <v>53</v>
      </c>
      <c r="I110" t="str">
        <f>IF(Stammdaten[[#This Row],[Punkte]]&lt;&gt;0,"Teilgenommen","Verpennt")</f>
        <v>Teilgenommen</v>
      </c>
    </row>
    <row r="111" spans="1:16" x14ac:dyDescent="0.25">
      <c r="A111" s="23">
        <f t="shared" si="4"/>
        <v>110</v>
      </c>
      <c r="B111">
        <f>ref!$E$2</f>
        <v>0</v>
      </c>
      <c r="C111" t="str">
        <f>VLOOKUP(Stammdaten[[#This Row],[Spieltag]],Tabelle2[],2,FALSE)</f>
        <v>Hinrunde</v>
      </c>
      <c r="D111">
        <v>14</v>
      </c>
      <c r="E111" t="s">
        <v>66</v>
      </c>
      <c r="F111">
        <v>3344</v>
      </c>
      <c r="G111">
        <v>6</v>
      </c>
      <c r="H111">
        <f>_xlfn.RANK.EQ(Stammdaten[[#This Row],[Punkte]],Stammdaten[Punkte],0)</f>
        <v>67</v>
      </c>
      <c r="I111" t="str">
        <f>IF(Stammdaten[[#This Row],[Punkte]]&lt;&gt;0,"Teilgenommen","Verpennt")</f>
        <v>Teilgenommen</v>
      </c>
    </row>
    <row r="112" spans="1:16" x14ac:dyDescent="0.25">
      <c r="A112" s="23">
        <f t="shared" si="4"/>
        <v>111</v>
      </c>
      <c r="B112">
        <f>ref!$E$2</f>
        <v>0</v>
      </c>
      <c r="C112" t="str">
        <f>VLOOKUP(Stammdaten[[#This Row],[Spieltag]],Tabelle2[],2,FALSE)</f>
        <v>Hinrunde</v>
      </c>
      <c r="D112">
        <v>14</v>
      </c>
      <c r="E112" t="s">
        <v>69</v>
      </c>
      <c r="F112">
        <v>2954</v>
      </c>
      <c r="G112">
        <v>7</v>
      </c>
      <c r="H112">
        <f>_xlfn.RANK.EQ(Stammdaten[[#This Row],[Punkte]],Stammdaten[Punkte],0)</f>
        <v>119</v>
      </c>
      <c r="I112" t="str">
        <f>IF(Stammdaten[[#This Row],[Punkte]]&lt;&gt;0,"Teilgenommen","Verpennt")</f>
        <v>Teilgenommen</v>
      </c>
    </row>
    <row r="113" spans="1:9" x14ac:dyDescent="0.25">
      <c r="A113" s="23">
        <f t="shared" si="4"/>
        <v>112</v>
      </c>
      <c r="B113">
        <f>ref!$E$2</f>
        <v>0</v>
      </c>
      <c r="C113" t="str">
        <f>VLOOKUP(Stammdaten[[#This Row],[Spieltag]],Tabelle2[],2,FALSE)</f>
        <v>Hinrunde</v>
      </c>
      <c r="D113">
        <v>14</v>
      </c>
      <c r="E113" t="s">
        <v>65</v>
      </c>
      <c r="F113">
        <v>2858</v>
      </c>
      <c r="G113">
        <v>8</v>
      </c>
      <c r="H113">
        <f>_xlfn.RANK.EQ(Stammdaten[[#This Row],[Punkte]],Stammdaten[Punkte],0)</f>
        <v>129</v>
      </c>
      <c r="I113" t="str">
        <f>IF(Stammdaten[[#This Row],[Punkte]]&lt;&gt;0,"Teilgenommen","Verpennt")</f>
        <v>Teilgenommen</v>
      </c>
    </row>
    <row r="114" spans="1:9" x14ac:dyDescent="0.25">
      <c r="A114" s="23">
        <f t="shared" ref="A114:A121" si="5">ROW()-1</f>
        <v>113</v>
      </c>
      <c r="B114">
        <f>ref!$E$2</f>
        <v>0</v>
      </c>
      <c r="C114" t="str">
        <f>VLOOKUP(Stammdaten[[#This Row],[Spieltag]],Tabelle2[],2,FALSE)</f>
        <v>Hinrunde</v>
      </c>
      <c r="D114">
        <v>15</v>
      </c>
      <c r="E114" t="s">
        <v>63</v>
      </c>
      <c r="F114">
        <v>3120</v>
      </c>
      <c r="G114">
        <v>1</v>
      </c>
      <c r="H114">
        <f>_xlfn.RANK.EQ(Stammdaten[[#This Row],[Punkte]],Stammdaten[Punkte],0)</f>
        <v>96</v>
      </c>
      <c r="I114" t="str">
        <f>IF(Stammdaten[[#This Row],[Punkte]]&lt;&gt;0,"Teilgenommen","Verpennt")</f>
        <v>Teilgenommen</v>
      </c>
    </row>
    <row r="115" spans="1:9" x14ac:dyDescent="0.25">
      <c r="A115" s="23">
        <f t="shared" si="5"/>
        <v>114</v>
      </c>
      <c r="B115">
        <f>ref!$E$2</f>
        <v>0</v>
      </c>
      <c r="C115" t="str">
        <f>VLOOKUP(Stammdaten[[#This Row],[Spieltag]],Tabelle2[],2,FALSE)</f>
        <v>Hinrunde</v>
      </c>
      <c r="D115">
        <v>15</v>
      </c>
      <c r="E115" t="s">
        <v>66</v>
      </c>
      <c r="F115">
        <v>3101</v>
      </c>
      <c r="G115">
        <v>2</v>
      </c>
      <c r="H115">
        <f>_xlfn.RANK.EQ(Stammdaten[[#This Row],[Punkte]],Stammdaten[Punkte],0)</f>
        <v>100</v>
      </c>
      <c r="I115" t="str">
        <f>IF(Stammdaten[[#This Row],[Punkte]]&lt;&gt;0,"Teilgenommen","Verpennt")</f>
        <v>Teilgenommen</v>
      </c>
    </row>
    <row r="116" spans="1:9" x14ac:dyDescent="0.25">
      <c r="A116" s="23">
        <f t="shared" si="5"/>
        <v>115</v>
      </c>
      <c r="B116">
        <f>ref!$E$2</f>
        <v>0</v>
      </c>
      <c r="C116" t="str">
        <f>VLOOKUP(Stammdaten[[#This Row],[Spieltag]],Tabelle2[],2,FALSE)</f>
        <v>Hinrunde</v>
      </c>
      <c r="D116">
        <v>15</v>
      </c>
      <c r="E116" t="s">
        <v>65</v>
      </c>
      <c r="F116">
        <v>3051</v>
      </c>
      <c r="G116">
        <v>3</v>
      </c>
      <c r="H116">
        <f>_xlfn.RANK.EQ(Stammdaten[[#This Row],[Punkte]],Stammdaten[Punkte],0)</f>
        <v>105</v>
      </c>
      <c r="I116" t="str">
        <f>IF(Stammdaten[[#This Row],[Punkte]]&lt;&gt;0,"Teilgenommen","Verpennt")</f>
        <v>Teilgenommen</v>
      </c>
    </row>
    <row r="117" spans="1:9" x14ac:dyDescent="0.25">
      <c r="A117" s="23">
        <f t="shared" si="5"/>
        <v>116</v>
      </c>
      <c r="B117">
        <f>ref!$E$2</f>
        <v>0</v>
      </c>
      <c r="C117" t="str">
        <f>VLOOKUP(Stammdaten[[#This Row],[Spieltag]],Tabelle2[],2,FALSE)</f>
        <v>Hinrunde</v>
      </c>
      <c r="D117">
        <v>15</v>
      </c>
      <c r="E117" t="s">
        <v>67</v>
      </c>
      <c r="F117">
        <v>3004</v>
      </c>
      <c r="G117">
        <v>4</v>
      </c>
      <c r="H117">
        <f>_xlfn.RANK.EQ(Stammdaten[[#This Row],[Punkte]],Stammdaten[Punkte],0)</f>
        <v>108</v>
      </c>
      <c r="I117" t="str">
        <f>IF(Stammdaten[[#This Row],[Punkte]]&lt;&gt;0,"Teilgenommen","Verpennt")</f>
        <v>Teilgenommen</v>
      </c>
    </row>
    <row r="118" spans="1:9" x14ac:dyDescent="0.25">
      <c r="A118" s="23">
        <f t="shared" si="5"/>
        <v>117</v>
      </c>
      <c r="B118">
        <f>ref!$E$2</f>
        <v>0</v>
      </c>
      <c r="C118" t="str">
        <f>VLOOKUP(Stammdaten[[#This Row],[Spieltag]],Tabelle2[],2,FALSE)</f>
        <v>Hinrunde</v>
      </c>
      <c r="D118">
        <v>15</v>
      </c>
      <c r="E118" t="s">
        <v>60</v>
      </c>
      <c r="F118">
        <v>2964</v>
      </c>
      <c r="G118">
        <v>5</v>
      </c>
      <c r="H118">
        <f>_xlfn.RANK.EQ(Stammdaten[[#This Row],[Punkte]],Stammdaten[Punkte],0)</f>
        <v>117</v>
      </c>
      <c r="I118" t="str">
        <f>IF(Stammdaten[[#This Row],[Punkte]]&lt;&gt;0,"Teilgenommen","Verpennt")</f>
        <v>Teilgenommen</v>
      </c>
    </row>
    <row r="119" spans="1:9" x14ac:dyDescent="0.25">
      <c r="A119" s="23">
        <f t="shared" si="5"/>
        <v>118</v>
      </c>
      <c r="B119">
        <f>ref!$E$2</f>
        <v>0</v>
      </c>
      <c r="C119" t="str">
        <f>VLOOKUP(Stammdaten[[#This Row],[Spieltag]],Tabelle2[],2,FALSE)</f>
        <v>Hinrunde</v>
      </c>
      <c r="D119">
        <v>15</v>
      </c>
      <c r="E119" t="s">
        <v>68</v>
      </c>
      <c r="F119">
        <v>2665</v>
      </c>
      <c r="G119">
        <v>6</v>
      </c>
      <c r="H119">
        <f>_xlfn.RANK.EQ(Stammdaten[[#This Row],[Punkte]],Stammdaten[Punkte],0)</f>
        <v>152</v>
      </c>
      <c r="I119" t="str">
        <f>IF(Stammdaten[[#This Row],[Punkte]]&lt;&gt;0,"Teilgenommen","Verpennt")</f>
        <v>Teilgenommen</v>
      </c>
    </row>
    <row r="120" spans="1:9" x14ac:dyDescent="0.25">
      <c r="A120" s="23">
        <f t="shared" si="5"/>
        <v>119</v>
      </c>
      <c r="B120">
        <f>ref!$E$2</f>
        <v>0</v>
      </c>
      <c r="C120" t="str">
        <f>VLOOKUP(Stammdaten[[#This Row],[Spieltag]],Tabelle2[],2,FALSE)</f>
        <v>Hinrunde</v>
      </c>
      <c r="D120">
        <v>15</v>
      </c>
      <c r="E120" t="s">
        <v>69</v>
      </c>
      <c r="F120">
        <v>2613</v>
      </c>
      <c r="G120">
        <v>7</v>
      </c>
      <c r="H120">
        <f>_xlfn.RANK.EQ(Stammdaten[[#This Row],[Punkte]],Stammdaten[Punkte],0)</f>
        <v>159</v>
      </c>
      <c r="I120" t="str">
        <f>IF(Stammdaten[[#This Row],[Punkte]]&lt;&gt;0,"Teilgenommen","Verpennt")</f>
        <v>Teilgenommen</v>
      </c>
    </row>
    <row r="121" spans="1:9" x14ac:dyDescent="0.25">
      <c r="A121" s="23">
        <f t="shared" si="5"/>
        <v>120</v>
      </c>
      <c r="B121">
        <f>ref!$E$2</f>
        <v>0</v>
      </c>
      <c r="C121" t="str">
        <f>VLOOKUP(Stammdaten[[#This Row],[Spieltag]],Tabelle2[],2,FALSE)</f>
        <v>Hinrunde</v>
      </c>
      <c r="D121">
        <v>15</v>
      </c>
      <c r="E121" t="s">
        <v>70</v>
      </c>
      <c r="F121">
        <v>2467</v>
      </c>
      <c r="G121">
        <v>8</v>
      </c>
      <c r="H121">
        <f>_xlfn.RANK.EQ(Stammdaten[[#This Row],[Punkte]],Stammdaten[Punkte],0)</f>
        <v>169</v>
      </c>
      <c r="I121" t="str">
        <f>IF(Stammdaten[[#This Row],[Punkte]]&lt;&gt;0,"Teilgenommen","Verpennt")</f>
        <v>Teilgenommen</v>
      </c>
    </row>
    <row r="122" spans="1:9" x14ac:dyDescent="0.25">
      <c r="A122" s="23">
        <f t="shared" ref="A122:A129" si="6">ROW()-1</f>
        <v>121</v>
      </c>
      <c r="B122">
        <f>ref!$E$2</f>
        <v>0</v>
      </c>
      <c r="C122" t="str">
        <f>VLOOKUP(Stammdaten[[#This Row],[Spieltag]],Tabelle2[],2,FALSE)</f>
        <v>Hinrunde</v>
      </c>
      <c r="D122">
        <v>16</v>
      </c>
      <c r="E122" t="s">
        <v>70</v>
      </c>
      <c r="F122">
        <v>3465</v>
      </c>
      <c r="G122">
        <v>1</v>
      </c>
      <c r="H122">
        <f>_xlfn.RANK.EQ(Stammdaten[[#This Row],[Punkte]],Stammdaten[Punkte],0)</f>
        <v>58</v>
      </c>
      <c r="I122" t="str">
        <f>IF(Stammdaten[[#This Row],[Punkte]]&lt;&gt;0,"Teilgenommen","Verpennt")</f>
        <v>Teilgenommen</v>
      </c>
    </row>
    <row r="123" spans="1:9" x14ac:dyDescent="0.25">
      <c r="A123" s="23">
        <f t="shared" si="6"/>
        <v>122</v>
      </c>
      <c r="B123">
        <f>ref!$E$2</f>
        <v>0</v>
      </c>
      <c r="C123" t="str">
        <f>VLOOKUP(Stammdaten[[#This Row],[Spieltag]],Tabelle2[],2,FALSE)</f>
        <v>Hinrunde</v>
      </c>
      <c r="D123">
        <v>16</v>
      </c>
      <c r="E123" t="s">
        <v>60</v>
      </c>
      <c r="F123">
        <v>3261</v>
      </c>
      <c r="G123">
        <v>2</v>
      </c>
      <c r="H123">
        <f>_xlfn.RANK.EQ(Stammdaten[[#This Row],[Punkte]],Stammdaten[Punkte],0)</f>
        <v>77</v>
      </c>
      <c r="I123" t="str">
        <f>IF(Stammdaten[[#This Row],[Punkte]]&lt;&gt;0,"Teilgenommen","Verpennt")</f>
        <v>Teilgenommen</v>
      </c>
    </row>
    <row r="124" spans="1:9" x14ac:dyDescent="0.25">
      <c r="A124" s="23">
        <f t="shared" si="6"/>
        <v>123</v>
      </c>
      <c r="B124">
        <f>ref!$E$2</f>
        <v>0</v>
      </c>
      <c r="C124" t="str">
        <f>VLOOKUP(Stammdaten[[#This Row],[Spieltag]],Tabelle2[],2,FALSE)</f>
        <v>Hinrunde</v>
      </c>
      <c r="D124">
        <v>16</v>
      </c>
      <c r="E124" t="s">
        <v>69</v>
      </c>
      <c r="F124">
        <v>3238</v>
      </c>
      <c r="G124">
        <v>3</v>
      </c>
      <c r="H124">
        <f>_xlfn.RANK.EQ(Stammdaten[[#This Row],[Punkte]],Stammdaten[Punkte],0)</f>
        <v>79</v>
      </c>
      <c r="I124" t="str">
        <f>IF(Stammdaten[[#This Row],[Punkte]]&lt;&gt;0,"Teilgenommen","Verpennt")</f>
        <v>Teilgenommen</v>
      </c>
    </row>
    <row r="125" spans="1:9" x14ac:dyDescent="0.25">
      <c r="A125" s="23">
        <f t="shared" si="6"/>
        <v>124</v>
      </c>
      <c r="B125">
        <f>ref!$E$2</f>
        <v>0</v>
      </c>
      <c r="C125" t="str">
        <f>VLOOKUP(Stammdaten[[#This Row],[Spieltag]],Tabelle2[],2,FALSE)</f>
        <v>Hinrunde</v>
      </c>
      <c r="D125">
        <v>16</v>
      </c>
      <c r="E125" t="s">
        <v>68</v>
      </c>
      <c r="F125">
        <v>3230</v>
      </c>
      <c r="G125">
        <v>4</v>
      </c>
      <c r="H125">
        <f>_xlfn.RANK.EQ(Stammdaten[[#This Row],[Punkte]],Stammdaten[Punkte],0)</f>
        <v>81</v>
      </c>
      <c r="I125" t="str">
        <f>IF(Stammdaten[[#This Row],[Punkte]]&lt;&gt;0,"Teilgenommen","Verpennt")</f>
        <v>Teilgenommen</v>
      </c>
    </row>
    <row r="126" spans="1:9" x14ac:dyDescent="0.25">
      <c r="A126" s="23">
        <f t="shared" si="6"/>
        <v>125</v>
      </c>
      <c r="B126">
        <f>ref!$E$2</f>
        <v>0</v>
      </c>
      <c r="C126" t="str">
        <f>VLOOKUP(Stammdaten[[#This Row],[Spieltag]],Tabelle2[],2,FALSE)</f>
        <v>Hinrunde</v>
      </c>
      <c r="D126">
        <v>16</v>
      </c>
      <c r="E126" t="s">
        <v>65</v>
      </c>
      <c r="F126">
        <v>3197</v>
      </c>
      <c r="G126">
        <v>5</v>
      </c>
      <c r="H126">
        <f>_xlfn.RANK.EQ(Stammdaten[[#This Row],[Punkte]],Stammdaten[Punkte],0)</f>
        <v>85</v>
      </c>
      <c r="I126" t="str">
        <f>IF(Stammdaten[[#This Row],[Punkte]]&lt;&gt;0,"Teilgenommen","Verpennt")</f>
        <v>Teilgenommen</v>
      </c>
    </row>
    <row r="127" spans="1:9" x14ac:dyDescent="0.25">
      <c r="A127" s="23">
        <f t="shared" si="6"/>
        <v>126</v>
      </c>
      <c r="B127">
        <f>ref!$E$2</f>
        <v>0</v>
      </c>
      <c r="C127" t="str">
        <f>VLOOKUP(Stammdaten[[#This Row],[Spieltag]],Tabelle2[],2,FALSE)</f>
        <v>Hinrunde</v>
      </c>
      <c r="D127">
        <v>16</v>
      </c>
      <c r="E127" t="s">
        <v>67</v>
      </c>
      <c r="F127">
        <v>3155</v>
      </c>
      <c r="G127">
        <v>6</v>
      </c>
      <c r="H127">
        <f>_xlfn.RANK.EQ(Stammdaten[[#This Row],[Punkte]],Stammdaten[Punkte],0)</f>
        <v>94</v>
      </c>
      <c r="I127" t="str">
        <f>IF(Stammdaten[[#This Row],[Punkte]]&lt;&gt;0,"Teilgenommen","Verpennt")</f>
        <v>Teilgenommen</v>
      </c>
    </row>
    <row r="128" spans="1:9" x14ac:dyDescent="0.25">
      <c r="A128" s="23">
        <f t="shared" si="6"/>
        <v>127</v>
      </c>
      <c r="B128">
        <f>ref!$E$2</f>
        <v>0</v>
      </c>
      <c r="C128" t="str">
        <f>VLOOKUP(Stammdaten[[#This Row],[Spieltag]],Tabelle2[],2,FALSE)</f>
        <v>Hinrunde</v>
      </c>
      <c r="D128">
        <v>16</v>
      </c>
      <c r="E128" t="s">
        <v>66</v>
      </c>
      <c r="F128">
        <v>3064</v>
      </c>
      <c r="G128">
        <v>7</v>
      </c>
      <c r="H128">
        <f>_xlfn.RANK.EQ(Stammdaten[[#This Row],[Punkte]],Stammdaten[Punkte],0)</f>
        <v>104</v>
      </c>
      <c r="I128" t="str">
        <f>IF(Stammdaten[[#This Row],[Punkte]]&lt;&gt;0,"Teilgenommen","Verpennt")</f>
        <v>Teilgenommen</v>
      </c>
    </row>
    <row r="129" spans="1:9" x14ac:dyDescent="0.25">
      <c r="A129" s="23">
        <f t="shared" si="6"/>
        <v>128</v>
      </c>
      <c r="B129">
        <f>ref!$E$2</f>
        <v>0</v>
      </c>
      <c r="C129" t="str">
        <f>VLOOKUP(Stammdaten[[#This Row],[Spieltag]],Tabelle2[],2,FALSE)</f>
        <v>Hinrunde</v>
      </c>
      <c r="D129">
        <v>16</v>
      </c>
      <c r="E129" t="s">
        <v>63</v>
      </c>
      <c r="F129">
        <v>2667</v>
      </c>
      <c r="G129">
        <v>8</v>
      </c>
      <c r="H129">
        <f>_xlfn.RANK.EQ(Stammdaten[[#This Row],[Punkte]],Stammdaten[Punkte],0)</f>
        <v>151</v>
      </c>
      <c r="I129" t="str">
        <f>IF(Stammdaten[[#This Row],[Punkte]]&lt;&gt;0,"Teilgenommen","Verpennt")</f>
        <v>Teilgenommen</v>
      </c>
    </row>
    <row r="130" spans="1:9" x14ac:dyDescent="0.25">
      <c r="A130" s="23">
        <f t="shared" ref="A130:A137" si="7">ROW()-1</f>
        <v>129</v>
      </c>
      <c r="B130">
        <f>ref!$E$2</f>
        <v>0</v>
      </c>
      <c r="C130" t="str">
        <f>VLOOKUP(Stammdaten[[#This Row],[Spieltag]],Tabelle2[],2,FALSE)</f>
        <v>Hinrunde</v>
      </c>
      <c r="D130">
        <v>17</v>
      </c>
      <c r="E130" t="s">
        <v>67</v>
      </c>
      <c r="F130">
        <v>3456</v>
      </c>
      <c r="G130">
        <v>1</v>
      </c>
      <c r="H130">
        <f>_xlfn.RANK.EQ(Stammdaten[[#This Row],[Punkte]],Stammdaten[Punkte],0)</f>
        <v>61</v>
      </c>
      <c r="I130" t="str">
        <f>IF(Stammdaten[[#This Row],[Punkte]]&lt;&gt;0,"Teilgenommen","Verpennt")</f>
        <v>Teilgenommen</v>
      </c>
    </row>
    <row r="131" spans="1:9" x14ac:dyDescent="0.25">
      <c r="A131" s="23">
        <f t="shared" si="7"/>
        <v>130</v>
      </c>
      <c r="B131">
        <f>ref!$E$2</f>
        <v>0</v>
      </c>
      <c r="C131" t="str">
        <f>VLOOKUP(Stammdaten[[#This Row],[Spieltag]],Tabelle2[],2,FALSE)</f>
        <v>Hinrunde</v>
      </c>
      <c r="D131">
        <v>17</v>
      </c>
      <c r="E131" t="s">
        <v>65</v>
      </c>
      <c r="F131">
        <v>3431</v>
      </c>
      <c r="G131">
        <v>2</v>
      </c>
      <c r="H131">
        <f>_xlfn.RANK.EQ(Stammdaten[[#This Row],[Punkte]],Stammdaten[Punkte],0)</f>
        <v>64</v>
      </c>
      <c r="I131" t="str">
        <f>IF(Stammdaten[[#This Row],[Punkte]]&lt;&gt;0,"Teilgenommen","Verpennt")</f>
        <v>Teilgenommen</v>
      </c>
    </row>
    <row r="132" spans="1:9" x14ac:dyDescent="0.25">
      <c r="A132" s="23">
        <f t="shared" si="7"/>
        <v>131</v>
      </c>
      <c r="B132">
        <f>ref!$E$2</f>
        <v>0</v>
      </c>
      <c r="C132" t="str">
        <f>VLOOKUP(Stammdaten[[#This Row],[Spieltag]],Tabelle2[],2,FALSE)</f>
        <v>Hinrunde</v>
      </c>
      <c r="D132">
        <v>17</v>
      </c>
      <c r="E132" t="s">
        <v>70</v>
      </c>
      <c r="F132">
        <v>3046</v>
      </c>
      <c r="G132">
        <v>3</v>
      </c>
      <c r="H132">
        <f>_xlfn.RANK.EQ(Stammdaten[[#This Row],[Punkte]],Stammdaten[Punkte],0)</f>
        <v>106</v>
      </c>
      <c r="I132" t="str">
        <f>IF(Stammdaten[[#This Row],[Punkte]]&lt;&gt;0,"Teilgenommen","Verpennt")</f>
        <v>Teilgenommen</v>
      </c>
    </row>
    <row r="133" spans="1:9" x14ac:dyDescent="0.25">
      <c r="A133" s="23">
        <f t="shared" si="7"/>
        <v>132</v>
      </c>
      <c r="B133">
        <f>ref!$E$2</f>
        <v>0</v>
      </c>
      <c r="C133" t="str">
        <f>VLOOKUP(Stammdaten[[#This Row],[Spieltag]],Tabelle2[],2,FALSE)</f>
        <v>Hinrunde</v>
      </c>
      <c r="D133">
        <v>17</v>
      </c>
      <c r="E133" t="s">
        <v>60</v>
      </c>
      <c r="F133">
        <v>2617</v>
      </c>
      <c r="G133">
        <v>4</v>
      </c>
      <c r="H133">
        <f>_xlfn.RANK.EQ(Stammdaten[[#This Row],[Punkte]],Stammdaten[Punkte],0)</f>
        <v>158</v>
      </c>
      <c r="I133" t="str">
        <f>IF(Stammdaten[[#This Row],[Punkte]]&lt;&gt;0,"Teilgenommen","Verpennt")</f>
        <v>Teilgenommen</v>
      </c>
    </row>
    <row r="134" spans="1:9" x14ac:dyDescent="0.25">
      <c r="A134" s="23">
        <f t="shared" si="7"/>
        <v>133</v>
      </c>
      <c r="B134">
        <f>ref!$E$2</f>
        <v>0</v>
      </c>
      <c r="C134" t="str">
        <f>VLOOKUP(Stammdaten[[#This Row],[Spieltag]],Tabelle2[],2,FALSE)</f>
        <v>Hinrunde</v>
      </c>
      <c r="D134">
        <v>17</v>
      </c>
      <c r="E134" t="s">
        <v>63</v>
      </c>
      <c r="F134">
        <v>2354</v>
      </c>
      <c r="G134">
        <v>5</v>
      </c>
      <c r="H134">
        <f>_xlfn.RANK.EQ(Stammdaten[[#This Row],[Punkte]],Stammdaten[Punkte],0)</f>
        <v>183</v>
      </c>
      <c r="I134" t="str">
        <f>IF(Stammdaten[[#This Row],[Punkte]]&lt;&gt;0,"Teilgenommen","Verpennt")</f>
        <v>Teilgenommen</v>
      </c>
    </row>
    <row r="135" spans="1:9" x14ac:dyDescent="0.25">
      <c r="A135" s="23">
        <f t="shared" si="7"/>
        <v>134</v>
      </c>
      <c r="B135">
        <f>ref!$E$2</f>
        <v>0</v>
      </c>
      <c r="C135" t="str">
        <f>VLOOKUP(Stammdaten[[#This Row],[Spieltag]],Tabelle2[],2,FALSE)</f>
        <v>Hinrunde</v>
      </c>
      <c r="D135">
        <v>17</v>
      </c>
      <c r="E135" t="s">
        <v>66</v>
      </c>
      <c r="F135">
        <v>2303</v>
      </c>
      <c r="G135">
        <v>6</v>
      </c>
      <c r="H135">
        <f>_xlfn.RANK.EQ(Stammdaten[[#This Row],[Punkte]],Stammdaten[Punkte],0)</f>
        <v>186</v>
      </c>
      <c r="I135" t="str">
        <f>IF(Stammdaten[[#This Row],[Punkte]]&lt;&gt;0,"Teilgenommen","Verpennt")</f>
        <v>Teilgenommen</v>
      </c>
    </row>
    <row r="136" spans="1:9" x14ac:dyDescent="0.25">
      <c r="A136" s="23">
        <f t="shared" si="7"/>
        <v>135</v>
      </c>
      <c r="B136">
        <f>ref!$E$2</f>
        <v>0</v>
      </c>
      <c r="C136" t="str">
        <f>VLOOKUP(Stammdaten[[#This Row],[Spieltag]],Tabelle2[],2,FALSE)</f>
        <v>Hinrunde</v>
      </c>
      <c r="D136">
        <v>17</v>
      </c>
      <c r="E136" t="s">
        <v>68</v>
      </c>
      <c r="F136">
        <v>2271</v>
      </c>
      <c r="G136">
        <v>7</v>
      </c>
      <c r="H136">
        <f>_xlfn.RANK.EQ(Stammdaten[[#This Row],[Punkte]],Stammdaten[Punkte],0)</f>
        <v>188</v>
      </c>
      <c r="I136" t="str">
        <f>IF(Stammdaten[[#This Row],[Punkte]]&lt;&gt;0,"Teilgenommen","Verpennt")</f>
        <v>Teilgenommen</v>
      </c>
    </row>
    <row r="137" spans="1:9" x14ac:dyDescent="0.25">
      <c r="A137" s="23">
        <f t="shared" si="7"/>
        <v>136</v>
      </c>
      <c r="B137">
        <f>ref!$E$2</f>
        <v>0</v>
      </c>
      <c r="C137" t="str">
        <f>VLOOKUP(Stammdaten[[#This Row],[Spieltag]],Tabelle2[],2,FALSE)</f>
        <v>Hinrunde</v>
      </c>
      <c r="D137">
        <v>17</v>
      </c>
      <c r="E137" t="s">
        <v>69</v>
      </c>
      <c r="F137">
        <v>1997</v>
      </c>
      <c r="G137">
        <v>8</v>
      </c>
      <c r="H137">
        <f>_xlfn.RANK.EQ(Stammdaten[[#This Row],[Punkte]],Stammdaten[Punkte],0)</f>
        <v>199</v>
      </c>
      <c r="I137" t="str">
        <f>IF(Stammdaten[[#This Row],[Punkte]]&lt;&gt;0,"Teilgenommen","Verpennt")</f>
        <v>Teilgenommen</v>
      </c>
    </row>
    <row r="138" spans="1:9" x14ac:dyDescent="0.25">
      <c r="A138" s="23">
        <f t="shared" ref="A138:A145" si="8">ROW()-1</f>
        <v>137</v>
      </c>
      <c r="B138">
        <f>ref!$E$2</f>
        <v>0</v>
      </c>
      <c r="C138" t="str">
        <f>VLOOKUP(Stammdaten[[#This Row],[Spieltag]],Tabelle2[],2,FALSE)</f>
        <v>Rückrunde</v>
      </c>
      <c r="D138">
        <v>18</v>
      </c>
      <c r="E138" t="s">
        <v>70</v>
      </c>
      <c r="F138">
        <v>4020</v>
      </c>
      <c r="G138">
        <v>1</v>
      </c>
      <c r="H138">
        <f>_xlfn.RANK.EQ(Stammdaten[[#This Row],[Punkte]],Stammdaten[Punkte],0)</f>
        <v>18</v>
      </c>
      <c r="I138" t="str">
        <f>IF(Stammdaten[[#This Row],[Punkte]]&lt;&gt;0,"Teilgenommen","Verpennt")</f>
        <v>Teilgenommen</v>
      </c>
    </row>
    <row r="139" spans="1:9" x14ac:dyDescent="0.25">
      <c r="A139" s="23">
        <f t="shared" si="8"/>
        <v>138</v>
      </c>
      <c r="B139">
        <f>ref!$E$2</f>
        <v>0</v>
      </c>
      <c r="C139" t="str">
        <f>VLOOKUP(Stammdaten[[#This Row],[Spieltag]],Tabelle2[],2,FALSE)</f>
        <v>Rückrunde</v>
      </c>
      <c r="D139">
        <v>18</v>
      </c>
      <c r="E139" t="s">
        <v>63</v>
      </c>
      <c r="F139">
        <v>3684</v>
      </c>
      <c r="G139">
        <v>2</v>
      </c>
      <c r="H139">
        <f>_xlfn.RANK.EQ(Stammdaten[[#This Row],[Punkte]],Stammdaten[Punkte],0)</f>
        <v>36</v>
      </c>
      <c r="I139" t="str">
        <f>IF(Stammdaten[[#This Row],[Punkte]]&lt;&gt;0,"Teilgenommen","Verpennt")</f>
        <v>Teilgenommen</v>
      </c>
    </row>
    <row r="140" spans="1:9" x14ac:dyDescent="0.25">
      <c r="A140" s="23">
        <f t="shared" si="8"/>
        <v>139</v>
      </c>
      <c r="B140">
        <f>ref!$E$2</f>
        <v>0</v>
      </c>
      <c r="C140" t="str">
        <f>VLOOKUP(Stammdaten[[#This Row],[Spieltag]],Tabelle2[],2,FALSE)</f>
        <v>Rückrunde</v>
      </c>
      <c r="D140">
        <v>18</v>
      </c>
      <c r="E140" t="s">
        <v>60</v>
      </c>
      <c r="F140">
        <v>3680</v>
      </c>
      <c r="G140">
        <v>3</v>
      </c>
      <c r="H140">
        <f>_xlfn.RANK.EQ(Stammdaten[[#This Row],[Punkte]],Stammdaten[Punkte],0)</f>
        <v>37</v>
      </c>
      <c r="I140" t="str">
        <f>IF(Stammdaten[[#This Row],[Punkte]]&lt;&gt;0,"Teilgenommen","Verpennt")</f>
        <v>Teilgenommen</v>
      </c>
    </row>
    <row r="141" spans="1:9" x14ac:dyDescent="0.25">
      <c r="A141" s="23">
        <f t="shared" si="8"/>
        <v>140</v>
      </c>
      <c r="B141">
        <f>ref!$E$2</f>
        <v>0</v>
      </c>
      <c r="C141" t="str">
        <f>VLOOKUP(Stammdaten[[#This Row],[Spieltag]],Tabelle2[],2,FALSE)</f>
        <v>Rückrunde</v>
      </c>
      <c r="D141">
        <v>18</v>
      </c>
      <c r="E141" t="s">
        <v>68</v>
      </c>
      <c r="F141">
        <v>3170</v>
      </c>
      <c r="G141">
        <v>4</v>
      </c>
      <c r="H141">
        <f>_xlfn.RANK.EQ(Stammdaten[[#This Row],[Punkte]],Stammdaten[Punkte],0)</f>
        <v>90</v>
      </c>
      <c r="I141" t="str">
        <f>IF(Stammdaten[[#This Row],[Punkte]]&lt;&gt;0,"Teilgenommen","Verpennt")</f>
        <v>Teilgenommen</v>
      </c>
    </row>
    <row r="142" spans="1:9" x14ac:dyDescent="0.25">
      <c r="A142" s="23">
        <f t="shared" si="8"/>
        <v>141</v>
      </c>
      <c r="B142">
        <f>ref!$E$2</f>
        <v>0</v>
      </c>
      <c r="C142" t="str">
        <f>VLOOKUP(Stammdaten[[#This Row],[Spieltag]],Tabelle2[],2,FALSE)</f>
        <v>Rückrunde</v>
      </c>
      <c r="D142">
        <v>18</v>
      </c>
      <c r="E142" t="s">
        <v>69</v>
      </c>
      <c r="F142">
        <v>2956</v>
      </c>
      <c r="G142">
        <v>5</v>
      </c>
      <c r="H142">
        <f>_xlfn.RANK.EQ(Stammdaten[[#This Row],[Punkte]],Stammdaten[Punkte],0)</f>
        <v>118</v>
      </c>
      <c r="I142" t="str">
        <f>IF(Stammdaten[[#This Row],[Punkte]]&lt;&gt;0,"Teilgenommen","Verpennt")</f>
        <v>Teilgenommen</v>
      </c>
    </row>
    <row r="143" spans="1:9" x14ac:dyDescent="0.25">
      <c r="A143" s="23">
        <f t="shared" si="8"/>
        <v>142</v>
      </c>
      <c r="B143">
        <f>ref!$E$2</f>
        <v>0</v>
      </c>
      <c r="C143" t="str">
        <f>VLOOKUP(Stammdaten[[#This Row],[Spieltag]],Tabelle2[],2,FALSE)</f>
        <v>Rückrunde</v>
      </c>
      <c r="D143">
        <v>18</v>
      </c>
      <c r="E143" t="s">
        <v>65</v>
      </c>
      <c r="F143">
        <v>2894</v>
      </c>
      <c r="G143">
        <v>6</v>
      </c>
      <c r="H143">
        <f>_xlfn.RANK.EQ(Stammdaten[[#This Row],[Punkte]],Stammdaten[Punkte],0)</f>
        <v>126</v>
      </c>
      <c r="I143" t="str">
        <f>IF(Stammdaten[[#This Row],[Punkte]]&lt;&gt;0,"Teilgenommen","Verpennt")</f>
        <v>Teilgenommen</v>
      </c>
    </row>
    <row r="144" spans="1:9" x14ac:dyDescent="0.25">
      <c r="A144" s="23">
        <f t="shared" si="8"/>
        <v>143</v>
      </c>
      <c r="B144">
        <f>ref!$E$2</f>
        <v>0</v>
      </c>
      <c r="C144" t="str">
        <f>VLOOKUP(Stammdaten[[#This Row],[Spieltag]],Tabelle2[],2,FALSE)</f>
        <v>Rückrunde</v>
      </c>
      <c r="D144">
        <v>18</v>
      </c>
      <c r="E144" t="s">
        <v>66</v>
      </c>
      <c r="F144">
        <v>2742</v>
      </c>
      <c r="G144">
        <v>7</v>
      </c>
      <c r="H144">
        <f>_xlfn.RANK.EQ(Stammdaten[[#This Row],[Punkte]],Stammdaten[Punkte],0)</f>
        <v>144</v>
      </c>
      <c r="I144" t="str">
        <f>IF(Stammdaten[[#This Row],[Punkte]]&lt;&gt;0,"Teilgenommen","Verpennt")</f>
        <v>Teilgenommen</v>
      </c>
    </row>
    <row r="145" spans="1:9" x14ac:dyDescent="0.25">
      <c r="A145" s="23">
        <f t="shared" si="8"/>
        <v>144</v>
      </c>
      <c r="B145">
        <f>ref!$E$2</f>
        <v>0</v>
      </c>
      <c r="C145" t="str">
        <f>VLOOKUP(Stammdaten[[#This Row],[Spieltag]],Tabelle2[],2,FALSE)</f>
        <v>Rückrunde</v>
      </c>
      <c r="D145">
        <v>18</v>
      </c>
      <c r="E145" t="s">
        <v>67</v>
      </c>
      <c r="F145">
        <v>2560</v>
      </c>
      <c r="G145">
        <v>8</v>
      </c>
      <c r="H145">
        <f>_xlfn.RANK.EQ(Stammdaten[[#This Row],[Punkte]],Stammdaten[Punkte],0)</f>
        <v>164</v>
      </c>
      <c r="I145" t="str">
        <f>IF(Stammdaten[[#This Row],[Punkte]]&lt;&gt;0,"Teilgenommen","Verpennt")</f>
        <v>Teilgenommen</v>
      </c>
    </row>
    <row r="146" spans="1:9" x14ac:dyDescent="0.25">
      <c r="A146" s="23">
        <f t="shared" ref="A146:A153" si="9">ROW()-1</f>
        <v>145</v>
      </c>
      <c r="B146">
        <f>ref!$E$2</f>
        <v>0</v>
      </c>
      <c r="C146" t="str">
        <f>VLOOKUP(Stammdaten[[#This Row],[Spieltag]],Tabelle2[],2,FALSE)</f>
        <v>Rückrunde</v>
      </c>
      <c r="D146">
        <v>19</v>
      </c>
      <c r="E146" t="s">
        <v>65</v>
      </c>
      <c r="F146">
        <v>4185</v>
      </c>
      <c r="G146">
        <v>1</v>
      </c>
      <c r="H146">
        <f>_xlfn.RANK.EQ(Stammdaten[[#This Row],[Punkte]],Stammdaten[Punkte],0)</f>
        <v>11</v>
      </c>
      <c r="I146" t="str">
        <f>IF(Stammdaten[[#This Row],[Punkte]]&lt;&gt;0,"Teilgenommen","Verpennt")</f>
        <v>Teilgenommen</v>
      </c>
    </row>
    <row r="147" spans="1:9" x14ac:dyDescent="0.25">
      <c r="A147" s="23">
        <f t="shared" si="9"/>
        <v>146</v>
      </c>
      <c r="B147">
        <f>ref!$E$2</f>
        <v>0</v>
      </c>
      <c r="C147" t="str">
        <f>VLOOKUP(Stammdaten[[#This Row],[Spieltag]],Tabelle2[],2,FALSE)</f>
        <v>Rückrunde</v>
      </c>
      <c r="D147">
        <v>19</v>
      </c>
      <c r="E147" t="s">
        <v>70</v>
      </c>
      <c r="F147">
        <v>3902</v>
      </c>
      <c r="G147">
        <v>2</v>
      </c>
      <c r="H147">
        <f>_xlfn.RANK.EQ(Stammdaten[[#This Row],[Punkte]],Stammdaten[Punkte],0)</f>
        <v>25</v>
      </c>
      <c r="I147" t="str">
        <f>IF(Stammdaten[[#This Row],[Punkte]]&lt;&gt;0,"Teilgenommen","Verpennt")</f>
        <v>Teilgenommen</v>
      </c>
    </row>
    <row r="148" spans="1:9" x14ac:dyDescent="0.25">
      <c r="A148" s="23">
        <f t="shared" si="9"/>
        <v>147</v>
      </c>
      <c r="B148">
        <f>ref!$E$2</f>
        <v>0</v>
      </c>
      <c r="C148" t="str">
        <f>VLOOKUP(Stammdaten[[#This Row],[Spieltag]],Tabelle2[],2,FALSE)</f>
        <v>Rückrunde</v>
      </c>
      <c r="D148">
        <v>19</v>
      </c>
      <c r="E148" t="s">
        <v>69</v>
      </c>
      <c r="F148">
        <v>3703</v>
      </c>
      <c r="G148">
        <v>3</v>
      </c>
      <c r="H148">
        <f>_xlfn.RANK.EQ(Stammdaten[[#This Row],[Punkte]],Stammdaten[Punkte],0)</f>
        <v>33</v>
      </c>
      <c r="I148" t="str">
        <f>IF(Stammdaten[[#This Row],[Punkte]]&lt;&gt;0,"Teilgenommen","Verpennt")</f>
        <v>Teilgenommen</v>
      </c>
    </row>
    <row r="149" spans="1:9" x14ac:dyDescent="0.25">
      <c r="A149" s="23">
        <f t="shared" si="9"/>
        <v>148</v>
      </c>
      <c r="B149">
        <f>ref!$E$2</f>
        <v>0</v>
      </c>
      <c r="C149" t="str">
        <f>VLOOKUP(Stammdaten[[#This Row],[Spieltag]],Tabelle2[],2,FALSE)</f>
        <v>Rückrunde</v>
      </c>
      <c r="D149">
        <v>19</v>
      </c>
      <c r="E149" t="s">
        <v>68</v>
      </c>
      <c r="F149">
        <v>3338</v>
      </c>
      <c r="G149">
        <v>4</v>
      </c>
      <c r="H149">
        <f>_xlfn.RANK.EQ(Stammdaten[[#This Row],[Punkte]],Stammdaten[Punkte],0)</f>
        <v>68</v>
      </c>
      <c r="I149" t="str">
        <f>IF(Stammdaten[[#This Row],[Punkte]]&lt;&gt;0,"Teilgenommen","Verpennt")</f>
        <v>Teilgenommen</v>
      </c>
    </row>
    <row r="150" spans="1:9" x14ac:dyDescent="0.25">
      <c r="A150" s="23">
        <f t="shared" si="9"/>
        <v>149</v>
      </c>
      <c r="B150">
        <f>ref!$E$2</f>
        <v>0</v>
      </c>
      <c r="C150" t="str">
        <f>VLOOKUP(Stammdaten[[#This Row],[Spieltag]],Tabelle2[],2,FALSE)</f>
        <v>Rückrunde</v>
      </c>
      <c r="D150">
        <v>19</v>
      </c>
      <c r="E150" t="s">
        <v>63</v>
      </c>
      <c r="F150">
        <v>3320</v>
      </c>
      <c r="G150">
        <v>5</v>
      </c>
      <c r="H150">
        <f>_xlfn.RANK.EQ(Stammdaten[[#This Row],[Punkte]],Stammdaten[Punkte],0)</f>
        <v>70</v>
      </c>
      <c r="I150" t="str">
        <f>IF(Stammdaten[[#This Row],[Punkte]]&lt;&gt;0,"Teilgenommen","Verpennt")</f>
        <v>Teilgenommen</v>
      </c>
    </row>
    <row r="151" spans="1:9" x14ac:dyDescent="0.25">
      <c r="A151" s="23">
        <f t="shared" si="9"/>
        <v>150</v>
      </c>
      <c r="B151">
        <f>ref!$E$2</f>
        <v>0</v>
      </c>
      <c r="C151" t="str">
        <f>VLOOKUP(Stammdaten[[#This Row],[Spieltag]],Tabelle2[],2,FALSE)</f>
        <v>Rückrunde</v>
      </c>
      <c r="D151">
        <v>19</v>
      </c>
      <c r="E151" t="s">
        <v>67</v>
      </c>
      <c r="F151">
        <v>3103</v>
      </c>
      <c r="G151">
        <v>6</v>
      </c>
      <c r="H151">
        <f>_xlfn.RANK.EQ(Stammdaten[[#This Row],[Punkte]],Stammdaten[Punkte],0)</f>
        <v>98</v>
      </c>
      <c r="I151" t="str">
        <f>IF(Stammdaten[[#This Row],[Punkte]]&lt;&gt;0,"Teilgenommen","Verpennt")</f>
        <v>Teilgenommen</v>
      </c>
    </row>
    <row r="152" spans="1:9" x14ac:dyDescent="0.25">
      <c r="A152" s="23">
        <f t="shared" si="9"/>
        <v>151</v>
      </c>
      <c r="B152">
        <f>ref!$E$2</f>
        <v>0</v>
      </c>
      <c r="C152" t="str">
        <f>VLOOKUP(Stammdaten[[#This Row],[Spieltag]],Tabelle2[],2,FALSE)</f>
        <v>Rückrunde</v>
      </c>
      <c r="D152">
        <v>19</v>
      </c>
      <c r="E152" t="s">
        <v>60</v>
      </c>
      <c r="F152">
        <v>2976</v>
      </c>
      <c r="G152">
        <v>7</v>
      </c>
      <c r="H152">
        <f>_xlfn.RANK.EQ(Stammdaten[[#This Row],[Punkte]],Stammdaten[Punkte],0)</f>
        <v>114</v>
      </c>
      <c r="I152" t="str">
        <f>IF(Stammdaten[[#This Row],[Punkte]]&lt;&gt;0,"Teilgenommen","Verpennt")</f>
        <v>Teilgenommen</v>
      </c>
    </row>
    <row r="153" spans="1:9" x14ac:dyDescent="0.25">
      <c r="A153" s="23">
        <f t="shared" si="9"/>
        <v>152</v>
      </c>
      <c r="B153">
        <f>ref!$E$2</f>
        <v>0</v>
      </c>
      <c r="C153" t="str">
        <f>VLOOKUP(Stammdaten[[#This Row],[Spieltag]],Tabelle2[],2,FALSE)</f>
        <v>Rückrunde</v>
      </c>
      <c r="D153">
        <v>19</v>
      </c>
      <c r="E153" t="s">
        <v>66</v>
      </c>
      <c r="F153">
        <v>2414</v>
      </c>
      <c r="G153">
        <v>8</v>
      </c>
      <c r="H153">
        <f>_xlfn.RANK.EQ(Stammdaten[[#This Row],[Punkte]],Stammdaten[Punkte],0)</f>
        <v>177</v>
      </c>
      <c r="I153" t="str">
        <f>IF(Stammdaten[[#This Row],[Punkte]]&lt;&gt;0,"Teilgenommen","Verpennt")</f>
        <v>Teilgenommen</v>
      </c>
    </row>
    <row r="154" spans="1:9" x14ac:dyDescent="0.25">
      <c r="A154" s="23">
        <f t="shared" ref="A154:A161" si="10">ROW()-1</f>
        <v>153</v>
      </c>
      <c r="B154">
        <f>ref!$E$2</f>
        <v>0</v>
      </c>
      <c r="C154" t="str">
        <f>VLOOKUP(Stammdaten[[#This Row],[Spieltag]],Tabelle2[],2,FALSE)</f>
        <v>Rückrunde</v>
      </c>
      <c r="D154">
        <v>20</v>
      </c>
      <c r="E154" t="s">
        <v>65</v>
      </c>
      <c r="F154">
        <v>3710</v>
      </c>
      <c r="G154">
        <v>1</v>
      </c>
      <c r="H154">
        <f>_xlfn.RANK.EQ(Stammdaten[[#This Row],[Punkte]],Stammdaten[Punkte],0)</f>
        <v>32</v>
      </c>
      <c r="I154" t="str">
        <f>IF(Stammdaten[[#This Row],[Punkte]]&lt;&gt;0,"Teilgenommen","Verpennt")</f>
        <v>Teilgenommen</v>
      </c>
    </row>
    <row r="155" spans="1:9" x14ac:dyDescent="0.25">
      <c r="A155" s="23">
        <f t="shared" si="10"/>
        <v>154</v>
      </c>
      <c r="B155">
        <f>ref!$E$2</f>
        <v>0</v>
      </c>
      <c r="C155" t="str">
        <f>VLOOKUP(Stammdaten[[#This Row],[Spieltag]],Tabelle2[],2,FALSE)</f>
        <v>Rückrunde</v>
      </c>
      <c r="D155">
        <v>20</v>
      </c>
      <c r="E155" t="s">
        <v>69</v>
      </c>
      <c r="F155">
        <v>3158</v>
      </c>
      <c r="G155">
        <v>2</v>
      </c>
      <c r="H155">
        <f>_xlfn.RANK.EQ(Stammdaten[[#This Row],[Punkte]],Stammdaten[Punkte],0)</f>
        <v>93</v>
      </c>
      <c r="I155" t="str">
        <f>IF(Stammdaten[[#This Row],[Punkte]]&lt;&gt;0,"Teilgenommen","Verpennt")</f>
        <v>Teilgenommen</v>
      </c>
    </row>
    <row r="156" spans="1:9" x14ac:dyDescent="0.25">
      <c r="A156" s="23">
        <f t="shared" si="10"/>
        <v>155</v>
      </c>
      <c r="B156">
        <f>ref!$E$2</f>
        <v>0</v>
      </c>
      <c r="C156" t="str">
        <f>VLOOKUP(Stammdaten[[#This Row],[Spieltag]],Tabelle2[],2,FALSE)</f>
        <v>Rückrunde</v>
      </c>
      <c r="D156">
        <v>20</v>
      </c>
      <c r="E156" t="s">
        <v>63</v>
      </c>
      <c r="F156">
        <v>2756</v>
      </c>
      <c r="G156">
        <v>3</v>
      </c>
      <c r="H156">
        <f>_xlfn.RANK.EQ(Stammdaten[[#This Row],[Punkte]],Stammdaten[Punkte],0)</f>
        <v>140</v>
      </c>
      <c r="I156" t="str">
        <f>IF(Stammdaten[[#This Row],[Punkte]]&lt;&gt;0,"Teilgenommen","Verpennt")</f>
        <v>Teilgenommen</v>
      </c>
    </row>
    <row r="157" spans="1:9" x14ac:dyDescent="0.25">
      <c r="A157" s="23">
        <f t="shared" si="10"/>
        <v>156</v>
      </c>
      <c r="B157">
        <f>ref!$E$2</f>
        <v>0</v>
      </c>
      <c r="C157" t="str">
        <f>VLOOKUP(Stammdaten[[#This Row],[Spieltag]],Tabelle2[],2,FALSE)</f>
        <v>Rückrunde</v>
      </c>
      <c r="D157">
        <v>20</v>
      </c>
      <c r="E157" t="s">
        <v>60</v>
      </c>
      <c r="F157">
        <v>2692</v>
      </c>
      <c r="G157">
        <v>4</v>
      </c>
      <c r="H157">
        <f>_xlfn.RANK.EQ(Stammdaten[[#This Row],[Punkte]],Stammdaten[Punkte],0)</f>
        <v>149</v>
      </c>
      <c r="I157" t="str">
        <f>IF(Stammdaten[[#This Row],[Punkte]]&lt;&gt;0,"Teilgenommen","Verpennt")</f>
        <v>Teilgenommen</v>
      </c>
    </row>
    <row r="158" spans="1:9" x14ac:dyDescent="0.25">
      <c r="A158" s="23">
        <f t="shared" si="10"/>
        <v>157</v>
      </c>
      <c r="B158">
        <f>ref!$E$2</f>
        <v>0</v>
      </c>
      <c r="C158" t="str">
        <f>VLOOKUP(Stammdaten[[#This Row],[Spieltag]],Tabelle2[],2,FALSE)</f>
        <v>Rückrunde</v>
      </c>
      <c r="D158">
        <v>20</v>
      </c>
      <c r="E158" t="s">
        <v>67</v>
      </c>
      <c r="F158">
        <v>2443</v>
      </c>
      <c r="G158">
        <v>5</v>
      </c>
      <c r="H158">
        <f>_xlfn.RANK.EQ(Stammdaten[[#This Row],[Punkte]],Stammdaten[Punkte],0)</f>
        <v>174</v>
      </c>
      <c r="I158" t="str">
        <f>IF(Stammdaten[[#This Row],[Punkte]]&lt;&gt;0,"Teilgenommen","Verpennt")</f>
        <v>Teilgenommen</v>
      </c>
    </row>
    <row r="159" spans="1:9" x14ac:dyDescent="0.25">
      <c r="A159" s="23">
        <f t="shared" si="10"/>
        <v>158</v>
      </c>
      <c r="B159">
        <f>ref!$E$2</f>
        <v>0</v>
      </c>
      <c r="C159" t="str">
        <f>VLOOKUP(Stammdaten[[#This Row],[Spieltag]],Tabelle2[],2,FALSE)</f>
        <v>Rückrunde</v>
      </c>
      <c r="D159">
        <v>20</v>
      </c>
      <c r="E159" t="s">
        <v>68</v>
      </c>
      <c r="F159">
        <v>2028</v>
      </c>
      <c r="G159">
        <v>6</v>
      </c>
      <c r="H159">
        <f>_xlfn.RANK.EQ(Stammdaten[[#This Row],[Punkte]],Stammdaten[Punkte],0)</f>
        <v>198</v>
      </c>
      <c r="I159" t="str">
        <f>IF(Stammdaten[[#This Row],[Punkte]]&lt;&gt;0,"Teilgenommen","Verpennt")</f>
        <v>Teilgenommen</v>
      </c>
    </row>
    <row r="160" spans="1:9" x14ac:dyDescent="0.25">
      <c r="A160" s="23">
        <f t="shared" si="10"/>
        <v>159</v>
      </c>
      <c r="B160">
        <f>ref!$E$2</f>
        <v>0</v>
      </c>
      <c r="C160" t="str">
        <f>VLOOKUP(Stammdaten[[#This Row],[Spieltag]],Tabelle2[],2,FALSE)</f>
        <v>Rückrunde</v>
      </c>
      <c r="D160">
        <v>20</v>
      </c>
      <c r="E160" t="s">
        <v>66</v>
      </c>
      <c r="F160">
        <v>1989</v>
      </c>
      <c r="G160">
        <v>7</v>
      </c>
      <c r="H160">
        <f>_xlfn.RANK.EQ(Stammdaten[[#This Row],[Punkte]],Stammdaten[Punkte],0)</f>
        <v>201</v>
      </c>
      <c r="I160" t="str">
        <f>IF(Stammdaten[[#This Row],[Punkte]]&lt;&gt;0,"Teilgenommen","Verpennt")</f>
        <v>Teilgenommen</v>
      </c>
    </row>
    <row r="161" spans="1:9" x14ac:dyDescent="0.25">
      <c r="A161" s="23">
        <f t="shared" si="10"/>
        <v>160</v>
      </c>
      <c r="B161">
        <f>ref!$E$2</f>
        <v>0</v>
      </c>
      <c r="C161" t="str">
        <f>VLOOKUP(Stammdaten[[#This Row],[Spieltag]],Tabelle2[],2,FALSE)</f>
        <v>Rückrunde</v>
      </c>
      <c r="D161">
        <v>20</v>
      </c>
      <c r="E161" t="s">
        <v>70</v>
      </c>
      <c r="F161">
        <v>1893</v>
      </c>
      <c r="G161">
        <v>8</v>
      </c>
      <c r="H161">
        <f>_xlfn.RANK.EQ(Stammdaten[[#This Row],[Punkte]],Stammdaten[Punkte],0)</f>
        <v>206</v>
      </c>
      <c r="I161" t="str">
        <f>IF(Stammdaten[[#This Row],[Punkte]]&lt;&gt;0,"Teilgenommen","Verpennt")</f>
        <v>Teilgenommen</v>
      </c>
    </row>
    <row r="162" spans="1:9" x14ac:dyDescent="0.25">
      <c r="A162" s="23">
        <f t="shared" ref="A162:A169" si="11">ROW()-1</f>
        <v>161</v>
      </c>
      <c r="B162">
        <f>ref!$E$2</f>
        <v>0</v>
      </c>
      <c r="C162" t="str">
        <f>VLOOKUP(Stammdaten[[#This Row],[Spieltag]],Tabelle2[],2,FALSE)</f>
        <v>Rückrunde</v>
      </c>
      <c r="D162">
        <v>21</v>
      </c>
      <c r="E162" t="s">
        <v>60</v>
      </c>
      <c r="F162">
        <v>3619</v>
      </c>
      <c r="G162">
        <v>1</v>
      </c>
      <c r="H162">
        <f>_xlfn.RANK.EQ(Stammdaten[[#This Row],[Punkte]],Stammdaten[Punkte],0)</f>
        <v>42</v>
      </c>
      <c r="I162" t="str">
        <f>IF(Stammdaten[[#This Row],[Punkte]]&lt;&gt;0,"Teilgenommen","Verpennt")</f>
        <v>Teilgenommen</v>
      </c>
    </row>
    <row r="163" spans="1:9" x14ac:dyDescent="0.25">
      <c r="A163" s="23">
        <f t="shared" si="11"/>
        <v>162</v>
      </c>
      <c r="B163">
        <f>ref!$E$2</f>
        <v>0</v>
      </c>
      <c r="C163" t="str">
        <f>VLOOKUP(Stammdaten[[#This Row],[Spieltag]],Tabelle2[],2,FALSE)</f>
        <v>Rückrunde</v>
      </c>
      <c r="D163">
        <v>21</v>
      </c>
      <c r="E163" t="s">
        <v>69</v>
      </c>
      <c r="F163">
        <v>3593</v>
      </c>
      <c r="G163">
        <v>2</v>
      </c>
      <c r="H163">
        <f>_xlfn.RANK.EQ(Stammdaten[[#This Row],[Punkte]],Stammdaten[Punkte],0)</f>
        <v>44</v>
      </c>
      <c r="I163" t="str">
        <f>IF(Stammdaten[[#This Row],[Punkte]]&lt;&gt;0,"Teilgenommen","Verpennt")</f>
        <v>Teilgenommen</v>
      </c>
    </row>
    <row r="164" spans="1:9" x14ac:dyDescent="0.25">
      <c r="A164" s="23">
        <f t="shared" si="11"/>
        <v>163</v>
      </c>
      <c r="B164">
        <f>ref!$E$2</f>
        <v>0</v>
      </c>
      <c r="C164" t="str">
        <f>VLOOKUP(Stammdaten[[#This Row],[Spieltag]],Tabelle2[],2,FALSE)</f>
        <v>Rückrunde</v>
      </c>
      <c r="D164">
        <v>21</v>
      </c>
      <c r="E164" t="s">
        <v>70</v>
      </c>
      <c r="F164">
        <v>3560</v>
      </c>
      <c r="G164">
        <v>3</v>
      </c>
      <c r="H164">
        <f>_xlfn.RANK.EQ(Stammdaten[[#This Row],[Punkte]],Stammdaten[Punkte],0)</f>
        <v>49</v>
      </c>
      <c r="I164" t="str">
        <f>IF(Stammdaten[[#This Row],[Punkte]]&lt;&gt;0,"Teilgenommen","Verpennt")</f>
        <v>Teilgenommen</v>
      </c>
    </row>
    <row r="165" spans="1:9" x14ac:dyDescent="0.25">
      <c r="A165" s="23">
        <f t="shared" si="11"/>
        <v>164</v>
      </c>
      <c r="B165">
        <f>ref!$E$2</f>
        <v>0</v>
      </c>
      <c r="C165" t="str">
        <f>VLOOKUP(Stammdaten[[#This Row],[Spieltag]],Tabelle2[],2,FALSE)</f>
        <v>Rückrunde</v>
      </c>
      <c r="D165">
        <v>21</v>
      </c>
      <c r="E165" t="s">
        <v>68</v>
      </c>
      <c r="F165">
        <v>3536</v>
      </c>
      <c r="G165">
        <v>4</v>
      </c>
      <c r="H165">
        <f>_xlfn.RANK.EQ(Stammdaten[[#This Row],[Punkte]],Stammdaten[Punkte],0)</f>
        <v>52</v>
      </c>
      <c r="I165" t="str">
        <f>IF(Stammdaten[[#This Row],[Punkte]]&lt;&gt;0,"Teilgenommen","Verpennt")</f>
        <v>Teilgenommen</v>
      </c>
    </row>
    <row r="166" spans="1:9" x14ac:dyDescent="0.25">
      <c r="A166" s="23">
        <f t="shared" si="11"/>
        <v>165</v>
      </c>
      <c r="B166">
        <f>ref!$E$2</f>
        <v>0</v>
      </c>
      <c r="C166" t="str">
        <f>VLOOKUP(Stammdaten[[#This Row],[Spieltag]],Tabelle2[],2,FALSE)</f>
        <v>Rückrunde</v>
      </c>
      <c r="D166">
        <v>21</v>
      </c>
      <c r="E166" t="s">
        <v>63</v>
      </c>
      <c r="F166">
        <v>3505</v>
      </c>
      <c r="G166">
        <v>5</v>
      </c>
      <c r="H166">
        <f>_xlfn.RANK.EQ(Stammdaten[[#This Row],[Punkte]],Stammdaten[Punkte],0)</f>
        <v>55</v>
      </c>
      <c r="I166" t="str">
        <f>IF(Stammdaten[[#This Row],[Punkte]]&lt;&gt;0,"Teilgenommen","Verpennt")</f>
        <v>Teilgenommen</v>
      </c>
    </row>
    <row r="167" spans="1:9" x14ac:dyDescent="0.25">
      <c r="A167" s="23">
        <f t="shared" si="11"/>
        <v>166</v>
      </c>
      <c r="B167">
        <f>ref!$E$2</f>
        <v>0</v>
      </c>
      <c r="C167" t="str">
        <f>VLOOKUP(Stammdaten[[#This Row],[Spieltag]],Tabelle2[],2,FALSE)</f>
        <v>Rückrunde</v>
      </c>
      <c r="D167">
        <v>21</v>
      </c>
      <c r="E167" t="s">
        <v>67</v>
      </c>
      <c r="F167">
        <v>3462</v>
      </c>
      <c r="G167">
        <v>6</v>
      </c>
      <c r="H167">
        <f>_xlfn.RANK.EQ(Stammdaten[[#This Row],[Punkte]],Stammdaten[Punkte],0)</f>
        <v>60</v>
      </c>
      <c r="I167" t="str">
        <f>IF(Stammdaten[[#This Row],[Punkte]]&lt;&gt;0,"Teilgenommen","Verpennt")</f>
        <v>Teilgenommen</v>
      </c>
    </row>
    <row r="168" spans="1:9" x14ac:dyDescent="0.25">
      <c r="A168" s="23">
        <f t="shared" si="11"/>
        <v>167</v>
      </c>
      <c r="B168">
        <f>ref!$E$2</f>
        <v>0</v>
      </c>
      <c r="C168" t="str">
        <f>VLOOKUP(Stammdaten[[#This Row],[Spieltag]],Tabelle2[],2,FALSE)</f>
        <v>Rückrunde</v>
      </c>
      <c r="D168">
        <v>21</v>
      </c>
      <c r="E168" t="s">
        <v>65</v>
      </c>
      <c r="F168">
        <v>2851</v>
      </c>
      <c r="G168">
        <v>7</v>
      </c>
      <c r="H168">
        <f>_xlfn.RANK.EQ(Stammdaten[[#This Row],[Punkte]],Stammdaten[Punkte],0)</f>
        <v>133</v>
      </c>
      <c r="I168" t="str">
        <f>IF(Stammdaten[[#This Row],[Punkte]]&lt;&gt;0,"Teilgenommen","Verpennt")</f>
        <v>Teilgenommen</v>
      </c>
    </row>
    <row r="169" spans="1:9" x14ac:dyDescent="0.25">
      <c r="A169" s="23">
        <f t="shared" si="11"/>
        <v>168</v>
      </c>
      <c r="B169">
        <f>ref!$E$2</f>
        <v>0</v>
      </c>
      <c r="C169" t="str">
        <f>VLOOKUP(Stammdaten[[#This Row],[Spieltag]],Tabelle2[],2,FALSE)</f>
        <v>Rückrunde</v>
      </c>
      <c r="D169">
        <v>21</v>
      </c>
      <c r="E169" t="s">
        <v>66</v>
      </c>
      <c r="F169">
        <v>2655</v>
      </c>
      <c r="G169">
        <v>8</v>
      </c>
      <c r="H169">
        <f>_xlfn.RANK.EQ(Stammdaten[[#This Row],[Punkte]],Stammdaten[Punkte],0)</f>
        <v>153</v>
      </c>
      <c r="I169" t="str">
        <f>IF(Stammdaten[[#This Row],[Punkte]]&lt;&gt;0,"Teilgenommen","Verpennt")</f>
        <v>Teilgenommen</v>
      </c>
    </row>
    <row r="170" spans="1:9" x14ac:dyDescent="0.25">
      <c r="A170" s="23">
        <f t="shared" ref="A170:A177" si="12">ROW()-1</f>
        <v>169</v>
      </c>
      <c r="B170">
        <f>ref!$E$2</f>
        <v>0</v>
      </c>
      <c r="C170" t="str">
        <f>VLOOKUP(Stammdaten[[#This Row],[Spieltag]],Tabelle2[],2,FALSE)</f>
        <v>Rückrunde</v>
      </c>
      <c r="D170">
        <v>22</v>
      </c>
      <c r="E170" t="s">
        <v>70</v>
      </c>
      <c r="F170">
        <v>3571</v>
      </c>
      <c r="G170">
        <v>1</v>
      </c>
      <c r="H170">
        <f>_xlfn.RANK.EQ(Stammdaten[[#This Row],[Punkte]],Stammdaten[Punkte],0)</f>
        <v>48</v>
      </c>
      <c r="I170" t="str">
        <f>IF(Stammdaten[[#This Row],[Punkte]]&lt;&gt;0,"Teilgenommen","Verpennt")</f>
        <v>Teilgenommen</v>
      </c>
    </row>
    <row r="171" spans="1:9" x14ac:dyDescent="0.25">
      <c r="A171" s="23">
        <f t="shared" si="12"/>
        <v>170</v>
      </c>
      <c r="B171">
        <f>ref!$E$2</f>
        <v>0</v>
      </c>
      <c r="C171" t="str">
        <f>VLOOKUP(Stammdaten[[#This Row],[Spieltag]],Tabelle2[],2,FALSE)</f>
        <v>Rückrunde</v>
      </c>
      <c r="D171">
        <v>22</v>
      </c>
      <c r="E171" t="s">
        <v>60</v>
      </c>
      <c r="F171">
        <v>3281</v>
      </c>
      <c r="G171">
        <v>2</v>
      </c>
      <c r="H171">
        <f>_xlfn.RANK.EQ(Stammdaten[[#This Row],[Punkte]],Stammdaten[Punkte],0)</f>
        <v>73</v>
      </c>
      <c r="I171" t="str">
        <f>IF(Stammdaten[[#This Row],[Punkte]]&lt;&gt;0,"Teilgenommen","Verpennt")</f>
        <v>Teilgenommen</v>
      </c>
    </row>
    <row r="172" spans="1:9" x14ac:dyDescent="0.25">
      <c r="A172" s="23">
        <f t="shared" si="12"/>
        <v>171</v>
      </c>
      <c r="B172">
        <f>ref!$E$2</f>
        <v>0</v>
      </c>
      <c r="C172" t="str">
        <f>VLOOKUP(Stammdaten[[#This Row],[Spieltag]],Tabelle2[],2,FALSE)</f>
        <v>Rückrunde</v>
      </c>
      <c r="D172">
        <v>22</v>
      </c>
      <c r="E172" t="s">
        <v>63</v>
      </c>
      <c r="F172">
        <v>2973</v>
      </c>
      <c r="G172">
        <v>3</v>
      </c>
      <c r="H172">
        <f>_xlfn.RANK.EQ(Stammdaten[[#This Row],[Punkte]],Stammdaten[Punkte],0)</f>
        <v>115</v>
      </c>
      <c r="I172" t="str">
        <f>IF(Stammdaten[[#This Row],[Punkte]]&lt;&gt;0,"Teilgenommen","Verpennt")</f>
        <v>Teilgenommen</v>
      </c>
    </row>
    <row r="173" spans="1:9" x14ac:dyDescent="0.25">
      <c r="A173" s="23">
        <f t="shared" si="12"/>
        <v>172</v>
      </c>
      <c r="B173">
        <f>ref!$E$2</f>
        <v>0</v>
      </c>
      <c r="C173" t="str">
        <f>VLOOKUP(Stammdaten[[#This Row],[Spieltag]],Tabelle2[],2,FALSE)</f>
        <v>Rückrunde</v>
      </c>
      <c r="D173">
        <v>22</v>
      </c>
      <c r="E173" t="s">
        <v>65</v>
      </c>
      <c r="F173">
        <v>2928</v>
      </c>
      <c r="G173">
        <v>4</v>
      </c>
      <c r="H173">
        <f>_xlfn.RANK.EQ(Stammdaten[[#This Row],[Punkte]],Stammdaten[Punkte],0)</f>
        <v>122</v>
      </c>
      <c r="I173" t="str">
        <f>IF(Stammdaten[[#This Row],[Punkte]]&lt;&gt;0,"Teilgenommen","Verpennt")</f>
        <v>Teilgenommen</v>
      </c>
    </row>
    <row r="174" spans="1:9" x14ac:dyDescent="0.25">
      <c r="A174" s="23">
        <f t="shared" si="12"/>
        <v>173</v>
      </c>
      <c r="B174">
        <f>ref!$E$2</f>
        <v>0</v>
      </c>
      <c r="C174" t="str">
        <f>VLOOKUP(Stammdaten[[#This Row],[Spieltag]],Tabelle2[],2,FALSE)</f>
        <v>Rückrunde</v>
      </c>
      <c r="D174">
        <v>22</v>
      </c>
      <c r="E174" t="s">
        <v>69</v>
      </c>
      <c r="F174">
        <v>2794</v>
      </c>
      <c r="G174">
        <v>5</v>
      </c>
      <c r="H174">
        <f>_xlfn.RANK.EQ(Stammdaten[[#This Row],[Punkte]],Stammdaten[Punkte],0)</f>
        <v>135</v>
      </c>
      <c r="I174" t="str">
        <f>IF(Stammdaten[[#This Row],[Punkte]]&lt;&gt;0,"Teilgenommen","Verpennt")</f>
        <v>Teilgenommen</v>
      </c>
    </row>
    <row r="175" spans="1:9" x14ac:dyDescent="0.25">
      <c r="A175" s="23">
        <f t="shared" si="12"/>
        <v>174</v>
      </c>
      <c r="B175">
        <f>ref!$E$2</f>
        <v>0</v>
      </c>
      <c r="C175" t="str">
        <f>VLOOKUP(Stammdaten[[#This Row],[Spieltag]],Tabelle2[],2,FALSE)</f>
        <v>Rückrunde</v>
      </c>
      <c r="D175">
        <v>22</v>
      </c>
      <c r="E175" t="s">
        <v>67</v>
      </c>
      <c r="F175">
        <v>2582</v>
      </c>
      <c r="G175">
        <v>6</v>
      </c>
      <c r="H175">
        <f>_xlfn.RANK.EQ(Stammdaten[[#This Row],[Punkte]],Stammdaten[Punkte],0)</f>
        <v>163</v>
      </c>
      <c r="I175" t="str">
        <f>IF(Stammdaten[[#This Row],[Punkte]]&lt;&gt;0,"Teilgenommen","Verpennt")</f>
        <v>Teilgenommen</v>
      </c>
    </row>
    <row r="176" spans="1:9" x14ac:dyDescent="0.25">
      <c r="A176" s="23">
        <f t="shared" si="12"/>
        <v>175</v>
      </c>
      <c r="B176">
        <f>ref!$E$2</f>
        <v>0</v>
      </c>
      <c r="C176" t="str">
        <f>VLOOKUP(Stammdaten[[#This Row],[Spieltag]],Tabelle2[],2,FALSE)</f>
        <v>Rückrunde</v>
      </c>
      <c r="D176">
        <v>22</v>
      </c>
      <c r="E176" t="s">
        <v>68</v>
      </c>
      <c r="F176">
        <v>2437</v>
      </c>
      <c r="G176">
        <v>7</v>
      </c>
      <c r="H176">
        <f>_xlfn.RANK.EQ(Stammdaten[[#This Row],[Punkte]],Stammdaten[Punkte],0)</f>
        <v>175</v>
      </c>
      <c r="I176" t="str">
        <f>IF(Stammdaten[[#This Row],[Punkte]]&lt;&gt;0,"Teilgenommen","Verpennt")</f>
        <v>Teilgenommen</v>
      </c>
    </row>
    <row r="177" spans="1:9" x14ac:dyDescent="0.25">
      <c r="A177" s="23">
        <f t="shared" si="12"/>
        <v>176</v>
      </c>
      <c r="B177">
        <f>ref!$E$2</f>
        <v>0</v>
      </c>
      <c r="C177" t="str">
        <f>VLOOKUP(Stammdaten[[#This Row],[Spieltag]],Tabelle2[],2,FALSE)</f>
        <v>Rückrunde</v>
      </c>
      <c r="D177">
        <v>22</v>
      </c>
      <c r="E177" t="s">
        <v>66</v>
      </c>
      <c r="F177">
        <v>1583</v>
      </c>
      <c r="G177">
        <v>8</v>
      </c>
      <c r="H177">
        <f>_xlfn.RANK.EQ(Stammdaten[[#This Row],[Punkte]],Stammdaten[Punkte],0)</f>
        <v>213</v>
      </c>
      <c r="I177" t="str">
        <f>IF(Stammdaten[[#This Row],[Punkte]]&lt;&gt;0,"Teilgenommen","Verpennt")</f>
        <v>Teilgenommen</v>
      </c>
    </row>
    <row r="178" spans="1:9" x14ac:dyDescent="0.25">
      <c r="A178" s="23">
        <f t="shared" ref="A178:A185" si="13">ROW()-1</f>
        <v>177</v>
      </c>
      <c r="B178">
        <f>ref!$E$2</f>
        <v>0</v>
      </c>
      <c r="C178" t="str">
        <f>VLOOKUP(Stammdaten[[#This Row],[Spieltag]],Tabelle2[],2,FALSE)</f>
        <v>Rückrunde</v>
      </c>
      <c r="D178">
        <v>23</v>
      </c>
      <c r="E178" t="s">
        <v>68</v>
      </c>
      <c r="F178">
        <v>4128</v>
      </c>
      <c r="G178">
        <v>1</v>
      </c>
      <c r="H178">
        <f>_xlfn.RANK.EQ(Stammdaten[[#This Row],[Punkte]],Stammdaten[Punkte],0)</f>
        <v>14</v>
      </c>
      <c r="I178" t="str">
        <f>IF(Stammdaten[[#This Row],[Punkte]]&lt;&gt;0,"Teilgenommen","Verpennt")</f>
        <v>Teilgenommen</v>
      </c>
    </row>
    <row r="179" spans="1:9" x14ac:dyDescent="0.25">
      <c r="A179" s="23">
        <f t="shared" si="13"/>
        <v>178</v>
      </c>
      <c r="B179">
        <f>ref!$E$2</f>
        <v>0</v>
      </c>
      <c r="C179" t="str">
        <f>VLOOKUP(Stammdaten[[#This Row],[Spieltag]],Tabelle2[],2,FALSE)</f>
        <v>Rückrunde</v>
      </c>
      <c r="D179">
        <v>23</v>
      </c>
      <c r="E179" t="s">
        <v>63</v>
      </c>
      <c r="F179">
        <v>4056</v>
      </c>
      <c r="G179">
        <v>2</v>
      </c>
      <c r="H179">
        <f>_xlfn.RANK.EQ(Stammdaten[[#This Row],[Punkte]],Stammdaten[Punkte],0)</f>
        <v>17</v>
      </c>
      <c r="I179" t="str">
        <f>IF(Stammdaten[[#This Row],[Punkte]]&lt;&gt;0,"Teilgenommen","Verpennt")</f>
        <v>Teilgenommen</v>
      </c>
    </row>
    <row r="180" spans="1:9" x14ac:dyDescent="0.25">
      <c r="A180" s="23">
        <f t="shared" si="13"/>
        <v>179</v>
      </c>
      <c r="B180">
        <f>ref!$E$2</f>
        <v>0</v>
      </c>
      <c r="C180" t="str">
        <f>VLOOKUP(Stammdaten[[#This Row],[Spieltag]],Tabelle2[],2,FALSE)</f>
        <v>Rückrunde</v>
      </c>
      <c r="D180">
        <v>23</v>
      </c>
      <c r="E180" t="s">
        <v>60</v>
      </c>
      <c r="F180">
        <v>3955</v>
      </c>
      <c r="G180">
        <v>3</v>
      </c>
      <c r="H180">
        <f>_xlfn.RANK.EQ(Stammdaten[[#This Row],[Punkte]],Stammdaten[Punkte],0)</f>
        <v>21</v>
      </c>
      <c r="I180" t="str">
        <f>IF(Stammdaten[[#This Row],[Punkte]]&lt;&gt;0,"Teilgenommen","Verpennt")</f>
        <v>Teilgenommen</v>
      </c>
    </row>
    <row r="181" spans="1:9" x14ac:dyDescent="0.25">
      <c r="A181" s="23">
        <f t="shared" si="13"/>
        <v>180</v>
      </c>
      <c r="B181">
        <f>ref!$E$2</f>
        <v>0</v>
      </c>
      <c r="C181" t="str">
        <f>VLOOKUP(Stammdaten[[#This Row],[Spieltag]],Tabelle2[],2,FALSE)</f>
        <v>Rückrunde</v>
      </c>
      <c r="D181">
        <v>23</v>
      </c>
      <c r="E181" t="s">
        <v>66</v>
      </c>
      <c r="F181">
        <v>3940</v>
      </c>
      <c r="G181">
        <v>4</v>
      </c>
      <c r="H181">
        <f>_xlfn.RANK.EQ(Stammdaten[[#This Row],[Punkte]],Stammdaten[Punkte],0)</f>
        <v>22</v>
      </c>
      <c r="I181" t="str">
        <f>IF(Stammdaten[[#This Row],[Punkte]]&lt;&gt;0,"Teilgenommen","Verpennt")</f>
        <v>Teilgenommen</v>
      </c>
    </row>
    <row r="182" spans="1:9" x14ac:dyDescent="0.25">
      <c r="A182" s="23">
        <f t="shared" si="13"/>
        <v>181</v>
      </c>
      <c r="B182">
        <f>ref!$E$2</f>
        <v>0</v>
      </c>
      <c r="C182" t="str">
        <f>VLOOKUP(Stammdaten[[#This Row],[Spieltag]],Tabelle2[],2,FALSE)</f>
        <v>Rückrunde</v>
      </c>
      <c r="D182">
        <v>23</v>
      </c>
      <c r="E182" t="s">
        <v>70</v>
      </c>
      <c r="F182">
        <v>3839</v>
      </c>
      <c r="G182">
        <v>5</v>
      </c>
      <c r="H182">
        <f>_xlfn.RANK.EQ(Stammdaten[[#This Row],[Punkte]],Stammdaten[Punkte],0)</f>
        <v>28</v>
      </c>
      <c r="I182" t="str">
        <f>IF(Stammdaten[[#This Row],[Punkte]]&lt;&gt;0,"Teilgenommen","Verpennt")</f>
        <v>Teilgenommen</v>
      </c>
    </row>
    <row r="183" spans="1:9" x14ac:dyDescent="0.25">
      <c r="A183" s="23">
        <f t="shared" si="13"/>
        <v>182</v>
      </c>
      <c r="B183">
        <f>ref!$E$2</f>
        <v>0</v>
      </c>
      <c r="C183" t="str">
        <f>VLOOKUP(Stammdaten[[#This Row],[Spieltag]],Tabelle2[],2,FALSE)</f>
        <v>Rückrunde</v>
      </c>
      <c r="D183">
        <v>23</v>
      </c>
      <c r="E183" t="s">
        <v>67</v>
      </c>
      <c r="F183">
        <v>3272</v>
      </c>
      <c r="G183">
        <v>6</v>
      </c>
      <c r="H183">
        <f>_xlfn.RANK.EQ(Stammdaten[[#This Row],[Punkte]],Stammdaten[Punkte],0)</f>
        <v>76</v>
      </c>
      <c r="I183" t="str">
        <f>IF(Stammdaten[[#This Row],[Punkte]]&lt;&gt;0,"Teilgenommen","Verpennt")</f>
        <v>Teilgenommen</v>
      </c>
    </row>
    <row r="184" spans="1:9" x14ac:dyDescent="0.25">
      <c r="A184" s="23">
        <f t="shared" si="13"/>
        <v>183</v>
      </c>
      <c r="B184">
        <f>ref!$E$2</f>
        <v>0</v>
      </c>
      <c r="C184" t="str">
        <f>VLOOKUP(Stammdaten[[#This Row],[Spieltag]],Tabelle2[],2,FALSE)</f>
        <v>Rückrunde</v>
      </c>
      <c r="D184">
        <v>23</v>
      </c>
      <c r="E184" t="s">
        <v>65</v>
      </c>
      <c r="F184">
        <v>2971</v>
      </c>
      <c r="G184">
        <v>7</v>
      </c>
      <c r="H184">
        <f>_xlfn.RANK.EQ(Stammdaten[[#This Row],[Punkte]],Stammdaten[Punkte],0)</f>
        <v>116</v>
      </c>
      <c r="I184" t="str">
        <f>IF(Stammdaten[[#This Row],[Punkte]]&lt;&gt;0,"Teilgenommen","Verpennt")</f>
        <v>Teilgenommen</v>
      </c>
    </row>
    <row r="185" spans="1:9" x14ac:dyDescent="0.25">
      <c r="A185" s="23">
        <f t="shared" si="13"/>
        <v>184</v>
      </c>
      <c r="B185">
        <f>ref!$E$2</f>
        <v>0</v>
      </c>
      <c r="C185" t="str">
        <f>VLOOKUP(Stammdaten[[#This Row],[Spieltag]],Tabelle2[],2,FALSE)</f>
        <v>Rückrunde</v>
      </c>
      <c r="D185">
        <v>23</v>
      </c>
      <c r="E185" t="s">
        <v>69</v>
      </c>
      <c r="F185">
        <v>2731</v>
      </c>
      <c r="G185">
        <v>8</v>
      </c>
      <c r="H185">
        <f>_xlfn.RANK.EQ(Stammdaten[[#This Row],[Punkte]],Stammdaten[Punkte],0)</f>
        <v>146</v>
      </c>
      <c r="I185" t="str">
        <f>IF(Stammdaten[[#This Row],[Punkte]]&lt;&gt;0,"Teilgenommen","Verpennt")</f>
        <v>Teilgenommen</v>
      </c>
    </row>
    <row r="186" spans="1:9" x14ac:dyDescent="0.25">
      <c r="A186" s="23">
        <f t="shared" ref="A186:A193" si="14">ROW()-1</f>
        <v>185</v>
      </c>
      <c r="B186">
        <f>ref!$E$2</f>
        <v>0</v>
      </c>
      <c r="C186" t="str">
        <f>VLOOKUP(Stammdaten[[#This Row],[Spieltag]],Tabelle2[],2,FALSE)</f>
        <v>Rückrunde</v>
      </c>
      <c r="D186">
        <v>24</v>
      </c>
      <c r="E186" t="s">
        <v>68</v>
      </c>
      <c r="F186">
        <v>4738</v>
      </c>
      <c r="G186">
        <v>1</v>
      </c>
      <c r="H186">
        <f>_xlfn.RANK.EQ(Stammdaten[[#This Row],[Punkte]],Stammdaten[Punkte],0)</f>
        <v>3</v>
      </c>
      <c r="I186" t="str">
        <f>IF(Stammdaten[[#This Row],[Punkte]]&lt;&gt;0,"Teilgenommen","Verpennt")</f>
        <v>Teilgenommen</v>
      </c>
    </row>
    <row r="187" spans="1:9" x14ac:dyDescent="0.25">
      <c r="A187" s="23">
        <f t="shared" si="14"/>
        <v>186</v>
      </c>
      <c r="B187">
        <f>ref!$E$2</f>
        <v>0</v>
      </c>
      <c r="C187" t="str">
        <f>VLOOKUP(Stammdaten[[#This Row],[Spieltag]],Tabelle2[],2,FALSE)</f>
        <v>Rückrunde</v>
      </c>
      <c r="D187">
        <v>24</v>
      </c>
      <c r="E187" t="s">
        <v>66</v>
      </c>
      <c r="F187">
        <v>4386</v>
      </c>
      <c r="G187">
        <v>2</v>
      </c>
      <c r="H187">
        <f>_xlfn.RANK.EQ(Stammdaten[[#This Row],[Punkte]],Stammdaten[Punkte],0)</f>
        <v>6</v>
      </c>
      <c r="I187" t="str">
        <f>IF(Stammdaten[[#This Row],[Punkte]]&lt;&gt;0,"Teilgenommen","Verpennt")</f>
        <v>Teilgenommen</v>
      </c>
    </row>
    <row r="188" spans="1:9" x14ac:dyDescent="0.25">
      <c r="A188" s="23">
        <f t="shared" si="14"/>
        <v>187</v>
      </c>
      <c r="B188">
        <f>ref!$E$2</f>
        <v>0</v>
      </c>
      <c r="C188" t="str">
        <f>VLOOKUP(Stammdaten[[#This Row],[Spieltag]],Tabelle2[],2,FALSE)</f>
        <v>Rückrunde</v>
      </c>
      <c r="D188">
        <v>24</v>
      </c>
      <c r="E188" t="s">
        <v>63</v>
      </c>
      <c r="F188">
        <v>4283</v>
      </c>
      <c r="G188">
        <v>3</v>
      </c>
      <c r="H188">
        <f>_xlfn.RANK.EQ(Stammdaten[[#This Row],[Punkte]],Stammdaten[Punkte],0)</f>
        <v>8</v>
      </c>
      <c r="I188" t="str">
        <f>IF(Stammdaten[[#This Row],[Punkte]]&lt;&gt;0,"Teilgenommen","Verpennt")</f>
        <v>Teilgenommen</v>
      </c>
    </row>
    <row r="189" spans="1:9" x14ac:dyDescent="0.25">
      <c r="A189" s="23">
        <f t="shared" si="14"/>
        <v>188</v>
      </c>
      <c r="B189">
        <f>ref!$E$2</f>
        <v>0</v>
      </c>
      <c r="C189" t="str">
        <f>VLOOKUP(Stammdaten[[#This Row],[Spieltag]],Tabelle2[],2,FALSE)</f>
        <v>Rückrunde</v>
      </c>
      <c r="D189">
        <v>24</v>
      </c>
      <c r="E189" t="s">
        <v>70</v>
      </c>
      <c r="F189">
        <v>4149</v>
      </c>
      <c r="G189">
        <v>4</v>
      </c>
      <c r="H189">
        <f>_xlfn.RANK.EQ(Stammdaten[[#This Row],[Punkte]],Stammdaten[Punkte],0)</f>
        <v>13</v>
      </c>
      <c r="I189" t="str">
        <f>IF(Stammdaten[[#This Row],[Punkte]]&lt;&gt;0,"Teilgenommen","Verpennt")</f>
        <v>Teilgenommen</v>
      </c>
    </row>
    <row r="190" spans="1:9" x14ac:dyDescent="0.25">
      <c r="A190" s="23">
        <f t="shared" si="14"/>
        <v>189</v>
      </c>
      <c r="B190">
        <f>ref!$E$2</f>
        <v>0</v>
      </c>
      <c r="C190" t="str">
        <f>VLOOKUP(Stammdaten[[#This Row],[Spieltag]],Tabelle2[],2,FALSE)</f>
        <v>Rückrunde</v>
      </c>
      <c r="D190">
        <v>24</v>
      </c>
      <c r="E190" t="s">
        <v>67</v>
      </c>
      <c r="F190">
        <v>3582</v>
      </c>
      <c r="G190">
        <v>5</v>
      </c>
      <c r="H190">
        <f>_xlfn.RANK.EQ(Stammdaten[[#This Row],[Punkte]],Stammdaten[Punkte],0)</f>
        <v>46</v>
      </c>
      <c r="I190" t="str">
        <f>IF(Stammdaten[[#This Row],[Punkte]]&lt;&gt;0,"Teilgenommen","Verpennt")</f>
        <v>Teilgenommen</v>
      </c>
    </row>
    <row r="191" spans="1:9" x14ac:dyDescent="0.25">
      <c r="A191" s="23">
        <f t="shared" si="14"/>
        <v>190</v>
      </c>
      <c r="B191">
        <f>ref!$E$2</f>
        <v>0</v>
      </c>
      <c r="C191" t="str">
        <f>VLOOKUP(Stammdaten[[#This Row],[Spieltag]],Tabelle2[],2,FALSE)</f>
        <v>Rückrunde</v>
      </c>
      <c r="D191">
        <v>24</v>
      </c>
      <c r="E191" t="s">
        <v>60</v>
      </c>
      <c r="F191">
        <v>3495</v>
      </c>
      <c r="G191">
        <v>6</v>
      </c>
      <c r="H191">
        <f>_xlfn.RANK.EQ(Stammdaten[[#This Row],[Punkte]],Stammdaten[Punkte],0)</f>
        <v>56</v>
      </c>
      <c r="I191" t="str">
        <f>IF(Stammdaten[[#This Row],[Punkte]]&lt;&gt;0,"Teilgenommen","Verpennt")</f>
        <v>Teilgenommen</v>
      </c>
    </row>
    <row r="192" spans="1:9" x14ac:dyDescent="0.25">
      <c r="A192" s="23">
        <f t="shared" si="14"/>
        <v>191</v>
      </c>
      <c r="B192">
        <f>ref!$E$2</f>
        <v>0</v>
      </c>
      <c r="C192" t="str">
        <f>VLOOKUP(Stammdaten[[#This Row],[Spieltag]],Tabelle2[],2,FALSE)</f>
        <v>Rückrunde</v>
      </c>
      <c r="D192">
        <v>24</v>
      </c>
      <c r="E192" t="s">
        <v>65</v>
      </c>
      <c r="F192">
        <v>3233</v>
      </c>
      <c r="G192">
        <v>7</v>
      </c>
      <c r="H192">
        <f>_xlfn.RANK.EQ(Stammdaten[[#This Row],[Punkte]],Stammdaten[Punkte],0)</f>
        <v>80</v>
      </c>
      <c r="I192" t="str">
        <f>IF(Stammdaten[[#This Row],[Punkte]]&lt;&gt;0,"Teilgenommen","Verpennt")</f>
        <v>Teilgenommen</v>
      </c>
    </row>
    <row r="193" spans="1:9" x14ac:dyDescent="0.25">
      <c r="A193" s="23">
        <f t="shared" si="14"/>
        <v>192</v>
      </c>
      <c r="B193">
        <f>ref!$E$2</f>
        <v>0</v>
      </c>
      <c r="C193" t="str">
        <f>VLOOKUP(Stammdaten[[#This Row],[Spieltag]],Tabelle2[],2,FALSE)</f>
        <v>Rückrunde</v>
      </c>
      <c r="D193">
        <v>24</v>
      </c>
      <c r="E193" t="s">
        <v>69</v>
      </c>
      <c r="F193">
        <v>3195</v>
      </c>
      <c r="G193">
        <v>8</v>
      </c>
      <c r="H193">
        <f>_xlfn.RANK.EQ(Stammdaten[[#This Row],[Punkte]],Stammdaten[Punkte],0)</f>
        <v>86</v>
      </c>
      <c r="I193" t="str">
        <f>IF(Stammdaten[[#This Row],[Punkte]]&lt;&gt;0,"Teilgenommen","Verpennt")</f>
        <v>Teilgenommen</v>
      </c>
    </row>
    <row r="194" spans="1:9" x14ac:dyDescent="0.25">
      <c r="A194" s="23">
        <f t="shared" ref="A194:A201" si="15">ROW()-1</f>
        <v>193</v>
      </c>
      <c r="B194">
        <f>ref!$E$2</f>
        <v>0</v>
      </c>
      <c r="C194" t="str">
        <f>VLOOKUP(Stammdaten[[#This Row],[Spieltag]],Tabelle2[],2,FALSE)</f>
        <v>Rückrunde</v>
      </c>
      <c r="D194">
        <v>25</v>
      </c>
      <c r="E194" t="s">
        <v>60</v>
      </c>
      <c r="F194">
        <v>3546</v>
      </c>
      <c r="G194">
        <v>1</v>
      </c>
      <c r="H194">
        <f>_xlfn.RANK.EQ(Stammdaten[[#This Row],[Punkte]],Stammdaten[Punkte],0)</f>
        <v>50</v>
      </c>
      <c r="I194" t="str">
        <f>IF(Stammdaten[[#This Row],[Punkte]]&lt;&gt;0,"Teilgenommen","Verpennt")</f>
        <v>Teilgenommen</v>
      </c>
    </row>
    <row r="195" spans="1:9" x14ac:dyDescent="0.25">
      <c r="A195" s="23">
        <f t="shared" si="15"/>
        <v>194</v>
      </c>
      <c r="B195">
        <f>ref!$E$2</f>
        <v>0</v>
      </c>
      <c r="C195" t="str">
        <f>VLOOKUP(Stammdaten[[#This Row],[Spieltag]],Tabelle2[],2,FALSE)</f>
        <v>Rückrunde</v>
      </c>
      <c r="D195">
        <v>25</v>
      </c>
      <c r="E195" t="s">
        <v>65</v>
      </c>
      <c r="F195">
        <v>3541</v>
      </c>
      <c r="G195">
        <v>2</v>
      </c>
      <c r="H195">
        <f>_xlfn.RANK.EQ(Stammdaten[[#This Row],[Punkte]],Stammdaten[Punkte],0)</f>
        <v>51</v>
      </c>
      <c r="I195" t="str">
        <f>IF(Stammdaten[[#This Row],[Punkte]]&lt;&gt;0,"Teilgenommen","Verpennt")</f>
        <v>Teilgenommen</v>
      </c>
    </row>
    <row r="196" spans="1:9" x14ac:dyDescent="0.25">
      <c r="A196" s="23">
        <f t="shared" si="15"/>
        <v>195</v>
      </c>
      <c r="B196">
        <f>ref!$E$2</f>
        <v>0</v>
      </c>
      <c r="C196" t="str">
        <f>VLOOKUP(Stammdaten[[#This Row],[Spieltag]],Tabelle2[],2,FALSE)</f>
        <v>Rückrunde</v>
      </c>
      <c r="D196">
        <v>25</v>
      </c>
      <c r="E196" t="s">
        <v>70</v>
      </c>
      <c r="F196">
        <v>3438</v>
      </c>
      <c r="G196">
        <v>3</v>
      </c>
      <c r="H196">
        <f>_xlfn.RANK.EQ(Stammdaten[[#This Row],[Punkte]],Stammdaten[Punkte],0)</f>
        <v>63</v>
      </c>
      <c r="I196" t="str">
        <f>IF(Stammdaten[[#This Row],[Punkte]]&lt;&gt;0,"Teilgenommen","Verpennt")</f>
        <v>Teilgenommen</v>
      </c>
    </row>
    <row r="197" spans="1:9" x14ac:dyDescent="0.25">
      <c r="A197" s="23">
        <f t="shared" si="15"/>
        <v>196</v>
      </c>
      <c r="B197">
        <f>ref!$E$2</f>
        <v>0</v>
      </c>
      <c r="C197" t="str">
        <f>VLOOKUP(Stammdaten[[#This Row],[Spieltag]],Tabelle2[],2,FALSE)</f>
        <v>Rückrunde</v>
      </c>
      <c r="D197">
        <v>25</v>
      </c>
      <c r="E197" t="s">
        <v>68</v>
      </c>
      <c r="F197">
        <v>3229</v>
      </c>
      <c r="G197">
        <v>4</v>
      </c>
      <c r="H197">
        <f>_xlfn.RANK.EQ(Stammdaten[[#This Row],[Punkte]],Stammdaten[Punkte],0)</f>
        <v>82</v>
      </c>
      <c r="I197" t="str">
        <f>IF(Stammdaten[[#This Row],[Punkte]]&lt;&gt;0,"Teilgenommen","Verpennt")</f>
        <v>Teilgenommen</v>
      </c>
    </row>
    <row r="198" spans="1:9" x14ac:dyDescent="0.25">
      <c r="A198" s="23">
        <f t="shared" si="15"/>
        <v>197</v>
      </c>
      <c r="B198">
        <f>ref!$E$2</f>
        <v>0</v>
      </c>
      <c r="C198" t="str">
        <f>VLOOKUP(Stammdaten[[#This Row],[Spieltag]],Tabelle2[],2,FALSE)</f>
        <v>Rückrunde</v>
      </c>
      <c r="D198">
        <v>25</v>
      </c>
      <c r="E198" t="s">
        <v>66</v>
      </c>
      <c r="F198">
        <v>2891</v>
      </c>
      <c r="G198">
        <v>5</v>
      </c>
      <c r="H198">
        <f>_xlfn.RANK.EQ(Stammdaten[[#This Row],[Punkte]],Stammdaten[Punkte],0)</f>
        <v>127</v>
      </c>
      <c r="I198" t="str">
        <f>IF(Stammdaten[[#This Row],[Punkte]]&lt;&gt;0,"Teilgenommen","Verpennt")</f>
        <v>Teilgenommen</v>
      </c>
    </row>
    <row r="199" spans="1:9" x14ac:dyDescent="0.25">
      <c r="A199" s="23">
        <f t="shared" si="15"/>
        <v>198</v>
      </c>
      <c r="B199">
        <f>ref!$E$2</f>
        <v>0</v>
      </c>
      <c r="C199" t="str">
        <f>VLOOKUP(Stammdaten[[#This Row],[Spieltag]],Tabelle2[],2,FALSE)</f>
        <v>Rückrunde</v>
      </c>
      <c r="D199">
        <v>25</v>
      </c>
      <c r="E199" t="s">
        <v>63</v>
      </c>
      <c r="F199">
        <v>2875</v>
      </c>
      <c r="G199">
        <v>6</v>
      </c>
      <c r="H199">
        <f>_xlfn.RANK.EQ(Stammdaten[[#This Row],[Punkte]],Stammdaten[Punkte],0)</f>
        <v>128</v>
      </c>
      <c r="I199" t="str">
        <f>IF(Stammdaten[[#This Row],[Punkte]]&lt;&gt;0,"Teilgenommen","Verpennt")</f>
        <v>Teilgenommen</v>
      </c>
    </row>
    <row r="200" spans="1:9" x14ac:dyDescent="0.25">
      <c r="A200" s="23">
        <f t="shared" si="15"/>
        <v>199</v>
      </c>
      <c r="B200">
        <f>ref!$E$2</f>
        <v>0</v>
      </c>
      <c r="C200" t="str">
        <f>VLOOKUP(Stammdaten[[#This Row],[Spieltag]],Tabelle2[],2,FALSE)</f>
        <v>Rückrunde</v>
      </c>
      <c r="D200">
        <v>25</v>
      </c>
      <c r="E200" t="s">
        <v>67</v>
      </c>
      <c r="F200">
        <v>2552</v>
      </c>
      <c r="G200">
        <v>7</v>
      </c>
      <c r="H200">
        <f>_xlfn.RANK.EQ(Stammdaten[[#This Row],[Punkte]],Stammdaten[Punkte],0)</f>
        <v>165</v>
      </c>
      <c r="I200" t="str">
        <f>IF(Stammdaten[[#This Row],[Punkte]]&lt;&gt;0,"Teilgenommen","Verpennt")</f>
        <v>Teilgenommen</v>
      </c>
    </row>
    <row r="201" spans="1:9" x14ac:dyDescent="0.25">
      <c r="A201" s="23">
        <f t="shared" si="15"/>
        <v>200</v>
      </c>
      <c r="B201">
        <f>ref!$E$2</f>
        <v>0</v>
      </c>
      <c r="C201" t="str">
        <f>VLOOKUP(Stammdaten[[#This Row],[Spieltag]],Tabelle2[],2,FALSE)</f>
        <v>Rückrunde</v>
      </c>
      <c r="D201">
        <v>25</v>
      </c>
      <c r="E201" t="s">
        <v>69</v>
      </c>
      <c r="F201">
        <v>1832</v>
      </c>
      <c r="G201">
        <v>8</v>
      </c>
      <c r="H201">
        <f>_xlfn.RANK.EQ(Stammdaten[[#This Row],[Punkte]],Stammdaten[Punkte],0)</f>
        <v>207</v>
      </c>
      <c r="I201" t="str">
        <f>IF(Stammdaten[[#This Row],[Punkte]]&lt;&gt;0,"Teilgenommen","Verpennt")</f>
        <v>Teilgenommen</v>
      </c>
    </row>
    <row r="202" spans="1:9" x14ac:dyDescent="0.25">
      <c r="A202" s="23">
        <f t="shared" ref="A202:A209" si="16">ROW()-1</f>
        <v>201</v>
      </c>
      <c r="B202">
        <f>ref!$E$2</f>
        <v>0</v>
      </c>
      <c r="C202" t="str">
        <f>VLOOKUP(Stammdaten[[#This Row],[Spieltag]],Tabelle2[],2,FALSE)</f>
        <v>Rückrunde</v>
      </c>
      <c r="D202">
        <v>27</v>
      </c>
      <c r="E202" t="s">
        <v>65</v>
      </c>
      <c r="F202">
        <v>3166</v>
      </c>
      <c r="G202">
        <v>1</v>
      </c>
      <c r="H202">
        <f>_xlfn.RANK.EQ(Stammdaten[[#This Row],[Punkte]],Stammdaten[Punkte],0)</f>
        <v>91</v>
      </c>
      <c r="I202" t="str">
        <f>IF(Stammdaten[[#This Row],[Punkte]]&lt;&gt;0,"Teilgenommen","Verpennt")</f>
        <v>Teilgenommen</v>
      </c>
    </row>
    <row r="203" spans="1:9" x14ac:dyDescent="0.25">
      <c r="A203" s="23">
        <f t="shared" si="16"/>
        <v>202</v>
      </c>
      <c r="B203">
        <f>ref!$E$2</f>
        <v>0</v>
      </c>
      <c r="C203" t="str">
        <f>VLOOKUP(Stammdaten[[#This Row],[Spieltag]],Tabelle2[],2,FALSE)</f>
        <v>Rückrunde</v>
      </c>
      <c r="D203">
        <v>27</v>
      </c>
      <c r="E203" t="s">
        <v>60</v>
      </c>
      <c r="F203">
        <v>3095</v>
      </c>
      <c r="G203">
        <v>2</v>
      </c>
      <c r="H203">
        <f>_xlfn.RANK.EQ(Stammdaten[[#This Row],[Punkte]],Stammdaten[Punkte],0)</f>
        <v>101</v>
      </c>
      <c r="I203" t="str">
        <f>IF(Stammdaten[[#This Row],[Punkte]]&lt;&gt;0,"Teilgenommen","Verpennt")</f>
        <v>Teilgenommen</v>
      </c>
    </row>
    <row r="204" spans="1:9" x14ac:dyDescent="0.25">
      <c r="A204" s="23">
        <f t="shared" si="16"/>
        <v>203</v>
      </c>
      <c r="B204">
        <f>ref!$E$2</f>
        <v>0</v>
      </c>
      <c r="C204" t="str">
        <f>VLOOKUP(Stammdaten[[#This Row],[Spieltag]],Tabelle2[],2,FALSE)</f>
        <v>Rückrunde</v>
      </c>
      <c r="D204">
        <v>27</v>
      </c>
      <c r="E204" t="s">
        <v>66</v>
      </c>
      <c r="F204">
        <v>2978</v>
      </c>
      <c r="G204">
        <v>3</v>
      </c>
      <c r="H204">
        <f>_xlfn.RANK.EQ(Stammdaten[[#This Row],[Punkte]],Stammdaten[Punkte],0)</f>
        <v>113</v>
      </c>
      <c r="I204" t="str">
        <f>IF(Stammdaten[[#This Row],[Punkte]]&lt;&gt;0,"Teilgenommen","Verpennt")</f>
        <v>Teilgenommen</v>
      </c>
    </row>
    <row r="205" spans="1:9" x14ac:dyDescent="0.25">
      <c r="A205" s="23">
        <f t="shared" si="16"/>
        <v>204</v>
      </c>
      <c r="B205">
        <f>ref!$E$2</f>
        <v>0</v>
      </c>
      <c r="C205" t="str">
        <f>VLOOKUP(Stammdaten[[#This Row],[Spieltag]],Tabelle2[],2,FALSE)</f>
        <v>Rückrunde</v>
      </c>
      <c r="D205">
        <v>27</v>
      </c>
      <c r="E205" t="s">
        <v>69</v>
      </c>
      <c r="F205">
        <v>2620</v>
      </c>
      <c r="G205">
        <v>4</v>
      </c>
      <c r="H205">
        <f>_xlfn.RANK.EQ(Stammdaten[[#This Row],[Punkte]],Stammdaten[Punkte],0)</f>
        <v>156</v>
      </c>
      <c r="I205" t="str">
        <f>IF(Stammdaten[[#This Row],[Punkte]]&lt;&gt;0,"Teilgenommen","Verpennt")</f>
        <v>Teilgenommen</v>
      </c>
    </row>
    <row r="206" spans="1:9" x14ac:dyDescent="0.25">
      <c r="A206" s="23">
        <f t="shared" si="16"/>
        <v>205</v>
      </c>
      <c r="B206">
        <f>ref!$E$2</f>
        <v>0</v>
      </c>
      <c r="C206" t="str">
        <f>VLOOKUP(Stammdaten[[#This Row],[Spieltag]],Tabelle2[],2,FALSE)</f>
        <v>Rückrunde</v>
      </c>
      <c r="D206">
        <v>27</v>
      </c>
      <c r="E206" t="s">
        <v>70</v>
      </c>
      <c r="F206">
        <v>2596</v>
      </c>
      <c r="G206">
        <v>5</v>
      </c>
      <c r="H206">
        <f>_xlfn.RANK.EQ(Stammdaten[[#This Row],[Punkte]],Stammdaten[Punkte],0)</f>
        <v>161</v>
      </c>
      <c r="I206" t="str">
        <f>IF(Stammdaten[[#This Row],[Punkte]]&lt;&gt;0,"Teilgenommen","Verpennt")</f>
        <v>Teilgenommen</v>
      </c>
    </row>
    <row r="207" spans="1:9" x14ac:dyDescent="0.25">
      <c r="A207" s="23">
        <f t="shared" si="16"/>
        <v>206</v>
      </c>
      <c r="B207">
        <f>ref!$E$2</f>
        <v>0</v>
      </c>
      <c r="C207" t="str">
        <f>VLOOKUP(Stammdaten[[#This Row],[Spieltag]],Tabelle2[],2,FALSE)</f>
        <v>Rückrunde</v>
      </c>
      <c r="D207">
        <v>27</v>
      </c>
      <c r="E207" t="s">
        <v>68</v>
      </c>
      <c r="F207">
        <v>2591</v>
      </c>
      <c r="G207">
        <v>6</v>
      </c>
      <c r="H207">
        <f>_xlfn.RANK.EQ(Stammdaten[[#This Row],[Punkte]],Stammdaten[Punkte],0)</f>
        <v>162</v>
      </c>
      <c r="I207" t="str">
        <f>IF(Stammdaten[[#This Row],[Punkte]]&lt;&gt;0,"Teilgenommen","Verpennt")</f>
        <v>Teilgenommen</v>
      </c>
    </row>
    <row r="208" spans="1:9" x14ac:dyDescent="0.25">
      <c r="A208" s="23">
        <f t="shared" si="16"/>
        <v>207</v>
      </c>
      <c r="B208">
        <f>ref!$E$2</f>
        <v>0</v>
      </c>
      <c r="C208" t="str">
        <f>VLOOKUP(Stammdaten[[#This Row],[Spieltag]],Tabelle2[],2,FALSE)</f>
        <v>Rückrunde</v>
      </c>
      <c r="D208">
        <v>27</v>
      </c>
      <c r="E208" t="s">
        <v>67</v>
      </c>
      <c r="F208">
        <v>2489</v>
      </c>
      <c r="G208">
        <v>7</v>
      </c>
      <c r="H208">
        <f>_xlfn.RANK.EQ(Stammdaten[[#This Row],[Punkte]],Stammdaten[Punkte],0)</f>
        <v>168</v>
      </c>
      <c r="I208" t="str">
        <f>IF(Stammdaten[[#This Row],[Punkte]]&lt;&gt;0,"Teilgenommen","Verpennt")</f>
        <v>Teilgenommen</v>
      </c>
    </row>
    <row r="209" spans="1:9" x14ac:dyDescent="0.25">
      <c r="A209" s="23">
        <f t="shared" si="16"/>
        <v>208</v>
      </c>
      <c r="B209">
        <f>ref!$E$2</f>
        <v>0</v>
      </c>
      <c r="C209" t="str">
        <f>VLOOKUP(Stammdaten[[#This Row],[Spieltag]],Tabelle2[],2,FALSE)</f>
        <v>Rückrunde</v>
      </c>
      <c r="D209">
        <v>27</v>
      </c>
      <c r="E209" t="s">
        <v>63</v>
      </c>
      <c r="F209">
        <v>1652</v>
      </c>
      <c r="G209">
        <v>8</v>
      </c>
      <c r="H209">
        <f>_xlfn.RANK.EQ(Stammdaten[[#This Row],[Punkte]],Stammdaten[Punkte],0)</f>
        <v>212</v>
      </c>
      <c r="I209" t="str">
        <f>IF(Stammdaten[[#This Row],[Punkte]]&lt;&gt;0,"Teilgenommen","Verpennt")</f>
        <v>Teilgenommen</v>
      </c>
    </row>
    <row r="210" spans="1:9" x14ac:dyDescent="0.25">
      <c r="A210" s="23">
        <f t="shared" ref="A210:A217" si="17">ROW()-1</f>
        <v>209</v>
      </c>
      <c r="B210">
        <f>ref!$E$2</f>
        <v>0</v>
      </c>
      <c r="C210" t="str">
        <f>VLOOKUP(Stammdaten[[#This Row],[Spieltag]],Tabelle2[],2,FALSE)</f>
        <v>Rückrunde</v>
      </c>
      <c r="D210">
        <v>29</v>
      </c>
      <c r="E210" t="s">
        <v>68</v>
      </c>
      <c r="F210">
        <v>3760</v>
      </c>
      <c r="G210">
        <v>1</v>
      </c>
      <c r="H210">
        <f>_xlfn.RANK.EQ(Stammdaten[[#This Row],[Punkte]],Stammdaten[Punkte],0)</f>
        <v>29</v>
      </c>
      <c r="I210" t="str">
        <f>IF(Stammdaten[[#This Row],[Punkte]]&lt;&gt;0,"Teilgenommen","Verpennt")</f>
        <v>Teilgenommen</v>
      </c>
    </row>
    <row r="211" spans="1:9" x14ac:dyDescent="0.25">
      <c r="A211" s="23">
        <f t="shared" si="17"/>
        <v>210</v>
      </c>
      <c r="B211">
        <f>ref!$E$2</f>
        <v>0</v>
      </c>
      <c r="C211" t="str">
        <f>VLOOKUP(Stammdaten[[#This Row],[Spieltag]],Tabelle2[],2,FALSE)</f>
        <v>Rückrunde</v>
      </c>
      <c r="D211">
        <v>29</v>
      </c>
      <c r="E211" t="s">
        <v>63</v>
      </c>
      <c r="F211">
        <v>3686</v>
      </c>
      <c r="G211">
        <v>2</v>
      </c>
      <c r="H211">
        <f>_xlfn.RANK.EQ(Stammdaten[[#This Row],[Punkte]],Stammdaten[Punkte],0)</f>
        <v>35</v>
      </c>
      <c r="I211" t="str">
        <f>IF(Stammdaten[[#This Row],[Punkte]]&lt;&gt;0,"Teilgenommen","Verpennt")</f>
        <v>Teilgenommen</v>
      </c>
    </row>
    <row r="212" spans="1:9" x14ac:dyDescent="0.25">
      <c r="A212" s="23">
        <f t="shared" si="17"/>
        <v>211</v>
      </c>
      <c r="B212">
        <f>ref!$E$2</f>
        <v>0</v>
      </c>
      <c r="C212" t="str">
        <f>VLOOKUP(Stammdaten[[#This Row],[Spieltag]],Tabelle2[],2,FALSE)</f>
        <v>Rückrunde</v>
      </c>
      <c r="D212">
        <v>29</v>
      </c>
      <c r="E212" t="s">
        <v>60</v>
      </c>
      <c r="F212">
        <v>3648</v>
      </c>
      <c r="G212">
        <v>3</v>
      </c>
      <c r="H212">
        <f>_xlfn.RANK.EQ(Stammdaten[[#This Row],[Punkte]],Stammdaten[Punkte],0)</f>
        <v>41</v>
      </c>
      <c r="I212" t="str">
        <f>IF(Stammdaten[[#This Row],[Punkte]]&lt;&gt;0,"Teilgenommen","Verpennt")</f>
        <v>Teilgenommen</v>
      </c>
    </row>
    <row r="213" spans="1:9" x14ac:dyDescent="0.25">
      <c r="A213" s="23">
        <f t="shared" si="17"/>
        <v>212</v>
      </c>
      <c r="B213">
        <f>ref!$E$2</f>
        <v>0</v>
      </c>
      <c r="C213" t="str">
        <f>VLOOKUP(Stammdaten[[#This Row],[Spieltag]],Tabelle2[],2,FALSE)</f>
        <v>Rückrunde</v>
      </c>
      <c r="D213">
        <v>29</v>
      </c>
      <c r="E213" t="s">
        <v>70</v>
      </c>
      <c r="F213">
        <v>3450</v>
      </c>
      <c r="G213">
        <v>4</v>
      </c>
      <c r="H213">
        <f>_xlfn.RANK.EQ(Stammdaten[[#This Row],[Punkte]],Stammdaten[Punkte],0)</f>
        <v>62</v>
      </c>
      <c r="I213" t="str">
        <f>IF(Stammdaten[[#This Row],[Punkte]]&lt;&gt;0,"Teilgenommen","Verpennt")</f>
        <v>Teilgenommen</v>
      </c>
    </row>
    <row r="214" spans="1:9" x14ac:dyDescent="0.25">
      <c r="A214" s="23">
        <f t="shared" si="17"/>
        <v>213</v>
      </c>
      <c r="B214">
        <f>ref!$E$2</f>
        <v>0</v>
      </c>
      <c r="C214" t="str">
        <f>VLOOKUP(Stammdaten[[#This Row],[Spieltag]],Tabelle2[],2,FALSE)</f>
        <v>Rückrunde</v>
      </c>
      <c r="D214">
        <v>29</v>
      </c>
      <c r="E214" t="s">
        <v>67</v>
      </c>
      <c r="F214">
        <v>3307</v>
      </c>
      <c r="G214">
        <v>5</v>
      </c>
      <c r="H214">
        <f>_xlfn.RANK.EQ(Stammdaten[[#This Row],[Punkte]],Stammdaten[Punkte],0)</f>
        <v>71</v>
      </c>
      <c r="I214" t="str">
        <f>IF(Stammdaten[[#This Row],[Punkte]]&lt;&gt;0,"Teilgenommen","Verpennt")</f>
        <v>Teilgenommen</v>
      </c>
    </row>
    <row r="215" spans="1:9" x14ac:dyDescent="0.25">
      <c r="A215" s="23">
        <f t="shared" si="17"/>
        <v>214</v>
      </c>
      <c r="B215">
        <f>ref!$E$2</f>
        <v>0</v>
      </c>
      <c r="C215" t="str">
        <f>VLOOKUP(Stammdaten[[#This Row],[Spieltag]],Tabelle2[],2,FALSE)</f>
        <v>Rückrunde</v>
      </c>
      <c r="D215">
        <v>29</v>
      </c>
      <c r="E215" t="s">
        <v>66</v>
      </c>
      <c r="F215">
        <v>2755</v>
      </c>
      <c r="G215">
        <v>6</v>
      </c>
      <c r="H215">
        <f>_xlfn.RANK.EQ(Stammdaten[[#This Row],[Punkte]],Stammdaten[Punkte],0)</f>
        <v>141</v>
      </c>
      <c r="I215" t="str">
        <f>IF(Stammdaten[[#This Row],[Punkte]]&lt;&gt;0,"Teilgenommen","Verpennt")</f>
        <v>Teilgenommen</v>
      </c>
    </row>
    <row r="216" spans="1:9" x14ac:dyDescent="0.25">
      <c r="A216" s="23">
        <f t="shared" si="17"/>
        <v>215</v>
      </c>
      <c r="B216">
        <f>ref!$E$2</f>
        <v>0</v>
      </c>
      <c r="C216" t="str">
        <f>VLOOKUP(Stammdaten[[#This Row],[Spieltag]],Tabelle2[],2,FALSE)</f>
        <v>Rückrunde</v>
      </c>
      <c r="D216">
        <v>29</v>
      </c>
      <c r="E216" t="s">
        <v>65</v>
      </c>
      <c r="F216">
        <v>2459</v>
      </c>
      <c r="G216">
        <v>7</v>
      </c>
      <c r="H216">
        <f>_xlfn.RANK.EQ(Stammdaten[[#This Row],[Punkte]],Stammdaten[Punkte],0)</f>
        <v>171</v>
      </c>
      <c r="I216" t="str">
        <f>IF(Stammdaten[[#This Row],[Punkte]]&lt;&gt;0,"Teilgenommen","Verpennt")</f>
        <v>Teilgenommen</v>
      </c>
    </row>
    <row r="217" spans="1:9" x14ac:dyDescent="0.25">
      <c r="A217" s="23">
        <f t="shared" si="17"/>
        <v>216</v>
      </c>
      <c r="B217">
        <f>ref!$E$2</f>
        <v>0</v>
      </c>
      <c r="C217" t="str">
        <f>VLOOKUP(Stammdaten[[#This Row],[Spieltag]],Tabelle2[],2,FALSE)</f>
        <v>Rückrunde</v>
      </c>
      <c r="D217">
        <v>29</v>
      </c>
      <c r="E217" t="s">
        <v>69</v>
      </c>
      <c r="F217">
        <v>1672</v>
      </c>
      <c r="G217">
        <v>8</v>
      </c>
      <c r="H217">
        <f>_xlfn.RANK.EQ(Stammdaten[[#This Row],[Punkte]],Stammdaten[Punkte],0)</f>
        <v>211</v>
      </c>
      <c r="I217" t="str">
        <f>IF(Stammdaten[[#This Row],[Punkte]]&lt;&gt;0,"Teilgenommen","Verpennt")</f>
        <v>Teilgenommen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6"/>
  <sheetViews>
    <sheetView tabSelected="1" workbookViewId="0">
      <selection activeCell="D2" sqref="D2:E2"/>
    </sheetView>
  </sheetViews>
  <sheetFormatPr baseColWidth="10" defaultRowHeight="15" x14ac:dyDescent="0.25"/>
  <sheetData>
    <row r="2" spans="1:2" x14ac:dyDescent="0.25">
      <c r="A2" t="s">
        <v>61</v>
      </c>
      <c r="B2" t="s">
        <v>62</v>
      </c>
    </row>
    <row r="3" spans="1:2" x14ac:dyDescent="0.25">
      <c r="A3">
        <v>1</v>
      </c>
      <c r="B3" t="s">
        <v>64</v>
      </c>
    </row>
    <row r="4" spans="1:2" x14ac:dyDescent="0.25">
      <c r="A4">
        <v>2</v>
      </c>
      <c r="B4" t="s">
        <v>64</v>
      </c>
    </row>
    <row r="5" spans="1:2" x14ac:dyDescent="0.25">
      <c r="A5">
        <v>3</v>
      </c>
      <c r="B5" t="s">
        <v>64</v>
      </c>
    </row>
    <row r="6" spans="1:2" x14ac:dyDescent="0.25">
      <c r="A6">
        <v>4</v>
      </c>
      <c r="B6" t="s">
        <v>64</v>
      </c>
    </row>
    <row r="7" spans="1:2" x14ac:dyDescent="0.25">
      <c r="A7">
        <v>5</v>
      </c>
      <c r="B7" t="s">
        <v>64</v>
      </c>
    </row>
    <row r="8" spans="1:2" x14ac:dyDescent="0.25">
      <c r="A8">
        <v>6</v>
      </c>
      <c r="B8" t="s">
        <v>64</v>
      </c>
    </row>
    <row r="9" spans="1:2" x14ac:dyDescent="0.25">
      <c r="A9">
        <v>7</v>
      </c>
      <c r="B9" t="s">
        <v>64</v>
      </c>
    </row>
    <row r="10" spans="1:2" x14ac:dyDescent="0.25">
      <c r="A10">
        <v>8</v>
      </c>
      <c r="B10" t="s">
        <v>64</v>
      </c>
    </row>
    <row r="11" spans="1:2" x14ac:dyDescent="0.25">
      <c r="A11">
        <v>9</v>
      </c>
      <c r="B11" t="s">
        <v>64</v>
      </c>
    </row>
    <row r="12" spans="1:2" x14ac:dyDescent="0.25">
      <c r="A12">
        <v>10</v>
      </c>
      <c r="B12" t="s">
        <v>64</v>
      </c>
    </row>
    <row r="13" spans="1:2" x14ac:dyDescent="0.25">
      <c r="A13">
        <v>11</v>
      </c>
      <c r="B13" t="s">
        <v>64</v>
      </c>
    </row>
    <row r="14" spans="1:2" x14ac:dyDescent="0.25">
      <c r="A14">
        <v>12</v>
      </c>
      <c r="B14" t="s">
        <v>64</v>
      </c>
    </row>
    <row r="15" spans="1:2" x14ac:dyDescent="0.25">
      <c r="A15">
        <v>13</v>
      </c>
      <c r="B15" t="s">
        <v>64</v>
      </c>
    </row>
    <row r="16" spans="1:2" x14ac:dyDescent="0.25">
      <c r="A16">
        <v>14</v>
      </c>
      <c r="B16" t="s">
        <v>64</v>
      </c>
    </row>
    <row r="17" spans="1:2" x14ac:dyDescent="0.25">
      <c r="A17">
        <v>15</v>
      </c>
      <c r="B17" t="s">
        <v>64</v>
      </c>
    </row>
    <row r="18" spans="1:2" x14ac:dyDescent="0.25">
      <c r="A18">
        <v>16</v>
      </c>
      <c r="B18" t="s">
        <v>64</v>
      </c>
    </row>
    <row r="19" spans="1:2" x14ac:dyDescent="0.25">
      <c r="A19">
        <v>17</v>
      </c>
      <c r="B19" t="s">
        <v>64</v>
      </c>
    </row>
    <row r="20" spans="1:2" x14ac:dyDescent="0.25">
      <c r="A20">
        <v>18</v>
      </c>
      <c r="B20" t="s">
        <v>71</v>
      </c>
    </row>
    <row r="21" spans="1:2" x14ac:dyDescent="0.25">
      <c r="A21">
        <v>19</v>
      </c>
      <c r="B21" t="s">
        <v>71</v>
      </c>
    </row>
    <row r="22" spans="1:2" x14ac:dyDescent="0.25">
      <c r="A22">
        <v>20</v>
      </c>
      <c r="B22" t="s">
        <v>71</v>
      </c>
    </row>
    <row r="23" spans="1:2" x14ac:dyDescent="0.25">
      <c r="A23">
        <v>21</v>
      </c>
      <c r="B23" t="s">
        <v>71</v>
      </c>
    </row>
    <row r="24" spans="1:2" x14ac:dyDescent="0.25">
      <c r="A24">
        <v>22</v>
      </c>
      <c r="B24" t="s">
        <v>71</v>
      </c>
    </row>
    <row r="25" spans="1:2" x14ac:dyDescent="0.25">
      <c r="A25">
        <v>23</v>
      </c>
      <c r="B25" t="s">
        <v>71</v>
      </c>
    </row>
    <row r="26" spans="1:2" x14ac:dyDescent="0.25">
      <c r="A26">
        <v>24</v>
      </c>
      <c r="B26" t="s">
        <v>71</v>
      </c>
    </row>
    <row r="27" spans="1:2" x14ac:dyDescent="0.25">
      <c r="A27">
        <v>25</v>
      </c>
      <c r="B27" t="s">
        <v>71</v>
      </c>
    </row>
    <row r="28" spans="1:2" x14ac:dyDescent="0.25">
      <c r="A28">
        <v>26</v>
      </c>
      <c r="B28" t="s">
        <v>71</v>
      </c>
    </row>
    <row r="29" spans="1:2" x14ac:dyDescent="0.25">
      <c r="A29">
        <v>27</v>
      </c>
      <c r="B29" t="s">
        <v>71</v>
      </c>
    </row>
    <row r="30" spans="1:2" x14ac:dyDescent="0.25">
      <c r="A30">
        <v>28</v>
      </c>
      <c r="B30" t="s">
        <v>71</v>
      </c>
    </row>
    <row r="31" spans="1:2" x14ac:dyDescent="0.25">
      <c r="A31">
        <v>29</v>
      </c>
      <c r="B31" t="s">
        <v>71</v>
      </c>
    </row>
    <row r="32" spans="1:2" x14ac:dyDescent="0.25">
      <c r="A32">
        <v>30</v>
      </c>
      <c r="B32" t="s">
        <v>71</v>
      </c>
    </row>
    <row r="33" spans="1:2" x14ac:dyDescent="0.25">
      <c r="A33">
        <v>31</v>
      </c>
      <c r="B33" t="s">
        <v>71</v>
      </c>
    </row>
    <row r="34" spans="1:2" x14ac:dyDescent="0.25">
      <c r="A34">
        <v>32</v>
      </c>
      <c r="B34" t="s">
        <v>71</v>
      </c>
    </row>
    <row r="35" spans="1:2" x14ac:dyDescent="0.25">
      <c r="A35">
        <v>33</v>
      </c>
      <c r="B35" t="s">
        <v>71</v>
      </c>
    </row>
    <row r="36" spans="1:2" x14ac:dyDescent="0.25">
      <c r="A36">
        <v>34</v>
      </c>
      <c r="B36" t="s">
        <v>71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selection activeCell="C6" sqref="C6"/>
    </sheetView>
  </sheetViews>
  <sheetFormatPr baseColWidth="10" defaultColWidth="11.42578125" defaultRowHeight="15" x14ac:dyDescent="0.25"/>
  <cols>
    <col min="1" max="1" width="11.42578125" bestFit="1" customWidth="1"/>
    <col min="2" max="2" width="14.7109375" style="1" customWidth="1"/>
    <col min="3" max="3" width="12.85546875" style="1" customWidth="1"/>
    <col min="4" max="4" width="15.42578125" customWidth="1"/>
    <col min="6" max="6" width="12.28515625" bestFit="1" customWidth="1"/>
    <col min="7" max="7" width="12.28515625" customWidth="1"/>
    <col min="8" max="8" width="12.7109375" customWidth="1"/>
    <col min="10" max="10" width="12.28515625" bestFit="1" customWidth="1"/>
    <col min="11" max="11" width="22.28515625" style="1" bestFit="1" customWidth="1"/>
    <col min="12" max="12" width="22" style="1" bestFit="1" customWidth="1"/>
    <col min="14" max="14" width="12.28515625" bestFit="1" customWidth="1"/>
    <col min="16" max="16" width="16.85546875" customWidth="1"/>
    <col min="18" max="18" width="12.28515625" bestFit="1" customWidth="1"/>
    <col min="20" max="20" width="12.7109375" customWidth="1"/>
  </cols>
  <sheetData>
    <row r="1" spans="1:19" x14ac:dyDescent="0.25">
      <c r="A1" s="28" t="s">
        <v>0</v>
      </c>
      <c r="B1" s="28"/>
      <c r="C1" s="28"/>
    </row>
    <row r="3" spans="1:19" ht="18.75" x14ac:dyDescent="0.3">
      <c r="A3" s="26" t="s">
        <v>1</v>
      </c>
      <c r="B3" s="26"/>
      <c r="C3" s="26"/>
      <c r="D3" s="26"/>
      <c r="F3" s="29" t="s">
        <v>1</v>
      </c>
      <c r="G3" s="29"/>
      <c r="H3" s="29"/>
      <c r="I3" s="29"/>
      <c r="J3" s="29"/>
      <c r="K3" s="29"/>
      <c r="L3" s="29"/>
    </row>
    <row r="4" spans="1:19" x14ac:dyDescent="0.25">
      <c r="A4" s="3" t="s">
        <v>2</v>
      </c>
      <c r="B4" s="4" t="s">
        <v>3</v>
      </c>
      <c r="C4" s="4" t="s">
        <v>4</v>
      </c>
      <c r="D4" s="3" t="s">
        <v>5</v>
      </c>
      <c r="F4" s="10" t="s">
        <v>2</v>
      </c>
      <c r="G4" s="11" t="s">
        <v>3</v>
      </c>
      <c r="H4" s="11" t="s">
        <v>4</v>
      </c>
      <c r="I4" s="11" t="s">
        <v>5</v>
      </c>
      <c r="J4" s="12" t="s">
        <v>6</v>
      </c>
      <c r="K4" s="12" t="s">
        <v>7</v>
      </c>
      <c r="L4" s="12" t="s">
        <v>8</v>
      </c>
    </row>
    <row r="5" spans="1:19" x14ac:dyDescent="0.25">
      <c r="A5" s="4"/>
      <c r="B5" s="4" t="s">
        <v>9</v>
      </c>
      <c r="C5" s="4">
        <f>SUM(K20+O23+S18+C27+G31+K31+O31+S30+C41+G41+K38+O42+S40+C53+G52+K52+O49+S51+C57+G63+K58+O62+S62+C73+G67+K68+O72+S69+C81+G82+K80+O80)</f>
        <v>86119</v>
      </c>
      <c r="D5" s="3"/>
      <c r="F5" s="6">
        <v>1</v>
      </c>
      <c r="G5" s="6" t="s">
        <v>10</v>
      </c>
      <c r="H5" s="6">
        <v>100687</v>
      </c>
      <c r="I5" s="6">
        <v>5</v>
      </c>
      <c r="J5" s="6">
        <v>1</v>
      </c>
      <c r="K5" s="4">
        <v>32</v>
      </c>
      <c r="L5" s="15">
        <f t="shared" ref="L5:L10" si="0">H5/K5</f>
        <v>3146.46875</v>
      </c>
    </row>
    <row r="6" spans="1:19" x14ac:dyDescent="0.25">
      <c r="A6" s="4"/>
      <c r="B6" s="4" t="s">
        <v>10</v>
      </c>
      <c r="C6" s="4">
        <f>SUM(K18+O18+S17+C30+G32+K28+O30+S28+C38+G38+K40+O41+S38+C50+G50+K48+O50+S50+C62+G58+K57+O57+S59+C68+G71+K70+O67+S71+C77+G83+K79+O78)</f>
        <v>100687</v>
      </c>
      <c r="D6" s="3"/>
      <c r="F6" s="7">
        <v>2</v>
      </c>
      <c r="G6" s="7" t="s">
        <v>11</v>
      </c>
      <c r="H6" s="7">
        <v>97990</v>
      </c>
      <c r="I6" s="7">
        <v>9</v>
      </c>
      <c r="J6" s="7">
        <v>0</v>
      </c>
      <c r="K6" s="4">
        <v>32</v>
      </c>
      <c r="L6" s="15">
        <f t="shared" si="0"/>
        <v>3062.1875</v>
      </c>
    </row>
    <row r="7" spans="1:19" x14ac:dyDescent="0.25">
      <c r="A7" s="4"/>
      <c r="B7" s="4" t="s">
        <v>12</v>
      </c>
      <c r="C7" s="4">
        <f>SUM(K23+O21+S21+G33+C31+K30+O29+S32+C43+G43+K41+O43+S37+C51+G51+K51+O48+S47+C59+G57+K59+O58+S58+C69+G72+K69+O69+S68+C78+G81+K82+O77)</f>
        <v>87325</v>
      </c>
      <c r="D7" s="3"/>
      <c r="F7" s="4">
        <v>3</v>
      </c>
      <c r="G7" s="4" t="s">
        <v>13</v>
      </c>
      <c r="H7" s="4">
        <v>92049</v>
      </c>
      <c r="I7" s="4">
        <v>5</v>
      </c>
      <c r="J7" s="4">
        <v>5</v>
      </c>
      <c r="K7" s="4">
        <v>32</v>
      </c>
      <c r="L7" s="15">
        <f t="shared" si="0"/>
        <v>2876.53125</v>
      </c>
    </row>
    <row r="8" spans="1:19" x14ac:dyDescent="0.25">
      <c r="A8" s="4"/>
      <c r="B8" s="4" t="s">
        <v>13</v>
      </c>
      <c r="C8" s="4">
        <f>SUM(K22+O17+S20+C32+G27+K32+O33+S31+C37+G42+K37+O38+S43+C52+G48+K49+O47+S48+C63+G61+K62+O59+S63+C71+G68+K72+O71+S73+C80+G78+K78+O79)</f>
        <v>92049</v>
      </c>
      <c r="D8" s="3"/>
      <c r="F8" s="5">
        <v>4</v>
      </c>
      <c r="G8" s="5" t="s">
        <v>12</v>
      </c>
      <c r="H8" s="5">
        <v>87324</v>
      </c>
      <c r="I8" s="5">
        <v>4</v>
      </c>
      <c r="J8" s="5">
        <v>5</v>
      </c>
      <c r="K8" s="4">
        <v>31</v>
      </c>
      <c r="L8" s="15">
        <f t="shared" si="0"/>
        <v>2816.9032258064517</v>
      </c>
    </row>
    <row r="9" spans="1:19" x14ac:dyDescent="0.25">
      <c r="A9" s="4"/>
      <c r="B9" s="4" t="s">
        <v>14</v>
      </c>
      <c r="C9" s="4">
        <f>SUM(K19+O20+S22+C28+G28+K33+O28+S33+C42+G39+K43+O40+S41+C47+G49+K53+O53+S52+C60+G59+K61+O63+S60+C72+G73+K73+O73+S70+C82+G79+K81+O83)</f>
        <v>70440</v>
      </c>
      <c r="D9" s="3"/>
      <c r="F9" s="5">
        <v>5</v>
      </c>
      <c r="G9" s="5" t="s">
        <v>9</v>
      </c>
      <c r="H9" s="5">
        <v>86119</v>
      </c>
      <c r="I9" s="5">
        <v>3</v>
      </c>
      <c r="J9" s="5">
        <v>4</v>
      </c>
      <c r="K9" s="4">
        <v>31</v>
      </c>
      <c r="L9" s="15">
        <f t="shared" si="0"/>
        <v>2778.0322580645161</v>
      </c>
    </row>
    <row r="10" spans="1:19" x14ac:dyDescent="0.25">
      <c r="A10" s="4"/>
      <c r="B10" s="4" t="s">
        <v>11</v>
      </c>
      <c r="C10" s="4">
        <f>SUM(K17+O22+S19+C29+G30+K29+O32+S29+C39+G37+K42+O37+S42+C49+G47+K47+O52+S49+C61+G60+K60+O60+S57+C67+G70+K71+O68+S67+C79+G80+K77+O82)</f>
        <v>97990</v>
      </c>
      <c r="D10" s="3"/>
      <c r="F10" s="8">
        <v>6</v>
      </c>
      <c r="G10" s="8" t="s">
        <v>15</v>
      </c>
      <c r="H10" s="8">
        <v>86040</v>
      </c>
      <c r="I10" s="8">
        <v>5</v>
      </c>
      <c r="J10" s="8">
        <v>7</v>
      </c>
      <c r="K10" s="4">
        <v>30</v>
      </c>
      <c r="L10" s="15">
        <f t="shared" si="0"/>
        <v>2868</v>
      </c>
    </row>
    <row r="11" spans="1:19" x14ac:dyDescent="0.25">
      <c r="A11" s="4"/>
      <c r="B11" s="4" t="s">
        <v>15</v>
      </c>
      <c r="C11" s="4">
        <f>SUM(K21+O19+S23+C33+G29+K27+O27+S27+C40+G40+K39+O39+S39+C48+G53+K50+O51+S53+C58+G62+K63+O61+S61+C70+G69+K67+O70+S72+C83+G77+K83+O81)</f>
        <v>86040</v>
      </c>
      <c r="D11" s="3"/>
      <c r="F11" s="9">
        <v>7</v>
      </c>
      <c r="G11" s="9" t="s">
        <v>14</v>
      </c>
      <c r="H11" s="9">
        <v>70440</v>
      </c>
      <c r="I11" s="9">
        <v>1</v>
      </c>
      <c r="J11" s="9">
        <v>10</v>
      </c>
      <c r="K11" s="4">
        <v>29</v>
      </c>
      <c r="L11" s="15">
        <f>H11/K11</f>
        <v>2428.9655172413795</v>
      </c>
    </row>
    <row r="15" spans="1:19" x14ac:dyDescent="0.25">
      <c r="A15" s="27" t="s">
        <v>16</v>
      </c>
      <c r="B15" s="27"/>
      <c r="C15" s="27"/>
      <c r="E15" s="27" t="s">
        <v>17</v>
      </c>
      <c r="F15" s="27"/>
      <c r="G15" s="27"/>
      <c r="H15" s="2"/>
      <c r="I15" s="26" t="s">
        <v>18</v>
      </c>
      <c r="J15" s="26"/>
      <c r="K15" s="26"/>
      <c r="M15" s="26" t="s">
        <v>19</v>
      </c>
      <c r="N15" s="26"/>
      <c r="O15" s="26"/>
      <c r="Q15" s="26" t="s">
        <v>20</v>
      </c>
      <c r="R15" s="26"/>
      <c r="S15" s="26"/>
    </row>
    <row r="16" spans="1:19" x14ac:dyDescent="0.25">
      <c r="A16" s="13" t="s">
        <v>2</v>
      </c>
      <c r="B16" s="14" t="s">
        <v>3</v>
      </c>
      <c r="C16" s="14" t="s">
        <v>4</v>
      </c>
      <c r="E16" s="13" t="s">
        <v>2</v>
      </c>
      <c r="F16" s="14" t="s">
        <v>3</v>
      </c>
      <c r="G16" s="14" t="s">
        <v>4</v>
      </c>
      <c r="H16" s="24"/>
      <c r="I16" s="3" t="s">
        <v>2</v>
      </c>
      <c r="J16" s="4" t="s">
        <v>3</v>
      </c>
      <c r="K16" s="4" t="s">
        <v>4</v>
      </c>
      <c r="M16" s="3" t="s">
        <v>2</v>
      </c>
      <c r="N16" s="4" t="s">
        <v>3</v>
      </c>
      <c r="O16" s="4" t="s">
        <v>4</v>
      </c>
      <c r="P16" s="24"/>
      <c r="Q16" s="3" t="s">
        <v>2</v>
      </c>
      <c r="R16" s="4" t="s">
        <v>3</v>
      </c>
      <c r="S16" s="4" t="s">
        <v>4</v>
      </c>
    </row>
    <row r="17" spans="1:19" x14ac:dyDescent="0.25">
      <c r="A17" s="14">
        <v>1</v>
      </c>
      <c r="B17" s="14" t="s">
        <v>9</v>
      </c>
      <c r="C17" s="14">
        <v>2974</v>
      </c>
      <c r="E17" s="14">
        <v>1</v>
      </c>
      <c r="F17" s="14" t="s">
        <v>9</v>
      </c>
      <c r="G17" s="14">
        <v>2828</v>
      </c>
      <c r="I17" s="4">
        <v>1</v>
      </c>
      <c r="J17" s="4" t="s">
        <v>11</v>
      </c>
      <c r="K17" s="4">
        <v>2822</v>
      </c>
      <c r="M17" s="4">
        <v>1</v>
      </c>
      <c r="N17" s="4" t="s">
        <v>13</v>
      </c>
      <c r="O17" s="4">
        <v>3079</v>
      </c>
      <c r="Q17" s="4">
        <v>1</v>
      </c>
      <c r="R17" s="4" t="s">
        <v>10</v>
      </c>
      <c r="S17" s="4">
        <v>3569</v>
      </c>
    </row>
    <row r="18" spans="1:19" x14ac:dyDescent="0.25">
      <c r="A18" s="14">
        <v>2</v>
      </c>
      <c r="B18" s="14" t="s">
        <v>10</v>
      </c>
      <c r="C18" s="14">
        <v>2377</v>
      </c>
      <c r="E18" s="14">
        <v>2</v>
      </c>
      <c r="F18" s="14" t="s">
        <v>12</v>
      </c>
      <c r="G18" s="14">
        <v>2462</v>
      </c>
      <c r="I18" s="4">
        <v>2</v>
      </c>
      <c r="J18" s="4" t="s">
        <v>10</v>
      </c>
      <c r="K18" s="4">
        <v>2580</v>
      </c>
      <c r="M18" s="4">
        <v>2</v>
      </c>
      <c r="N18" s="4" t="s">
        <v>10</v>
      </c>
      <c r="O18" s="4">
        <v>2858</v>
      </c>
      <c r="Q18" s="4">
        <v>2</v>
      </c>
      <c r="R18" s="4" t="s">
        <v>9</v>
      </c>
      <c r="S18" s="4">
        <v>2582</v>
      </c>
    </row>
    <row r="19" spans="1:19" x14ac:dyDescent="0.25">
      <c r="A19" s="14">
        <v>3</v>
      </c>
      <c r="B19" s="14" t="s">
        <v>12</v>
      </c>
      <c r="C19" s="14">
        <v>1224</v>
      </c>
      <c r="E19" s="14">
        <v>3</v>
      </c>
      <c r="F19" s="14" t="s">
        <v>10</v>
      </c>
      <c r="G19" s="14">
        <v>2163</v>
      </c>
      <c r="I19" s="4">
        <v>3</v>
      </c>
      <c r="J19" s="4" t="s">
        <v>14</v>
      </c>
      <c r="K19" s="4">
        <v>2299</v>
      </c>
      <c r="M19" s="4">
        <v>3</v>
      </c>
      <c r="N19" s="4" t="s">
        <v>15</v>
      </c>
      <c r="O19" s="4">
        <v>2641</v>
      </c>
      <c r="Q19" s="4">
        <v>3</v>
      </c>
      <c r="R19" s="4" t="s">
        <v>11</v>
      </c>
      <c r="S19" s="4">
        <v>2527</v>
      </c>
    </row>
    <row r="20" spans="1:19" x14ac:dyDescent="0.25">
      <c r="A20" s="14">
        <v>4</v>
      </c>
      <c r="B20" s="14" t="s">
        <v>13</v>
      </c>
      <c r="C20" s="14">
        <v>0</v>
      </c>
      <c r="E20" s="14">
        <v>4</v>
      </c>
      <c r="F20" s="14" t="s">
        <v>13</v>
      </c>
      <c r="G20" s="14">
        <v>0</v>
      </c>
      <c r="I20" s="4">
        <v>4</v>
      </c>
      <c r="J20" s="4" t="s">
        <v>9</v>
      </c>
      <c r="K20" s="4">
        <v>2233</v>
      </c>
      <c r="M20" s="4">
        <v>4</v>
      </c>
      <c r="N20" s="4" t="s">
        <v>14</v>
      </c>
      <c r="O20" s="4">
        <v>2067</v>
      </c>
      <c r="Q20" s="4">
        <v>4</v>
      </c>
      <c r="R20" s="4" t="s">
        <v>13</v>
      </c>
      <c r="S20" s="4">
        <v>2044</v>
      </c>
    </row>
    <row r="21" spans="1:19" x14ac:dyDescent="0.25">
      <c r="A21" s="14">
        <v>5</v>
      </c>
      <c r="B21" s="14" t="s">
        <v>14</v>
      </c>
      <c r="C21" s="14">
        <v>0</v>
      </c>
      <c r="E21" s="14">
        <v>5</v>
      </c>
      <c r="F21" s="14" t="s">
        <v>14</v>
      </c>
      <c r="G21" s="14">
        <v>0</v>
      </c>
      <c r="I21" s="4">
        <v>5</v>
      </c>
      <c r="J21" s="4" t="s">
        <v>15</v>
      </c>
      <c r="K21" s="4">
        <v>2135</v>
      </c>
      <c r="M21" s="4">
        <v>5</v>
      </c>
      <c r="N21" s="4" t="s">
        <v>12</v>
      </c>
      <c r="O21" s="4">
        <v>2035</v>
      </c>
      <c r="Q21" s="4">
        <v>5</v>
      </c>
      <c r="R21" s="4" t="s">
        <v>12</v>
      </c>
      <c r="S21" s="4">
        <v>1606</v>
      </c>
    </row>
    <row r="22" spans="1:19" x14ac:dyDescent="0.25">
      <c r="A22" s="14">
        <v>6</v>
      </c>
      <c r="B22" s="14" t="s">
        <v>11</v>
      </c>
      <c r="C22" s="14">
        <v>0</v>
      </c>
      <c r="E22" s="14">
        <v>6</v>
      </c>
      <c r="F22" s="14" t="s">
        <v>11</v>
      </c>
      <c r="G22" s="14">
        <v>0</v>
      </c>
      <c r="I22" s="4">
        <v>6</v>
      </c>
      <c r="J22" s="4" t="s">
        <v>13</v>
      </c>
      <c r="K22" s="4">
        <v>1757</v>
      </c>
      <c r="M22" s="4">
        <v>6</v>
      </c>
      <c r="N22" s="4" t="s">
        <v>11</v>
      </c>
      <c r="O22" s="4">
        <v>1974</v>
      </c>
      <c r="Q22" s="4">
        <v>6</v>
      </c>
      <c r="R22" s="4" t="s">
        <v>14</v>
      </c>
      <c r="S22" s="4">
        <v>1497</v>
      </c>
    </row>
    <row r="23" spans="1:19" x14ac:dyDescent="0.25">
      <c r="A23" s="14">
        <v>7</v>
      </c>
      <c r="B23" s="14" t="s">
        <v>15</v>
      </c>
      <c r="C23" s="14">
        <v>0</v>
      </c>
      <c r="E23" s="14">
        <v>7</v>
      </c>
      <c r="F23" s="14" t="s">
        <v>15</v>
      </c>
      <c r="G23" s="14">
        <v>0</v>
      </c>
      <c r="I23" s="4">
        <v>7</v>
      </c>
      <c r="J23" s="4" t="s">
        <v>12</v>
      </c>
      <c r="K23" s="4">
        <v>1493</v>
      </c>
      <c r="M23" s="4">
        <v>7</v>
      </c>
      <c r="N23" s="4" t="s">
        <v>9</v>
      </c>
      <c r="O23" s="4">
        <v>1262</v>
      </c>
      <c r="Q23" s="4">
        <v>7</v>
      </c>
      <c r="R23" s="4" t="s">
        <v>15</v>
      </c>
      <c r="S23" s="4">
        <v>0</v>
      </c>
    </row>
    <row r="25" spans="1:19" x14ac:dyDescent="0.25">
      <c r="A25" s="26" t="s">
        <v>21</v>
      </c>
      <c r="B25" s="26"/>
      <c r="C25" s="26"/>
      <c r="D25" s="2"/>
      <c r="E25" s="26" t="s">
        <v>22</v>
      </c>
      <c r="F25" s="26"/>
      <c r="G25" s="26"/>
      <c r="H25" s="2"/>
      <c r="I25" s="26" t="s">
        <v>23</v>
      </c>
      <c r="J25" s="26"/>
      <c r="K25" s="26"/>
      <c r="M25" s="26" t="s">
        <v>24</v>
      </c>
      <c r="N25" s="26"/>
      <c r="O25" s="26"/>
      <c r="Q25" s="26" t="s">
        <v>25</v>
      </c>
      <c r="R25" s="26"/>
      <c r="S25" s="26"/>
    </row>
    <row r="26" spans="1:19" x14ac:dyDescent="0.25">
      <c r="A26" s="3" t="s">
        <v>2</v>
      </c>
      <c r="B26" s="4" t="s">
        <v>3</v>
      </c>
      <c r="C26" s="4" t="s">
        <v>4</v>
      </c>
      <c r="D26" s="2"/>
      <c r="E26" s="3" t="s">
        <v>2</v>
      </c>
      <c r="F26" s="4" t="s">
        <v>3</v>
      </c>
      <c r="G26" s="4" t="s">
        <v>4</v>
      </c>
      <c r="H26" s="24"/>
      <c r="I26" s="3" t="s">
        <v>2</v>
      </c>
      <c r="J26" s="4" t="s">
        <v>3</v>
      </c>
      <c r="K26" s="4" t="s">
        <v>4</v>
      </c>
      <c r="M26" s="3" t="s">
        <v>2</v>
      </c>
      <c r="N26" s="4" t="s">
        <v>3</v>
      </c>
      <c r="O26" s="4" t="s">
        <v>4</v>
      </c>
      <c r="P26" s="24"/>
      <c r="Q26" s="3" t="s">
        <v>2</v>
      </c>
      <c r="R26" s="4" t="s">
        <v>3</v>
      </c>
      <c r="S26" s="4" t="s">
        <v>4</v>
      </c>
    </row>
    <row r="27" spans="1:19" x14ac:dyDescent="0.25">
      <c r="A27" s="4">
        <v>1</v>
      </c>
      <c r="B27" s="4" t="s">
        <v>9</v>
      </c>
      <c r="C27" s="4">
        <v>2863</v>
      </c>
      <c r="E27" s="4">
        <v>1</v>
      </c>
      <c r="F27" s="4" t="s">
        <v>13</v>
      </c>
      <c r="G27" s="4">
        <v>3138</v>
      </c>
      <c r="I27" s="4">
        <v>1</v>
      </c>
      <c r="J27" s="4" t="s">
        <v>15</v>
      </c>
      <c r="K27" s="4">
        <v>3117</v>
      </c>
      <c r="M27" s="4">
        <v>1</v>
      </c>
      <c r="N27" s="4" t="s">
        <v>15</v>
      </c>
      <c r="O27" s="4">
        <v>3213</v>
      </c>
      <c r="Q27" s="4">
        <v>1</v>
      </c>
      <c r="R27" s="4" t="s">
        <v>15</v>
      </c>
      <c r="S27" s="4">
        <v>4729</v>
      </c>
    </row>
    <row r="28" spans="1:19" x14ac:dyDescent="0.25">
      <c r="A28" s="4">
        <v>2</v>
      </c>
      <c r="B28" s="4" t="s">
        <v>14</v>
      </c>
      <c r="C28" s="4">
        <v>2831</v>
      </c>
      <c r="E28" s="4">
        <v>2</v>
      </c>
      <c r="F28" s="4" t="s">
        <v>14</v>
      </c>
      <c r="G28" s="4">
        <v>2936</v>
      </c>
      <c r="I28" s="4">
        <v>2</v>
      </c>
      <c r="J28" s="4" t="s">
        <v>10</v>
      </c>
      <c r="K28" s="4">
        <v>2784</v>
      </c>
      <c r="M28" s="4">
        <v>2</v>
      </c>
      <c r="N28" s="4" t="s">
        <v>14</v>
      </c>
      <c r="O28" s="4">
        <v>2793</v>
      </c>
      <c r="Q28" s="4">
        <v>2</v>
      </c>
      <c r="R28" s="4" t="s">
        <v>10</v>
      </c>
      <c r="S28" s="4">
        <v>4510</v>
      </c>
    </row>
    <row r="29" spans="1:19" x14ac:dyDescent="0.25">
      <c r="A29" s="4">
        <v>3</v>
      </c>
      <c r="B29" s="4" t="s">
        <v>11</v>
      </c>
      <c r="C29" s="4">
        <v>2672</v>
      </c>
      <c r="E29" s="4">
        <v>3</v>
      </c>
      <c r="F29" s="4" t="s">
        <v>15</v>
      </c>
      <c r="G29" s="4">
        <v>2718</v>
      </c>
      <c r="I29" s="4">
        <v>3</v>
      </c>
      <c r="J29" s="4" t="s">
        <v>11</v>
      </c>
      <c r="K29" s="4">
        <v>2646</v>
      </c>
      <c r="M29" s="4">
        <v>3</v>
      </c>
      <c r="N29" s="4" t="s">
        <v>12</v>
      </c>
      <c r="O29" s="4">
        <v>2708</v>
      </c>
      <c r="Q29" s="4">
        <v>3</v>
      </c>
      <c r="R29" s="4" t="s">
        <v>11</v>
      </c>
      <c r="S29" s="4">
        <v>2595</v>
      </c>
    </row>
    <row r="30" spans="1:19" x14ac:dyDescent="0.25">
      <c r="A30" s="4">
        <v>4</v>
      </c>
      <c r="B30" s="4" t="s">
        <v>26</v>
      </c>
      <c r="C30" s="4">
        <v>2594</v>
      </c>
      <c r="E30" s="4">
        <v>4</v>
      </c>
      <c r="F30" s="4" t="s">
        <v>11</v>
      </c>
      <c r="G30" s="4">
        <v>2571</v>
      </c>
      <c r="I30" s="4">
        <v>4</v>
      </c>
      <c r="J30" s="4" t="s">
        <v>12</v>
      </c>
      <c r="K30" s="4">
        <v>2549</v>
      </c>
      <c r="M30" s="4">
        <v>4</v>
      </c>
      <c r="N30" s="4" t="s">
        <v>10</v>
      </c>
      <c r="O30" s="4">
        <v>2640</v>
      </c>
      <c r="Q30" s="4">
        <v>4</v>
      </c>
      <c r="R30" s="4" t="s">
        <v>9</v>
      </c>
      <c r="S30" s="4">
        <v>2579</v>
      </c>
    </row>
    <row r="31" spans="1:19" x14ac:dyDescent="0.25">
      <c r="A31" s="4">
        <v>5</v>
      </c>
      <c r="B31" s="4" t="s">
        <v>12</v>
      </c>
      <c r="C31" s="4">
        <v>2396</v>
      </c>
      <c r="E31" s="4">
        <v>5</v>
      </c>
      <c r="F31" s="4" t="s">
        <v>9</v>
      </c>
      <c r="G31" s="4">
        <v>2463</v>
      </c>
      <c r="I31" s="4">
        <v>5</v>
      </c>
      <c r="J31" s="4" t="s">
        <v>9</v>
      </c>
      <c r="K31" s="4">
        <v>2478</v>
      </c>
      <c r="M31" s="4">
        <v>5</v>
      </c>
      <c r="N31" s="4" t="s">
        <v>9</v>
      </c>
      <c r="O31" s="4">
        <v>2635</v>
      </c>
      <c r="Q31" s="4">
        <v>5</v>
      </c>
      <c r="R31" s="4" t="s">
        <v>13</v>
      </c>
      <c r="S31" s="4">
        <v>2014</v>
      </c>
    </row>
    <row r="32" spans="1:19" x14ac:dyDescent="0.25">
      <c r="A32" s="4">
        <v>6</v>
      </c>
      <c r="B32" s="4" t="s">
        <v>13</v>
      </c>
      <c r="C32" s="4">
        <v>2160</v>
      </c>
      <c r="E32" s="4">
        <v>6</v>
      </c>
      <c r="F32" s="4" t="s">
        <v>10</v>
      </c>
      <c r="G32" s="4">
        <v>2007</v>
      </c>
      <c r="I32" s="4">
        <v>6</v>
      </c>
      <c r="J32" s="4" t="s">
        <v>13</v>
      </c>
      <c r="K32" s="4">
        <v>2119</v>
      </c>
      <c r="M32" s="4">
        <v>6</v>
      </c>
      <c r="N32" s="4" t="s">
        <v>11</v>
      </c>
      <c r="O32" s="4">
        <v>2616</v>
      </c>
      <c r="Q32" s="4">
        <v>6</v>
      </c>
      <c r="R32" s="4" t="s">
        <v>12</v>
      </c>
      <c r="S32" s="4">
        <v>1972</v>
      </c>
    </row>
    <row r="33" spans="1:19" x14ac:dyDescent="0.25">
      <c r="A33" s="4">
        <v>7</v>
      </c>
      <c r="B33" s="4" t="s">
        <v>15</v>
      </c>
      <c r="C33" s="4">
        <v>1778</v>
      </c>
      <c r="E33" s="4">
        <v>7</v>
      </c>
      <c r="F33" s="4" t="s">
        <v>12</v>
      </c>
      <c r="G33" s="4">
        <v>0</v>
      </c>
      <c r="I33" s="4">
        <v>7</v>
      </c>
      <c r="J33" s="4" t="s">
        <v>14</v>
      </c>
      <c r="K33" s="4">
        <v>1745</v>
      </c>
      <c r="M33" s="4">
        <v>7</v>
      </c>
      <c r="N33" s="4" t="s">
        <v>13</v>
      </c>
      <c r="O33" s="4">
        <v>2396</v>
      </c>
      <c r="Q33" s="4">
        <v>7</v>
      </c>
      <c r="R33" s="4" t="s">
        <v>14</v>
      </c>
      <c r="S33" s="4">
        <v>1619</v>
      </c>
    </row>
    <row r="35" spans="1:19" x14ac:dyDescent="0.25">
      <c r="A35" s="26" t="s">
        <v>27</v>
      </c>
      <c r="B35" s="26"/>
      <c r="C35" s="26"/>
      <c r="D35" s="2"/>
      <c r="E35" s="26" t="s">
        <v>28</v>
      </c>
      <c r="F35" s="26"/>
      <c r="G35" s="26"/>
      <c r="H35" s="2"/>
      <c r="I35" s="26" t="s">
        <v>29</v>
      </c>
      <c r="J35" s="26"/>
      <c r="K35" s="26"/>
      <c r="M35" s="26" t="s">
        <v>30</v>
      </c>
      <c r="N35" s="26"/>
      <c r="O35" s="26"/>
      <c r="Q35" s="26" t="s">
        <v>31</v>
      </c>
      <c r="R35" s="26"/>
      <c r="S35" s="26"/>
    </row>
    <row r="36" spans="1:19" x14ac:dyDescent="0.25">
      <c r="A36" s="3" t="s">
        <v>2</v>
      </c>
      <c r="B36" s="4" t="s">
        <v>3</v>
      </c>
      <c r="C36" s="4" t="s">
        <v>4</v>
      </c>
      <c r="D36" s="2"/>
      <c r="E36" s="3" t="s">
        <v>2</v>
      </c>
      <c r="F36" s="4" t="s">
        <v>3</v>
      </c>
      <c r="G36" s="4" t="s">
        <v>4</v>
      </c>
      <c r="H36" s="24"/>
      <c r="I36" s="3" t="s">
        <v>2</v>
      </c>
      <c r="J36" s="4" t="s">
        <v>3</v>
      </c>
      <c r="K36" s="4" t="s">
        <v>4</v>
      </c>
      <c r="M36" s="3" t="s">
        <v>2</v>
      </c>
      <c r="N36" s="4" t="s">
        <v>3</v>
      </c>
      <c r="O36" s="4" t="s">
        <v>4</v>
      </c>
      <c r="P36" s="24"/>
      <c r="Q36" s="3" t="s">
        <v>2</v>
      </c>
      <c r="R36" s="4" t="s">
        <v>3</v>
      </c>
      <c r="S36" s="4" t="s">
        <v>4</v>
      </c>
    </row>
    <row r="37" spans="1:19" x14ac:dyDescent="0.25">
      <c r="A37" s="4">
        <v>1</v>
      </c>
      <c r="B37" s="4" t="s">
        <v>13</v>
      </c>
      <c r="C37" s="4">
        <v>3844</v>
      </c>
      <c r="E37" s="4">
        <v>1</v>
      </c>
      <c r="F37" s="4" t="s">
        <v>11</v>
      </c>
      <c r="G37" s="4">
        <v>3250</v>
      </c>
      <c r="I37" s="4">
        <v>1</v>
      </c>
      <c r="J37" s="4" t="s">
        <v>13</v>
      </c>
      <c r="K37" s="4">
        <v>3528</v>
      </c>
      <c r="M37" s="4">
        <v>1</v>
      </c>
      <c r="N37" s="4" t="s">
        <v>11</v>
      </c>
      <c r="O37" s="4">
        <v>3970</v>
      </c>
      <c r="Q37" s="4">
        <v>1</v>
      </c>
      <c r="R37" s="4" t="s">
        <v>12</v>
      </c>
      <c r="S37" s="4">
        <v>3922</v>
      </c>
    </row>
    <row r="38" spans="1:19" x14ac:dyDescent="0.25">
      <c r="A38" s="4">
        <v>2</v>
      </c>
      <c r="B38" s="4" t="s">
        <v>10</v>
      </c>
      <c r="C38" s="4">
        <v>3656</v>
      </c>
      <c r="E38" s="4">
        <v>2</v>
      </c>
      <c r="F38" s="4" t="s">
        <v>10</v>
      </c>
      <c r="G38" s="4">
        <v>2573</v>
      </c>
      <c r="I38" s="4">
        <v>2</v>
      </c>
      <c r="J38" s="4" t="s">
        <v>9</v>
      </c>
      <c r="K38" s="4">
        <v>3135</v>
      </c>
      <c r="M38" s="4">
        <v>2</v>
      </c>
      <c r="N38" s="4" t="s">
        <v>13</v>
      </c>
      <c r="O38" s="4">
        <v>3783</v>
      </c>
      <c r="Q38" s="4">
        <v>2</v>
      </c>
      <c r="R38" s="4" t="s">
        <v>10</v>
      </c>
      <c r="S38" s="4">
        <v>3579</v>
      </c>
    </row>
    <row r="39" spans="1:19" x14ac:dyDescent="0.25">
      <c r="A39" s="4">
        <v>3</v>
      </c>
      <c r="B39" s="4" t="s">
        <v>11</v>
      </c>
      <c r="C39" s="4">
        <v>3481</v>
      </c>
      <c r="E39" s="4">
        <v>3</v>
      </c>
      <c r="F39" s="4" t="s">
        <v>14</v>
      </c>
      <c r="G39" s="4">
        <v>2484</v>
      </c>
      <c r="I39" s="4">
        <v>3</v>
      </c>
      <c r="J39" s="4" t="s">
        <v>15</v>
      </c>
      <c r="K39" s="4">
        <v>3025</v>
      </c>
      <c r="M39" s="4">
        <v>3</v>
      </c>
      <c r="N39" s="4" t="s">
        <v>15</v>
      </c>
      <c r="O39" s="4">
        <v>3765</v>
      </c>
      <c r="Q39" s="4">
        <v>3</v>
      </c>
      <c r="R39" s="4" t="s">
        <v>15</v>
      </c>
      <c r="S39" s="4">
        <v>2524</v>
      </c>
    </row>
    <row r="40" spans="1:19" x14ac:dyDescent="0.25">
      <c r="A40" s="4">
        <v>4</v>
      </c>
      <c r="B40" s="4" t="s">
        <v>15</v>
      </c>
      <c r="C40" s="4">
        <v>3112</v>
      </c>
      <c r="E40" s="4">
        <v>4</v>
      </c>
      <c r="F40" s="4" t="s">
        <v>15</v>
      </c>
      <c r="G40" s="4">
        <v>2196</v>
      </c>
      <c r="I40" s="4">
        <v>4</v>
      </c>
      <c r="J40" s="4" t="s">
        <v>10</v>
      </c>
      <c r="K40" s="4">
        <v>2650</v>
      </c>
      <c r="M40" s="4">
        <v>4</v>
      </c>
      <c r="N40" s="4" t="s">
        <v>14</v>
      </c>
      <c r="O40" s="4">
        <v>2851</v>
      </c>
      <c r="Q40" s="4">
        <v>4</v>
      </c>
      <c r="R40" s="4" t="s">
        <v>9</v>
      </c>
      <c r="S40" s="4">
        <v>2519</v>
      </c>
    </row>
    <row r="41" spans="1:19" x14ac:dyDescent="0.25">
      <c r="A41" s="4">
        <v>5</v>
      </c>
      <c r="B41" s="4" t="s">
        <v>9</v>
      </c>
      <c r="C41" s="4">
        <v>3007</v>
      </c>
      <c r="E41" s="4">
        <v>5</v>
      </c>
      <c r="F41" s="4" t="s">
        <v>9</v>
      </c>
      <c r="G41" s="4">
        <v>2082</v>
      </c>
      <c r="I41" s="4">
        <v>5</v>
      </c>
      <c r="J41" s="4" t="s">
        <v>12</v>
      </c>
      <c r="K41" s="4">
        <v>2594</v>
      </c>
      <c r="M41" s="4">
        <v>5</v>
      </c>
      <c r="N41" s="4" t="s">
        <v>10</v>
      </c>
      <c r="O41" s="4">
        <v>2736</v>
      </c>
      <c r="Q41" s="4">
        <v>5</v>
      </c>
      <c r="R41" s="4" t="s">
        <v>14</v>
      </c>
      <c r="S41" s="4">
        <v>1910</v>
      </c>
    </row>
    <row r="42" spans="1:19" x14ac:dyDescent="0.25">
      <c r="A42" s="4">
        <v>6</v>
      </c>
      <c r="B42" s="4" t="s">
        <v>14</v>
      </c>
      <c r="C42" s="4">
        <v>2906</v>
      </c>
      <c r="E42" s="4">
        <v>6</v>
      </c>
      <c r="F42" s="4" t="s">
        <v>13</v>
      </c>
      <c r="G42" s="4">
        <v>1917</v>
      </c>
      <c r="I42" s="4">
        <v>6</v>
      </c>
      <c r="J42" s="4" t="s">
        <v>11</v>
      </c>
      <c r="K42" s="4">
        <v>2320</v>
      </c>
      <c r="M42" s="4">
        <v>6</v>
      </c>
      <c r="N42" s="4" t="s">
        <v>9</v>
      </c>
      <c r="O42" s="4">
        <v>2573</v>
      </c>
      <c r="Q42" s="4">
        <v>6</v>
      </c>
      <c r="R42" s="4" t="s">
        <v>11</v>
      </c>
      <c r="S42" s="4">
        <v>1896</v>
      </c>
    </row>
    <row r="43" spans="1:19" x14ac:dyDescent="0.25">
      <c r="A43" s="4">
        <v>7</v>
      </c>
      <c r="B43" s="4" t="s">
        <v>12</v>
      </c>
      <c r="C43" s="4">
        <v>2672</v>
      </c>
      <c r="E43" s="4">
        <v>7</v>
      </c>
      <c r="F43" s="4" t="s">
        <v>12</v>
      </c>
      <c r="G43" s="4">
        <v>1521</v>
      </c>
      <c r="I43" s="4">
        <v>7</v>
      </c>
      <c r="J43" s="4" t="s">
        <v>14</v>
      </c>
      <c r="K43" s="4">
        <v>2206</v>
      </c>
      <c r="M43" s="4">
        <v>7</v>
      </c>
      <c r="N43" s="4" t="s">
        <v>12</v>
      </c>
      <c r="O43" s="4">
        <v>2142</v>
      </c>
      <c r="Q43" s="4">
        <v>7</v>
      </c>
      <c r="R43" s="4" t="s">
        <v>13</v>
      </c>
      <c r="S43" s="4">
        <v>1746</v>
      </c>
    </row>
    <row r="45" spans="1:19" x14ac:dyDescent="0.25">
      <c r="A45" s="26" t="s">
        <v>32</v>
      </c>
      <c r="B45" s="26"/>
      <c r="C45" s="26"/>
      <c r="D45" s="2"/>
      <c r="E45" s="26" t="s">
        <v>33</v>
      </c>
      <c r="F45" s="26"/>
      <c r="G45" s="26"/>
      <c r="H45" s="2"/>
      <c r="I45" s="26" t="s">
        <v>34</v>
      </c>
      <c r="J45" s="26"/>
      <c r="K45" s="26"/>
      <c r="M45" s="26" t="s">
        <v>35</v>
      </c>
      <c r="N45" s="26"/>
      <c r="O45" s="26"/>
      <c r="Q45" s="26" t="s">
        <v>36</v>
      </c>
      <c r="R45" s="26"/>
      <c r="S45" s="26"/>
    </row>
    <row r="46" spans="1:19" x14ac:dyDescent="0.25">
      <c r="A46" s="3" t="s">
        <v>2</v>
      </c>
      <c r="B46" s="4" t="s">
        <v>3</v>
      </c>
      <c r="C46" s="4" t="s">
        <v>4</v>
      </c>
      <c r="D46" s="2"/>
      <c r="E46" s="3" t="s">
        <v>2</v>
      </c>
      <c r="F46" s="4" t="s">
        <v>3</v>
      </c>
      <c r="G46" s="4" t="s">
        <v>4</v>
      </c>
      <c r="H46" s="24"/>
      <c r="I46" s="3" t="s">
        <v>2</v>
      </c>
      <c r="J46" s="4" t="s">
        <v>3</v>
      </c>
      <c r="K46" s="4" t="s">
        <v>4</v>
      </c>
      <c r="M46" s="3" t="s">
        <v>2</v>
      </c>
      <c r="N46" s="4" t="s">
        <v>3</v>
      </c>
      <c r="O46" s="4" t="s">
        <v>4</v>
      </c>
      <c r="P46" s="24"/>
      <c r="Q46" s="3" t="s">
        <v>2</v>
      </c>
      <c r="R46" s="4" t="s">
        <v>3</v>
      </c>
      <c r="S46" s="4" t="s">
        <v>4</v>
      </c>
    </row>
    <row r="47" spans="1:19" x14ac:dyDescent="0.25">
      <c r="A47" s="4">
        <v>1</v>
      </c>
      <c r="B47" s="4" t="s">
        <v>14</v>
      </c>
      <c r="C47" s="4">
        <v>3151</v>
      </c>
      <c r="E47" s="4">
        <v>1</v>
      </c>
      <c r="F47" s="4" t="s">
        <v>11</v>
      </c>
      <c r="G47" s="4">
        <v>3029</v>
      </c>
      <c r="I47" s="4">
        <v>1</v>
      </c>
      <c r="J47" s="4" t="s">
        <v>11</v>
      </c>
      <c r="K47" s="4">
        <v>4241</v>
      </c>
      <c r="M47" s="4">
        <v>1</v>
      </c>
      <c r="N47" s="4" t="s">
        <v>13</v>
      </c>
      <c r="O47" s="4">
        <v>3585</v>
      </c>
      <c r="Q47" s="4">
        <v>1</v>
      </c>
      <c r="R47" s="4" t="s">
        <v>12</v>
      </c>
      <c r="S47" s="4">
        <v>4217</v>
      </c>
    </row>
    <row r="48" spans="1:19" x14ac:dyDescent="0.25">
      <c r="A48" s="4">
        <v>2</v>
      </c>
      <c r="B48" s="4" t="s">
        <v>15</v>
      </c>
      <c r="C48" s="4">
        <v>3020</v>
      </c>
      <c r="E48" s="4">
        <v>2</v>
      </c>
      <c r="F48" s="4" t="s">
        <v>13</v>
      </c>
      <c r="G48" s="4">
        <v>2601</v>
      </c>
      <c r="I48" s="4">
        <v>2</v>
      </c>
      <c r="J48" s="4" t="s">
        <v>10</v>
      </c>
      <c r="K48" s="4">
        <v>4142</v>
      </c>
      <c r="M48" s="4">
        <v>2</v>
      </c>
      <c r="N48" s="4" t="s">
        <v>12</v>
      </c>
      <c r="O48" s="4">
        <v>3477</v>
      </c>
      <c r="Q48" s="4">
        <v>2</v>
      </c>
      <c r="R48" s="4" t="s">
        <v>13</v>
      </c>
      <c r="S48" s="4">
        <v>3898</v>
      </c>
    </row>
    <row r="49" spans="1:19" x14ac:dyDescent="0.25">
      <c r="A49" s="4">
        <v>3</v>
      </c>
      <c r="B49" s="4" t="s">
        <v>11</v>
      </c>
      <c r="C49" s="4">
        <v>2675</v>
      </c>
      <c r="E49" s="4">
        <v>3</v>
      </c>
      <c r="F49" s="4" t="s">
        <v>14</v>
      </c>
      <c r="G49" s="4">
        <v>2473</v>
      </c>
      <c r="I49" s="4">
        <v>3</v>
      </c>
      <c r="J49" s="4" t="s">
        <v>13</v>
      </c>
      <c r="K49" s="4">
        <v>3773</v>
      </c>
      <c r="M49" s="4">
        <v>3</v>
      </c>
      <c r="N49" s="4" t="s">
        <v>9</v>
      </c>
      <c r="O49" s="4">
        <v>3397</v>
      </c>
      <c r="Q49" s="4">
        <v>3</v>
      </c>
      <c r="R49" s="4" t="s">
        <v>11</v>
      </c>
      <c r="S49" s="4">
        <v>3796</v>
      </c>
    </row>
    <row r="50" spans="1:19" x14ac:dyDescent="0.25">
      <c r="A50" s="4">
        <v>4</v>
      </c>
      <c r="B50" s="4" t="s">
        <v>10</v>
      </c>
      <c r="C50" s="4">
        <v>2531</v>
      </c>
      <c r="E50" s="4">
        <v>4</v>
      </c>
      <c r="F50" s="4" t="s">
        <v>10</v>
      </c>
      <c r="G50" s="4">
        <v>2421</v>
      </c>
      <c r="I50" s="4">
        <v>4</v>
      </c>
      <c r="J50" s="4" t="s">
        <v>15</v>
      </c>
      <c r="K50" s="4">
        <v>3313</v>
      </c>
      <c r="M50" s="4">
        <v>4</v>
      </c>
      <c r="N50" s="4" t="s">
        <v>10</v>
      </c>
      <c r="O50" s="4">
        <v>2865</v>
      </c>
      <c r="Q50" s="4">
        <v>4</v>
      </c>
      <c r="R50" s="4" t="s">
        <v>10</v>
      </c>
      <c r="S50" s="4">
        <v>3473</v>
      </c>
    </row>
    <row r="51" spans="1:19" x14ac:dyDescent="0.25">
      <c r="A51" s="4">
        <v>5</v>
      </c>
      <c r="B51" s="4" t="s">
        <v>12</v>
      </c>
      <c r="C51" s="4">
        <v>2503</v>
      </c>
      <c r="E51" s="4">
        <v>5</v>
      </c>
      <c r="F51" s="4" t="s">
        <v>12</v>
      </c>
      <c r="G51" s="4">
        <v>2375</v>
      </c>
      <c r="I51" s="4">
        <v>5</v>
      </c>
      <c r="J51" s="4" t="s">
        <v>12</v>
      </c>
      <c r="K51" s="4">
        <v>3234</v>
      </c>
      <c r="M51" s="4">
        <v>5</v>
      </c>
      <c r="N51" s="4" t="s">
        <v>15</v>
      </c>
      <c r="O51" s="4">
        <v>2820</v>
      </c>
      <c r="Q51" s="4">
        <v>5</v>
      </c>
      <c r="R51" s="4" t="s">
        <v>9</v>
      </c>
      <c r="S51" s="4">
        <v>3284</v>
      </c>
    </row>
    <row r="52" spans="1:19" x14ac:dyDescent="0.25">
      <c r="A52" s="4">
        <v>6</v>
      </c>
      <c r="B52" s="4" t="s">
        <v>13</v>
      </c>
      <c r="C52" s="4">
        <v>2487</v>
      </c>
      <c r="E52" s="4">
        <v>6</v>
      </c>
      <c r="F52" s="4" t="s">
        <v>9</v>
      </c>
      <c r="G52" s="4">
        <v>2371</v>
      </c>
      <c r="I52" s="4">
        <v>6</v>
      </c>
      <c r="J52" s="4" t="s">
        <v>9</v>
      </c>
      <c r="K52" s="4">
        <v>3021</v>
      </c>
      <c r="M52" s="4">
        <v>6</v>
      </c>
      <c r="N52" s="4" t="s">
        <v>11</v>
      </c>
      <c r="O52" s="4">
        <v>2789</v>
      </c>
      <c r="Q52" s="4">
        <v>6</v>
      </c>
      <c r="R52" s="4" t="s">
        <v>14</v>
      </c>
      <c r="S52" s="4">
        <v>1556</v>
      </c>
    </row>
    <row r="53" spans="1:19" x14ac:dyDescent="0.25">
      <c r="A53" s="4">
        <v>7</v>
      </c>
      <c r="B53" s="4" t="s">
        <v>9</v>
      </c>
      <c r="C53" s="4">
        <v>2040</v>
      </c>
      <c r="E53" s="4">
        <v>7</v>
      </c>
      <c r="F53" s="4" t="s">
        <v>15</v>
      </c>
      <c r="G53" s="4">
        <v>2253</v>
      </c>
      <c r="I53" s="4">
        <v>7</v>
      </c>
      <c r="J53" s="4" t="s">
        <v>14</v>
      </c>
      <c r="K53" s="4">
        <v>2623</v>
      </c>
      <c r="M53" s="4">
        <v>7</v>
      </c>
      <c r="N53" s="4" t="s">
        <v>14</v>
      </c>
      <c r="O53" s="4">
        <v>2062</v>
      </c>
      <c r="Q53" s="4">
        <v>7</v>
      </c>
      <c r="R53" s="4" t="s">
        <v>15</v>
      </c>
      <c r="S53" s="4">
        <v>1337</v>
      </c>
    </row>
    <row r="55" spans="1:19" x14ac:dyDescent="0.25">
      <c r="A55" s="26" t="s">
        <v>37</v>
      </c>
      <c r="B55" s="26"/>
      <c r="C55" s="26"/>
      <c r="D55" s="2"/>
      <c r="E55" s="26" t="s">
        <v>38</v>
      </c>
      <c r="F55" s="26"/>
      <c r="G55" s="26"/>
      <c r="H55" s="2"/>
      <c r="I55" s="26" t="s">
        <v>39</v>
      </c>
      <c r="J55" s="26"/>
      <c r="K55" s="26"/>
      <c r="M55" s="26" t="s">
        <v>40</v>
      </c>
      <c r="N55" s="26"/>
      <c r="O55" s="26"/>
      <c r="Q55" s="26" t="s">
        <v>41</v>
      </c>
      <c r="R55" s="26"/>
      <c r="S55" s="26"/>
    </row>
    <row r="56" spans="1:19" x14ac:dyDescent="0.25">
      <c r="A56" s="3" t="s">
        <v>2</v>
      </c>
      <c r="B56" s="4" t="s">
        <v>3</v>
      </c>
      <c r="C56" s="4" t="s">
        <v>4</v>
      </c>
      <c r="D56" s="2"/>
      <c r="E56" s="3" t="s">
        <v>2</v>
      </c>
      <c r="F56" s="4" t="s">
        <v>3</v>
      </c>
      <c r="G56" s="4" t="s">
        <v>4</v>
      </c>
      <c r="H56" s="24"/>
      <c r="I56" s="3" t="s">
        <v>2</v>
      </c>
      <c r="J56" s="4" t="s">
        <v>3</v>
      </c>
      <c r="K56" s="4" t="s">
        <v>4</v>
      </c>
      <c r="M56" s="3" t="s">
        <v>2</v>
      </c>
      <c r="N56" s="4" t="s">
        <v>3</v>
      </c>
      <c r="O56" s="4" t="s">
        <v>4</v>
      </c>
      <c r="P56" s="24"/>
      <c r="Q56" s="3" t="s">
        <v>2</v>
      </c>
      <c r="R56" s="4" t="s">
        <v>3</v>
      </c>
      <c r="S56" s="4" t="s">
        <v>4</v>
      </c>
    </row>
    <row r="57" spans="1:19" x14ac:dyDescent="0.25">
      <c r="A57" s="4">
        <v>1</v>
      </c>
      <c r="B57" s="4" t="s">
        <v>9</v>
      </c>
      <c r="C57" s="4">
        <v>3655</v>
      </c>
      <c r="E57" s="4">
        <v>1</v>
      </c>
      <c r="F57" s="4" t="s">
        <v>12</v>
      </c>
      <c r="G57" s="4">
        <v>3465</v>
      </c>
      <c r="I57" s="4">
        <v>1</v>
      </c>
      <c r="J57" s="4" t="s">
        <v>10</v>
      </c>
      <c r="K57" s="4">
        <v>4231</v>
      </c>
      <c r="M57" s="4">
        <v>1</v>
      </c>
      <c r="N57" s="4" t="s">
        <v>10</v>
      </c>
      <c r="O57" s="4">
        <v>3278</v>
      </c>
      <c r="Q57" s="4">
        <v>1</v>
      </c>
      <c r="R57" s="4" t="s">
        <v>11</v>
      </c>
      <c r="S57" s="4">
        <v>3805</v>
      </c>
    </row>
    <row r="58" spans="1:19" x14ac:dyDescent="0.25">
      <c r="A58" s="4">
        <v>2</v>
      </c>
      <c r="B58" s="4" t="s">
        <v>15</v>
      </c>
      <c r="C58" s="4">
        <v>3487</v>
      </c>
      <c r="E58" s="4">
        <v>2</v>
      </c>
      <c r="F58" s="4" t="s">
        <v>10</v>
      </c>
      <c r="G58" s="4">
        <v>3398</v>
      </c>
      <c r="I58" s="4">
        <v>2</v>
      </c>
      <c r="J58" s="4" t="s">
        <v>9</v>
      </c>
      <c r="K58" s="4">
        <v>3983</v>
      </c>
      <c r="M58" s="4">
        <v>2</v>
      </c>
      <c r="N58" s="4" t="s">
        <v>12</v>
      </c>
      <c r="O58" s="4">
        <v>3228</v>
      </c>
      <c r="Q58" s="4">
        <v>2</v>
      </c>
      <c r="R58" s="4" t="s">
        <v>12</v>
      </c>
      <c r="S58" s="4">
        <v>3343</v>
      </c>
    </row>
    <row r="59" spans="1:19" x14ac:dyDescent="0.25">
      <c r="A59" s="4">
        <v>3</v>
      </c>
      <c r="B59" s="4" t="s">
        <v>12</v>
      </c>
      <c r="C59" s="4">
        <v>3435</v>
      </c>
      <c r="E59" s="4">
        <v>3</v>
      </c>
      <c r="F59" s="4" t="s">
        <v>14</v>
      </c>
      <c r="G59" s="4">
        <v>3225</v>
      </c>
      <c r="I59" s="4">
        <v>3</v>
      </c>
      <c r="J59" s="4" t="s">
        <v>12</v>
      </c>
      <c r="K59" s="4">
        <v>3907</v>
      </c>
      <c r="M59" s="4">
        <v>3</v>
      </c>
      <c r="N59" s="4" t="s">
        <v>13</v>
      </c>
      <c r="O59" s="4">
        <v>3192</v>
      </c>
      <c r="Q59" s="4">
        <v>3</v>
      </c>
      <c r="R59" s="4" t="s">
        <v>10</v>
      </c>
      <c r="S59" s="4">
        <v>3134</v>
      </c>
    </row>
    <row r="60" spans="1:19" x14ac:dyDescent="0.25">
      <c r="A60" s="4">
        <v>4</v>
      </c>
      <c r="B60" s="4" t="s">
        <v>14</v>
      </c>
      <c r="C60" s="4">
        <v>2823</v>
      </c>
      <c r="E60" s="4">
        <v>4</v>
      </c>
      <c r="F60" s="4" t="s">
        <v>11</v>
      </c>
      <c r="G60" s="4">
        <v>3009</v>
      </c>
      <c r="I60" s="4">
        <v>4</v>
      </c>
      <c r="J60" s="4" t="s">
        <v>11</v>
      </c>
      <c r="K60" s="4">
        <v>3881</v>
      </c>
      <c r="M60" s="4">
        <v>4</v>
      </c>
      <c r="N60" s="4" t="s">
        <v>11</v>
      </c>
      <c r="O60" s="4">
        <v>3183</v>
      </c>
      <c r="Q60" s="4">
        <v>4</v>
      </c>
      <c r="R60" s="4" t="s">
        <v>14</v>
      </c>
      <c r="S60" s="4">
        <v>2891</v>
      </c>
    </row>
    <row r="61" spans="1:19" x14ac:dyDescent="0.25">
      <c r="A61" s="4">
        <v>5</v>
      </c>
      <c r="B61" s="4" t="s">
        <v>11</v>
      </c>
      <c r="C61" s="4">
        <v>2715</v>
      </c>
      <c r="E61" s="4">
        <v>5</v>
      </c>
      <c r="F61" s="4" t="s">
        <v>13</v>
      </c>
      <c r="G61" s="4">
        <v>2965</v>
      </c>
      <c r="I61" s="4">
        <v>5</v>
      </c>
      <c r="J61" s="4" t="s">
        <v>14</v>
      </c>
      <c r="K61" s="4">
        <v>3406</v>
      </c>
      <c r="M61" s="4">
        <v>5</v>
      </c>
      <c r="N61" s="4" t="s">
        <v>15</v>
      </c>
      <c r="O61" s="4">
        <v>2548</v>
      </c>
      <c r="Q61" s="4">
        <v>5</v>
      </c>
      <c r="R61" s="4" t="s">
        <v>15</v>
      </c>
      <c r="S61" s="4">
        <v>2764</v>
      </c>
    </row>
    <row r="62" spans="1:19" x14ac:dyDescent="0.25">
      <c r="A62" s="4">
        <v>6</v>
      </c>
      <c r="B62" s="4" t="s">
        <v>10</v>
      </c>
      <c r="C62" s="4">
        <v>2666</v>
      </c>
      <c r="E62" s="4">
        <v>6</v>
      </c>
      <c r="F62" s="4" t="s">
        <v>15</v>
      </c>
      <c r="G62" s="4">
        <v>2833</v>
      </c>
      <c r="I62" s="4">
        <v>6</v>
      </c>
      <c r="J62" s="4" t="s">
        <v>13</v>
      </c>
      <c r="K62" s="4">
        <v>3246</v>
      </c>
      <c r="M62" s="4">
        <v>6</v>
      </c>
      <c r="N62" s="4" t="s">
        <v>9</v>
      </c>
      <c r="O62" s="4">
        <v>1567</v>
      </c>
      <c r="Q62" s="4">
        <v>6</v>
      </c>
      <c r="R62" s="4" t="s">
        <v>9</v>
      </c>
      <c r="S62" s="4">
        <v>2408</v>
      </c>
    </row>
    <row r="63" spans="1:19" x14ac:dyDescent="0.25">
      <c r="A63" s="4">
        <v>7</v>
      </c>
      <c r="B63" s="4" t="s">
        <v>13</v>
      </c>
      <c r="C63" s="4">
        <v>2449</v>
      </c>
      <c r="E63" s="4">
        <v>7</v>
      </c>
      <c r="F63" s="4" t="s">
        <v>9</v>
      </c>
      <c r="G63" s="4">
        <v>2323</v>
      </c>
      <c r="I63" s="4">
        <v>7</v>
      </c>
      <c r="J63" s="4" t="s">
        <v>15</v>
      </c>
      <c r="K63" s="4">
        <v>2843</v>
      </c>
      <c r="M63" s="4">
        <v>7</v>
      </c>
      <c r="N63" s="4" t="s">
        <v>14</v>
      </c>
      <c r="O63" s="4">
        <v>1461</v>
      </c>
      <c r="Q63" s="4">
        <v>7</v>
      </c>
      <c r="R63" s="4" t="s">
        <v>13</v>
      </c>
      <c r="S63" s="4">
        <v>1365</v>
      </c>
    </row>
    <row r="65" spans="1:19" x14ac:dyDescent="0.25">
      <c r="A65" s="26" t="s">
        <v>42</v>
      </c>
      <c r="B65" s="26"/>
      <c r="C65" s="26"/>
      <c r="D65" s="2"/>
      <c r="E65" s="26" t="s">
        <v>43</v>
      </c>
      <c r="F65" s="26"/>
      <c r="G65" s="26"/>
      <c r="H65" s="2"/>
      <c r="I65" s="26" t="s">
        <v>44</v>
      </c>
      <c r="J65" s="26"/>
      <c r="K65" s="26"/>
      <c r="M65" s="26" t="s">
        <v>45</v>
      </c>
      <c r="N65" s="26"/>
      <c r="O65" s="26"/>
      <c r="Q65" s="26" t="s">
        <v>46</v>
      </c>
      <c r="R65" s="26"/>
      <c r="S65" s="26"/>
    </row>
    <row r="66" spans="1:19" x14ac:dyDescent="0.25">
      <c r="A66" s="3" t="s">
        <v>2</v>
      </c>
      <c r="B66" s="4" t="s">
        <v>3</v>
      </c>
      <c r="C66" s="4" t="s">
        <v>4</v>
      </c>
      <c r="D66" s="2"/>
      <c r="E66" s="3" t="s">
        <v>2</v>
      </c>
      <c r="F66" s="4" t="s">
        <v>3</v>
      </c>
      <c r="G66" s="4" t="s">
        <v>4</v>
      </c>
      <c r="H66" s="24"/>
      <c r="I66" s="3" t="s">
        <v>2</v>
      </c>
      <c r="J66" s="4" t="s">
        <v>3</v>
      </c>
      <c r="K66" s="4" t="s">
        <v>4</v>
      </c>
      <c r="M66" s="3" t="s">
        <v>2</v>
      </c>
      <c r="N66" s="4" t="s">
        <v>3</v>
      </c>
      <c r="O66" s="4" t="s">
        <v>4</v>
      </c>
      <c r="P66" s="24"/>
      <c r="Q66" s="3" t="s">
        <v>2</v>
      </c>
      <c r="R66" s="4" t="s">
        <v>3</v>
      </c>
      <c r="S66" s="4" t="s">
        <v>4</v>
      </c>
    </row>
    <row r="67" spans="1:19" x14ac:dyDescent="0.25">
      <c r="A67" s="4">
        <v>1</v>
      </c>
      <c r="B67" s="4" t="s">
        <v>11</v>
      </c>
      <c r="C67" s="4">
        <v>3815</v>
      </c>
      <c r="E67" s="4">
        <v>1</v>
      </c>
      <c r="F67" s="4" t="s">
        <v>9</v>
      </c>
      <c r="G67" s="4">
        <v>5964</v>
      </c>
      <c r="I67" s="4">
        <v>1</v>
      </c>
      <c r="J67" s="4" t="s">
        <v>15</v>
      </c>
      <c r="K67" s="4">
        <v>3077</v>
      </c>
      <c r="M67" s="4">
        <v>1</v>
      </c>
      <c r="N67" s="4" t="s">
        <v>10</v>
      </c>
      <c r="O67" s="4">
        <v>5107</v>
      </c>
      <c r="Q67" s="4">
        <v>1</v>
      </c>
      <c r="R67" s="4" t="s">
        <v>11</v>
      </c>
      <c r="S67" s="4">
        <v>3433</v>
      </c>
    </row>
    <row r="68" spans="1:19" x14ac:dyDescent="0.25">
      <c r="A68" s="4">
        <v>2</v>
      </c>
      <c r="B68" s="4" t="s">
        <v>10</v>
      </c>
      <c r="C68" s="4">
        <v>3199</v>
      </c>
      <c r="E68" s="4">
        <v>2</v>
      </c>
      <c r="F68" s="4" t="s">
        <v>13</v>
      </c>
      <c r="G68" s="4">
        <v>5984</v>
      </c>
      <c r="I68" s="4">
        <v>2</v>
      </c>
      <c r="J68" s="4" t="s">
        <v>9</v>
      </c>
      <c r="K68" s="4">
        <v>2909</v>
      </c>
      <c r="M68" s="4">
        <v>2</v>
      </c>
      <c r="N68" s="4" t="s">
        <v>11</v>
      </c>
      <c r="O68" s="4">
        <v>4148</v>
      </c>
      <c r="Q68" s="4">
        <v>2</v>
      </c>
      <c r="R68" s="17" t="s">
        <v>12</v>
      </c>
      <c r="S68" s="17">
        <v>3344</v>
      </c>
    </row>
    <row r="69" spans="1:19" x14ac:dyDescent="0.25">
      <c r="A69" s="4">
        <v>3</v>
      </c>
      <c r="B69" s="4" t="s">
        <v>12</v>
      </c>
      <c r="C69" s="4">
        <v>2502</v>
      </c>
      <c r="E69" s="4">
        <v>3</v>
      </c>
      <c r="F69" s="4" t="s">
        <v>15</v>
      </c>
      <c r="G69" s="4">
        <v>4109</v>
      </c>
      <c r="I69" s="4">
        <v>3</v>
      </c>
      <c r="J69" s="4" t="s">
        <v>12</v>
      </c>
      <c r="K69" s="4">
        <v>2825</v>
      </c>
      <c r="M69" s="4">
        <v>3</v>
      </c>
      <c r="N69" s="4" t="s">
        <v>12</v>
      </c>
      <c r="O69" s="4">
        <v>4047</v>
      </c>
      <c r="Q69" s="16">
        <v>3</v>
      </c>
      <c r="R69" s="19" t="s">
        <v>9</v>
      </c>
      <c r="S69" s="19">
        <v>2940</v>
      </c>
    </row>
    <row r="70" spans="1:19" x14ac:dyDescent="0.25">
      <c r="A70" s="4">
        <v>4</v>
      </c>
      <c r="B70" s="4" t="s">
        <v>15</v>
      </c>
      <c r="C70" s="4">
        <v>2413</v>
      </c>
      <c r="E70" s="4">
        <v>4</v>
      </c>
      <c r="F70" s="4" t="s">
        <v>11</v>
      </c>
      <c r="G70" s="4">
        <v>3767</v>
      </c>
      <c r="I70" s="4">
        <v>4</v>
      </c>
      <c r="J70" s="4" t="s">
        <v>10</v>
      </c>
      <c r="K70" s="4">
        <v>2741</v>
      </c>
      <c r="M70" s="4">
        <v>4</v>
      </c>
      <c r="N70" s="4" t="s">
        <v>15</v>
      </c>
      <c r="O70" s="4">
        <v>3882</v>
      </c>
      <c r="Q70" s="4">
        <v>4</v>
      </c>
      <c r="R70" s="18" t="s">
        <v>14</v>
      </c>
      <c r="S70" s="18">
        <v>2932</v>
      </c>
    </row>
    <row r="71" spans="1:19" x14ac:dyDescent="0.25">
      <c r="A71" s="4">
        <v>5</v>
      </c>
      <c r="B71" s="4" t="s">
        <v>13</v>
      </c>
      <c r="C71" s="4">
        <v>2164</v>
      </c>
      <c r="E71" s="4">
        <v>5</v>
      </c>
      <c r="F71" s="4" t="s">
        <v>10</v>
      </c>
      <c r="G71" s="4">
        <v>3532</v>
      </c>
      <c r="I71" s="4">
        <v>5</v>
      </c>
      <c r="J71" s="4" t="s">
        <v>11</v>
      </c>
      <c r="K71" s="4">
        <v>2362</v>
      </c>
      <c r="M71" s="4">
        <v>5</v>
      </c>
      <c r="N71" s="4" t="s">
        <v>13</v>
      </c>
      <c r="O71" s="4">
        <v>3493</v>
      </c>
      <c r="Q71" s="4">
        <v>5</v>
      </c>
      <c r="R71" s="4" t="s">
        <v>10</v>
      </c>
      <c r="S71" s="4">
        <v>2809</v>
      </c>
    </row>
    <row r="72" spans="1:19" x14ac:dyDescent="0.25">
      <c r="A72" s="4">
        <v>6</v>
      </c>
      <c r="B72" s="4" t="s">
        <v>14</v>
      </c>
      <c r="C72" s="4">
        <v>1562</v>
      </c>
      <c r="E72" s="4">
        <v>6</v>
      </c>
      <c r="F72" s="4" t="s">
        <v>12</v>
      </c>
      <c r="G72" s="4">
        <v>2750</v>
      </c>
      <c r="I72" s="4">
        <v>6</v>
      </c>
      <c r="J72" s="4" t="s">
        <v>13</v>
      </c>
      <c r="K72" s="4">
        <v>2251</v>
      </c>
      <c r="M72" s="4">
        <v>6</v>
      </c>
      <c r="N72" s="4" t="s">
        <v>9</v>
      </c>
      <c r="O72" s="4">
        <v>3450</v>
      </c>
      <c r="Q72" s="4">
        <v>6</v>
      </c>
      <c r="R72" s="4" t="s">
        <v>15</v>
      </c>
      <c r="S72" s="4">
        <v>2771</v>
      </c>
    </row>
    <row r="73" spans="1:19" x14ac:dyDescent="0.25">
      <c r="A73" s="4">
        <v>7</v>
      </c>
      <c r="B73" s="4" t="s">
        <v>9</v>
      </c>
      <c r="C73" s="4">
        <v>0</v>
      </c>
      <c r="E73" s="4">
        <v>7</v>
      </c>
      <c r="F73" s="4" t="s">
        <v>14</v>
      </c>
      <c r="G73" s="4">
        <v>2630</v>
      </c>
      <c r="I73" s="4">
        <v>7</v>
      </c>
      <c r="J73" s="4" t="s">
        <v>14</v>
      </c>
      <c r="K73" s="4">
        <v>0</v>
      </c>
      <c r="M73" s="4">
        <v>7</v>
      </c>
      <c r="N73" s="4" t="s">
        <v>14</v>
      </c>
      <c r="O73" s="4">
        <v>0</v>
      </c>
      <c r="Q73" s="4">
        <v>7</v>
      </c>
      <c r="R73" s="4" t="s">
        <v>13</v>
      </c>
      <c r="S73" s="4">
        <v>2533</v>
      </c>
    </row>
    <row r="75" spans="1:19" x14ac:dyDescent="0.25">
      <c r="A75" s="26" t="s">
        <v>47</v>
      </c>
      <c r="B75" s="26"/>
      <c r="C75" s="26"/>
      <c r="D75" s="2"/>
      <c r="E75" s="26" t="s">
        <v>48</v>
      </c>
      <c r="F75" s="26"/>
      <c r="G75" s="26"/>
      <c r="H75" s="2"/>
      <c r="I75" s="26" t="s">
        <v>49</v>
      </c>
      <c r="J75" s="26"/>
      <c r="K75" s="26"/>
      <c r="M75" s="26" t="s">
        <v>50</v>
      </c>
      <c r="N75" s="26"/>
      <c r="O75" s="26"/>
    </row>
    <row r="76" spans="1:19" x14ac:dyDescent="0.25">
      <c r="A76" s="3" t="s">
        <v>2</v>
      </c>
      <c r="B76" s="4" t="s">
        <v>3</v>
      </c>
      <c r="C76" s="4" t="s">
        <v>4</v>
      </c>
      <c r="D76" s="2"/>
      <c r="E76" s="3" t="s">
        <v>2</v>
      </c>
      <c r="F76" s="4" t="s">
        <v>3</v>
      </c>
      <c r="G76" s="4" t="s">
        <v>4</v>
      </c>
      <c r="H76" s="24"/>
      <c r="I76" s="3" t="s">
        <v>2</v>
      </c>
      <c r="J76" s="4" t="s">
        <v>3</v>
      </c>
      <c r="K76" s="4" t="s">
        <v>4</v>
      </c>
      <c r="M76" s="3" t="s">
        <v>2</v>
      </c>
      <c r="N76" s="4" t="s">
        <v>3</v>
      </c>
      <c r="O76" s="4" t="s">
        <v>4</v>
      </c>
    </row>
    <row r="77" spans="1:19" x14ac:dyDescent="0.25">
      <c r="A77" s="4">
        <v>1</v>
      </c>
      <c r="B77" s="4" t="s">
        <v>10</v>
      </c>
      <c r="C77" s="4">
        <v>3292</v>
      </c>
      <c r="E77" s="4">
        <v>1</v>
      </c>
      <c r="F77" s="4" t="s">
        <v>15</v>
      </c>
      <c r="G77" s="4">
        <v>3388</v>
      </c>
      <c r="I77" s="4">
        <v>1</v>
      </c>
      <c r="J77" s="4" t="s">
        <v>11</v>
      </c>
      <c r="K77" s="4">
        <v>4237</v>
      </c>
      <c r="M77" s="4">
        <v>1</v>
      </c>
      <c r="N77" s="4" t="s">
        <v>12</v>
      </c>
      <c r="O77" s="4">
        <v>3683</v>
      </c>
    </row>
    <row r="78" spans="1:19" x14ac:dyDescent="0.25">
      <c r="A78" s="4">
        <v>2</v>
      </c>
      <c r="B78" s="4" t="s">
        <v>12</v>
      </c>
      <c r="C78" s="4">
        <v>2559</v>
      </c>
      <c r="E78" s="4">
        <v>2</v>
      </c>
      <c r="F78" s="4" t="s">
        <v>13</v>
      </c>
      <c r="G78" s="4">
        <v>3336</v>
      </c>
      <c r="I78" s="4">
        <v>2</v>
      </c>
      <c r="J78" s="4" t="s">
        <v>13</v>
      </c>
      <c r="K78" s="4">
        <v>4097</v>
      </c>
      <c r="M78" s="4">
        <v>2</v>
      </c>
      <c r="N78" s="4" t="s">
        <v>10</v>
      </c>
      <c r="O78" s="4">
        <v>2915</v>
      </c>
    </row>
    <row r="79" spans="1:19" x14ac:dyDescent="0.25">
      <c r="A79" s="4">
        <v>3</v>
      </c>
      <c r="B79" s="4" t="s">
        <v>11</v>
      </c>
      <c r="C79" s="4">
        <v>2539</v>
      </c>
      <c r="E79" s="4">
        <v>3</v>
      </c>
      <c r="F79" s="4" t="s">
        <v>14</v>
      </c>
      <c r="G79" s="4">
        <v>2825</v>
      </c>
      <c r="I79" s="4">
        <v>3</v>
      </c>
      <c r="J79" s="4" t="s">
        <v>10</v>
      </c>
      <c r="K79" s="4">
        <v>3811</v>
      </c>
      <c r="M79" s="4">
        <v>3</v>
      </c>
      <c r="N79" s="4" t="s">
        <v>13</v>
      </c>
      <c r="O79" s="4">
        <v>2795</v>
      </c>
    </row>
    <row r="80" spans="1:19" x14ac:dyDescent="0.25">
      <c r="A80" s="4">
        <v>4</v>
      </c>
      <c r="B80" s="4" t="s">
        <v>13</v>
      </c>
      <c r="C80" s="4">
        <v>2310</v>
      </c>
      <c r="E80" s="4">
        <v>4</v>
      </c>
      <c r="F80" s="4" t="s">
        <v>11</v>
      </c>
      <c r="G80" s="4">
        <v>2619</v>
      </c>
      <c r="I80" s="4">
        <v>4</v>
      </c>
      <c r="J80" s="4" t="s">
        <v>9</v>
      </c>
      <c r="K80" s="4">
        <v>3078</v>
      </c>
      <c r="M80" s="4">
        <v>4</v>
      </c>
      <c r="N80" s="4" t="s">
        <v>9</v>
      </c>
      <c r="O80" s="4">
        <v>2756</v>
      </c>
    </row>
    <row r="81" spans="1:15" x14ac:dyDescent="0.25">
      <c r="A81" s="4">
        <v>5</v>
      </c>
      <c r="B81" s="4" t="s">
        <v>9</v>
      </c>
      <c r="C81" s="4">
        <v>2017</v>
      </c>
      <c r="E81" s="4">
        <v>5</v>
      </c>
      <c r="F81" s="4" t="s">
        <v>12</v>
      </c>
      <c r="G81" s="4">
        <v>2590</v>
      </c>
      <c r="I81" s="4">
        <v>5</v>
      </c>
      <c r="J81" s="4" t="s">
        <v>14</v>
      </c>
      <c r="K81" s="4">
        <v>2930</v>
      </c>
      <c r="M81" s="4">
        <v>5</v>
      </c>
      <c r="N81" s="4" t="s">
        <v>15</v>
      </c>
      <c r="O81" s="4">
        <v>2693</v>
      </c>
    </row>
    <row r="82" spans="1:15" x14ac:dyDescent="0.25">
      <c r="A82" s="4">
        <v>6</v>
      </c>
      <c r="B82" s="4" t="s">
        <v>14</v>
      </c>
      <c r="C82" s="4">
        <v>1746</v>
      </c>
      <c r="E82" s="4">
        <v>6</v>
      </c>
      <c r="F82" s="4" t="s">
        <v>9</v>
      </c>
      <c r="G82" s="4">
        <v>2545</v>
      </c>
      <c r="I82" s="4">
        <v>6</v>
      </c>
      <c r="J82" s="4" t="s">
        <v>12</v>
      </c>
      <c r="K82" s="4">
        <v>2231</v>
      </c>
      <c r="M82" s="4">
        <v>6</v>
      </c>
      <c r="N82" s="4" t="s">
        <v>11</v>
      </c>
      <c r="O82" s="4">
        <v>2607</v>
      </c>
    </row>
    <row r="83" spans="1:15" x14ac:dyDescent="0.25">
      <c r="A83" s="4">
        <v>7</v>
      </c>
      <c r="B83" s="4" t="s">
        <v>15</v>
      </c>
      <c r="C83" s="4">
        <v>1536</v>
      </c>
      <c r="E83" s="4">
        <v>7</v>
      </c>
      <c r="F83" s="4" t="s">
        <v>10</v>
      </c>
      <c r="G83" s="4">
        <v>2406</v>
      </c>
      <c r="I83" s="4">
        <v>7</v>
      </c>
      <c r="J83" s="4" t="s">
        <v>15</v>
      </c>
      <c r="K83" s="4">
        <v>0</v>
      </c>
      <c r="M83" s="4">
        <v>7</v>
      </c>
      <c r="N83" s="4" t="s">
        <v>14</v>
      </c>
      <c r="O83" s="4">
        <v>0</v>
      </c>
    </row>
  </sheetData>
  <sortState ref="F5:L11">
    <sortCondition descending="1" ref="H5:H11"/>
  </sortState>
  <mergeCells count="37">
    <mergeCell ref="E15:G15"/>
    <mergeCell ref="I15:K15"/>
    <mergeCell ref="M15:O15"/>
    <mergeCell ref="Q15:S15"/>
    <mergeCell ref="A1:C1"/>
    <mergeCell ref="A15:C15"/>
    <mergeCell ref="A3:D3"/>
    <mergeCell ref="F3:L3"/>
    <mergeCell ref="A25:C25"/>
    <mergeCell ref="E25:G25"/>
    <mergeCell ref="I25:K25"/>
    <mergeCell ref="M25:O25"/>
    <mergeCell ref="Q25:S25"/>
    <mergeCell ref="A35:C35"/>
    <mergeCell ref="E35:G35"/>
    <mergeCell ref="I35:K35"/>
    <mergeCell ref="M35:O35"/>
    <mergeCell ref="Q35:S35"/>
    <mergeCell ref="A45:C45"/>
    <mergeCell ref="E45:G45"/>
    <mergeCell ref="I45:K45"/>
    <mergeCell ref="M45:O45"/>
    <mergeCell ref="Q45:S45"/>
    <mergeCell ref="Q65:S65"/>
    <mergeCell ref="A55:C55"/>
    <mergeCell ref="E55:G55"/>
    <mergeCell ref="I55:K55"/>
    <mergeCell ref="M55:O55"/>
    <mergeCell ref="Q55:S55"/>
    <mergeCell ref="A75:C75"/>
    <mergeCell ref="E75:G75"/>
    <mergeCell ref="I75:K75"/>
    <mergeCell ref="M75:O75"/>
    <mergeCell ref="A65:C65"/>
    <mergeCell ref="E65:G65"/>
    <mergeCell ref="I65:K65"/>
    <mergeCell ref="M65:O65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56"/>
  <sheetViews>
    <sheetView topLeftCell="A16" workbookViewId="0">
      <selection activeCell="C6" sqref="C6"/>
    </sheetView>
  </sheetViews>
  <sheetFormatPr baseColWidth="10" defaultColWidth="11.42578125" defaultRowHeight="15" x14ac:dyDescent="0.25"/>
  <cols>
    <col min="2" max="2" width="22.42578125" bestFit="1" customWidth="1"/>
    <col min="3" max="3" width="22.42578125" customWidth="1"/>
    <col min="4" max="4" width="42.28515625" customWidth="1"/>
    <col min="5" max="5" width="20.7109375" bestFit="1" customWidth="1"/>
    <col min="6" max="6" width="14.28515625" bestFit="1" customWidth="1"/>
    <col min="7" max="7" width="15.140625" bestFit="1" customWidth="1"/>
    <col min="8" max="8" width="18.28515625" customWidth="1"/>
    <col min="9" max="9" width="23.7109375" bestFit="1" customWidth="1"/>
    <col min="10" max="10" width="17.42578125" customWidth="1"/>
    <col min="11" max="11" width="16.85546875" customWidth="1"/>
    <col min="12" max="12" width="18.28515625" customWidth="1"/>
    <col min="13" max="13" width="11.140625" bestFit="1" customWidth="1"/>
    <col min="14" max="14" width="12.28515625" bestFit="1" customWidth="1"/>
    <col min="15" max="15" width="16.85546875" bestFit="1" customWidth="1"/>
    <col min="16" max="16" width="15.28515625" bestFit="1" customWidth="1"/>
    <col min="17" max="17" width="6.42578125" bestFit="1" customWidth="1"/>
    <col min="18" max="18" width="7" bestFit="1" customWidth="1"/>
    <col min="19" max="19" width="10.5703125" bestFit="1" customWidth="1"/>
    <col min="20" max="20" width="11.7109375" bestFit="1" customWidth="1"/>
    <col min="21" max="21" width="15.7109375" bestFit="1" customWidth="1"/>
    <col min="22" max="23" width="14.42578125" bestFit="1" customWidth="1"/>
    <col min="24" max="45" width="22.28515625" bestFit="1" customWidth="1"/>
    <col min="46" max="46" width="18" bestFit="1" customWidth="1"/>
    <col min="47" max="47" width="29.7109375" bestFit="1" customWidth="1"/>
    <col min="48" max="48" width="27" bestFit="1" customWidth="1"/>
    <col min="49" max="49" width="20.7109375" bestFit="1" customWidth="1"/>
  </cols>
  <sheetData>
    <row r="6" spans="2:16" x14ac:dyDescent="0.25">
      <c r="B6" s="20" t="s">
        <v>72</v>
      </c>
      <c r="C6" t="s">
        <v>73</v>
      </c>
      <c r="D6" t="s">
        <v>74</v>
      </c>
      <c r="E6" t="s">
        <v>75</v>
      </c>
      <c r="F6" t="s">
        <v>76</v>
      </c>
      <c r="H6" s="20" t="s">
        <v>77</v>
      </c>
      <c r="I6" s="20" t="s">
        <v>78</v>
      </c>
    </row>
    <row r="7" spans="2:16" x14ac:dyDescent="0.25">
      <c r="B7" s="21" t="s">
        <v>60</v>
      </c>
      <c r="C7" s="23">
        <v>57459</v>
      </c>
      <c r="D7" s="23">
        <v>3192.1666666666665</v>
      </c>
      <c r="E7" s="23">
        <v>1728</v>
      </c>
      <c r="F7" s="23">
        <v>4622</v>
      </c>
      <c r="H7" s="20" t="s">
        <v>72</v>
      </c>
      <c r="I7" t="s">
        <v>65</v>
      </c>
      <c r="J7" t="s">
        <v>60</v>
      </c>
      <c r="K7" t="s">
        <v>68</v>
      </c>
      <c r="L7" t="s">
        <v>70</v>
      </c>
      <c r="M7" t="s">
        <v>67</v>
      </c>
      <c r="N7" t="s">
        <v>66</v>
      </c>
      <c r="O7" t="s">
        <v>69</v>
      </c>
      <c r="P7" t="s">
        <v>63</v>
      </c>
    </row>
    <row r="8" spans="2:16" x14ac:dyDescent="0.25">
      <c r="B8" s="21" t="s">
        <v>70</v>
      </c>
      <c r="C8" s="23">
        <v>56313</v>
      </c>
      <c r="D8" s="23">
        <v>3128.5</v>
      </c>
      <c r="E8" s="23">
        <v>1935</v>
      </c>
      <c r="F8" s="23">
        <v>4074</v>
      </c>
      <c r="H8" s="21">
        <v>1</v>
      </c>
      <c r="I8" s="23">
        <v>2</v>
      </c>
      <c r="J8" s="23">
        <v>2</v>
      </c>
      <c r="K8" s="23">
        <v>1</v>
      </c>
      <c r="L8" s="23">
        <v>6</v>
      </c>
      <c r="M8" s="23">
        <v>3</v>
      </c>
      <c r="N8" s="23">
        <v>2</v>
      </c>
      <c r="O8" s="23"/>
      <c r="P8" s="23">
        <v>2</v>
      </c>
    </row>
    <row r="9" spans="2:16" x14ac:dyDescent="0.25">
      <c r="B9" s="21" t="s">
        <v>65</v>
      </c>
      <c r="C9" s="23">
        <v>56055</v>
      </c>
      <c r="D9" s="23">
        <v>3114.1666666666665</v>
      </c>
      <c r="E9" s="23">
        <v>2077</v>
      </c>
      <c r="F9" s="23">
        <v>5247</v>
      </c>
      <c r="H9" s="21">
        <v>2</v>
      </c>
      <c r="I9" s="23">
        <v>3</v>
      </c>
      <c r="J9" s="23">
        <v>4</v>
      </c>
      <c r="K9" s="23">
        <v>1</v>
      </c>
      <c r="L9" s="23">
        <v>1</v>
      </c>
      <c r="M9" s="23">
        <v>1</v>
      </c>
      <c r="N9" s="23">
        <v>4</v>
      </c>
      <c r="O9" s="23"/>
      <c r="P9" s="23">
        <v>5</v>
      </c>
    </row>
    <row r="10" spans="2:16" x14ac:dyDescent="0.25">
      <c r="B10" s="21" t="s">
        <v>63</v>
      </c>
      <c r="C10" s="23">
        <v>54609</v>
      </c>
      <c r="D10" s="23">
        <v>3033.8333333333335</v>
      </c>
      <c r="E10" s="23">
        <v>1919</v>
      </c>
      <c r="F10" s="23">
        <v>3718</v>
      </c>
      <c r="H10" s="21">
        <v>3</v>
      </c>
      <c r="I10" s="23">
        <v>4</v>
      </c>
      <c r="J10" s="23">
        <v>4</v>
      </c>
      <c r="K10" s="23">
        <v>2</v>
      </c>
      <c r="L10" s="23">
        <v>3</v>
      </c>
      <c r="M10" s="23">
        <v>1</v>
      </c>
      <c r="N10" s="23"/>
      <c r="O10" s="23">
        <v>2</v>
      </c>
      <c r="P10" s="23">
        <v>1</v>
      </c>
    </row>
    <row r="11" spans="2:16" x14ac:dyDescent="0.25">
      <c r="B11" s="21" t="s">
        <v>68</v>
      </c>
      <c r="C11" s="23">
        <v>53875</v>
      </c>
      <c r="D11" s="23">
        <v>2993.0555555555557</v>
      </c>
      <c r="E11" s="23">
        <v>1577</v>
      </c>
      <c r="F11" s="23">
        <v>4592</v>
      </c>
      <c r="H11" s="21">
        <v>4</v>
      </c>
      <c r="I11" s="23">
        <v>1</v>
      </c>
      <c r="J11" s="23">
        <v>3</v>
      </c>
      <c r="K11" s="23">
        <v>6</v>
      </c>
      <c r="L11" s="23">
        <v>1</v>
      </c>
      <c r="M11" s="23">
        <v>3</v>
      </c>
      <c r="N11" s="23">
        <v>2</v>
      </c>
      <c r="O11" s="23">
        <v>1</v>
      </c>
      <c r="P11" s="23">
        <v>1</v>
      </c>
    </row>
    <row r="12" spans="2:16" x14ac:dyDescent="0.25">
      <c r="B12" s="21" t="s">
        <v>67</v>
      </c>
      <c r="C12" s="23">
        <v>51336</v>
      </c>
      <c r="D12" s="23">
        <v>2852</v>
      </c>
      <c r="E12" s="23">
        <v>1759</v>
      </c>
      <c r="F12" s="23">
        <v>3666</v>
      </c>
      <c r="H12" s="21">
        <v>5</v>
      </c>
      <c r="I12" s="23">
        <v>3</v>
      </c>
      <c r="J12" s="23">
        <v>1</v>
      </c>
      <c r="K12" s="23">
        <v>2</v>
      </c>
      <c r="L12" s="23">
        <v>2</v>
      </c>
      <c r="M12" s="23">
        <v>2</v>
      </c>
      <c r="N12" s="23"/>
      <c r="O12" s="23">
        <v>3</v>
      </c>
      <c r="P12" s="23">
        <v>5</v>
      </c>
    </row>
    <row r="13" spans="2:16" x14ac:dyDescent="0.25">
      <c r="B13" s="21" t="s">
        <v>66</v>
      </c>
      <c r="C13" s="23">
        <v>48564</v>
      </c>
      <c r="D13" s="23">
        <v>2698</v>
      </c>
      <c r="E13" s="23">
        <v>0</v>
      </c>
      <c r="F13" s="23">
        <v>4853</v>
      </c>
      <c r="H13" s="21">
        <v>6</v>
      </c>
      <c r="I13" s="23">
        <v>2</v>
      </c>
      <c r="J13" s="23">
        <v>2</v>
      </c>
      <c r="K13" s="23">
        <v>2</v>
      </c>
      <c r="L13" s="23">
        <v>1</v>
      </c>
      <c r="M13" s="23">
        <v>3</v>
      </c>
      <c r="N13" s="23">
        <v>4</v>
      </c>
      <c r="O13" s="23">
        <v>2</v>
      </c>
      <c r="P13" s="23">
        <v>2</v>
      </c>
    </row>
    <row r="14" spans="2:16" x14ac:dyDescent="0.25">
      <c r="B14" s="21" t="s">
        <v>69</v>
      </c>
      <c r="C14" s="23">
        <v>47324</v>
      </c>
      <c r="D14" s="23">
        <v>2629.1111111111113</v>
      </c>
      <c r="E14" s="23">
        <v>1909</v>
      </c>
      <c r="F14" s="23">
        <v>4168</v>
      </c>
      <c r="H14" s="21">
        <v>7</v>
      </c>
      <c r="I14" s="23">
        <v>2</v>
      </c>
      <c r="J14" s="23">
        <v>1</v>
      </c>
      <c r="K14" s="23">
        <v>3</v>
      </c>
      <c r="L14" s="23">
        <v>1</v>
      </c>
      <c r="M14" s="23">
        <v>2</v>
      </c>
      <c r="N14" s="23">
        <v>2</v>
      </c>
      <c r="O14" s="23">
        <v>6</v>
      </c>
      <c r="P14" s="23">
        <v>1</v>
      </c>
    </row>
    <row r="15" spans="2:16" x14ac:dyDescent="0.25">
      <c r="B15" s="21" t="s">
        <v>79</v>
      </c>
      <c r="C15" s="23">
        <v>425535</v>
      </c>
      <c r="D15" s="23">
        <v>2955.1041666666665</v>
      </c>
      <c r="E15" s="23">
        <v>0</v>
      </c>
      <c r="F15" s="23">
        <v>5247</v>
      </c>
      <c r="H15" s="21">
        <v>8</v>
      </c>
      <c r="I15" s="23">
        <v>1</v>
      </c>
      <c r="J15" s="23">
        <v>1</v>
      </c>
      <c r="K15" s="23">
        <v>1</v>
      </c>
      <c r="L15" s="23">
        <v>3</v>
      </c>
      <c r="M15" s="23">
        <v>3</v>
      </c>
      <c r="N15" s="23">
        <v>4</v>
      </c>
      <c r="O15" s="23">
        <v>4</v>
      </c>
      <c r="P15" s="23">
        <v>1</v>
      </c>
    </row>
    <row r="18" spans="2:17" x14ac:dyDescent="0.25">
      <c r="B18" s="20" t="s">
        <v>72</v>
      </c>
      <c r="C18" t="s">
        <v>80</v>
      </c>
      <c r="F18" s="20" t="s">
        <v>81</v>
      </c>
      <c r="G18" s="20" t="s">
        <v>52</v>
      </c>
      <c r="H18" t="s">
        <v>80</v>
      </c>
      <c r="J18" s="20" t="s">
        <v>82</v>
      </c>
      <c r="K18" s="20" t="s">
        <v>52</v>
      </c>
      <c r="L18" t="s">
        <v>80</v>
      </c>
      <c r="M18" s="20"/>
      <c r="O18" s="20"/>
      <c r="P18" s="20"/>
      <c r="Q18" s="20"/>
    </row>
    <row r="19" spans="2:17" x14ac:dyDescent="0.25">
      <c r="B19" s="21" t="s">
        <v>64</v>
      </c>
      <c r="C19" s="23">
        <v>399829</v>
      </c>
      <c r="F19">
        <v>1</v>
      </c>
      <c r="G19" t="s">
        <v>60</v>
      </c>
      <c r="H19" s="23">
        <v>3903</v>
      </c>
      <c r="J19">
        <v>1</v>
      </c>
      <c r="K19" t="s">
        <v>66</v>
      </c>
      <c r="L19" s="23">
        <v>0</v>
      </c>
    </row>
    <row r="20" spans="2:17" x14ac:dyDescent="0.25">
      <c r="B20" s="22">
        <v>1</v>
      </c>
      <c r="C20" s="23">
        <v>20034</v>
      </c>
      <c r="F20">
        <v>2</v>
      </c>
      <c r="G20" t="s">
        <v>60</v>
      </c>
      <c r="H20" s="23">
        <v>3003</v>
      </c>
      <c r="J20">
        <v>2</v>
      </c>
      <c r="K20" t="s">
        <v>70</v>
      </c>
      <c r="L20" s="23">
        <v>1935</v>
      </c>
    </row>
    <row r="21" spans="2:17" x14ac:dyDescent="0.25">
      <c r="B21" s="22">
        <v>2</v>
      </c>
      <c r="C21" s="23">
        <v>20026</v>
      </c>
      <c r="F21">
        <v>3</v>
      </c>
      <c r="G21" t="s">
        <v>65</v>
      </c>
      <c r="H21" s="23">
        <v>5247</v>
      </c>
      <c r="J21">
        <v>3</v>
      </c>
      <c r="K21" t="s">
        <v>70</v>
      </c>
      <c r="L21" s="23">
        <v>2250</v>
      </c>
    </row>
    <row r="22" spans="2:17" x14ac:dyDescent="0.25">
      <c r="B22" s="22">
        <v>3</v>
      </c>
      <c r="C22" s="23">
        <v>30963</v>
      </c>
      <c r="F22">
        <v>4</v>
      </c>
      <c r="G22" t="s">
        <v>66</v>
      </c>
      <c r="H22" s="23">
        <v>4353</v>
      </c>
      <c r="J22">
        <v>4</v>
      </c>
      <c r="K22" t="s">
        <v>67</v>
      </c>
      <c r="L22" s="23">
        <v>2213</v>
      </c>
    </row>
    <row r="23" spans="2:17" x14ac:dyDescent="0.25">
      <c r="B23" s="22">
        <v>4</v>
      </c>
      <c r="C23" s="23">
        <v>29248</v>
      </c>
      <c r="F23">
        <v>5</v>
      </c>
      <c r="G23" t="s">
        <v>68</v>
      </c>
      <c r="H23" s="23">
        <v>4205</v>
      </c>
      <c r="J23">
        <v>5</v>
      </c>
      <c r="K23" t="s">
        <v>67</v>
      </c>
      <c r="L23" s="23">
        <v>2189</v>
      </c>
    </row>
    <row r="24" spans="2:17" x14ac:dyDescent="0.25">
      <c r="B24" s="22">
        <v>5</v>
      </c>
      <c r="C24" s="23">
        <v>27857</v>
      </c>
      <c r="F24">
        <v>6</v>
      </c>
      <c r="G24" t="s">
        <v>67</v>
      </c>
      <c r="H24" s="23">
        <v>3255</v>
      </c>
      <c r="J24">
        <v>6</v>
      </c>
      <c r="K24" t="s">
        <v>66</v>
      </c>
      <c r="L24" s="23">
        <v>1681</v>
      </c>
    </row>
    <row r="25" spans="2:17" x14ac:dyDescent="0.25">
      <c r="B25" s="22">
        <v>6</v>
      </c>
      <c r="C25" s="23">
        <v>21164</v>
      </c>
      <c r="F25">
        <v>7</v>
      </c>
      <c r="G25" t="s">
        <v>67</v>
      </c>
      <c r="H25" s="23">
        <v>3666</v>
      </c>
      <c r="J25">
        <v>7</v>
      </c>
      <c r="K25" t="s">
        <v>69</v>
      </c>
      <c r="L25" s="23">
        <v>1909</v>
      </c>
    </row>
    <row r="26" spans="2:17" x14ac:dyDescent="0.25">
      <c r="B26" s="22">
        <v>7</v>
      </c>
      <c r="C26" s="23">
        <v>20986</v>
      </c>
      <c r="F26">
        <v>8</v>
      </c>
      <c r="G26" t="s">
        <v>65</v>
      </c>
      <c r="H26" s="23">
        <v>3963</v>
      </c>
      <c r="J26">
        <v>8</v>
      </c>
      <c r="K26" t="s">
        <v>66</v>
      </c>
      <c r="L26" s="23">
        <v>0</v>
      </c>
    </row>
    <row r="27" spans="2:17" x14ac:dyDescent="0.25">
      <c r="B27" s="22">
        <v>8</v>
      </c>
      <c r="C27" s="23">
        <v>19705</v>
      </c>
      <c r="F27">
        <v>9</v>
      </c>
      <c r="G27" t="s">
        <v>70</v>
      </c>
      <c r="H27" s="23">
        <v>3592</v>
      </c>
      <c r="J27">
        <v>9</v>
      </c>
      <c r="K27" t="s">
        <v>66</v>
      </c>
      <c r="L27" s="23">
        <v>2353</v>
      </c>
    </row>
    <row r="28" spans="2:17" x14ac:dyDescent="0.25">
      <c r="B28" s="22">
        <v>9</v>
      </c>
      <c r="C28" s="23">
        <v>23782</v>
      </c>
      <c r="F28">
        <v>10</v>
      </c>
      <c r="G28" t="s">
        <v>70</v>
      </c>
      <c r="H28" s="23">
        <v>2748</v>
      </c>
      <c r="J28">
        <v>10</v>
      </c>
      <c r="K28" t="s">
        <v>68</v>
      </c>
      <c r="L28" s="23">
        <v>1577</v>
      </c>
    </row>
    <row r="29" spans="2:17" x14ac:dyDescent="0.25">
      <c r="B29" s="22">
        <v>10</v>
      </c>
      <c r="C29" s="23">
        <v>17296</v>
      </c>
      <c r="F29">
        <v>11</v>
      </c>
      <c r="G29" t="s">
        <v>63</v>
      </c>
      <c r="H29" s="23">
        <v>3508</v>
      </c>
      <c r="J29">
        <v>11</v>
      </c>
      <c r="K29" t="s">
        <v>60</v>
      </c>
      <c r="L29" s="23">
        <v>1728</v>
      </c>
    </row>
    <row r="30" spans="2:17" x14ac:dyDescent="0.25">
      <c r="B30" s="22">
        <v>11</v>
      </c>
      <c r="C30" s="23">
        <v>22218</v>
      </c>
      <c r="F30">
        <v>13</v>
      </c>
      <c r="G30" t="s">
        <v>70</v>
      </c>
      <c r="H30" s="23">
        <v>3998</v>
      </c>
      <c r="J30">
        <v>13</v>
      </c>
      <c r="K30" t="s">
        <v>69</v>
      </c>
      <c r="L30" s="23">
        <v>2461</v>
      </c>
    </row>
    <row r="31" spans="2:17" x14ac:dyDescent="0.25">
      <c r="B31" s="22">
        <v>13</v>
      </c>
      <c r="C31" s="23">
        <v>25914</v>
      </c>
      <c r="F31">
        <v>12</v>
      </c>
      <c r="G31" t="s">
        <v>66</v>
      </c>
      <c r="H31" s="23">
        <v>3346</v>
      </c>
      <c r="J31">
        <v>12</v>
      </c>
      <c r="K31" t="s">
        <v>69</v>
      </c>
      <c r="L31" s="23">
        <v>1912</v>
      </c>
    </row>
    <row r="32" spans="2:17" x14ac:dyDescent="0.25">
      <c r="B32" s="22">
        <v>12</v>
      </c>
      <c r="C32" s="23">
        <v>23545</v>
      </c>
      <c r="F32">
        <v>14</v>
      </c>
      <c r="G32" t="s">
        <v>70</v>
      </c>
      <c r="H32" s="23">
        <v>3732</v>
      </c>
      <c r="J32">
        <v>14</v>
      </c>
      <c r="K32" t="s">
        <v>65</v>
      </c>
      <c r="L32" s="23">
        <v>2858</v>
      </c>
    </row>
    <row r="33" spans="2:12" x14ac:dyDescent="0.25">
      <c r="B33" s="22">
        <v>14</v>
      </c>
      <c r="C33" s="23">
        <v>27354</v>
      </c>
      <c r="F33">
        <v>15</v>
      </c>
      <c r="G33" t="s">
        <v>63</v>
      </c>
      <c r="H33" s="23">
        <v>3120</v>
      </c>
      <c r="J33">
        <v>15</v>
      </c>
      <c r="K33" t="s">
        <v>70</v>
      </c>
      <c r="L33" s="23">
        <v>2467</v>
      </c>
    </row>
    <row r="34" spans="2:12" x14ac:dyDescent="0.25">
      <c r="B34" s="22">
        <v>15</v>
      </c>
      <c r="C34" s="23">
        <v>22985</v>
      </c>
      <c r="F34">
        <v>16</v>
      </c>
      <c r="G34" t="s">
        <v>70</v>
      </c>
      <c r="H34" s="23">
        <v>3465</v>
      </c>
      <c r="J34">
        <v>16</v>
      </c>
      <c r="K34" t="s">
        <v>63</v>
      </c>
      <c r="L34" s="23">
        <v>2667</v>
      </c>
    </row>
    <row r="35" spans="2:12" x14ac:dyDescent="0.25">
      <c r="B35" s="22">
        <v>16</v>
      </c>
      <c r="C35" s="23">
        <v>25277</v>
      </c>
      <c r="F35">
        <v>17</v>
      </c>
      <c r="G35" t="s">
        <v>67</v>
      </c>
      <c r="H35" s="23">
        <v>3456</v>
      </c>
      <c r="J35">
        <v>17</v>
      </c>
      <c r="K35" t="s">
        <v>69</v>
      </c>
      <c r="L35" s="23">
        <v>1997</v>
      </c>
    </row>
    <row r="36" spans="2:12" x14ac:dyDescent="0.25">
      <c r="B36" s="22">
        <v>17</v>
      </c>
      <c r="C36" s="23">
        <v>21475</v>
      </c>
      <c r="F36">
        <v>18</v>
      </c>
      <c r="G36" t="s">
        <v>70</v>
      </c>
      <c r="H36" s="23">
        <v>4020</v>
      </c>
      <c r="J36">
        <v>18</v>
      </c>
      <c r="K36" t="s">
        <v>67</v>
      </c>
      <c r="L36" s="23">
        <v>2560</v>
      </c>
    </row>
    <row r="37" spans="2:12" x14ac:dyDescent="0.25">
      <c r="B37" s="21" t="s">
        <v>71</v>
      </c>
      <c r="C37" s="23">
        <v>25706</v>
      </c>
    </row>
    <row r="38" spans="2:12" x14ac:dyDescent="0.25">
      <c r="B38" s="21" t="s">
        <v>79</v>
      </c>
      <c r="C38" s="23">
        <v>425535</v>
      </c>
    </row>
    <row r="47" spans="2:12" x14ac:dyDescent="0.25">
      <c r="C47" s="20" t="s">
        <v>72</v>
      </c>
      <c r="D47" t="s">
        <v>83</v>
      </c>
    </row>
    <row r="48" spans="2:12" x14ac:dyDescent="0.25">
      <c r="C48" s="21" t="s">
        <v>65</v>
      </c>
      <c r="D48" s="25">
        <v>681.3073289423711</v>
      </c>
    </row>
    <row r="49" spans="3:4" x14ac:dyDescent="0.25">
      <c r="C49" s="21" t="s">
        <v>60</v>
      </c>
      <c r="D49" s="25">
        <v>713.56876497849964</v>
      </c>
    </row>
    <row r="50" spans="3:4" x14ac:dyDescent="0.25">
      <c r="C50" s="21" t="s">
        <v>68</v>
      </c>
      <c r="D50" s="25">
        <v>763.5362368396934</v>
      </c>
    </row>
    <row r="51" spans="3:4" x14ac:dyDescent="0.25">
      <c r="C51" s="21" t="s">
        <v>70</v>
      </c>
      <c r="D51" s="25">
        <v>695.60191878096816</v>
      </c>
    </row>
    <row r="52" spans="3:4" x14ac:dyDescent="0.25">
      <c r="C52" s="21" t="s">
        <v>67</v>
      </c>
      <c r="D52" s="25">
        <v>526.57092701408283</v>
      </c>
    </row>
    <row r="53" spans="3:4" x14ac:dyDescent="0.25">
      <c r="C53" s="21" t="s">
        <v>66</v>
      </c>
      <c r="D53" s="25">
        <v>1259.4531960105451</v>
      </c>
    </row>
    <row r="54" spans="3:4" x14ac:dyDescent="0.25">
      <c r="C54" s="21" t="s">
        <v>69</v>
      </c>
      <c r="D54" s="25">
        <v>575.37567153877194</v>
      </c>
    </row>
    <row r="55" spans="3:4" x14ac:dyDescent="0.25">
      <c r="C55" s="21" t="s">
        <v>63</v>
      </c>
      <c r="D55" s="25">
        <v>562.32241641250619</v>
      </c>
    </row>
    <row r="56" spans="3:4" x14ac:dyDescent="0.25">
      <c r="C56" s="21" t="s">
        <v>79</v>
      </c>
      <c r="D56" s="25">
        <v>760.96318904886107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 S t a m m d a t e n , T a b e l l e 2 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t a m m d a t e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 D a t e n s a t z < / s t r i n g > < / k e y > < v a l u e > < i n t > 1 1 3 < / i n t > < / v a l u e > < / i t e m > < i t e m > < k e y > < s t r i n g > S a i s o n < / s t r i n g > < / k e y > < v a l u e > < i n t > 7 6 < / i n t > < / v a l u e > < / i t e m > < i t e m > < k e y > < s t r i n g > R u n d e < / s t r i n g > < / k e y > < v a l u e > < i n t > 7 6 < / i n t > < / v a l u e > < / i t e m > < i t e m > < k e y > < s t r i n g > S p i e l t a g < / s t r i n g > < / k e y > < v a l u e > < i n t > 8 6 < / i n t > < / v a l u e > < / i t e m > < i t e m > < k e y > < s t r i n g > S p i e l e r < / s t r i n g > < / k e y > < v a l u e > < i n t > 8 0 < / i n t > < / v a l u e > < / i t e m > < i t e m > < k e y > < s t r i n g > P u n k t e < / s t r i n g > < / k e y > < v a l u e > < i n t > 8 0 < / i n t > < / v a l u e > < / i t e m > < i t e m > < k e y > < s t r i n g > P l a t z i e r u n g   S p i e l t a g < / s t r i n g > < / k e y > < v a l u e > < i n t > 1 5 9 < / i n t > < / v a l u e > < / i t e m > < i t e m > < k e y > < s t r i n g > P l a t z i e r u n g   G e s a m t < / s t r i n g > < / k e y > < v a l u e > < i n t > 1 5 6 < / i n t > < / v a l u e > < / i t e m > < i t e m > < k e y > < s t r i n g > T e i l g e n o m m e n < / s t r i n g > < / k e y > < v a l u e > < i n t > 1 2 9 < / i n t > < / v a l u e > < / i t e m > < / C o l u m n W i d t h s > < C o l u m n D i s p l a y I n d e x > < i t e m > < k e y > < s t r i n g > I D   D a t e n s a t z < / s t r i n g > < / k e y > < v a l u e > < i n t > 0 < / i n t > < / v a l u e > < / i t e m > < i t e m > < k e y > < s t r i n g > S a i s o n < / s t r i n g > < / k e y > < v a l u e > < i n t > 1 < / i n t > < / v a l u e > < / i t e m > < i t e m > < k e y > < s t r i n g > R u n d e < / s t r i n g > < / k e y > < v a l u e > < i n t > 2 < / i n t > < / v a l u e > < / i t e m > < i t e m > < k e y > < s t r i n g > S p i e l t a g < / s t r i n g > < / k e y > < v a l u e > < i n t > 3 < / i n t > < / v a l u e > < / i t e m > < i t e m > < k e y > < s t r i n g > S p i e l e r < / s t r i n g > < / k e y > < v a l u e > < i n t > 4 < / i n t > < / v a l u e > < / i t e m > < i t e m > < k e y > < s t r i n g > P u n k t e < / s t r i n g > < / k e y > < v a l u e > < i n t > 5 < / i n t > < / v a l u e > < / i t e m > < i t e m > < k e y > < s t r i n g > P l a t z i e r u n g   S p i e l t a g < / s t r i n g > < / k e y > < v a l u e > < i n t > 6 < / i n t > < / v a l u e > < / i t e m > < i t e m > < k e y > < s t r i n g > P l a t z i e r u n g   G e s a m t < / s t r i n g > < / k e y > < v a l u e > < i n t > 7 < / i n t > < / v a l u e > < / i t e m > < i t e m > < k e y > < s t r i n g > T e i l g e n o m m e n 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S t a m m d a t e n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 i : t y p e = " S a n d b o x E d i t o r T a b l e W i d g e t V i e w M o d e l K e y " & g t ; & l t ; T a b l e N a m e & g t ; S t a m m d a t e n & l t ; / T a b l e N a m e & g t ; & l t ; / K e y & g t ; & l t ; M a i n t a i n e r 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 D a t e n s a t z & l t ; / K e y & g t ; & l t ; / a : K e y & g t ; & l t ; a : V a l u e 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i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u n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i e l t a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i e l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n k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t z i e r u n g   S p i e l t a g & l t ; / K e y & g t ; & l t ; / a : K e y & g t ; & l t ; a : V a l u e 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t z i e r u n g   G e s a m t & l t ; / K e y & g t ; & l t ; / a : K e y & g t ; & l t ; a : V a l u e 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i l g e n o m m e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e l l e 2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 i : t y p e = " S a n d b o x E d i t o r T a b l e W i d g e t V i e w M o d e l K e y " & g t ; & l t ; T a b l e N a m e & g t ; T a b e l l e 2 & l t ; / T a b l e N a m e & g t ; & l t ; / K e y & g t ; & l t ; M a i n t a i n e r 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 T a b e l l e 2 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e l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 S p a l t e 1 < / s t r i n g > < / k e y > < v a l u e > < i n t > 8 2 < / i n t > < / v a l u e > < / i t e m > < i t e m > < k e y > < s t r i n g > S p a l t e 2 < / s t r i n g > < / k e y > < v a l u e > < i n t > 8 2 < / i n t > < / v a l u e > < / i t e m > < / C o l u m n W i d t h s > < C o l u m n D i s p l a y I n d e x > < i t e m > < k e y > < s t r i n g > S p a l t e 1 < / s t r i n g > < / k e y > < v a l u e > < i n t > 0 < / i n t > < / v a l u e > < / i t e m > < i t e m > < k e y > < s t r i n g > S p a l t e 2 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t a m m d a t e n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e l l e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 2 0 2 1 - 0 3 - 1 9 T 2 0 : 4 7 : 3 2 . 2 4 0 2 5 8 9 + 0 1 : 0 0 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 S t a m m d a t e n < / E x c e l T a b l e N a m e > < G e m i n i T a b l e I d > S t a m m d a t e n 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 T a b e l l e 2 < / E x c e l T a b l e N a m e > < G e m i n i T a b l e I d > T a b e l l e 2 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C0E68E1FAB0D44BAD57E8626981BBEA" ma:contentTypeVersion="11" ma:contentTypeDescription="Ein neues Dokument erstellen." ma:contentTypeScope="" ma:versionID="486dc28b68664f7da4fd2d5b124b5202">
  <xsd:schema xmlns:xsd="http://www.w3.org/2001/XMLSchema" xmlns:xs="http://www.w3.org/2001/XMLSchema" xmlns:p="http://schemas.microsoft.com/office/2006/metadata/properties" xmlns:ns3="0829e43c-2327-429a-9d6c-4c710b755cae" xmlns:ns4="1df937ae-3159-42ea-bdbf-779e69d991fe" targetNamespace="http://schemas.microsoft.com/office/2006/metadata/properties" ma:root="true" ma:fieldsID="d49004fc21d7d1c14c1b7b468c35406b" ns3:_="" ns4:_="">
    <xsd:import namespace="0829e43c-2327-429a-9d6c-4c710b755cae"/>
    <xsd:import namespace="1df937ae-3159-42ea-bdbf-779e69d991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9e43c-2327-429a-9d6c-4c710b755c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f937ae-3159-42ea-bdbf-779e69d991f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t a m m d a t e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 i : t y p e = " S a n d b o x E d i t o r M e a s u r e G r i d K e y " & g t ; & l t ; T a b l e N a m e & g t ; S t a m m d a t e n & l t ; / T a b l e N a m e & g t ; & l t ; / K e y & g t ; & l t ; M a i n t a i n e r 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  D a t e n s a t z & l t ; / K e y & g t ; & l t ; / D i a g r a m O b j e c t K e y & g t ; & l t ; D i a g r a m O b j e c t K e y & g t ; & l t ; K e y & g t ; C o l u m n s \ S a i s o n & l t ; / K e y & g t ; & l t ; / D i a g r a m O b j e c t K e y & g t ; & l t ; D i a g r a m O b j e c t K e y & g t ; & l t ; K e y & g t ; C o l u m n s \ R u n d e & l t ; / K e y & g t ; & l t ; / D i a g r a m O b j e c t K e y & g t ; & l t ; D i a g r a m O b j e c t K e y & g t ; & l t ; K e y & g t ; C o l u m n s \ S p i e l t a g & l t ; / K e y & g t ; & l t ; / D i a g r a m O b j e c t K e y & g t ; & l t ; D i a g r a m O b j e c t K e y & g t ; & l t ; K e y & g t ; C o l u m n s \ S p i e l e r & l t ; / K e y & g t ; & l t ; / D i a g r a m O b j e c t K e y & g t ; & l t ; D i a g r a m O b j e c t K e y & g t ; & l t ; K e y & g t ; C o l u m n s \ P u n k t e & l t ; / K e y & g t ; & l t ; / D i a g r a m O b j e c t K e y & g t ; & l t ; D i a g r a m O b j e c t K e y & g t ; & l t ; K e y & g t ; C o l u m n s \ P l a t z i e r u n g   S p i e l t a g & l t ; / K e y & g t ; & l t ; / D i a g r a m O b j e c t K e y & g t ; & l t ; D i a g r a m O b j e c t K e y & g t ; & l t ; K e y & g t ; C o l u m n s \ P l a t z i e r u n g   G e s a m t & l t ; / K e y & g t ; & l t ; / D i a g r a m O b j e c t K e y & g t ; & l t ; D i a g r a m O b j e c t K e y & g t ; & l t ; K e y & g t ; C o l u m n s \ T e i l g e n o m m e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 D a t e n s a t z & l t ; / K e y & g t ; & l t ; / a : K e y & g t ; & l t ; a : V a l u e 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i s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u n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i e l t a g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i e l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n k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t z i e r u n g   S p i e l t a g & l t ; / K e y & g t ; & l t ; / a : K e y & g t ; & l t ; a : V a l u e 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t z i e r u n g   G e s a m t & l t ; / K e y & g t ; & l t ; / a : K e y & g t ; & l t ; a : V a l u e 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i l g e n o m m e n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e l l e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 i : t y p e = " S a n d b o x E d i t o r M e a s u r e G r i d K e y " & g t ; & l t ; T a b l e N a m e & g t ; T a b e l l e 2 & l t ; / T a b l e N a m e & g t ; & l t ; / K e y & g t ; & l t ; M a i n t a i n e r 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p a l t e 1 & l t ; / K e y & g t ; & l t ; / D i a g r a m O b j e c t K e y & g t ; & l t ; D i a g r a m O b j e c t K e y & g t ; & l t ; K e y & g t ; C o l u m n s \ S p a l t e 2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 T a g s \ T a b l e s \ & a m p ; l t ; T a b l e s \ S t a m m d a t e n & a m p ; g t ; & l t ; / K e y & g t ; & l t ; / D i a g r a m O b j e c t K e y & g t ; & l t ; D i a g r a m O b j e c t K e y & g t ; & l t ; K e y & g t ; D y n a m i c   T a g s \ T a b l e s \ & a m p ; l t ; T a b l e s \ T a b e l l e 2 & a m p ; g t ; & l t ; / K e y & g t ; & l t ; / D i a g r a m O b j e c t K e y & g t ; & l t ; D i a g r a m O b j e c t K e y & g t ; & l t ; K e y & g t ; T a b l e s \ S t a m m d a t e n & l t ; / K e y & g t ; & l t ; / D i a g r a m O b j e c t K e y & g t ; & l t ; D i a g r a m O b j e c t K e y & g t ; & l t ; K e y & g t ; T a b l e s \ S t a m m d a t e n \ C o l u m n s \ I D   D a t e n s a t z & l t ; / K e y & g t ; & l t ; / D i a g r a m O b j e c t K e y & g t ; & l t ; D i a g r a m O b j e c t K e y & g t ; & l t ; K e y & g t ; T a b l e s \ S t a m m d a t e n \ C o l u m n s \ S a i s o n & l t ; / K e y & g t ; & l t ; / D i a g r a m O b j e c t K e y & g t ; & l t ; D i a g r a m O b j e c t K e y & g t ; & l t ; K e y & g t ; T a b l e s \ S t a m m d a t e n \ C o l u m n s \ R u n d e & l t ; / K e y & g t ; & l t ; / D i a g r a m O b j e c t K e y & g t ; & l t ; D i a g r a m O b j e c t K e y & g t ; & l t ; K e y & g t ; T a b l e s \ S t a m m d a t e n \ C o l u m n s \ S p i e l t a g & l t ; / K e y & g t ; & l t ; / D i a g r a m O b j e c t K e y & g t ; & l t ; D i a g r a m O b j e c t K e y & g t ; & l t ; K e y & g t ; T a b l e s \ S t a m m d a t e n \ C o l u m n s \ S p i e l e r & l t ; / K e y & g t ; & l t ; / D i a g r a m O b j e c t K e y & g t ; & l t ; D i a g r a m O b j e c t K e y & g t ; & l t ; K e y & g t ; T a b l e s \ S t a m m d a t e n \ C o l u m n s \ P u n k t e & l t ; / K e y & g t ; & l t ; / D i a g r a m O b j e c t K e y & g t ; & l t ; D i a g r a m O b j e c t K e y & g t ; & l t ; K e y & g t ; T a b l e s \ S t a m m d a t e n \ C o l u m n s \ P l a t z i e r u n g   S p i e l t a g & l t ; / K e y & g t ; & l t ; / D i a g r a m O b j e c t K e y & g t ; & l t ; D i a g r a m O b j e c t K e y & g t ; & l t ; K e y & g t ; T a b l e s \ S t a m m d a t e n \ C o l u m n s \ P l a t z i e r u n g   G e s a m t & l t ; / K e y & g t ; & l t ; / D i a g r a m O b j e c t K e y & g t ; & l t ; D i a g r a m O b j e c t K e y & g t ; & l t ; K e y & g t ; T a b l e s \ S t a m m d a t e n \ C o l u m n s \ T e i l g e n o m m e n & l t ; / K e y & g t ; & l t ; / D i a g r a m O b j e c t K e y & g t ; & l t ; D i a g r a m O b j e c t K e y & g t ; & l t ; K e y & g t ; T a b l e s \ T a b e l l e 2 & l t ; / K e y & g t ; & l t ; / D i a g r a m O b j e c t K e y & g t ; & l t ; D i a g r a m O b j e c t K e y & g t ; & l t ; K e y & g t ; T a b l e s \ T a b e l l e 2 \ C o l u m n s \ S p a l t e 1 & l t ; / K e y & g t ; & l t ; / D i a g r a m O b j e c t K e y & g t ; & l t ; D i a g r a m O b j e c t K e y & g t ; & l t ; K e y & g t ; T a b l e s \ T a b e l l e 2 \ C o l u m n s \ S p a l t e 2 & l t ; / K e y & g t ; & l t ; / D i a g r a m O b j e c t K e y & g t ; & l t ; D i a g r a m O b j e c t K e y & g t ; & l t ; K e y & g t ; R e l a t i o n s h i p s \ & a m p ; l t ; T a b l e s \ S t a m m d a t e n \ C o l u m n s \ S p i e l t a g & a m p ; g t ; - & a m p ; l t ; T a b l e s \ T a b e l l e 2 \ C o l u m n s \ S p a l t e 1 & a m p ; g t ; & l t ; / K e y & g t ; & l t ; / D i a g r a m O b j e c t K e y & g t ; & l t ; D i a g r a m O b j e c t K e y & g t ; & l t ; K e y & g t ; R e l a t i o n s h i p s \ & a m p ; l t ; T a b l e s \ S t a m m d a t e n \ C o l u m n s \ S p i e l t a g & a m p ; g t ; - & a m p ; l t ; T a b l e s \ T a b e l l e 2 \ C o l u m n s \ S p a l t e 1 & a m p ; g t ; \ F K & l t ; / K e y & g t ; & l t ; / D i a g r a m O b j e c t K e y & g t ; & l t ; D i a g r a m O b j e c t K e y & g t ; & l t ; K e y & g t ; R e l a t i o n s h i p s \ & a m p ; l t ; T a b l e s \ S t a m m d a t e n \ C o l u m n s \ S p i e l t a g & a m p ; g t ; - & a m p ; l t ; T a b l e s \ T a b e l l e 2 \ C o l u m n s \ S p a l t e 1 & a m p ; g t ; \ P K & l t ; / K e y & g t ; & l t ; / D i a g r a m O b j e c t K e y & g t ; & l t ; D i a g r a m O b j e c t K e y & g t ; & l t ; K e y & g t ; R e l a t i o n s h i p s \ & a m p ; l t ; T a b l e s \ S t a m m d a t e n \ C o l u m n s \ S p i e l t a g & a m p ; g t ; - & a m p ; l t ; T a b l e s \ T a b e l l e 2 \ C o l u m n s \ S p a l t e 1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S t a m m d a t e n \ C o l u m n s \ S p i e l t a g & a m p ; g t ; - & a m p ; l t ; T a b l e s \ T a b e l l e 2 \ C o l u m n s \ S p a l t e 1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 T a g s \ T a b l e s \ & a m p ; l t ; T a b l e s \ S t a m m d a t e n & a m p ; g t ; & l t ; / K e y & g t ; & l t ; / a : K e y & g t ; & l t ; a : V a l u e 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 T a g s \ T a b l e s \ & a m p ; l t ; T a b l e s \ T a b e l l e 2 & a m p ; g t ; & l t ; / K e y & g t ; & l t ; / a : K e y & g t ; & l t ; a : V a l u e 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m m d a t e n & l t ; / K e y & g t ; & l t ; / a : K e y & g t ; & l t ; a : V a l u e   i : t y p e = " D i a g r a m D i s p l a y N o d e V i e w S t a t e " & g t ; & l t ; H e i g h t & g t ; 3 3 1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m m d a t e n \ C o l u m n s \ I D   D a t e n s a t z & l t ; / K e y & g t ; & l t ; / a : K e y & g t ; & l t ; a : V a l u e 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m m d a t e n \ C o l u m n s \ S a i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m m d a t e n \ C o l u m n s \ R u n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m m d a t e n \ C o l u m n s \ S p i e l t a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m m d a t e n \ C o l u m n s \ S p i e l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m m d a t e n \ C o l u m n s \ P u n k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m m d a t e n \ C o l u m n s \ P l a t z i e r u n g   S p i e l t a g & l t ; / K e y & g t ; & l t ; / a : K e y & g t ; & l t ; a : V a l u e 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m m d a t e n \ C o l u m n s \ P l a t z i e r u n g   G e s a m t & l t ; / K e y & g t ; & l t ; / a : K e y & g t ; & l t ; a : V a l u e 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m m d a t e n \ C o l u m n s \ T e i l g e n o m m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2 \ C o l u m n s \ S p a l t e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e l l e 2 \ C o l u m n s \ S p a l t e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m m d a t e n \ C o l u m n s \ S p i e l t a g & a m p ; g t ; - & a m p ; l t ; T a b l e s \ T a b e l l e 2 \ C o l u m n s \ S p a l t e 1 & a m p ; g t ; & l t ; / K e y & g t ; & l t ; / a : K e y & g t ; & l t ; a : V a l u e   i : t y p e = " D i a g r a m D i s p l a y L i n k V i e w S t a t e " & g t ; & l t ; A u t o m a t i o n P r o p e r t y H e l p e r T e x t & g t ; E n d p u n k t   1 :   ( 2 1 6 , 1 6 5 , 5 ) .   E n d p u n k t   2 :   ( 3 1 3 , 9 0 3 8 1 0 5 6 7 6 6 6 , 7 5 ) 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1 6 & l t ; / b : _ x & g t ; & l t ; b : _ y & g t ; 1 6 5 . 5 & l t ; / b : _ y & g t ; & l t ; / b : P o i n t & g t ; & l t ; b : P o i n t & g t ; & l t ; b : _ x & g t ; 2 6 2 . 9 5 1 9 0 5 5 & l t ; / b : _ x & g t ; & l t ; b : _ y & g t ; 1 6 5 . 5 & l t ; / b : _ y & g t ; & l t ; / b : P o i n t & g t ; & l t ; b : P o i n t & g t ; & l t ; b : _ x & g t ; 2 6 4 . 9 5 1 9 0 5 5 & l t ; / b : _ x & g t ; & l t ; b : _ y & g t ; 1 6 3 . 5 & l t ; / b : _ y & g t ; & l t ; / b : P o i n t & g t ; & l t ; b : P o i n t & g t ; & l t ; b : _ x & g t ; 2 6 4 . 9 5 1 9 0 5 5 & l t ; / b : _ x & g t ; & l t ; b : _ y & g t ; 7 7 & l t ; / b : _ y & g t ; & l t ; / b : P o i n t & g t ; & l t ; b : P o i n t & g t ; & l t ; b : _ x & g t ; 2 6 6 . 9 5 1 9 0 5 5 & l t ; / b : _ x & g t ; & l t ; b : _ y & g t ; 7 5 & l t ; / b : _ y & g t ; & l t ; / b : P o i n t & g t ; & l t ; b : P o i n t & g t ; & l t ; b : _ x & g t ; 3 1 3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m m d a t e n \ C o l u m n s \ S p i e l t a g & a m p ; g t ; - & a m p ; l t ; T a b l e s \ T a b e l l e 2 \ C o l u m n s \ S p a l t e 1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1 5 7 . 5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1 6 5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m m d a t e n \ C o l u m n s \ S p i e l t a g & a m p ; g t ; - & a m p ; l t ; T a b l e s \ T a b e l l e 2 \ C o l u m n s \ S p a l t e 1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3 . 9 0 3 8 1 0 5 6 7 6 6 5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m m d a t e n \ C o l u m n s \ S p i e l t a g & a m p ; g t ; - & a m p ; l t ; T a b l e s \ T a b e l l e 2 \ C o l u m n s \ S p a l t e 1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1 6 & l t ; / b : _ x & g t ; & l t ; b : _ y & g t ; 1 6 5 . 5 & l t ; / b : _ y & g t ; & l t ; / b : P o i n t & g t ; & l t ; b : P o i n t & g t ; & l t ; b : _ x & g t ; 2 6 2 . 9 5 1 9 0 5 5 & l t ; / b : _ x & g t ; & l t ; b : _ y & g t ; 1 6 5 . 5 & l t ; / b : _ y & g t ; & l t ; / b : P o i n t & g t ; & l t ; b : P o i n t & g t ; & l t ; b : _ x & g t ; 2 6 4 . 9 5 1 9 0 5 5 & l t ; / b : _ x & g t ; & l t ; b : _ y & g t ; 1 6 3 . 5 & l t ; / b : _ y & g t ; & l t ; / b : P o i n t & g t ; & l t ; b : P o i n t & g t ; & l t ; b : _ x & g t ; 2 6 4 . 9 5 1 9 0 5 5 & l t ; / b : _ x & g t ; & l t ; b : _ y & g t ; 7 7 & l t ; / b : _ y & g t ; & l t ; / b : P o i n t & g t ; & l t ; b : P o i n t & g t ; & l t ; b : _ x & g t ; 2 6 6 . 9 5 1 9 0 5 5 & l t ; / b : _ x & g t ; & l t ; b : _ y & g t ; 7 5 & l t ; / b : _ y & g t ; & l t ; / b : P o i n t & g t ; & l t ; b : P o i n t & g t ; & l t ; b : _ x & g t ; 3 1 3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459B0F93-6FA3-4A20-B12C-085782DD70F8}">
  <ds:schemaRefs/>
</ds:datastoreItem>
</file>

<file path=customXml/itemProps10.xml><?xml version="1.0" encoding="utf-8"?>
<ds:datastoreItem xmlns:ds="http://schemas.openxmlformats.org/officeDocument/2006/customXml" ds:itemID="{05C9A325-403D-40DD-8855-7B06A0AB5FB7}">
  <ds:schemaRefs/>
</ds:datastoreItem>
</file>

<file path=customXml/itemProps11.xml><?xml version="1.0" encoding="utf-8"?>
<ds:datastoreItem xmlns:ds="http://schemas.openxmlformats.org/officeDocument/2006/customXml" ds:itemID="{6E1DC41B-3B44-4D66-AC0C-239310C498FB}">
  <ds:schemaRefs/>
</ds:datastoreItem>
</file>

<file path=customXml/itemProps12.xml><?xml version="1.0" encoding="utf-8"?>
<ds:datastoreItem xmlns:ds="http://schemas.openxmlformats.org/officeDocument/2006/customXml" ds:itemID="{5548E95C-BCE9-421A-86E7-29DD5E2776F1}">
  <ds:schemaRefs/>
</ds:datastoreItem>
</file>

<file path=customXml/itemProps13.xml><?xml version="1.0" encoding="utf-8"?>
<ds:datastoreItem xmlns:ds="http://schemas.openxmlformats.org/officeDocument/2006/customXml" ds:itemID="{69BE80A1-D6D1-4684-897F-F51941A2D56C}">
  <ds:schemaRefs/>
</ds:datastoreItem>
</file>

<file path=customXml/itemProps14.xml><?xml version="1.0" encoding="utf-8"?>
<ds:datastoreItem xmlns:ds="http://schemas.openxmlformats.org/officeDocument/2006/customXml" ds:itemID="{3D321314-EC97-4113-BA25-FE75E64D5994}">
  <ds:schemaRefs/>
</ds:datastoreItem>
</file>

<file path=customXml/itemProps15.xml><?xml version="1.0" encoding="utf-8"?>
<ds:datastoreItem xmlns:ds="http://schemas.openxmlformats.org/officeDocument/2006/customXml" ds:itemID="{1EC6B49C-587A-416B-9683-0AAECCEBCBAB}">
  <ds:schemaRefs>
    <ds:schemaRef ds:uri="http://purl.org/dc/terms/"/>
    <ds:schemaRef ds:uri="http://purl.org/dc/elements/1.1/"/>
    <ds:schemaRef ds:uri="0829e43c-2327-429a-9d6c-4c710b755cae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1df937ae-3159-42ea-bdbf-779e69d991fe"/>
    <ds:schemaRef ds:uri="http://purl.org/dc/dcmitype/"/>
  </ds:schemaRefs>
</ds:datastoreItem>
</file>

<file path=customXml/itemProps16.xml><?xml version="1.0" encoding="utf-8"?>
<ds:datastoreItem xmlns:ds="http://schemas.openxmlformats.org/officeDocument/2006/customXml" ds:itemID="{AB640F0E-F422-4E54-A5A2-2451BA3FACA4}">
  <ds:schemaRefs/>
</ds:datastoreItem>
</file>

<file path=customXml/itemProps17.xml><?xml version="1.0" encoding="utf-8"?>
<ds:datastoreItem xmlns:ds="http://schemas.openxmlformats.org/officeDocument/2006/customXml" ds:itemID="{A7173246-D922-403C-9A6E-38375F86E40C}">
  <ds:schemaRefs/>
</ds:datastoreItem>
</file>

<file path=customXml/itemProps18.xml><?xml version="1.0" encoding="utf-8"?>
<ds:datastoreItem xmlns:ds="http://schemas.openxmlformats.org/officeDocument/2006/customXml" ds:itemID="{F440CFDC-3587-40B0-BECC-CFD5A82FCD5C}">
  <ds:schemaRefs/>
</ds:datastoreItem>
</file>

<file path=customXml/itemProps19.xml><?xml version="1.0" encoding="utf-8"?>
<ds:datastoreItem xmlns:ds="http://schemas.openxmlformats.org/officeDocument/2006/customXml" ds:itemID="{E0914231-4584-4EFB-B55B-7D22B686044B}">
  <ds:schemaRefs/>
</ds:datastoreItem>
</file>

<file path=customXml/itemProps2.xml><?xml version="1.0" encoding="utf-8"?>
<ds:datastoreItem xmlns:ds="http://schemas.openxmlformats.org/officeDocument/2006/customXml" ds:itemID="{C554B3A2-7E74-40FE-93A1-BA9CE23BDB2C}">
  <ds:schemaRefs/>
</ds:datastoreItem>
</file>

<file path=customXml/itemProps20.xml><?xml version="1.0" encoding="utf-8"?>
<ds:datastoreItem xmlns:ds="http://schemas.openxmlformats.org/officeDocument/2006/customXml" ds:itemID="{AE79F0A8-813C-43F3-BBD6-E009BCFE8133}">
  <ds:schemaRefs/>
</ds:datastoreItem>
</file>

<file path=customXml/itemProps21.xml><?xml version="1.0" encoding="utf-8"?>
<ds:datastoreItem xmlns:ds="http://schemas.openxmlformats.org/officeDocument/2006/customXml" ds:itemID="{5F4A8C09-A412-49A9-8419-6EFA469CDA2A}">
  <ds:schemaRefs/>
</ds:datastoreItem>
</file>

<file path=customXml/itemProps22.xml><?xml version="1.0" encoding="utf-8"?>
<ds:datastoreItem xmlns:ds="http://schemas.openxmlformats.org/officeDocument/2006/customXml" ds:itemID="{B00091A0-812C-4342-838E-911AB154A6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4C8E38-0B52-448B-910E-DAFA3AD802CA}">
  <ds:schemaRefs/>
</ds:datastoreItem>
</file>

<file path=customXml/itemProps4.xml><?xml version="1.0" encoding="utf-8"?>
<ds:datastoreItem xmlns:ds="http://schemas.openxmlformats.org/officeDocument/2006/customXml" ds:itemID="{86615327-A795-4DCE-AD2A-97265CB6A3D7}">
  <ds:schemaRefs/>
</ds:datastoreItem>
</file>

<file path=customXml/itemProps5.xml><?xml version="1.0" encoding="utf-8"?>
<ds:datastoreItem xmlns:ds="http://schemas.openxmlformats.org/officeDocument/2006/customXml" ds:itemID="{F76A47EE-2D81-4319-A98C-E51BE7AA41CD}">
  <ds:schemaRefs/>
</ds:datastoreItem>
</file>

<file path=customXml/itemProps6.xml><?xml version="1.0" encoding="utf-8"?>
<ds:datastoreItem xmlns:ds="http://schemas.openxmlformats.org/officeDocument/2006/customXml" ds:itemID="{FC391C93-D013-474D-B2D7-44F3019F6FE0}">
  <ds:schemaRefs/>
</ds:datastoreItem>
</file>

<file path=customXml/itemProps7.xml><?xml version="1.0" encoding="utf-8"?>
<ds:datastoreItem xmlns:ds="http://schemas.openxmlformats.org/officeDocument/2006/customXml" ds:itemID="{BB352587-9FC3-4876-AC0B-5F829DEBC0C2}">
  <ds:schemaRefs/>
</ds:datastoreItem>
</file>

<file path=customXml/itemProps8.xml><?xml version="1.0" encoding="utf-8"?>
<ds:datastoreItem xmlns:ds="http://schemas.openxmlformats.org/officeDocument/2006/customXml" ds:itemID="{ACB69F38-E05F-4167-B3F4-D7E20C38B9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9e43c-2327-429a-9d6c-4c710b755cae"/>
    <ds:schemaRef ds:uri="1df937ae-3159-42ea-bdbf-779e69d99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9.xml><?xml version="1.0" encoding="utf-8"?>
<ds:datastoreItem xmlns:ds="http://schemas.openxmlformats.org/officeDocument/2006/customXml" ds:itemID="{139FE41C-9F98-4E36-80B6-41364A50A61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 - 20,21 - Daten</vt:lpstr>
      <vt:lpstr>ref</vt:lpstr>
      <vt:lpstr>S - 19,20</vt:lpstr>
      <vt:lpstr>S - 20,21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Spessot, Luca</dc:creator>
  <cp:keywords/>
  <dc:description/>
  <cp:lastModifiedBy>Felix Mack</cp:lastModifiedBy>
  <cp:revision/>
  <dcterms:created xsi:type="dcterms:W3CDTF">2019-09-26T08:17:11Z</dcterms:created>
  <dcterms:modified xsi:type="dcterms:W3CDTF">2021-10-18T18:47:29Z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0x010100DC0E68E1FAB0D44BAD57E8626981BBEA</vt:lpwstr>
  </property>
</Properties>
</file>