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89" i="4"/>
  <c r="F88"/>
  <c r="F87"/>
  <c r="F86"/>
  <c r="F85"/>
  <c r="F84"/>
  <c r="F83"/>
  <c r="F82"/>
  <c r="G97"/>
  <c r="D97"/>
  <c r="F97"/>
  <c r="C97"/>
  <c r="G96"/>
  <c r="D96"/>
  <c r="F96"/>
  <c r="C96"/>
  <c r="F94"/>
  <c r="C94"/>
  <c r="F93"/>
  <c r="C93"/>
  <c r="F92"/>
  <c r="C92"/>
  <c r="F91"/>
  <c r="C91"/>
  <c r="G89"/>
  <c r="G88"/>
  <c r="G87"/>
  <c r="G86"/>
  <c r="G85"/>
  <c r="G84"/>
  <c r="G83"/>
  <c r="G82"/>
  <c r="D89"/>
  <c r="D88"/>
  <c r="D87"/>
  <c r="D86"/>
  <c r="D85"/>
  <c r="D84"/>
  <c r="D83"/>
  <c r="D82"/>
  <c r="C89"/>
  <c r="C88"/>
  <c r="C87"/>
  <c r="C86"/>
  <c r="C85"/>
  <c r="C84"/>
  <c r="C83"/>
  <c r="C82"/>
  <c r="G80"/>
  <c r="G79"/>
  <c r="G78"/>
  <c r="G77"/>
  <c r="G76"/>
  <c r="G75"/>
  <c r="G74"/>
  <c r="G73"/>
  <c r="D80"/>
  <c r="D79"/>
  <c r="D78"/>
  <c r="D77"/>
  <c r="D76"/>
  <c r="D75"/>
  <c r="D74"/>
  <c r="D73"/>
  <c r="G71"/>
  <c r="G70"/>
  <c r="G69"/>
  <c r="G68"/>
  <c r="G67"/>
  <c r="G66"/>
  <c r="G65"/>
  <c r="G64"/>
  <c r="D71"/>
  <c r="D70"/>
  <c r="D69"/>
  <c r="D68"/>
  <c r="D67"/>
  <c r="D66"/>
  <c r="D65"/>
  <c r="D64"/>
  <c r="F71"/>
  <c r="F70"/>
  <c r="F69"/>
  <c r="F68"/>
  <c r="F67"/>
  <c r="F66"/>
  <c r="F65"/>
  <c r="F64"/>
  <c r="C71"/>
  <c r="C70"/>
  <c r="C69"/>
  <c r="C68"/>
  <c r="C67"/>
  <c r="C66"/>
  <c r="C65"/>
  <c r="C64"/>
  <c r="F80"/>
  <c r="F79"/>
  <c r="F78"/>
  <c r="F77"/>
  <c r="F76"/>
  <c r="F75"/>
  <c r="F74"/>
  <c r="F73"/>
  <c r="C80"/>
  <c r="C79"/>
  <c r="C78"/>
  <c r="C77"/>
  <c r="C76"/>
  <c r="C75"/>
  <c r="C74"/>
  <c r="C73"/>
  <c r="F62"/>
  <c r="F61"/>
  <c r="F60"/>
  <c r="F59"/>
  <c r="F58"/>
  <c r="F57"/>
  <c r="F56"/>
  <c r="G62"/>
  <c r="G61"/>
  <c r="G60"/>
  <c r="G59"/>
  <c r="G58"/>
  <c r="G57"/>
  <c r="G56"/>
  <c r="D62"/>
  <c r="D61"/>
  <c r="D60"/>
  <c r="D59"/>
  <c r="D58"/>
  <c r="D57"/>
  <c r="D56"/>
  <c r="C62"/>
  <c r="C61"/>
  <c r="C60"/>
  <c r="C59"/>
  <c r="C58"/>
  <c r="C57"/>
  <c r="C56"/>
  <c r="G55"/>
  <c r="F55"/>
  <c r="D55"/>
  <c r="C55"/>
  <c r="G53"/>
  <c r="D53"/>
  <c r="G50"/>
  <c r="D50"/>
  <c r="F54"/>
  <c r="F53"/>
  <c r="F52"/>
  <c r="F51"/>
  <c r="F50"/>
  <c r="F49"/>
  <c r="F48"/>
  <c r="C54"/>
  <c r="C53"/>
  <c r="C52"/>
  <c r="C51"/>
  <c r="C50"/>
  <c r="C49"/>
  <c r="C48"/>
  <c r="C22"/>
  <c r="D21"/>
  <c r="C21"/>
  <c r="C20"/>
  <c r="G19"/>
  <c r="F19"/>
  <c r="C19"/>
  <c r="G18"/>
  <c r="F18"/>
  <c r="D18"/>
  <c r="C18"/>
  <c r="F17"/>
  <c r="D17"/>
  <c r="C17"/>
  <c r="F16" l="1"/>
  <c r="C16"/>
  <c r="G15"/>
  <c r="F15"/>
  <c r="C15"/>
  <c r="F14"/>
  <c r="F13"/>
  <c r="F12"/>
  <c r="D12"/>
  <c r="O236" l="1"/>
  <c r="N236"/>
  <c r="O235"/>
  <c r="N235"/>
  <c r="O234"/>
  <c r="N234"/>
  <c r="L234"/>
  <c r="K234"/>
  <c r="O233"/>
  <c r="N233"/>
  <c r="L233"/>
  <c r="K233"/>
  <c r="O232"/>
  <c r="N232"/>
  <c r="L232"/>
  <c r="K232"/>
  <c r="O231"/>
  <c r="N231"/>
  <c r="L231"/>
  <c r="K231"/>
  <c r="O230"/>
  <c r="N230"/>
  <c r="L230"/>
  <c r="K230"/>
  <c r="O229"/>
  <c r="N229"/>
  <c r="L229"/>
  <c r="K229"/>
  <c r="O228"/>
  <c r="N228"/>
  <c r="L228"/>
  <c r="K228"/>
  <c r="O227"/>
  <c r="N227"/>
  <c r="L227"/>
  <c r="K227"/>
  <c r="O226"/>
  <c r="N226"/>
  <c r="L226"/>
  <c r="K226"/>
  <c r="O225"/>
  <c r="N225"/>
  <c r="L225"/>
  <c r="K225"/>
  <c r="O224"/>
  <c r="N224"/>
  <c r="L224"/>
  <c r="K224"/>
  <c r="O223"/>
  <c r="N223"/>
  <c r="L223"/>
  <c r="K223"/>
  <c r="O222"/>
  <c r="N222"/>
  <c r="L222"/>
  <c r="K222"/>
  <c r="O221"/>
  <c r="N221"/>
  <c r="L221"/>
  <c r="K221"/>
  <c r="O220"/>
  <c r="N220"/>
  <c r="L220"/>
  <c r="K220"/>
  <c r="O219"/>
  <c r="N219"/>
  <c r="L219"/>
  <c r="K219"/>
  <c r="O218"/>
  <c r="N218"/>
  <c r="L218"/>
  <c r="K218"/>
  <c r="O217"/>
  <c r="N217"/>
  <c r="L217"/>
  <c r="K217"/>
  <c r="O216"/>
  <c r="N216"/>
  <c r="L216"/>
  <c r="K216"/>
  <c r="O215"/>
  <c r="N215"/>
  <c r="L215"/>
  <c r="K215"/>
  <c r="O214"/>
  <c r="N214"/>
  <c r="L214"/>
  <c r="K214"/>
  <c r="O213"/>
  <c r="N213"/>
  <c r="L213"/>
  <c r="K213"/>
  <c r="O212"/>
  <c r="N212"/>
  <c r="L212"/>
  <c r="K212"/>
  <c r="O211"/>
  <c r="N211"/>
  <c r="L211"/>
  <c r="K211"/>
  <c r="O210"/>
  <c r="N210"/>
  <c r="L210"/>
  <c r="K210"/>
  <c r="O209"/>
  <c r="N209"/>
  <c r="L209"/>
  <c r="K209"/>
  <c r="O208"/>
  <c r="N208"/>
  <c r="L208"/>
  <c r="K208"/>
  <c r="O207"/>
  <c r="N207"/>
  <c r="L207"/>
  <c r="K207"/>
  <c r="O206"/>
  <c r="N206"/>
  <c r="L206"/>
  <c r="K206"/>
  <c r="O205"/>
  <c r="N205"/>
  <c r="L205"/>
  <c r="K205"/>
  <c r="O204"/>
  <c r="N204"/>
  <c r="L204"/>
  <c r="K204"/>
  <c r="O203"/>
  <c r="N203"/>
  <c r="L203"/>
  <c r="K203"/>
  <c r="O202"/>
  <c r="N202"/>
  <c r="L202"/>
  <c r="K202"/>
  <c r="O201"/>
  <c r="N201"/>
  <c r="L201"/>
  <c r="K201"/>
  <c r="O200"/>
  <c r="N200"/>
  <c r="L200"/>
  <c r="K200"/>
  <c r="O199"/>
  <c r="N199"/>
  <c r="L199"/>
  <c r="K199"/>
  <c r="O198"/>
  <c r="N198"/>
  <c r="L198"/>
  <c r="K198"/>
  <c r="O197"/>
  <c r="N197"/>
  <c r="L197"/>
  <c r="K197"/>
  <c r="O196"/>
  <c r="N196"/>
  <c r="L196"/>
  <c r="K196"/>
  <c r="O195"/>
  <c r="N195"/>
  <c r="L195"/>
  <c r="K195"/>
  <c r="O194"/>
  <c r="N194"/>
  <c r="L194"/>
  <c r="K194"/>
  <c r="O193"/>
  <c r="N193"/>
  <c r="L193"/>
  <c r="K193"/>
  <c r="O192"/>
  <c r="N192"/>
  <c r="L192"/>
  <c r="K192"/>
  <c r="O191"/>
  <c r="N191"/>
  <c r="L191"/>
  <c r="K191"/>
  <c r="O190"/>
  <c r="N190"/>
  <c r="L190"/>
  <c r="K190"/>
  <c r="O189"/>
  <c r="N189"/>
  <c r="L189"/>
  <c r="K189"/>
  <c r="O188"/>
  <c r="N188"/>
  <c r="L188"/>
  <c r="K188"/>
  <c r="O187"/>
  <c r="N187"/>
  <c r="L187"/>
  <c r="K187"/>
  <c r="O186"/>
  <c r="N186"/>
  <c r="L186"/>
  <c r="K186"/>
  <c r="O185"/>
  <c r="N185"/>
  <c r="L185"/>
  <c r="K185"/>
  <c r="O184"/>
  <c r="N184"/>
  <c r="L184"/>
  <c r="K184"/>
  <c r="O183"/>
  <c r="N183"/>
  <c r="L183"/>
  <c r="K183"/>
  <c r="O182"/>
  <c r="N182"/>
  <c r="L182"/>
  <c r="K182"/>
  <c r="O181"/>
  <c r="N181"/>
  <c r="L181"/>
  <c r="K181"/>
  <c r="O180"/>
  <c r="N180"/>
  <c r="L180"/>
  <c r="K180"/>
  <c r="O179"/>
  <c r="N179"/>
  <c r="L179"/>
  <c r="K179"/>
  <c r="O178"/>
  <c r="N178"/>
  <c r="L178"/>
  <c r="K178"/>
  <c r="O177"/>
  <c r="N177"/>
  <c r="L177"/>
  <c r="K177"/>
  <c r="O176"/>
  <c r="N176"/>
  <c r="L176"/>
  <c r="K176"/>
  <c r="O175"/>
  <c r="N175"/>
  <c r="L175"/>
  <c r="K175"/>
  <c r="O174"/>
  <c r="N174"/>
  <c r="L174"/>
  <c r="K174"/>
  <c r="O173"/>
  <c r="N173"/>
  <c r="L173"/>
  <c r="K173"/>
  <c r="O172"/>
  <c r="N172"/>
  <c r="L172"/>
  <c r="K172"/>
  <c r="O171"/>
  <c r="N171"/>
  <c r="L171"/>
  <c r="K171"/>
  <c r="O170"/>
  <c r="N170"/>
  <c r="L170"/>
  <c r="K170"/>
  <c r="O169"/>
  <c r="N169"/>
  <c r="L169"/>
  <c r="K169"/>
  <c r="O168"/>
  <c r="N168"/>
  <c r="L168"/>
  <c r="K168"/>
  <c r="O167"/>
  <c r="N167"/>
  <c r="L167"/>
  <c r="K167"/>
  <c r="O166"/>
  <c r="N166"/>
  <c r="L166"/>
  <c r="K166"/>
  <c r="O165"/>
  <c r="N165"/>
  <c r="L165"/>
  <c r="K165"/>
  <c r="O164"/>
  <c r="N164"/>
  <c r="L164"/>
  <c r="K164"/>
  <c r="O163"/>
  <c r="N163"/>
  <c r="L163"/>
  <c r="K163"/>
  <c r="O162"/>
  <c r="N162"/>
  <c r="L162"/>
  <c r="K162"/>
  <c r="O161"/>
  <c r="N161"/>
  <c r="L161"/>
  <c r="K161"/>
  <c r="O160"/>
  <c r="N160"/>
  <c r="L160"/>
  <c r="K160"/>
  <c r="O159"/>
  <c r="N159"/>
  <c r="L159"/>
  <c r="K159"/>
  <c r="O158"/>
  <c r="N158"/>
  <c r="L158"/>
  <c r="K158"/>
  <c r="O157"/>
  <c r="N157"/>
  <c r="L157"/>
  <c r="K157"/>
  <c r="O156"/>
  <c r="N156"/>
  <c r="L156"/>
  <c r="K156"/>
  <c r="O155"/>
  <c r="N155"/>
  <c r="L155"/>
  <c r="K155"/>
  <c r="O154"/>
  <c r="N154"/>
  <c r="L154"/>
  <c r="K154"/>
  <c r="O153"/>
  <c r="N153"/>
  <c r="L153"/>
  <c r="K153"/>
  <c r="O152"/>
  <c r="N152"/>
  <c r="L152"/>
  <c r="K152"/>
  <c r="O151"/>
  <c r="N151"/>
  <c r="L151"/>
  <c r="K151"/>
  <c r="O150"/>
  <c r="N150"/>
  <c r="L150"/>
  <c r="K150"/>
  <c r="O149"/>
  <c r="N149"/>
  <c r="L149"/>
  <c r="K149"/>
  <c r="O148"/>
  <c r="N148"/>
  <c r="L148"/>
  <c r="K148"/>
  <c r="O147"/>
  <c r="N147"/>
  <c r="L147"/>
  <c r="K147"/>
  <c r="O146"/>
  <c r="N146"/>
  <c r="L146"/>
  <c r="K146"/>
  <c r="O145"/>
  <c r="N145"/>
  <c r="L145"/>
  <c r="K145"/>
  <c r="O144"/>
  <c r="N144"/>
  <c r="L144"/>
  <c r="K144"/>
  <c r="O143"/>
  <c r="N143"/>
  <c r="L143"/>
  <c r="K143"/>
  <c r="O142"/>
  <c r="N142"/>
  <c r="L142"/>
  <c r="K142"/>
  <c r="O141"/>
  <c r="N141"/>
  <c r="L141"/>
  <c r="K141"/>
  <c r="O140"/>
  <c r="N140"/>
  <c r="L140"/>
  <c r="K140"/>
  <c r="O139"/>
  <c r="N139"/>
  <c r="L139"/>
  <c r="K139"/>
  <c r="O138"/>
  <c r="N138"/>
  <c r="L138"/>
  <c r="K138"/>
  <c r="O137"/>
  <c r="N137"/>
  <c r="L137"/>
  <c r="K137"/>
  <c r="O136"/>
  <c r="N136"/>
  <c r="L136"/>
  <c r="K136"/>
  <c r="O135"/>
  <c r="N135"/>
  <c r="L135"/>
  <c r="K135"/>
  <c r="O134"/>
  <c r="N134"/>
  <c r="L134"/>
  <c r="K134"/>
  <c r="O133"/>
  <c r="N133"/>
  <c r="L133"/>
  <c r="K133"/>
  <c r="O132"/>
  <c r="N132"/>
  <c r="L132"/>
  <c r="K132"/>
  <c r="O131"/>
  <c r="N131"/>
  <c r="L131"/>
  <c r="K131"/>
  <c r="O130"/>
  <c r="N130"/>
  <c r="L130"/>
  <c r="K130"/>
  <c r="O129"/>
  <c r="N129"/>
  <c r="L129"/>
  <c r="K129"/>
  <c r="O128"/>
  <c r="N128"/>
  <c r="L128"/>
  <c r="K128"/>
  <c r="O127"/>
  <c r="N127"/>
  <c r="L127"/>
  <c r="K127"/>
  <c r="O126"/>
  <c r="N126"/>
  <c r="L126"/>
  <c r="K126"/>
  <c r="O125"/>
  <c r="N125"/>
  <c r="L125"/>
  <c r="K125"/>
  <c r="O124"/>
  <c r="N124"/>
  <c r="L124"/>
  <c r="K124"/>
  <c r="O123"/>
  <c r="N123"/>
  <c r="L123"/>
  <c r="K123"/>
  <c r="O122"/>
  <c r="N122"/>
  <c r="L122"/>
  <c r="K122"/>
  <c r="O121"/>
  <c r="N121"/>
  <c r="L121"/>
  <c r="K121"/>
  <c r="O120"/>
  <c r="N120"/>
  <c r="L120"/>
  <c r="K120"/>
  <c r="O119"/>
  <c r="N119"/>
  <c r="L119"/>
  <c r="K119"/>
  <c r="O118"/>
  <c r="N118"/>
  <c r="L118"/>
  <c r="K118"/>
  <c r="O117"/>
  <c r="N117"/>
  <c r="L117"/>
  <c r="K117"/>
  <c r="O116"/>
  <c r="N116"/>
  <c r="L116"/>
  <c r="K116"/>
  <c r="O115"/>
  <c r="N115"/>
  <c r="L115"/>
  <c r="K115"/>
  <c r="O114"/>
  <c r="N114"/>
  <c r="L114"/>
  <c r="K114"/>
  <c r="O113"/>
  <c r="N113"/>
  <c r="L113"/>
  <c r="K113"/>
  <c r="O112"/>
  <c r="N112"/>
  <c r="L112"/>
  <c r="K112"/>
  <c r="O111"/>
  <c r="N111"/>
  <c r="L111"/>
  <c r="K111"/>
  <c r="O110"/>
  <c r="N110"/>
  <c r="L110"/>
  <c r="K110"/>
  <c r="O109"/>
  <c r="N109"/>
  <c r="L109"/>
  <c r="K109"/>
  <c r="O108"/>
  <c r="N108"/>
  <c r="L108"/>
  <c r="K108"/>
  <c r="O107"/>
  <c r="N107"/>
  <c r="L107"/>
  <c r="K107"/>
  <c r="O106"/>
  <c r="N106"/>
  <c r="L106"/>
  <c r="K106"/>
  <c r="O105"/>
  <c r="N105"/>
  <c r="L105"/>
  <c r="K105"/>
  <c r="O104"/>
  <c r="N104"/>
  <c r="L104"/>
  <c r="K104"/>
  <c r="O103"/>
  <c r="N103"/>
  <c r="L103"/>
  <c r="K103"/>
  <c r="O102"/>
  <c r="N102"/>
  <c r="L102"/>
  <c r="K102"/>
  <c r="O101"/>
  <c r="N101"/>
  <c r="L101"/>
  <c r="K101"/>
  <c r="O100"/>
  <c r="N100"/>
  <c r="L100"/>
  <c r="K100"/>
  <c r="O99"/>
  <c r="N99"/>
  <c r="L99"/>
  <c r="K99"/>
  <c r="O98"/>
  <c r="N98"/>
  <c r="L98"/>
  <c r="K98"/>
  <c r="O97"/>
  <c r="N97"/>
  <c r="L97"/>
  <c r="K97"/>
  <c r="O96"/>
  <c r="N96"/>
  <c r="L96"/>
  <c r="K96"/>
  <c r="O95"/>
  <c r="N95"/>
  <c r="L95"/>
  <c r="K95"/>
  <c r="G94"/>
  <c r="O94" s="1"/>
  <c r="N94"/>
  <c r="D94"/>
  <c r="L94" s="1"/>
  <c r="K94"/>
  <c r="G93"/>
  <c r="O93" s="1"/>
  <c r="N93"/>
  <c r="D93"/>
  <c r="L93" s="1"/>
  <c r="K93"/>
  <c r="G92"/>
  <c r="O92" s="1"/>
  <c r="N92"/>
  <c r="D92"/>
  <c r="L92" s="1"/>
  <c r="K92"/>
  <c r="O91"/>
  <c r="N91"/>
  <c r="L91"/>
  <c r="K91"/>
  <c r="O90"/>
  <c r="N90"/>
  <c r="L90"/>
  <c r="K90"/>
  <c r="O89"/>
  <c r="N89"/>
  <c r="L89"/>
  <c r="K89"/>
  <c r="O88"/>
  <c r="N88"/>
  <c r="L88"/>
  <c r="K88"/>
  <c r="O87"/>
  <c r="N87"/>
  <c r="L87"/>
  <c r="K87"/>
  <c r="O86"/>
  <c r="N86"/>
  <c r="L86"/>
  <c r="K86"/>
  <c r="O85"/>
  <c r="N85"/>
  <c r="L85"/>
  <c r="K85"/>
  <c r="O84"/>
  <c r="N84"/>
  <c r="L84"/>
  <c r="K84"/>
  <c r="O83"/>
  <c r="N83"/>
  <c r="L83"/>
  <c r="K83"/>
  <c r="O82"/>
  <c r="N82"/>
  <c r="L82"/>
  <c r="K82"/>
  <c r="O81"/>
  <c r="N81"/>
  <c r="L81"/>
  <c r="K81"/>
  <c r="O80"/>
  <c r="N80"/>
  <c r="L80"/>
  <c r="K80"/>
  <c r="O79"/>
  <c r="N79"/>
  <c r="L79"/>
  <c r="K79"/>
  <c r="O78"/>
  <c r="N78"/>
  <c r="L78"/>
  <c r="K78"/>
  <c r="O77"/>
  <c r="N77"/>
  <c r="L77"/>
  <c r="K77"/>
  <c r="O76"/>
  <c r="N76"/>
  <c r="L76"/>
  <c r="K76"/>
  <c r="O75"/>
  <c r="N75"/>
  <c r="L75"/>
  <c r="K75"/>
  <c r="O74"/>
  <c r="N74"/>
  <c r="L74"/>
  <c r="K74"/>
  <c r="O73"/>
  <c r="N73"/>
  <c r="L73"/>
  <c r="K73"/>
  <c r="O72"/>
  <c r="N72"/>
  <c r="L72"/>
  <c r="K72"/>
  <c r="O71"/>
  <c r="N71"/>
  <c r="L71"/>
  <c r="K71"/>
  <c r="O70"/>
  <c r="N70"/>
  <c r="L70"/>
  <c r="K70"/>
  <c r="O69"/>
  <c r="N69"/>
  <c r="L69"/>
  <c r="K69"/>
  <c r="O68"/>
  <c r="N68"/>
  <c r="L68"/>
  <c r="K68"/>
  <c r="O67"/>
  <c r="N67"/>
  <c r="L67"/>
  <c r="K67"/>
  <c r="O66"/>
  <c r="N66"/>
  <c r="L66"/>
  <c r="K66"/>
  <c r="O65"/>
  <c r="N65"/>
  <c r="L65"/>
  <c r="K65"/>
  <c r="O64"/>
  <c r="N64"/>
  <c r="L64"/>
  <c r="K64"/>
  <c r="O63"/>
  <c r="N63"/>
  <c r="L63"/>
  <c r="K63"/>
  <c r="O62"/>
  <c r="N62"/>
  <c r="L62"/>
  <c r="K62"/>
  <c r="O61"/>
  <c r="N61"/>
  <c r="L61"/>
  <c r="K61"/>
  <c r="O60"/>
  <c r="N60"/>
  <c r="L60"/>
  <c r="K60"/>
  <c r="O59"/>
  <c r="N59"/>
  <c r="L59"/>
  <c r="K59"/>
  <c r="O58"/>
  <c r="N58"/>
  <c r="L58"/>
  <c r="K58"/>
  <c r="O57"/>
  <c r="N57"/>
  <c r="L57"/>
  <c r="K57"/>
  <c r="O56"/>
  <c r="N56"/>
  <c r="L56"/>
  <c r="K56"/>
  <c r="O55"/>
  <c r="N55"/>
  <c r="L55"/>
  <c r="K55"/>
  <c r="G54"/>
  <c r="O54" s="1"/>
  <c r="N54"/>
  <c r="D54"/>
  <c r="L54" s="1"/>
  <c r="K54"/>
  <c r="O53"/>
  <c r="N53"/>
  <c r="L53"/>
  <c r="K53"/>
  <c r="G52"/>
  <c r="O52" s="1"/>
  <c r="N52"/>
  <c r="D52"/>
  <c r="L52" s="1"/>
  <c r="K52"/>
  <c r="G51"/>
  <c r="O51" s="1"/>
  <c r="N51"/>
  <c r="D51"/>
  <c r="L51" s="1"/>
  <c r="K51"/>
  <c r="O50"/>
  <c r="N50"/>
  <c r="L50"/>
  <c r="K50"/>
  <c r="G49"/>
  <c r="O49" s="1"/>
  <c r="N49"/>
  <c r="D49"/>
  <c r="L49" s="1"/>
  <c r="K49"/>
  <c r="N48"/>
  <c r="G48"/>
  <c r="O48" s="1"/>
  <c r="D48"/>
  <c r="L48" s="1"/>
  <c r="K48"/>
  <c r="O47"/>
  <c r="N47"/>
  <c r="L47"/>
  <c r="K47"/>
  <c r="G46"/>
  <c r="O46" s="1"/>
  <c r="F46"/>
  <c r="N46" s="1"/>
  <c r="D46"/>
  <c r="L46" s="1"/>
  <c r="C46"/>
  <c r="K46" s="1"/>
  <c r="G45"/>
  <c r="O45" s="1"/>
  <c r="F45"/>
  <c r="N45" s="1"/>
  <c r="D45"/>
  <c r="L45" s="1"/>
  <c r="C45"/>
  <c r="K45" s="1"/>
  <c r="O44"/>
  <c r="G44"/>
  <c r="F44"/>
  <c r="N44" s="1"/>
  <c r="D44"/>
  <c r="L44" s="1"/>
  <c r="C44"/>
  <c r="K44" s="1"/>
  <c r="G43"/>
  <c r="O43" s="1"/>
  <c r="F43"/>
  <c r="N43" s="1"/>
  <c r="D43"/>
  <c r="L43" s="1"/>
  <c r="C43"/>
  <c r="K43" s="1"/>
  <c r="G42"/>
  <c r="O42" s="1"/>
  <c r="F42"/>
  <c r="N42" s="1"/>
  <c r="D42"/>
  <c r="L42" s="1"/>
  <c r="C42"/>
  <c r="K42" s="1"/>
  <c r="O41"/>
  <c r="N41"/>
  <c r="L41"/>
  <c r="K41"/>
  <c r="G40"/>
  <c r="O40" s="1"/>
  <c r="F40"/>
  <c r="N40" s="1"/>
  <c r="D40"/>
  <c r="L40" s="1"/>
  <c r="C40"/>
  <c r="K40" s="1"/>
  <c r="G39"/>
  <c r="O39" s="1"/>
  <c r="F39"/>
  <c r="N39" s="1"/>
  <c r="D39"/>
  <c r="L39" s="1"/>
  <c r="C39"/>
  <c r="K39" s="1"/>
  <c r="G38"/>
  <c r="O38" s="1"/>
  <c r="F38"/>
  <c r="N38" s="1"/>
  <c r="D38"/>
  <c r="L38" s="1"/>
  <c r="C38"/>
  <c r="K38" s="1"/>
  <c r="G37"/>
  <c r="O37" s="1"/>
  <c r="F37"/>
  <c r="N37" s="1"/>
  <c r="D37"/>
  <c r="L37" s="1"/>
  <c r="C37"/>
  <c r="K37" s="1"/>
  <c r="G36"/>
  <c r="O36" s="1"/>
  <c r="F36"/>
  <c r="N36" s="1"/>
  <c r="D36"/>
  <c r="L36" s="1"/>
  <c r="C36"/>
  <c r="K36" s="1"/>
  <c r="O35"/>
  <c r="N35"/>
  <c r="L35"/>
  <c r="K35"/>
  <c r="G34"/>
  <c r="O34" s="1"/>
  <c r="F34"/>
  <c r="N34" s="1"/>
  <c r="D34"/>
  <c r="L34" s="1"/>
  <c r="C34"/>
  <c r="K34" s="1"/>
  <c r="G33"/>
  <c r="O33" s="1"/>
  <c r="F33"/>
  <c r="N33" s="1"/>
  <c r="D33"/>
  <c r="L33" s="1"/>
  <c r="C33"/>
  <c r="K33" s="1"/>
  <c r="G32"/>
  <c r="O32" s="1"/>
  <c r="F32"/>
  <c r="N32" s="1"/>
  <c r="D32"/>
  <c r="L32" s="1"/>
  <c r="C32"/>
  <c r="K32" s="1"/>
  <c r="G31"/>
  <c r="O31" s="1"/>
  <c r="F31"/>
  <c r="N31" s="1"/>
  <c r="D31"/>
  <c r="L31" s="1"/>
  <c r="C31"/>
  <c r="K31" s="1"/>
  <c r="G30"/>
  <c r="O30" s="1"/>
  <c r="F30"/>
  <c r="N30" s="1"/>
  <c r="D30"/>
  <c r="L30" s="1"/>
  <c r="C30"/>
  <c r="K30" s="1"/>
  <c r="O29"/>
  <c r="N29"/>
  <c r="L29"/>
  <c r="K29"/>
  <c r="G28"/>
  <c r="O28" s="1"/>
  <c r="F28"/>
  <c r="N28" s="1"/>
  <c r="D28"/>
  <c r="L28" s="1"/>
  <c r="C28"/>
  <c r="K28" s="1"/>
  <c r="G27"/>
  <c r="O27" s="1"/>
  <c r="F27"/>
  <c r="N27" s="1"/>
  <c r="D27"/>
  <c r="L27" s="1"/>
  <c r="C27"/>
  <c r="K27" s="1"/>
  <c r="G26"/>
  <c r="O26" s="1"/>
  <c r="F26"/>
  <c r="N26" s="1"/>
  <c r="D26"/>
  <c r="L26" s="1"/>
  <c r="C26"/>
  <c r="K26" s="1"/>
  <c r="G25"/>
  <c r="O25" s="1"/>
  <c r="F25"/>
  <c r="N25" s="1"/>
  <c r="D25"/>
  <c r="L25" s="1"/>
  <c r="C25"/>
  <c r="K25" s="1"/>
  <c r="G24"/>
  <c r="O24" s="1"/>
  <c r="F24"/>
  <c r="N24" s="1"/>
  <c r="D24"/>
  <c r="L24" s="1"/>
  <c r="C24"/>
  <c r="K24" s="1"/>
  <c r="O23"/>
  <c r="N23"/>
  <c r="L23"/>
  <c r="K23"/>
  <c r="N22"/>
  <c r="K22"/>
  <c r="G22"/>
  <c r="O22" s="1"/>
  <c r="D22"/>
  <c r="L22" s="1"/>
  <c r="N21"/>
  <c r="G21"/>
  <c r="O21" s="1"/>
  <c r="L21"/>
  <c r="K21"/>
  <c r="N20"/>
  <c r="L20"/>
  <c r="G20"/>
  <c r="O20" s="1"/>
  <c r="D20"/>
  <c r="K20"/>
  <c r="O19"/>
  <c r="N19"/>
  <c r="D19"/>
  <c r="L19" s="1"/>
  <c r="K19"/>
  <c r="O18"/>
  <c r="N18"/>
  <c r="L18"/>
  <c r="K18"/>
  <c r="G17"/>
  <c r="O17" s="1"/>
  <c r="N17"/>
  <c r="L17"/>
  <c r="K17"/>
  <c r="O16"/>
  <c r="G16"/>
  <c r="N16"/>
  <c r="D16"/>
  <c r="L16" s="1"/>
  <c r="K16"/>
  <c r="O15"/>
  <c r="N15"/>
  <c r="D15"/>
  <c r="L15" s="1"/>
  <c r="K15"/>
  <c r="K14"/>
  <c r="G14"/>
  <c r="O14" s="1"/>
  <c r="N14"/>
  <c r="D14"/>
  <c r="L14" s="1"/>
  <c r="N13"/>
  <c r="K13"/>
  <c r="G13"/>
  <c r="O13" s="1"/>
  <c r="D13"/>
  <c r="L13" s="1"/>
  <c r="K12"/>
  <c r="G12"/>
  <c r="O12" s="1"/>
  <c r="N12"/>
  <c r="L12"/>
  <c r="O11"/>
  <c r="N11"/>
  <c r="L11"/>
  <c r="K11"/>
  <c r="G10"/>
  <c r="O10" s="1"/>
  <c r="F10"/>
  <c r="N10" s="1"/>
  <c r="D10"/>
  <c r="L10" s="1"/>
  <c r="C10"/>
  <c r="K10" s="1"/>
  <c r="G9"/>
  <c r="O9" s="1"/>
  <c r="F9"/>
  <c r="N9" s="1"/>
  <c r="D9"/>
  <c r="L9" s="1"/>
  <c r="C9"/>
  <c r="K9" s="1"/>
  <c r="G8"/>
  <c r="O8" s="1"/>
  <c r="F8"/>
  <c r="N8" s="1"/>
  <c r="D8"/>
  <c r="L8" s="1"/>
  <c r="C8"/>
  <c r="K8" s="1"/>
  <c r="G7"/>
  <c r="O7" s="1"/>
  <c r="F7"/>
  <c r="N7" s="1"/>
  <c r="D7"/>
  <c r="L7" s="1"/>
  <c r="C7"/>
  <c r="K7" s="1"/>
  <c r="G6"/>
  <c r="O6" s="1"/>
  <c r="F6"/>
  <c r="N6" s="1"/>
  <c r="D6"/>
  <c r="L6" s="1"/>
  <c r="C6"/>
  <c r="K6" s="1"/>
  <c r="G5"/>
  <c r="O5" s="1"/>
  <c r="F5"/>
  <c r="N5" s="1"/>
  <c r="D5"/>
  <c r="L5" s="1"/>
  <c r="C5"/>
  <c r="K5" s="1"/>
  <c r="G4"/>
  <c r="O4" s="1"/>
  <c r="F4"/>
  <c r="N4" s="1"/>
  <c r="D4"/>
  <c r="J4" s="1"/>
  <c r="L4" s="1"/>
  <c r="C4"/>
  <c r="I4" s="1"/>
  <c r="K4" s="1"/>
  <c r="N17" i="3"/>
  <c r="O17"/>
  <c r="N18"/>
  <c r="O18"/>
  <c r="K17"/>
  <c r="L17"/>
  <c r="K18"/>
  <c r="L18"/>
  <c r="D18"/>
  <c r="G17"/>
  <c r="D17"/>
  <c r="G16"/>
  <c r="O16" s="1"/>
  <c r="F17"/>
  <c r="C17"/>
  <c r="G18"/>
  <c r="F18"/>
  <c r="C18"/>
  <c r="F97"/>
  <c r="F96"/>
  <c r="N96" s="1"/>
  <c r="G97"/>
  <c r="D97"/>
  <c r="L97" s="1"/>
  <c r="C97"/>
  <c r="G96"/>
  <c r="D96"/>
  <c r="L96" s="1"/>
  <c r="C96"/>
  <c r="F94"/>
  <c r="N94" s="1"/>
  <c r="G94"/>
  <c r="O94" s="1"/>
  <c r="D94"/>
  <c r="L94" s="1"/>
  <c r="C94"/>
  <c r="F93"/>
  <c r="N93" s="1"/>
  <c r="G93"/>
  <c r="O93" s="1"/>
  <c r="D93"/>
  <c r="L93" s="1"/>
  <c r="C93"/>
  <c r="K93"/>
  <c r="F92"/>
  <c r="N92" s="1"/>
  <c r="G92"/>
  <c r="O92" s="1"/>
  <c r="D92"/>
  <c r="L92" s="1"/>
  <c r="C92"/>
  <c r="K92" s="1"/>
  <c r="F91"/>
  <c r="N91" s="1"/>
  <c r="C91"/>
  <c r="K91" s="1"/>
  <c r="G54"/>
  <c r="D54"/>
  <c r="L54" s="1"/>
  <c r="G89"/>
  <c r="G88"/>
  <c r="O88" s="1"/>
  <c r="G87"/>
  <c r="G86"/>
  <c r="O86" s="1"/>
  <c r="G85"/>
  <c r="G84"/>
  <c r="G83"/>
  <c r="D89"/>
  <c r="L89" s="1"/>
  <c r="D88"/>
  <c r="L88" s="1"/>
  <c r="D87"/>
  <c r="D86"/>
  <c r="D85"/>
  <c r="L85" s="1"/>
  <c r="D84"/>
  <c r="L84" s="1"/>
  <c r="D83"/>
  <c r="G82"/>
  <c r="D82"/>
  <c r="O89"/>
  <c r="F89"/>
  <c r="C89"/>
  <c r="F88"/>
  <c r="C88"/>
  <c r="O87"/>
  <c r="F87"/>
  <c r="L87"/>
  <c r="C87"/>
  <c r="F86"/>
  <c r="L86"/>
  <c r="C86"/>
  <c r="O85"/>
  <c r="F85"/>
  <c r="C85"/>
  <c r="O84"/>
  <c r="F84"/>
  <c r="C84"/>
  <c r="O83"/>
  <c r="F83"/>
  <c r="L83"/>
  <c r="C83"/>
  <c r="O82"/>
  <c r="F82"/>
  <c r="L82"/>
  <c r="C82"/>
  <c r="G80"/>
  <c r="G79"/>
  <c r="O79" s="1"/>
  <c r="G78"/>
  <c r="G77"/>
  <c r="G76"/>
  <c r="G75"/>
  <c r="G74"/>
  <c r="G73"/>
  <c r="O73" s="1"/>
  <c r="D80"/>
  <c r="L80" s="1"/>
  <c r="D79"/>
  <c r="D78"/>
  <c r="D77"/>
  <c r="D76"/>
  <c r="L76" s="1"/>
  <c r="D75"/>
  <c r="D74"/>
  <c r="D73"/>
  <c r="F80"/>
  <c r="C80"/>
  <c r="F79"/>
  <c r="N79" s="1"/>
  <c r="L79"/>
  <c r="C79"/>
  <c r="F78"/>
  <c r="C78"/>
  <c r="F77"/>
  <c r="C77"/>
  <c r="F76"/>
  <c r="C76"/>
  <c r="F75"/>
  <c r="C75"/>
  <c r="F74"/>
  <c r="C74"/>
  <c r="F73"/>
  <c r="C73"/>
  <c r="G71"/>
  <c r="G70"/>
  <c r="G69"/>
  <c r="G68"/>
  <c r="G67"/>
  <c r="G66"/>
  <c r="G65"/>
  <c r="D71"/>
  <c r="D70"/>
  <c r="D69"/>
  <c r="L69" s="1"/>
  <c r="D68"/>
  <c r="L68" s="1"/>
  <c r="D67"/>
  <c r="D66"/>
  <c r="L66" s="1"/>
  <c r="D65"/>
  <c r="L65" s="1"/>
  <c r="F71"/>
  <c r="N71" s="1"/>
  <c r="L71"/>
  <c r="C71"/>
  <c r="K71" s="1"/>
  <c r="F70"/>
  <c r="N70" s="1"/>
  <c r="L70"/>
  <c r="C70"/>
  <c r="K70" s="1"/>
  <c r="F69"/>
  <c r="N69" s="1"/>
  <c r="C69"/>
  <c r="K69" s="1"/>
  <c r="F68"/>
  <c r="N68" s="1"/>
  <c r="C68"/>
  <c r="K68" s="1"/>
  <c r="F67"/>
  <c r="N67" s="1"/>
  <c r="L67"/>
  <c r="C67"/>
  <c r="K67" s="1"/>
  <c r="F66"/>
  <c r="N66" s="1"/>
  <c r="C66"/>
  <c r="K66" s="1"/>
  <c r="F65"/>
  <c r="N65" s="1"/>
  <c r="C65"/>
  <c r="K65" s="1"/>
  <c r="G64"/>
  <c r="O64" s="1"/>
  <c r="D64"/>
  <c r="F64"/>
  <c r="C64"/>
  <c r="K64" s="1"/>
  <c r="G62"/>
  <c r="G61"/>
  <c r="G60"/>
  <c r="G59"/>
  <c r="G58"/>
  <c r="O58" s="1"/>
  <c r="G57"/>
  <c r="O57" s="1"/>
  <c r="G56"/>
  <c r="O56" s="1"/>
  <c r="G55"/>
  <c r="D62"/>
  <c r="D61"/>
  <c r="L61" s="1"/>
  <c r="D60"/>
  <c r="L60" s="1"/>
  <c r="D59"/>
  <c r="D58"/>
  <c r="L58" s="1"/>
  <c r="D57"/>
  <c r="D56"/>
  <c r="D55"/>
  <c r="L62"/>
  <c r="L59"/>
  <c r="L57"/>
  <c r="L56"/>
  <c r="L55"/>
  <c r="F62"/>
  <c r="F61"/>
  <c r="F60"/>
  <c r="F59"/>
  <c r="F58"/>
  <c r="F57"/>
  <c r="F56"/>
  <c r="F55"/>
  <c r="C62"/>
  <c r="C61"/>
  <c r="C60"/>
  <c r="C59"/>
  <c r="K59" s="1"/>
  <c r="C58"/>
  <c r="K58" s="1"/>
  <c r="C57"/>
  <c r="K57" s="1"/>
  <c r="C56"/>
  <c r="K56" s="1"/>
  <c r="N55"/>
  <c r="C55"/>
  <c r="F54"/>
  <c r="F53"/>
  <c r="N53" s="1"/>
  <c r="F52"/>
  <c r="N52" s="1"/>
  <c r="F51"/>
  <c r="N51" s="1"/>
  <c r="F50"/>
  <c r="F49"/>
  <c r="F48"/>
  <c r="N48" s="1"/>
  <c r="O54"/>
  <c r="C54"/>
  <c r="K54" s="1"/>
  <c r="G53"/>
  <c r="D53"/>
  <c r="L53" s="1"/>
  <c r="C53"/>
  <c r="K53" s="1"/>
  <c r="G52"/>
  <c r="O52" s="1"/>
  <c r="D52"/>
  <c r="L52" s="1"/>
  <c r="G51"/>
  <c r="D51"/>
  <c r="C52"/>
  <c r="K52" s="1"/>
  <c r="C51"/>
  <c r="K51" s="1"/>
  <c r="C49"/>
  <c r="K49" s="1"/>
  <c r="C48"/>
  <c r="K48" s="1"/>
  <c r="C50"/>
  <c r="G50"/>
  <c r="O50" s="1"/>
  <c r="D50"/>
  <c r="N49"/>
  <c r="D10"/>
  <c r="L10" s="1"/>
  <c r="D9"/>
  <c r="D8"/>
  <c r="L8" s="1"/>
  <c r="D7"/>
  <c r="L7" s="1"/>
  <c r="D6"/>
  <c r="L6" s="1"/>
  <c r="D5"/>
  <c r="G22"/>
  <c r="O22" s="1"/>
  <c r="D22"/>
  <c r="L22" s="1"/>
  <c r="D21"/>
  <c r="L21" s="1"/>
  <c r="G20"/>
  <c r="O20" s="1"/>
  <c r="G21"/>
  <c r="O21" s="1"/>
  <c r="D20"/>
  <c r="G15"/>
  <c r="O236"/>
  <c r="N236"/>
  <c r="O235"/>
  <c r="N235"/>
  <c r="O234"/>
  <c r="N234"/>
  <c r="L234"/>
  <c r="K234"/>
  <c r="O233"/>
  <c r="N233"/>
  <c r="L233"/>
  <c r="K233"/>
  <c r="O232"/>
  <c r="N232"/>
  <c r="L232"/>
  <c r="K232"/>
  <c r="O231"/>
  <c r="N231"/>
  <c r="L231"/>
  <c r="K231"/>
  <c r="O230"/>
  <c r="N230"/>
  <c r="L230"/>
  <c r="K230"/>
  <c r="O229"/>
  <c r="N229"/>
  <c r="L229"/>
  <c r="K229"/>
  <c r="O228"/>
  <c r="N228"/>
  <c r="L228"/>
  <c r="K228"/>
  <c r="O227"/>
  <c r="N227"/>
  <c r="L227"/>
  <c r="K227"/>
  <c r="O226"/>
  <c r="N226"/>
  <c r="L226"/>
  <c r="K226"/>
  <c r="O225"/>
  <c r="N225"/>
  <c r="L225"/>
  <c r="K225"/>
  <c r="O224"/>
  <c r="N224"/>
  <c r="L224"/>
  <c r="K224"/>
  <c r="O223"/>
  <c r="N223"/>
  <c r="L223"/>
  <c r="K223"/>
  <c r="O222"/>
  <c r="N222"/>
  <c r="L222"/>
  <c r="K222"/>
  <c r="O221"/>
  <c r="N221"/>
  <c r="L221"/>
  <c r="K221"/>
  <c r="O220"/>
  <c r="N220"/>
  <c r="L220"/>
  <c r="K220"/>
  <c r="O219"/>
  <c r="N219"/>
  <c r="L219"/>
  <c r="K219"/>
  <c r="O218"/>
  <c r="N218"/>
  <c r="L218"/>
  <c r="K218"/>
  <c r="O217"/>
  <c r="N217"/>
  <c r="L217"/>
  <c r="K217"/>
  <c r="O216"/>
  <c r="N216"/>
  <c r="L216"/>
  <c r="K216"/>
  <c r="O215"/>
  <c r="N215"/>
  <c r="L215"/>
  <c r="K215"/>
  <c r="O214"/>
  <c r="N214"/>
  <c r="L214"/>
  <c r="K214"/>
  <c r="O213"/>
  <c r="N213"/>
  <c r="L213"/>
  <c r="K213"/>
  <c r="O212"/>
  <c r="N212"/>
  <c r="L212"/>
  <c r="K212"/>
  <c r="O211"/>
  <c r="N211"/>
  <c r="L211"/>
  <c r="K211"/>
  <c r="O210"/>
  <c r="N210"/>
  <c r="L210"/>
  <c r="K210"/>
  <c r="O209"/>
  <c r="N209"/>
  <c r="L209"/>
  <c r="K209"/>
  <c r="O208"/>
  <c r="N208"/>
  <c r="L208"/>
  <c r="K208"/>
  <c r="O207"/>
  <c r="N207"/>
  <c r="L207"/>
  <c r="K207"/>
  <c r="O206"/>
  <c r="N206"/>
  <c r="L206"/>
  <c r="K206"/>
  <c r="O205"/>
  <c r="N205"/>
  <c r="L205"/>
  <c r="K205"/>
  <c r="O204"/>
  <c r="N204"/>
  <c r="L204"/>
  <c r="K204"/>
  <c r="O203"/>
  <c r="N203"/>
  <c r="L203"/>
  <c r="K203"/>
  <c r="O202"/>
  <c r="N202"/>
  <c r="L202"/>
  <c r="K202"/>
  <c r="O201"/>
  <c r="N201"/>
  <c r="L201"/>
  <c r="K201"/>
  <c r="O200"/>
  <c r="N200"/>
  <c r="L200"/>
  <c r="K200"/>
  <c r="O199"/>
  <c r="N199"/>
  <c r="L199"/>
  <c r="K199"/>
  <c r="O198"/>
  <c r="N198"/>
  <c r="L198"/>
  <c r="K198"/>
  <c r="O197"/>
  <c r="N197"/>
  <c r="L197"/>
  <c r="K197"/>
  <c r="O196"/>
  <c r="N196"/>
  <c r="L196"/>
  <c r="K196"/>
  <c r="O195"/>
  <c r="N195"/>
  <c r="L195"/>
  <c r="K195"/>
  <c r="O194"/>
  <c r="N194"/>
  <c r="L194"/>
  <c r="K194"/>
  <c r="O193"/>
  <c r="N193"/>
  <c r="L193"/>
  <c r="K193"/>
  <c r="O192"/>
  <c r="N192"/>
  <c r="L192"/>
  <c r="K192"/>
  <c r="O191"/>
  <c r="N191"/>
  <c r="L191"/>
  <c r="K191"/>
  <c r="O190"/>
  <c r="N190"/>
  <c r="L190"/>
  <c r="K190"/>
  <c r="O189"/>
  <c r="N189"/>
  <c r="L189"/>
  <c r="K189"/>
  <c r="O188"/>
  <c r="N188"/>
  <c r="L188"/>
  <c r="K188"/>
  <c r="O187"/>
  <c r="N187"/>
  <c r="L187"/>
  <c r="K187"/>
  <c r="O186"/>
  <c r="N186"/>
  <c r="L186"/>
  <c r="K186"/>
  <c r="O185"/>
  <c r="N185"/>
  <c r="L185"/>
  <c r="K185"/>
  <c r="O184"/>
  <c r="N184"/>
  <c r="L184"/>
  <c r="K184"/>
  <c r="O183"/>
  <c r="N183"/>
  <c r="L183"/>
  <c r="K183"/>
  <c r="O182"/>
  <c r="N182"/>
  <c r="L182"/>
  <c r="K182"/>
  <c r="O181"/>
  <c r="N181"/>
  <c r="L181"/>
  <c r="K181"/>
  <c r="O180"/>
  <c r="N180"/>
  <c r="L180"/>
  <c r="K180"/>
  <c r="O179"/>
  <c r="N179"/>
  <c r="L179"/>
  <c r="K179"/>
  <c r="O178"/>
  <c r="N178"/>
  <c r="L178"/>
  <c r="K178"/>
  <c r="O177"/>
  <c r="N177"/>
  <c r="L177"/>
  <c r="K177"/>
  <c r="O176"/>
  <c r="N176"/>
  <c r="L176"/>
  <c r="K176"/>
  <c r="O175"/>
  <c r="N175"/>
  <c r="L175"/>
  <c r="K175"/>
  <c r="O174"/>
  <c r="N174"/>
  <c r="L174"/>
  <c r="K174"/>
  <c r="O173"/>
  <c r="N173"/>
  <c r="L173"/>
  <c r="K173"/>
  <c r="O172"/>
  <c r="N172"/>
  <c r="L172"/>
  <c r="K172"/>
  <c r="O171"/>
  <c r="N171"/>
  <c r="L171"/>
  <c r="K171"/>
  <c r="O170"/>
  <c r="N170"/>
  <c r="L170"/>
  <c r="K170"/>
  <c r="O169"/>
  <c r="N169"/>
  <c r="L169"/>
  <c r="K169"/>
  <c r="O168"/>
  <c r="N168"/>
  <c r="L168"/>
  <c r="K168"/>
  <c r="O167"/>
  <c r="N167"/>
  <c r="L167"/>
  <c r="K167"/>
  <c r="O166"/>
  <c r="N166"/>
  <c r="L166"/>
  <c r="K166"/>
  <c r="O165"/>
  <c r="N165"/>
  <c r="L165"/>
  <c r="K165"/>
  <c r="O164"/>
  <c r="N164"/>
  <c r="L164"/>
  <c r="K164"/>
  <c r="O163"/>
  <c r="N163"/>
  <c r="L163"/>
  <c r="K163"/>
  <c r="O162"/>
  <c r="N162"/>
  <c r="L162"/>
  <c r="K162"/>
  <c r="O161"/>
  <c r="N161"/>
  <c r="L161"/>
  <c r="K161"/>
  <c r="O160"/>
  <c r="N160"/>
  <c r="L160"/>
  <c r="K160"/>
  <c r="O159"/>
  <c r="N159"/>
  <c r="L159"/>
  <c r="K159"/>
  <c r="O158"/>
  <c r="N158"/>
  <c r="L158"/>
  <c r="K158"/>
  <c r="O157"/>
  <c r="N157"/>
  <c r="L157"/>
  <c r="K157"/>
  <c r="O156"/>
  <c r="N156"/>
  <c r="L156"/>
  <c r="K156"/>
  <c r="O155"/>
  <c r="N155"/>
  <c r="L155"/>
  <c r="K155"/>
  <c r="O154"/>
  <c r="N154"/>
  <c r="L154"/>
  <c r="K154"/>
  <c r="O153"/>
  <c r="N153"/>
  <c r="L153"/>
  <c r="K153"/>
  <c r="O152"/>
  <c r="N152"/>
  <c r="L152"/>
  <c r="K152"/>
  <c r="O151"/>
  <c r="N151"/>
  <c r="L151"/>
  <c r="K151"/>
  <c r="O150"/>
  <c r="N150"/>
  <c r="L150"/>
  <c r="K150"/>
  <c r="O149"/>
  <c r="N149"/>
  <c r="L149"/>
  <c r="K149"/>
  <c r="O148"/>
  <c r="N148"/>
  <c r="L148"/>
  <c r="K148"/>
  <c r="O147"/>
  <c r="N147"/>
  <c r="L147"/>
  <c r="K147"/>
  <c r="O146"/>
  <c r="N146"/>
  <c r="L146"/>
  <c r="K146"/>
  <c r="O145"/>
  <c r="N145"/>
  <c r="L145"/>
  <c r="K145"/>
  <c r="O144"/>
  <c r="N144"/>
  <c r="L144"/>
  <c r="K144"/>
  <c r="O143"/>
  <c r="N143"/>
  <c r="L143"/>
  <c r="K143"/>
  <c r="O142"/>
  <c r="N142"/>
  <c r="L142"/>
  <c r="K142"/>
  <c r="O141"/>
  <c r="N141"/>
  <c r="L141"/>
  <c r="K141"/>
  <c r="O140"/>
  <c r="N140"/>
  <c r="L140"/>
  <c r="K140"/>
  <c r="O139"/>
  <c r="N139"/>
  <c r="L139"/>
  <c r="K139"/>
  <c r="O138"/>
  <c r="N138"/>
  <c r="L138"/>
  <c r="K138"/>
  <c r="O137"/>
  <c r="N137"/>
  <c r="L137"/>
  <c r="K137"/>
  <c r="O136"/>
  <c r="N136"/>
  <c r="L136"/>
  <c r="K136"/>
  <c r="O135"/>
  <c r="N135"/>
  <c r="L135"/>
  <c r="K135"/>
  <c r="O134"/>
  <c r="N134"/>
  <c r="L134"/>
  <c r="K134"/>
  <c r="O133"/>
  <c r="N133"/>
  <c r="L133"/>
  <c r="K133"/>
  <c r="O132"/>
  <c r="N132"/>
  <c r="L132"/>
  <c r="K132"/>
  <c r="O131"/>
  <c r="N131"/>
  <c r="L131"/>
  <c r="K131"/>
  <c r="O130"/>
  <c r="N130"/>
  <c r="L130"/>
  <c r="K130"/>
  <c r="O129"/>
  <c r="N129"/>
  <c r="L129"/>
  <c r="K129"/>
  <c r="O128"/>
  <c r="N128"/>
  <c r="L128"/>
  <c r="K128"/>
  <c r="O127"/>
  <c r="N127"/>
  <c r="L127"/>
  <c r="K127"/>
  <c r="O126"/>
  <c r="N126"/>
  <c r="L126"/>
  <c r="K126"/>
  <c r="O125"/>
  <c r="N125"/>
  <c r="L125"/>
  <c r="K125"/>
  <c r="O124"/>
  <c r="N124"/>
  <c r="L124"/>
  <c r="K124"/>
  <c r="O123"/>
  <c r="N123"/>
  <c r="L123"/>
  <c r="K123"/>
  <c r="O122"/>
  <c r="N122"/>
  <c r="L122"/>
  <c r="K122"/>
  <c r="O121"/>
  <c r="N121"/>
  <c r="L121"/>
  <c r="K121"/>
  <c r="O120"/>
  <c r="N120"/>
  <c r="L120"/>
  <c r="K120"/>
  <c r="O119"/>
  <c r="N119"/>
  <c r="L119"/>
  <c r="K119"/>
  <c r="O118"/>
  <c r="N118"/>
  <c r="L118"/>
  <c r="K118"/>
  <c r="O117"/>
  <c r="N117"/>
  <c r="L117"/>
  <c r="K117"/>
  <c r="O116"/>
  <c r="N116"/>
  <c r="L116"/>
  <c r="K116"/>
  <c r="O115"/>
  <c r="N115"/>
  <c r="L115"/>
  <c r="K115"/>
  <c r="O114"/>
  <c r="N114"/>
  <c r="L114"/>
  <c r="K114"/>
  <c r="O113"/>
  <c r="N113"/>
  <c r="L113"/>
  <c r="K113"/>
  <c r="O112"/>
  <c r="N112"/>
  <c r="L112"/>
  <c r="K112"/>
  <c r="O111"/>
  <c r="N111"/>
  <c r="L111"/>
  <c r="K111"/>
  <c r="O110"/>
  <c r="N110"/>
  <c r="L110"/>
  <c r="K110"/>
  <c r="O109"/>
  <c r="N109"/>
  <c r="L109"/>
  <c r="K109"/>
  <c r="O108"/>
  <c r="N108"/>
  <c r="L108"/>
  <c r="K108"/>
  <c r="O107"/>
  <c r="N107"/>
  <c r="L107"/>
  <c r="K107"/>
  <c r="O106"/>
  <c r="N106"/>
  <c r="L106"/>
  <c r="K106"/>
  <c r="O105"/>
  <c r="N105"/>
  <c r="L105"/>
  <c r="K105"/>
  <c r="O104"/>
  <c r="N104"/>
  <c r="L104"/>
  <c r="K104"/>
  <c r="O103"/>
  <c r="N103"/>
  <c r="L103"/>
  <c r="K103"/>
  <c r="O102"/>
  <c r="N102"/>
  <c r="L102"/>
  <c r="K102"/>
  <c r="O101"/>
  <c r="N101"/>
  <c r="L101"/>
  <c r="K101"/>
  <c r="O100"/>
  <c r="N100"/>
  <c r="L100"/>
  <c r="K100"/>
  <c r="O99"/>
  <c r="N99"/>
  <c r="L99"/>
  <c r="K99"/>
  <c r="O98"/>
  <c r="N98"/>
  <c r="L98"/>
  <c r="K98"/>
  <c r="O97"/>
  <c r="N97"/>
  <c r="K97"/>
  <c r="O96"/>
  <c r="K96"/>
  <c r="O95"/>
  <c r="N95"/>
  <c r="L95"/>
  <c r="K95"/>
  <c r="K94"/>
  <c r="O91"/>
  <c r="L91"/>
  <c r="O90"/>
  <c r="N90"/>
  <c r="L90"/>
  <c r="K90"/>
  <c r="N89"/>
  <c r="K89"/>
  <c r="N88"/>
  <c r="K88"/>
  <c r="N87"/>
  <c r="K87"/>
  <c r="N86"/>
  <c r="K86"/>
  <c r="N85"/>
  <c r="K85"/>
  <c r="N84"/>
  <c r="K84"/>
  <c r="N83"/>
  <c r="K83"/>
  <c r="N82"/>
  <c r="K82"/>
  <c r="O81"/>
  <c r="N81"/>
  <c r="L81"/>
  <c r="K81"/>
  <c r="O80"/>
  <c r="N80"/>
  <c r="K80"/>
  <c r="K79"/>
  <c r="O78"/>
  <c r="N78"/>
  <c r="L78"/>
  <c r="K78"/>
  <c r="O77"/>
  <c r="N77"/>
  <c r="L77"/>
  <c r="K77"/>
  <c r="O76"/>
  <c r="N76"/>
  <c r="K76"/>
  <c r="O75"/>
  <c r="N75"/>
  <c r="L75"/>
  <c r="K75"/>
  <c r="O74"/>
  <c r="N74"/>
  <c r="L74"/>
  <c r="K74"/>
  <c r="N73"/>
  <c r="L73"/>
  <c r="K73"/>
  <c r="O72"/>
  <c r="N72"/>
  <c r="L72"/>
  <c r="K72"/>
  <c r="O71"/>
  <c r="O70"/>
  <c r="O69"/>
  <c r="O68"/>
  <c r="O67"/>
  <c r="O66"/>
  <c r="O65"/>
  <c r="N64"/>
  <c r="L64"/>
  <c r="O63"/>
  <c r="N63"/>
  <c r="L63"/>
  <c r="K63"/>
  <c r="O62"/>
  <c r="N62"/>
  <c r="K62"/>
  <c r="O61"/>
  <c r="N61"/>
  <c r="K61"/>
  <c r="N60"/>
  <c r="O60"/>
  <c r="K60"/>
  <c r="O59"/>
  <c r="N59"/>
  <c r="N58"/>
  <c r="N57"/>
  <c r="N56"/>
  <c r="O55"/>
  <c r="K55"/>
  <c r="N54"/>
  <c r="O53"/>
  <c r="O51"/>
  <c r="L51"/>
  <c r="N50"/>
  <c r="L50"/>
  <c r="K50"/>
  <c r="G49"/>
  <c r="O49" s="1"/>
  <c r="D49"/>
  <c r="L49" s="1"/>
  <c r="G48"/>
  <c r="O48" s="1"/>
  <c r="D48"/>
  <c r="L48" s="1"/>
  <c r="O47"/>
  <c r="N47"/>
  <c r="L47"/>
  <c r="K47"/>
  <c r="G46"/>
  <c r="O46" s="1"/>
  <c r="F46"/>
  <c r="N46" s="1"/>
  <c r="D46"/>
  <c r="L46" s="1"/>
  <c r="C46"/>
  <c r="K46" s="1"/>
  <c r="G45"/>
  <c r="O45" s="1"/>
  <c r="F45"/>
  <c r="N45" s="1"/>
  <c r="D45"/>
  <c r="L45" s="1"/>
  <c r="C45"/>
  <c r="K45" s="1"/>
  <c r="G44"/>
  <c r="O44" s="1"/>
  <c r="F44"/>
  <c r="N44" s="1"/>
  <c r="D44"/>
  <c r="L44" s="1"/>
  <c r="C44"/>
  <c r="K44" s="1"/>
  <c r="G43"/>
  <c r="O43" s="1"/>
  <c r="F43"/>
  <c r="N43" s="1"/>
  <c r="D43"/>
  <c r="L43" s="1"/>
  <c r="C43"/>
  <c r="K43" s="1"/>
  <c r="G42"/>
  <c r="O42" s="1"/>
  <c r="F42"/>
  <c r="N42" s="1"/>
  <c r="D42"/>
  <c r="L42" s="1"/>
  <c r="C42"/>
  <c r="K42" s="1"/>
  <c r="O41"/>
  <c r="N41"/>
  <c r="L41"/>
  <c r="K41"/>
  <c r="G40"/>
  <c r="O40" s="1"/>
  <c r="F40"/>
  <c r="N40" s="1"/>
  <c r="D40"/>
  <c r="L40" s="1"/>
  <c r="C40"/>
  <c r="K40" s="1"/>
  <c r="G39"/>
  <c r="O39" s="1"/>
  <c r="F39"/>
  <c r="N39" s="1"/>
  <c r="D39"/>
  <c r="L39" s="1"/>
  <c r="C39"/>
  <c r="K39" s="1"/>
  <c r="G38"/>
  <c r="O38" s="1"/>
  <c r="F38"/>
  <c r="N38" s="1"/>
  <c r="D38"/>
  <c r="L38" s="1"/>
  <c r="C38"/>
  <c r="K38" s="1"/>
  <c r="G37"/>
  <c r="O37" s="1"/>
  <c r="F37"/>
  <c r="N37" s="1"/>
  <c r="D37"/>
  <c r="L37" s="1"/>
  <c r="C37"/>
  <c r="K37" s="1"/>
  <c r="G36"/>
  <c r="O36" s="1"/>
  <c r="F36"/>
  <c r="N36" s="1"/>
  <c r="D36"/>
  <c r="L36" s="1"/>
  <c r="C36"/>
  <c r="K36" s="1"/>
  <c r="O35"/>
  <c r="N35"/>
  <c r="L35"/>
  <c r="K35"/>
  <c r="N34"/>
  <c r="G34"/>
  <c r="O34" s="1"/>
  <c r="F34"/>
  <c r="D34"/>
  <c r="L34" s="1"/>
  <c r="C34"/>
  <c r="K34" s="1"/>
  <c r="G33"/>
  <c r="O33" s="1"/>
  <c r="F33"/>
  <c r="N33" s="1"/>
  <c r="D33"/>
  <c r="L33" s="1"/>
  <c r="C33"/>
  <c r="K33" s="1"/>
  <c r="G32"/>
  <c r="O32" s="1"/>
  <c r="F32"/>
  <c r="N32" s="1"/>
  <c r="D32"/>
  <c r="L32" s="1"/>
  <c r="C32"/>
  <c r="K32" s="1"/>
  <c r="O31"/>
  <c r="N31"/>
  <c r="G31"/>
  <c r="F31"/>
  <c r="D31"/>
  <c r="L31" s="1"/>
  <c r="C31"/>
  <c r="K31" s="1"/>
  <c r="G30"/>
  <c r="O30" s="1"/>
  <c r="F30"/>
  <c r="N30" s="1"/>
  <c r="D30"/>
  <c r="L30" s="1"/>
  <c r="C30"/>
  <c r="K30" s="1"/>
  <c r="O29"/>
  <c r="N29"/>
  <c r="L29"/>
  <c r="K29"/>
  <c r="G28"/>
  <c r="O28" s="1"/>
  <c r="F28"/>
  <c r="N28" s="1"/>
  <c r="D28"/>
  <c r="L28" s="1"/>
  <c r="C28"/>
  <c r="K28" s="1"/>
  <c r="G27"/>
  <c r="O27" s="1"/>
  <c r="F27"/>
  <c r="N27" s="1"/>
  <c r="D27"/>
  <c r="L27" s="1"/>
  <c r="C27"/>
  <c r="K27" s="1"/>
  <c r="G26"/>
  <c r="O26" s="1"/>
  <c r="F26"/>
  <c r="N26" s="1"/>
  <c r="D26"/>
  <c r="L26" s="1"/>
  <c r="C26"/>
  <c r="K26" s="1"/>
  <c r="G25"/>
  <c r="O25" s="1"/>
  <c r="F25"/>
  <c r="N25" s="1"/>
  <c r="D25"/>
  <c r="L25" s="1"/>
  <c r="C25"/>
  <c r="K25" s="1"/>
  <c r="G24"/>
  <c r="O24" s="1"/>
  <c r="F24"/>
  <c r="N24" s="1"/>
  <c r="D24"/>
  <c r="L24" s="1"/>
  <c r="C24"/>
  <c r="K24" s="1"/>
  <c r="O23"/>
  <c r="N23"/>
  <c r="L23"/>
  <c r="K23"/>
  <c r="N22"/>
  <c r="C22"/>
  <c r="K22" s="1"/>
  <c r="N21"/>
  <c r="C21"/>
  <c r="K21" s="1"/>
  <c r="N20"/>
  <c r="L20"/>
  <c r="C20"/>
  <c r="K20" s="1"/>
  <c r="G19"/>
  <c r="O19" s="1"/>
  <c r="F19"/>
  <c r="N19" s="1"/>
  <c r="D19"/>
  <c r="L19" s="1"/>
  <c r="C19"/>
  <c r="K19" s="1"/>
  <c r="K16"/>
  <c r="F16"/>
  <c r="N16" s="1"/>
  <c r="D16"/>
  <c r="L16" s="1"/>
  <c r="C16"/>
  <c r="O15"/>
  <c r="F15"/>
  <c r="N15" s="1"/>
  <c r="D15"/>
  <c r="L15" s="1"/>
  <c r="C15"/>
  <c r="K15" s="1"/>
  <c r="K14"/>
  <c r="G14"/>
  <c r="O14" s="1"/>
  <c r="F14"/>
  <c r="N14" s="1"/>
  <c r="D14"/>
  <c r="L14" s="1"/>
  <c r="K13"/>
  <c r="G13"/>
  <c r="O13" s="1"/>
  <c r="F13"/>
  <c r="N13" s="1"/>
  <c r="D13"/>
  <c r="L13" s="1"/>
  <c r="N12"/>
  <c r="K12"/>
  <c r="G12"/>
  <c r="O12" s="1"/>
  <c r="F12"/>
  <c r="D12"/>
  <c r="L12" s="1"/>
  <c r="O11"/>
  <c r="N11"/>
  <c r="L11"/>
  <c r="K11"/>
  <c r="G10"/>
  <c r="O10" s="1"/>
  <c r="F10"/>
  <c r="N10" s="1"/>
  <c r="C10"/>
  <c r="K10" s="1"/>
  <c r="G9"/>
  <c r="O9" s="1"/>
  <c r="F9"/>
  <c r="N9" s="1"/>
  <c r="L9"/>
  <c r="C9"/>
  <c r="K9" s="1"/>
  <c r="G8"/>
  <c r="O8" s="1"/>
  <c r="F8"/>
  <c r="N8" s="1"/>
  <c r="C8"/>
  <c r="K8" s="1"/>
  <c r="G7"/>
  <c r="O7" s="1"/>
  <c r="F7"/>
  <c r="N7" s="1"/>
  <c r="C7"/>
  <c r="K7" s="1"/>
  <c r="G6"/>
  <c r="O6" s="1"/>
  <c r="F6"/>
  <c r="N6" s="1"/>
  <c r="C6"/>
  <c r="K6" s="1"/>
  <c r="G5"/>
  <c r="O5" s="1"/>
  <c r="F5"/>
  <c r="N5" s="1"/>
  <c r="L5"/>
  <c r="C5"/>
  <c r="K5" s="1"/>
  <c r="G4"/>
  <c r="O4" s="1"/>
  <c r="F4"/>
  <c r="D4"/>
  <c r="J4" s="1"/>
  <c r="L4" s="1"/>
  <c r="C4"/>
  <c r="I4" s="1"/>
  <c r="K4" s="1"/>
  <c r="N91" i="1"/>
  <c r="N90"/>
  <c r="L80"/>
  <c r="L79"/>
  <c r="M234"/>
  <c r="L234"/>
  <c r="M233"/>
  <c r="L233"/>
  <c r="M232"/>
  <c r="L232"/>
  <c r="J232"/>
  <c r="I232"/>
  <c r="M231"/>
  <c r="L231"/>
  <c r="J231"/>
  <c r="I231"/>
  <c r="M230"/>
  <c r="L230"/>
  <c r="J230"/>
  <c r="I230"/>
  <c r="M229"/>
  <c r="L229"/>
  <c r="J229"/>
  <c r="I229"/>
  <c r="M228"/>
  <c r="L228"/>
  <c r="J228"/>
  <c r="I228"/>
  <c r="M227"/>
  <c r="L227"/>
  <c r="J227"/>
  <c r="I227"/>
  <c r="M226"/>
  <c r="L226"/>
  <c r="J226"/>
  <c r="I226"/>
  <c r="M225"/>
  <c r="L225"/>
  <c r="J225"/>
  <c r="I225"/>
  <c r="M224"/>
  <c r="L224"/>
  <c r="J224"/>
  <c r="I224"/>
  <c r="M223"/>
  <c r="L223"/>
  <c r="J223"/>
  <c r="I223"/>
  <c r="M222"/>
  <c r="L222"/>
  <c r="J222"/>
  <c r="I222"/>
  <c r="M221"/>
  <c r="L221"/>
  <c r="J221"/>
  <c r="I221"/>
  <c r="M220"/>
  <c r="L220"/>
  <c r="J220"/>
  <c r="I220"/>
  <c r="M219"/>
  <c r="L219"/>
  <c r="J219"/>
  <c r="I219"/>
  <c r="M218"/>
  <c r="L218"/>
  <c r="J218"/>
  <c r="I218"/>
  <c r="M217"/>
  <c r="L217"/>
  <c r="J217"/>
  <c r="I217"/>
  <c r="M216"/>
  <c r="L216"/>
  <c r="J216"/>
  <c r="I216"/>
  <c r="M215"/>
  <c r="L215"/>
  <c r="J215"/>
  <c r="I215"/>
  <c r="M214"/>
  <c r="L214"/>
  <c r="J214"/>
  <c r="I214"/>
  <c r="M213"/>
  <c r="L213"/>
  <c r="J213"/>
  <c r="I213"/>
  <c r="M212"/>
  <c r="L212"/>
  <c r="J212"/>
  <c r="I212"/>
  <c r="M211"/>
  <c r="L211"/>
  <c r="J211"/>
  <c r="I211"/>
  <c r="M210"/>
  <c r="L210"/>
  <c r="J210"/>
  <c r="I210"/>
  <c r="M209"/>
  <c r="L209"/>
  <c r="J209"/>
  <c r="I209"/>
  <c r="M208"/>
  <c r="L208"/>
  <c r="J208"/>
  <c r="I208"/>
  <c r="M207"/>
  <c r="L207"/>
  <c r="J207"/>
  <c r="I207"/>
  <c r="M206"/>
  <c r="L206"/>
  <c r="J206"/>
  <c r="I206"/>
  <c r="M205"/>
  <c r="L205"/>
  <c r="J205"/>
  <c r="I205"/>
  <c r="M204"/>
  <c r="L204"/>
  <c r="J204"/>
  <c r="I204"/>
  <c r="M203"/>
  <c r="L203"/>
  <c r="J203"/>
  <c r="I203"/>
  <c r="M202"/>
  <c r="L202"/>
  <c r="J202"/>
  <c r="I202"/>
  <c r="M201"/>
  <c r="L201"/>
  <c r="J201"/>
  <c r="I201"/>
  <c r="M200"/>
  <c r="L200"/>
  <c r="J200"/>
  <c r="I200"/>
  <c r="M199"/>
  <c r="L199"/>
  <c r="J199"/>
  <c r="I199"/>
  <c r="M198"/>
  <c r="L198"/>
  <c r="J198"/>
  <c r="I198"/>
  <c r="M197"/>
  <c r="L197"/>
  <c r="J197"/>
  <c r="I197"/>
  <c r="M196"/>
  <c r="L196"/>
  <c r="J196"/>
  <c r="I196"/>
  <c r="M195"/>
  <c r="L195"/>
  <c r="J195"/>
  <c r="I195"/>
  <c r="M194"/>
  <c r="L194"/>
  <c r="J194"/>
  <c r="I194"/>
  <c r="M193"/>
  <c r="L193"/>
  <c r="J193"/>
  <c r="I193"/>
  <c r="M192"/>
  <c r="L192"/>
  <c r="J192"/>
  <c r="I192"/>
  <c r="M191"/>
  <c r="L191"/>
  <c r="J191"/>
  <c r="I191"/>
  <c r="M190"/>
  <c r="L190"/>
  <c r="J190"/>
  <c r="I190"/>
  <c r="M189"/>
  <c r="L189"/>
  <c r="J189"/>
  <c r="I189"/>
  <c r="M188"/>
  <c r="L188"/>
  <c r="J188"/>
  <c r="I188"/>
  <c r="M187"/>
  <c r="L187"/>
  <c r="J187"/>
  <c r="I187"/>
  <c r="M186"/>
  <c r="L186"/>
  <c r="J186"/>
  <c r="I186"/>
  <c r="M185"/>
  <c r="L185"/>
  <c r="J185"/>
  <c r="I185"/>
  <c r="M184"/>
  <c r="L184"/>
  <c r="J184"/>
  <c r="I184"/>
  <c r="M183"/>
  <c r="L183"/>
  <c r="J183"/>
  <c r="I183"/>
  <c r="M182"/>
  <c r="L182"/>
  <c r="J182"/>
  <c r="I182"/>
  <c r="M181"/>
  <c r="L181"/>
  <c r="J181"/>
  <c r="I181"/>
  <c r="M180"/>
  <c r="L180"/>
  <c r="J180"/>
  <c r="I180"/>
  <c r="M179"/>
  <c r="L179"/>
  <c r="J179"/>
  <c r="I179"/>
  <c r="M178"/>
  <c r="L178"/>
  <c r="J178"/>
  <c r="I178"/>
  <c r="M177"/>
  <c r="L177"/>
  <c r="J177"/>
  <c r="I177"/>
  <c r="M176"/>
  <c r="L176"/>
  <c r="J176"/>
  <c r="I176"/>
  <c r="M175"/>
  <c r="L175"/>
  <c r="J175"/>
  <c r="I175"/>
  <c r="M174"/>
  <c r="L174"/>
  <c r="J174"/>
  <c r="I174"/>
  <c r="M173"/>
  <c r="L173"/>
  <c r="J173"/>
  <c r="I173"/>
  <c r="M172"/>
  <c r="L172"/>
  <c r="J172"/>
  <c r="I172"/>
  <c r="M171"/>
  <c r="L171"/>
  <c r="J171"/>
  <c r="I171"/>
  <c r="M170"/>
  <c r="L170"/>
  <c r="J170"/>
  <c r="I170"/>
  <c r="M169"/>
  <c r="L169"/>
  <c r="J169"/>
  <c r="I169"/>
  <c r="M168"/>
  <c r="L168"/>
  <c r="J168"/>
  <c r="I168"/>
  <c r="M167"/>
  <c r="L167"/>
  <c r="J167"/>
  <c r="I167"/>
  <c r="M166"/>
  <c r="L166"/>
  <c r="J166"/>
  <c r="I166"/>
  <c r="M165"/>
  <c r="L165"/>
  <c r="J165"/>
  <c r="I165"/>
  <c r="M164"/>
  <c r="L164"/>
  <c r="J164"/>
  <c r="I164"/>
  <c r="M163"/>
  <c r="L163"/>
  <c r="J163"/>
  <c r="I163"/>
  <c r="M162"/>
  <c r="L162"/>
  <c r="J162"/>
  <c r="I162"/>
  <c r="M161"/>
  <c r="L161"/>
  <c r="J161"/>
  <c r="I161"/>
  <c r="M160"/>
  <c r="L160"/>
  <c r="J160"/>
  <c r="I160"/>
  <c r="M159"/>
  <c r="L159"/>
  <c r="J159"/>
  <c r="I159"/>
  <c r="M158"/>
  <c r="L158"/>
  <c r="J158"/>
  <c r="I158"/>
  <c r="M157"/>
  <c r="L157"/>
  <c r="J157"/>
  <c r="I157"/>
  <c r="M156"/>
  <c r="L156"/>
  <c r="J156"/>
  <c r="I156"/>
  <c r="M155"/>
  <c r="L155"/>
  <c r="J155"/>
  <c r="I155"/>
  <c r="M154"/>
  <c r="L154"/>
  <c r="J154"/>
  <c r="I154"/>
  <c r="M153"/>
  <c r="L153"/>
  <c r="J153"/>
  <c r="I153"/>
  <c r="M152"/>
  <c r="L152"/>
  <c r="J152"/>
  <c r="I152"/>
  <c r="M151"/>
  <c r="L151"/>
  <c r="J151"/>
  <c r="I151"/>
  <c r="M150"/>
  <c r="L150"/>
  <c r="J150"/>
  <c r="I150"/>
  <c r="M149"/>
  <c r="L149"/>
  <c r="J149"/>
  <c r="I149"/>
  <c r="M148"/>
  <c r="L148"/>
  <c r="J148"/>
  <c r="I148"/>
  <c r="M147"/>
  <c r="L147"/>
  <c r="J147"/>
  <c r="I147"/>
  <c r="M146"/>
  <c r="L146"/>
  <c r="J146"/>
  <c r="I146"/>
  <c r="M145"/>
  <c r="L145"/>
  <c r="J145"/>
  <c r="I145"/>
  <c r="M144"/>
  <c r="L144"/>
  <c r="J144"/>
  <c r="I144"/>
  <c r="M143"/>
  <c r="L143"/>
  <c r="J143"/>
  <c r="I143"/>
  <c r="M142"/>
  <c r="L142"/>
  <c r="J142"/>
  <c r="I142"/>
  <c r="M141"/>
  <c r="L141"/>
  <c r="J141"/>
  <c r="I141"/>
  <c r="M140"/>
  <c r="L140"/>
  <c r="J140"/>
  <c r="I140"/>
  <c r="M139"/>
  <c r="L139"/>
  <c r="J139"/>
  <c r="I139"/>
  <c r="M138"/>
  <c r="L138"/>
  <c r="J138"/>
  <c r="I138"/>
  <c r="M137"/>
  <c r="L137"/>
  <c r="J137"/>
  <c r="I137"/>
  <c r="M136"/>
  <c r="L136"/>
  <c r="J136"/>
  <c r="I136"/>
  <c r="M135"/>
  <c r="L135"/>
  <c r="J135"/>
  <c r="I135"/>
  <c r="M134"/>
  <c r="L134"/>
  <c r="J134"/>
  <c r="I134"/>
  <c r="M133"/>
  <c r="L133"/>
  <c r="J133"/>
  <c r="I133"/>
  <c r="M132"/>
  <c r="L132"/>
  <c r="J132"/>
  <c r="I132"/>
  <c r="M131"/>
  <c r="L131"/>
  <c r="J131"/>
  <c r="I131"/>
  <c r="M130"/>
  <c r="L130"/>
  <c r="J130"/>
  <c r="I130"/>
  <c r="M129"/>
  <c r="L129"/>
  <c r="J129"/>
  <c r="I129"/>
  <c r="M128"/>
  <c r="L128"/>
  <c r="J128"/>
  <c r="I128"/>
  <c r="M127"/>
  <c r="L127"/>
  <c r="J127"/>
  <c r="I127"/>
  <c r="M126"/>
  <c r="L126"/>
  <c r="J126"/>
  <c r="I126"/>
  <c r="M125"/>
  <c r="L125"/>
  <c r="J125"/>
  <c r="I125"/>
  <c r="M124"/>
  <c r="L124"/>
  <c r="J124"/>
  <c r="I124"/>
  <c r="M123"/>
  <c r="L123"/>
  <c r="J123"/>
  <c r="I123"/>
  <c r="M122"/>
  <c r="L122"/>
  <c r="J122"/>
  <c r="I122"/>
  <c r="M121"/>
  <c r="L121"/>
  <c r="J121"/>
  <c r="I121"/>
  <c r="M120"/>
  <c r="L120"/>
  <c r="J120"/>
  <c r="I120"/>
  <c r="M119"/>
  <c r="L119"/>
  <c r="J119"/>
  <c r="I119"/>
  <c r="M118"/>
  <c r="L118"/>
  <c r="J118"/>
  <c r="I118"/>
  <c r="M117"/>
  <c r="L117"/>
  <c r="J117"/>
  <c r="I117"/>
  <c r="M116"/>
  <c r="L116"/>
  <c r="J116"/>
  <c r="I116"/>
  <c r="M115"/>
  <c r="L115"/>
  <c r="J115"/>
  <c r="I115"/>
  <c r="M114"/>
  <c r="L114"/>
  <c r="J114"/>
  <c r="I114"/>
  <c r="M113"/>
  <c r="L113"/>
  <c r="J113"/>
  <c r="I113"/>
  <c r="M112"/>
  <c r="L112"/>
  <c r="J112"/>
  <c r="I112"/>
  <c r="M111"/>
  <c r="L111"/>
  <c r="J111"/>
  <c r="I111"/>
  <c r="M110"/>
  <c r="L110"/>
  <c r="J110"/>
  <c r="I110"/>
  <c r="M109"/>
  <c r="L109"/>
  <c r="J109"/>
  <c r="I109"/>
  <c r="M108"/>
  <c r="L108"/>
  <c r="J108"/>
  <c r="I108"/>
  <c r="M107"/>
  <c r="L107"/>
  <c r="J107"/>
  <c r="I107"/>
  <c r="M106"/>
  <c r="L106"/>
  <c r="J106"/>
  <c r="I106"/>
  <c r="M105"/>
  <c r="L105"/>
  <c r="J105"/>
  <c r="I105"/>
  <c r="M104"/>
  <c r="L104"/>
  <c r="J104"/>
  <c r="I104"/>
  <c r="M103"/>
  <c r="L103"/>
  <c r="J103"/>
  <c r="I103"/>
  <c r="M102"/>
  <c r="L102"/>
  <c r="J102"/>
  <c r="I102"/>
  <c r="M101"/>
  <c r="L101"/>
  <c r="J101"/>
  <c r="I101"/>
  <c r="M100"/>
  <c r="L100"/>
  <c r="J100"/>
  <c r="I100"/>
  <c r="M99"/>
  <c r="L99"/>
  <c r="J99"/>
  <c r="I99"/>
  <c r="M98"/>
  <c r="L98"/>
  <c r="J98"/>
  <c r="I98"/>
  <c r="M97"/>
  <c r="L97"/>
  <c r="J97"/>
  <c r="I97"/>
  <c r="M96"/>
  <c r="L96"/>
  <c r="J96"/>
  <c r="I96"/>
  <c r="M95"/>
  <c r="L95"/>
  <c r="J95"/>
  <c r="I95"/>
  <c r="M94"/>
  <c r="L94"/>
  <c r="J94"/>
  <c r="I94"/>
  <c r="J93"/>
  <c r="I93"/>
  <c r="E93"/>
  <c r="M93" s="1"/>
  <c r="D93"/>
  <c r="L93" s="1"/>
  <c r="J92"/>
  <c r="I92"/>
  <c r="E92"/>
  <c r="M92" s="1"/>
  <c r="D92"/>
  <c r="L92" s="1"/>
  <c r="J91"/>
  <c r="I91"/>
  <c r="E91"/>
  <c r="M91" s="1"/>
  <c r="D91"/>
  <c r="L91" s="1"/>
  <c r="J90"/>
  <c r="I90"/>
  <c r="E90"/>
  <c r="M90" s="1"/>
  <c r="D90"/>
  <c r="L90" s="1"/>
  <c r="J89"/>
  <c r="I89"/>
  <c r="E89"/>
  <c r="M89" s="1"/>
  <c r="D89"/>
  <c r="L89" s="1"/>
  <c r="J88"/>
  <c r="I88"/>
  <c r="E88"/>
  <c r="M88" s="1"/>
  <c r="D88"/>
  <c r="L88" s="1"/>
  <c r="J87"/>
  <c r="I87"/>
  <c r="E87"/>
  <c r="M87" s="1"/>
  <c r="D87"/>
  <c r="L87" s="1"/>
  <c r="J86"/>
  <c r="I86"/>
  <c r="E86"/>
  <c r="M86" s="1"/>
  <c r="D86"/>
  <c r="L86" s="1"/>
  <c r="J85"/>
  <c r="I85"/>
  <c r="E85"/>
  <c r="M85" s="1"/>
  <c r="D85"/>
  <c r="L85" s="1"/>
  <c r="J84"/>
  <c r="I84"/>
  <c r="E84"/>
  <c r="M84" s="1"/>
  <c r="D84"/>
  <c r="L84" s="1"/>
  <c r="J83"/>
  <c r="I83"/>
  <c r="E83"/>
  <c r="M83" s="1"/>
  <c r="D83"/>
  <c r="L83" s="1"/>
  <c r="J82"/>
  <c r="I82"/>
  <c r="E82"/>
  <c r="M82" s="1"/>
  <c r="D82"/>
  <c r="L82" s="1"/>
  <c r="J81"/>
  <c r="I81"/>
  <c r="E81"/>
  <c r="M81" s="1"/>
  <c r="D81"/>
  <c r="L81" s="1"/>
  <c r="J80"/>
  <c r="I80"/>
  <c r="E80"/>
  <c r="M80" s="1"/>
  <c r="D80"/>
  <c r="J79"/>
  <c r="I79"/>
  <c r="E79"/>
  <c r="M79" s="1"/>
  <c r="D79"/>
  <c r="M78"/>
  <c r="L78"/>
  <c r="J78"/>
  <c r="I78"/>
  <c r="M77"/>
  <c r="L77"/>
  <c r="J77"/>
  <c r="I77"/>
  <c r="J76"/>
  <c r="I76"/>
  <c r="E76"/>
  <c r="M76" s="1"/>
  <c r="D76"/>
  <c r="L76" s="1"/>
  <c r="J75"/>
  <c r="I75"/>
  <c r="E75"/>
  <c r="M75" s="1"/>
  <c r="D75"/>
  <c r="L75" s="1"/>
  <c r="J74"/>
  <c r="I74"/>
  <c r="E74"/>
  <c r="M74" s="1"/>
  <c r="D74"/>
  <c r="L74" s="1"/>
  <c r="J73"/>
  <c r="I73"/>
  <c r="E73"/>
  <c r="M73" s="1"/>
  <c r="D73"/>
  <c r="L73" s="1"/>
  <c r="J72"/>
  <c r="I72"/>
  <c r="E72"/>
  <c r="M72" s="1"/>
  <c r="D72"/>
  <c r="L72" s="1"/>
  <c r="J71"/>
  <c r="I71"/>
  <c r="E71"/>
  <c r="M71" s="1"/>
  <c r="D71"/>
  <c r="L71" s="1"/>
  <c r="J70"/>
  <c r="I70"/>
  <c r="E70"/>
  <c r="M70" s="1"/>
  <c r="D70"/>
  <c r="L70" s="1"/>
  <c r="J69"/>
  <c r="I69"/>
  <c r="E69"/>
  <c r="M69" s="1"/>
  <c r="D69"/>
  <c r="L69" s="1"/>
  <c r="J68"/>
  <c r="I68"/>
  <c r="E68"/>
  <c r="M68" s="1"/>
  <c r="D68"/>
  <c r="L68" s="1"/>
  <c r="J67"/>
  <c r="I67"/>
  <c r="E67"/>
  <c r="M67" s="1"/>
  <c r="D67"/>
  <c r="L67" s="1"/>
  <c r="J66"/>
  <c r="I66"/>
  <c r="E66"/>
  <c r="M66" s="1"/>
  <c r="D66"/>
  <c r="L66" s="1"/>
  <c r="M65"/>
  <c r="L65"/>
  <c r="J65"/>
  <c r="I65"/>
  <c r="M64"/>
  <c r="L64"/>
  <c r="J64"/>
  <c r="I64"/>
  <c r="M63"/>
  <c r="L63"/>
  <c r="J63"/>
  <c r="I63"/>
  <c r="E62"/>
  <c r="M62" s="1"/>
  <c r="D62"/>
  <c r="L62" s="1"/>
  <c r="B62"/>
  <c r="J62" s="1"/>
  <c r="A62"/>
  <c r="I62" s="1"/>
  <c r="J61"/>
  <c r="I61"/>
  <c r="E61"/>
  <c r="M61" s="1"/>
  <c r="D61"/>
  <c r="L61" s="1"/>
  <c r="B61"/>
  <c r="A61"/>
  <c r="E60"/>
  <c r="M60" s="1"/>
  <c r="D60"/>
  <c r="L60" s="1"/>
  <c r="B60"/>
  <c r="J60" s="1"/>
  <c r="A60"/>
  <c r="I60" s="1"/>
  <c r="E59"/>
  <c r="M59" s="1"/>
  <c r="D59"/>
  <c r="L59" s="1"/>
  <c r="B59"/>
  <c r="J59" s="1"/>
  <c r="A59"/>
  <c r="I59" s="1"/>
  <c r="E58"/>
  <c r="M58" s="1"/>
  <c r="D58"/>
  <c r="L58" s="1"/>
  <c r="B58"/>
  <c r="J58" s="1"/>
  <c r="A58"/>
  <c r="I58" s="1"/>
  <c r="M57"/>
  <c r="L57"/>
  <c r="J57"/>
  <c r="I57"/>
  <c r="E56"/>
  <c r="M56" s="1"/>
  <c r="D56"/>
  <c r="L56" s="1"/>
  <c r="B56"/>
  <c r="J56" s="1"/>
  <c r="A56"/>
  <c r="I56" s="1"/>
  <c r="E55"/>
  <c r="M55" s="1"/>
  <c r="D55"/>
  <c r="L55" s="1"/>
  <c r="B55"/>
  <c r="J55" s="1"/>
  <c r="A55"/>
  <c r="I55" s="1"/>
  <c r="E54"/>
  <c r="M54" s="1"/>
  <c r="D54"/>
  <c r="L54" s="1"/>
  <c r="B54"/>
  <c r="J54" s="1"/>
  <c r="A54"/>
  <c r="I54" s="1"/>
  <c r="E53"/>
  <c r="M53" s="1"/>
  <c r="D53"/>
  <c r="L53" s="1"/>
  <c r="B53"/>
  <c r="J53" s="1"/>
  <c r="A53"/>
  <c r="I53" s="1"/>
  <c r="I52"/>
  <c r="E52"/>
  <c r="M52" s="1"/>
  <c r="D52"/>
  <c r="L52" s="1"/>
  <c r="B52"/>
  <c r="J52" s="1"/>
  <c r="A52"/>
  <c r="M51"/>
  <c r="L51"/>
  <c r="J51"/>
  <c r="I51"/>
  <c r="E50"/>
  <c r="M50" s="1"/>
  <c r="D50"/>
  <c r="L50" s="1"/>
  <c r="B50"/>
  <c r="J50" s="1"/>
  <c r="A50"/>
  <c r="I50" s="1"/>
  <c r="I49"/>
  <c r="E49"/>
  <c r="M49" s="1"/>
  <c r="D49"/>
  <c r="L49" s="1"/>
  <c r="B49"/>
  <c r="J49" s="1"/>
  <c r="A49"/>
  <c r="I48"/>
  <c r="E48"/>
  <c r="M48" s="1"/>
  <c r="D48"/>
  <c r="L48" s="1"/>
  <c r="B48"/>
  <c r="J48" s="1"/>
  <c r="A48"/>
  <c r="E47"/>
  <c r="M47" s="1"/>
  <c r="D47"/>
  <c r="L47" s="1"/>
  <c r="B47"/>
  <c r="J47" s="1"/>
  <c r="A47"/>
  <c r="I47" s="1"/>
  <c r="I46"/>
  <c r="E46"/>
  <c r="M46" s="1"/>
  <c r="D46"/>
  <c r="L46" s="1"/>
  <c r="B46"/>
  <c r="J46" s="1"/>
  <c r="A46"/>
  <c r="M45"/>
  <c r="L45"/>
  <c r="J45"/>
  <c r="I45"/>
  <c r="E44"/>
  <c r="M44" s="1"/>
  <c r="D44"/>
  <c r="L44" s="1"/>
  <c r="B44"/>
  <c r="J44" s="1"/>
  <c r="A44"/>
  <c r="I44" s="1"/>
  <c r="E43"/>
  <c r="M43" s="1"/>
  <c r="D43"/>
  <c r="L43" s="1"/>
  <c r="B43"/>
  <c r="J43" s="1"/>
  <c r="A43"/>
  <c r="I43" s="1"/>
  <c r="E42"/>
  <c r="M42" s="1"/>
  <c r="D42"/>
  <c r="L42" s="1"/>
  <c r="B42"/>
  <c r="J42" s="1"/>
  <c r="A42"/>
  <c r="I42" s="1"/>
  <c r="E41"/>
  <c r="M41" s="1"/>
  <c r="D41"/>
  <c r="L41" s="1"/>
  <c r="B41"/>
  <c r="J41" s="1"/>
  <c r="A41"/>
  <c r="I41" s="1"/>
  <c r="E40"/>
  <c r="M40" s="1"/>
  <c r="D40"/>
  <c r="L40" s="1"/>
  <c r="B40"/>
  <c r="J40" s="1"/>
  <c r="A40"/>
  <c r="I40" s="1"/>
  <c r="M39"/>
  <c r="L39"/>
  <c r="J39"/>
  <c r="I39"/>
  <c r="E38"/>
  <c r="M38" s="1"/>
  <c r="D38"/>
  <c r="L38" s="1"/>
  <c r="B38"/>
  <c r="J38" s="1"/>
  <c r="A38"/>
  <c r="I38" s="1"/>
  <c r="I37"/>
  <c r="E37"/>
  <c r="M37" s="1"/>
  <c r="D37"/>
  <c r="L37" s="1"/>
  <c r="B37"/>
  <c r="J37" s="1"/>
  <c r="A37"/>
  <c r="E36"/>
  <c r="M36" s="1"/>
  <c r="D36"/>
  <c r="L36" s="1"/>
  <c r="B36"/>
  <c r="J36" s="1"/>
  <c r="A36"/>
  <c r="I36" s="1"/>
  <c r="E35"/>
  <c r="M35" s="1"/>
  <c r="D35"/>
  <c r="L35" s="1"/>
  <c r="B35"/>
  <c r="J35" s="1"/>
  <c r="A35"/>
  <c r="I35" s="1"/>
  <c r="I34"/>
  <c r="E34"/>
  <c r="M34" s="1"/>
  <c r="D34"/>
  <c r="L34" s="1"/>
  <c r="B34"/>
  <c r="J34" s="1"/>
  <c r="A34"/>
  <c r="M33"/>
  <c r="L33"/>
  <c r="J33"/>
  <c r="I33"/>
  <c r="I32"/>
  <c r="E32"/>
  <c r="M32" s="1"/>
  <c r="D32"/>
  <c r="L32" s="1"/>
  <c r="B32"/>
  <c r="J32" s="1"/>
  <c r="A32"/>
  <c r="E31"/>
  <c r="M31" s="1"/>
  <c r="D31"/>
  <c r="L31" s="1"/>
  <c r="B31"/>
  <c r="J31" s="1"/>
  <c r="A31"/>
  <c r="I31" s="1"/>
  <c r="E30"/>
  <c r="M30" s="1"/>
  <c r="D30"/>
  <c r="L30" s="1"/>
  <c r="B30"/>
  <c r="J30" s="1"/>
  <c r="A30"/>
  <c r="I30" s="1"/>
  <c r="E29"/>
  <c r="M29" s="1"/>
  <c r="D29"/>
  <c r="L29" s="1"/>
  <c r="B29"/>
  <c r="J29" s="1"/>
  <c r="A29"/>
  <c r="I29" s="1"/>
  <c r="E28"/>
  <c r="M28" s="1"/>
  <c r="D28"/>
  <c r="L28" s="1"/>
  <c r="B28"/>
  <c r="J28" s="1"/>
  <c r="A28"/>
  <c r="I28" s="1"/>
  <c r="M27"/>
  <c r="L27"/>
  <c r="J27"/>
  <c r="I27"/>
  <c r="E26"/>
  <c r="M26" s="1"/>
  <c r="D26"/>
  <c r="L26" s="1"/>
  <c r="B26"/>
  <c r="J26" s="1"/>
  <c r="A26"/>
  <c r="I26" s="1"/>
  <c r="E25"/>
  <c r="M25" s="1"/>
  <c r="D25"/>
  <c r="L25" s="1"/>
  <c r="B25"/>
  <c r="J25" s="1"/>
  <c r="A25"/>
  <c r="I25" s="1"/>
  <c r="I24"/>
  <c r="E24"/>
  <c r="M24" s="1"/>
  <c r="D24"/>
  <c r="L24" s="1"/>
  <c r="B24"/>
  <c r="J24" s="1"/>
  <c r="A24"/>
  <c r="E23"/>
  <c r="M23" s="1"/>
  <c r="D23"/>
  <c r="L23" s="1"/>
  <c r="B23"/>
  <c r="J23" s="1"/>
  <c r="A23"/>
  <c r="I23" s="1"/>
  <c r="I22"/>
  <c r="E22"/>
  <c r="M22" s="1"/>
  <c r="D22"/>
  <c r="L22" s="1"/>
  <c r="B22"/>
  <c r="J22" s="1"/>
  <c r="A22"/>
  <c r="M21"/>
  <c r="L21"/>
  <c r="J21"/>
  <c r="I21"/>
  <c r="L20"/>
  <c r="J20"/>
  <c r="E20"/>
  <c r="M20" s="1"/>
  <c r="B20"/>
  <c r="A20"/>
  <c r="I20" s="1"/>
  <c r="L19"/>
  <c r="J19"/>
  <c r="I19"/>
  <c r="E19"/>
  <c r="M19" s="1"/>
  <c r="B19"/>
  <c r="A19"/>
  <c r="L18"/>
  <c r="I18"/>
  <c r="E18"/>
  <c r="M18" s="1"/>
  <c r="B18"/>
  <c r="J18" s="1"/>
  <c r="A18"/>
  <c r="E17"/>
  <c r="M17" s="1"/>
  <c r="D17"/>
  <c r="L17" s="1"/>
  <c r="B17"/>
  <c r="J17" s="1"/>
  <c r="A17"/>
  <c r="I17" s="1"/>
  <c r="E16"/>
  <c r="M16" s="1"/>
  <c r="D16"/>
  <c r="L16" s="1"/>
  <c r="B16"/>
  <c r="J16" s="1"/>
  <c r="A16"/>
  <c r="I16" s="1"/>
  <c r="J15"/>
  <c r="E15"/>
  <c r="M15" s="1"/>
  <c r="D15"/>
  <c r="L15" s="1"/>
  <c r="B15"/>
  <c r="A15"/>
  <c r="I15" s="1"/>
  <c r="I14"/>
  <c r="E14"/>
  <c r="M14" s="1"/>
  <c r="D14"/>
  <c r="L14" s="1"/>
  <c r="B14"/>
  <c r="J14" s="1"/>
  <c r="I13"/>
  <c r="E13"/>
  <c r="M13" s="1"/>
  <c r="D13"/>
  <c r="L13" s="1"/>
  <c r="B13"/>
  <c r="J13" s="1"/>
  <c r="I12"/>
  <c r="E12"/>
  <c r="M12" s="1"/>
  <c r="D12"/>
  <c r="L12" s="1"/>
  <c r="B12"/>
  <c r="J12" s="1"/>
  <c r="M11"/>
  <c r="L11"/>
  <c r="J11"/>
  <c r="I11"/>
  <c r="E10"/>
  <c r="M10" s="1"/>
  <c r="D10"/>
  <c r="L10" s="1"/>
  <c r="B10"/>
  <c r="J10" s="1"/>
  <c r="A10"/>
  <c r="I10" s="1"/>
  <c r="E9"/>
  <c r="M9" s="1"/>
  <c r="D9"/>
  <c r="L9" s="1"/>
  <c r="B9"/>
  <c r="J9" s="1"/>
  <c r="A9"/>
  <c r="I9" s="1"/>
  <c r="E8"/>
  <c r="M8" s="1"/>
  <c r="D8"/>
  <c r="L8" s="1"/>
  <c r="B8"/>
  <c r="J8" s="1"/>
  <c r="A8"/>
  <c r="I8" s="1"/>
  <c r="E7"/>
  <c r="M7" s="1"/>
  <c r="D7"/>
  <c r="L7" s="1"/>
  <c r="B7"/>
  <c r="J7" s="1"/>
  <c r="A7"/>
  <c r="I7" s="1"/>
  <c r="E6"/>
  <c r="M6" s="1"/>
  <c r="D6"/>
  <c r="L6" s="1"/>
  <c r="B6"/>
  <c r="J6" s="1"/>
  <c r="A6"/>
  <c r="I6" s="1"/>
  <c r="L5"/>
  <c r="E5"/>
  <c r="M5" s="1"/>
  <c r="D5"/>
  <c r="B5"/>
  <c r="J5" s="1"/>
  <c r="A5"/>
  <c r="I5" s="1"/>
  <c r="E4"/>
  <c r="D4"/>
  <c r="B4"/>
  <c r="H4" s="1"/>
  <c r="M4" s="1"/>
  <c r="A4"/>
  <c r="J65" i="2"/>
  <c r="M56"/>
  <c r="M57"/>
  <c r="M58"/>
  <c r="M59"/>
  <c r="M60"/>
  <c r="M61"/>
  <c r="M62"/>
  <c r="M63"/>
  <c r="M64"/>
  <c r="M65"/>
  <c r="L56"/>
  <c r="L57"/>
  <c r="L58"/>
  <c r="L59"/>
  <c r="L60"/>
  <c r="L61"/>
  <c r="L62"/>
  <c r="L63"/>
  <c r="L64"/>
  <c r="L65"/>
  <c r="L66"/>
  <c r="L67"/>
  <c r="J56"/>
  <c r="J57"/>
  <c r="J58"/>
  <c r="J59"/>
  <c r="J60"/>
  <c r="J61"/>
  <c r="J62"/>
  <c r="J63"/>
  <c r="J64"/>
  <c r="I56"/>
  <c r="I57"/>
  <c r="I58"/>
  <c r="I59"/>
  <c r="I60"/>
  <c r="I61"/>
  <c r="I62"/>
  <c r="I63"/>
  <c r="I64"/>
  <c r="I65"/>
  <c r="I66"/>
  <c r="I67"/>
  <c r="I68"/>
  <c r="E61"/>
  <c r="E62"/>
  <c r="E60"/>
  <c r="E59"/>
  <c r="E58"/>
  <c r="B62"/>
  <c r="B61"/>
  <c r="B60"/>
  <c r="B59"/>
  <c r="B58"/>
  <c r="D62"/>
  <c r="D61"/>
  <c r="D60"/>
  <c r="D59"/>
  <c r="D58"/>
  <c r="A62"/>
  <c r="A61"/>
  <c r="A60"/>
  <c r="A59"/>
  <c r="A58"/>
  <c r="M50"/>
  <c r="M51"/>
  <c r="M52"/>
  <c r="M53"/>
  <c r="M54"/>
  <c r="M55"/>
  <c r="L49"/>
  <c r="L50"/>
  <c r="L51"/>
  <c r="L52"/>
  <c r="L53"/>
  <c r="L54"/>
  <c r="L55"/>
  <c r="I50"/>
  <c r="I51"/>
  <c r="I52"/>
  <c r="I53"/>
  <c r="I54"/>
  <c r="I55"/>
  <c r="J50"/>
  <c r="J51"/>
  <c r="J52"/>
  <c r="J53"/>
  <c r="J54"/>
  <c r="J55"/>
  <c r="B56"/>
  <c r="E56"/>
  <c r="E55"/>
  <c r="B55"/>
  <c r="E54"/>
  <c r="B54"/>
  <c r="E53"/>
  <c r="B53"/>
  <c r="E52"/>
  <c r="B52"/>
  <c r="D56"/>
  <c r="D55"/>
  <c r="D54"/>
  <c r="D53"/>
  <c r="D52"/>
  <c r="A56"/>
  <c r="A55"/>
  <c r="A54"/>
  <c r="A53"/>
  <c r="A52"/>
  <c r="M44"/>
  <c r="M45"/>
  <c r="M46"/>
  <c r="M47"/>
  <c r="M48"/>
  <c r="M49"/>
  <c r="L44"/>
  <c r="L45"/>
  <c r="L46"/>
  <c r="L47"/>
  <c r="L48"/>
  <c r="J43"/>
  <c r="J44"/>
  <c r="J45"/>
  <c r="J46"/>
  <c r="J47"/>
  <c r="J48"/>
  <c r="J49"/>
  <c r="I44"/>
  <c r="I45"/>
  <c r="I46"/>
  <c r="I47"/>
  <c r="I48"/>
  <c r="I49"/>
  <c r="E50"/>
  <c r="B50"/>
  <c r="D50"/>
  <c r="A50"/>
  <c r="E49"/>
  <c r="B49"/>
  <c r="A49"/>
  <c r="D49"/>
  <c r="D48"/>
  <c r="D47"/>
  <c r="D46"/>
  <c r="E48"/>
  <c r="E47"/>
  <c r="E46"/>
  <c r="B48"/>
  <c r="B47"/>
  <c r="B46"/>
  <c r="A48"/>
  <c r="A47"/>
  <c r="A46"/>
  <c r="L10"/>
  <c r="M10"/>
  <c r="I10"/>
  <c r="J10"/>
  <c r="D10"/>
  <c r="A10"/>
  <c r="E10"/>
  <c r="B10"/>
  <c r="E9"/>
  <c r="E8"/>
  <c r="M8" s="1"/>
  <c r="L9"/>
  <c r="M9"/>
  <c r="J9"/>
  <c r="I11"/>
  <c r="J11"/>
  <c r="D9"/>
  <c r="A9"/>
  <c r="I9" s="1"/>
  <c r="B9"/>
  <c r="D8"/>
  <c r="L8" s="1"/>
  <c r="A8"/>
  <c r="D7"/>
  <c r="L7" s="1"/>
  <c r="A7"/>
  <c r="D6"/>
  <c r="A6"/>
  <c r="I6" s="1"/>
  <c r="E7"/>
  <c r="M7" s="1"/>
  <c r="E6"/>
  <c r="B8"/>
  <c r="J8" s="1"/>
  <c r="B7"/>
  <c r="B6"/>
  <c r="J6" s="1"/>
  <c r="M5"/>
  <c r="I7"/>
  <c r="I12"/>
  <c r="I14"/>
  <c r="I18"/>
  <c r="J21"/>
  <c r="L24"/>
  <c r="M27"/>
  <c r="M6"/>
  <c r="L11"/>
  <c r="M11"/>
  <c r="M234"/>
  <c r="L234"/>
  <c r="M233"/>
  <c r="L233"/>
  <c r="M232"/>
  <c r="L232"/>
  <c r="J232"/>
  <c r="I232"/>
  <c r="M231"/>
  <c r="L231"/>
  <c r="J231"/>
  <c r="I231"/>
  <c r="M230"/>
  <c r="L230"/>
  <c r="J230"/>
  <c r="I230"/>
  <c r="M229"/>
  <c r="L229"/>
  <c r="J229"/>
  <c r="I229"/>
  <c r="M228"/>
  <c r="L228"/>
  <c r="J228"/>
  <c r="I228"/>
  <c r="M227"/>
  <c r="L227"/>
  <c r="J227"/>
  <c r="I227"/>
  <c r="M226"/>
  <c r="L226"/>
  <c r="J226"/>
  <c r="I226"/>
  <c r="M225"/>
  <c r="L225"/>
  <c r="J225"/>
  <c r="I225"/>
  <c r="M224"/>
  <c r="L224"/>
  <c r="J224"/>
  <c r="I224"/>
  <c r="M223"/>
  <c r="L223"/>
  <c r="J223"/>
  <c r="I223"/>
  <c r="M222"/>
  <c r="L222"/>
  <c r="J222"/>
  <c r="I222"/>
  <c r="M221"/>
  <c r="L221"/>
  <c r="J221"/>
  <c r="I221"/>
  <c r="M220"/>
  <c r="L220"/>
  <c r="J220"/>
  <c r="I220"/>
  <c r="M219"/>
  <c r="L219"/>
  <c r="J219"/>
  <c r="I219"/>
  <c r="M218"/>
  <c r="L218"/>
  <c r="J218"/>
  <c r="I218"/>
  <c r="M217"/>
  <c r="L217"/>
  <c r="J217"/>
  <c r="I217"/>
  <c r="M216"/>
  <c r="L216"/>
  <c r="J216"/>
  <c r="I216"/>
  <c r="M215"/>
  <c r="L215"/>
  <c r="J215"/>
  <c r="I215"/>
  <c r="M214"/>
  <c r="L214"/>
  <c r="J214"/>
  <c r="I214"/>
  <c r="M213"/>
  <c r="L213"/>
  <c r="J213"/>
  <c r="I213"/>
  <c r="M212"/>
  <c r="L212"/>
  <c r="J212"/>
  <c r="I212"/>
  <c r="M211"/>
  <c r="L211"/>
  <c r="J211"/>
  <c r="I211"/>
  <c r="M210"/>
  <c r="L210"/>
  <c r="J210"/>
  <c r="I210"/>
  <c r="M209"/>
  <c r="L209"/>
  <c r="J209"/>
  <c r="I209"/>
  <c r="M208"/>
  <c r="L208"/>
  <c r="J208"/>
  <c r="I208"/>
  <c r="M207"/>
  <c r="L207"/>
  <c r="J207"/>
  <c r="I207"/>
  <c r="M206"/>
  <c r="L206"/>
  <c r="J206"/>
  <c r="I206"/>
  <c r="M205"/>
  <c r="L205"/>
  <c r="J205"/>
  <c r="I205"/>
  <c r="M204"/>
  <c r="L204"/>
  <c r="J204"/>
  <c r="I204"/>
  <c r="M203"/>
  <c r="L203"/>
  <c r="J203"/>
  <c r="I203"/>
  <c r="M202"/>
  <c r="L202"/>
  <c r="J202"/>
  <c r="I202"/>
  <c r="M201"/>
  <c r="L201"/>
  <c r="J201"/>
  <c r="I201"/>
  <c r="M200"/>
  <c r="L200"/>
  <c r="J200"/>
  <c r="I200"/>
  <c r="M199"/>
  <c r="L199"/>
  <c r="J199"/>
  <c r="I199"/>
  <c r="M198"/>
  <c r="L198"/>
  <c r="J198"/>
  <c r="I198"/>
  <c r="M197"/>
  <c r="L197"/>
  <c r="J197"/>
  <c r="I197"/>
  <c r="M196"/>
  <c r="L196"/>
  <c r="J196"/>
  <c r="I196"/>
  <c r="M195"/>
  <c r="L195"/>
  <c r="J195"/>
  <c r="I195"/>
  <c r="M194"/>
  <c r="L194"/>
  <c r="J194"/>
  <c r="I194"/>
  <c r="M193"/>
  <c r="L193"/>
  <c r="J193"/>
  <c r="I193"/>
  <c r="M192"/>
  <c r="L192"/>
  <c r="J192"/>
  <c r="I192"/>
  <c r="M191"/>
  <c r="L191"/>
  <c r="J191"/>
  <c r="I191"/>
  <c r="M190"/>
  <c r="L190"/>
  <c r="J190"/>
  <c r="I190"/>
  <c r="M189"/>
  <c r="L189"/>
  <c r="J189"/>
  <c r="I189"/>
  <c r="M188"/>
  <c r="L188"/>
  <c r="J188"/>
  <c r="I188"/>
  <c r="M187"/>
  <c r="L187"/>
  <c r="J187"/>
  <c r="I187"/>
  <c r="M186"/>
  <c r="L186"/>
  <c r="J186"/>
  <c r="I186"/>
  <c r="M185"/>
  <c r="L185"/>
  <c r="J185"/>
  <c r="I185"/>
  <c r="M184"/>
  <c r="L184"/>
  <c r="J184"/>
  <c r="I184"/>
  <c r="M183"/>
  <c r="L183"/>
  <c r="J183"/>
  <c r="I183"/>
  <c r="M182"/>
  <c r="L182"/>
  <c r="J182"/>
  <c r="I182"/>
  <c r="M181"/>
  <c r="L181"/>
  <c r="J181"/>
  <c r="I181"/>
  <c r="M180"/>
  <c r="L180"/>
  <c r="J180"/>
  <c r="I180"/>
  <c r="M179"/>
  <c r="L179"/>
  <c r="J179"/>
  <c r="I179"/>
  <c r="M178"/>
  <c r="L178"/>
  <c r="J178"/>
  <c r="I178"/>
  <c r="M177"/>
  <c r="L177"/>
  <c r="J177"/>
  <c r="I177"/>
  <c r="M176"/>
  <c r="L176"/>
  <c r="J176"/>
  <c r="I176"/>
  <c r="M175"/>
  <c r="L175"/>
  <c r="J175"/>
  <c r="I175"/>
  <c r="M174"/>
  <c r="L174"/>
  <c r="J174"/>
  <c r="I174"/>
  <c r="M173"/>
  <c r="L173"/>
  <c r="J173"/>
  <c r="I173"/>
  <c r="M172"/>
  <c r="L172"/>
  <c r="J172"/>
  <c r="I172"/>
  <c r="M171"/>
  <c r="L171"/>
  <c r="J171"/>
  <c r="I171"/>
  <c r="M170"/>
  <c r="L170"/>
  <c r="J170"/>
  <c r="I170"/>
  <c r="M169"/>
  <c r="L169"/>
  <c r="J169"/>
  <c r="I169"/>
  <c r="M168"/>
  <c r="L168"/>
  <c r="J168"/>
  <c r="I168"/>
  <c r="M167"/>
  <c r="L167"/>
  <c r="J167"/>
  <c r="I167"/>
  <c r="M166"/>
  <c r="L166"/>
  <c r="J166"/>
  <c r="I166"/>
  <c r="M165"/>
  <c r="L165"/>
  <c r="J165"/>
  <c r="I165"/>
  <c r="M164"/>
  <c r="L164"/>
  <c r="J164"/>
  <c r="I164"/>
  <c r="M163"/>
  <c r="L163"/>
  <c r="J163"/>
  <c r="I163"/>
  <c r="M162"/>
  <c r="L162"/>
  <c r="J162"/>
  <c r="I162"/>
  <c r="M161"/>
  <c r="L161"/>
  <c r="J161"/>
  <c r="I161"/>
  <c r="M160"/>
  <c r="L160"/>
  <c r="J160"/>
  <c r="I160"/>
  <c r="M159"/>
  <c r="L159"/>
  <c r="J159"/>
  <c r="I159"/>
  <c r="M158"/>
  <c r="L158"/>
  <c r="J158"/>
  <c r="I158"/>
  <c r="M157"/>
  <c r="L157"/>
  <c r="J157"/>
  <c r="I157"/>
  <c r="M156"/>
  <c r="L156"/>
  <c r="J156"/>
  <c r="I156"/>
  <c r="M155"/>
  <c r="L155"/>
  <c r="J155"/>
  <c r="I155"/>
  <c r="M154"/>
  <c r="L154"/>
  <c r="J154"/>
  <c r="I154"/>
  <c r="M153"/>
  <c r="L153"/>
  <c r="J153"/>
  <c r="I153"/>
  <c r="M152"/>
  <c r="L152"/>
  <c r="J152"/>
  <c r="I152"/>
  <c r="M151"/>
  <c r="L151"/>
  <c r="J151"/>
  <c r="I151"/>
  <c r="M150"/>
  <c r="L150"/>
  <c r="J150"/>
  <c r="I150"/>
  <c r="M149"/>
  <c r="L149"/>
  <c r="J149"/>
  <c r="I149"/>
  <c r="M148"/>
  <c r="L148"/>
  <c r="J148"/>
  <c r="I148"/>
  <c r="M147"/>
  <c r="L147"/>
  <c r="J147"/>
  <c r="I147"/>
  <c r="M146"/>
  <c r="L146"/>
  <c r="J146"/>
  <c r="I146"/>
  <c r="M145"/>
  <c r="L145"/>
  <c r="J145"/>
  <c r="I145"/>
  <c r="M144"/>
  <c r="L144"/>
  <c r="J144"/>
  <c r="I144"/>
  <c r="M143"/>
  <c r="L143"/>
  <c r="J143"/>
  <c r="I143"/>
  <c r="M142"/>
  <c r="L142"/>
  <c r="J142"/>
  <c r="I142"/>
  <c r="M141"/>
  <c r="L141"/>
  <c r="J141"/>
  <c r="I141"/>
  <c r="M140"/>
  <c r="L140"/>
  <c r="J140"/>
  <c r="I140"/>
  <c r="M139"/>
  <c r="L139"/>
  <c r="J139"/>
  <c r="I139"/>
  <c r="M138"/>
  <c r="L138"/>
  <c r="J138"/>
  <c r="I138"/>
  <c r="M137"/>
  <c r="L137"/>
  <c r="J137"/>
  <c r="I137"/>
  <c r="M136"/>
  <c r="L136"/>
  <c r="J136"/>
  <c r="I136"/>
  <c r="M135"/>
  <c r="L135"/>
  <c r="J135"/>
  <c r="I135"/>
  <c r="M134"/>
  <c r="L134"/>
  <c r="J134"/>
  <c r="I134"/>
  <c r="M133"/>
  <c r="L133"/>
  <c r="J133"/>
  <c r="I133"/>
  <c r="M132"/>
  <c r="L132"/>
  <c r="J132"/>
  <c r="I132"/>
  <c r="M131"/>
  <c r="L131"/>
  <c r="J131"/>
  <c r="I131"/>
  <c r="M130"/>
  <c r="L130"/>
  <c r="J130"/>
  <c r="I130"/>
  <c r="M129"/>
  <c r="L129"/>
  <c r="J129"/>
  <c r="I129"/>
  <c r="M128"/>
  <c r="L128"/>
  <c r="J128"/>
  <c r="I128"/>
  <c r="M127"/>
  <c r="L127"/>
  <c r="J127"/>
  <c r="I127"/>
  <c r="M126"/>
  <c r="L126"/>
  <c r="J126"/>
  <c r="I126"/>
  <c r="M125"/>
  <c r="L125"/>
  <c r="J125"/>
  <c r="I125"/>
  <c r="M124"/>
  <c r="L124"/>
  <c r="J124"/>
  <c r="I124"/>
  <c r="M123"/>
  <c r="L123"/>
  <c r="J123"/>
  <c r="I123"/>
  <c r="M122"/>
  <c r="L122"/>
  <c r="J122"/>
  <c r="I122"/>
  <c r="M121"/>
  <c r="L121"/>
  <c r="J121"/>
  <c r="I121"/>
  <c r="M120"/>
  <c r="L120"/>
  <c r="J120"/>
  <c r="I120"/>
  <c r="M119"/>
  <c r="L119"/>
  <c r="J119"/>
  <c r="I119"/>
  <c r="M118"/>
  <c r="L118"/>
  <c r="J118"/>
  <c r="I118"/>
  <c r="M117"/>
  <c r="L117"/>
  <c r="J117"/>
  <c r="I117"/>
  <c r="M116"/>
  <c r="L116"/>
  <c r="J116"/>
  <c r="I116"/>
  <c r="M115"/>
  <c r="L115"/>
  <c r="J115"/>
  <c r="I115"/>
  <c r="M114"/>
  <c r="L114"/>
  <c r="J114"/>
  <c r="I114"/>
  <c r="M113"/>
  <c r="L113"/>
  <c r="J113"/>
  <c r="I113"/>
  <c r="M112"/>
  <c r="L112"/>
  <c r="J112"/>
  <c r="I112"/>
  <c r="M111"/>
  <c r="L111"/>
  <c r="J111"/>
  <c r="I111"/>
  <c r="M110"/>
  <c r="L110"/>
  <c r="J110"/>
  <c r="I110"/>
  <c r="M109"/>
  <c r="L109"/>
  <c r="J109"/>
  <c r="I109"/>
  <c r="M108"/>
  <c r="L108"/>
  <c r="J108"/>
  <c r="I108"/>
  <c r="M107"/>
  <c r="L107"/>
  <c r="J107"/>
  <c r="I107"/>
  <c r="M106"/>
  <c r="L106"/>
  <c r="J106"/>
  <c r="I106"/>
  <c r="M105"/>
  <c r="L105"/>
  <c r="J105"/>
  <c r="I105"/>
  <c r="M104"/>
  <c r="L104"/>
  <c r="J104"/>
  <c r="I104"/>
  <c r="M103"/>
  <c r="L103"/>
  <c r="J103"/>
  <c r="I103"/>
  <c r="M102"/>
  <c r="L102"/>
  <c r="J102"/>
  <c r="I102"/>
  <c r="M101"/>
  <c r="L101"/>
  <c r="J101"/>
  <c r="I101"/>
  <c r="M100"/>
  <c r="L100"/>
  <c r="J100"/>
  <c r="I100"/>
  <c r="M99"/>
  <c r="L99"/>
  <c r="J99"/>
  <c r="I99"/>
  <c r="M98"/>
  <c r="L98"/>
  <c r="J98"/>
  <c r="I98"/>
  <c r="M97"/>
  <c r="L97"/>
  <c r="J97"/>
  <c r="I97"/>
  <c r="M96"/>
  <c r="L96"/>
  <c r="J96"/>
  <c r="I96"/>
  <c r="M95"/>
  <c r="L95"/>
  <c r="J95"/>
  <c r="I95"/>
  <c r="M94"/>
  <c r="L94"/>
  <c r="J94"/>
  <c r="I94"/>
  <c r="M93"/>
  <c r="L93"/>
  <c r="J93"/>
  <c r="I93"/>
  <c r="M92"/>
  <c r="L92"/>
  <c r="J92"/>
  <c r="I92"/>
  <c r="M91"/>
  <c r="L91"/>
  <c r="J91"/>
  <c r="I91"/>
  <c r="M90"/>
  <c r="L90"/>
  <c r="J90"/>
  <c r="I90"/>
  <c r="M89"/>
  <c r="L89"/>
  <c r="J89"/>
  <c r="I89"/>
  <c r="M88"/>
  <c r="L88"/>
  <c r="J88"/>
  <c r="I88"/>
  <c r="M87"/>
  <c r="L87"/>
  <c r="J87"/>
  <c r="I87"/>
  <c r="M86"/>
  <c r="L86"/>
  <c r="J86"/>
  <c r="I86"/>
  <c r="M85"/>
  <c r="L85"/>
  <c r="J85"/>
  <c r="I85"/>
  <c r="M84"/>
  <c r="L84"/>
  <c r="J84"/>
  <c r="I84"/>
  <c r="M83"/>
  <c r="L83"/>
  <c r="J83"/>
  <c r="I83"/>
  <c r="M82"/>
  <c r="L82"/>
  <c r="J82"/>
  <c r="I82"/>
  <c r="M81"/>
  <c r="L81"/>
  <c r="J81"/>
  <c r="I81"/>
  <c r="M80"/>
  <c r="L80"/>
  <c r="J80"/>
  <c r="I80"/>
  <c r="M79"/>
  <c r="L79"/>
  <c r="J79"/>
  <c r="I79"/>
  <c r="M78"/>
  <c r="L78"/>
  <c r="J78"/>
  <c r="I78"/>
  <c r="M77"/>
  <c r="L77"/>
  <c r="J77"/>
  <c r="I77"/>
  <c r="M76"/>
  <c r="L76"/>
  <c r="J76"/>
  <c r="I76"/>
  <c r="M75"/>
  <c r="L75"/>
  <c r="J75"/>
  <c r="I75"/>
  <c r="M74"/>
  <c r="L74"/>
  <c r="J74"/>
  <c r="I74"/>
  <c r="M73"/>
  <c r="L73"/>
  <c r="J73"/>
  <c r="I73"/>
  <c r="M72"/>
  <c r="L72"/>
  <c r="J72"/>
  <c r="I72"/>
  <c r="M71"/>
  <c r="L71"/>
  <c r="J71"/>
  <c r="I71"/>
  <c r="M70"/>
  <c r="L70"/>
  <c r="J70"/>
  <c r="I70"/>
  <c r="M69"/>
  <c r="L69"/>
  <c r="J69"/>
  <c r="I69"/>
  <c r="M68"/>
  <c r="L68"/>
  <c r="J68"/>
  <c r="M67"/>
  <c r="J67"/>
  <c r="M66"/>
  <c r="J66"/>
  <c r="E5"/>
  <c r="D5"/>
  <c r="B5"/>
  <c r="A5"/>
  <c r="E4"/>
  <c r="D4"/>
  <c r="B4"/>
  <c r="A4"/>
  <c r="E44"/>
  <c r="D44"/>
  <c r="B44"/>
  <c r="A44"/>
  <c r="E43"/>
  <c r="M43" s="1"/>
  <c r="D43"/>
  <c r="L43" s="1"/>
  <c r="B43"/>
  <c r="A43"/>
  <c r="I43" s="1"/>
  <c r="L42"/>
  <c r="E42"/>
  <c r="M42" s="1"/>
  <c r="D42"/>
  <c r="B42"/>
  <c r="J42" s="1"/>
  <c r="A42"/>
  <c r="I42" s="1"/>
  <c r="E41"/>
  <c r="M41" s="1"/>
  <c r="D41"/>
  <c r="L41" s="1"/>
  <c r="B41"/>
  <c r="J41" s="1"/>
  <c r="A41"/>
  <c r="I41" s="1"/>
  <c r="E40"/>
  <c r="M40" s="1"/>
  <c r="D40"/>
  <c r="L40" s="1"/>
  <c r="B40"/>
  <c r="J40" s="1"/>
  <c r="A40"/>
  <c r="I40" s="1"/>
  <c r="M39"/>
  <c r="L39"/>
  <c r="J39"/>
  <c r="I39"/>
  <c r="E38"/>
  <c r="M38" s="1"/>
  <c r="D38"/>
  <c r="L38" s="1"/>
  <c r="B38"/>
  <c r="J38" s="1"/>
  <c r="A38"/>
  <c r="I38" s="1"/>
  <c r="E37"/>
  <c r="M37" s="1"/>
  <c r="D37"/>
  <c r="L37" s="1"/>
  <c r="B37"/>
  <c r="J37" s="1"/>
  <c r="A37"/>
  <c r="I37" s="1"/>
  <c r="E36"/>
  <c r="M36" s="1"/>
  <c r="D36"/>
  <c r="L36" s="1"/>
  <c r="B36"/>
  <c r="J36" s="1"/>
  <c r="A36"/>
  <c r="I36" s="1"/>
  <c r="E35"/>
  <c r="M35" s="1"/>
  <c r="D35"/>
  <c r="L35" s="1"/>
  <c r="B35"/>
  <c r="J35" s="1"/>
  <c r="A35"/>
  <c r="I35" s="1"/>
  <c r="E34"/>
  <c r="M34" s="1"/>
  <c r="D34"/>
  <c r="L34" s="1"/>
  <c r="B34"/>
  <c r="J34" s="1"/>
  <c r="A34"/>
  <c r="I34" s="1"/>
  <c r="M33"/>
  <c r="L33"/>
  <c r="J33"/>
  <c r="I33"/>
  <c r="E32"/>
  <c r="M32" s="1"/>
  <c r="D32"/>
  <c r="L32" s="1"/>
  <c r="B32"/>
  <c r="J32" s="1"/>
  <c r="A32"/>
  <c r="I32" s="1"/>
  <c r="E31"/>
  <c r="M31" s="1"/>
  <c r="D31"/>
  <c r="L31" s="1"/>
  <c r="B31"/>
  <c r="J31" s="1"/>
  <c r="A31"/>
  <c r="I31" s="1"/>
  <c r="E30"/>
  <c r="M30" s="1"/>
  <c r="D30"/>
  <c r="L30" s="1"/>
  <c r="B30"/>
  <c r="J30" s="1"/>
  <c r="A30"/>
  <c r="I30" s="1"/>
  <c r="E29"/>
  <c r="M29" s="1"/>
  <c r="D29"/>
  <c r="L29" s="1"/>
  <c r="B29"/>
  <c r="J29" s="1"/>
  <c r="A29"/>
  <c r="I29" s="1"/>
  <c r="E28"/>
  <c r="M28" s="1"/>
  <c r="D28"/>
  <c r="L28" s="1"/>
  <c r="B28"/>
  <c r="J28" s="1"/>
  <c r="A28"/>
  <c r="I28" s="1"/>
  <c r="L27"/>
  <c r="I27"/>
  <c r="E26"/>
  <c r="M26" s="1"/>
  <c r="D26"/>
  <c r="L26" s="1"/>
  <c r="B26"/>
  <c r="J26" s="1"/>
  <c r="A26"/>
  <c r="E25"/>
  <c r="D25"/>
  <c r="L25" s="1"/>
  <c r="B25"/>
  <c r="A25"/>
  <c r="I25" s="1"/>
  <c r="E24"/>
  <c r="M24" s="1"/>
  <c r="D24"/>
  <c r="B24"/>
  <c r="J24" s="1"/>
  <c r="A24"/>
  <c r="E23"/>
  <c r="M23" s="1"/>
  <c r="D23"/>
  <c r="L23" s="1"/>
  <c r="B23"/>
  <c r="A23"/>
  <c r="I23" s="1"/>
  <c r="E22"/>
  <c r="M22" s="1"/>
  <c r="D22"/>
  <c r="L22" s="1"/>
  <c r="B22"/>
  <c r="J22" s="1"/>
  <c r="A22"/>
  <c r="M21"/>
  <c r="L21"/>
  <c r="I21"/>
  <c r="L20"/>
  <c r="E20"/>
  <c r="M20" s="1"/>
  <c r="B20"/>
  <c r="J20" s="1"/>
  <c r="A20"/>
  <c r="L19"/>
  <c r="E19"/>
  <c r="B19"/>
  <c r="J19" s="1"/>
  <c r="A19"/>
  <c r="I19" s="1"/>
  <c r="L18"/>
  <c r="E18"/>
  <c r="M18" s="1"/>
  <c r="B18"/>
  <c r="J18" s="1"/>
  <c r="A18"/>
  <c r="E17"/>
  <c r="D17"/>
  <c r="L17" s="1"/>
  <c r="B17"/>
  <c r="J17" s="1"/>
  <c r="A17"/>
  <c r="I17" s="1"/>
  <c r="E16"/>
  <c r="M16" s="1"/>
  <c r="D16"/>
  <c r="B16"/>
  <c r="J16" s="1"/>
  <c r="A16"/>
  <c r="I16" s="1"/>
  <c r="E15"/>
  <c r="D15"/>
  <c r="L15" s="1"/>
  <c r="B15"/>
  <c r="J15" s="1"/>
  <c r="A15"/>
  <c r="I15" s="1"/>
  <c r="E14"/>
  <c r="M14" s="1"/>
  <c r="D14"/>
  <c r="L14" s="1"/>
  <c r="B14"/>
  <c r="J14" s="1"/>
  <c r="I13"/>
  <c r="E13"/>
  <c r="D13"/>
  <c r="L13" s="1"/>
  <c r="B13"/>
  <c r="E12"/>
  <c r="D12"/>
  <c r="L12" s="1"/>
  <c r="B12"/>
  <c r="N4" i="3" l="1"/>
  <c r="G4" i="1"/>
  <c r="L4" s="1"/>
  <c r="J4"/>
  <c r="M4" i="2"/>
  <c r="L5"/>
  <c r="H4"/>
  <c r="J4" s="1"/>
  <c r="G4"/>
  <c r="I4" s="1"/>
  <c r="L4"/>
  <c r="I5"/>
  <c r="J7"/>
  <c r="J5"/>
  <c r="L6"/>
  <c r="M12"/>
  <c r="J12"/>
  <c r="J13"/>
  <c r="J25"/>
  <c r="J27"/>
  <c r="I8"/>
  <c r="M13"/>
  <c r="L16"/>
  <c r="I20"/>
  <c r="I22"/>
  <c r="I24"/>
  <c r="M25"/>
  <c r="M15"/>
  <c r="M17"/>
  <c r="M19"/>
  <c r="J23"/>
  <c r="I26"/>
  <c r="I4" i="1" l="1"/>
</calcChain>
</file>

<file path=xl/sharedStrings.xml><?xml version="1.0" encoding="utf-8"?>
<sst xmlns="http://schemas.openxmlformats.org/spreadsheetml/2006/main" count="117" uniqueCount="61">
  <si>
    <t>pdf上的坐标值，为了跟图片的坐标轴一致，y取负数</t>
    <phoneticPr fontId="1" type="noConversion"/>
  </si>
  <si>
    <t>L1</t>
    <phoneticPr fontId="1" type="noConversion"/>
  </si>
  <si>
    <t>L2</t>
    <phoneticPr fontId="1" type="noConversion"/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</si>
  <si>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</si>
  <si>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</si>
  <si>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</si>
  <si>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</si>
  <si>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</si>
  <si>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</si>
  <si>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</si>
  <si>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</si>
  <si>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</si>
  <si>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landmark</t>
    <phoneticPr fontId="1" type="noConversion"/>
  </si>
  <si>
    <t>tag</t>
    <phoneticPr fontId="1" type="noConversion"/>
  </si>
  <si>
    <t>height</t>
    <phoneticPr fontId="1" type="noConversion"/>
  </si>
  <si>
    <t>line start</t>
    <phoneticPr fontId="1" type="noConversion"/>
  </si>
  <si>
    <t>line end</t>
    <phoneticPr fontId="1" type="noConversion"/>
  </si>
  <si>
    <t xml:space="preserve">line end </t>
    <phoneticPr fontId="1" type="noConversion"/>
  </si>
  <si>
    <t>offset x</t>
    <phoneticPr fontId="1" type="noConversion"/>
  </si>
  <si>
    <t>offset y</t>
    <phoneticPr fontId="1" type="noConversion"/>
  </si>
  <si>
    <r>
      <t>对应“</t>
    </r>
    <r>
      <rPr>
        <b/>
        <sz val="11"/>
        <color rgb="FFFF0000"/>
        <rFont val="宋体"/>
        <family val="3"/>
        <charset val="134"/>
        <scheme val="minor"/>
      </rPr>
      <t>顺丰陈村规划图输出扬版本20191112.pdf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</si>
  <si>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r>
      <t>对应“</t>
    </r>
    <r>
      <rPr>
        <b/>
        <sz val="11"/>
        <color rgb="FFFF0000"/>
        <rFont val="宋体"/>
        <family val="3"/>
        <charset val="134"/>
        <scheme val="minor"/>
      </rPr>
      <t>顺丰陈村规划图输出扬版本20191209.pdf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</si>
  <si>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t>上横线</t>
    <phoneticPr fontId="1" type="noConversion"/>
  </si>
  <si>
    <t>左1竖线</t>
    <phoneticPr fontId="1" type="noConversion"/>
  </si>
  <si>
    <t>左2竖线</t>
    <phoneticPr fontId="1" type="noConversion"/>
  </si>
  <si>
    <t>左3竖线</t>
    <phoneticPr fontId="1" type="noConversion"/>
  </si>
  <si>
    <t>左4竖线</t>
    <phoneticPr fontId="1" type="noConversion"/>
  </si>
  <si>
    <t>左5竖线</t>
    <phoneticPr fontId="1" type="noConversion"/>
  </si>
  <si>
    <t>左6竖线</t>
    <phoneticPr fontId="1" type="noConversion"/>
  </si>
  <si>
    <t>上长直线</t>
    <phoneticPr fontId="1" type="noConversion"/>
  </si>
  <si>
    <t>下长直线</t>
    <phoneticPr fontId="1" type="noConversion"/>
  </si>
  <si>
    <t>中长直线</t>
    <phoneticPr fontId="1" type="noConversion"/>
  </si>
  <si>
    <t>vertical</t>
    <phoneticPr fontId="1" type="noConversion"/>
  </si>
  <si>
    <t>horizontal</t>
    <phoneticPr fontId="1" type="noConversion"/>
  </si>
  <si>
    <t>右1直线</t>
    <phoneticPr fontId="1" type="noConversion"/>
  </si>
  <si>
    <t>右2直线</t>
    <phoneticPr fontId="1" type="noConversion"/>
  </si>
  <si>
    <t>右3直线</t>
    <phoneticPr fontId="1" type="noConversion"/>
  </si>
  <si>
    <t>发车位+寻库的20cm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</si>
  <si>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</si>
  <si>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</si>
  <si>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</si>
  <si>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上1直线</t>
    <phoneticPr fontId="1" type="noConversion"/>
  </si>
  <si>
    <t>加20cm寻库</t>
    <phoneticPr fontId="1" type="noConversion"/>
  </si>
  <si>
    <t>上2直线</t>
    <phoneticPr fontId="1" type="noConversion"/>
  </si>
  <si>
    <t>上3直线</t>
    <phoneticPr fontId="1" type="noConversion"/>
  </si>
  <si>
    <t>上4直线</t>
    <phoneticPr fontId="1" type="noConversion"/>
  </si>
  <si>
    <t>上5直线</t>
    <phoneticPr fontId="1" type="noConversion"/>
  </si>
  <si>
    <t>上6直线</t>
    <phoneticPr fontId="1" type="noConversion"/>
  </si>
  <si>
    <t>上7直线</t>
    <phoneticPr fontId="1" type="noConversion"/>
  </si>
  <si>
    <t>寻库“十”字</t>
    <phoneticPr fontId="1" type="noConversion"/>
  </si>
  <si>
    <t>加40cm寻库</t>
    <phoneticPr fontId="1" type="noConversion"/>
  </si>
  <si>
    <t>另外加的“十”字</t>
    <phoneticPr fontId="1" type="noConversion"/>
  </si>
  <si>
    <t xml:space="preserve"> </t>
    <phoneticPr fontId="1" type="noConversion"/>
  </si>
  <si>
    <r>
      <t>对应“</t>
    </r>
    <r>
      <rPr>
        <b/>
        <sz val="11"/>
        <color rgb="FFFF0000"/>
        <rFont val="宋体"/>
        <family val="3"/>
        <charset val="134"/>
        <scheme val="minor"/>
      </rPr>
      <t>顺丰陈村规划图输出扬版本20200110.pdf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</si>
  <si>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t>line_start</t>
    <phoneticPr fontId="1" type="noConversion"/>
  </si>
  <si>
    <t>line_end</t>
    <phoneticPr fontId="1" type="noConversion"/>
  </si>
  <si>
    <t>offset</t>
    <phoneticPr fontId="1" type="noConversion"/>
  </si>
  <si>
    <t>line_start'</t>
    <phoneticPr fontId="1" type="noConversion"/>
  </si>
  <si>
    <t>line_end'</t>
    <phoneticPr fontId="1" type="noConversion"/>
  </si>
  <si>
    <t>d</t>
    <phoneticPr fontId="1" type="noConversion"/>
  </si>
  <si>
    <t>杭州部分地地图还有问题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</si>
</sst>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0"/>
  <sheetViews>
    <sheetView workbookViewId="0">
      <selection activeCell="N92" sqref="N92"/>
    </sheetView>
  </sheetViews>
  <sheetFormatPr defaultRowHeight="13.5"/>
  <cols>
    <col min="1" max="1" width="7.875" customWidth="1"/>
  </cols>
  <sheetData>
    <row r="1" spans="1:14">
      <c r="N1" t="s">
        <v>14</v>
      </c>
    </row>
    <row r="2" spans="1:14">
      <c r="A2" t="s">
        <v>0</v>
      </c>
    </row>
    <row r="3" spans="1:14">
      <c r="A3" t="s">
        <v>15</v>
      </c>
      <c r="D3" t="s">
        <v>16</v>
      </c>
      <c r="G3" t="s">
        <v>18</v>
      </c>
      <c r="H3" t="s">
        <v>19</v>
      </c>
      <c r="I3" t="s">
        <v>15</v>
      </c>
      <c r="L3" t="s">
        <v>17</v>
      </c>
    </row>
    <row r="4" spans="1:14">
      <c r="A4">
        <f>-3097-82</f>
        <v>-3179</v>
      </c>
      <c r="B4">
        <f>-153-76-290</f>
        <v>-519</v>
      </c>
      <c r="D4">
        <f>-2441+82</f>
        <v>-2359</v>
      </c>
      <c r="E4">
        <f t="shared" ref="E4:E10" si="0">-153-76-290</f>
        <v>-519</v>
      </c>
      <c r="G4">
        <f>-1*A4+150</f>
        <v>3329</v>
      </c>
      <c r="H4">
        <f>-1*B4+150</f>
        <v>669</v>
      </c>
      <c r="I4">
        <f t="shared" ref="I4:J8" si="1">A4+G4</f>
        <v>150</v>
      </c>
      <c r="J4">
        <f t="shared" si="1"/>
        <v>150</v>
      </c>
      <c r="L4">
        <f t="shared" ref="L4:M11" si="2">D4+G4</f>
        <v>970</v>
      </c>
      <c r="M4">
        <f t="shared" si="2"/>
        <v>150</v>
      </c>
    </row>
    <row r="5" spans="1:14">
      <c r="A5">
        <f>-3097-82</f>
        <v>-3179</v>
      </c>
      <c r="B5">
        <f t="shared" ref="B5:B10" si="3">-153-76</f>
        <v>-229</v>
      </c>
      <c r="D5">
        <f>-3097-82</f>
        <v>-3179</v>
      </c>
      <c r="E5">
        <f t="shared" si="0"/>
        <v>-519</v>
      </c>
      <c r="G5">
        <v>3329</v>
      </c>
      <c r="H5">
        <v>669</v>
      </c>
      <c r="I5">
        <f t="shared" si="1"/>
        <v>150</v>
      </c>
      <c r="J5">
        <f t="shared" si="1"/>
        <v>440</v>
      </c>
      <c r="L5">
        <f t="shared" si="2"/>
        <v>150</v>
      </c>
      <c r="M5">
        <f t="shared" si="2"/>
        <v>150</v>
      </c>
    </row>
    <row r="6" spans="1:14">
      <c r="A6">
        <f>-2933-82</f>
        <v>-3015</v>
      </c>
      <c r="B6">
        <f t="shared" si="3"/>
        <v>-229</v>
      </c>
      <c r="D6">
        <f>-2933-82</f>
        <v>-3015</v>
      </c>
      <c r="E6">
        <f t="shared" si="0"/>
        <v>-519</v>
      </c>
      <c r="G6">
        <v>3329</v>
      </c>
      <c r="H6">
        <v>669</v>
      </c>
      <c r="I6">
        <f t="shared" si="1"/>
        <v>314</v>
      </c>
      <c r="J6">
        <f t="shared" si="1"/>
        <v>440</v>
      </c>
      <c r="L6">
        <f t="shared" si="2"/>
        <v>314</v>
      </c>
      <c r="M6">
        <f t="shared" si="2"/>
        <v>150</v>
      </c>
    </row>
    <row r="7" spans="1:14">
      <c r="A7">
        <f>-2769-82</f>
        <v>-2851</v>
      </c>
      <c r="B7">
        <f t="shared" si="3"/>
        <v>-229</v>
      </c>
      <c r="D7">
        <f>-2769-82</f>
        <v>-2851</v>
      </c>
      <c r="E7">
        <f t="shared" si="0"/>
        <v>-519</v>
      </c>
      <c r="G7">
        <v>3329</v>
      </c>
      <c r="H7">
        <v>669</v>
      </c>
      <c r="I7">
        <f t="shared" si="1"/>
        <v>478</v>
      </c>
      <c r="J7">
        <f t="shared" si="1"/>
        <v>440</v>
      </c>
      <c r="L7">
        <f t="shared" si="2"/>
        <v>478</v>
      </c>
      <c r="M7">
        <f t="shared" si="2"/>
        <v>150</v>
      </c>
    </row>
    <row r="8" spans="1:14">
      <c r="A8">
        <f>-2605-82</f>
        <v>-2687</v>
      </c>
      <c r="B8">
        <f t="shared" si="3"/>
        <v>-229</v>
      </c>
      <c r="D8">
        <f>-2605-82</f>
        <v>-2687</v>
      </c>
      <c r="E8">
        <f t="shared" si="0"/>
        <v>-519</v>
      </c>
      <c r="G8">
        <v>3329</v>
      </c>
      <c r="H8">
        <v>669</v>
      </c>
      <c r="I8">
        <f t="shared" si="1"/>
        <v>642</v>
      </c>
      <c r="J8">
        <f t="shared" si="1"/>
        <v>440</v>
      </c>
      <c r="L8">
        <f t="shared" si="2"/>
        <v>642</v>
      </c>
      <c r="M8">
        <f t="shared" si="2"/>
        <v>150</v>
      </c>
    </row>
    <row r="9" spans="1:14">
      <c r="A9">
        <f>-2441-82</f>
        <v>-2523</v>
      </c>
      <c r="B9">
        <f t="shared" si="3"/>
        <v>-229</v>
      </c>
      <c r="D9">
        <f>-2441-82</f>
        <v>-2523</v>
      </c>
      <c r="E9">
        <f t="shared" si="0"/>
        <v>-519</v>
      </c>
      <c r="G9">
        <v>3329</v>
      </c>
      <c r="H9">
        <v>669</v>
      </c>
      <c r="I9">
        <f>A9+G9</f>
        <v>806</v>
      </c>
      <c r="J9">
        <f>B9+H9</f>
        <v>440</v>
      </c>
      <c r="L9">
        <f>D9+G9</f>
        <v>806</v>
      </c>
      <c r="M9">
        <f>E9+H9</f>
        <v>150</v>
      </c>
    </row>
    <row r="10" spans="1:14">
      <c r="A10">
        <f>-2441+82</f>
        <v>-2359</v>
      </c>
      <c r="B10">
        <f t="shared" si="3"/>
        <v>-229</v>
      </c>
      <c r="D10">
        <f>-2441+82</f>
        <v>-2359</v>
      </c>
      <c r="E10">
        <f t="shared" si="0"/>
        <v>-519</v>
      </c>
      <c r="G10">
        <v>3329</v>
      </c>
      <c r="H10">
        <v>669</v>
      </c>
      <c r="I10">
        <f>A10+G10</f>
        <v>970</v>
      </c>
      <c r="J10">
        <f>B10+H10</f>
        <v>440</v>
      </c>
      <c r="L10">
        <f>D10+G10</f>
        <v>970</v>
      </c>
      <c r="M10">
        <f>E10+H10</f>
        <v>150</v>
      </c>
    </row>
    <row r="11" spans="1:14">
      <c r="G11">
        <v>3329</v>
      </c>
      <c r="H11">
        <v>669</v>
      </c>
      <c r="I11">
        <f t="shared" ref="I11:J11" si="4">A11+G11</f>
        <v>3329</v>
      </c>
      <c r="J11">
        <f t="shared" si="4"/>
        <v>669</v>
      </c>
      <c r="L11">
        <f t="shared" si="2"/>
        <v>3329</v>
      </c>
      <c r="M11">
        <f t="shared" si="2"/>
        <v>669</v>
      </c>
    </row>
    <row r="12" spans="1:14">
      <c r="A12">
        <v>-3097</v>
      </c>
      <c r="B12">
        <f>-153-76</f>
        <v>-229</v>
      </c>
      <c r="D12">
        <f>2609+76</f>
        <v>2685</v>
      </c>
      <c r="E12">
        <f>-153-76</f>
        <v>-229</v>
      </c>
      <c r="G12">
        <v>3329</v>
      </c>
      <c r="H12">
        <v>669</v>
      </c>
      <c r="I12">
        <f>A12+G12</f>
        <v>232</v>
      </c>
      <c r="J12">
        <f>B12+H12</f>
        <v>440</v>
      </c>
      <c r="L12">
        <f>D12+G12</f>
        <v>6014</v>
      </c>
      <c r="M12">
        <f>E12+H12</f>
        <v>440</v>
      </c>
    </row>
    <row r="13" spans="1:14">
      <c r="A13">
        <v>-3097</v>
      </c>
      <c r="B13">
        <f>-153+76</f>
        <v>-77</v>
      </c>
      <c r="D13">
        <f>2609-76</f>
        <v>2533</v>
      </c>
      <c r="E13">
        <f>-153+76</f>
        <v>-77</v>
      </c>
      <c r="G13">
        <v>3329</v>
      </c>
      <c r="H13">
        <v>669</v>
      </c>
      <c r="I13">
        <f t="shared" ref="I13:J30" si="5">A13+G13</f>
        <v>232</v>
      </c>
      <c r="J13">
        <f t="shared" si="5"/>
        <v>592</v>
      </c>
      <c r="L13">
        <f t="shared" ref="L13:M29" si="6">D13+G13</f>
        <v>5862</v>
      </c>
      <c r="M13">
        <f t="shared" si="6"/>
        <v>592</v>
      </c>
    </row>
    <row r="14" spans="1:14">
      <c r="A14">
        <v>-3097</v>
      </c>
      <c r="B14">
        <f>-153+76+153</f>
        <v>76</v>
      </c>
      <c r="D14">
        <f>2456-76</f>
        <v>2380</v>
      </c>
      <c r="E14">
        <f>0+76</f>
        <v>76</v>
      </c>
      <c r="G14">
        <v>3329</v>
      </c>
      <c r="H14">
        <v>669</v>
      </c>
      <c r="I14">
        <f t="shared" si="5"/>
        <v>232</v>
      </c>
      <c r="J14">
        <f t="shared" si="5"/>
        <v>745</v>
      </c>
      <c r="L14">
        <f t="shared" si="6"/>
        <v>5709</v>
      </c>
      <c r="M14">
        <f t="shared" si="6"/>
        <v>745</v>
      </c>
    </row>
    <row r="15" spans="1:14">
      <c r="A15">
        <f>2609+76</f>
        <v>2685</v>
      </c>
      <c r="B15">
        <f>-153-76</f>
        <v>-229</v>
      </c>
      <c r="D15">
        <f>2609+76</f>
        <v>2685</v>
      </c>
      <c r="E15">
        <f>2590-76</f>
        <v>2514</v>
      </c>
      <c r="G15">
        <v>3329</v>
      </c>
      <c r="H15">
        <v>669</v>
      </c>
      <c r="I15">
        <f t="shared" si="5"/>
        <v>6014</v>
      </c>
      <c r="J15">
        <f t="shared" si="5"/>
        <v>440</v>
      </c>
      <c r="L15">
        <f t="shared" si="6"/>
        <v>6014</v>
      </c>
      <c r="M15">
        <f t="shared" si="6"/>
        <v>3183</v>
      </c>
    </row>
    <row r="16" spans="1:14">
      <c r="A16">
        <f>2609-76</f>
        <v>2533</v>
      </c>
      <c r="B16">
        <f>-153+76</f>
        <v>-77</v>
      </c>
      <c r="D16">
        <f>2609-76</f>
        <v>2533</v>
      </c>
      <c r="E16">
        <f>2590+76</f>
        <v>2666</v>
      </c>
      <c r="G16">
        <v>3329</v>
      </c>
      <c r="H16">
        <v>669</v>
      </c>
      <c r="I16">
        <f t="shared" si="5"/>
        <v>5862</v>
      </c>
      <c r="J16">
        <f t="shared" si="5"/>
        <v>592</v>
      </c>
      <c r="L16">
        <f t="shared" si="6"/>
        <v>5862</v>
      </c>
      <c r="M16">
        <f t="shared" si="6"/>
        <v>3335</v>
      </c>
    </row>
    <row r="17" spans="1:13">
      <c r="A17">
        <f>2456-76</f>
        <v>2380</v>
      </c>
      <c r="B17">
        <f>0+76</f>
        <v>76</v>
      </c>
      <c r="D17">
        <f>2456-76</f>
        <v>2380</v>
      </c>
      <c r="E17">
        <f>2743+76</f>
        <v>2819</v>
      </c>
      <c r="G17">
        <v>3329</v>
      </c>
      <c r="H17">
        <v>669</v>
      </c>
      <c r="I17">
        <f t="shared" si="5"/>
        <v>5709</v>
      </c>
      <c r="J17">
        <f t="shared" si="5"/>
        <v>745</v>
      </c>
      <c r="L17">
        <f t="shared" si="6"/>
        <v>5709</v>
      </c>
      <c r="M17">
        <f t="shared" si="6"/>
        <v>3488</v>
      </c>
    </row>
    <row r="18" spans="1:13">
      <c r="A18">
        <f>2609+76</f>
        <v>2685</v>
      </c>
      <c r="B18">
        <f>2590-76</f>
        <v>2514</v>
      </c>
      <c r="D18">
        <v>3957</v>
      </c>
      <c r="E18">
        <f>2743-152-76</f>
        <v>2515</v>
      </c>
      <c r="G18">
        <v>3329</v>
      </c>
      <c r="H18">
        <v>669</v>
      </c>
      <c r="I18">
        <f t="shared" si="5"/>
        <v>6014</v>
      </c>
      <c r="J18">
        <f t="shared" si="5"/>
        <v>3183</v>
      </c>
      <c r="L18">
        <f t="shared" si="6"/>
        <v>7286</v>
      </c>
      <c r="M18">
        <f t="shared" si="6"/>
        <v>3184</v>
      </c>
    </row>
    <row r="19" spans="1:13">
      <c r="A19">
        <f>2609-76</f>
        <v>2533</v>
      </c>
      <c r="B19">
        <f>2590+76</f>
        <v>2666</v>
      </c>
      <c r="D19">
        <v>3957</v>
      </c>
      <c r="E19">
        <f>2743-76</f>
        <v>2667</v>
      </c>
      <c r="G19">
        <v>3329</v>
      </c>
      <c r="H19">
        <v>669</v>
      </c>
      <c r="I19">
        <f t="shared" si="5"/>
        <v>5862</v>
      </c>
      <c r="J19">
        <f t="shared" si="5"/>
        <v>3335</v>
      </c>
      <c r="L19">
        <f t="shared" si="6"/>
        <v>7286</v>
      </c>
      <c r="M19">
        <f t="shared" si="6"/>
        <v>3336</v>
      </c>
    </row>
    <row r="20" spans="1:13">
      <c r="A20">
        <f>2456-76</f>
        <v>2380</v>
      </c>
      <c r="B20">
        <f>2743+76</f>
        <v>2819</v>
      </c>
      <c r="D20">
        <v>3957</v>
      </c>
      <c r="E20">
        <f>2743+76</f>
        <v>2819</v>
      </c>
      <c r="G20">
        <v>3329</v>
      </c>
      <c r="H20">
        <v>669</v>
      </c>
      <c r="I20">
        <f t="shared" si="5"/>
        <v>5709</v>
      </c>
      <c r="J20">
        <f t="shared" si="5"/>
        <v>3488</v>
      </c>
      <c r="L20">
        <f t="shared" si="6"/>
        <v>7286</v>
      </c>
      <c r="M20">
        <f t="shared" si="6"/>
        <v>3488</v>
      </c>
    </row>
    <row r="21" spans="1:13">
      <c r="G21">
        <v>3329</v>
      </c>
      <c r="H21">
        <v>669</v>
      </c>
      <c r="I21">
        <f t="shared" si="5"/>
        <v>3329</v>
      </c>
      <c r="J21">
        <f t="shared" si="5"/>
        <v>669</v>
      </c>
      <c r="L21">
        <f t="shared" si="6"/>
        <v>3329</v>
      </c>
      <c r="M21">
        <f t="shared" si="6"/>
        <v>669</v>
      </c>
    </row>
    <row r="22" spans="1:13">
      <c r="A22">
        <f>2807-77</f>
        <v>2730</v>
      </c>
      <c r="B22">
        <f>2743+76</f>
        <v>2819</v>
      </c>
      <c r="D22">
        <f>2807-77</f>
        <v>2730</v>
      </c>
      <c r="E22">
        <f>2743+76+300</f>
        <v>3119</v>
      </c>
      <c r="G22">
        <v>3329</v>
      </c>
      <c r="H22">
        <v>669</v>
      </c>
      <c r="I22">
        <f t="shared" si="5"/>
        <v>6059</v>
      </c>
      <c r="J22">
        <f t="shared" si="5"/>
        <v>3488</v>
      </c>
      <c r="L22">
        <f t="shared" si="6"/>
        <v>6059</v>
      </c>
      <c r="M22">
        <f t="shared" si="6"/>
        <v>3788</v>
      </c>
    </row>
    <row r="23" spans="1:13">
      <c r="A23">
        <f>2961-77</f>
        <v>2884</v>
      </c>
      <c r="B23">
        <f>2743+76</f>
        <v>2819</v>
      </c>
      <c r="D23">
        <f>2961-77</f>
        <v>2884</v>
      </c>
      <c r="E23">
        <f>2743+76+300</f>
        <v>3119</v>
      </c>
      <c r="G23">
        <v>3329</v>
      </c>
      <c r="H23">
        <v>669</v>
      </c>
      <c r="I23">
        <f t="shared" si="5"/>
        <v>6213</v>
      </c>
      <c r="J23">
        <f t="shared" si="5"/>
        <v>3488</v>
      </c>
      <c r="L23">
        <f t="shared" si="6"/>
        <v>6213</v>
      </c>
      <c r="M23">
        <f t="shared" si="6"/>
        <v>3788</v>
      </c>
    </row>
    <row r="24" spans="1:13">
      <c r="A24">
        <f>2961+77</f>
        <v>3038</v>
      </c>
      <c r="B24">
        <f>2743+76</f>
        <v>2819</v>
      </c>
      <c r="D24">
        <f>2961+77</f>
        <v>3038</v>
      </c>
      <c r="E24">
        <f>2743+76+300</f>
        <v>3119</v>
      </c>
      <c r="G24">
        <v>3329</v>
      </c>
      <c r="H24">
        <v>669</v>
      </c>
      <c r="I24">
        <f t="shared" si="5"/>
        <v>6367</v>
      </c>
      <c r="J24">
        <f t="shared" si="5"/>
        <v>3488</v>
      </c>
      <c r="L24">
        <f t="shared" si="6"/>
        <v>6367</v>
      </c>
      <c r="M24">
        <f t="shared" si="6"/>
        <v>3788</v>
      </c>
    </row>
    <row r="25" spans="1:13">
      <c r="A25">
        <f>2807-77</f>
        <v>2730</v>
      </c>
      <c r="B25">
        <f>2743+76+150</f>
        <v>2969</v>
      </c>
      <c r="D25">
        <f>2961+77</f>
        <v>3038</v>
      </c>
      <c r="E25">
        <f>2743+76+150</f>
        <v>2969</v>
      </c>
      <c r="G25">
        <v>3329</v>
      </c>
      <c r="H25">
        <v>669</v>
      </c>
      <c r="I25">
        <f t="shared" si="5"/>
        <v>6059</v>
      </c>
      <c r="J25">
        <f t="shared" si="5"/>
        <v>3638</v>
      </c>
      <c r="L25">
        <f t="shared" si="6"/>
        <v>6367</v>
      </c>
      <c r="M25">
        <f t="shared" si="6"/>
        <v>3638</v>
      </c>
    </row>
    <row r="26" spans="1:13">
      <c r="A26">
        <f>2807-77</f>
        <v>2730</v>
      </c>
      <c r="B26">
        <f>2743+76+300</f>
        <v>3119</v>
      </c>
      <c r="D26">
        <f>2961+77</f>
        <v>3038</v>
      </c>
      <c r="E26">
        <f>2743+76+300</f>
        <v>3119</v>
      </c>
      <c r="G26">
        <v>3329</v>
      </c>
      <c r="H26">
        <v>669</v>
      </c>
      <c r="I26">
        <f t="shared" si="5"/>
        <v>6059</v>
      </c>
      <c r="J26">
        <f t="shared" si="5"/>
        <v>3788</v>
      </c>
      <c r="L26">
        <f t="shared" si="6"/>
        <v>6367</v>
      </c>
      <c r="M26">
        <f t="shared" si="6"/>
        <v>3788</v>
      </c>
    </row>
    <row r="27" spans="1:13">
      <c r="G27">
        <v>3329</v>
      </c>
      <c r="H27">
        <v>669</v>
      </c>
      <c r="I27">
        <f t="shared" si="5"/>
        <v>3329</v>
      </c>
      <c r="J27">
        <f t="shared" si="5"/>
        <v>669</v>
      </c>
      <c r="L27">
        <f t="shared" si="6"/>
        <v>3329</v>
      </c>
      <c r="M27">
        <f t="shared" si="6"/>
        <v>669</v>
      </c>
    </row>
    <row r="28" spans="1:13">
      <c r="A28">
        <f>3139-77</f>
        <v>3062</v>
      </c>
      <c r="B28">
        <f>2743+76</f>
        <v>2819</v>
      </c>
      <c r="D28">
        <f>3139-77</f>
        <v>3062</v>
      </c>
      <c r="E28">
        <f>2743+76+300</f>
        <v>3119</v>
      </c>
      <c r="G28">
        <v>3329</v>
      </c>
      <c r="H28">
        <v>669</v>
      </c>
      <c r="I28">
        <f t="shared" si="5"/>
        <v>6391</v>
      </c>
      <c r="J28">
        <f t="shared" si="5"/>
        <v>3488</v>
      </c>
      <c r="L28">
        <f t="shared" si="6"/>
        <v>6391</v>
      </c>
      <c r="M28">
        <f t="shared" si="6"/>
        <v>3788</v>
      </c>
    </row>
    <row r="29" spans="1:13">
      <c r="A29">
        <f>3293-77</f>
        <v>3216</v>
      </c>
      <c r="B29">
        <f>2743+76</f>
        <v>2819</v>
      </c>
      <c r="D29">
        <f>3293-77</f>
        <v>3216</v>
      </c>
      <c r="E29">
        <f>2743+76+300</f>
        <v>3119</v>
      </c>
      <c r="G29">
        <v>3329</v>
      </c>
      <c r="H29">
        <v>669</v>
      </c>
      <c r="I29">
        <f t="shared" si="5"/>
        <v>6545</v>
      </c>
      <c r="J29">
        <f t="shared" si="5"/>
        <v>3488</v>
      </c>
      <c r="L29">
        <f t="shared" si="6"/>
        <v>6545</v>
      </c>
      <c r="M29">
        <f t="shared" si="6"/>
        <v>3788</v>
      </c>
    </row>
    <row r="30" spans="1:13">
      <c r="A30">
        <f>3293+77</f>
        <v>3370</v>
      </c>
      <c r="B30">
        <f>2743+76</f>
        <v>2819</v>
      </c>
      <c r="D30">
        <f>3293+77</f>
        <v>3370</v>
      </c>
      <c r="E30">
        <f>2743+76+300</f>
        <v>3119</v>
      </c>
      <c r="G30">
        <v>3329</v>
      </c>
      <c r="H30">
        <v>669</v>
      </c>
      <c r="I30">
        <f t="shared" si="5"/>
        <v>6699</v>
      </c>
      <c r="J30">
        <f t="shared" si="5"/>
        <v>3488</v>
      </c>
      <c r="L30">
        <f t="shared" ref="L30:M93" si="7">D30+G30</f>
        <v>6699</v>
      </c>
      <c r="M30">
        <f t="shared" si="7"/>
        <v>3788</v>
      </c>
    </row>
    <row r="31" spans="1:13">
      <c r="A31">
        <f>3139-77</f>
        <v>3062</v>
      </c>
      <c r="B31">
        <f>2743+76+150</f>
        <v>2969</v>
      </c>
      <c r="D31">
        <f>3293+77</f>
        <v>3370</v>
      </c>
      <c r="E31">
        <f>2743+76+150</f>
        <v>2969</v>
      </c>
      <c r="G31">
        <v>3329</v>
      </c>
      <c r="H31">
        <v>669</v>
      </c>
      <c r="I31">
        <f t="shared" ref="I31:J46" si="8">A31+G31</f>
        <v>6391</v>
      </c>
      <c r="J31">
        <f t="shared" si="8"/>
        <v>3638</v>
      </c>
      <c r="L31">
        <f t="shared" si="7"/>
        <v>6699</v>
      </c>
      <c r="M31">
        <f t="shared" si="7"/>
        <v>3638</v>
      </c>
    </row>
    <row r="32" spans="1:13">
      <c r="A32">
        <f>3139-77</f>
        <v>3062</v>
      </c>
      <c r="B32">
        <f>2743+76+300</f>
        <v>3119</v>
      </c>
      <c r="D32">
        <f>3293+77</f>
        <v>3370</v>
      </c>
      <c r="E32">
        <f>2743+76+300</f>
        <v>3119</v>
      </c>
      <c r="G32">
        <v>3329</v>
      </c>
      <c r="H32">
        <v>669</v>
      </c>
      <c r="I32">
        <f t="shared" si="8"/>
        <v>6391</v>
      </c>
      <c r="J32">
        <f t="shared" si="8"/>
        <v>3788</v>
      </c>
      <c r="L32">
        <f t="shared" si="7"/>
        <v>6699</v>
      </c>
      <c r="M32">
        <f t="shared" si="7"/>
        <v>3788</v>
      </c>
    </row>
    <row r="33" spans="1:13">
      <c r="G33">
        <v>3329</v>
      </c>
      <c r="H33">
        <v>669</v>
      </c>
      <c r="I33">
        <f t="shared" si="8"/>
        <v>3329</v>
      </c>
      <c r="J33">
        <f t="shared" si="8"/>
        <v>669</v>
      </c>
      <c r="L33">
        <f t="shared" si="7"/>
        <v>3329</v>
      </c>
      <c r="M33">
        <f t="shared" si="7"/>
        <v>669</v>
      </c>
    </row>
    <row r="34" spans="1:13">
      <c r="A34">
        <f>3471-77</f>
        <v>3394</v>
      </c>
      <c r="B34">
        <f>2743+76</f>
        <v>2819</v>
      </c>
      <c r="D34">
        <f>3471-77</f>
        <v>3394</v>
      </c>
      <c r="E34">
        <f>2743+76+300</f>
        <v>3119</v>
      </c>
      <c r="G34">
        <v>3329</v>
      </c>
      <c r="H34">
        <v>669</v>
      </c>
      <c r="I34">
        <f t="shared" si="8"/>
        <v>6723</v>
      </c>
      <c r="J34">
        <f t="shared" si="8"/>
        <v>3488</v>
      </c>
      <c r="L34">
        <f t="shared" si="7"/>
        <v>6723</v>
      </c>
      <c r="M34">
        <f t="shared" si="7"/>
        <v>3788</v>
      </c>
    </row>
    <row r="35" spans="1:13">
      <c r="A35">
        <f>3625-77</f>
        <v>3548</v>
      </c>
      <c r="B35">
        <f>2743+76</f>
        <v>2819</v>
      </c>
      <c r="D35">
        <f>3625-77</f>
        <v>3548</v>
      </c>
      <c r="E35">
        <f>2743+76+300</f>
        <v>3119</v>
      </c>
      <c r="G35">
        <v>3329</v>
      </c>
      <c r="H35">
        <v>669</v>
      </c>
      <c r="I35">
        <f t="shared" si="8"/>
        <v>6877</v>
      </c>
      <c r="J35">
        <f t="shared" si="8"/>
        <v>3488</v>
      </c>
      <c r="L35">
        <f t="shared" si="7"/>
        <v>6877</v>
      </c>
      <c r="M35">
        <f t="shared" si="7"/>
        <v>3788</v>
      </c>
    </row>
    <row r="36" spans="1:13">
      <c r="A36">
        <f>3625+77</f>
        <v>3702</v>
      </c>
      <c r="B36">
        <f>2743+76</f>
        <v>2819</v>
      </c>
      <c r="D36">
        <f>3625+77</f>
        <v>3702</v>
      </c>
      <c r="E36">
        <f>2743+76+300</f>
        <v>3119</v>
      </c>
      <c r="G36">
        <v>3329</v>
      </c>
      <c r="H36">
        <v>669</v>
      </c>
      <c r="I36">
        <f t="shared" si="8"/>
        <v>7031</v>
      </c>
      <c r="J36">
        <f t="shared" si="8"/>
        <v>3488</v>
      </c>
      <c r="L36">
        <f t="shared" si="7"/>
        <v>7031</v>
      </c>
      <c r="M36">
        <f t="shared" si="7"/>
        <v>3788</v>
      </c>
    </row>
    <row r="37" spans="1:13">
      <c r="A37">
        <f>3471-77</f>
        <v>3394</v>
      </c>
      <c r="B37">
        <f>2743+76+150</f>
        <v>2969</v>
      </c>
      <c r="D37">
        <f>3625+77</f>
        <v>3702</v>
      </c>
      <c r="E37">
        <f>2743+76+150</f>
        <v>2969</v>
      </c>
      <c r="G37">
        <v>3329</v>
      </c>
      <c r="H37">
        <v>669</v>
      </c>
      <c r="I37">
        <f t="shared" si="8"/>
        <v>6723</v>
      </c>
      <c r="J37">
        <f t="shared" si="8"/>
        <v>3638</v>
      </c>
      <c r="L37">
        <f t="shared" si="7"/>
        <v>7031</v>
      </c>
      <c r="M37">
        <f t="shared" si="7"/>
        <v>3638</v>
      </c>
    </row>
    <row r="38" spans="1:13">
      <c r="A38">
        <f>3471-77</f>
        <v>3394</v>
      </c>
      <c r="B38">
        <f>2743+76+300</f>
        <v>3119</v>
      </c>
      <c r="D38">
        <f>3625+77</f>
        <v>3702</v>
      </c>
      <c r="E38">
        <f>2743+76+300</f>
        <v>3119</v>
      </c>
      <c r="G38">
        <v>3329</v>
      </c>
      <c r="H38">
        <v>669</v>
      </c>
      <c r="I38">
        <f t="shared" si="8"/>
        <v>6723</v>
      </c>
      <c r="J38">
        <f t="shared" si="8"/>
        <v>3788</v>
      </c>
      <c r="L38">
        <f t="shared" si="7"/>
        <v>7031</v>
      </c>
      <c r="M38">
        <f t="shared" si="7"/>
        <v>3788</v>
      </c>
    </row>
    <row r="39" spans="1:13">
      <c r="G39">
        <v>3329</v>
      </c>
      <c r="H39">
        <v>669</v>
      </c>
      <c r="I39">
        <f t="shared" si="8"/>
        <v>3329</v>
      </c>
      <c r="J39">
        <f t="shared" si="8"/>
        <v>669</v>
      </c>
      <c r="L39">
        <f t="shared" si="7"/>
        <v>3329</v>
      </c>
      <c r="M39">
        <f t="shared" si="7"/>
        <v>669</v>
      </c>
    </row>
    <row r="40" spans="1:13">
      <c r="A40">
        <f>3803-77</f>
        <v>3726</v>
      </c>
      <c r="B40">
        <f>2743+76</f>
        <v>2819</v>
      </c>
      <c r="D40">
        <f>3803-77</f>
        <v>3726</v>
      </c>
      <c r="E40">
        <f>2743+76+300</f>
        <v>3119</v>
      </c>
      <c r="G40">
        <v>3329</v>
      </c>
      <c r="H40">
        <v>669</v>
      </c>
      <c r="I40">
        <f t="shared" si="8"/>
        <v>7055</v>
      </c>
      <c r="J40">
        <f t="shared" si="8"/>
        <v>3488</v>
      </c>
      <c r="L40">
        <f t="shared" si="7"/>
        <v>7055</v>
      </c>
      <c r="M40">
        <f t="shared" si="7"/>
        <v>3788</v>
      </c>
    </row>
    <row r="41" spans="1:13">
      <c r="A41">
        <f>3803+77</f>
        <v>3880</v>
      </c>
      <c r="B41">
        <f>2743+76</f>
        <v>2819</v>
      </c>
      <c r="D41">
        <f>3803+77</f>
        <v>3880</v>
      </c>
      <c r="E41">
        <f>2743+76+300</f>
        <v>3119</v>
      </c>
      <c r="G41">
        <v>3329</v>
      </c>
      <c r="H41">
        <v>669</v>
      </c>
      <c r="I41">
        <f t="shared" si="8"/>
        <v>7209</v>
      </c>
      <c r="J41">
        <f t="shared" si="8"/>
        <v>3488</v>
      </c>
      <c r="L41">
        <f t="shared" si="7"/>
        <v>7209</v>
      </c>
      <c r="M41">
        <f t="shared" si="7"/>
        <v>3788</v>
      </c>
    </row>
    <row r="42" spans="1:13">
      <c r="A42">
        <f>3957+77</f>
        <v>4034</v>
      </c>
      <c r="B42">
        <f>2743+76</f>
        <v>2819</v>
      </c>
      <c r="D42">
        <f>3957+77</f>
        <v>4034</v>
      </c>
      <c r="E42">
        <f>2743+76+300</f>
        <v>3119</v>
      </c>
      <c r="G42">
        <v>3329</v>
      </c>
      <c r="H42">
        <v>669</v>
      </c>
      <c r="I42">
        <f t="shared" si="8"/>
        <v>7363</v>
      </c>
      <c r="J42">
        <f t="shared" si="8"/>
        <v>3488</v>
      </c>
      <c r="L42">
        <f t="shared" si="7"/>
        <v>7363</v>
      </c>
      <c r="M42">
        <f t="shared" si="7"/>
        <v>3788</v>
      </c>
    </row>
    <row r="43" spans="1:13">
      <c r="A43">
        <f>3803-77</f>
        <v>3726</v>
      </c>
      <c r="B43">
        <f>2743+76+150</f>
        <v>2969</v>
      </c>
      <c r="D43">
        <f>3957+77</f>
        <v>4034</v>
      </c>
      <c r="E43">
        <f>2743+76+150</f>
        <v>2969</v>
      </c>
      <c r="G43">
        <v>3329</v>
      </c>
      <c r="H43">
        <v>669</v>
      </c>
      <c r="I43">
        <f t="shared" si="8"/>
        <v>7055</v>
      </c>
      <c r="J43">
        <f t="shared" si="8"/>
        <v>3638</v>
      </c>
      <c r="L43">
        <f t="shared" si="7"/>
        <v>7363</v>
      </c>
      <c r="M43">
        <f t="shared" si="7"/>
        <v>3638</v>
      </c>
    </row>
    <row r="44" spans="1:13">
      <c r="A44">
        <f>3803-77</f>
        <v>3726</v>
      </c>
      <c r="B44">
        <f>2743+76+300</f>
        <v>3119</v>
      </c>
      <c r="D44">
        <f>3957+77</f>
        <v>4034</v>
      </c>
      <c r="E44">
        <f>2743+76+300</f>
        <v>3119</v>
      </c>
      <c r="G44">
        <v>3329</v>
      </c>
      <c r="H44">
        <v>669</v>
      </c>
      <c r="I44">
        <f t="shared" si="8"/>
        <v>7055</v>
      </c>
      <c r="J44">
        <f t="shared" si="8"/>
        <v>3788</v>
      </c>
      <c r="L44">
        <f t="shared" si="7"/>
        <v>7363</v>
      </c>
      <c r="M44">
        <f t="shared" si="7"/>
        <v>3788</v>
      </c>
    </row>
    <row r="45" spans="1:13">
      <c r="G45">
        <v>3329</v>
      </c>
      <c r="H45">
        <v>669</v>
      </c>
      <c r="I45">
        <f t="shared" si="8"/>
        <v>3329</v>
      </c>
      <c r="J45">
        <f t="shared" si="8"/>
        <v>669</v>
      </c>
      <c r="L45">
        <f t="shared" si="7"/>
        <v>3329</v>
      </c>
      <c r="M45">
        <f t="shared" si="7"/>
        <v>669</v>
      </c>
    </row>
    <row r="46" spans="1:13">
      <c r="A46">
        <f>2609+76</f>
        <v>2685</v>
      </c>
      <c r="B46">
        <f>1472-77</f>
        <v>1395</v>
      </c>
      <c r="D46">
        <f>2609+76+300</f>
        <v>2985</v>
      </c>
      <c r="E46">
        <f>1472-77</f>
        <v>1395</v>
      </c>
      <c r="G46">
        <v>3329</v>
      </c>
      <c r="H46">
        <v>669</v>
      </c>
      <c r="I46">
        <f t="shared" si="8"/>
        <v>6014</v>
      </c>
      <c r="J46">
        <f t="shared" si="8"/>
        <v>2064</v>
      </c>
      <c r="L46">
        <f t="shared" si="7"/>
        <v>6314</v>
      </c>
      <c r="M46">
        <f t="shared" si="7"/>
        <v>2064</v>
      </c>
    </row>
    <row r="47" spans="1:13">
      <c r="A47">
        <f>2609+76</f>
        <v>2685</v>
      </c>
      <c r="B47">
        <f>1472+77</f>
        <v>1549</v>
      </c>
      <c r="D47">
        <f>2609+76+300</f>
        <v>2985</v>
      </c>
      <c r="E47">
        <f>1472+77</f>
        <v>1549</v>
      </c>
      <c r="G47">
        <v>3329</v>
      </c>
      <c r="H47">
        <v>669</v>
      </c>
      <c r="I47">
        <f t="shared" ref="I47:J62" si="9">A47+G47</f>
        <v>6014</v>
      </c>
      <c r="J47">
        <f t="shared" si="9"/>
        <v>2218</v>
      </c>
      <c r="L47">
        <f t="shared" si="7"/>
        <v>6314</v>
      </c>
      <c r="M47">
        <f t="shared" si="7"/>
        <v>2218</v>
      </c>
    </row>
    <row r="48" spans="1:13">
      <c r="A48">
        <f>2609+76</f>
        <v>2685</v>
      </c>
      <c r="B48">
        <f>1626+77</f>
        <v>1703</v>
      </c>
      <c r="D48">
        <f>2609+76+300</f>
        <v>2985</v>
      </c>
      <c r="E48">
        <f>1626+77</f>
        <v>1703</v>
      </c>
      <c r="G48">
        <v>3329</v>
      </c>
      <c r="H48">
        <v>669</v>
      </c>
      <c r="I48">
        <f t="shared" si="9"/>
        <v>6014</v>
      </c>
      <c r="J48">
        <f t="shared" si="9"/>
        <v>2372</v>
      </c>
      <c r="L48">
        <f t="shared" si="7"/>
        <v>6314</v>
      </c>
      <c r="M48">
        <f t="shared" si="7"/>
        <v>2372</v>
      </c>
    </row>
    <row r="49" spans="1:13">
      <c r="A49">
        <f>2609+76+150</f>
        <v>2835</v>
      </c>
      <c r="B49">
        <f>1472-77</f>
        <v>1395</v>
      </c>
      <c r="D49">
        <f>2609+76+150</f>
        <v>2835</v>
      </c>
      <c r="E49">
        <f>1626+77</f>
        <v>1703</v>
      </c>
      <c r="G49">
        <v>3329</v>
      </c>
      <c r="H49">
        <v>669</v>
      </c>
      <c r="I49">
        <f t="shared" si="9"/>
        <v>6164</v>
      </c>
      <c r="J49">
        <f t="shared" si="9"/>
        <v>2064</v>
      </c>
      <c r="L49">
        <f t="shared" si="7"/>
        <v>6164</v>
      </c>
      <c r="M49">
        <f t="shared" si="7"/>
        <v>2372</v>
      </c>
    </row>
    <row r="50" spans="1:13">
      <c r="A50">
        <f>2609+76+300</f>
        <v>2985</v>
      </c>
      <c r="B50">
        <f>1472-77</f>
        <v>1395</v>
      </c>
      <c r="D50">
        <f>2609+76+300</f>
        <v>2985</v>
      </c>
      <c r="E50">
        <f>1626+77</f>
        <v>1703</v>
      </c>
      <c r="G50">
        <v>3329</v>
      </c>
      <c r="H50">
        <v>669</v>
      </c>
      <c r="I50">
        <f t="shared" si="9"/>
        <v>6314</v>
      </c>
      <c r="J50">
        <f t="shared" si="9"/>
        <v>2064</v>
      </c>
      <c r="L50">
        <f t="shared" si="7"/>
        <v>6314</v>
      </c>
      <c r="M50">
        <f t="shared" si="7"/>
        <v>2372</v>
      </c>
    </row>
    <row r="51" spans="1:13">
      <c r="G51">
        <v>3329</v>
      </c>
      <c r="H51">
        <v>669</v>
      </c>
      <c r="I51">
        <f t="shared" si="9"/>
        <v>3329</v>
      </c>
      <c r="J51">
        <f t="shared" si="9"/>
        <v>669</v>
      </c>
      <c r="L51">
        <f t="shared" si="7"/>
        <v>3329</v>
      </c>
      <c r="M51">
        <f t="shared" si="7"/>
        <v>669</v>
      </c>
    </row>
    <row r="52" spans="1:13">
      <c r="A52">
        <f>2609+76</f>
        <v>2685</v>
      </c>
      <c r="B52">
        <f>1804-77</f>
        <v>1727</v>
      </c>
      <c r="D52">
        <f>2609+76+300</f>
        <v>2985</v>
      </c>
      <c r="E52">
        <f>1804-77</f>
        <v>1727</v>
      </c>
      <c r="G52">
        <v>3329</v>
      </c>
      <c r="H52">
        <v>669</v>
      </c>
      <c r="I52">
        <f t="shared" si="9"/>
        <v>6014</v>
      </c>
      <c r="J52">
        <f t="shared" si="9"/>
        <v>2396</v>
      </c>
      <c r="L52">
        <f t="shared" si="7"/>
        <v>6314</v>
      </c>
      <c r="M52">
        <f t="shared" si="7"/>
        <v>2396</v>
      </c>
    </row>
    <row r="53" spans="1:13">
      <c r="A53">
        <f>2609+76</f>
        <v>2685</v>
      </c>
      <c r="B53">
        <f>1804+77</f>
        <v>1881</v>
      </c>
      <c r="D53">
        <f>2609+76+300</f>
        <v>2985</v>
      </c>
      <c r="E53">
        <f>1804+77</f>
        <v>1881</v>
      </c>
      <c r="G53">
        <v>3329</v>
      </c>
      <c r="H53">
        <v>669</v>
      </c>
      <c r="I53">
        <f t="shared" si="9"/>
        <v>6014</v>
      </c>
      <c r="J53">
        <f t="shared" si="9"/>
        <v>2550</v>
      </c>
      <c r="L53">
        <f t="shared" si="7"/>
        <v>6314</v>
      </c>
      <c r="M53">
        <f t="shared" si="7"/>
        <v>2550</v>
      </c>
    </row>
    <row r="54" spans="1:13">
      <c r="A54">
        <f>2609+76</f>
        <v>2685</v>
      </c>
      <c r="B54">
        <f>1958+77</f>
        <v>2035</v>
      </c>
      <c r="D54">
        <f>2609+76+300</f>
        <v>2985</v>
      </c>
      <c r="E54">
        <f>1958+77</f>
        <v>2035</v>
      </c>
      <c r="G54">
        <v>3329</v>
      </c>
      <c r="H54">
        <v>669</v>
      </c>
      <c r="I54">
        <f t="shared" si="9"/>
        <v>6014</v>
      </c>
      <c r="J54">
        <f t="shared" si="9"/>
        <v>2704</v>
      </c>
      <c r="L54">
        <f t="shared" si="7"/>
        <v>6314</v>
      </c>
      <c r="M54">
        <f t="shared" si="7"/>
        <v>2704</v>
      </c>
    </row>
    <row r="55" spans="1:13">
      <c r="A55">
        <f>2609+76+150</f>
        <v>2835</v>
      </c>
      <c r="B55">
        <f>1804-77</f>
        <v>1727</v>
      </c>
      <c r="D55">
        <f>2609+76+150</f>
        <v>2835</v>
      </c>
      <c r="E55">
        <f>1958+77</f>
        <v>2035</v>
      </c>
      <c r="G55">
        <v>3329</v>
      </c>
      <c r="H55">
        <v>669</v>
      </c>
      <c r="I55">
        <f t="shared" si="9"/>
        <v>6164</v>
      </c>
      <c r="J55">
        <f t="shared" si="9"/>
        <v>2396</v>
      </c>
      <c r="L55">
        <f t="shared" si="7"/>
        <v>6164</v>
      </c>
      <c r="M55">
        <f t="shared" si="7"/>
        <v>2704</v>
      </c>
    </row>
    <row r="56" spans="1:13">
      <c r="A56">
        <f>2609+76+300</f>
        <v>2985</v>
      </c>
      <c r="B56">
        <f>1804-77</f>
        <v>1727</v>
      </c>
      <c r="D56">
        <f>2609+76+300</f>
        <v>2985</v>
      </c>
      <c r="E56">
        <f>1958+77</f>
        <v>2035</v>
      </c>
      <c r="G56">
        <v>3329</v>
      </c>
      <c r="H56">
        <v>669</v>
      </c>
      <c r="I56">
        <f t="shared" si="9"/>
        <v>6314</v>
      </c>
      <c r="J56">
        <f t="shared" si="9"/>
        <v>2396</v>
      </c>
      <c r="L56">
        <f t="shared" si="7"/>
        <v>6314</v>
      </c>
      <c r="M56">
        <f t="shared" si="7"/>
        <v>2704</v>
      </c>
    </row>
    <row r="57" spans="1:13">
      <c r="G57">
        <v>3329</v>
      </c>
      <c r="H57">
        <v>669</v>
      </c>
      <c r="I57">
        <f t="shared" si="9"/>
        <v>3329</v>
      </c>
      <c r="J57">
        <f t="shared" si="9"/>
        <v>669</v>
      </c>
      <c r="L57">
        <f t="shared" si="7"/>
        <v>3329</v>
      </c>
      <c r="M57">
        <f t="shared" si="7"/>
        <v>669</v>
      </c>
    </row>
    <row r="58" spans="1:13">
      <c r="A58">
        <f>2609+76</f>
        <v>2685</v>
      </c>
      <c r="B58">
        <f>2136-77</f>
        <v>2059</v>
      </c>
      <c r="D58">
        <f>2609+76+300</f>
        <v>2985</v>
      </c>
      <c r="E58">
        <f>2136-77</f>
        <v>2059</v>
      </c>
      <c r="G58">
        <v>3329</v>
      </c>
      <c r="H58">
        <v>669</v>
      </c>
      <c r="I58">
        <f t="shared" si="9"/>
        <v>6014</v>
      </c>
      <c r="J58">
        <f t="shared" si="9"/>
        <v>2728</v>
      </c>
      <c r="L58">
        <f t="shared" si="7"/>
        <v>6314</v>
      </c>
      <c r="M58">
        <f t="shared" si="7"/>
        <v>2728</v>
      </c>
    </row>
    <row r="59" spans="1:13">
      <c r="A59">
        <f>2609+76</f>
        <v>2685</v>
      </c>
      <c r="B59">
        <f>2136+77</f>
        <v>2213</v>
      </c>
      <c r="D59">
        <f>2609+76+300</f>
        <v>2985</v>
      </c>
      <c r="E59">
        <f>2136+77</f>
        <v>2213</v>
      </c>
      <c r="G59">
        <v>3329</v>
      </c>
      <c r="H59">
        <v>669</v>
      </c>
      <c r="I59">
        <f t="shared" si="9"/>
        <v>6014</v>
      </c>
      <c r="J59">
        <f t="shared" si="9"/>
        <v>2882</v>
      </c>
      <c r="L59">
        <f t="shared" si="7"/>
        <v>6314</v>
      </c>
      <c r="M59">
        <f t="shared" si="7"/>
        <v>2882</v>
      </c>
    </row>
    <row r="60" spans="1:13">
      <c r="A60">
        <f>2609+76</f>
        <v>2685</v>
      </c>
      <c r="B60">
        <f>2290+77</f>
        <v>2367</v>
      </c>
      <c r="D60">
        <f>2609+76+300</f>
        <v>2985</v>
      </c>
      <c r="E60">
        <f>2290+77</f>
        <v>2367</v>
      </c>
      <c r="G60">
        <v>3329</v>
      </c>
      <c r="H60">
        <v>669</v>
      </c>
      <c r="I60">
        <f t="shared" si="9"/>
        <v>6014</v>
      </c>
      <c r="J60">
        <f t="shared" si="9"/>
        <v>3036</v>
      </c>
      <c r="L60">
        <f t="shared" si="7"/>
        <v>6314</v>
      </c>
      <c r="M60">
        <f t="shared" si="7"/>
        <v>3036</v>
      </c>
    </row>
    <row r="61" spans="1:13">
      <c r="A61">
        <f>2609+76+150</f>
        <v>2835</v>
      </c>
      <c r="B61">
        <f>2136-77</f>
        <v>2059</v>
      </c>
      <c r="D61">
        <f>2609+76+150</f>
        <v>2835</v>
      </c>
      <c r="E61">
        <f>2290+77</f>
        <v>2367</v>
      </c>
      <c r="G61">
        <v>3329</v>
      </c>
      <c r="H61">
        <v>669</v>
      </c>
      <c r="I61">
        <f t="shared" si="9"/>
        <v>6164</v>
      </c>
      <c r="J61">
        <f t="shared" si="9"/>
        <v>2728</v>
      </c>
      <c r="L61">
        <f t="shared" si="7"/>
        <v>6164</v>
      </c>
      <c r="M61">
        <f t="shared" si="7"/>
        <v>3036</v>
      </c>
    </row>
    <row r="62" spans="1:13">
      <c r="A62">
        <f>2609+76+300</f>
        <v>2985</v>
      </c>
      <c r="B62">
        <f>2136-77</f>
        <v>2059</v>
      </c>
      <c r="D62">
        <f>2609+76+300</f>
        <v>2985</v>
      </c>
      <c r="E62">
        <f>2290+77</f>
        <v>2367</v>
      </c>
      <c r="G62">
        <v>3329</v>
      </c>
      <c r="H62">
        <v>669</v>
      </c>
      <c r="I62">
        <f t="shared" si="9"/>
        <v>6314</v>
      </c>
      <c r="J62">
        <f t="shared" si="9"/>
        <v>2728</v>
      </c>
      <c r="L62">
        <f t="shared" si="7"/>
        <v>6314</v>
      </c>
      <c r="M62">
        <f t="shared" si="7"/>
        <v>3036</v>
      </c>
    </row>
    <row r="63" spans="1:13">
      <c r="G63">
        <v>3329</v>
      </c>
      <c r="H63">
        <v>669</v>
      </c>
      <c r="I63">
        <f t="shared" ref="I63:J78" si="10">A63+G63</f>
        <v>3329</v>
      </c>
      <c r="J63">
        <f t="shared" si="10"/>
        <v>669</v>
      </c>
      <c r="L63">
        <f t="shared" si="7"/>
        <v>3329</v>
      </c>
      <c r="M63">
        <f t="shared" si="7"/>
        <v>669</v>
      </c>
    </row>
    <row r="64" spans="1:13">
      <c r="G64">
        <v>3329</v>
      </c>
      <c r="H64">
        <v>669</v>
      </c>
      <c r="I64">
        <f t="shared" si="10"/>
        <v>3329</v>
      </c>
      <c r="J64">
        <f t="shared" si="10"/>
        <v>669</v>
      </c>
      <c r="L64">
        <f t="shared" si="7"/>
        <v>3329</v>
      </c>
      <c r="M64">
        <f t="shared" si="7"/>
        <v>669</v>
      </c>
    </row>
    <row r="65" spans="3:14">
      <c r="C65" t="s">
        <v>12</v>
      </c>
      <c r="G65">
        <v>3329</v>
      </c>
      <c r="H65">
        <v>669</v>
      </c>
      <c r="I65">
        <f t="shared" si="10"/>
        <v>3329</v>
      </c>
      <c r="J65">
        <f t="shared" si="10"/>
        <v>669</v>
      </c>
      <c r="L65">
        <f t="shared" si="7"/>
        <v>3329</v>
      </c>
      <c r="M65">
        <f t="shared" si="7"/>
        <v>669</v>
      </c>
    </row>
    <row r="66" spans="3:14">
      <c r="C66" t="s">
        <v>1</v>
      </c>
      <c r="D66">
        <f>-3097+82</f>
        <v>-3015</v>
      </c>
      <c r="E66">
        <f>-153-76-290</f>
        <v>-519</v>
      </c>
      <c r="G66">
        <v>3329</v>
      </c>
      <c r="H66">
        <v>669</v>
      </c>
      <c r="I66">
        <f t="shared" si="10"/>
        <v>3329</v>
      </c>
      <c r="J66">
        <f t="shared" si="10"/>
        <v>669</v>
      </c>
      <c r="L66">
        <f t="shared" si="7"/>
        <v>314</v>
      </c>
      <c r="M66">
        <f t="shared" si="7"/>
        <v>150</v>
      </c>
    </row>
    <row r="67" spans="3:14">
      <c r="C67" t="s">
        <v>2</v>
      </c>
      <c r="D67">
        <f>-3097+82</f>
        <v>-3015</v>
      </c>
      <c r="E67">
        <f t="shared" ref="E67:E72" si="11">-153-76</f>
        <v>-229</v>
      </c>
      <c r="G67">
        <v>3329</v>
      </c>
      <c r="H67">
        <v>669</v>
      </c>
      <c r="I67">
        <f t="shared" si="10"/>
        <v>3329</v>
      </c>
      <c r="J67">
        <f t="shared" si="10"/>
        <v>669</v>
      </c>
      <c r="L67">
        <f t="shared" si="7"/>
        <v>314</v>
      </c>
      <c r="M67">
        <f t="shared" si="7"/>
        <v>440</v>
      </c>
    </row>
    <row r="68" spans="3:14">
      <c r="C68" t="s">
        <v>3</v>
      </c>
      <c r="D68">
        <f>-2441+82</f>
        <v>-2359</v>
      </c>
      <c r="E68">
        <f t="shared" si="11"/>
        <v>-229</v>
      </c>
      <c r="G68">
        <v>3329</v>
      </c>
      <c r="H68">
        <v>669</v>
      </c>
      <c r="I68">
        <f t="shared" si="10"/>
        <v>3329</v>
      </c>
      <c r="J68">
        <f t="shared" si="10"/>
        <v>669</v>
      </c>
      <c r="L68">
        <f t="shared" si="7"/>
        <v>970</v>
      </c>
      <c r="M68">
        <f t="shared" si="7"/>
        <v>440</v>
      </c>
    </row>
    <row r="69" spans="3:14">
      <c r="C69" t="s">
        <v>4</v>
      </c>
      <c r="D69">
        <f>-2441+82+1126</f>
        <v>-1233</v>
      </c>
      <c r="E69">
        <f t="shared" si="11"/>
        <v>-229</v>
      </c>
      <c r="G69">
        <v>3329</v>
      </c>
      <c r="H69">
        <v>669</v>
      </c>
      <c r="I69">
        <f t="shared" si="10"/>
        <v>3329</v>
      </c>
      <c r="J69">
        <f t="shared" si="10"/>
        <v>669</v>
      </c>
      <c r="L69">
        <f t="shared" si="7"/>
        <v>2096</v>
      </c>
      <c r="M69">
        <f t="shared" si="7"/>
        <v>440</v>
      </c>
    </row>
    <row r="70" spans="3:14">
      <c r="C70" t="s">
        <v>5</v>
      </c>
      <c r="D70">
        <f>-2441+82+2171.4</f>
        <v>-187.59999999999991</v>
      </c>
      <c r="E70">
        <f t="shared" si="11"/>
        <v>-229</v>
      </c>
      <c r="G70">
        <v>3329</v>
      </c>
      <c r="H70">
        <v>669</v>
      </c>
      <c r="I70">
        <f t="shared" si="10"/>
        <v>3329</v>
      </c>
      <c r="J70">
        <f t="shared" si="10"/>
        <v>669</v>
      </c>
      <c r="L70">
        <f t="shared" si="7"/>
        <v>3141.4</v>
      </c>
      <c r="M70">
        <f t="shared" si="7"/>
        <v>440</v>
      </c>
    </row>
    <row r="71" spans="3:14">
      <c r="C71" t="s">
        <v>6</v>
      </c>
      <c r="D71">
        <f>-2441+82+2171.4+1961.4</f>
        <v>1773.8000000000002</v>
      </c>
      <c r="E71">
        <f t="shared" si="11"/>
        <v>-229</v>
      </c>
      <c r="G71">
        <v>3329</v>
      </c>
      <c r="H71">
        <v>669</v>
      </c>
      <c r="I71">
        <f t="shared" si="10"/>
        <v>3329</v>
      </c>
      <c r="J71">
        <f t="shared" si="10"/>
        <v>669</v>
      </c>
      <c r="L71">
        <f t="shared" si="7"/>
        <v>5102.8</v>
      </c>
      <c r="M71">
        <f t="shared" si="7"/>
        <v>440</v>
      </c>
    </row>
    <row r="72" spans="3:14">
      <c r="C72" t="s">
        <v>7</v>
      </c>
      <c r="D72">
        <f>-2441+82+2171.4+1961.4+785.5</f>
        <v>2559.3000000000002</v>
      </c>
      <c r="E72">
        <f t="shared" si="11"/>
        <v>-229</v>
      </c>
      <c r="G72">
        <v>3329</v>
      </c>
      <c r="H72">
        <v>669</v>
      </c>
      <c r="I72">
        <f t="shared" si="10"/>
        <v>3329</v>
      </c>
      <c r="J72">
        <f t="shared" si="10"/>
        <v>669</v>
      </c>
      <c r="L72">
        <f t="shared" si="7"/>
        <v>5888.3</v>
      </c>
      <c r="M72">
        <f t="shared" si="7"/>
        <v>440</v>
      </c>
    </row>
    <row r="73" spans="3:14">
      <c r="C73" t="s">
        <v>8</v>
      </c>
      <c r="D73">
        <f>-2441+82+2171.4+1961.4+785.5</f>
        <v>2559.3000000000002</v>
      </c>
      <c r="E73">
        <f>-153-76+433.4</f>
        <v>204.39999999999998</v>
      </c>
      <c r="G73">
        <v>3329</v>
      </c>
      <c r="H73">
        <v>669</v>
      </c>
      <c r="I73">
        <f t="shared" si="10"/>
        <v>3329</v>
      </c>
      <c r="J73">
        <f t="shared" si="10"/>
        <v>669</v>
      </c>
      <c r="L73">
        <f t="shared" si="7"/>
        <v>5888.3</v>
      </c>
      <c r="M73">
        <f t="shared" si="7"/>
        <v>873.4</v>
      </c>
    </row>
    <row r="74" spans="3:14">
      <c r="C74" t="s">
        <v>9</v>
      </c>
      <c r="D74">
        <f>-2441+82+2171.4+1961.4+785.5</f>
        <v>2559.3000000000002</v>
      </c>
      <c r="E74">
        <f>-153-76+433.4+353.9</f>
        <v>558.29999999999995</v>
      </c>
      <c r="G74">
        <v>3329</v>
      </c>
      <c r="H74">
        <v>669</v>
      </c>
      <c r="I74">
        <f t="shared" si="10"/>
        <v>3329</v>
      </c>
      <c r="J74">
        <f t="shared" si="10"/>
        <v>669</v>
      </c>
      <c r="L74">
        <f t="shared" si="7"/>
        <v>5888.3</v>
      </c>
      <c r="M74">
        <f t="shared" si="7"/>
        <v>1227.3</v>
      </c>
    </row>
    <row r="75" spans="3:14">
      <c r="C75" t="s">
        <v>10</v>
      </c>
      <c r="D75">
        <f>-2441+82+2171.4+1961.4+785.5</f>
        <v>2559.3000000000002</v>
      </c>
      <c r="E75">
        <f>-153-76+1498.5</f>
        <v>1269.5</v>
      </c>
      <c r="G75">
        <v>3329</v>
      </c>
      <c r="H75">
        <v>669</v>
      </c>
      <c r="I75">
        <f t="shared" si="10"/>
        <v>3329</v>
      </c>
      <c r="J75">
        <f t="shared" si="10"/>
        <v>669</v>
      </c>
      <c r="L75">
        <f t="shared" si="7"/>
        <v>5888.3</v>
      </c>
      <c r="M75">
        <f t="shared" si="7"/>
        <v>1938.5</v>
      </c>
    </row>
    <row r="76" spans="3:14">
      <c r="C76" t="s">
        <v>11</v>
      </c>
      <c r="D76">
        <f>-2441+82+2171.4+1961.4+785.5</f>
        <v>2559.3000000000002</v>
      </c>
      <c r="E76">
        <f>-153-76+1498.5+442.9</f>
        <v>1712.4</v>
      </c>
      <c r="G76">
        <v>3329</v>
      </c>
      <c r="H76">
        <v>669</v>
      </c>
      <c r="I76">
        <f t="shared" si="10"/>
        <v>3329</v>
      </c>
      <c r="J76">
        <f t="shared" si="10"/>
        <v>669</v>
      </c>
      <c r="L76">
        <f t="shared" si="7"/>
        <v>5888.3</v>
      </c>
      <c r="M76">
        <f t="shared" si="7"/>
        <v>2381.4</v>
      </c>
    </row>
    <row r="77" spans="3:14">
      <c r="G77">
        <v>3329</v>
      </c>
      <c r="H77">
        <v>669</v>
      </c>
      <c r="I77">
        <f t="shared" si="10"/>
        <v>3329</v>
      </c>
      <c r="J77">
        <f t="shared" si="10"/>
        <v>669</v>
      </c>
      <c r="L77">
        <f t="shared" si="7"/>
        <v>3329</v>
      </c>
      <c r="M77">
        <f t="shared" si="7"/>
        <v>669</v>
      </c>
    </row>
    <row r="78" spans="3:14">
      <c r="C78" t="s">
        <v>13</v>
      </c>
      <c r="G78">
        <v>3329</v>
      </c>
      <c r="H78">
        <v>669</v>
      </c>
      <c r="I78">
        <f t="shared" si="10"/>
        <v>3329</v>
      </c>
      <c r="J78">
        <f t="shared" si="10"/>
        <v>669</v>
      </c>
      <c r="L78">
        <f t="shared" si="7"/>
        <v>3329</v>
      </c>
      <c r="M78">
        <f t="shared" si="7"/>
        <v>669</v>
      </c>
    </row>
    <row r="79" spans="3:14">
      <c r="C79">
        <v>37</v>
      </c>
      <c r="D79">
        <f>-3097+82+44.5</f>
        <v>-2970.5</v>
      </c>
      <c r="E79">
        <f>-153-76-290-356.5</f>
        <v>-875.5</v>
      </c>
      <c r="G79">
        <v>3329</v>
      </c>
      <c r="H79">
        <v>669</v>
      </c>
      <c r="I79">
        <f t="shared" ref="I79:J139" si="12">A79+G79</f>
        <v>3329</v>
      </c>
      <c r="J79">
        <f t="shared" si="12"/>
        <v>669</v>
      </c>
      <c r="L79">
        <f>D79+G79</f>
        <v>358.5</v>
      </c>
      <c r="M79">
        <f t="shared" si="7"/>
        <v>-206.5</v>
      </c>
      <c r="N79">
        <v>-342.5</v>
      </c>
    </row>
    <row r="80" spans="3:14">
      <c r="C80">
        <v>38</v>
      </c>
      <c r="D80">
        <f>-3097+82+50.5</f>
        <v>-2964.5</v>
      </c>
      <c r="E80">
        <f>-153-76+386</f>
        <v>157</v>
      </c>
      <c r="G80">
        <v>3329</v>
      </c>
      <c r="H80">
        <v>669</v>
      </c>
      <c r="I80">
        <f t="shared" si="12"/>
        <v>3329</v>
      </c>
      <c r="J80">
        <f t="shared" si="12"/>
        <v>669</v>
      </c>
      <c r="L80">
        <f>D80+G80</f>
        <v>364.5</v>
      </c>
      <c r="M80">
        <f t="shared" si="7"/>
        <v>826</v>
      </c>
      <c r="N80">
        <v>-243.8</v>
      </c>
    </row>
    <row r="81" spans="3:14">
      <c r="C81">
        <v>73</v>
      </c>
      <c r="D81">
        <f>-2441+82+1126-39</f>
        <v>-1272</v>
      </c>
      <c r="E81">
        <f>-153-76+386.6</f>
        <v>157.60000000000002</v>
      </c>
      <c r="G81">
        <v>3329</v>
      </c>
      <c r="H81">
        <v>669</v>
      </c>
      <c r="I81">
        <f t="shared" si="12"/>
        <v>3329</v>
      </c>
      <c r="J81">
        <f t="shared" si="12"/>
        <v>669</v>
      </c>
      <c r="L81">
        <f t="shared" si="7"/>
        <v>2057</v>
      </c>
      <c r="M81">
        <f t="shared" si="7"/>
        <v>826.6</v>
      </c>
      <c r="N81">
        <v>-363.4</v>
      </c>
    </row>
    <row r="82" spans="3:14">
      <c r="C82">
        <v>63</v>
      </c>
      <c r="D82">
        <f>-2441+82+1126-30.4</f>
        <v>-1263.4000000000001</v>
      </c>
      <c r="E82">
        <f>-153-76-653.2</f>
        <v>-882.2</v>
      </c>
      <c r="G82">
        <v>3329</v>
      </c>
      <c r="H82">
        <v>669</v>
      </c>
      <c r="I82">
        <f t="shared" si="12"/>
        <v>3329</v>
      </c>
      <c r="J82">
        <f t="shared" si="12"/>
        <v>669</v>
      </c>
      <c r="L82">
        <f t="shared" si="7"/>
        <v>2065.6</v>
      </c>
      <c r="M82">
        <f t="shared" si="7"/>
        <v>-213.20000000000005</v>
      </c>
      <c r="N82">
        <v>-236.8</v>
      </c>
    </row>
    <row r="83" spans="3:14">
      <c r="C83">
        <v>70</v>
      </c>
      <c r="D83">
        <f>-2441+82+2171.4-173.9</f>
        <v>-361.49999999999989</v>
      </c>
      <c r="E83">
        <f>-153-76-651.4</f>
        <v>-880.4</v>
      </c>
      <c r="G83">
        <v>3329</v>
      </c>
      <c r="H83">
        <v>669</v>
      </c>
      <c r="I83">
        <f t="shared" si="12"/>
        <v>3329</v>
      </c>
      <c r="J83">
        <f t="shared" si="12"/>
        <v>669</v>
      </c>
      <c r="L83">
        <f t="shared" si="7"/>
        <v>2967.5</v>
      </c>
      <c r="M83">
        <f t="shared" si="7"/>
        <v>-211.39999999999998</v>
      </c>
      <c r="N83">
        <v>-330.8</v>
      </c>
    </row>
    <row r="84" spans="3:14">
      <c r="C84">
        <v>51</v>
      </c>
      <c r="D84">
        <f>-2441+82+2171.4-189.3</f>
        <v>-376.89999999999992</v>
      </c>
      <c r="E84">
        <f>-153-76+387.1</f>
        <v>158.10000000000002</v>
      </c>
      <c r="G84">
        <v>3329</v>
      </c>
      <c r="H84">
        <v>669</v>
      </c>
      <c r="I84">
        <f t="shared" si="12"/>
        <v>3329</v>
      </c>
      <c r="J84">
        <f t="shared" si="12"/>
        <v>669</v>
      </c>
      <c r="L84">
        <f t="shared" si="7"/>
        <v>2952.1</v>
      </c>
      <c r="M84">
        <f t="shared" si="7"/>
        <v>827.1</v>
      </c>
      <c r="N84">
        <v>-254.2</v>
      </c>
    </row>
    <row r="85" spans="3:14">
      <c r="C85">
        <v>52</v>
      </c>
      <c r="D85">
        <f>-2441+82+2171.4+1961.4-48.4</f>
        <v>1725.4</v>
      </c>
      <c r="E85">
        <f>-153-76+469.3</f>
        <v>240.3</v>
      </c>
      <c r="G85">
        <v>3329</v>
      </c>
      <c r="H85">
        <v>669</v>
      </c>
      <c r="I85">
        <f t="shared" si="12"/>
        <v>3329</v>
      </c>
      <c r="J85">
        <f t="shared" si="12"/>
        <v>669</v>
      </c>
      <c r="L85">
        <f t="shared" si="7"/>
        <v>5054.3999999999996</v>
      </c>
      <c r="M85">
        <f t="shared" si="7"/>
        <v>909.3</v>
      </c>
      <c r="N85">
        <v>-222.8</v>
      </c>
    </row>
    <row r="86" spans="3:14">
      <c r="C86">
        <v>71</v>
      </c>
      <c r="D86">
        <f>-2441+82+2171.4+1961.4+406.7</f>
        <v>2180.5</v>
      </c>
      <c r="E86">
        <f>-153-76+390.2</f>
        <v>161.19999999999999</v>
      </c>
      <c r="G86">
        <v>3329</v>
      </c>
      <c r="H86">
        <v>669</v>
      </c>
      <c r="I86">
        <f t="shared" si="12"/>
        <v>3329</v>
      </c>
      <c r="J86">
        <f t="shared" si="12"/>
        <v>669</v>
      </c>
      <c r="L86">
        <f t="shared" si="7"/>
        <v>5509.5</v>
      </c>
      <c r="M86">
        <f t="shared" si="7"/>
        <v>830.2</v>
      </c>
      <c r="N86">
        <v>-230.9</v>
      </c>
    </row>
    <row r="87" spans="3:14">
      <c r="C87">
        <v>121</v>
      </c>
      <c r="D87">
        <f>-2441+82+2171.4+1961.4+785.5-334.8</f>
        <v>2224.5</v>
      </c>
      <c r="E87">
        <f>-153-76+433.4</f>
        <v>204.39999999999998</v>
      </c>
      <c r="G87">
        <v>3329</v>
      </c>
      <c r="H87">
        <v>669</v>
      </c>
      <c r="I87">
        <f t="shared" si="12"/>
        <v>3329</v>
      </c>
      <c r="J87">
        <f t="shared" si="12"/>
        <v>669</v>
      </c>
      <c r="L87">
        <f t="shared" si="7"/>
        <v>5553.5</v>
      </c>
      <c r="M87">
        <f t="shared" si="7"/>
        <v>873.4</v>
      </c>
      <c r="N87">
        <v>-211.1</v>
      </c>
    </row>
    <row r="88" spans="3:14">
      <c r="C88">
        <v>123</v>
      </c>
      <c r="D88">
        <f>-2441+82+2171.4+1961.4+785.5-330.6</f>
        <v>2228.7000000000003</v>
      </c>
      <c r="E88">
        <f>-153-76+433.4+353.9</f>
        <v>558.29999999999995</v>
      </c>
      <c r="G88">
        <v>3329</v>
      </c>
      <c r="H88">
        <v>669</v>
      </c>
      <c r="I88">
        <f t="shared" si="12"/>
        <v>3329</v>
      </c>
      <c r="J88">
        <f t="shared" si="12"/>
        <v>669</v>
      </c>
      <c r="L88">
        <f t="shared" si="7"/>
        <v>5557.7000000000007</v>
      </c>
      <c r="M88">
        <f t="shared" si="7"/>
        <v>1227.3</v>
      </c>
      <c r="N88">
        <v>-245</v>
      </c>
    </row>
    <row r="89" spans="3:14">
      <c r="C89">
        <v>138</v>
      </c>
      <c r="D89">
        <f>-2441+82+2171.4+1961.4+785.5-337</f>
        <v>2222.3000000000002</v>
      </c>
      <c r="E89">
        <f>-153-76+1498.5+55.4</f>
        <v>1324.9</v>
      </c>
      <c r="G89">
        <v>3329</v>
      </c>
      <c r="H89">
        <v>669</v>
      </c>
      <c r="I89">
        <f t="shared" si="12"/>
        <v>3329</v>
      </c>
      <c r="J89">
        <f t="shared" si="12"/>
        <v>669</v>
      </c>
      <c r="L89">
        <f t="shared" si="7"/>
        <v>5551.3</v>
      </c>
      <c r="M89">
        <f t="shared" si="7"/>
        <v>1993.9</v>
      </c>
      <c r="N89">
        <v>-345.6</v>
      </c>
    </row>
    <row r="90" spans="3:14">
      <c r="C90">
        <v>160</v>
      </c>
      <c r="D90">
        <f>-2441+82+2171.4+1961.4+785.5-337-40.3</f>
        <v>2182</v>
      </c>
      <c r="E90">
        <f>-153-76+1498.5+55.4-47.4</f>
        <v>1277.5</v>
      </c>
      <c r="G90">
        <v>3329</v>
      </c>
      <c r="H90">
        <v>669</v>
      </c>
      <c r="I90">
        <f t="shared" si="12"/>
        <v>3329</v>
      </c>
      <c r="J90">
        <f t="shared" si="12"/>
        <v>669</v>
      </c>
      <c r="L90">
        <f t="shared" si="7"/>
        <v>5511</v>
      </c>
      <c r="M90">
        <f t="shared" si="7"/>
        <v>1946.5</v>
      </c>
      <c r="N90">
        <f>-(345.6-57.8)</f>
        <v>-287.8</v>
      </c>
    </row>
    <row r="91" spans="3:14">
      <c r="C91">
        <v>137</v>
      </c>
      <c r="D91">
        <f>-2441+82+2171.4+1961.4+785.5-337-24.7</f>
        <v>2197.6000000000004</v>
      </c>
      <c r="E91">
        <f>-153-76+1498.5+55.4+34.1</f>
        <v>1359</v>
      </c>
      <c r="G91">
        <v>3329</v>
      </c>
      <c r="H91">
        <v>669</v>
      </c>
      <c r="I91">
        <f t="shared" si="12"/>
        <v>3329</v>
      </c>
      <c r="J91">
        <f t="shared" si="12"/>
        <v>669</v>
      </c>
      <c r="L91">
        <f t="shared" si="7"/>
        <v>5526.6</v>
      </c>
      <c r="M91">
        <f t="shared" si="7"/>
        <v>2028</v>
      </c>
      <c r="N91">
        <f>-(345.6+13.8)</f>
        <v>-359.40000000000003</v>
      </c>
    </row>
    <row r="92" spans="3:14">
      <c r="C92">
        <v>125</v>
      </c>
      <c r="D92">
        <f>-2441+82+2171.4+1961.4+785.5+484.9</f>
        <v>3044.2000000000003</v>
      </c>
      <c r="E92">
        <f>-153-76+1498.5+47.7</f>
        <v>1317.2</v>
      </c>
      <c r="G92">
        <v>3329</v>
      </c>
      <c r="H92">
        <v>669</v>
      </c>
      <c r="I92">
        <f t="shared" si="12"/>
        <v>3329</v>
      </c>
      <c r="J92">
        <f t="shared" si="12"/>
        <v>669</v>
      </c>
      <c r="L92">
        <f t="shared" si="7"/>
        <v>6373.2000000000007</v>
      </c>
      <c r="M92">
        <f t="shared" si="7"/>
        <v>1986.2</v>
      </c>
      <c r="N92">
        <v>-291.39999999999998</v>
      </c>
    </row>
    <row r="93" spans="3:14">
      <c r="C93">
        <v>143</v>
      </c>
      <c r="D93">
        <f>-2441+82+2171.4+1961.4+785.5+521.5</f>
        <v>3080.8</v>
      </c>
      <c r="E93">
        <f>-153-76+1498.5+442.9-345.3</f>
        <v>1367.1000000000001</v>
      </c>
      <c r="G93">
        <v>3329</v>
      </c>
      <c r="H93">
        <v>669</v>
      </c>
      <c r="I93">
        <f t="shared" si="12"/>
        <v>3329</v>
      </c>
      <c r="J93">
        <f t="shared" si="12"/>
        <v>669</v>
      </c>
      <c r="L93">
        <f t="shared" si="7"/>
        <v>6409.8</v>
      </c>
      <c r="M93">
        <f t="shared" si="7"/>
        <v>2036.1000000000001</v>
      </c>
      <c r="N93">
        <v>-324.3</v>
      </c>
    </row>
    <row r="94" spans="3:14">
      <c r="G94">
        <v>3329</v>
      </c>
      <c r="H94">
        <v>669</v>
      </c>
      <c r="I94">
        <f t="shared" si="12"/>
        <v>3329</v>
      </c>
      <c r="J94">
        <f t="shared" si="12"/>
        <v>669</v>
      </c>
      <c r="L94">
        <f t="shared" ref="L94:M109" si="13">D94+G94</f>
        <v>3329</v>
      </c>
      <c r="M94">
        <f t="shared" si="13"/>
        <v>669</v>
      </c>
    </row>
    <row r="95" spans="3:14">
      <c r="G95">
        <v>3329</v>
      </c>
      <c r="H95">
        <v>669</v>
      </c>
      <c r="I95">
        <f t="shared" si="12"/>
        <v>3329</v>
      </c>
      <c r="J95">
        <f t="shared" si="12"/>
        <v>669</v>
      </c>
      <c r="L95">
        <f t="shared" si="13"/>
        <v>3329</v>
      </c>
      <c r="M95">
        <f t="shared" si="13"/>
        <v>669</v>
      </c>
    </row>
    <row r="96" spans="3:14">
      <c r="G96">
        <v>3329</v>
      </c>
      <c r="H96">
        <v>669</v>
      </c>
      <c r="I96">
        <f t="shared" si="12"/>
        <v>3329</v>
      </c>
      <c r="J96">
        <f t="shared" si="12"/>
        <v>669</v>
      </c>
      <c r="L96">
        <f t="shared" si="13"/>
        <v>3329</v>
      </c>
      <c r="M96">
        <f t="shared" si="13"/>
        <v>669</v>
      </c>
    </row>
    <row r="97" spans="7:13">
      <c r="G97">
        <v>3329</v>
      </c>
      <c r="H97">
        <v>669</v>
      </c>
      <c r="I97">
        <f t="shared" si="12"/>
        <v>3329</v>
      </c>
      <c r="J97">
        <f t="shared" si="12"/>
        <v>669</v>
      </c>
      <c r="L97">
        <f t="shared" si="13"/>
        <v>3329</v>
      </c>
      <c r="M97">
        <f t="shared" si="13"/>
        <v>669</v>
      </c>
    </row>
    <row r="98" spans="7:13">
      <c r="G98">
        <v>3329</v>
      </c>
      <c r="H98">
        <v>669</v>
      </c>
      <c r="I98">
        <f t="shared" si="12"/>
        <v>3329</v>
      </c>
      <c r="J98">
        <f t="shared" si="12"/>
        <v>669</v>
      </c>
      <c r="L98">
        <f t="shared" si="13"/>
        <v>3329</v>
      </c>
      <c r="M98">
        <f t="shared" si="13"/>
        <v>669</v>
      </c>
    </row>
    <row r="99" spans="7:13">
      <c r="G99">
        <v>3329</v>
      </c>
      <c r="H99">
        <v>669</v>
      </c>
      <c r="I99">
        <f t="shared" si="12"/>
        <v>3329</v>
      </c>
      <c r="J99">
        <f t="shared" si="12"/>
        <v>669</v>
      </c>
      <c r="L99">
        <f t="shared" si="13"/>
        <v>3329</v>
      </c>
      <c r="M99">
        <f t="shared" si="13"/>
        <v>669</v>
      </c>
    </row>
    <row r="100" spans="7:13">
      <c r="G100">
        <v>3329</v>
      </c>
      <c r="H100">
        <v>669</v>
      </c>
      <c r="I100">
        <f t="shared" si="12"/>
        <v>3329</v>
      </c>
      <c r="J100">
        <f t="shared" si="12"/>
        <v>669</v>
      </c>
      <c r="L100">
        <f t="shared" si="13"/>
        <v>3329</v>
      </c>
      <c r="M100">
        <f t="shared" si="13"/>
        <v>669</v>
      </c>
    </row>
    <row r="101" spans="7:13">
      <c r="G101">
        <v>3329</v>
      </c>
      <c r="H101">
        <v>669</v>
      </c>
      <c r="I101">
        <f t="shared" si="12"/>
        <v>3329</v>
      </c>
      <c r="J101">
        <f t="shared" si="12"/>
        <v>669</v>
      </c>
      <c r="L101">
        <f t="shared" si="13"/>
        <v>3329</v>
      </c>
      <c r="M101">
        <f t="shared" si="13"/>
        <v>669</v>
      </c>
    </row>
    <row r="102" spans="7:13">
      <c r="G102">
        <v>3329</v>
      </c>
      <c r="H102">
        <v>669</v>
      </c>
      <c r="I102">
        <f t="shared" si="12"/>
        <v>3329</v>
      </c>
      <c r="J102">
        <f t="shared" si="12"/>
        <v>669</v>
      </c>
      <c r="L102">
        <f t="shared" si="13"/>
        <v>3329</v>
      </c>
      <c r="M102">
        <f t="shared" si="13"/>
        <v>669</v>
      </c>
    </row>
    <row r="103" spans="7:13">
      <c r="G103">
        <v>3329</v>
      </c>
      <c r="H103">
        <v>669</v>
      </c>
      <c r="I103">
        <f t="shared" si="12"/>
        <v>3329</v>
      </c>
      <c r="J103">
        <f t="shared" si="12"/>
        <v>669</v>
      </c>
      <c r="L103">
        <f t="shared" si="13"/>
        <v>3329</v>
      </c>
      <c r="M103">
        <f t="shared" si="13"/>
        <v>669</v>
      </c>
    </row>
    <row r="104" spans="7:13">
      <c r="G104">
        <v>3329</v>
      </c>
      <c r="H104">
        <v>669</v>
      </c>
      <c r="I104">
        <f t="shared" si="12"/>
        <v>3329</v>
      </c>
      <c r="J104">
        <f t="shared" si="12"/>
        <v>669</v>
      </c>
      <c r="L104">
        <f t="shared" si="13"/>
        <v>3329</v>
      </c>
      <c r="M104">
        <f t="shared" si="13"/>
        <v>669</v>
      </c>
    </row>
    <row r="105" spans="7:13">
      <c r="G105">
        <v>3329</v>
      </c>
      <c r="H105">
        <v>669</v>
      </c>
      <c r="I105">
        <f t="shared" si="12"/>
        <v>3329</v>
      </c>
      <c r="J105">
        <f t="shared" si="12"/>
        <v>669</v>
      </c>
      <c r="L105">
        <f t="shared" si="13"/>
        <v>3329</v>
      </c>
      <c r="M105">
        <f t="shared" si="13"/>
        <v>669</v>
      </c>
    </row>
    <row r="106" spans="7:13">
      <c r="G106">
        <v>3329</v>
      </c>
      <c r="H106">
        <v>669</v>
      </c>
      <c r="I106">
        <f t="shared" si="12"/>
        <v>3329</v>
      </c>
      <c r="J106">
        <f t="shared" si="12"/>
        <v>669</v>
      </c>
      <c r="L106">
        <f t="shared" si="13"/>
        <v>3329</v>
      </c>
      <c r="M106">
        <f t="shared" si="13"/>
        <v>669</v>
      </c>
    </row>
    <row r="107" spans="7:13">
      <c r="G107">
        <v>3329</v>
      </c>
      <c r="H107">
        <v>669</v>
      </c>
      <c r="I107">
        <f t="shared" si="12"/>
        <v>3329</v>
      </c>
      <c r="J107">
        <f t="shared" si="12"/>
        <v>669</v>
      </c>
      <c r="L107">
        <f t="shared" si="13"/>
        <v>3329</v>
      </c>
      <c r="M107">
        <f t="shared" si="13"/>
        <v>669</v>
      </c>
    </row>
    <row r="108" spans="7:13">
      <c r="G108">
        <v>3329</v>
      </c>
      <c r="H108">
        <v>669</v>
      </c>
      <c r="I108">
        <f t="shared" si="12"/>
        <v>3329</v>
      </c>
      <c r="J108">
        <f t="shared" si="12"/>
        <v>669</v>
      </c>
      <c r="L108">
        <f t="shared" si="13"/>
        <v>3329</v>
      </c>
      <c r="M108">
        <f t="shared" si="13"/>
        <v>669</v>
      </c>
    </row>
    <row r="109" spans="7:13">
      <c r="G109">
        <v>3329</v>
      </c>
      <c r="H109">
        <v>669</v>
      </c>
      <c r="I109">
        <f t="shared" si="12"/>
        <v>3329</v>
      </c>
      <c r="J109">
        <f t="shared" si="12"/>
        <v>669</v>
      </c>
      <c r="L109">
        <f t="shared" si="13"/>
        <v>3329</v>
      </c>
      <c r="M109">
        <f t="shared" si="13"/>
        <v>669</v>
      </c>
    </row>
    <row r="110" spans="7:13">
      <c r="G110">
        <v>3329</v>
      </c>
      <c r="H110">
        <v>669</v>
      </c>
      <c r="I110">
        <f t="shared" si="12"/>
        <v>3329</v>
      </c>
      <c r="J110">
        <f t="shared" si="12"/>
        <v>669</v>
      </c>
      <c r="L110">
        <f t="shared" ref="L110:M169" si="14">D110+G110</f>
        <v>3329</v>
      </c>
      <c r="M110">
        <f t="shared" si="14"/>
        <v>669</v>
      </c>
    </row>
    <row r="111" spans="7:13">
      <c r="G111">
        <v>3329</v>
      </c>
      <c r="H111">
        <v>669</v>
      </c>
      <c r="I111">
        <f t="shared" si="12"/>
        <v>3329</v>
      </c>
      <c r="J111">
        <f t="shared" si="12"/>
        <v>669</v>
      </c>
      <c r="L111">
        <f t="shared" si="14"/>
        <v>3329</v>
      </c>
      <c r="M111">
        <f t="shared" si="14"/>
        <v>669</v>
      </c>
    </row>
    <row r="112" spans="7:13">
      <c r="G112">
        <v>3329</v>
      </c>
      <c r="H112">
        <v>669</v>
      </c>
      <c r="I112">
        <f t="shared" si="12"/>
        <v>3329</v>
      </c>
      <c r="J112">
        <f t="shared" si="12"/>
        <v>669</v>
      </c>
      <c r="L112">
        <f t="shared" si="14"/>
        <v>3329</v>
      </c>
      <c r="M112">
        <f t="shared" si="14"/>
        <v>669</v>
      </c>
    </row>
    <row r="113" spans="7:13">
      <c r="G113">
        <v>3329</v>
      </c>
      <c r="H113">
        <v>669</v>
      </c>
      <c r="I113">
        <f t="shared" si="12"/>
        <v>3329</v>
      </c>
      <c r="J113">
        <f t="shared" si="12"/>
        <v>669</v>
      </c>
      <c r="L113">
        <f t="shared" si="14"/>
        <v>3329</v>
      </c>
      <c r="M113">
        <f t="shared" si="14"/>
        <v>669</v>
      </c>
    </row>
    <row r="114" spans="7:13">
      <c r="G114">
        <v>3329</v>
      </c>
      <c r="H114">
        <v>669</v>
      </c>
      <c r="I114">
        <f t="shared" si="12"/>
        <v>3329</v>
      </c>
      <c r="J114">
        <f t="shared" si="12"/>
        <v>669</v>
      </c>
      <c r="L114">
        <f t="shared" si="14"/>
        <v>3329</v>
      </c>
      <c r="M114">
        <f t="shared" si="14"/>
        <v>669</v>
      </c>
    </row>
    <row r="115" spans="7:13">
      <c r="G115">
        <v>3329</v>
      </c>
      <c r="H115">
        <v>669</v>
      </c>
      <c r="I115">
        <f t="shared" si="12"/>
        <v>3329</v>
      </c>
      <c r="J115">
        <f t="shared" si="12"/>
        <v>669</v>
      </c>
      <c r="L115">
        <f t="shared" si="14"/>
        <v>3329</v>
      </c>
      <c r="M115">
        <f t="shared" si="14"/>
        <v>669</v>
      </c>
    </row>
    <row r="116" spans="7:13">
      <c r="G116">
        <v>3329</v>
      </c>
      <c r="H116">
        <v>669</v>
      </c>
      <c r="I116">
        <f t="shared" si="12"/>
        <v>3329</v>
      </c>
      <c r="J116">
        <f t="shared" si="12"/>
        <v>669</v>
      </c>
      <c r="L116">
        <f t="shared" si="14"/>
        <v>3329</v>
      </c>
      <c r="M116">
        <f t="shared" si="14"/>
        <v>669</v>
      </c>
    </row>
    <row r="117" spans="7:13">
      <c r="G117">
        <v>3329</v>
      </c>
      <c r="H117">
        <v>669</v>
      </c>
      <c r="I117">
        <f t="shared" si="12"/>
        <v>3329</v>
      </c>
      <c r="J117">
        <f t="shared" si="12"/>
        <v>669</v>
      </c>
      <c r="L117">
        <f t="shared" si="14"/>
        <v>3329</v>
      </c>
      <c r="M117">
        <f t="shared" si="14"/>
        <v>669</v>
      </c>
    </row>
    <row r="118" spans="7:13">
      <c r="G118">
        <v>3329</v>
      </c>
      <c r="H118">
        <v>669</v>
      </c>
      <c r="I118">
        <f t="shared" si="12"/>
        <v>3329</v>
      </c>
      <c r="J118">
        <f t="shared" si="12"/>
        <v>669</v>
      </c>
      <c r="L118">
        <f t="shared" si="14"/>
        <v>3329</v>
      </c>
      <c r="M118">
        <f t="shared" si="14"/>
        <v>669</v>
      </c>
    </row>
    <row r="119" spans="7:13">
      <c r="G119">
        <v>3329</v>
      </c>
      <c r="H119">
        <v>669</v>
      </c>
      <c r="I119">
        <f t="shared" si="12"/>
        <v>3329</v>
      </c>
      <c r="J119">
        <f t="shared" si="12"/>
        <v>669</v>
      </c>
      <c r="L119">
        <f t="shared" si="14"/>
        <v>3329</v>
      </c>
      <c r="M119">
        <f t="shared" si="14"/>
        <v>669</v>
      </c>
    </row>
    <row r="120" spans="7:13">
      <c r="G120">
        <v>3329</v>
      </c>
      <c r="H120">
        <v>669</v>
      </c>
      <c r="I120">
        <f t="shared" si="12"/>
        <v>3329</v>
      </c>
      <c r="J120">
        <f t="shared" si="12"/>
        <v>669</v>
      </c>
      <c r="L120">
        <f t="shared" si="14"/>
        <v>3329</v>
      </c>
      <c r="M120">
        <f t="shared" si="14"/>
        <v>669</v>
      </c>
    </row>
    <row r="121" spans="7:13">
      <c r="G121">
        <v>3329</v>
      </c>
      <c r="H121">
        <v>669</v>
      </c>
      <c r="I121">
        <f t="shared" si="12"/>
        <v>3329</v>
      </c>
      <c r="J121">
        <f t="shared" si="12"/>
        <v>669</v>
      </c>
      <c r="L121">
        <f t="shared" si="14"/>
        <v>3329</v>
      </c>
      <c r="M121">
        <f t="shared" si="14"/>
        <v>669</v>
      </c>
    </row>
    <row r="122" spans="7:13">
      <c r="G122">
        <v>3329</v>
      </c>
      <c r="H122">
        <v>669</v>
      </c>
      <c r="I122">
        <f t="shared" si="12"/>
        <v>3329</v>
      </c>
      <c r="J122">
        <f t="shared" si="12"/>
        <v>669</v>
      </c>
      <c r="L122">
        <f t="shared" si="14"/>
        <v>3329</v>
      </c>
      <c r="M122">
        <f t="shared" si="14"/>
        <v>669</v>
      </c>
    </row>
    <row r="123" spans="7:13">
      <c r="G123">
        <v>3329</v>
      </c>
      <c r="H123">
        <v>669</v>
      </c>
      <c r="I123">
        <f t="shared" si="12"/>
        <v>3329</v>
      </c>
      <c r="J123">
        <f t="shared" si="12"/>
        <v>669</v>
      </c>
      <c r="L123">
        <f t="shared" si="14"/>
        <v>3329</v>
      </c>
      <c r="M123">
        <f t="shared" si="14"/>
        <v>669</v>
      </c>
    </row>
    <row r="124" spans="7:13">
      <c r="G124">
        <v>3329</v>
      </c>
      <c r="H124">
        <v>669</v>
      </c>
      <c r="I124">
        <f t="shared" si="12"/>
        <v>3329</v>
      </c>
      <c r="J124">
        <f t="shared" si="12"/>
        <v>669</v>
      </c>
      <c r="L124">
        <f t="shared" si="14"/>
        <v>3329</v>
      </c>
      <c r="M124">
        <f t="shared" si="14"/>
        <v>669</v>
      </c>
    </row>
    <row r="125" spans="7:13">
      <c r="G125">
        <v>3329</v>
      </c>
      <c r="H125">
        <v>669</v>
      </c>
      <c r="I125">
        <f t="shared" si="12"/>
        <v>3329</v>
      </c>
      <c r="J125">
        <f t="shared" si="12"/>
        <v>669</v>
      </c>
      <c r="L125">
        <f t="shared" si="14"/>
        <v>3329</v>
      </c>
      <c r="M125">
        <f t="shared" si="14"/>
        <v>669</v>
      </c>
    </row>
    <row r="126" spans="7:13">
      <c r="G126">
        <v>3329</v>
      </c>
      <c r="H126">
        <v>669</v>
      </c>
      <c r="I126">
        <f t="shared" si="12"/>
        <v>3329</v>
      </c>
      <c r="J126">
        <f t="shared" si="12"/>
        <v>669</v>
      </c>
      <c r="L126">
        <f t="shared" si="14"/>
        <v>3329</v>
      </c>
      <c r="M126">
        <f t="shared" si="14"/>
        <v>669</v>
      </c>
    </row>
    <row r="127" spans="7:13">
      <c r="G127">
        <v>3329</v>
      </c>
      <c r="H127">
        <v>669</v>
      </c>
      <c r="I127">
        <f t="shared" si="12"/>
        <v>3329</v>
      </c>
      <c r="J127">
        <f t="shared" si="12"/>
        <v>669</v>
      </c>
      <c r="L127">
        <f t="shared" si="14"/>
        <v>3329</v>
      </c>
      <c r="M127">
        <f t="shared" si="14"/>
        <v>669</v>
      </c>
    </row>
    <row r="128" spans="7:13">
      <c r="G128">
        <v>3329</v>
      </c>
      <c r="H128">
        <v>669</v>
      </c>
      <c r="I128">
        <f t="shared" si="12"/>
        <v>3329</v>
      </c>
      <c r="J128">
        <f t="shared" si="12"/>
        <v>669</v>
      </c>
      <c r="L128">
        <f t="shared" si="14"/>
        <v>3329</v>
      </c>
      <c r="M128">
        <f t="shared" si="14"/>
        <v>669</v>
      </c>
    </row>
    <row r="129" spans="7:13">
      <c r="G129">
        <v>3329</v>
      </c>
      <c r="H129">
        <v>669</v>
      </c>
      <c r="I129">
        <f t="shared" si="12"/>
        <v>3329</v>
      </c>
      <c r="J129">
        <f t="shared" si="12"/>
        <v>669</v>
      </c>
      <c r="L129">
        <f t="shared" si="14"/>
        <v>3329</v>
      </c>
      <c r="M129">
        <f t="shared" si="14"/>
        <v>669</v>
      </c>
    </row>
    <row r="130" spans="7:13">
      <c r="G130">
        <v>3329</v>
      </c>
      <c r="H130">
        <v>669</v>
      </c>
      <c r="I130">
        <f t="shared" si="12"/>
        <v>3329</v>
      </c>
      <c r="J130">
        <f t="shared" si="12"/>
        <v>669</v>
      </c>
      <c r="L130">
        <f t="shared" si="14"/>
        <v>3329</v>
      </c>
      <c r="M130">
        <f t="shared" si="14"/>
        <v>669</v>
      </c>
    </row>
    <row r="131" spans="7:13">
      <c r="G131">
        <v>3329</v>
      </c>
      <c r="H131">
        <v>669</v>
      </c>
      <c r="I131">
        <f t="shared" si="12"/>
        <v>3329</v>
      </c>
      <c r="J131">
        <f t="shared" si="12"/>
        <v>669</v>
      </c>
      <c r="L131">
        <f t="shared" si="14"/>
        <v>3329</v>
      </c>
      <c r="M131">
        <f t="shared" si="14"/>
        <v>669</v>
      </c>
    </row>
    <row r="132" spans="7:13">
      <c r="G132">
        <v>3329</v>
      </c>
      <c r="H132">
        <v>669</v>
      </c>
      <c r="I132">
        <f t="shared" si="12"/>
        <v>3329</v>
      </c>
      <c r="J132">
        <f t="shared" si="12"/>
        <v>669</v>
      </c>
      <c r="L132">
        <f t="shared" si="14"/>
        <v>3329</v>
      </c>
      <c r="M132">
        <f t="shared" si="14"/>
        <v>669</v>
      </c>
    </row>
    <row r="133" spans="7:13">
      <c r="G133">
        <v>3329</v>
      </c>
      <c r="H133">
        <v>669</v>
      </c>
      <c r="I133">
        <f t="shared" si="12"/>
        <v>3329</v>
      </c>
      <c r="J133">
        <f t="shared" si="12"/>
        <v>669</v>
      </c>
      <c r="L133">
        <f t="shared" si="14"/>
        <v>3329</v>
      </c>
      <c r="M133">
        <f t="shared" si="14"/>
        <v>669</v>
      </c>
    </row>
    <row r="134" spans="7:13">
      <c r="G134">
        <v>3329</v>
      </c>
      <c r="H134">
        <v>669</v>
      </c>
      <c r="I134">
        <f t="shared" si="12"/>
        <v>3329</v>
      </c>
      <c r="J134">
        <f t="shared" si="12"/>
        <v>669</v>
      </c>
      <c r="L134">
        <f t="shared" si="14"/>
        <v>3329</v>
      </c>
      <c r="M134">
        <f t="shared" si="14"/>
        <v>669</v>
      </c>
    </row>
    <row r="135" spans="7:13">
      <c r="G135">
        <v>3329</v>
      </c>
      <c r="H135">
        <v>669</v>
      </c>
      <c r="I135">
        <f t="shared" si="12"/>
        <v>3329</v>
      </c>
      <c r="J135">
        <f t="shared" si="12"/>
        <v>669</v>
      </c>
      <c r="L135">
        <f t="shared" si="14"/>
        <v>3329</v>
      </c>
      <c r="M135">
        <f t="shared" si="14"/>
        <v>669</v>
      </c>
    </row>
    <row r="136" spans="7:13">
      <c r="G136">
        <v>3329</v>
      </c>
      <c r="H136">
        <v>669</v>
      </c>
      <c r="I136">
        <f t="shared" si="12"/>
        <v>3329</v>
      </c>
      <c r="J136">
        <f t="shared" si="12"/>
        <v>669</v>
      </c>
      <c r="L136">
        <f t="shared" si="14"/>
        <v>3329</v>
      </c>
      <c r="M136">
        <f t="shared" si="14"/>
        <v>669</v>
      </c>
    </row>
    <row r="137" spans="7:13">
      <c r="G137">
        <v>3329</v>
      </c>
      <c r="H137">
        <v>669</v>
      </c>
      <c r="I137">
        <f t="shared" si="12"/>
        <v>3329</v>
      </c>
      <c r="J137">
        <f t="shared" si="12"/>
        <v>669</v>
      </c>
      <c r="L137">
        <f t="shared" si="14"/>
        <v>3329</v>
      </c>
      <c r="M137">
        <f t="shared" si="14"/>
        <v>669</v>
      </c>
    </row>
    <row r="138" spans="7:13">
      <c r="G138">
        <v>3329</v>
      </c>
      <c r="H138">
        <v>669</v>
      </c>
      <c r="I138">
        <f t="shared" si="12"/>
        <v>3329</v>
      </c>
      <c r="J138">
        <f t="shared" si="12"/>
        <v>669</v>
      </c>
      <c r="L138">
        <f t="shared" si="14"/>
        <v>3329</v>
      </c>
      <c r="M138">
        <f t="shared" si="14"/>
        <v>669</v>
      </c>
    </row>
    <row r="139" spans="7:13">
      <c r="G139">
        <v>3329</v>
      </c>
      <c r="H139">
        <v>669</v>
      </c>
      <c r="I139">
        <f t="shared" si="12"/>
        <v>3329</v>
      </c>
      <c r="J139">
        <f t="shared" si="12"/>
        <v>669</v>
      </c>
      <c r="L139">
        <f t="shared" si="14"/>
        <v>3329</v>
      </c>
      <c r="M139">
        <f t="shared" si="14"/>
        <v>669</v>
      </c>
    </row>
    <row r="140" spans="7:13">
      <c r="G140">
        <v>3329</v>
      </c>
      <c r="H140">
        <v>669</v>
      </c>
      <c r="I140">
        <f t="shared" ref="I140:J203" si="15">A140+G140</f>
        <v>3329</v>
      </c>
      <c r="J140">
        <f t="shared" si="15"/>
        <v>669</v>
      </c>
      <c r="L140">
        <f t="shared" si="14"/>
        <v>3329</v>
      </c>
      <c r="M140">
        <f t="shared" si="14"/>
        <v>669</v>
      </c>
    </row>
    <row r="141" spans="7:13">
      <c r="G141">
        <v>3329</v>
      </c>
      <c r="H141">
        <v>669</v>
      </c>
      <c r="I141">
        <f t="shared" si="15"/>
        <v>3329</v>
      </c>
      <c r="J141">
        <f t="shared" si="15"/>
        <v>669</v>
      </c>
      <c r="L141">
        <f t="shared" si="14"/>
        <v>3329</v>
      </c>
      <c r="M141">
        <f t="shared" si="14"/>
        <v>669</v>
      </c>
    </row>
    <row r="142" spans="7:13">
      <c r="G142">
        <v>3329</v>
      </c>
      <c r="H142">
        <v>669</v>
      </c>
      <c r="I142">
        <f t="shared" si="15"/>
        <v>3329</v>
      </c>
      <c r="J142">
        <f t="shared" si="15"/>
        <v>669</v>
      </c>
      <c r="L142">
        <f t="shared" si="14"/>
        <v>3329</v>
      </c>
      <c r="M142">
        <f t="shared" si="14"/>
        <v>669</v>
      </c>
    </row>
    <row r="143" spans="7:13">
      <c r="G143">
        <v>3329</v>
      </c>
      <c r="H143">
        <v>669</v>
      </c>
      <c r="I143">
        <f t="shared" si="15"/>
        <v>3329</v>
      </c>
      <c r="J143">
        <f t="shared" si="15"/>
        <v>669</v>
      </c>
      <c r="L143">
        <f t="shared" si="14"/>
        <v>3329</v>
      </c>
      <c r="M143">
        <f t="shared" si="14"/>
        <v>669</v>
      </c>
    </row>
    <row r="144" spans="7:13">
      <c r="G144">
        <v>3329</v>
      </c>
      <c r="H144">
        <v>669</v>
      </c>
      <c r="I144">
        <f t="shared" si="15"/>
        <v>3329</v>
      </c>
      <c r="J144">
        <f t="shared" si="15"/>
        <v>669</v>
      </c>
      <c r="L144">
        <f t="shared" si="14"/>
        <v>3329</v>
      </c>
      <c r="M144">
        <f t="shared" si="14"/>
        <v>669</v>
      </c>
    </row>
    <row r="145" spans="7:13">
      <c r="G145">
        <v>3329</v>
      </c>
      <c r="H145">
        <v>669</v>
      </c>
      <c r="I145">
        <f t="shared" si="15"/>
        <v>3329</v>
      </c>
      <c r="J145">
        <f t="shared" si="15"/>
        <v>669</v>
      </c>
      <c r="L145">
        <f t="shared" si="14"/>
        <v>3329</v>
      </c>
      <c r="M145">
        <f t="shared" si="14"/>
        <v>669</v>
      </c>
    </row>
    <row r="146" spans="7:13">
      <c r="G146">
        <v>3329</v>
      </c>
      <c r="H146">
        <v>669</v>
      </c>
      <c r="I146">
        <f t="shared" si="15"/>
        <v>3329</v>
      </c>
      <c r="J146">
        <f t="shared" si="15"/>
        <v>669</v>
      </c>
      <c r="L146">
        <f t="shared" si="14"/>
        <v>3329</v>
      </c>
      <c r="M146">
        <f t="shared" si="14"/>
        <v>669</v>
      </c>
    </row>
    <row r="147" spans="7:13">
      <c r="G147">
        <v>3329</v>
      </c>
      <c r="H147">
        <v>669</v>
      </c>
      <c r="I147">
        <f t="shared" si="15"/>
        <v>3329</v>
      </c>
      <c r="J147">
        <f t="shared" si="15"/>
        <v>669</v>
      </c>
      <c r="L147">
        <f t="shared" si="14"/>
        <v>3329</v>
      </c>
      <c r="M147">
        <f t="shared" si="14"/>
        <v>669</v>
      </c>
    </row>
    <row r="148" spans="7:13">
      <c r="G148">
        <v>3329</v>
      </c>
      <c r="H148">
        <v>669</v>
      </c>
      <c r="I148">
        <f t="shared" si="15"/>
        <v>3329</v>
      </c>
      <c r="J148">
        <f t="shared" si="15"/>
        <v>669</v>
      </c>
      <c r="L148">
        <f t="shared" si="14"/>
        <v>3329</v>
      </c>
      <c r="M148">
        <f t="shared" si="14"/>
        <v>669</v>
      </c>
    </row>
    <row r="149" spans="7:13">
      <c r="G149">
        <v>3329</v>
      </c>
      <c r="H149">
        <v>669</v>
      </c>
      <c r="I149">
        <f t="shared" si="15"/>
        <v>3329</v>
      </c>
      <c r="J149">
        <f t="shared" si="15"/>
        <v>669</v>
      </c>
      <c r="L149">
        <f t="shared" si="14"/>
        <v>3329</v>
      </c>
      <c r="M149">
        <f t="shared" si="14"/>
        <v>669</v>
      </c>
    </row>
    <row r="150" spans="7:13">
      <c r="G150">
        <v>3329</v>
      </c>
      <c r="H150">
        <v>669</v>
      </c>
      <c r="I150">
        <f t="shared" si="15"/>
        <v>3329</v>
      </c>
      <c r="J150">
        <f t="shared" si="15"/>
        <v>669</v>
      </c>
      <c r="L150">
        <f t="shared" si="14"/>
        <v>3329</v>
      </c>
      <c r="M150">
        <f t="shared" si="14"/>
        <v>669</v>
      </c>
    </row>
    <row r="151" spans="7:13">
      <c r="G151">
        <v>3329</v>
      </c>
      <c r="H151">
        <v>669</v>
      </c>
      <c r="I151">
        <f t="shared" si="15"/>
        <v>3329</v>
      </c>
      <c r="J151">
        <f t="shared" si="15"/>
        <v>669</v>
      </c>
      <c r="L151">
        <f t="shared" si="14"/>
        <v>3329</v>
      </c>
      <c r="M151">
        <f t="shared" si="14"/>
        <v>669</v>
      </c>
    </row>
    <row r="152" spans="7:13">
      <c r="G152">
        <v>3329</v>
      </c>
      <c r="H152">
        <v>669</v>
      </c>
      <c r="I152">
        <f t="shared" si="15"/>
        <v>3329</v>
      </c>
      <c r="J152">
        <f t="shared" si="15"/>
        <v>669</v>
      </c>
      <c r="L152">
        <f t="shared" si="14"/>
        <v>3329</v>
      </c>
      <c r="M152">
        <f t="shared" si="14"/>
        <v>669</v>
      </c>
    </row>
    <row r="153" spans="7:13">
      <c r="G153">
        <v>3329</v>
      </c>
      <c r="H153">
        <v>669</v>
      </c>
      <c r="I153">
        <f t="shared" si="15"/>
        <v>3329</v>
      </c>
      <c r="J153">
        <f t="shared" si="15"/>
        <v>669</v>
      </c>
      <c r="L153">
        <f t="shared" si="14"/>
        <v>3329</v>
      </c>
      <c r="M153">
        <f t="shared" si="14"/>
        <v>669</v>
      </c>
    </row>
    <row r="154" spans="7:13">
      <c r="G154">
        <v>3329</v>
      </c>
      <c r="H154">
        <v>669</v>
      </c>
      <c r="I154">
        <f t="shared" si="15"/>
        <v>3329</v>
      </c>
      <c r="J154">
        <f t="shared" si="15"/>
        <v>669</v>
      </c>
      <c r="L154">
        <f t="shared" si="14"/>
        <v>3329</v>
      </c>
      <c r="M154">
        <f t="shared" si="14"/>
        <v>669</v>
      </c>
    </row>
    <row r="155" spans="7:13">
      <c r="G155">
        <v>3329</v>
      </c>
      <c r="H155">
        <v>669</v>
      </c>
      <c r="I155">
        <f t="shared" si="15"/>
        <v>3329</v>
      </c>
      <c r="J155">
        <f t="shared" si="15"/>
        <v>669</v>
      </c>
      <c r="L155">
        <f t="shared" si="14"/>
        <v>3329</v>
      </c>
      <c r="M155">
        <f t="shared" si="14"/>
        <v>669</v>
      </c>
    </row>
    <row r="156" spans="7:13">
      <c r="G156">
        <v>3329</v>
      </c>
      <c r="H156">
        <v>669</v>
      </c>
      <c r="I156">
        <f t="shared" si="15"/>
        <v>3329</v>
      </c>
      <c r="J156">
        <f t="shared" si="15"/>
        <v>669</v>
      </c>
      <c r="L156">
        <f t="shared" si="14"/>
        <v>3329</v>
      </c>
      <c r="M156">
        <f t="shared" si="14"/>
        <v>669</v>
      </c>
    </row>
    <row r="157" spans="7:13">
      <c r="G157">
        <v>3329</v>
      </c>
      <c r="H157">
        <v>669</v>
      </c>
      <c r="I157">
        <f t="shared" si="15"/>
        <v>3329</v>
      </c>
      <c r="J157">
        <f t="shared" si="15"/>
        <v>669</v>
      </c>
      <c r="L157">
        <f t="shared" si="14"/>
        <v>3329</v>
      </c>
      <c r="M157">
        <f t="shared" si="14"/>
        <v>669</v>
      </c>
    </row>
    <row r="158" spans="7:13">
      <c r="G158">
        <v>3329</v>
      </c>
      <c r="H158">
        <v>669</v>
      </c>
      <c r="I158">
        <f t="shared" si="15"/>
        <v>3329</v>
      </c>
      <c r="J158">
        <f t="shared" si="15"/>
        <v>669</v>
      </c>
      <c r="L158">
        <f t="shared" si="14"/>
        <v>3329</v>
      </c>
      <c r="M158">
        <f t="shared" si="14"/>
        <v>669</v>
      </c>
    </row>
    <row r="159" spans="7:13">
      <c r="G159">
        <v>3329</v>
      </c>
      <c r="H159">
        <v>669</v>
      </c>
      <c r="I159">
        <f t="shared" si="15"/>
        <v>3329</v>
      </c>
      <c r="J159">
        <f t="shared" si="15"/>
        <v>669</v>
      </c>
      <c r="L159">
        <f t="shared" si="14"/>
        <v>3329</v>
      </c>
      <c r="M159">
        <f t="shared" si="14"/>
        <v>669</v>
      </c>
    </row>
    <row r="160" spans="7:13">
      <c r="G160">
        <v>3329</v>
      </c>
      <c r="H160">
        <v>669</v>
      </c>
      <c r="I160">
        <f t="shared" si="15"/>
        <v>3329</v>
      </c>
      <c r="J160">
        <f t="shared" si="15"/>
        <v>669</v>
      </c>
      <c r="L160">
        <f t="shared" si="14"/>
        <v>3329</v>
      </c>
      <c r="M160">
        <f t="shared" si="14"/>
        <v>669</v>
      </c>
    </row>
    <row r="161" spans="7:13">
      <c r="G161">
        <v>3329</v>
      </c>
      <c r="H161">
        <v>669</v>
      </c>
      <c r="I161">
        <f t="shared" si="15"/>
        <v>3329</v>
      </c>
      <c r="J161">
        <f t="shared" si="15"/>
        <v>669</v>
      </c>
      <c r="L161">
        <f t="shared" si="14"/>
        <v>3329</v>
      </c>
      <c r="M161">
        <f t="shared" si="14"/>
        <v>669</v>
      </c>
    </row>
    <row r="162" spans="7:13">
      <c r="G162">
        <v>3329</v>
      </c>
      <c r="H162">
        <v>669</v>
      </c>
      <c r="I162">
        <f t="shared" si="15"/>
        <v>3329</v>
      </c>
      <c r="J162">
        <f t="shared" si="15"/>
        <v>669</v>
      </c>
      <c r="L162">
        <f t="shared" si="14"/>
        <v>3329</v>
      </c>
      <c r="M162">
        <f t="shared" si="14"/>
        <v>669</v>
      </c>
    </row>
    <row r="163" spans="7:13">
      <c r="G163">
        <v>3329</v>
      </c>
      <c r="H163">
        <v>669</v>
      </c>
      <c r="I163">
        <f t="shared" si="15"/>
        <v>3329</v>
      </c>
      <c r="J163">
        <f t="shared" si="15"/>
        <v>669</v>
      </c>
      <c r="L163">
        <f t="shared" si="14"/>
        <v>3329</v>
      </c>
      <c r="M163">
        <f t="shared" si="14"/>
        <v>669</v>
      </c>
    </row>
    <row r="164" spans="7:13">
      <c r="G164">
        <v>3329</v>
      </c>
      <c r="H164">
        <v>669</v>
      </c>
      <c r="I164">
        <f t="shared" si="15"/>
        <v>3329</v>
      </c>
      <c r="J164">
        <f t="shared" si="15"/>
        <v>669</v>
      </c>
      <c r="L164">
        <f t="shared" si="14"/>
        <v>3329</v>
      </c>
      <c r="M164">
        <f t="shared" si="14"/>
        <v>669</v>
      </c>
    </row>
    <row r="165" spans="7:13">
      <c r="G165">
        <v>3329</v>
      </c>
      <c r="H165">
        <v>669</v>
      </c>
      <c r="I165">
        <f t="shared" si="15"/>
        <v>3329</v>
      </c>
      <c r="J165">
        <f t="shared" si="15"/>
        <v>669</v>
      </c>
      <c r="L165">
        <f t="shared" si="14"/>
        <v>3329</v>
      </c>
      <c r="M165">
        <f t="shared" si="14"/>
        <v>669</v>
      </c>
    </row>
    <row r="166" spans="7:13">
      <c r="G166">
        <v>3329</v>
      </c>
      <c r="H166">
        <v>669</v>
      </c>
      <c r="I166">
        <f t="shared" si="15"/>
        <v>3329</v>
      </c>
      <c r="J166">
        <f t="shared" si="15"/>
        <v>669</v>
      </c>
      <c r="L166">
        <f t="shared" si="14"/>
        <v>3329</v>
      </c>
      <c r="M166">
        <f t="shared" si="14"/>
        <v>669</v>
      </c>
    </row>
    <row r="167" spans="7:13">
      <c r="G167">
        <v>3329</v>
      </c>
      <c r="H167">
        <v>669</v>
      </c>
      <c r="I167">
        <f t="shared" si="15"/>
        <v>3329</v>
      </c>
      <c r="J167">
        <f t="shared" si="15"/>
        <v>669</v>
      </c>
      <c r="L167">
        <f t="shared" si="14"/>
        <v>3329</v>
      </c>
      <c r="M167">
        <f t="shared" si="14"/>
        <v>669</v>
      </c>
    </row>
    <row r="168" spans="7:13">
      <c r="G168">
        <v>3329</v>
      </c>
      <c r="H168">
        <v>669</v>
      </c>
      <c r="I168">
        <f t="shared" si="15"/>
        <v>3329</v>
      </c>
      <c r="J168">
        <f t="shared" si="15"/>
        <v>669</v>
      </c>
      <c r="L168">
        <f t="shared" si="14"/>
        <v>3329</v>
      </c>
      <c r="M168">
        <f t="shared" si="14"/>
        <v>669</v>
      </c>
    </row>
    <row r="169" spans="7:13">
      <c r="G169">
        <v>3329</v>
      </c>
      <c r="H169">
        <v>669</v>
      </c>
      <c r="I169">
        <f t="shared" si="15"/>
        <v>3329</v>
      </c>
      <c r="J169">
        <f t="shared" si="15"/>
        <v>669</v>
      </c>
      <c r="L169">
        <f t="shared" si="14"/>
        <v>3329</v>
      </c>
      <c r="M169">
        <f t="shared" si="14"/>
        <v>669</v>
      </c>
    </row>
    <row r="170" spans="7:13">
      <c r="G170">
        <v>3329</v>
      </c>
      <c r="H170">
        <v>669</v>
      </c>
      <c r="I170">
        <f t="shared" si="15"/>
        <v>3329</v>
      </c>
      <c r="J170">
        <f t="shared" si="15"/>
        <v>669</v>
      </c>
      <c r="L170">
        <f t="shared" ref="L170:M233" si="16">D170+G170</f>
        <v>3329</v>
      </c>
      <c r="M170">
        <f t="shared" si="16"/>
        <v>669</v>
      </c>
    </row>
    <row r="171" spans="7:13">
      <c r="G171">
        <v>3329</v>
      </c>
      <c r="H171">
        <v>669</v>
      </c>
      <c r="I171">
        <f t="shared" si="15"/>
        <v>3329</v>
      </c>
      <c r="J171">
        <f t="shared" si="15"/>
        <v>669</v>
      </c>
      <c r="L171">
        <f t="shared" si="16"/>
        <v>3329</v>
      </c>
      <c r="M171">
        <f t="shared" si="16"/>
        <v>669</v>
      </c>
    </row>
    <row r="172" spans="7:13">
      <c r="G172">
        <v>3329</v>
      </c>
      <c r="H172">
        <v>669</v>
      </c>
      <c r="I172">
        <f t="shared" si="15"/>
        <v>3329</v>
      </c>
      <c r="J172">
        <f t="shared" si="15"/>
        <v>669</v>
      </c>
      <c r="L172">
        <f t="shared" si="16"/>
        <v>3329</v>
      </c>
      <c r="M172">
        <f t="shared" si="16"/>
        <v>669</v>
      </c>
    </row>
    <row r="173" spans="7:13">
      <c r="G173">
        <v>3329</v>
      </c>
      <c r="H173">
        <v>669</v>
      </c>
      <c r="I173">
        <f t="shared" si="15"/>
        <v>3329</v>
      </c>
      <c r="J173">
        <f t="shared" si="15"/>
        <v>669</v>
      </c>
      <c r="L173">
        <f t="shared" si="16"/>
        <v>3329</v>
      </c>
      <c r="M173">
        <f t="shared" si="16"/>
        <v>669</v>
      </c>
    </row>
    <row r="174" spans="7:13">
      <c r="G174">
        <v>3329</v>
      </c>
      <c r="H174">
        <v>669</v>
      </c>
      <c r="I174">
        <f t="shared" si="15"/>
        <v>3329</v>
      </c>
      <c r="J174">
        <f t="shared" si="15"/>
        <v>669</v>
      </c>
      <c r="L174">
        <f t="shared" si="16"/>
        <v>3329</v>
      </c>
      <c r="M174">
        <f t="shared" si="16"/>
        <v>669</v>
      </c>
    </row>
    <row r="175" spans="7:13">
      <c r="G175">
        <v>3329</v>
      </c>
      <c r="H175">
        <v>669</v>
      </c>
      <c r="I175">
        <f t="shared" si="15"/>
        <v>3329</v>
      </c>
      <c r="J175">
        <f t="shared" si="15"/>
        <v>669</v>
      </c>
      <c r="L175">
        <f t="shared" si="16"/>
        <v>3329</v>
      </c>
      <c r="M175">
        <f t="shared" si="16"/>
        <v>669</v>
      </c>
    </row>
    <row r="176" spans="7:13">
      <c r="G176">
        <v>3329</v>
      </c>
      <c r="H176">
        <v>669</v>
      </c>
      <c r="I176">
        <f t="shared" si="15"/>
        <v>3329</v>
      </c>
      <c r="J176">
        <f t="shared" si="15"/>
        <v>669</v>
      </c>
      <c r="L176">
        <f t="shared" si="16"/>
        <v>3329</v>
      </c>
      <c r="M176">
        <f t="shared" si="16"/>
        <v>669</v>
      </c>
    </row>
    <row r="177" spans="7:13">
      <c r="G177">
        <v>3329</v>
      </c>
      <c r="H177">
        <v>669</v>
      </c>
      <c r="I177">
        <f t="shared" si="15"/>
        <v>3329</v>
      </c>
      <c r="J177">
        <f t="shared" si="15"/>
        <v>669</v>
      </c>
      <c r="L177">
        <f t="shared" si="16"/>
        <v>3329</v>
      </c>
      <c r="M177">
        <f t="shared" si="16"/>
        <v>669</v>
      </c>
    </row>
    <row r="178" spans="7:13">
      <c r="G178">
        <v>3329</v>
      </c>
      <c r="H178">
        <v>669</v>
      </c>
      <c r="I178">
        <f t="shared" si="15"/>
        <v>3329</v>
      </c>
      <c r="J178">
        <f t="shared" si="15"/>
        <v>669</v>
      </c>
      <c r="L178">
        <f t="shared" si="16"/>
        <v>3329</v>
      </c>
      <c r="M178">
        <f t="shared" si="16"/>
        <v>669</v>
      </c>
    </row>
    <row r="179" spans="7:13">
      <c r="G179">
        <v>3329</v>
      </c>
      <c r="H179">
        <v>669</v>
      </c>
      <c r="I179">
        <f t="shared" si="15"/>
        <v>3329</v>
      </c>
      <c r="J179">
        <f t="shared" si="15"/>
        <v>669</v>
      </c>
      <c r="L179">
        <f t="shared" si="16"/>
        <v>3329</v>
      </c>
      <c r="M179">
        <f t="shared" si="16"/>
        <v>669</v>
      </c>
    </row>
    <row r="180" spans="7:13">
      <c r="G180">
        <v>3329</v>
      </c>
      <c r="H180">
        <v>669</v>
      </c>
      <c r="I180">
        <f t="shared" si="15"/>
        <v>3329</v>
      </c>
      <c r="J180">
        <f t="shared" si="15"/>
        <v>669</v>
      </c>
      <c r="L180">
        <f t="shared" si="16"/>
        <v>3329</v>
      </c>
      <c r="M180">
        <f t="shared" si="16"/>
        <v>669</v>
      </c>
    </row>
    <row r="181" spans="7:13">
      <c r="G181">
        <v>3329</v>
      </c>
      <c r="H181">
        <v>669</v>
      </c>
      <c r="I181">
        <f t="shared" si="15"/>
        <v>3329</v>
      </c>
      <c r="J181">
        <f t="shared" si="15"/>
        <v>669</v>
      </c>
      <c r="L181">
        <f t="shared" si="16"/>
        <v>3329</v>
      </c>
      <c r="M181">
        <f t="shared" si="16"/>
        <v>669</v>
      </c>
    </row>
    <row r="182" spans="7:13">
      <c r="G182">
        <v>3329</v>
      </c>
      <c r="H182">
        <v>669</v>
      </c>
      <c r="I182">
        <f t="shared" si="15"/>
        <v>3329</v>
      </c>
      <c r="J182">
        <f t="shared" si="15"/>
        <v>669</v>
      </c>
      <c r="L182">
        <f t="shared" si="16"/>
        <v>3329</v>
      </c>
      <c r="M182">
        <f t="shared" si="16"/>
        <v>669</v>
      </c>
    </row>
    <row r="183" spans="7:13">
      <c r="G183">
        <v>3329</v>
      </c>
      <c r="H183">
        <v>669</v>
      </c>
      <c r="I183">
        <f t="shared" si="15"/>
        <v>3329</v>
      </c>
      <c r="J183">
        <f t="shared" si="15"/>
        <v>669</v>
      </c>
      <c r="L183">
        <f t="shared" si="16"/>
        <v>3329</v>
      </c>
      <c r="M183">
        <f t="shared" si="16"/>
        <v>669</v>
      </c>
    </row>
    <row r="184" spans="7:13">
      <c r="G184">
        <v>3329</v>
      </c>
      <c r="H184">
        <v>669</v>
      </c>
      <c r="I184">
        <f t="shared" si="15"/>
        <v>3329</v>
      </c>
      <c r="J184">
        <f t="shared" si="15"/>
        <v>669</v>
      </c>
      <c r="L184">
        <f t="shared" si="16"/>
        <v>3329</v>
      </c>
      <c r="M184">
        <f t="shared" si="16"/>
        <v>669</v>
      </c>
    </row>
    <row r="185" spans="7:13">
      <c r="G185">
        <v>3329</v>
      </c>
      <c r="H185">
        <v>669</v>
      </c>
      <c r="I185">
        <f t="shared" si="15"/>
        <v>3329</v>
      </c>
      <c r="J185">
        <f t="shared" si="15"/>
        <v>669</v>
      </c>
      <c r="L185">
        <f t="shared" si="16"/>
        <v>3329</v>
      </c>
      <c r="M185">
        <f t="shared" si="16"/>
        <v>669</v>
      </c>
    </row>
    <row r="186" spans="7:13">
      <c r="G186">
        <v>3329</v>
      </c>
      <c r="H186">
        <v>669</v>
      </c>
      <c r="I186">
        <f t="shared" si="15"/>
        <v>3329</v>
      </c>
      <c r="J186">
        <f t="shared" si="15"/>
        <v>669</v>
      </c>
      <c r="L186">
        <f t="shared" si="16"/>
        <v>3329</v>
      </c>
      <c r="M186">
        <f t="shared" si="16"/>
        <v>669</v>
      </c>
    </row>
    <row r="187" spans="7:13">
      <c r="G187">
        <v>3329</v>
      </c>
      <c r="H187">
        <v>669</v>
      </c>
      <c r="I187">
        <f t="shared" si="15"/>
        <v>3329</v>
      </c>
      <c r="J187">
        <f t="shared" si="15"/>
        <v>669</v>
      </c>
      <c r="L187">
        <f t="shared" si="16"/>
        <v>3329</v>
      </c>
      <c r="M187">
        <f t="shared" si="16"/>
        <v>669</v>
      </c>
    </row>
    <row r="188" spans="7:13">
      <c r="G188">
        <v>3329</v>
      </c>
      <c r="H188">
        <v>669</v>
      </c>
      <c r="I188">
        <f t="shared" si="15"/>
        <v>3329</v>
      </c>
      <c r="J188">
        <f t="shared" si="15"/>
        <v>669</v>
      </c>
      <c r="L188">
        <f t="shared" si="16"/>
        <v>3329</v>
      </c>
      <c r="M188">
        <f t="shared" si="16"/>
        <v>669</v>
      </c>
    </row>
    <row r="189" spans="7:13">
      <c r="G189">
        <v>3329</v>
      </c>
      <c r="H189">
        <v>669</v>
      </c>
      <c r="I189">
        <f t="shared" si="15"/>
        <v>3329</v>
      </c>
      <c r="J189">
        <f t="shared" si="15"/>
        <v>669</v>
      </c>
      <c r="L189">
        <f t="shared" si="16"/>
        <v>3329</v>
      </c>
      <c r="M189">
        <f t="shared" si="16"/>
        <v>669</v>
      </c>
    </row>
    <row r="190" spans="7:13">
      <c r="G190">
        <v>3329</v>
      </c>
      <c r="H190">
        <v>669</v>
      </c>
      <c r="I190">
        <f t="shared" si="15"/>
        <v>3329</v>
      </c>
      <c r="J190">
        <f t="shared" si="15"/>
        <v>669</v>
      </c>
      <c r="L190">
        <f t="shared" si="16"/>
        <v>3329</v>
      </c>
      <c r="M190">
        <f t="shared" si="16"/>
        <v>669</v>
      </c>
    </row>
    <row r="191" spans="7:13">
      <c r="G191">
        <v>3329</v>
      </c>
      <c r="H191">
        <v>669</v>
      </c>
      <c r="I191">
        <f t="shared" si="15"/>
        <v>3329</v>
      </c>
      <c r="J191">
        <f t="shared" si="15"/>
        <v>669</v>
      </c>
      <c r="L191">
        <f t="shared" si="16"/>
        <v>3329</v>
      </c>
      <c r="M191">
        <f t="shared" si="16"/>
        <v>669</v>
      </c>
    </row>
    <row r="192" spans="7:13">
      <c r="G192">
        <v>3329</v>
      </c>
      <c r="H192">
        <v>669</v>
      </c>
      <c r="I192">
        <f t="shared" si="15"/>
        <v>3329</v>
      </c>
      <c r="J192">
        <f t="shared" si="15"/>
        <v>669</v>
      </c>
      <c r="L192">
        <f t="shared" si="16"/>
        <v>3329</v>
      </c>
      <c r="M192">
        <f t="shared" si="16"/>
        <v>669</v>
      </c>
    </row>
    <row r="193" spans="7:13">
      <c r="G193">
        <v>3329</v>
      </c>
      <c r="H193">
        <v>669</v>
      </c>
      <c r="I193">
        <f t="shared" si="15"/>
        <v>3329</v>
      </c>
      <c r="J193">
        <f t="shared" si="15"/>
        <v>669</v>
      </c>
      <c r="L193">
        <f t="shared" si="16"/>
        <v>3329</v>
      </c>
      <c r="M193">
        <f t="shared" si="16"/>
        <v>669</v>
      </c>
    </row>
    <row r="194" spans="7:13">
      <c r="G194">
        <v>3329</v>
      </c>
      <c r="H194">
        <v>669</v>
      </c>
      <c r="I194">
        <f t="shared" si="15"/>
        <v>3329</v>
      </c>
      <c r="J194">
        <f t="shared" si="15"/>
        <v>669</v>
      </c>
      <c r="L194">
        <f t="shared" si="16"/>
        <v>3329</v>
      </c>
      <c r="M194">
        <f t="shared" si="16"/>
        <v>669</v>
      </c>
    </row>
    <row r="195" spans="7:13">
      <c r="G195">
        <v>3329</v>
      </c>
      <c r="H195">
        <v>669</v>
      </c>
      <c r="I195">
        <f t="shared" si="15"/>
        <v>3329</v>
      </c>
      <c r="J195">
        <f t="shared" si="15"/>
        <v>669</v>
      </c>
      <c r="L195">
        <f t="shared" si="16"/>
        <v>3329</v>
      </c>
      <c r="M195">
        <f t="shared" si="16"/>
        <v>669</v>
      </c>
    </row>
    <row r="196" spans="7:13">
      <c r="G196">
        <v>3329</v>
      </c>
      <c r="H196">
        <v>669</v>
      </c>
      <c r="I196">
        <f t="shared" si="15"/>
        <v>3329</v>
      </c>
      <c r="J196">
        <f t="shared" si="15"/>
        <v>669</v>
      </c>
      <c r="L196">
        <f t="shared" si="16"/>
        <v>3329</v>
      </c>
      <c r="M196">
        <f t="shared" si="16"/>
        <v>669</v>
      </c>
    </row>
    <row r="197" spans="7:13">
      <c r="G197">
        <v>3329</v>
      </c>
      <c r="H197">
        <v>669</v>
      </c>
      <c r="I197">
        <f t="shared" si="15"/>
        <v>3329</v>
      </c>
      <c r="J197">
        <f t="shared" si="15"/>
        <v>669</v>
      </c>
      <c r="L197">
        <f t="shared" si="16"/>
        <v>3329</v>
      </c>
      <c r="M197">
        <f t="shared" si="16"/>
        <v>669</v>
      </c>
    </row>
    <row r="198" spans="7:13">
      <c r="G198">
        <v>3329</v>
      </c>
      <c r="H198">
        <v>669</v>
      </c>
      <c r="I198">
        <f t="shared" si="15"/>
        <v>3329</v>
      </c>
      <c r="J198">
        <f t="shared" si="15"/>
        <v>669</v>
      </c>
      <c r="L198">
        <f t="shared" si="16"/>
        <v>3329</v>
      </c>
      <c r="M198">
        <f t="shared" si="16"/>
        <v>669</v>
      </c>
    </row>
    <row r="199" spans="7:13">
      <c r="G199">
        <v>3329</v>
      </c>
      <c r="H199">
        <v>669</v>
      </c>
      <c r="I199">
        <f t="shared" si="15"/>
        <v>3329</v>
      </c>
      <c r="J199">
        <f t="shared" si="15"/>
        <v>669</v>
      </c>
      <c r="L199">
        <f t="shared" si="16"/>
        <v>3329</v>
      </c>
      <c r="M199">
        <f t="shared" si="16"/>
        <v>669</v>
      </c>
    </row>
    <row r="200" spans="7:13">
      <c r="G200">
        <v>3329</v>
      </c>
      <c r="H200">
        <v>669</v>
      </c>
      <c r="I200">
        <f t="shared" si="15"/>
        <v>3329</v>
      </c>
      <c r="J200">
        <f t="shared" si="15"/>
        <v>669</v>
      </c>
      <c r="L200">
        <f t="shared" si="16"/>
        <v>3329</v>
      </c>
      <c r="M200">
        <f t="shared" si="16"/>
        <v>669</v>
      </c>
    </row>
    <row r="201" spans="7:13">
      <c r="G201">
        <v>3329</v>
      </c>
      <c r="H201">
        <v>669</v>
      </c>
      <c r="I201">
        <f t="shared" si="15"/>
        <v>3329</v>
      </c>
      <c r="J201">
        <f t="shared" si="15"/>
        <v>669</v>
      </c>
      <c r="L201">
        <f t="shared" si="16"/>
        <v>3329</v>
      </c>
      <c r="M201">
        <f t="shared" si="16"/>
        <v>669</v>
      </c>
    </row>
    <row r="202" spans="7:13">
      <c r="G202">
        <v>3329</v>
      </c>
      <c r="H202">
        <v>669</v>
      </c>
      <c r="I202">
        <f t="shared" si="15"/>
        <v>3329</v>
      </c>
      <c r="J202">
        <f t="shared" si="15"/>
        <v>669</v>
      </c>
      <c r="L202">
        <f t="shared" si="16"/>
        <v>3329</v>
      </c>
      <c r="M202">
        <f t="shared" si="16"/>
        <v>669</v>
      </c>
    </row>
    <row r="203" spans="7:13">
      <c r="G203">
        <v>3329</v>
      </c>
      <c r="H203">
        <v>669</v>
      </c>
      <c r="I203">
        <f t="shared" si="15"/>
        <v>3329</v>
      </c>
      <c r="J203">
        <f t="shared" si="15"/>
        <v>669</v>
      </c>
      <c r="L203">
        <f t="shared" si="16"/>
        <v>3329</v>
      </c>
      <c r="M203">
        <f t="shared" si="16"/>
        <v>669</v>
      </c>
    </row>
    <row r="204" spans="7:13">
      <c r="G204">
        <v>3329</v>
      </c>
      <c r="H204">
        <v>669</v>
      </c>
      <c r="I204">
        <f t="shared" ref="I204:J232" si="17">A204+G204</f>
        <v>3329</v>
      </c>
      <c r="J204">
        <f t="shared" si="17"/>
        <v>669</v>
      </c>
      <c r="L204">
        <f t="shared" si="16"/>
        <v>3329</v>
      </c>
      <c r="M204">
        <f t="shared" si="16"/>
        <v>669</v>
      </c>
    </row>
    <row r="205" spans="7:13">
      <c r="G205">
        <v>3329</v>
      </c>
      <c r="H205">
        <v>669</v>
      </c>
      <c r="I205">
        <f t="shared" si="17"/>
        <v>3329</v>
      </c>
      <c r="J205">
        <f t="shared" si="17"/>
        <v>669</v>
      </c>
      <c r="L205">
        <f t="shared" si="16"/>
        <v>3329</v>
      </c>
      <c r="M205">
        <f t="shared" si="16"/>
        <v>669</v>
      </c>
    </row>
    <row r="206" spans="7:13">
      <c r="G206">
        <v>3329</v>
      </c>
      <c r="H206">
        <v>669</v>
      </c>
      <c r="I206">
        <f t="shared" si="17"/>
        <v>3329</v>
      </c>
      <c r="J206">
        <f t="shared" si="17"/>
        <v>669</v>
      </c>
      <c r="L206">
        <f t="shared" si="16"/>
        <v>3329</v>
      </c>
      <c r="M206">
        <f t="shared" si="16"/>
        <v>669</v>
      </c>
    </row>
    <row r="207" spans="7:13">
      <c r="G207">
        <v>3329</v>
      </c>
      <c r="H207">
        <v>669</v>
      </c>
      <c r="I207">
        <f t="shared" si="17"/>
        <v>3329</v>
      </c>
      <c r="J207">
        <f t="shared" si="17"/>
        <v>669</v>
      </c>
      <c r="L207">
        <f t="shared" si="16"/>
        <v>3329</v>
      </c>
      <c r="M207">
        <f t="shared" si="16"/>
        <v>669</v>
      </c>
    </row>
    <row r="208" spans="7:13">
      <c r="G208">
        <v>3329</v>
      </c>
      <c r="H208">
        <v>669</v>
      </c>
      <c r="I208">
        <f t="shared" si="17"/>
        <v>3329</v>
      </c>
      <c r="J208">
        <f t="shared" si="17"/>
        <v>669</v>
      </c>
      <c r="L208">
        <f t="shared" si="16"/>
        <v>3329</v>
      </c>
      <c r="M208">
        <f t="shared" si="16"/>
        <v>669</v>
      </c>
    </row>
    <row r="209" spans="7:13">
      <c r="G209">
        <v>3329</v>
      </c>
      <c r="H209">
        <v>669</v>
      </c>
      <c r="I209">
        <f t="shared" si="17"/>
        <v>3329</v>
      </c>
      <c r="J209">
        <f t="shared" si="17"/>
        <v>669</v>
      </c>
      <c r="L209">
        <f t="shared" si="16"/>
        <v>3329</v>
      </c>
      <c r="M209">
        <f t="shared" si="16"/>
        <v>669</v>
      </c>
    </row>
    <row r="210" spans="7:13">
      <c r="G210">
        <v>3329</v>
      </c>
      <c r="H210">
        <v>669</v>
      </c>
      <c r="I210">
        <f t="shared" si="17"/>
        <v>3329</v>
      </c>
      <c r="J210">
        <f t="shared" si="17"/>
        <v>669</v>
      </c>
      <c r="L210">
        <f t="shared" si="16"/>
        <v>3329</v>
      </c>
      <c r="M210">
        <f t="shared" si="16"/>
        <v>669</v>
      </c>
    </row>
    <row r="211" spans="7:13">
      <c r="G211">
        <v>3329</v>
      </c>
      <c r="H211">
        <v>669</v>
      </c>
      <c r="I211">
        <f t="shared" si="17"/>
        <v>3329</v>
      </c>
      <c r="J211">
        <f t="shared" si="17"/>
        <v>669</v>
      </c>
      <c r="L211">
        <f t="shared" si="16"/>
        <v>3329</v>
      </c>
      <c r="M211">
        <f t="shared" si="16"/>
        <v>669</v>
      </c>
    </row>
    <row r="212" spans="7:13">
      <c r="G212">
        <v>3329</v>
      </c>
      <c r="H212">
        <v>669</v>
      </c>
      <c r="I212">
        <f t="shared" si="17"/>
        <v>3329</v>
      </c>
      <c r="J212">
        <f t="shared" si="17"/>
        <v>669</v>
      </c>
      <c r="L212">
        <f t="shared" si="16"/>
        <v>3329</v>
      </c>
      <c r="M212">
        <f t="shared" si="16"/>
        <v>669</v>
      </c>
    </row>
    <row r="213" spans="7:13">
      <c r="G213">
        <v>3329</v>
      </c>
      <c r="H213">
        <v>669</v>
      </c>
      <c r="I213">
        <f t="shared" si="17"/>
        <v>3329</v>
      </c>
      <c r="J213">
        <f t="shared" si="17"/>
        <v>669</v>
      </c>
      <c r="L213">
        <f t="shared" si="16"/>
        <v>3329</v>
      </c>
      <c r="M213">
        <f t="shared" si="16"/>
        <v>669</v>
      </c>
    </row>
    <row r="214" spans="7:13">
      <c r="G214">
        <v>3329</v>
      </c>
      <c r="H214">
        <v>669</v>
      </c>
      <c r="I214">
        <f t="shared" si="17"/>
        <v>3329</v>
      </c>
      <c r="J214">
        <f t="shared" si="17"/>
        <v>669</v>
      </c>
      <c r="L214">
        <f t="shared" si="16"/>
        <v>3329</v>
      </c>
      <c r="M214">
        <f t="shared" si="16"/>
        <v>669</v>
      </c>
    </row>
    <row r="215" spans="7:13">
      <c r="G215">
        <v>3329</v>
      </c>
      <c r="H215">
        <v>669</v>
      </c>
      <c r="I215">
        <f t="shared" si="17"/>
        <v>3329</v>
      </c>
      <c r="J215">
        <f t="shared" si="17"/>
        <v>669</v>
      </c>
      <c r="L215">
        <f t="shared" si="16"/>
        <v>3329</v>
      </c>
      <c r="M215">
        <f t="shared" si="16"/>
        <v>669</v>
      </c>
    </row>
    <row r="216" spans="7:13">
      <c r="G216">
        <v>3329</v>
      </c>
      <c r="H216">
        <v>669</v>
      </c>
      <c r="I216">
        <f t="shared" si="17"/>
        <v>3329</v>
      </c>
      <c r="J216">
        <f t="shared" si="17"/>
        <v>669</v>
      </c>
      <c r="L216">
        <f t="shared" si="16"/>
        <v>3329</v>
      </c>
      <c r="M216">
        <f t="shared" si="16"/>
        <v>669</v>
      </c>
    </row>
    <row r="217" spans="7:13">
      <c r="G217">
        <v>3329</v>
      </c>
      <c r="H217">
        <v>669</v>
      </c>
      <c r="I217">
        <f t="shared" si="17"/>
        <v>3329</v>
      </c>
      <c r="J217">
        <f t="shared" si="17"/>
        <v>669</v>
      </c>
      <c r="L217">
        <f t="shared" si="16"/>
        <v>3329</v>
      </c>
      <c r="M217">
        <f t="shared" si="16"/>
        <v>669</v>
      </c>
    </row>
    <row r="218" spans="7:13">
      <c r="G218">
        <v>3329</v>
      </c>
      <c r="H218">
        <v>669</v>
      </c>
      <c r="I218">
        <f t="shared" si="17"/>
        <v>3329</v>
      </c>
      <c r="J218">
        <f t="shared" si="17"/>
        <v>669</v>
      </c>
      <c r="L218">
        <f t="shared" si="16"/>
        <v>3329</v>
      </c>
      <c r="M218">
        <f t="shared" si="16"/>
        <v>669</v>
      </c>
    </row>
    <row r="219" spans="7:13">
      <c r="G219">
        <v>3329</v>
      </c>
      <c r="H219">
        <v>669</v>
      </c>
      <c r="I219">
        <f t="shared" si="17"/>
        <v>3329</v>
      </c>
      <c r="J219">
        <f t="shared" si="17"/>
        <v>669</v>
      </c>
      <c r="L219">
        <f t="shared" si="16"/>
        <v>3329</v>
      </c>
      <c r="M219">
        <f t="shared" si="16"/>
        <v>669</v>
      </c>
    </row>
    <row r="220" spans="7:13">
      <c r="G220">
        <v>3329</v>
      </c>
      <c r="H220">
        <v>669</v>
      </c>
      <c r="I220">
        <f t="shared" si="17"/>
        <v>3329</v>
      </c>
      <c r="J220">
        <f t="shared" si="17"/>
        <v>669</v>
      </c>
      <c r="L220">
        <f t="shared" si="16"/>
        <v>3329</v>
      </c>
      <c r="M220">
        <f t="shared" si="16"/>
        <v>669</v>
      </c>
    </row>
    <row r="221" spans="7:13">
      <c r="G221">
        <v>3329</v>
      </c>
      <c r="H221">
        <v>669</v>
      </c>
      <c r="I221">
        <f t="shared" si="17"/>
        <v>3329</v>
      </c>
      <c r="J221">
        <f t="shared" si="17"/>
        <v>669</v>
      </c>
      <c r="L221">
        <f t="shared" si="16"/>
        <v>3329</v>
      </c>
      <c r="M221">
        <f t="shared" si="16"/>
        <v>669</v>
      </c>
    </row>
    <row r="222" spans="7:13">
      <c r="G222">
        <v>3329</v>
      </c>
      <c r="H222">
        <v>669</v>
      </c>
      <c r="I222">
        <f t="shared" si="17"/>
        <v>3329</v>
      </c>
      <c r="J222">
        <f t="shared" si="17"/>
        <v>669</v>
      </c>
      <c r="L222">
        <f t="shared" si="16"/>
        <v>3329</v>
      </c>
      <c r="M222">
        <f t="shared" si="16"/>
        <v>669</v>
      </c>
    </row>
    <row r="223" spans="7:13">
      <c r="G223">
        <v>3329</v>
      </c>
      <c r="H223">
        <v>669</v>
      </c>
      <c r="I223">
        <f t="shared" si="17"/>
        <v>3329</v>
      </c>
      <c r="J223">
        <f t="shared" si="17"/>
        <v>669</v>
      </c>
      <c r="L223">
        <f t="shared" si="16"/>
        <v>3329</v>
      </c>
      <c r="M223">
        <f t="shared" si="16"/>
        <v>669</v>
      </c>
    </row>
    <row r="224" spans="7:13">
      <c r="G224">
        <v>3329</v>
      </c>
      <c r="H224">
        <v>669</v>
      </c>
      <c r="I224">
        <f t="shared" si="17"/>
        <v>3329</v>
      </c>
      <c r="J224">
        <f t="shared" si="17"/>
        <v>669</v>
      </c>
      <c r="L224">
        <f t="shared" si="16"/>
        <v>3329</v>
      </c>
      <c r="M224">
        <f t="shared" si="16"/>
        <v>669</v>
      </c>
    </row>
    <row r="225" spans="7:13">
      <c r="G225">
        <v>3329</v>
      </c>
      <c r="H225">
        <v>669</v>
      </c>
      <c r="I225">
        <f t="shared" si="17"/>
        <v>3329</v>
      </c>
      <c r="J225">
        <f t="shared" si="17"/>
        <v>669</v>
      </c>
      <c r="L225">
        <f t="shared" si="16"/>
        <v>3329</v>
      </c>
      <c r="M225">
        <f t="shared" si="16"/>
        <v>669</v>
      </c>
    </row>
    <row r="226" spans="7:13">
      <c r="G226">
        <v>3329</v>
      </c>
      <c r="H226">
        <v>669</v>
      </c>
      <c r="I226">
        <f t="shared" si="17"/>
        <v>3329</v>
      </c>
      <c r="J226">
        <f t="shared" si="17"/>
        <v>669</v>
      </c>
      <c r="L226">
        <f t="shared" si="16"/>
        <v>3329</v>
      </c>
      <c r="M226">
        <f t="shared" si="16"/>
        <v>669</v>
      </c>
    </row>
    <row r="227" spans="7:13">
      <c r="G227">
        <v>3329</v>
      </c>
      <c r="H227">
        <v>669</v>
      </c>
      <c r="I227">
        <f t="shared" si="17"/>
        <v>3329</v>
      </c>
      <c r="J227">
        <f t="shared" si="17"/>
        <v>669</v>
      </c>
      <c r="L227">
        <f t="shared" si="16"/>
        <v>3329</v>
      </c>
      <c r="M227">
        <f t="shared" si="16"/>
        <v>669</v>
      </c>
    </row>
    <row r="228" spans="7:13">
      <c r="G228">
        <v>3329</v>
      </c>
      <c r="H228">
        <v>669</v>
      </c>
      <c r="I228">
        <f t="shared" si="17"/>
        <v>3329</v>
      </c>
      <c r="J228">
        <f t="shared" si="17"/>
        <v>669</v>
      </c>
      <c r="L228">
        <f t="shared" si="16"/>
        <v>3329</v>
      </c>
      <c r="M228">
        <f t="shared" si="16"/>
        <v>669</v>
      </c>
    </row>
    <row r="229" spans="7:13">
      <c r="G229">
        <v>3329</v>
      </c>
      <c r="H229">
        <v>669</v>
      </c>
      <c r="I229">
        <f t="shared" si="17"/>
        <v>3329</v>
      </c>
      <c r="J229">
        <f t="shared" si="17"/>
        <v>669</v>
      </c>
      <c r="L229">
        <f t="shared" si="16"/>
        <v>3329</v>
      </c>
      <c r="M229">
        <f t="shared" si="16"/>
        <v>669</v>
      </c>
    </row>
    <row r="230" spans="7:13">
      <c r="G230">
        <v>3329</v>
      </c>
      <c r="H230">
        <v>669</v>
      </c>
      <c r="I230">
        <f t="shared" si="17"/>
        <v>3329</v>
      </c>
      <c r="J230">
        <f t="shared" si="17"/>
        <v>669</v>
      </c>
      <c r="L230">
        <f t="shared" si="16"/>
        <v>3329</v>
      </c>
      <c r="M230">
        <f t="shared" si="16"/>
        <v>669</v>
      </c>
    </row>
    <row r="231" spans="7:13">
      <c r="G231">
        <v>3329</v>
      </c>
      <c r="H231">
        <v>669</v>
      </c>
      <c r="I231">
        <f t="shared" si="17"/>
        <v>3329</v>
      </c>
      <c r="J231">
        <f t="shared" si="17"/>
        <v>669</v>
      </c>
      <c r="L231">
        <f t="shared" si="16"/>
        <v>3329</v>
      </c>
      <c r="M231">
        <f t="shared" si="16"/>
        <v>669</v>
      </c>
    </row>
    <row r="232" spans="7:13">
      <c r="G232">
        <v>3329</v>
      </c>
      <c r="H232">
        <v>669</v>
      </c>
      <c r="I232">
        <f t="shared" si="17"/>
        <v>3329</v>
      </c>
      <c r="J232">
        <f t="shared" si="17"/>
        <v>669</v>
      </c>
      <c r="L232">
        <f t="shared" si="16"/>
        <v>3329</v>
      </c>
      <c r="M232">
        <f t="shared" si="16"/>
        <v>669</v>
      </c>
    </row>
    <row r="233" spans="7:13">
      <c r="G233">
        <v>3329</v>
      </c>
      <c r="H233">
        <v>669</v>
      </c>
      <c r="L233">
        <f t="shared" si="16"/>
        <v>3329</v>
      </c>
      <c r="M233">
        <f t="shared" si="16"/>
        <v>669</v>
      </c>
    </row>
    <row r="234" spans="7:13">
      <c r="G234">
        <v>3329</v>
      </c>
      <c r="H234">
        <v>669</v>
      </c>
      <c r="L234">
        <f t="shared" ref="L234:M234" si="18">D234+G234</f>
        <v>3329</v>
      </c>
      <c r="M234">
        <f t="shared" si="18"/>
        <v>669</v>
      </c>
    </row>
    <row r="235" spans="7:13">
      <c r="G235">
        <v>3329</v>
      </c>
      <c r="H235">
        <v>669</v>
      </c>
    </row>
    <row r="236" spans="7:13">
      <c r="G236">
        <v>3329</v>
      </c>
      <c r="H236">
        <v>669</v>
      </c>
    </row>
    <row r="237" spans="7:13">
      <c r="G237">
        <v>3329</v>
      </c>
      <c r="H237">
        <v>669</v>
      </c>
    </row>
    <row r="238" spans="7:13">
      <c r="G238">
        <v>3329</v>
      </c>
      <c r="H238">
        <v>669</v>
      </c>
    </row>
    <row r="239" spans="7:13">
      <c r="G239">
        <v>3329</v>
      </c>
      <c r="H239">
        <v>669</v>
      </c>
    </row>
    <row r="240" spans="7:13">
      <c r="G240">
        <v>3329</v>
      </c>
      <c r="H240">
        <v>669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0"/>
  <sheetViews>
    <sheetView workbookViewId="0">
      <selection activeCell="B43" sqref="B43"/>
    </sheetView>
  </sheetViews>
  <sheetFormatPr defaultRowHeight="13.5"/>
  <cols>
    <col min="1" max="1" width="7.875" customWidth="1"/>
  </cols>
  <sheetData>
    <row r="1" spans="1:13">
      <c r="A1" t="s">
        <v>20</v>
      </c>
    </row>
    <row r="2" spans="1:13">
      <c r="A2" t="s">
        <v>0</v>
      </c>
    </row>
    <row r="4" spans="1:13">
      <c r="A4">
        <f>-3097-82</f>
        <v>-3179</v>
      </c>
      <c r="B4">
        <f>-153-76-290</f>
        <v>-519</v>
      </c>
      <c r="D4">
        <f>-2441+82</f>
        <v>-2359</v>
      </c>
      <c r="E4">
        <f t="shared" ref="E4:E10" si="0">-153-76-290</f>
        <v>-519</v>
      </c>
      <c r="G4">
        <f>-1*A4+150</f>
        <v>3329</v>
      </c>
      <c r="H4">
        <f>-1*B4+150</f>
        <v>669</v>
      </c>
      <c r="I4">
        <f t="shared" ref="I4:I8" si="1">A4+G4</f>
        <v>150</v>
      </c>
      <c r="J4">
        <f t="shared" ref="J4:J8" si="2">B4+H4</f>
        <v>150</v>
      </c>
      <c r="L4">
        <f t="shared" ref="L4:L11" si="3">D4+G4</f>
        <v>970</v>
      </c>
      <c r="M4">
        <f t="shared" ref="M4:M11" si="4">E4+H4</f>
        <v>150</v>
      </c>
    </row>
    <row r="5" spans="1:13">
      <c r="A5">
        <f>-3097-82</f>
        <v>-3179</v>
      </c>
      <c r="B5">
        <f t="shared" ref="B5:B10" si="5">-153-76</f>
        <v>-229</v>
      </c>
      <c r="D5">
        <f>-3097-82</f>
        <v>-3179</v>
      </c>
      <c r="E5">
        <f t="shared" si="0"/>
        <v>-519</v>
      </c>
      <c r="G5">
        <v>3329</v>
      </c>
      <c r="H5">
        <v>669</v>
      </c>
      <c r="I5">
        <f t="shared" si="1"/>
        <v>150</v>
      </c>
      <c r="J5">
        <f t="shared" si="2"/>
        <v>440</v>
      </c>
      <c r="L5">
        <f t="shared" si="3"/>
        <v>150</v>
      </c>
      <c r="M5">
        <f t="shared" si="4"/>
        <v>150</v>
      </c>
    </row>
    <row r="6" spans="1:13">
      <c r="A6">
        <f>-2933-82</f>
        <v>-3015</v>
      </c>
      <c r="B6">
        <f t="shared" si="5"/>
        <v>-229</v>
      </c>
      <c r="D6">
        <f>-2933-82</f>
        <v>-3015</v>
      </c>
      <c r="E6">
        <f t="shared" si="0"/>
        <v>-519</v>
      </c>
      <c r="G6">
        <v>3329</v>
      </c>
      <c r="H6">
        <v>669</v>
      </c>
      <c r="I6">
        <f t="shared" si="1"/>
        <v>314</v>
      </c>
      <c r="J6">
        <f t="shared" si="2"/>
        <v>440</v>
      </c>
      <c r="L6">
        <f t="shared" si="3"/>
        <v>314</v>
      </c>
      <c r="M6">
        <f t="shared" si="4"/>
        <v>150</v>
      </c>
    </row>
    <row r="7" spans="1:13">
      <c r="A7">
        <f>-2769-82</f>
        <v>-2851</v>
      </c>
      <c r="B7">
        <f t="shared" si="5"/>
        <v>-229</v>
      </c>
      <c r="D7">
        <f>-2769-82</f>
        <v>-2851</v>
      </c>
      <c r="E7">
        <f t="shared" si="0"/>
        <v>-519</v>
      </c>
      <c r="G7">
        <v>3329</v>
      </c>
      <c r="H7">
        <v>669</v>
      </c>
      <c r="I7">
        <f t="shared" si="1"/>
        <v>478</v>
      </c>
      <c r="J7">
        <f t="shared" si="2"/>
        <v>440</v>
      </c>
      <c r="L7">
        <f t="shared" si="3"/>
        <v>478</v>
      </c>
      <c r="M7">
        <f t="shared" si="4"/>
        <v>150</v>
      </c>
    </row>
    <row r="8" spans="1:13">
      <c r="A8">
        <f>-2605-82</f>
        <v>-2687</v>
      </c>
      <c r="B8">
        <f t="shared" si="5"/>
        <v>-229</v>
      </c>
      <c r="D8">
        <f>-2605-82</f>
        <v>-2687</v>
      </c>
      <c r="E8">
        <f t="shared" si="0"/>
        <v>-519</v>
      </c>
      <c r="G8">
        <v>3329</v>
      </c>
      <c r="H8">
        <v>669</v>
      </c>
      <c r="I8">
        <f t="shared" si="1"/>
        <v>642</v>
      </c>
      <c r="J8">
        <f t="shared" si="2"/>
        <v>440</v>
      </c>
      <c r="L8">
        <f t="shared" si="3"/>
        <v>642</v>
      </c>
      <c r="M8">
        <f t="shared" si="4"/>
        <v>150</v>
      </c>
    </row>
    <row r="9" spans="1:13">
      <c r="A9">
        <f>-2441-82</f>
        <v>-2523</v>
      </c>
      <c r="B9">
        <f t="shared" si="5"/>
        <v>-229</v>
      </c>
      <c r="D9">
        <f>-2441-82</f>
        <v>-2523</v>
      </c>
      <c r="E9">
        <f t="shared" si="0"/>
        <v>-519</v>
      </c>
      <c r="G9">
        <v>3329</v>
      </c>
      <c r="H9">
        <v>669</v>
      </c>
      <c r="I9">
        <f>A9+G9</f>
        <v>806</v>
      </c>
      <c r="J9">
        <f>B9+H9</f>
        <v>440</v>
      </c>
      <c r="L9">
        <f>D9+G9</f>
        <v>806</v>
      </c>
      <c r="M9">
        <f>E9+H9</f>
        <v>150</v>
      </c>
    </row>
    <row r="10" spans="1:13">
      <c r="A10">
        <f>-2441+82</f>
        <v>-2359</v>
      </c>
      <c r="B10">
        <f t="shared" si="5"/>
        <v>-229</v>
      </c>
      <c r="D10">
        <f>-2441+82</f>
        <v>-2359</v>
      </c>
      <c r="E10">
        <f t="shared" si="0"/>
        <v>-519</v>
      </c>
      <c r="G10">
        <v>3329</v>
      </c>
      <c r="H10">
        <v>669</v>
      </c>
      <c r="I10">
        <f>A10+G10</f>
        <v>970</v>
      </c>
      <c r="J10">
        <f>B10+H10</f>
        <v>440</v>
      </c>
      <c r="L10">
        <f>D10+G10</f>
        <v>970</v>
      </c>
      <c r="M10">
        <f>E10+H10</f>
        <v>150</v>
      </c>
    </row>
    <row r="11" spans="1:13">
      <c r="G11">
        <v>3329</v>
      </c>
      <c r="H11">
        <v>669</v>
      </c>
      <c r="I11">
        <f t="shared" ref="I11" si="6">A11+G11</f>
        <v>3329</v>
      </c>
      <c r="J11">
        <f t="shared" ref="J11" si="7">B11+H11</f>
        <v>669</v>
      </c>
      <c r="L11">
        <f t="shared" si="3"/>
        <v>3329</v>
      </c>
      <c r="M11">
        <f t="shared" si="4"/>
        <v>669</v>
      </c>
    </row>
    <row r="12" spans="1:13">
      <c r="A12">
        <v>-3097</v>
      </c>
      <c r="B12">
        <f>-153-76</f>
        <v>-229</v>
      </c>
      <c r="D12">
        <f>2609+76</f>
        <v>2685</v>
      </c>
      <c r="E12">
        <f>-153-76</f>
        <v>-229</v>
      </c>
      <c r="G12">
        <v>3329</v>
      </c>
      <c r="H12">
        <v>669</v>
      </c>
      <c r="I12">
        <f>A12+G12</f>
        <v>232</v>
      </c>
      <c r="J12">
        <f>B12+H12</f>
        <v>440</v>
      </c>
      <c r="L12">
        <f>D12+G12</f>
        <v>6014</v>
      </c>
      <c r="M12">
        <f>E12+H12</f>
        <v>440</v>
      </c>
    </row>
    <row r="13" spans="1:13">
      <c r="A13">
        <v>-3097</v>
      </c>
      <c r="B13">
        <f>-153+76</f>
        <v>-77</v>
      </c>
      <c r="D13">
        <f>2609-76</f>
        <v>2533</v>
      </c>
      <c r="E13">
        <f>-153+76</f>
        <v>-77</v>
      </c>
      <c r="G13">
        <v>3329</v>
      </c>
      <c r="H13">
        <v>669</v>
      </c>
      <c r="I13">
        <f t="shared" ref="I13:J30" si="8">A13+G13</f>
        <v>232</v>
      </c>
      <c r="J13">
        <f t="shared" si="8"/>
        <v>592</v>
      </c>
      <c r="L13">
        <f t="shared" ref="L13:M29" si="9">D13+G13</f>
        <v>5862</v>
      </c>
      <c r="M13">
        <f t="shared" si="9"/>
        <v>592</v>
      </c>
    </row>
    <row r="14" spans="1:13">
      <c r="A14">
        <v>-3097</v>
      </c>
      <c r="B14">
        <f>-153+76+153</f>
        <v>76</v>
      </c>
      <c r="D14">
        <f>2456-76</f>
        <v>2380</v>
      </c>
      <c r="E14">
        <f>0+76</f>
        <v>76</v>
      </c>
      <c r="G14">
        <v>3329</v>
      </c>
      <c r="H14">
        <v>669</v>
      </c>
      <c r="I14">
        <f t="shared" si="8"/>
        <v>232</v>
      </c>
      <c r="J14">
        <f t="shared" si="8"/>
        <v>745</v>
      </c>
      <c r="L14">
        <f t="shared" si="9"/>
        <v>5709</v>
      </c>
      <c r="M14">
        <f t="shared" si="9"/>
        <v>745</v>
      </c>
    </row>
    <row r="15" spans="1:13">
      <c r="A15">
        <f>2609+76</f>
        <v>2685</v>
      </c>
      <c r="B15">
        <f>-153-76</f>
        <v>-229</v>
      </c>
      <c r="D15">
        <f>2609+76</f>
        <v>2685</v>
      </c>
      <c r="E15">
        <f>2590-76</f>
        <v>2514</v>
      </c>
      <c r="G15">
        <v>3329</v>
      </c>
      <c r="H15">
        <v>669</v>
      </c>
      <c r="I15">
        <f t="shared" si="8"/>
        <v>6014</v>
      </c>
      <c r="J15">
        <f t="shared" si="8"/>
        <v>440</v>
      </c>
      <c r="L15">
        <f t="shared" si="9"/>
        <v>6014</v>
      </c>
      <c r="M15">
        <f t="shared" si="9"/>
        <v>3183</v>
      </c>
    </row>
    <row r="16" spans="1:13">
      <c r="A16">
        <f>2609-76</f>
        <v>2533</v>
      </c>
      <c r="B16">
        <f>-153+76</f>
        <v>-77</v>
      </c>
      <c r="D16">
        <f>2609-76</f>
        <v>2533</v>
      </c>
      <c r="E16">
        <f>2590+76</f>
        <v>2666</v>
      </c>
      <c r="G16">
        <v>3329</v>
      </c>
      <c r="H16">
        <v>669</v>
      </c>
      <c r="I16">
        <f t="shared" si="8"/>
        <v>5862</v>
      </c>
      <c r="J16">
        <f t="shared" si="8"/>
        <v>592</v>
      </c>
      <c r="L16">
        <f t="shared" si="9"/>
        <v>5862</v>
      </c>
      <c r="M16">
        <f t="shared" si="9"/>
        <v>3335</v>
      </c>
    </row>
    <row r="17" spans="1:13">
      <c r="A17">
        <f>2456-76</f>
        <v>2380</v>
      </c>
      <c r="B17">
        <f>0+76</f>
        <v>76</v>
      </c>
      <c r="D17">
        <f>2456-76</f>
        <v>2380</v>
      </c>
      <c r="E17">
        <f>2743+76</f>
        <v>2819</v>
      </c>
      <c r="G17">
        <v>3329</v>
      </c>
      <c r="H17">
        <v>669</v>
      </c>
      <c r="I17">
        <f t="shared" si="8"/>
        <v>5709</v>
      </c>
      <c r="J17">
        <f t="shared" si="8"/>
        <v>745</v>
      </c>
      <c r="L17">
        <f t="shared" si="9"/>
        <v>5709</v>
      </c>
      <c r="M17">
        <f t="shared" si="9"/>
        <v>3488</v>
      </c>
    </row>
    <row r="18" spans="1:13">
      <c r="A18">
        <f>2609+76</f>
        <v>2685</v>
      </c>
      <c r="B18">
        <f>2590-76</f>
        <v>2514</v>
      </c>
      <c r="D18">
        <v>3957</v>
      </c>
      <c r="E18">
        <f>2743-152-76</f>
        <v>2515</v>
      </c>
      <c r="G18">
        <v>3329</v>
      </c>
      <c r="H18">
        <v>669</v>
      </c>
      <c r="I18">
        <f t="shared" si="8"/>
        <v>6014</v>
      </c>
      <c r="J18">
        <f t="shared" si="8"/>
        <v>3183</v>
      </c>
      <c r="L18">
        <f t="shared" si="9"/>
        <v>7286</v>
      </c>
      <c r="M18">
        <f t="shared" si="9"/>
        <v>3184</v>
      </c>
    </row>
    <row r="19" spans="1:13">
      <c r="A19">
        <f>2609-76</f>
        <v>2533</v>
      </c>
      <c r="B19">
        <f>2590+76</f>
        <v>2666</v>
      </c>
      <c r="D19">
        <v>3957</v>
      </c>
      <c r="E19">
        <f>2743-76</f>
        <v>2667</v>
      </c>
      <c r="G19">
        <v>3329</v>
      </c>
      <c r="H19">
        <v>669</v>
      </c>
      <c r="I19">
        <f t="shared" si="8"/>
        <v>5862</v>
      </c>
      <c r="J19">
        <f t="shared" si="8"/>
        <v>3335</v>
      </c>
      <c r="L19">
        <f t="shared" si="9"/>
        <v>7286</v>
      </c>
      <c r="M19">
        <f t="shared" si="9"/>
        <v>3336</v>
      </c>
    </row>
    <row r="20" spans="1:13">
      <c r="A20">
        <f>2456-76</f>
        <v>2380</v>
      </c>
      <c r="B20">
        <f>2743+76</f>
        <v>2819</v>
      </c>
      <c r="D20">
        <v>3957</v>
      </c>
      <c r="E20">
        <f>2743+76</f>
        <v>2819</v>
      </c>
      <c r="G20">
        <v>3329</v>
      </c>
      <c r="H20">
        <v>669</v>
      </c>
      <c r="I20">
        <f t="shared" si="8"/>
        <v>5709</v>
      </c>
      <c r="J20">
        <f t="shared" si="8"/>
        <v>3488</v>
      </c>
      <c r="L20">
        <f t="shared" si="9"/>
        <v>7286</v>
      </c>
      <c r="M20">
        <f t="shared" si="9"/>
        <v>3488</v>
      </c>
    </row>
    <row r="21" spans="1:13">
      <c r="G21">
        <v>3329</v>
      </c>
      <c r="H21">
        <v>669</v>
      </c>
      <c r="I21">
        <f t="shared" si="8"/>
        <v>3329</v>
      </c>
      <c r="J21">
        <f t="shared" si="8"/>
        <v>669</v>
      </c>
      <c r="L21">
        <f t="shared" si="9"/>
        <v>3329</v>
      </c>
      <c r="M21">
        <f t="shared" si="9"/>
        <v>669</v>
      </c>
    </row>
    <row r="22" spans="1:13">
      <c r="A22">
        <f>2807-77</f>
        <v>2730</v>
      </c>
      <c r="B22">
        <f>2743+76</f>
        <v>2819</v>
      </c>
      <c r="D22">
        <f>2807-77</f>
        <v>2730</v>
      </c>
      <c r="E22">
        <f>2743+76+300</f>
        <v>3119</v>
      </c>
      <c r="G22">
        <v>3329</v>
      </c>
      <c r="H22">
        <v>669</v>
      </c>
      <c r="I22">
        <f t="shared" si="8"/>
        <v>6059</v>
      </c>
      <c r="J22">
        <f t="shared" si="8"/>
        <v>3488</v>
      </c>
      <c r="L22">
        <f t="shared" si="9"/>
        <v>6059</v>
      </c>
      <c r="M22">
        <f t="shared" si="9"/>
        <v>3788</v>
      </c>
    </row>
    <row r="23" spans="1:13">
      <c r="A23">
        <f>2961-77</f>
        <v>2884</v>
      </c>
      <c r="B23">
        <f>2743+76</f>
        <v>2819</v>
      </c>
      <c r="D23">
        <f>2961-77</f>
        <v>2884</v>
      </c>
      <c r="E23">
        <f>2743+76+300</f>
        <v>3119</v>
      </c>
      <c r="G23">
        <v>3329</v>
      </c>
      <c r="H23">
        <v>669</v>
      </c>
      <c r="I23">
        <f t="shared" si="8"/>
        <v>6213</v>
      </c>
      <c r="J23">
        <f t="shared" si="8"/>
        <v>3488</v>
      </c>
      <c r="L23">
        <f t="shared" si="9"/>
        <v>6213</v>
      </c>
      <c r="M23">
        <f t="shared" si="9"/>
        <v>3788</v>
      </c>
    </row>
    <row r="24" spans="1:13">
      <c r="A24">
        <f>2961+77</f>
        <v>3038</v>
      </c>
      <c r="B24">
        <f>2743+76</f>
        <v>2819</v>
      </c>
      <c r="D24">
        <f>2961+77</f>
        <v>3038</v>
      </c>
      <c r="E24">
        <f>2743+76+300</f>
        <v>3119</v>
      </c>
      <c r="G24">
        <v>3329</v>
      </c>
      <c r="H24">
        <v>669</v>
      </c>
      <c r="I24">
        <f t="shared" si="8"/>
        <v>6367</v>
      </c>
      <c r="J24">
        <f t="shared" si="8"/>
        <v>3488</v>
      </c>
      <c r="L24">
        <f t="shared" si="9"/>
        <v>6367</v>
      </c>
      <c r="M24">
        <f t="shared" si="9"/>
        <v>3788</v>
      </c>
    </row>
    <row r="25" spans="1:13">
      <c r="A25">
        <f>2807-77</f>
        <v>2730</v>
      </c>
      <c r="B25">
        <f>2743+76+150</f>
        <v>2969</v>
      </c>
      <c r="D25">
        <f>2961+77</f>
        <v>3038</v>
      </c>
      <c r="E25">
        <f>2743+76+150</f>
        <v>2969</v>
      </c>
      <c r="G25">
        <v>3329</v>
      </c>
      <c r="H25">
        <v>669</v>
      </c>
      <c r="I25">
        <f t="shared" si="8"/>
        <v>6059</v>
      </c>
      <c r="J25">
        <f t="shared" si="8"/>
        <v>3638</v>
      </c>
      <c r="L25">
        <f t="shared" si="9"/>
        <v>6367</v>
      </c>
      <c r="M25">
        <f t="shared" si="9"/>
        <v>3638</v>
      </c>
    </row>
    <row r="26" spans="1:13">
      <c r="A26">
        <f>2807-77</f>
        <v>2730</v>
      </c>
      <c r="B26">
        <f>2743+76+300</f>
        <v>3119</v>
      </c>
      <c r="D26">
        <f>2961+77</f>
        <v>3038</v>
      </c>
      <c r="E26">
        <f>2743+76+300</f>
        <v>3119</v>
      </c>
      <c r="G26">
        <v>3329</v>
      </c>
      <c r="H26">
        <v>669</v>
      </c>
      <c r="I26">
        <f t="shared" si="8"/>
        <v>6059</v>
      </c>
      <c r="J26">
        <f t="shared" si="8"/>
        <v>3788</v>
      </c>
      <c r="L26">
        <f t="shared" si="9"/>
        <v>6367</v>
      </c>
      <c r="M26">
        <f t="shared" si="9"/>
        <v>3788</v>
      </c>
    </row>
    <row r="27" spans="1:13">
      <c r="G27">
        <v>3329</v>
      </c>
      <c r="H27">
        <v>669</v>
      </c>
      <c r="I27">
        <f t="shared" si="8"/>
        <v>3329</v>
      </c>
      <c r="J27">
        <f t="shared" si="8"/>
        <v>669</v>
      </c>
      <c r="L27">
        <f t="shared" si="9"/>
        <v>3329</v>
      </c>
      <c r="M27">
        <f t="shared" si="9"/>
        <v>669</v>
      </c>
    </row>
    <row r="28" spans="1:13">
      <c r="A28">
        <f>3139-77</f>
        <v>3062</v>
      </c>
      <c r="B28">
        <f>2743+76</f>
        <v>2819</v>
      </c>
      <c r="D28">
        <f>3139-77</f>
        <v>3062</v>
      </c>
      <c r="E28">
        <f>2743+76+300</f>
        <v>3119</v>
      </c>
      <c r="G28">
        <v>3329</v>
      </c>
      <c r="H28">
        <v>669</v>
      </c>
      <c r="I28">
        <f t="shared" si="8"/>
        <v>6391</v>
      </c>
      <c r="J28">
        <f t="shared" si="8"/>
        <v>3488</v>
      </c>
      <c r="L28">
        <f t="shared" si="9"/>
        <v>6391</v>
      </c>
      <c r="M28">
        <f t="shared" si="9"/>
        <v>3788</v>
      </c>
    </row>
    <row r="29" spans="1:13">
      <c r="A29">
        <f>3293-77</f>
        <v>3216</v>
      </c>
      <c r="B29">
        <f>2743+76</f>
        <v>2819</v>
      </c>
      <c r="D29">
        <f>3293-77</f>
        <v>3216</v>
      </c>
      <c r="E29">
        <f>2743+76+300</f>
        <v>3119</v>
      </c>
      <c r="G29">
        <v>3329</v>
      </c>
      <c r="H29">
        <v>669</v>
      </c>
      <c r="I29">
        <f t="shared" si="8"/>
        <v>6545</v>
      </c>
      <c r="J29">
        <f t="shared" si="8"/>
        <v>3488</v>
      </c>
      <c r="L29">
        <f t="shared" si="9"/>
        <v>6545</v>
      </c>
      <c r="M29">
        <f t="shared" si="9"/>
        <v>3788</v>
      </c>
    </row>
    <row r="30" spans="1:13">
      <c r="A30">
        <f>3293+77</f>
        <v>3370</v>
      </c>
      <c r="B30">
        <f>2743+76</f>
        <v>2819</v>
      </c>
      <c r="D30">
        <f>3293+77</f>
        <v>3370</v>
      </c>
      <c r="E30">
        <f>2743+76+300</f>
        <v>3119</v>
      </c>
      <c r="G30">
        <v>3329</v>
      </c>
      <c r="H30">
        <v>669</v>
      </c>
      <c r="I30">
        <f t="shared" si="8"/>
        <v>6699</v>
      </c>
      <c r="J30">
        <f t="shared" si="8"/>
        <v>3488</v>
      </c>
      <c r="L30">
        <f t="shared" ref="L30:M45" si="10">D30+G30</f>
        <v>6699</v>
      </c>
      <c r="M30">
        <f t="shared" si="10"/>
        <v>3788</v>
      </c>
    </row>
    <row r="31" spans="1:13">
      <c r="A31">
        <f>3139-77</f>
        <v>3062</v>
      </c>
      <c r="B31">
        <f>2743+76+150</f>
        <v>2969</v>
      </c>
      <c r="D31">
        <f>3293+77</f>
        <v>3370</v>
      </c>
      <c r="E31">
        <f>2743+76+150</f>
        <v>2969</v>
      </c>
      <c r="G31">
        <v>3329</v>
      </c>
      <c r="H31">
        <v>669</v>
      </c>
      <c r="I31">
        <f t="shared" ref="I31:J46" si="11">A31+G31</f>
        <v>6391</v>
      </c>
      <c r="J31">
        <f t="shared" si="11"/>
        <v>3638</v>
      </c>
      <c r="L31">
        <f t="shared" si="10"/>
        <v>6699</v>
      </c>
      <c r="M31">
        <f t="shared" si="10"/>
        <v>3638</v>
      </c>
    </row>
    <row r="32" spans="1:13">
      <c r="A32">
        <f>3139-77</f>
        <v>3062</v>
      </c>
      <c r="B32">
        <f>2743+76+300</f>
        <v>3119</v>
      </c>
      <c r="D32">
        <f>3293+77</f>
        <v>3370</v>
      </c>
      <c r="E32">
        <f>2743+76+300</f>
        <v>3119</v>
      </c>
      <c r="G32">
        <v>3329</v>
      </c>
      <c r="H32">
        <v>669</v>
      </c>
      <c r="I32">
        <f t="shared" si="11"/>
        <v>6391</v>
      </c>
      <c r="J32">
        <f t="shared" si="11"/>
        <v>3788</v>
      </c>
      <c r="L32">
        <f t="shared" si="10"/>
        <v>6699</v>
      </c>
      <c r="M32">
        <f t="shared" si="10"/>
        <v>3788</v>
      </c>
    </row>
    <row r="33" spans="1:13">
      <c r="G33">
        <v>3329</v>
      </c>
      <c r="H33">
        <v>669</v>
      </c>
      <c r="I33">
        <f t="shared" si="11"/>
        <v>3329</v>
      </c>
      <c r="J33">
        <f t="shared" si="11"/>
        <v>669</v>
      </c>
      <c r="L33">
        <f t="shared" si="10"/>
        <v>3329</v>
      </c>
      <c r="M33">
        <f t="shared" si="10"/>
        <v>669</v>
      </c>
    </row>
    <row r="34" spans="1:13">
      <c r="A34">
        <f>3471-77</f>
        <v>3394</v>
      </c>
      <c r="B34">
        <f>2743+76</f>
        <v>2819</v>
      </c>
      <c r="D34">
        <f>3471-77</f>
        <v>3394</v>
      </c>
      <c r="E34">
        <f>2743+76+300</f>
        <v>3119</v>
      </c>
      <c r="G34">
        <v>3329</v>
      </c>
      <c r="H34">
        <v>669</v>
      </c>
      <c r="I34">
        <f t="shared" si="11"/>
        <v>6723</v>
      </c>
      <c r="J34">
        <f t="shared" si="11"/>
        <v>3488</v>
      </c>
      <c r="L34">
        <f t="shared" si="10"/>
        <v>6723</v>
      </c>
      <c r="M34">
        <f t="shared" si="10"/>
        <v>3788</v>
      </c>
    </row>
    <row r="35" spans="1:13">
      <c r="A35">
        <f>3625-77</f>
        <v>3548</v>
      </c>
      <c r="B35">
        <f>2743+76</f>
        <v>2819</v>
      </c>
      <c r="D35">
        <f>3625-77</f>
        <v>3548</v>
      </c>
      <c r="E35">
        <f>2743+76+300</f>
        <v>3119</v>
      </c>
      <c r="G35">
        <v>3329</v>
      </c>
      <c r="H35">
        <v>669</v>
      </c>
      <c r="I35">
        <f t="shared" si="11"/>
        <v>6877</v>
      </c>
      <c r="J35">
        <f t="shared" si="11"/>
        <v>3488</v>
      </c>
      <c r="L35">
        <f t="shared" si="10"/>
        <v>6877</v>
      </c>
      <c r="M35">
        <f t="shared" si="10"/>
        <v>3788</v>
      </c>
    </row>
    <row r="36" spans="1:13">
      <c r="A36">
        <f>3625+77</f>
        <v>3702</v>
      </c>
      <c r="B36">
        <f>2743+76</f>
        <v>2819</v>
      </c>
      <c r="D36">
        <f>3625+77</f>
        <v>3702</v>
      </c>
      <c r="E36">
        <f>2743+76+300</f>
        <v>3119</v>
      </c>
      <c r="G36">
        <v>3329</v>
      </c>
      <c r="H36">
        <v>669</v>
      </c>
      <c r="I36">
        <f t="shared" si="11"/>
        <v>7031</v>
      </c>
      <c r="J36">
        <f t="shared" si="11"/>
        <v>3488</v>
      </c>
      <c r="L36">
        <f t="shared" si="10"/>
        <v>7031</v>
      </c>
      <c r="M36">
        <f t="shared" si="10"/>
        <v>3788</v>
      </c>
    </row>
    <row r="37" spans="1:13">
      <c r="A37">
        <f>3471-77</f>
        <v>3394</v>
      </c>
      <c r="B37">
        <f>2743+76+150</f>
        <v>2969</v>
      </c>
      <c r="D37">
        <f>3625+77</f>
        <v>3702</v>
      </c>
      <c r="E37">
        <f>2743+76+150</f>
        <v>2969</v>
      </c>
      <c r="G37">
        <v>3329</v>
      </c>
      <c r="H37">
        <v>669</v>
      </c>
      <c r="I37">
        <f t="shared" si="11"/>
        <v>6723</v>
      </c>
      <c r="J37">
        <f t="shared" si="11"/>
        <v>3638</v>
      </c>
      <c r="L37">
        <f t="shared" si="10"/>
        <v>7031</v>
      </c>
      <c r="M37">
        <f t="shared" si="10"/>
        <v>3638</v>
      </c>
    </row>
    <row r="38" spans="1:13">
      <c r="A38">
        <f>3471-77</f>
        <v>3394</v>
      </c>
      <c r="B38">
        <f>2743+76+300</f>
        <v>3119</v>
      </c>
      <c r="D38">
        <f>3625+77</f>
        <v>3702</v>
      </c>
      <c r="E38">
        <f>2743+76+300</f>
        <v>3119</v>
      </c>
      <c r="G38">
        <v>3329</v>
      </c>
      <c r="H38">
        <v>669</v>
      </c>
      <c r="I38">
        <f t="shared" si="11"/>
        <v>6723</v>
      </c>
      <c r="J38">
        <f t="shared" si="11"/>
        <v>3788</v>
      </c>
      <c r="L38">
        <f t="shared" si="10"/>
        <v>7031</v>
      </c>
      <c r="M38">
        <f t="shared" si="10"/>
        <v>3788</v>
      </c>
    </row>
    <row r="39" spans="1:13">
      <c r="G39">
        <v>3329</v>
      </c>
      <c r="H39">
        <v>669</v>
      </c>
      <c r="I39">
        <f t="shared" si="11"/>
        <v>3329</v>
      </c>
      <c r="J39">
        <f t="shared" si="11"/>
        <v>669</v>
      </c>
      <c r="L39">
        <f t="shared" si="10"/>
        <v>3329</v>
      </c>
      <c r="M39">
        <f t="shared" si="10"/>
        <v>669</v>
      </c>
    </row>
    <row r="40" spans="1:13">
      <c r="A40">
        <f>3803-77</f>
        <v>3726</v>
      </c>
      <c r="B40">
        <f>2743+76</f>
        <v>2819</v>
      </c>
      <c r="D40">
        <f>3803-77</f>
        <v>3726</v>
      </c>
      <c r="E40">
        <f>2743+76+300</f>
        <v>3119</v>
      </c>
      <c r="G40">
        <v>3329</v>
      </c>
      <c r="H40">
        <v>669</v>
      </c>
      <c r="I40">
        <f t="shared" si="11"/>
        <v>7055</v>
      </c>
      <c r="J40">
        <f t="shared" si="11"/>
        <v>3488</v>
      </c>
      <c r="L40">
        <f t="shared" si="10"/>
        <v>7055</v>
      </c>
      <c r="M40">
        <f t="shared" si="10"/>
        <v>3788</v>
      </c>
    </row>
    <row r="41" spans="1:13">
      <c r="A41">
        <f>3803+77</f>
        <v>3880</v>
      </c>
      <c r="B41">
        <f>2743+76</f>
        <v>2819</v>
      </c>
      <c r="D41">
        <f>3803+77</f>
        <v>3880</v>
      </c>
      <c r="E41">
        <f>2743+76+300</f>
        <v>3119</v>
      </c>
      <c r="G41">
        <v>3329</v>
      </c>
      <c r="H41">
        <v>669</v>
      </c>
      <c r="I41">
        <f t="shared" si="11"/>
        <v>7209</v>
      </c>
      <c r="J41">
        <f t="shared" si="11"/>
        <v>3488</v>
      </c>
      <c r="L41">
        <f t="shared" si="10"/>
        <v>7209</v>
      </c>
      <c r="M41">
        <f t="shared" si="10"/>
        <v>3788</v>
      </c>
    </row>
    <row r="42" spans="1:13">
      <c r="A42">
        <f>3957+77</f>
        <v>4034</v>
      </c>
      <c r="B42">
        <f>2743+76</f>
        <v>2819</v>
      </c>
      <c r="D42">
        <f>3957+77</f>
        <v>4034</v>
      </c>
      <c r="E42">
        <f>2743+76+300</f>
        <v>3119</v>
      </c>
      <c r="G42">
        <v>3329</v>
      </c>
      <c r="H42">
        <v>669</v>
      </c>
      <c r="I42">
        <f t="shared" si="11"/>
        <v>7363</v>
      </c>
      <c r="J42">
        <f t="shared" si="11"/>
        <v>3488</v>
      </c>
      <c r="L42">
        <f t="shared" si="10"/>
        <v>7363</v>
      </c>
      <c r="M42">
        <f t="shared" si="10"/>
        <v>3788</v>
      </c>
    </row>
    <row r="43" spans="1:13">
      <c r="A43">
        <f>3803-77</f>
        <v>3726</v>
      </c>
      <c r="B43">
        <f>2743+76+150</f>
        <v>2969</v>
      </c>
      <c r="D43">
        <f>3957+77</f>
        <v>4034</v>
      </c>
      <c r="E43">
        <f>2743+76+150</f>
        <v>2969</v>
      </c>
      <c r="G43">
        <v>3329</v>
      </c>
      <c r="H43">
        <v>669</v>
      </c>
      <c r="I43">
        <f t="shared" si="11"/>
        <v>7055</v>
      </c>
      <c r="J43">
        <f t="shared" si="11"/>
        <v>3638</v>
      </c>
      <c r="L43">
        <f t="shared" si="10"/>
        <v>7363</v>
      </c>
      <c r="M43">
        <f t="shared" si="10"/>
        <v>3638</v>
      </c>
    </row>
    <row r="44" spans="1:13">
      <c r="A44">
        <f>3803-77</f>
        <v>3726</v>
      </c>
      <c r="B44">
        <f>2743+76+300</f>
        <v>3119</v>
      </c>
      <c r="D44">
        <f>3957+77</f>
        <v>4034</v>
      </c>
      <c r="E44">
        <f>2743+76+300</f>
        <v>3119</v>
      </c>
      <c r="G44">
        <v>3329</v>
      </c>
      <c r="H44">
        <v>669</v>
      </c>
      <c r="I44">
        <f t="shared" si="11"/>
        <v>7055</v>
      </c>
      <c r="J44">
        <f t="shared" si="11"/>
        <v>3788</v>
      </c>
      <c r="L44">
        <f t="shared" si="10"/>
        <v>7363</v>
      </c>
      <c r="M44">
        <f t="shared" si="10"/>
        <v>3788</v>
      </c>
    </row>
    <row r="45" spans="1:13">
      <c r="G45">
        <v>3329</v>
      </c>
      <c r="H45">
        <v>669</v>
      </c>
      <c r="I45">
        <f t="shared" si="11"/>
        <v>3329</v>
      </c>
      <c r="J45">
        <f t="shared" si="11"/>
        <v>669</v>
      </c>
      <c r="L45">
        <f t="shared" si="10"/>
        <v>3329</v>
      </c>
      <c r="M45">
        <f t="shared" si="10"/>
        <v>669</v>
      </c>
    </row>
    <row r="46" spans="1:13">
      <c r="A46">
        <f>2609+76</f>
        <v>2685</v>
      </c>
      <c r="B46">
        <f>1472-77</f>
        <v>1395</v>
      </c>
      <c r="D46">
        <f>2609+76+300</f>
        <v>2985</v>
      </c>
      <c r="E46">
        <f>1472-77</f>
        <v>1395</v>
      </c>
      <c r="G46">
        <v>3329</v>
      </c>
      <c r="H46">
        <v>669</v>
      </c>
      <c r="I46">
        <f t="shared" si="11"/>
        <v>6014</v>
      </c>
      <c r="J46">
        <f t="shared" si="11"/>
        <v>2064</v>
      </c>
      <c r="L46">
        <f t="shared" ref="L46:M61" si="12">D46+G46</f>
        <v>6314</v>
      </c>
      <c r="M46">
        <f t="shared" si="12"/>
        <v>2064</v>
      </c>
    </row>
    <row r="47" spans="1:13">
      <c r="A47">
        <f>2609+76</f>
        <v>2685</v>
      </c>
      <c r="B47">
        <f>1472+77</f>
        <v>1549</v>
      </c>
      <c r="D47">
        <f>2609+76+300</f>
        <v>2985</v>
      </c>
      <c r="E47">
        <f>1472+77</f>
        <v>1549</v>
      </c>
      <c r="G47">
        <v>3329</v>
      </c>
      <c r="H47">
        <v>669</v>
      </c>
      <c r="I47">
        <f t="shared" ref="I47:J62" si="13">A47+G47</f>
        <v>6014</v>
      </c>
      <c r="J47">
        <f t="shared" si="13"/>
        <v>2218</v>
      </c>
      <c r="L47">
        <f t="shared" si="12"/>
        <v>6314</v>
      </c>
      <c r="M47">
        <f t="shared" si="12"/>
        <v>2218</v>
      </c>
    </row>
    <row r="48" spans="1:13">
      <c r="A48">
        <f>2609+76</f>
        <v>2685</v>
      </c>
      <c r="B48">
        <f>1626+77</f>
        <v>1703</v>
      </c>
      <c r="D48">
        <f>2609+76+300</f>
        <v>2985</v>
      </c>
      <c r="E48">
        <f>1626+77</f>
        <v>1703</v>
      </c>
      <c r="G48">
        <v>3329</v>
      </c>
      <c r="H48">
        <v>669</v>
      </c>
      <c r="I48">
        <f t="shared" si="13"/>
        <v>6014</v>
      </c>
      <c r="J48">
        <f t="shared" si="13"/>
        <v>2372</v>
      </c>
      <c r="L48">
        <f t="shared" si="12"/>
        <v>6314</v>
      </c>
      <c r="M48">
        <f t="shared" si="12"/>
        <v>2372</v>
      </c>
    </row>
    <row r="49" spans="1:13">
      <c r="A49">
        <f>2609+76+150</f>
        <v>2835</v>
      </c>
      <c r="B49">
        <f>1472-77</f>
        <v>1395</v>
      </c>
      <c r="D49">
        <f>2609+76+150</f>
        <v>2835</v>
      </c>
      <c r="E49">
        <f>1626+77</f>
        <v>1703</v>
      </c>
      <c r="G49">
        <v>3329</v>
      </c>
      <c r="H49">
        <v>669</v>
      </c>
      <c r="I49">
        <f t="shared" si="13"/>
        <v>6164</v>
      </c>
      <c r="J49">
        <f t="shared" si="13"/>
        <v>2064</v>
      </c>
      <c r="L49">
        <f t="shared" si="12"/>
        <v>6164</v>
      </c>
      <c r="M49">
        <f t="shared" si="12"/>
        <v>2372</v>
      </c>
    </row>
    <row r="50" spans="1:13">
      <c r="A50">
        <f>2609+76+300</f>
        <v>2985</v>
      </c>
      <c r="B50">
        <f>1472-77</f>
        <v>1395</v>
      </c>
      <c r="D50">
        <f>2609+76+300</f>
        <v>2985</v>
      </c>
      <c r="E50">
        <f>1626+77</f>
        <v>1703</v>
      </c>
      <c r="G50">
        <v>3329</v>
      </c>
      <c r="H50">
        <v>669</v>
      </c>
      <c r="I50">
        <f t="shared" si="13"/>
        <v>6314</v>
      </c>
      <c r="J50">
        <f t="shared" si="13"/>
        <v>2064</v>
      </c>
      <c r="L50">
        <f t="shared" si="12"/>
        <v>6314</v>
      </c>
      <c r="M50">
        <f t="shared" si="12"/>
        <v>2372</v>
      </c>
    </row>
    <row r="51" spans="1:13">
      <c r="G51">
        <v>3329</v>
      </c>
      <c r="H51">
        <v>669</v>
      </c>
      <c r="I51">
        <f t="shared" si="13"/>
        <v>3329</v>
      </c>
      <c r="J51">
        <f t="shared" si="13"/>
        <v>669</v>
      </c>
      <c r="L51">
        <f t="shared" si="12"/>
        <v>3329</v>
      </c>
      <c r="M51">
        <f t="shared" si="12"/>
        <v>669</v>
      </c>
    </row>
    <row r="52" spans="1:13">
      <c r="A52">
        <f>2609+76</f>
        <v>2685</v>
      </c>
      <c r="B52">
        <f>1804-77</f>
        <v>1727</v>
      </c>
      <c r="D52">
        <f>2609+76+300</f>
        <v>2985</v>
      </c>
      <c r="E52">
        <f>1804-77</f>
        <v>1727</v>
      </c>
      <c r="G52">
        <v>3329</v>
      </c>
      <c r="H52">
        <v>669</v>
      </c>
      <c r="I52">
        <f t="shared" si="13"/>
        <v>6014</v>
      </c>
      <c r="J52">
        <f t="shared" si="13"/>
        <v>2396</v>
      </c>
      <c r="L52">
        <f t="shared" si="12"/>
        <v>6314</v>
      </c>
      <c r="M52">
        <f t="shared" si="12"/>
        <v>2396</v>
      </c>
    </row>
    <row r="53" spans="1:13">
      <c r="A53">
        <f>2609+76</f>
        <v>2685</v>
      </c>
      <c r="B53">
        <f>1804+77</f>
        <v>1881</v>
      </c>
      <c r="D53">
        <f>2609+76+300</f>
        <v>2985</v>
      </c>
      <c r="E53">
        <f>1804+77</f>
        <v>1881</v>
      </c>
      <c r="G53">
        <v>3329</v>
      </c>
      <c r="H53">
        <v>669</v>
      </c>
      <c r="I53">
        <f t="shared" si="13"/>
        <v>6014</v>
      </c>
      <c r="J53">
        <f t="shared" si="13"/>
        <v>2550</v>
      </c>
      <c r="L53">
        <f t="shared" si="12"/>
        <v>6314</v>
      </c>
      <c r="M53">
        <f t="shared" si="12"/>
        <v>2550</v>
      </c>
    </row>
    <row r="54" spans="1:13">
      <c r="A54">
        <f>2609+76</f>
        <v>2685</v>
      </c>
      <c r="B54">
        <f>1958+77</f>
        <v>2035</v>
      </c>
      <c r="D54">
        <f>2609+76+300</f>
        <v>2985</v>
      </c>
      <c r="E54">
        <f>1958+77</f>
        <v>2035</v>
      </c>
      <c r="G54">
        <v>3329</v>
      </c>
      <c r="H54">
        <v>669</v>
      </c>
      <c r="I54">
        <f t="shared" si="13"/>
        <v>6014</v>
      </c>
      <c r="J54">
        <f t="shared" si="13"/>
        <v>2704</v>
      </c>
      <c r="L54">
        <f t="shared" si="12"/>
        <v>6314</v>
      </c>
      <c r="M54">
        <f t="shared" si="12"/>
        <v>2704</v>
      </c>
    </row>
    <row r="55" spans="1:13">
      <c r="A55">
        <f>2609+76+150</f>
        <v>2835</v>
      </c>
      <c r="B55">
        <f>1804-77</f>
        <v>1727</v>
      </c>
      <c r="D55">
        <f>2609+76+150</f>
        <v>2835</v>
      </c>
      <c r="E55">
        <f>1958+77</f>
        <v>2035</v>
      </c>
      <c r="G55">
        <v>3329</v>
      </c>
      <c r="H55">
        <v>669</v>
      </c>
      <c r="I55">
        <f t="shared" si="13"/>
        <v>6164</v>
      </c>
      <c r="J55">
        <f t="shared" si="13"/>
        <v>2396</v>
      </c>
      <c r="L55">
        <f t="shared" si="12"/>
        <v>6164</v>
      </c>
      <c r="M55">
        <f t="shared" si="12"/>
        <v>2704</v>
      </c>
    </row>
    <row r="56" spans="1:13">
      <c r="A56">
        <f>2609+76+300</f>
        <v>2985</v>
      </c>
      <c r="B56">
        <f>1804-77</f>
        <v>1727</v>
      </c>
      <c r="D56">
        <f>2609+76+300</f>
        <v>2985</v>
      </c>
      <c r="E56">
        <f>1958+77</f>
        <v>2035</v>
      </c>
      <c r="G56">
        <v>3329</v>
      </c>
      <c r="H56">
        <v>669</v>
      </c>
      <c r="I56">
        <f t="shared" si="13"/>
        <v>6314</v>
      </c>
      <c r="J56">
        <f t="shared" si="13"/>
        <v>2396</v>
      </c>
      <c r="L56">
        <f t="shared" si="12"/>
        <v>6314</v>
      </c>
      <c r="M56">
        <f t="shared" si="12"/>
        <v>2704</v>
      </c>
    </row>
    <row r="57" spans="1:13">
      <c r="G57">
        <v>3329</v>
      </c>
      <c r="H57">
        <v>669</v>
      </c>
      <c r="I57">
        <f t="shared" si="13"/>
        <v>3329</v>
      </c>
      <c r="J57">
        <f t="shared" si="13"/>
        <v>669</v>
      </c>
      <c r="L57">
        <f t="shared" si="12"/>
        <v>3329</v>
      </c>
      <c r="M57">
        <f t="shared" si="12"/>
        <v>669</v>
      </c>
    </row>
    <row r="58" spans="1:13">
      <c r="A58">
        <f>2609+76</f>
        <v>2685</v>
      </c>
      <c r="B58">
        <f>2136-77</f>
        <v>2059</v>
      </c>
      <c r="D58">
        <f>2609+76+300</f>
        <v>2985</v>
      </c>
      <c r="E58">
        <f>2136-77</f>
        <v>2059</v>
      </c>
      <c r="G58">
        <v>3329</v>
      </c>
      <c r="H58">
        <v>669</v>
      </c>
      <c r="I58">
        <f t="shared" si="13"/>
        <v>6014</v>
      </c>
      <c r="J58">
        <f t="shared" si="13"/>
        <v>2728</v>
      </c>
      <c r="L58">
        <f t="shared" si="12"/>
        <v>6314</v>
      </c>
      <c r="M58">
        <f t="shared" si="12"/>
        <v>2728</v>
      </c>
    </row>
    <row r="59" spans="1:13">
      <c r="A59">
        <f>2609+76</f>
        <v>2685</v>
      </c>
      <c r="B59">
        <f>2136+77</f>
        <v>2213</v>
      </c>
      <c r="D59">
        <f>2609+76+300</f>
        <v>2985</v>
      </c>
      <c r="E59">
        <f>2136+77</f>
        <v>2213</v>
      </c>
      <c r="G59">
        <v>3329</v>
      </c>
      <c r="H59">
        <v>669</v>
      </c>
      <c r="I59">
        <f t="shared" si="13"/>
        <v>6014</v>
      </c>
      <c r="J59">
        <f t="shared" si="13"/>
        <v>2882</v>
      </c>
      <c r="L59">
        <f t="shared" si="12"/>
        <v>6314</v>
      </c>
      <c r="M59">
        <f t="shared" si="12"/>
        <v>2882</v>
      </c>
    </row>
    <row r="60" spans="1:13">
      <c r="A60">
        <f>2609+76</f>
        <v>2685</v>
      </c>
      <c r="B60">
        <f>2290+77</f>
        <v>2367</v>
      </c>
      <c r="D60">
        <f>2609+76+300</f>
        <v>2985</v>
      </c>
      <c r="E60">
        <f>2290+77</f>
        <v>2367</v>
      </c>
      <c r="G60">
        <v>3329</v>
      </c>
      <c r="H60">
        <v>669</v>
      </c>
      <c r="I60">
        <f t="shared" si="13"/>
        <v>6014</v>
      </c>
      <c r="J60">
        <f t="shared" si="13"/>
        <v>3036</v>
      </c>
      <c r="L60">
        <f t="shared" si="12"/>
        <v>6314</v>
      </c>
      <c r="M60">
        <f t="shared" si="12"/>
        <v>3036</v>
      </c>
    </row>
    <row r="61" spans="1:13">
      <c r="A61">
        <f>2609+76+150</f>
        <v>2835</v>
      </c>
      <c r="B61">
        <f>2136-77</f>
        <v>2059</v>
      </c>
      <c r="D61">
        <f>2609+76+150</f>
        <v>2835</v>
      </c>
      <c r="E61">
        <f>2290+77</f>
        <v>2367</v>
      </c>
      <c r="G61">
        <v>3329</v>
      </c>
      <c r="H61">
        <v>669</v>
      </c>
      <c r="I61">
        <f t="shared" si="13"/>
        <v>6164</v>
      </c>
      <c r="J61">
        <f t="shared" si="13"/>
        <v>2728</v>
      </c>
      <c r="L61">
        <f t="shared" si="12"/>
        <v>6164</v>
      </c>
      <c r="M61">
        <f t="shared" si="12"/>
        <v>3036</v>
      </c>
    </row>
    <row r="62" spans="1:13">
      <c r="A62">
        <f>2609+76+300</f>
        <v>2985</v>
      </c>
      <c r="B62">
        <f>2136-77</f>
        <v>2059</v>
      </c>
      <c r="D62">
        <f>2609+76+300</f>
        <v>2985</v>
      </c>
      <c r="E62">
        <f>2290+77</f>
        <v>2367</v>
      </c>
      <c r="G62">
        <v>3329</v>
      </c>
      <c r="H62">
        <v>669</v>
      </c>
      <c r="I62">
        <f t="shared" si="13"/>
        <v>6314</v>
      </c>
      <c r="J62">
        <f t="shared" si="13"/>
        <v>2728</v>
      </c>
      <c r="L62">
        <f t="shared" ref="L62:M67" si="14">D62+G62</f>
        <v>6314</v>
      </c>
      <c r="M62">
        <f t="shared" si="14"/>
        <v>3036</v>
      </c>
    </row>
    <row r="63" spans="1:13">
      <c r="G63">
        <v>3329</v>
      </c>
      <c r="H63">
        <v>669</v>
      </c>
      <c r="I63">
        <f t="shared" ref="I63:J68" si="15">A63+G63</f>
        <v>3329</v>
      </c>
      <c r="J63">
        <f t="shared" si="15"/>
        <v>669</v>
      </c>
      <c r="L63">
        <f t="shared" si="14"/>
        <v>3329</v>
      </c>
      <c r="M63">
        <f t="shared" si="14"/>
        <v>669</v>
      </c>
    </row>
    <row r="64" spans="1:13">
      <c r="G64">
        <v>3329</v>
      </c>
      <c r="H64">
        <v>669</v>
      </c>
      <c r="I64">
        <f t="shared" si="15"/>
        <v>3329</v>
      </c>
      <c r="J64">
        <f t="shared" si="15"/>
        <v>669</v>
      </c>
      <c r="L64">
        <f t="shared" si="14"/>
        <v>3329</v>
      </c>
      <c r="M64">
        <f t="shared" si="14"/>
        <v>669</v>
      </c>
    </row>
    <row r="65" spans="7:13">
      <c r="G65">
        <v>3329</v>
      </c>
      <c r="H65">
        <v>669</v>
      </c>
      <c r="I65">
        <f t="shared" si="15"/>
        <v>3329</v>
      </c>
      <c r="J65">
        <f t="shared" si="15"/>
        <v>669</v>
      </c>
      <c r="L65">
        <f t="shared" si="14"/>
        <v>3329</v>
      </c>
      <c r="M65">
        <f t="shared" si="14"/>
        <v>669</v>
      </c>
    </row>
    <row r="66" spans="7:13">
      <c r="G66">
        <v>3329</v>
      </c>
      <c r="H66">
        <v>669</v>
      </c>
      <c r="I66">
        <f t="shared" si="15"/>
        <v>3329</v>
      </c>
      <c r="J66">
        <f t="shared" ref="I66:J126" si="16">B66+H66</f>
        <v>669</v>
      </c>
      <c r="L66">
        <f t="shared" si="14"/>
        <v>3329</v>
      </c>
      <c r="M66">
        <f t="shared" ref="L66:M125" si="17">E66+H66</f>
        <v>669</v>
      </c>
    </row>
    <row r="67" spans="7:13">
      <c r="G67">
        <v>3329</v>
      </c>
      <c r="H67">
        <v>669</v>
      </c>
      <c r="I67">
        <f t="shared" si="15"/>
        <v>3329</v>
      </c>
      <c r="J67">
        <f t="shared" si="16"/>
        <v>669</v>
      </c>
      <c r="L67">
        <f t="shared" si="14"/>
        <v>3329</v>
      </c>
      <c r="M67">
        <f t="shared" si="17"/>
        <v>669</v>
      </c>
    </row>
    <row r="68" spans="7:13">
      <c r="G68">
        <v>3329</v>
      </c>
      <c r="H68">
        <v>669</v>
      </c>
      <c r="I68">
        <f t="shared" si="15"/>
        <v>3329</v>
      </c>
      <c r="J68">
        <f t="shared" si="16"/>
        <v>669</v>
      </c>
      <c r="L68">
        <f t="shared" si="17"/>
        <v>3329</v>
      </c>
      <c r="M68">
        <f t="shared" si="17"/>
        <v>669</v>
      </c>
    </row>
    <row r="69" spans="7:13">
      <c r="G69">
        <v>3329</v>
      </c>
      <c r="H69">
        <v>669</v>
      </c>
      <c r="I69">
        <f t="shared" si="16"/>
        <v>3329</v>
      </c>
      <c r="J69">
        <f t="shared" si="16"/>
        <v>669</v>
      </c>
      <c r="L69">
        <f t="shared" si="17"/>
        <v>3329</v>
      </c>
      <c r="M69">
        <f t="shared" si="17"/>
        <v>669</v>
      </c>
    </row>
    <row r="70" spans="7:13">
      <c r="G70">
        <v>3329</v>
      </c>
      <c r="H70">
        <v>669</v>
      </c>
      <c r="I70">
        <f t="shared" si="16"/>
        <v>3329</v>
      </c>
      <c r="J70">
        <f t="shared" si="16"/>
        <v>669</v>
      </c>
      <c r="L70">
        <f t="shared" si="17"/>
        <v>3329</v>
      </c>
      <c r="M70">
        <f t="shared" si="17"/>
        <v>669</v>
      </c>
    </row>
    <row r="71" spans="7:13">
      <c r="G71">
        <v>3329</v>
      </c>
      <c r="H71">
        <v>669</v>
      </c>
      <c r="I71">
        <f t="shared" si="16"/>
        <v>3329</v>
      </c>
      <c r="J71">
        <f t="shared" si="16"/>
        <v>669</v>
      </c>
      <c r="L71">
        <f t="shared" si="17"/>
        <v>3329</v>
      </c>
      <c r="M71">
        <f t="shared" si="17"/>
        <v>669</v>
      </c>
    </row>
    <row r="72" spans="7:13">
      <c r="G72">
        <v>3329</v>
      </c>
      <c r="H72">
        <v>669</v>
      </c>
      <c r="I72">
        <f t="shared" si="16"/>
        <v>3329</v>
      </c>
      <c r="J72">
        <f t="shared" si="16"/>
        <v>669</v>
      </c>
      <c r="L72">
        <f t="shared" si="17"/>
        <v>3329</v>
      </c>
      <c r="M72">
        <f t="shared" si="17"/>
        <v>669</v>
      </c>
    </row>
    <row r="73" spans="7:13">
      <c r="G73">
        <v>3329</v>
      </c>
      <c r="H73">
        <v>669</v>
      </c>
      <c r="I73">
        <f t="shared" si="16"/>
        <v>3329</v>
      </c>
      <c r="J73">
        <f t="shared" si="16"/>
        <v>669</v>
      </c>
      <c r="L73">
        <f t="shared" si="17"/>
        <v>3329</v>
      </c>
      <c r="M73">
        <f t="shared" si="17"/>
        <v>669</v>
      </c>
    </row>
    <row r="74" spans="7:13">
      <c r="G74">
        <v>3329</v>
      </c>
      <c r="H74">
        <v>669</v>
      </c>
      <c r="I74">
        <f t="shared" si="16"/>
        <v>3329</v>
      </c>
      <c r="J74">
        <f t="shared" si="16"/>
        <v>669</v>
      </c>
      <c r="L74">
        <f t="shared" si="17"/>
        <v>3329</v>
      </c>
      <c r="M74">
        <f t="shared" si="17"/>
        <v>669</v>
      </c>
    </row>
    <row r="75" spans="7:13">
      <c r="G75">
        <v>3329</v>
      </c>
      <c r="H75">
        <v>669</v>
      </c>
      <c r="I75">
        <f t="shared" si="16"/>
        <v>3329</v>
      </c>
      <c r="J75">
        <f t="shared" si="16"/>
        <v>669</v>
      </c>
      <c r="L75">
        <f t="shared" si="17"/>
        <v>3329</v>
      </c>
      <c r="M75">
        <f t="shared" si="17"/>
        <v>669</v>
      </c>
    </row>
    <row r="76" spans="7:13">
      <c r="G76">
        <v>3329</v>
      </c>
      <c r="H76">
        <v>669</v>
      </c>
      <c r="I76">
        <f t="shared" si="16"/>
        <v>3329</v>
      </c>
      <c r="J76">
        <f t="shared" si="16"/>
        <v>669</v>
      </c>
      <c r="L76">
        <f t="shared" si="17"/>
        <v>3329</v>
      </c>
      <c r="M76">
        <f t="shared" si="17"/>
        <v>669</v>
      </c>
    </row>
    <row r="77" spans="7:13">
      <c r="G77">
        <v>3329</v>
      </c>
      <c r="H77">
        <v>669</v>
      </c>
      <c r="I77">
        <f t="shared" si="16"/>
        <v>3329</v>
      </c>
      <c r="J77">
        <f t="shared" si="16"/>
        <v>669</v>
      </c>
      <c r="L77">
        <f t="shared" si="17"/>
        <v>3329</v>
      </c>
      <c r="M77">
        <f t="shared" si="17"/>
        <v>669</v>
      </c>
    </row>
    <row r="78" spans="7:13">
      <c r="G78">
        <v>3329</v>
      </c>
      <c r="H78">
        <v>669</v>
      </c>
      <c r="I78">
        <f t="shared" si="16"/>
        <v>3329</v>
      </c>
      <c r="J78">
        <f t="shared" si="16"/>
        <v>669</v>
      </c>
      <c r="L78">
        <f t="shared" si="17"/>
        <v>3329</v>
      </c>
      <c r="M78">
        <f t="shared" si="17"/>
        <v>669</v>
      </c>
    </row>
    <row r="79" spans="7:13">
      <c r="G79">
        <v>3329</v>
      </c>
      <c r="H79">
        <v>669</v>
      </c>
      <c r="I79">
        <f t="shared" si="16"/>
        <v>3329</v>
      </c>
      <c r="J79">
        <f t="shared" si="16"/>
        <v>669</v>
      </c>
      <c r="L79">
        <f t="shared" si="17"/>
        <v>3329</v>
      </c>
      <c r="M79">
        <f t="shared" si="17"/>
        <v>669</v>
      </c>
    </row>
    <row r="80" spans="7:13">
      <c r="G80">
        <v>3329</v>
      </c>
      <c r="H80">
        <v>669</v>
      </c>
      <c r="I80">
        <f t="shared" si="16"/>
        <v>3329</v>
      </c>
      <c r="J80">
        <f t="shared" si="16"/>
        <v>669</v>
      </c>
      <c r="L80">
        <f t="shared" si="17"/>
        <v>3329</v>
      </c>
      <c r="M80">
        <f t="shared" si="17"/>
        <v>669</v>
      </c>
    </row>
    <row r="81" spans="7:13">
      <c r="G81">
        <v>3329</v>
      </c>
      <c r="H81">
        <v>669</v>
      </c>
      <c r="I81">
        <f t="shared" si="16"/>
        <v>3329</v>
      </c>
      <c r="J81">
        <f t="shared" si="16"/>
        <v>669</v>
      </c>
      <c r="L81">
        <f t="shared" si="17"/>
        <v>3329</v>
      </c>
      <c r="M81">
        <f t="shared" si="17"/>
        <v>669</v>
      </c>
    </row>
    <row r="82" spans="7:13">
      <c r="G82">
        <v>3329</v>
      </c>
      <c r="H82">
        <v>669</v>
      </c>
      <c r="I82">
        <f t="shared" si="16"/>
        <v>3329</v>
      </c>
      <c r="J82">
        <f t="shared" si="16"/>
        <v>669</v>
      </c>
      <c r="L82">
        <f t="shared" si="17"/>
        <v>3329</v>
      </c>
      <c r="M82">
        <f t="shared" si="17"/>
        <v>669</v>
      </c>
    </row>
    <row r="83" spans="7:13">
      <c r="G83">
        <v>3329</v>
      </c>
      <c r="H83">
        <v>669</v>
      </c>
      <c r="I83">
        <f t="shared" si="16"/>
        <v>3329</v>
      </c>
      <c r="J83">
        <f t="shared" si="16"/>
        <v>669</v>
      </c>
      <c r="L83">
        <f t="shared" si="17"/>
        <v>3329</v>
      </c>
      <c r="M83">
        <f t="shared" si="17"/>
        <v>669</v>
      </c>
    </row>
    <row r="84" spans="7:13">
      <c r="G84">
        <v>3329</v>
      </c>
      <c r="H84">
        <v>669</v>
      </c>
      <c r="I84">
        <f t="shared" si="16"/>
        <v>3329</v>
      </c>
      <c r="J84">
        <f t="shared" si="16"/>
        <v>669</v>
      </c>
      <c r="L84">
        <f t="shared" si="17"/>
        <v>3329</v>
      </c>
      <c r="M84">
        <f t="shared" si="17"/>
        <v>669</v>
      </c>
    </row>
    <row r="85" spans="7:13">
      <c r="G85">
        <v>3329</v>
      </c>
      <c r="H85">
        <v>669</v>
      </c>
      <c r="I85">
        <f t="shared" si="16"/>
        <v>3329</v>
      </c>
      <c r="J85">
        <f t="shared" si="16"/>
        <v>669</v>
      </c>
      <c r="L85">
        <f t="shared" si="17"/>
        <v>3329</v>
      </c>
      <c r="M85">
        <f t="shared" si="17"/>
        <v>669</v>
      </c>
    </row>
    <row r="86" spans="7:13">
      <c r="G86">
        <v>3329</v>
      </c>
      <c r="H86">
        <v>669</v>
      </c>
      <c r="I86">
        <f t="shared" si="16"/>
        <v>3329</v>
      </c>
      <c r="J86">
        <f t="shared" si="16"/>
        <v>669</v>
      </c>
      <c r="L86">
        <f t="shared" si="17"/>
        <v>3329</v>
      </c>
      <c r="M86">
        <f t="shared" si="17"/>
        <v>669</v>
      </c>
    </row>
    <row r="87" spans="7:13">
      <c r="G87">
        <v>3329</v>
      </c>
      <c r="H87">
        <v>669</v>
      </c>
      <c r="I87">
        <f t="shared" si="16"/>
        <v>3329</v>
      </c>
      <c r="J87">
        <f t="shared" si="16"/>
        <v>669</v>
      </c>
      <c r="L87">
        <f t="shared" si="17"/>
        <v>3329</v>
      </c>
      <c r="M87">
        <f t="shared" si="17"/>
        <v>669</v>
      </c>
    </row>
    <row r="88" spans="7:13">
      <c r="G88">
        <v>3329</v>
      </c>
      <c r="H88">
        <v>669</v>
      </c>
      <c r="I88">
        <f t="shared" si="16"/>
        <v>3329</v>
      </c>
      <c r="J88">
        <f t="shared" si="16"/>
        <v>669</v>
      </c>
      <c r="L88">
        <f t="shared" si="17"/>
        <v>3329</v>
      </c>
      <c r="M88">
        <f t="shared" si="17"/>
        <v>669</v>
      </c>
    </row>
    <row r="89" spans="7:13">
      <c r="G89">
        <v>3329</v>
      </c>
      <c r="H89">
        <v>669</v>
      </c>
      <c r="I89">
        <f t="shared" si="16"/>
        <v>3329</v>
      </c>
      <c r="J89">
        <f t="shared" si="16"/>
        <v>669</v>
      </c>
      <c r="L89">
        <f t="shared" si="17"/>
        <v>3329</v>
      </c>
      <c r="M89">
        <f t="shared" si="17"/>
        <v>669</v>
      </c>
    </row>
    <row r="90" spans="7:13">
      <c r="G90">
        <v>3329</v>
      </c>
      <c r="H90">
        <v>669</v>
      </c>
      <c r="I90">
        <f t="shared" si="16"/>
        <v>3329</v>
      </c>
      <c r="J90">
        <f t="shared" si="16"/>
        <v>669</v>
      </c>
      <c r="L90">
        <f t="shared" si="17"/>
        <v>3329</v>
      </c>
      <c r="M90">
        <f t="shared" si="17"/>
        <v>669</v>
      </c>
    </row>
    <row r="91" spans="7:13">
      <c r="G91">
        <v>3329</v>
      </c>
      <c r="H91">
        <v>669</v>
      </c>
      <c r="I91">
        <f t="shared" si="16"/>
        <v>3329</v>
      </c>
      <c r="J91">
        <f t="shared" si="16"/>
        <v>669</v>
      </c>
      <c r="L91">
        <f t="shared" si="17"/>
        <v>3329</v>
      </c>
      <c r="M91">
        <f t="shared" si="17"/>
        <v>669</v>
      </c>
    </row>
    <row r="92" spans="7:13">
      <c r="G92">
        <v>3329</v>
      </c>
      <c r="H92">
        <v>669</v>
      </c>
      <c r="I92">
        <f t="shared" si="16"/>
        <v>3329</v>
      </c>
      <c r="J92">
        <f t="shared" si="16"/>
        <v>669</v>
      </c>
      <c r="L92">
        <f t="shared" si="17"/>
        <v>3329</v>
      </c>
      <c r="M92">
        <f t="shared" si="17"/>
        <v>669</v>
      </c>
    </row>
    <row r="93" spans="7:13">
      <c r="G93">
        <v>3329</v>
      </c>
      <c r="H93">
        <v>669</v>
      </c>
      <c r="I93">
        <f t="shared" si="16"/>
        <v>3329</v>
      </c>
      <c r="J93">
        <f t="shared" si="16"/>
        <v>669</v>
      </c>
      <c r="L93">
        <f t="shared" si="17"/>
        <v>3329</v>
      </c>
      <c r="M93">
        <f t="shared" si="17"/>
        <v>669</v>
      </c>
    </row>
    <row r="94" spans="7:13">
      <c r="G94">
        <v>3329</v>
      </c>
      <c r="H94">
        <v>669</v>
      </c>
      <c r="I94">
        <f t="shared" si="16"/>
        <v>3329</v>
      </c>
      <c r="J94">
        <f t="shared" si="16"/>
        <v>669</v>
      </c>
      <c r="L94">
        <f t="shared" si="17"/>
        <v>3329</v>
      </c>
      <c r="M94">
        <f t="shared" si="17"/>
        <v>669</v>
      </c>
    </row>
    <row r="95" spans="7:13">
      <c r="G95">
        <v>3329</v>
      </c>
      <c r="H95">
        <v>669</v>
      </c>
      <c r="I95">
        <f t="shared" si="16"/>
        <v>3329</v>
      </c>
      <c r="J95">
        <f t="shared" si="16"/>
        <v>669</v>
      </c>
      <c r="L95">
        <f t="shared" si="17"/>
        <v>3329</v>
      </c>
      <c r="M95">
        <f t="shared" si="17"/>
        <v>669</v>
      </c>
    </row>
    <row r="96" spans="7:13">
      <c r="G96">
        <v>3329</v>
      </c>
      <c r="H96">
        <v>669</v>
      </c>
      <c r="I96">
        <f t="shared" si="16"/>
        <v>3329</v>
      </c>
      <c r="J96">
        <f t="shared" si="16"/>
        <v>669</v>
      </c>
      <c r="L96">
        <f t="shared" si="17"/>
        <v>3329</v>
      </c>
      <c r="M96">
        <f t="shared" si="17"/>
        <v>669</v>
      </c>
    </row>
    <row r="97" spans="7:13">
      <c r="G97">
        <v>3329</v>
      </c>
      <c r="H97">
        <v>669</v>
      </c>
      <c r="I97">
        <f t="shared" si="16"/>
        <v>3329</v>
      </c>
      <c r="J97">
        <f t="shared" si="16"/>
        <v>669</v>
      </c>
      <c r="L97">
        <f t="shared" si="17"/>
        <v>3329</v>
      </c>
      <c r="M97">
        <f t="shared" si="17"/>
        <v>669</v>
      </c>
    </row>
    <row r="98" spans="7:13">
      <c r="G98">
        <v>3329</v>
      </c>
      <c r="H98">
        <v>669</v>
      </c>
      <c r="I98">
        <f t="shared" si="16"/>
        <v>3329</v>
      </c>
      <c r="J98">
        <f t="shared" si="16"/>
        <v>669</v>
      </c>
      <c r="L98">
        <f t="shared" si="17"/>
        <v>3329</v>
      </c>
      <c r="M98">
        <f t="shared" si="17"/>
        <v>669</v>
      </c>
    </row>
    <row r="99" spans="7:13">
      <c r="G99">
        <v>3329</v>
      </c>
      <c r="H99">
        <v>669</v>
      </c>
      <c r="I99">
        <f t="shared" si="16"/>
        <v>3329</v>
      </c>
      <c r="J99">
        <f t="shared" si="16"/>
        <v>669</v>
      </c>
      <c r="L99">
        <f t="shared" si="17"/>
        <v>3329</v>
      </c>
      <c r="M99">
        <f t="shared" si="17"/>
        <v>669</v>
      </c>
    </row>
    <row r="100" spans="7:13">
      <c r="G100">
        <v>3329</v>
      </c>
      <c r="H100">
        <v>669</v>
      </c>
      <c r="I100">
        <f t="shared" si="16"/>
        <v>3329</v>
      </c>
      <c r="J100">
        <f t="shared" si="16"/>
        <v>669</v>
      </c>
      <c r="L100">
        <f t="shared" si="17"/>
        <v>3329</v>
      </c>
      <c r="M100">
        <f t="shared" si="17"/>
        <v>669</v>
      </c>
    </row>
    <row r="101" spans="7:13">
      <c r="G101">
        <v>3329</v>
      </c>
      <c r="H101">
        <v>669</v>
      </c>
      <c r="I101">
        <f t="shared" si="16"/>
        <v>3329</v>
      </c>
      <c r="J101">
        <f t="shared" si="16"/>
        <v>669</v>
      </c>
      <c r="L101">
        <f t="shared" si="17"/>
        <v>3329</v>
      </c>
      <c r="M101">
        <f t="shared" si="17"/>
        <v>669</v>
      </c>
    </row>
    <row r="102" spans="7:13">
      <c r="G102">
        <v>3329</v>
      </c>
      <c r="H102">
        <v>669</v>
      </c>
      <c r="I102">
        <f t="shared" si="16"/>
        <v>3329</v>
      </c>
      <c r="J102">
        <f t="shared" si="16"/>
        <v>669</v>
      </c>
      <c r="L102">
        <f t="shared" si="17"/>
        <v>3329</v>
      </c>
      <c r="M102">
        <f t="shared" si="17"/>
        <v>669</v>
      </c>
    </row>
    <row r="103" spans="7:13">
      <c r="G103">
        <v>3329</v>
      </c>
      <c r="H103">
        <v>669</v>
      </c>
      <c r="I103">
        <f t="shared" si="16"/>
        <v>3329</v>
      </c>
      <c r="J103">
        <f t="shared" si="16"/>
        <v>669</v>
      </c>
      <c r="L103">
        <f t="shared" si="17"/>
        <v>3329</v>
      </c>
      <c r="M103">
        <f t="shared" si="17"/>
        <v>669</v>
      </c>
    </row>
    <row r="104" spans="7:13">
      <c r="G104">
        <v>3329</v>
      </c>
      <c r="H104">
        <v>669</v>
      </c>
      <c r="I104">
        <f t="shared" si="16"/>
        <v>3329</v>
      </c>
      <c r="J104">
        <f t="shared" si="16"/>
        <v>669</v>
      </c>
      <c r="L104">
        <f t="shared" si="17"/>
        <v>3329</v>
      </c>
      <c r="M104">
        <f t="shared" si="17"/>
        <v>669</v>
      </c>
    </row>
    <row r="105" spans="7:13">
      <c r="G105">
        <v>3329</v>
      </c>
      <c r="H105">
        <v>669</v>
      </c>
      <c r="I105">
        <f t="shared" si="16"/>
        <v>3329</v>
      </c>
      <c r="J105">
        <f t="shared" si="16"/>
        <v>669</v>
      </c>
      <c r="L105">
        <f t="shared" si="17"/>
        <v>3329</v>
      </c>
      <c r="M105">
        <f t="shared" si="17"/>
        <v>669</v>
      </c>
    </row>
    <row r="106" spans="7:13">
      <c r="G106">
        <v>3329</v>
      </c>
      <c r="H106">
        <v>669</v>
      </c>
      <c r="I106">
        <f t="shared" si="16"/>
        <v>3329</v>
      </c>
      <c r="J106">
        <f t="shared" si="16"/>
        <v>669</v>
      </c>
      <c r="L106">
        <f t="shared" si="17"/>
        <v>3329</v>
      </c>
      <c r="M106">
        <f t="shared" si="17"/>
        <v>669</v>
      </c>
    </row>
    <row r="107" spans="7:13">
      <c r="G107">
        <v>3329</v>
      </c>
      <c r="H107">
        <v>669</v>
      </c>
      <c r="I107">
        <f t="shared" si="16"/>
        <v>3329</v>
      </c>
      <c r="J107">
        <f t="shared" si="16"/>
        <v>669</v>
      </c>
      <c r="L107">
        <f t="shared" si="17"/>
        <v>3329</v>
      </c>
      <c r="M107">
        <f t="shared" si="17"/>
        <v>669</v>
      </c>
    </row>
    <row r="108" spans="7:13">
      <c r="G108">
        <v>3329</v>
      </c>
      <c r="H108">
        <v>669</v>
      </c>
      <c r="I108">
        <f t="shared" si="16"/>
        <v>3329</v>
      </c>
      <c r="J108">
        <f t="shared" si="16"/>
        <v>669</v>
      </c>
      <c r="L108">
        <f t="shared" si="17"/>
        <v>3329</v>
      </c>
      <c r="M108">
        <f t="shared" si="17"/>
        <v>669</v>
      </c>
    </row>
    <row r="109" spans="7:13">
      <c r="G109">
        <v>3329</v>
      </c>
      <c r="H109">
        <v>669</v>
      </c>
      <c r="I109">
        <f t="shared" si="16"/>
        <v>3329</v>
      </c>
      <c r="J109">
        <f t="shared" si="16"/>
        <v>669</v>
      </c>
      <c r="L109">
        <f t="shared" si="17"/>
        <v>3329</v>
      </c>
      <c r="M109">
        <f t="shared" si="17"/>
        <v>669</v>
      </c>
    </row>
    <row r="110" spans="7:13">
      <c r="G110">
        <v>3329</v>
      </c>
      <c r="H110">
        <v>669</v>
      </c>
      <c r="I110">
        <f t="shared" si="16"/>
        <v>3329</v>
      </c>
      <c r="J110">
        <f t="shared" si="16"/>
        <v>669</v>
      </c>
      <c r="L110">
        <f t="shared" si="17"/>
        <v>3329</v>
      </c>
      <c r="M110">
        <f t="shared" si="17"/>
        <v>669</v>
      </c>
    </row>
    <row r="111" spans="7:13">
      <c r="G111">
        <v>3329</v>
      </c>
      <c r="H111">
        <v>669</v>
      </c>
      <c r="I111">
        <f t="shared" si="16"/>
        <v>3329</v>
      </c>
      <c r="J111">
        <f t="shared" si="16"/>
        <v>669</v>
      </c>
      <c r="L111">
        <f t="shared" si="17"/>
        <v>3329</v>
      </c>
      <c r="M111">
        <f t="shared" si="17"/>
        <v>669</v>
      </c>
    </row>
    <row r="112" spans="7:13">
      <c r="G112">
        <v>3329</v>
      </c>
      <c r="H112">
        <v>669</v>
      </c>
      <c r="I112">
        <f t="shared" si="16"/>
        <v>3329</v>
      </c>
      <c r="J112">
        <f t="shared" si="16"/>
        <v>669</v>
      </c>
      <c r="L112">
        <f t="shared" si="17"/>
        <v>3329</v>
      </c>
      <c r="M112">
        <f t="shared" si="17"/>
        <v>669</v>
      </c>
    </row>
    <row r="113" spans="7:13">
      <c r="G113">
        <v>3329</v>
      </c>
      <c r="H113">
        <v>669</v>
      </c>
      <c r="I113">
        <f t="shared" si="16"/>
        <v>3329</v>
      </c>
      <c r="J113">
        <f t="shared" si="16"/>
        <v>669</v>
      </c>
      <c r="L113">
        <f t="shared" si="17"/>
        <v>3329</v>
      </c>
      <c r="M113">
        <f t="shared" si="17"/>
        <v>669</v>
      </c>
    </row>
    <row r="114" spans="7:13">
      <c r="G114">
        <v>3329</v>
      </c>
      <c r="H114">
        <v>669</v>
      </c>
      <c r="I114">
        <f t="shared" si="16"/>
        <v>3329</v>
      </c>
      <c r="J114">
        <f t="shared" si="16"/>
        <v>669</v>
      </c>
      <c r="L114">
        <f t="shared" si="17"/>
        <v>3329</v>
      </c>
      <c r="M114">
        <f t="shared" si="17"/>
        <v>669</v>
      </c>
    </row>
    <row r="115" spans="7:13">
      <c r="G115">
        <v>3329</v>
      </c>
      <c r="H115">
        <v>669</v>
      </c>
      <c r="I115">
        <f t="shared" si="16"/>
        <v>3329</v>
      </c>
      <c r="J115">
        <f t="shared" si="16"/>
        <v>669</v>
      </c>
      <c r="L115">
        <f t="shared" si="17"/>
        <v>3329</v>
      </c>
      <c r="M115">
        <f t="shared" si="17"/>
        <v>669</v>
      </c>
    </row>
    <row r="116" spans="7:13">
      <c r="G116">
        <v>3329</v>
      </c>
      <c r="H116">
        <v>669</v>
      </c>
      <c r="I116">
        <f t="shared" si="16"/>
        <v>3329</v>
      </c>
      <c r="J116">
        <f t="shared" si="16"/>
        <v>669</v>
      </c>
      <c r="L116">
        <f t="shared" si="17"/>
        <v>3329</v>
      </c>
      <c r="M116">
        <f t="shared" si="17"/>
        <v>669</v>
      </c>
    </row>
    <row r="117" spans="7:13">
      <c r="G117">
        <v>3329</v>
      </c>
      <c r="H117">
        <v>669</v>
      </c>
      <c r="I117">
        <f t="shared" si="16"/>
        <v>3329</v>
      </c>
      <c r="J117">
        <f t="shared" si="16"/>
        <v>669</v>
      </c>
      <c r="L117">
        <f t="shared" si="17"/>
        <v>3329</v>
      </c>
      <c r="M117">
        <f t="shared" si="17"/>
        <v>669</v>
      </c>
    </row>
    <row r="118" spans="7:13">
      <c r="G118">
        <v>3329</v>
      </c>
      <c r="H118">
        <v>669</v>
      </c>
      <c r="I118">
        <f t="shared" si="16"/>
        <v>3329</v>
      </c>
      <c r="J118">
        <f t="shared" si="16"/>
        <v>669</v>
      </c>
      <c r="L118">
        <f t="shared" si="17"/>
        <v>3329</v>
      </c>
      <c r="M118">
        <f t="shared" si="17"/>
        <v>669</v>
      </c>
    </row>
    <row r="119" spans="7:13">
      <c r="G119">
        <v>3329</v>
      </c>
      <c r="H119">
        <v>669</v>
      </c>
      <c r="I119">
        <f t="shared" si="16"/>
        <v>3329</v>
      </c>
      <c r="J119">
        <f t="shared" si="16"/>
        <v>669</v>
      </c>
      <c r="L119">
        <f t="shared" si="17"/>
        <v>3329</v>
      </c>
      <c r="M119">
        <f t="shared" si="17"/>
        <v>669</v>
      </c>
    </row>
    <row r="120" spans="7:13">
      <c r="G120">
        <v>3329</v>
      </c>
      <c r="H120">
        <v>669</v>
      </c>
      <c r="I120">
        <f t="shared" si="16"/>
        <v>3329</v>
      </c>
      <c r="J120">
        <f t="shared" si="16"/>
        <v>669</v>
      </c>
      <c r="L120">
        <f t="shared" si="17"/>
        <v>3329</v>
      </c>
      <c r="M120">
        <f t="shared" si="17"/>
        <v>669</v>
      </c>
    </row>
    <row r="121" spans="7:13">
      <c r="G121">
        <v>3329</v>
      </c>
      <c r="H121">
        <v>669</v>
      </c>
      <c r="I121">
        <f t="shared" si="16"/>
        <v>3329</v>
      </c>
      <c r="J121">
        <f t="shared" si="16"/>
        <v>669</v>
      </c>
      <c r="L121">
        <f t="shared" si="17"/>
        <v>3329</v>
      </c>
      <c r="M121">
        <f t="shared" si="17"/>
        <v>669</v>
      </c>
    </row>
    <row r="122" spans="7:13">
      <c r="G122">
        <v>3329</v>
      </c>
      <c r="H122">
        <v>669</v>
      </c>
      <c r="I122">
        <f t="shared" si="16"/>
        <v>3329</v>
      </c>
      <c r="J122">
        <f t="shared" si="16"/>
        <v>669</v>
      </c>
      <c r="L122">
        <f t="shared" si="17"/>
        <v>3329</v>
      </c>
      <c r="M122">
        <f t="shared" si="17"/>
        <v>669</v>
      </c>
    </row>
    <row r="123" spans="7:13">
      <c r="G123">
        <v>3329</v>
      </c>
      <c r="H123">
        <v>669</v>
      </c>
      <c r="I123">
        <f t="shared" si="16"/>
        <v>3329</v>
      </c>
      <c r="J123">
        <f t="shared" si="16"/>
        <v>669</v>
      </c>
      <c r="L123">
        <f t="shared" si="17"/>
        <v>3329</v>
      </c>
      <c r="M123">
        <f t="shared" si="17"/>
        <v>669</v>
      </c>
    </row>
    <row r="124" spans="7:13">
      <c r="G124">
        <v>3329</v>
      </c>
      <c r="H124">
        <v>669</v>
      </c>
      <c r="I124">
        <f t="shared" si="16"/>
        <v>3329</v>
      </c>
      <c r="J124">
        <f t="shared" si="16"/>
        <v>669</v>
      </c>
      <c r="L124">
        <f t="shared" si="17"/>
        <v>3329</v>
      </c>
      <c r="M124">
        <f t="shared" si="17"/>
        <v>669</v>
      </c>
    </row>
    <row r="125" spans="7:13">
      <c r="G125">
        <v>3329</v>
      </c>
      <c r="H125">
        <v>669</v>
      </c>
      <c r="I125">
        <f t="shared" si="16"/>
        <v>3329</v>
      </c>
      <c r="J125">
        <f t="shared" si="16"/>
        <v>669</v>
      </c>
      <c r="L125">
        <f t="shared" si="17"/>
        <v>3329</v>
      </c>
      <c r="M125">
        <f t="shared" si="17"/>
        <v>669</v>
      </c>
    </row>
    <row r="126" spans="7:13">
      <c r="G126">
        <v>3329</v>
      </c>
      <c r="H126">
        <v>669</v>
      </c>
      <c r="I126">
        <f t="shared" si="16"/>
        <v>3329</v>
      </c>
      <c r="J126">
        <f t="shared" si="16"/>
        <v>669</v>
      </c>
      <c r="L126">
        <f t="shared" ref="L126:M189" si="18">D126+G126</f>
        <v>3329</v>
      </c>
      <c r="M126">
        <f t="shared" si="18"/>
        <v>669</v>
      </c>
    </row>
    <row r="127" spans="7:13">
      <c r="G127">
        <v>3329</v>
      </c>
      <c r="H127">
        <v>669</v>
      </c>
      <c r="I127">
        <f t="shared" ref="I127:J190" si="19">A127+G127</f>
        <v>3329</v>
      </c>
      <c r="J127">
        <f t="shared" si="19"/>
        <v>669</v>
      </c>
      <c r="L127">
        <f t="shared" si="18"/>
        <v>3329</v>
      </c>
      <c r="M127">
        <f t="shared" si="18"/>
        <v>669</v>
      </c>
    </row>
    <row r="128" spans="7:13">
      <c r="G128">
        <v>3329</v>
      </c>
      <c r="H128">
        <v>669</v>
      </c>
      <c r="I128">
        <f t="shared" si="19"/>
        <v>3329</v>
      </c>
      <c r="J128">
        <f t="shared" si="19"/>
        <v>669</v>
      </c>
      <c r="L128">
        <f t="shared" si="18"/>
        <v>3329</v>
      </c>
      <c r="M128">
        <f t="shared" si="18"/>
        <v>669</v>
      </c>
    </row>
    <row r="129" spans="7:13">
      <c r="G129">
        <v>3329</v>
      </c>
      <c r="H129">
        <v>669</v>
      </c>
      <c r="I129">
        <f t="shared" si="19"/>
        <v>3329</v>
      </c>
      <c r="J129">
        <f t="shared" si="19"/>
        <v>669</v>
      </c>
      <c r="L129">
        <f t="shared" si="18"/>
        <v>3329</v>
      </c>
      <c r="M129">
        <f t="shared" si="18"/>
        <v>669</v>
      </c>
    </row>
    <row r="130" spans="7:13">
      <c r="G130">
        <v>3329</v>
      </c>
      <c r="H130">
        <v>669</v>
      </c>
      <c r="I130">
        <f t="shared" si="19"/>
        <v>3329</v>
      </c>
      <c r="J130">
        <f t="shared" si="19"/>
        <v>669</v>
      </c>
      <c r="L130">
        <f t="shared" si="18"/>
        <v>3329</v>
      </c>
      <c r="M130">
        <f t="shared" si="18"/>
        <v>669</v>
      </c>
    </row>
    <row r="131" spans="7:13">
      <c r="G131">
        <v>3329</v>
      </c>
      <c r="H131">
        <v>669</v>
      </c>
      <c r="I131">
        <f t="shared" si="19"/>
        <v>3329</v>
      </c>
      <c r="J131">
        <f t="shared" si="19"/>
        <v>669</v>
      </c>
      <c r="L131">
        <f t="shared" si="18"/>
        <v>3329</v>
      </c>
      <c r="M131">
        <f t="shared" si="18"/>
        <v>669</v>
      </c>
    </row>
    <row r="132" spans="7:13">
      <c r="G132">
        <v>3329</v>
      </c>
      <c r="H132">
        <v>669</v>
      </c>
      <c r="I132">
        <f t="shared" si="19"/>
        <v>3329</v>
      </c>
      <c r="J132">
        <f t="shared" si="19"/>
        <v>669</v>
      </c>
      <c r="L132">
        <f t="shared" si="18"/>
        <v>3329</v>
      </c>
      <c r="M132">
        <f t="shared" si="18"/>
        <v>669</v>
      </c>
    </row>
    <row r="133" spans="7:13">
      <c r="G133">
        <v>3329</v>
      </c>
      <c r="H133">
        <v>669</v>
      </c>
      <c r="I133">
        <f t="shared" si="19"/>
        <v>3329</v>
      </c>
      <c r="J133">
        <f t="shared" si="19"/>
        <v>669</v>
      </c>
      <c r="L133">
        <f t="shared" si="18"/>
        <v>3329</v>
      </c>
      <c r="M133">
        <f t="shared" si="18"/>
        <v>669</v>
      </c>
    </row>
    <row r="134" spans="7:13">
      <c r="G134">
        <v>3329</v>
      </c>
      <c r="H134">
        <v>669</v>
      </c>
      <c r="I134">
        <f t="shared" si="19"/>
        <v>3329</v>
      </c>
      <c r="J134">
        <f t="shared" si="19"/>
        <v>669</v>
      </c>
      <c r="L134">
        <f t="shared" si="18"/>
        <v>3329</v>
      </c>
      <c r="M134">
        <f t="shared" si="18"/>
        <v>669</v>
      </c>
    </row>
    <row r="135" spans="7:13">
      <c r="G135">
        <v>3329</v>
      </c>
      <c r="H135">
        <v>669</v>
      </c>
      <c r="I135">
        <f t="shared" si="19"/>
        <v>3329</v>
      </c>
      <c r="J135">
        <f t="shared" si="19"/>
        <v>669</v>
      </c>
      <c r="L135">
        <f t="shared" si="18"/>
        <v>3329</v>
      </c>
      <c r="M135">
        <f t="shared" si="18"/>
        <v>669</v>
      </c>
    </row>
    <row r="136" spans="7:13">
      <c r="G136">
        <v>3329</v>
      </c>
      <c r="H136">
        <v>669</v>
      </c>
      <c r="I136">
        <f t="shared" si="19"/>
        <v>3329</v>
      </c>
      <c r="J136">
        <f t="shared" si="19"/>
        <v>669</v>
      </c>
      <c r="L136">
        <f t="shared" si="18"/>
        <v>3329</v>
      </c>
      <c r="M136">
        <f t="shared" si="18"/>
        <v>669</v>
      </c>
    </row>
    <row r="137" spans="7:13">
      <c r="G137">
        <v>3329</v>
      </c>
      <c r="H137">
        <v>669</v>
      </c>
      <c r="I137">
        <f t="shared" si="19"/>
        <v>3329</v>
      </c>
      <c r="J137">
        <f t="shared" si="19"/>
        <v>669</v>
      </c>
      <c r="L137">
        <f t="shared" si="18"/>
        <v>3329</v>
      </c>
      <c r="M137">
        <f t="shared" si="18"/>
        <v>669</v>
      </c>
    </row>
    <row r="138" spans="7:13">
      <c r="G138">
        <v>3329</v>
      </c>
      <c r="H138">
        <v>669</v>
      </c>
      <c r="I138">
        <f t="shared" si="19"/>
        <v>3329</v>
      </c>
      <c r="J138">
        <f t="shared" si="19"/>
        <v>669</v>
      </c>
      <c r="L138">
        <f t="shared" si="18"/>
        <v>3329</v>
      </c>
      <c r="M138">
        <f t="shared" si="18"/>
        <v>669</v>
      </c>
    </row>
    <row r="139" spans="7:13">
      <c r="G139">
        <v>3329</v>
      </c>
      <c r="H139">
        <v>669</v>
      </c>
      <c r="I139">
        <f t="shared" si="19"/>
        <v>3329</v>
      </c>
      <c r="J139">
        <f t="shared" si="19"/>
        <v>669</v>
      </c>
      <c r="L139">
        <f t="shared" si="18"/>
        <v>3329</v>
      </c>
      <c r="M139">
        <f t="shared" si="18"/>
        <v>669</v>
      </c>
    </row>
    <row r="140" spans="7:13">
      <c r="G140">
        <v>3329</v>
      </c>
      <c r="H140">
        <v>669</v>
      </c>
      <c r="I140">
        <f t="shared" si="19"/>
        <v>3329</v>
      </c>
      <c r="J140">
        <f t="shared" si="19"/>
        <v>669</v>
      </c>
      <c r="L140">
        <f t="shared" si="18"/>
        <v>3329</v>
      </c>
      <c r="M140">
        <f t="shared" si="18"/>
        <v>669</v>
      </c>
    </row>
    <row r="141" spans="7:13">
      <c r="G141">
        <v>3329</v>
      </c>
      <c r="H141">
        <v>669</v>
      </c>
      <c r="I141">
        <f t="shared" si="19"/>
        <v>3329</v>
      </c>
      <c r="J141">
        <f t="shared" si="19"/>
        <v>669</v>
      </c>
      <c r="L141">
        <f t="shared" si="18"/>
        <v>3329</v>
      </c>
      <c r="M141">
        <f t="shared" si="18"/>
        <v>669</v>
      </c>
    </row>
    <row r="142" spans="7:13">
      <c r="G142">
        <v>3329</v>
      </c>
      <c r="H142">
        <v>669</v>
      </c>
      <c r="I142">
        <f t="shared" si="19"/>
        <v>3329</v>
      </c>
      <c r="J142">
        <f t="shared" si="19"/>
        <v>669</v>
      </c>
      <c r="L142">
        <f t="shared" si="18"/>
        <v>3329</v>
      </c>
      <c r="M142">
        <f t="shared" si="18"/>
        <v>669</v>
      </c>
    </row>
    <row r="143" spans="7:13">
      <c r="G143">
        <v>3329</v>
      </c>
      <c r="H143">
        <v>669</v>
      </c>
      <c r="I143">
        <f t="shared" si="19"/>
        <v>3329</v>
      </c>
      <c r="J143">
        <f t="shared" si="19"/>
        <v>669</v>
      </c>
      <c r="L143">
        <f t="shared" si="18"/>
        <v>3329</v>
      </c>
      <c r="M143">
        <f t="shared" si="18"/>
        <v>669</v>
      </c>
    </row>
    <row r="144" spans="7:13">
      <c r="G144">
        <v>3329</v>
      </c>
      <c r="H144">
        <v>669</v>
      </c>
      <c r="I144">
        <f t="shared" si="19"/>
        <v>3329</v>
      </c>
      <c r="J144">
        <f t="shared" si="19"/>
        <v>669</v>
      </c>
      <c r="L144">
        <f t="shared" si="18"/>
        <v>3329</v>
      </c>
      <c r="M144">
        <f t="shared" si="18"/>
        <v>669</v>
      </c>
    </row>
    <row r="145" spans="7:13">
      <c r="G145">
        <v>3329</v>
      </c>
      <c r="H145">
        <v>669</v>
      </c>
      <c r="I145">
        <f t="shared" si="19"/>
        <v>3329</v>
      </c>
      <c r="J145">
        <f t="shared" si="19"/>
        <v>669</v>
      </c>
      <c r="L145">
        <f t="shared" si="18"/>
        <v>3329</v>
      </c>
      <c r="M145">
        <f t="shared" si="18"/>
        <v>669</v>
      </c>
    </row>
    <row r="146" spans="7:13">
      <c r="G146">
        <v>3329</v>
      </c>
      <c r="H146">
        <v>669</v>
      </c>
      <c r="I146">
        <f t="shared" si="19"/>
        <v>3329</v>
      </c>
      <c r="J146">
        <f t="shared" si="19"/>
        <v>669</v>
      </c>
      <c r="L146">
        <f t="shared" si="18"/>
        <v>3329</v>
      </c>
      <c r="M146">
        <f t="shared" si="18"/>
        <v>669</v>
      </c>
    </row>
    <row r="147" spans="7:13">
      <c r="G147">
        <v>3329</v>
      </c>
      <c r="H147">
        <v>669</v>
      </c>
      <c r="I147">
        <f t="shared" si="19"/>
        <v>3329</v>
      </c>
      <c r="J147">
        <f t="shared" si="19"/>
        <v>669</v>
      </c>
      <c r="L147">
        <f t="shared" si="18"/>
        <v>3329</v>
      </c>
      <c r="M147">
        <f t="shared" si="18"/>
        <v>669</v>
      </c>
    </row>
    <row r="148" spans="7:13">
      <c r="G148">
        <v>3329</v>
      </c>
      <c r="H148">
        <v>669</v>
      </c>
      <c r="I148">
        <f t="shared" si="19"/>
        <v>3329</v>
      </c>
      <c r="J148">
        <f t="shared" si="19"/>
        <v>669</v>
      </c>
      <c r="L148">
        <f t="shared" si="18"/>
        <v>3329</v>
      </c>
      <c r="M148">
        <f t="shared" si="18"/>
        <v>669</v>
      </c>
    </row>
    <row r="149" spans="7:13">
      <c r="G149">
        <v>3329</v>
      </c>
      <c r="H149">
        <v>669</v>
      </c>
      <c r="I149">
        <f t="shared" si="19"/>
        <v>3329</v>
      </c>
      <c r="J149">
        <f t="shared" si="19"/>
        <v>669</v>
      </c>
      <c r="L149">
        <f t="shared" si="18"/>
        <v>3329</v>
      </c>
      <c r="M149">
        <f t="shared" si="18"/>
        <v>669</v>
      </c>
    </row>
    <row r="150" spans="7:13">
      <c r="G150">
        <v>3329</v>
      </c>
      <c r="H150">
        <v>669</v>
      </c>
      <c r="I150">
        <f t="shared" si="19"/>
        <v>3329</v>
      </c>
      <c r="J150">
        <f t="shared" si="19"/>
        <v>669</v>
      </c>
      <c r="L150">
        <f t="shared" si="18"/>
        <v>3329</v>
      </c>
      <c r="M150">
        <f t="shared" si="18"/>
        <v>669</v>
      </c>
    </row>
    <row r="151" spans="7:13">
      <c r="G151">
        <v>3329</v>
      </c>
      <c r="H151">
        <v>669</v>
      </c>
      <c r="I151">
        <f t="shared" si="19"/>
        <v>3329</v>
      </c>
      <c r="J151">
        <f t="shared" si="19"/>
        <v>669</v>
      </c>
      <c r="L151">
        <f t="shared" si="18"/>
        <v>3329</v>
      </c>
      <c r="M151">
        <f t="shared" si="18"/>
        <v>669</v>
      </c>
    </row>
    <row r="152" spans="7:13">
      <c r="G152">
        <v>3329</v>
      </c>
      <c r="H152">
        <v>669</v>
      </c>
      <c r="I152">
        <f t="shared" si="19"/>
        <v>3329</v>
      </c>
      <c r="J152">
        <f t="shared" si="19"/>
        <v>669</v>
      </c>
      <c r="L152">
        <f t="shared" si="18"/>
        <v>3329</v>
      </c>
      <c r="M152">
        <f t="shared" si="18"/>
        <v>669</v>
      </c>
    </row>
    <row r="153" spans="7:13">
      <c r="G153">
        <v>3329</v>
      </c>
      <c r="H153">
        <v>669</v>
      </c>
      <c r="I153">
        <f t="shared" si="19"/>
        <v>3329</v>
      </c>
      <c r="J153">
        <f t="shared" si="19"/>
        <v>669</v>
      </c>
      <c r="L153">
        <f t="shared" si="18"/>
        <v>3329</v>
      </c>
      <c r="M153">
        <f t="shared" si="18"/>
        <v>669</v>
      </c>
    </row>
    <row r="154" spans="7:13">
      <c r="G154">
        <v>3329</v>
      </c>
      <c r="H154">
        <v>669</v>
      </c>
      <c r="I154">
        <f t="shared" si="19"/>
        <v>3329</v>
      </c>
      <c r="J154">
        <f t="shared" si="19"/>
        <v>669</v>
      </c>
      <c r="L154">
        <f t="shared" si="18"/>
        <v>3329</v>
      </c>
      <c r="M154">
        <f t="shared" si="18"/>
        <v>669</v>
      </c>
    </row>
    <row r="155" spans="7:13">
      <c r="G155">
        <v>3329</v>
      </c>
      <c r="H155">
        <v>669</v>
      </c>
      <c r="I155">
        <f t="shared" si="19"/>
        <v>3329</v>
      </c>
      <c r="J155">
        <f t="shared" si="19"/>
        <v>669</v>
      </c>
      <c r="L155">
        <f t="shared" si="18"/>
        <v>3329</v>
      </c>
      <c r="M155">
        <f t="shared" si="18"/>
        <v>669</v>
      </c>
    </row>
    <row r="156" spans="7:13">
      <c r="G156">
        <v>3329</v>
      </c>
      <c r="H156">
        <v>669</v>
      </c>
      <c r="I156">
        <f t="shared" si="19"/>
        <v>3329</v>
      </c>
      <c r="J156">
        <f t="shared" si="19"/>
        <v>669</v>
      </c>
      <c r="L156">
        <f t="shared" si="18"/>
        <v>3329</v>
      </c>
      <c r="M156">
        <f t="shared" si="18"/>
        <v>669</v>
      </c>
    </row>
    <row r="157" spans="7:13">
      <c r="G157">
        <v>3329</v>
      </c>
      <c r="H157">
        <v>669</v>
      </c>
      <c r="I157">
        <f t="shared" si="19"/>
        <v>3329</v>
      </c>
      <c r="J157">
        <f t="shared" si="19"/>
        <v>669</v>
      </c>
      <c r="L157">
        <f t="shared" si="18"/>
        <v>3329</v>
      </c>
      <c r="M157">
        <f t="shared" si="18"/>
        <v>669</v>
      </c>
    </row>
    <row r="158" spans="7:13">
      <c r="G158">
        <v>3329</v>
      </c>
      <c r="H158">
        <v>669</v>
      </c>
      <c r="I158">
        <f t="shared" si="19"/>
        <v>3329</v>
      </c>
      <c r="J158">
        <f t="shared" si="19"/>
        <v>669</v>
      </c>
      <c r="L158">
        <f t="shared" si="18"/>
        <v>3329</v>
      </c>
      <c r="M158">
        <f t="shared" si="18"/>
        <v>669</v>
      </c>
    </row>
    <row r="159" spans="7:13">
      <c r="G159">
        <v>3329</v>
      </c>
      <c r="H159">
        <v>669</v>
      </c>
      <c r="I159">
        <f t="shared" si="19"/>
        <v>3329</v>
      </c>
      <c r="J159">
        <f t="shared" si="19"/>
        <v>669</v>
      </c>
      <c r="L159">
        <f t="shared" si="18"/>
        <v>3329</v>
      </c>
      <c r="M159">
        <f t="shared" si="18"/>
        <v>669</v>
      </c>
    </row>
    <row r="160" spans="7:13">
      <c r="G160">
        <v>3329</v>
      </c>
      <c r="H160">
        <v>669</v>
      </c>
      <c r="I160">
        <f t="shared" si="19"/>
        <v>3329</v>
      </c>
      <c r="J160">
        <f t="shared" si="19"/>
        <v>669</v>
      </c>
      <c r="L160">
        <f t="shared" si="18"/>
        <v>3329</v>
      </c>
      <c r="M160">
        <f t="shared" si="18"/>
        <v>669</v>
      </c>
    </row>
    <row r="161" spans="7:13">
      <c r="G161">
        <v>3329</v>
      </c>
      <c r="H161">
        <v>669</v>
      </c>
      <c r="I161">
        <f t="shared" si="19"/>
        <v>3329</v>
      </c>
      <c r="J161">
        <f t="shared" si="19"/>
        <v>669</v>
      </c>
      <c r="L161">
        <f t="shared" si="18"/>
        <v>3329</v>
      </c>
      <c r="M161">
        <f t="shared" si="18"/>
        <v>669</v>
      </c>
    </row>
    <row r="162" spans="7:13">
      <c r="G162">
        <v>3329</v>
      </c>
      <c r="H162">
        <v>669</v>
      </c>
      <c r="I162">
        <f t="shared" si="19"/>
        <v>3329</v>
      </c>
      <c r="J162">
        <f t="shared" si="19"/>
        <v>669</v>
      </c>
      <c r="L162">
        <f t="shared" si="18"/>
        <v>3329</v>
      </c>
      <c r="M162">
        <f t="shared" si="18"/>
        <v>669</v>
      </c>
    </row>
    <row r="163" spans="7:13">
      <c r="G163">
        <v>3329</v>
      </c>
      <c r="H163">
        <v>669</v>
      </c>
      <c r="I163">
        <f t="shared" si="19"/>
        <v>3329</v>
      </c>
      <c r="J163">
        <f t="shared" si="19"/>
        <v>669</v>
      </c>
      <c r="L163">
        <f t="shared" si="18"/>
        <v>3329</v>
      </c>
      <c r="M163">
        <f t="shared" si="18"/>
        <v>669</v>
      </c>
    </row>
    <row r="164" spans="7:13">
      <c r="G164">
        <v>3329</v>
      </c>
      <c r="H164">
        <v>669</v>
      </c>
      <c r="I164">
        <f t="shared" si="19"/>
        <v>3329</v>
      </c>
      <c r="J164">
        <f t="shared" si="19"/>
        <v>669</v>
      </c>
      <c r="L164">
        <f t="shared" si="18"/>
        <v>3329</v>
      </c>
      <c r="M164">
        <f t="shared" si="18"/>
        <v>669</v>
      </c>
    </row>
    <row r="165" spans="7:13">
      <c r="G165">
        <v>3329</v>
      </c>
      <c r="H165">
        <v>669</v>
      </c>
      <c r="I165">
        <f t="shared" si="19"/>
        <v>3329</v>
      </c>
      <c r="J165">
        <f t="shared" si="19"/>
        <v>669</v>
      </c>
      <c r="L165">
        <f t="shared" si="18"/>
        <v>3329</v>
      </c>
      <c r="M165">
        <f t="shared" si="18"/>
        <v>669</v>
      </c>
    </row>
    <row r="166" spans="7:13">
      <c r="G166">
        <v>3329</v>
      </c>
      <c r="H166">
        <v>669</v>
      </c>
      <c r="I166">
        <f t="shared" si="19"/>
        <v>3329</v>
      </c>
      <c r="J166">
        <f t="shared" si="19"/>
        <v>669</v>
      </c>
      <c r="L166">
        <f t="shared" si="18"/>
        <v>3329</v>
      </c>
      <c r="M166">
        <f t="shared" si="18"/>
        <v>669</v>
      </c>
    </row>
    <row r="167" spans="7:13">
      <c r="G167">
        <v>3329</v>
      </c>
      <c r="H167">
        <v>669</v>
      </c>
      <c r="I167">
        <f t="shared" si="19"/>
        <v>3329</v>
      </c>
      <c r="J167">
        <f t="shared" si="19"/>
        <v>669</v>
      </c>
      <c r="L167">
        <f t="shared" si="18"/>
        <v>3329</v>
      </c>
      <c r="M167">
        <f t="shared" si="18"/>
        <v>669</v>
      </c>
    </row>
    <row r="168" spans="7:13">
      <c r="G168">
        <v>3329</v>
      </c>
      <c r="H168">
        <v>669</v>
      </c>
      <c r="I168">
        <f t="shared" si="19"/>
        <v>3329</v>
      </c>
      <c r="J168">
        <f t="shared" si="19"/>
        <v>669</v>
      </c>
      <c r="L168">
        <f t="shared" si="18"/>
        <v>3329</v>
      </c>
      <c r="M168">
        <f t="shared" si="18"/>
        <v>669</v>
      </c>
    </row>
    <row r="169" spans="7:13">
      <c r="G169">
        <v>3329</v>
      </c>
      <c r="H169">
        <v>669</v>
      </c>
      <c r="I169">
        <f t="shared" si="19"/>
        <v>3329</v>
      </c>
      <c r="J169">
        <f t="shared" si="19"/>
        <v>669</v>
      </c>
      <c r="L169">
        <f t="shared" si="18"/>
        <v>3329</v>
      </c>
      <c r="M169">
        <f t="shared" si="18"/>
        <v>669</v>
      </c>
    </row>
    <row r="170" spans="7:13">
      <c r="G170">
        <v>3329</v>
      </c>
      <c r="H170">
        <v>669</v>
      </c>
      <c r="I170">
        <f t="shared" si="19"/>
        <v>3329</v>
      </c>
      <c r="J170">
        <f t="shared" si="19"/>
        <v>669</v>
      </c>
      <c r="L170">
        <f t="shared" si="18"/>
        <v>3329</v>
      </c>
      <c r="M170">
        <f t="shared" si="18"/>
        <v>669</v>
      </c>
    </row>
    <row r="171" spans="7:13">
      <c r="G171">
        <v>3329</v>
      </c>
      <c r="H171">
        <v>669</v>
      </c>
      <c r="I171">
        <f t="shared" si="19"/>
        <v>3329</v>
      </c>
      <c r="J171">
        <f t="shared" si="19"/>
        <v>669</v>
      </c>
      <c r="L171">
        <f t="shared" si="18"/>
        <v>3329</v>
      </c>
      <c r="M171">
        <f t="shared" si="18"/>
        <v>669</v>
      </c>
    </row>
    <row r="172" spans="7:13">
      <c r="G172">
        <v>3329</v>
      </c>
      <c r="H172">
        <v>669</v>
      </c>
      <c r="I172">
        <f t="shared" si="19"/>
        <v>3329</v>
      </c>
      <c r="J172">
        <f t="shared" si="19"/>
        <v>669</v>
      </c>
      <c r="L172">
        <f t="shared" si="18"/>
        <v>3329</v>
      </c>
      <c r="M172">
        <f t="shared" si="18"/>
        <v>669</v>
      </c>
    </row>
    <row r="173" spans="7:13">
      <c r="G173">
        <v>3329</v>
      </c>
      <c r="H173">
        <v>669</v>
      </c>
      <c r="I173">
        <f t="shared" si="19"/>
        <v>3329</v>
      </c>
      <c r="J173">
        <f t="shared" si="19"/>
        <v>669</v>
      </c>
      <c r="L173">
        <f t="shared" si="18"/>
        <v>3329</v>
      </c>
      <c r="M173">
        <f t="shared" si="18"/>
        <v>669</v>
      </c>
    </row>
    <row r="174" spans="7:13">
      <c r="G174">
        <v>3329</v>
      </c>
      <c r="H174">
        <v>669</v>
      </c>
      <c r="I174">
        <f t="shared" si="19"/>
        <v>3329</v>
      </c>
      <c r="J174">
        <f t="shared" si="19"/>
        <v>669</v>
      </c>
      <c r="L174">
        <f t="shared" si="18"/>
        <v>3329</v>
      </c>
      <c r="M174">
        <f t="shared" si="18"/>
        <v>669</v>
      </c>
    </row>
    <row r="175" spans="7:13">
      <c r="G175">
        <v>3329</v>
      </c>
      <c r="H175">
        <v>669</v>
      </c>
      <c r="I175">
        <f t="shared" si="19"/>
        <v>3329</v>
      </c>
      <c r="J175">
        <f t="shared" si="19"/>
        <v>669</v>
      </c>
      <c r="L175">
        <f t="shared" si="18"/>
        <v>3329</v>
      </c>
      <c r="M175">
        <f t="shared" si="18"/>
        <v>669</v>
      </c>
    </row>
    <row r="176" spans="7:13">
      <c r="G176">
        <v>3329</v>
      </c>
      <c r="H176">
        <v>669</v>
      </c>
      <c r="I176">
        <f t="shared" si="19"/>
        <v>3329</v>
      </c>
      <c r="J176">
        <f t="shared" si="19"/>
        <v>669</v>
      </c>
      <c r="L176">
        <f t="shared" si="18"/>
        <v>3329</v>
      </c>
      <c r="M176">
        <f t="shared" si="18"/>
        <v>669</v>
      </c>
    </row>
    <row r="177" spans="7:13">
      <c r="G177">
        <v>3329</v>
      </c>
      <c r="H177">
        <v>669</v>
      </c>
      <c r="I177">
        <f t="shared" si="19"/>
        <v>3329</v>
      </c>
      <c r="J177">
        <f t="shared" si="19"/>
        <v>669</v>
      </c>
      <c r="L177">
        <f t="shared" si="18"/>
        <v>3329</v>
      </c>
      <c r="M177">
        <f t="shared" si="18"/>
        <v>669</v>
      </c>
    </row>
    <row r="178" spans="7:13">
      <c r="G178">
        <v>3329</v>
      </c>
      <c r="H178">
        <v>669</v>
      </c>
      <c r="I178">
        <f t="shared" si="19"/>
        <v>3329</v>
      </c>
      <c r="J178">
        <f t="shared" si="19"/>
        <v>669</v>
      </c>
      <c r="L178">
        <f t="shared" si="18"/>
        <v>3329</v>
      </c>
      <c r="M178">
        <f t="shared" si="18"/>
        <v>669</v>
      </c>
    </row>
    <row r="179" spans="7:13">
      <c r="G179">
        <v>3329</v>
      </c>
      <c r="H179">
        <v>669</v>
      </c>
      <c r="I179">
        <f t="shared" si="19"/>
        <v>3329</v>
      </c>
      <c r="J179">
        <f t="shared" si="19"/>
        <v>669</v>
      </c>
      <c r="L179">
        <f t="shared" si="18"/>
        <v>3329</v>
      </c>
      <c r="M179">
        <f t="shared" si="18"/>
        <v>669</v>
      </c>
    </row>
    <row r="180" spans="7:13">
      <c r="G180">
        <v>3329</v>
      </c>
      <c r="H180">
        <v>669</v>
      </c>
      <c r="I180">
        <f t="shared" si="19"/>
        <v>3329</v>
      </c>
      <c r="J180">
        <f t="shared" si="19"/>
        <v>669</v>
      </c>
      <c r="L180">
        <f t="shared" si="18"/>
        <v>3329</v>
      </c>
      <c r="M180">
        <f t="shared" si="18"/>
        <v>669</v>
      </c>
    </row>
    <row r="181" spans="7:13">
      <c r="G181">
        <v>3329</v>
      </c>
      <c r="H181">
        <v>669</v>
      </c>
      <c r="I181">
        <f t="shared" si="19"/>
        <v>3329</v>
      </c>
      <c r="J181">
        <f t="shared" si="19"/>
        <v>669</v>
      </c>
      <c r="L181">
        <f t="shared" si="18"/>
        <v>3329</v>
      </c>
      <c r="M181">
        <f t="shared" si="18"/>
        <v>669</v>
      </c>
    </row>
    <row r="182" spans="7:13">
      <c r="G182">
        <v>3329</v>
      </c>
      <c r="H182">
        <v>669</v>
      </c>
      <c r="I182">
        <f t="shared" si="19"/>
        <v>3329</v>
      </c>
      <c r="J182">
        <f t="shared" si="19"/>
        <v>669</v>
      </c>
      <c r="L182">
        <f t="shared" si="18"/>
        <v>3329</v>
      </c>
      <c r="M182">
        <f t="shared" si="18"/>
        <v>669</v>
      </c>
    </row>
    <row r="183" spans="7:13">
      <c r="G183">
        <v>3329</v>
      </c>
      <c r="H183">
        <v>669</v>
      </c>
      <c r="I183">
        <f t="shared" si="19"/>
        <v>3329</v>
      </c>
      <c r="J183">
        <f t="shared" si="19"/>
        <v>669</v>
      </c>
      <c r="L183">
        <f t="shared" si="18"/>
        <v>3329</v>
      </c>
      <c r="M183">
        <f t="shared" si="18"/>
        <v>669</v>
      </c>
    </row>
    <row r="184" spans="7:13">
      <c r="G184">
        <v>3329</v>
      </c>
      <c r="H184">
        <v>669</v>
      </c>
      <c r="I184">
        <f t="shared" si="19"/>
        <v>3329</v>
      </c>
      <c r="J184">
        <f t="shared" si="19"/>
        <v>669</v>
      </c>
      <c r="L184">
        <f t="shared" si="18"/>
        <v>3329</v>
      </c>
      <c r="M184">
        <f t="shared" si="18"/>
        <v>669</v>
      </c>
    </row>
    <row r="185" spans="7:13">
      <c r="G185">
        <v>3329</v>
      </c>
      <c r="H185">
        <v>669</v>
      </c>
      <c r="I185">
        <f t="shared" si="19"/>
        <v>3329</v>
      </c>
      <c r="J185">
        <f t="shared" si="19"/>
        <v>669</v>
      </c>
      <c r="L185">
        <f t="shared" si="18"/>
        <v>3329</v>
      </c>
      <c r="M185">
        <f t="shared" si="18"/>
        <v>669</v>
      </c>
    </row>
    <row r="186" spans="7:13">
      <c r="G186">
        <v>3329</v>
      </c>
      <c r="H186">
        <v>669</v>
      </c>
      <c r="I186">
        <f t="shared" si="19"/>
        <v>3329</v>
      </c>
      <c r="J186">
        <f t="shared" si="19"/>
        <v>669</v>
      </c>
      <c r="L186">
        <f t="shared" si="18"/>
        <v>3329</v>
      </c>
      <c r="M186">
        <f t="shared" si="18"/>
        <v>669</v>
      </c>
    </row>
    <row r="187" spans="7:13">
      <c r="G187">
        <v>3329</v>
      </c>
      <c r="H187">
        <v>669</v>
      </c>
      <c r="I187">
        <f t="shared" si="19"/>
        <v>3329</v>
      </c>
      <c r="J187">
        <f t="shared" si="19"/>
        <v>669</v>
      </c>
      <c r="L187">
        <f t="shared" si="18"/>
        <v>3329</v>
      </c>
      <c r="M187">
        <f t="shared" si="18"/>
        <v>669</v>
      </c>
    </row>
    <row r="188" spans="7:13">
      <c r="G188">
        <v>3329</v>
      </c>
      <c r="H188">
        <v>669</v>
      </c>
      <c r="I188">
        <f t="shared" si="19"/>
        <v>3329</v>
      </c>
      <c r="J188">
        <f t="shared" si="19"/>
        <v>669</v>
      </c>
      <c r="L188">
        <f t="shared" si="18"/>
        <v>3329</v>
      </c>
      <c r="M188">
        <f t="shared" si="18"/>
        <v>669</v>
      </c>
    </row>
    <row r="189" spans="7:13">
      <c r="G189">
        <v>3329</v>
      </c>
      <c r="H189">
        <v>669</v>
      </c>
      <c r="I189">
        <f t="shared" si="19"/>
        <v>3329</v>
      </c>
      <c r="J189">
        <f t="shared" si="19"/>
        <v>669</v>
      </c>
      <c r="L189">
        <f t="shared" si="18"/>
        <v>3329</v>
      </c>
      <c r="M189">
        <f t="shared" si="18"/>
        <v>669</v>
      </c>
    </row>
    <row r="190" spans="7:13">
      <c r="G190">
        <v>3329</v>
      </c>
      <c r="H190">
        <v>669</v>
      </c>
      <c r="I190">
        <f t="shared" si="19"/>
        <v>3329</v>
      </c>
      <c r="J190">
        <f t="shared" si="19"/>
        <v>669</v>
      </c>
      <c r="L190">
        <f t="shared" ref="L190:M234" si="20">D190+G190</f>
        <v>3329</v>
      </c>
      <c r="M190">
        <f t="shared" si="20"/>
        <v>669</v>
      </c>
    </row>
    <row r="191" spans="7:13">
      <c r="G191">
        <v>3329</v>
      </c>
      <c r="H191">
        <v>669</v>
      </c>
      <c r="I191">
        <f t="shared" ref="I191:J232" si="21">A191+G191</f>
        <v>3329</v>
      </c>
      <c r="J191">
        <f t="shared" si="21"/>
        <v>669</v>
      </c>
      <c r="L191">
        <f t="shared" si="20"/>
        <v>3329</v>
      </c>
      <c r="M191">
        <f t="shared" si="20"/>
        <v>669</v>
      </c>
    </row>
    <row r="192" spans="7:13">
      <c r="G192">
        <v>3329</v>
      </c>
      <c r="H192">
        <v>669</v>
      </c>
      <c r="I192">
        <f t="shared" si="21"/>
        <v>3329</v>
      </c>
      <c r="J192">
        <f t="shared" si="21"/>
        <v>669</v>
      </c>
      <c r="L192">
        <f t="shared" si="20"/>
        <v>3329</v>
      </c>
      <c r="M192">
        <f t="shared" si="20"/>
        <v>669</v>
      </c>
    </row>
    <row r="193" spans="7:13">
      <c r="G193">
        <v>3329</v>
      </c>
      <c r="H193">
        <v>669</v>
      </c>
      <c r="I193">
        <f t="shared" si="21"/>
        <v>3329</v>
      </c>
      <c r="J193">
        <f t="shared" si="21"/>
        <v>669</v>
      </c>
      <c r="L193">
        <f t="shared" si="20"/>
        <v>3329</v>
      </c>
      <c r="M193">
        <f t="shared" si="20"/>
        <v>669</v>
      </c>
    </row>
    <row r="194" spans="7:13">
      <c r="G194">
        <v>3329</v>
      </c>
      <c r="H194">
        <v>669</v>
      </c>
      <c r="I194">
        <f t="shared" si="21"/>
        <v>3329</v>
      </c>
      <c r="J194">
        <f t="shared" si="21"/>
        <v>669</v>
      </c>
      <c r="L194">
        <f t="shared" si="20"/>
        <v>3329</v>
      </c>
      <c r="M194">
        <f t="shared" si="20"/>
        <v>669</v>
      </c>
    </row>
    <row r="195" spans="7:13">
      <c r="G195">
        <v>3329</v>
      </c>
      <c r="H195">
        <v>669</v>
      </c>
      <c r="I195">
        <f t="shared" si="21"/>
        <v>3329</v>
      </c>
      <c r="J195">
        <f t="shared" si="21"/>
        <v>669</v>
      </c>
      <c r="L195">
        <f t="shared" si="20"/>
        <v>3329</v>
      </c>
      <c r="M195">
        <f t="shared" si="20"/>
        <v>669</v>
      </c>
    </row>
    <row r="196" spans="7:13">
      <c r="G196">
        <v>3329</v>
      </c>
      <c r="H196">
        <v>669</v>
      </c>
      <c r="I196">
        <f t="shared" si="21"/>
        <v>3329</v>
      </c>
      <c r="J196">
        <f t="shared" si="21"/>
        <v>669</v>
      </c>
      <c r="L196">
        <f t="shared" si="20"/>
        <v>3329</v>
      </c>
      <c r="M196">
        <f t="shared" si="20"/>
        <v>669</v>
      </c>
    </row>
    <row r="197" spans="7:13">
      <c r="G197">
        <v>3329</v>
      </c>
      <c r="H197">
        <v>669</v>
      </c>
      <c r="I197">
        <f t="shared" si="21"/>
        <v>3329</v>
      </c>
      <c r="J197">
        <f t="shared" si="21"/>
        <v>669</v>
      </c>
      <c r="L197">
        <f t="shared" si="20"/>
        <v>3329</v>
      </c>
      <c r="M197">
        <f t="shared" si="20"/>
        <v>669</v>
      </c>
    </row>
    <row r="198" spans="7:13">
      <c r="G198">
        <v>3329</v>
      </c>
      <c r="H198">
        <v>669</v>
      </c>
      <c r="I198">
        <f t="shared" si="21"/>
        <v>3329</v>
      </c>
      <c r="J198">
        <f t="shared" si="21"/>
        <v>669</v>
      </c>
      <c r="L198">
        <f t="shared" si="20"/>
        <v>3329</v>
      </c>
      <c r="M198">
        <f t="shared" si="20"/>
        <v>669</v>
      </c>
    </row>
    <row r="199" spans="7:13">
      <c r="G199">
        <v>3329</v>
      </c>
      <c r="H199">
        <v>669</v>
      </c>
      <c r="I199">
        <f t="shared" si="21"/>
        <v>3329</v>
      </c>
      <c r="J199">
        <f t="shared" si="21"/>
        <v>669</v>
      </c>
      <c r="L199">
        <f t="shared" si="20"/>
        <v>3329</v>
      </c>
      <c r="M199">
        <f t="shared" si="20"/>
        <v>669</v>
      </c>
    </row>
    <row r="200" spans="7:13">
      <c r="G200">
        <v>3329</v>
      </c>
      <c r="H200">
        <v>669</v>
      </c>
      <c r="I200">
        <f t="shared" si="21"/>
        <v>3329</v>
      </c>
      <c r="J200">
        <f t="shared" si="21"/>
        <v>669</v>
      </c>
      <c r="L200">
        <f t="shared" si="20"/>
        <v>3329</v>
      </c>
      <c r="M200">
        <f t="shared" si="20"/>
        <v>669</v>
      </c>
    </row>
    <row r="201" spans="7:13">
      <c r="G201">
        <v>3329</v>
      </c>
      <c r="H201">
        <v>669</v>
      </c>
      <c r="I201">
        <f t="shared" si="21"/>
        <v>3329</v>
      </c>
      <c r="J201">
        <f t="shared" si="21"/>
        <v>669</v>
      </c>
      <c r="L201">
        <f t="shared" si="20"/>
        <v>3329</v>
      </c>
      <c r="M201">
        <f t="shared" si="20"/>
        <v>669</v>
      </c>
    </row>
    <row r="202" spans="7:13">
      <c r="G202">
        <v>3329</v>
      </c>
      <c r="H202">
        <v>669</v>
      </c>
      <c r="I202">
        <f t="shared" si="21"/>
        <v>3329</v>
      </c>
      <c r="J202">
        <f t="shared" si="21"/>
        <v>669</v>
      </c>
      <c r="L202">
        <f t="shared" si="20"/>
        <v>3329</v>
      </c>
      <c r="M202">
        <f t="shared" si="20"/>
        <v>669</v>
      </c>
    </row>
    <row r="203" spans="7:13">
      <c r="G203">
        <v>3329</v>
      </c>
      <c r="H203">
        <v>669</v>
      </c>
      <c r="I203">
        <f t="shared" si="21"/>
        <v>3329</v>
      </c>
      <c r="J203">
        <f t="shared" si="21"/>
        <v>669</v>
      </c>
      <c r="L203">
        <f t="shared" si="20"/>
        <v>3329</v>
      </c>
      <c r="M203">
        <f t="shared" si="20"/>
        <v>669</v>
      </c>
    </row>
    <row r="204" spans="7:13">
      <c r="G204">
        <v>3329</v>
      </c>
      <c r="H204">
        <v>669</v>
      </c>
      <c r="I204">
        <f t="shared" si="21"/>
        <v>3329</v>
      </c>
      <c r="J204">
        <f t="shared" si="21"/>
        <v>669</v>
      </c>
      <c r="L204">
        <f t="shared" si="20"/>
        <v>3329</v>
      </c>
      <c r="M204">
        <f t="shared" si="20"/>
        <v>669</v>
      </c>
    </row>
    <row r="205" spans="7:13">
      <c r="G205">
        <v>3329</v>
      </c>
      <c r="H205">
        <v>669</v>
      </c>
      <c r="I205">
        <f t="shared" si="21"/>
        <v>3329</v>
      </c>
      <c r="J205">
        <f t="shared" si="21"/>
        <v>669</v>
      </c>
      <c r="L205">
        <f t="shared" si="20"/>
        <v>3329</v>
      </c>
      <c r="M205">
        <f t="shared" si="20"/>
        <v>669</v>
      </c>
    </row>
    <row r="206" spans="7:13">
      <c r="G206">
        <v>3329</v>
      </c>
      <c r="H206">
        <v>669</v>
      </c>
      <c r="I206">
        <f t="shared" si="21"/>
        <v>3329</v>
      </c>
      <c r="J206">
        <f t="shared" si="21"/>
        <v>669</v>
      </c>
      <c r="L206">
        <f t="shared" si="20"/>
        <v>3329</v>
      </c>
      <c r="M206">
        <f t="shared" si="20"/>
        <v>669</v>
      </c>
    </row>
    <row r="207" spans="7:13">
      <c r="G207">
        <v>3329</v>
      </c>
      <c r="H207">
        <v>669</v>
      </c>
      <c r="I207">
        <f t="shared" si="21"/>
        <v>3329</v>
      </c>
      <c r="J207">
        <f t="shared" si="21"/>
        <v>669</v>
      </c>
      <c r="L207">
        <f t="shared" si="20"/>
        <v>3329</v>
      </c>
      <c r="M207">
        <f t="shared" si="20"/>
        <v>669</v>
      </c>
    </row>
    <row r="208" spans="7:13">
      <c r="G208">
        <v>3329</v>
      </c>
      <c r="H208">
        <v>669</v>
      </c>
      <c r="I208">
        <f t="shared" si="21"/>
        <v>3329</v>
      </c>
      <c r="J208">
        <f t="shared" si="21"/>
        <v>669</v>
      </c>
      <c r="L208">
        <f t="shared" si="20"/>
        <v>3329</v>
      </c>
      <c r="M208">
        <f t="shared" si="20"/>
        <v>669</v>
      </c>
    </row>
    <row r="209" spans="7:13">
      <c r="G209">
        <v>3329</v>
      </c>
      <c r="H209">
        <v>669</v>
      </c>
      <c r="I209">
        <f t="shared" si="21"/>
        <v>3329</v>
      </c>
      <c r="J209">
        <f t="shared" si="21"/>
        <v>669</v>
      </c>
      <c r="L209">
        <f t="shared" si="20"/>
        <v>3329</v>
      </c>
      <c r="M209">
        <f t="shared" si="20"/>
        <v>669</v>
      </c>
    </row>
    <row r="210" spans="7:13">
      <c r="G210">
        <v>3329</v>
      </c>
      <c r="H210">
        <v>669</v>
      </c>
      <c r="I210">
        <f t="shared" si="21"/>
        <v>3329</v>
      </c>
      <c r="J210">
        <f t="shared" si="21"/>
        <v>669</v>
      </c>
      <c r="L210">
        <f t="shared" si="20"/>
        <v>3329</v>
      </c>
      <c r="M210">
        <f t="shared" si="20"/>
        <v>669</v>
      </c>
    </row>
    <row r="211" spans="7:13">
      <c r="G211">
        <v>3329</v>
      </c>
      <c r="H211">
        <v>669</v>
      </c>
      <c r="I211">
        <f t="shared" si="21"/>
        <v>3329</v>
      </c>
      <c r="J211">
        <f t="shared" si="21"/>
        <v>669</v>
      </c>
      <c r="L211">
        <f t="shared" si="20"/>
        <v>3329</v>
      </c>
      <c r="M211">
        <f t="shared" si="20"/>
        <v>669</v>
      </c>
    </row>
    <row r="212" spans="7:13">
      <c r="G212">
        <v>3329</v>
      </c>
      <c r="H212">
        <v>669</v>
      </c>
      <c r="I212">
        <f t="shared" si="21"/>
        <v>3329</v>
      </c>
      <c r="J212">
        <f t="shared" si="21"/>
        <v>669</v>
      </c>
      <c r="L212">
        <f t="shared" si="20"/>
        <v>3329</v>
      </c>
      <c r="M212">
        <f t="shared" si="20"/>
        <v>669</v>
      </c>
    </row>
    <row r="213" spans="7:13">
      <c r="G213">
        <v>3329</v>
      </c>
      <c r="H213">
        <v>669</v>
      </c>
      <c r="I213">
        <f t="shared" si="21"/>
        <v>3329</v>
      </c>
      <c r="J213">
        <f t="shared" si="21"/>
        <v>669</v>
      </c>
      <c r="L213">
        <f t="shared" si="20"/>
        <v>3329</v>
      </c>
      <c r="M213">
        <f t="shared" si="20"/>
        <v>669</v>
      </c>
    </row>
    <row r="214" spans="7:13">
      <c r="G214">
        <v>3329</v>
      </c>
      <c r="H214">
        <v>669</v>
      </c>
      <c r="I214">
        <f t="shared" si="21"/>
        <v>3329</v>
      </c>
      <c r="J214">
        <f t="shared" si="21"/>
        <v>669</v>
      </c>
      <c r="L214">
        <f t="shared" si="20"/>
        <v>3329</v>
      </c>
      <c r="M214">
        <f t="shared" si="20"/>
        <v>669</v>
      </c>
    </row>
    <row r="215" spans="7:13">
      <c r="G215">
        <v>3329</v>
      </c>
      <c r="H215">
        <v>669</v>
      </c>
      <c r="I215">
        <f t="shared" si="21"/>
        <v>3329</v>
      </c>
      <c r="J215">
        <f t="shared" si="21"/>
        <v>669</v>
      </c>
      <c r="L215">
        <f t="shared" si="20"/>
        <v>3329</v>
      </c>
      <c r="M215">
        <f t="shared" si="20"/>
        <v>669</v>
      </c>
    </row>
    <row r="216" spans="7:13">
      <c r="G216">
        <v>3329</v>
      </c>
      <c r="H216">
        <v>669</v>
      </c>
      <c r="I216">
        <f t="shared" si="21"/>
        <v>3329</v>
      </c>
      <c r="J216">
        <f t="shared" si="21"/>
        <v>669</v>
      </c>
      <c r="L216">
        <f t="shared" si="20"/>
        <v>3329</v>
      </c>
      <c r="M216">
        <f t="shared" si="20"/>
        <v>669</v>
      </c>
    </row>
    <row r="217" spans="7:13">
      <c r="G217">
        <v>3329</v>
      </c>
      <c r="H217">
        <v>669</v>
      </c>
      <c r="I217">
        <f t="shared" si="21"/>
        <v>3329</v>
      </c>
      <c r="J217">
        <f t="shared" si="21"/>
        <v>669</v>
      </c>
      <c r="L217">
        <f t="shared" si="20"/>
        <v>3329</v>
      </c>
      <c r="M217">
        <f t="shared" si="20"/>
        <v>669</v>
      </c>
    </row>
    <row r="218" spans="7:13">
      <c r="G218">
        <v>3329</v>
      </c>
      <c r="H218">
        <v>669</v>
      </c>
      <c r="I218">
        <f t="shared" si="21"/>
        <v>3329</v>
      </c>
      <c r="J218">
        <f t="shared" si="21"/>
        <v>669</v>
      </c>
      <c r="L218">
        <f t="shared" si="20"/>
        <v>3329</v>
      </c>
      <c r="M218">
        <f t="shared" si="20"/>
        <v>669</v>
      </c>
    </row>
    <row r="219" spans="7:13">
      <c r="G219">
        <v>3329</v>
      </c>
      <c r="H219">
        <v>669</v>
      </c>
      <c r="I219">
        <f t="shared" si="21"/>
        <v>3329</v>
      </c>
      <c r="J219">
        <f t="shared" si="21"/>
        <v>669</v>
      </c>
      <c r="L219">
        <f t="shared" si="20"/>
        <v>3329</v>
      </c>
      <c r="M219">
        <f t="shared" si="20"/>
        <v>669</v>
      </c>
    </row>
    <row r="220" spans="7:13">
      <c r="G220">
        <v>3329</v>
      </c>
      <c r="H220">
        <v>669</v>
      </c>
      <c r="I220">
        <f t="shared" si="21"/>
        <v>3329</v>
      </c>
      <c r="J220">
        <f t="shared" si="21"/>
        <v>669</v>
      </c>
      <c r="L220">
        <f t="shared" si="20"/>
        <v>3329</v>
      </c>
      <c r="M220">
        <f t="shared" si="20"/>
        <v>669</v>
      </c>
    </row>
    <row r="221" spans="7:13">
      <c r="G221">
        <v>3329</v>
      </c>
      <c r="H221">
        <v>669</v>
      </c>
      <c r="I221">
        <f t="shared" si="21"/>
        <v>3329</v>
      </c>
      <c r="J221">
        <f t="shared" si="21"/>
        <v>669</v>
      </c>
      <c r="L221">
        <f t="shared" si="20"/>
        <v>3329</v>
      </c>
      <c r="M221">
        <f t="shared" si="20"/>
        <v>669</v>
      </c>
    </row>
    <row r="222" spans="7:13">
      <c r="G222">
        <v>3329</v>
      </c>
      <c r="H222">
        <v>669</v>
      </c>
      <c r="I222">
        <f t="shared" si="21"/>
        <v>3329</v>
      </c>
      <c r="J222">
        <f t="shared" si="21"/>
        <v>669</v>
      </c>
      <c r="L222">
        <f t="shared" si="20"/>
        <v>3329</v>
      </c>
      <c r="M222">
        <f t="shared" si="20"/>
        <v>669</v>
      </c>
    </row>
    <row r="223" spans="7:13">
      <c r="G223">
        <v>3329</v>
      </c>
      <c r="H223">
        <v>669</v>
      </c>
      <c r="I223">
        <f t="shared" si="21"/>
        <v>3329</v>
      </c>
      <c r="J223">
        <f t="shared" si="21"/>
        <v>669</v>
      </c>
      <c r="L223">
        <f t="shared" si="20"/>
        <v>3329</v>
      </c>
      <c r="M223">
        <f t="shared" si="20"/>
        <v>669</v>
      </c>
    </row>
    <row r="224" spans="7:13">
      <c r="G224">
        <v>3329</v>
      </c>
      <c r="H224">
        <v>669</v>
      </c>
      <c r="I224">
        <f t="shared" si="21"/>
        <v>3329</v>
      </c>
      <c r="J224">
        <f t="shared" si="21"/>
        <v>669</v>
      </c>
      <c r="L224">
        <f t="shared" si="20"/>
        <v>3329</v>
      </c>
      <c r="M224">
        <f t="shared" si="20"/>
        <v>669</v>
      </c>
    </row>
    <row r="225" spans="7:13">
      <c r="G225">
        <v>3329</v>
      </c>
      <c r="H225">
        <v>669</v>
      </c>
      <c r="I225">
        <f t="shared" si="21"/>
        <v>3329</v>
      </c>
      <c r="J225">
        <f t="shared" si="21"/>
        <v>669</v>
      </c>
      <c r="L225">
        <f t="shared" si="20"/>
        <v>3329</v>
      </c>
      <c r="M225">
        <f t="shared" si="20"/>
        <v>669</v>
      </c>
    </row>
    <row r="226" spans="7:13">
      <c r="G226">
        <v>3329</v>
      </c>
      <c r="H226">
        <v>669</v>
      </c>
      <c r="I226">
        <f t="shared" si="21"/>
        <v>3329</v>
      </c>
      <c r="J226">
        <f t="shared" si="21"/>
        <v>669</v>
      </c>
      <c r="L226">
        <f t="shared" si="20"/>
        <v>3329</v>
      </c>
      <c r="M226">
        <f t="shared" si="20"/>
        <v>669</v>
      </c>
    </row>
    <row r="227" spans="7:13">
      <c r="G227">
        <v>3329</v>
      </c>
      <c r="H227">
        <v>669</v>
      </c>
      <c r="I227">
        <f t="shared" si="21"/>
        <v>3329</v>
      </c>
      <c r="J227">
        <f t="shared" si="21"/>
        <v>669</v>
      </c>
      <c r="L227">
        <f t="shared" si="20"/>
        <v>3329</v>
      </c>
      <c r="M227">
        <f t="shared" si="20"/>
        <v>669</v>
      </c>
    </row>
    <row r="228" spans="7:13">
      <c r="G228">
        <v>3329</v>
      </c>
      <c r="H228">
        <v>669</v>
      </c>
      <c r="I228">
        <f t="shared" si="21"/>
        <v>3329</v>
      </c>
      <c r="J228">
        <f t="shared" si="21"/>
        <v>669</v>
      </c>
      <c r="L228">
        <f t="shared" si="20"/>
        <v>3329</v>
      </c>
      <c r="M228">
        <f t="shared" si="20"/>
        <v>669</v>
      </c>
    </row>
    <row r="229" spans="7:13">
      <c r="G229">
        <v>3329</v>
      </c>
      <c r="H229">
        <v>669</v>
      </c>
      <c r="I229">
        <f t="shared" si="21"/>
        <v>3329</v>
      </c>
      <c r="J229">
        <f t="shared" si="21"/>
        <v>669</v>
      </c>
      <c r="L229">
        <f t="shared" si="20"/>
        <v>3329</v>
      </c>
      <c r="M229">
        <f t="shared" si="20"/>
        <v>669</v>
      </c>
    </row>
    <row r="230" spans="7:13">
      <c r="G230">
        <v>3329</v>
      </c>
      <c r="H230">
        <v>669</v>
      </c>
      <c r="I230">
        <f t="shared" si="21"/>
        <v>3329</v>
      </c>
      <c r="J230">
        <f t="shared" si="21"/>
        <v>669</v>
      </c>
      <c r="L230">
        <f t="shared" si="20"/>
        <v>3329</v>
      </c>
      <c r="M230">
        <f t="shared" si="20"/>
        <v>669</v>
      </c>
    </row>
    <row r="231" spans="7:13">
      <c r="G231">
        <v>3329</v>
      </c>
      <c r="H231">
        <v>669</v>
      </c>
      <c r="I231">
        <f t="shared" si="21"/>
        <v>3329</v>
      </c>
      <c r="J231">
        <f t="shared" si="21"/>
        <v>669</v>
      </c>
      <c r="L231">
        <f t="shared" si="20"/>
        <v>3329</v>
      </c>
      <c r="M231">
        <f t="shared" si="20"/>
        <v>669</v>
      </c>
    </row>
    <row r="232" spans="7:13">
      <c r="G232">
        <v>3329</v>
      </c>
      <c r="H232">
        <v>669</v>
      </c>
      <c r="I232">
        <f t="shared" si="21"/>
        <v>3329</v>
      </c>
      <c r="J232">
        <f t="shared" si="21"/>
        <v>669</v>
      </c>
      <c r="L232">
        <f t="shared" si="20"/>
        <v>3329</v>
      </c>
      <c r="M232">
        <f t="shared" si="20"/>
        <v>669</v>
      </c>
    </row>
    <row r="233" spans="7:13">
      <c r="G233">
        <v>3329</v>
      </c>
      <c r="H233">
        <v>669</v>
      </c>
      <c r="L233">
        <f t="shared" si="20"/>
        <v>3329</v>
      </c>
      <c r="M233">
        <f t="shared" si="20"/>
        <v>669</v>
      </c>
    </row>
    <row r="234" spans="7:13">
      <c r="G234">
        <v>3329</v>
      </c>
      <c r="H234">
        <v>669</v>
      </c>
      <c r="L234">
        <f t="shared" si="20"/>
        <v>3329</v>
      </c>
      <c r="M234">
        <f t="shared" si="20"/>
        <v>669</v>
      </c>
    </row>
    <row r="235" spans="7:13">
      <c r="G235">
        <v>3329</v>
      </c>
      <c r="H235">
        <v>669</v>
      </c>
    </row>
    <row r="236" spans="7:13">
      <c r="G236">
        <v>3329</v>
      </c>
      <c r="H236">
        <v>669</v>
      </c>
    </row>
    <row r="237" spans="7:13">
      <c r="G237">
        <v>3329</v>
      </c>
      <c r="H237">
        <v>669</v>
      </c>
    </row>
    <row r="238" spans="7:13">
      <c r="G238">
        <v>3329</v>
      </c>
      <c r="H238">
        <v>669</v>
      </c>
    </row>
    <row r="239" spans="7:13">
      <c r="G239">
        <v>3329</v>
      </c>
      <c r="H239">
        <v>669</v>
      </c>
    </row>
    <row r="240" spans="7:13">
      <c r="G240">
        <v>3329</v>
      </c>
      <c r="H240">
        <v>669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2"/>
  <sheetViews>
    <sheetView workbookViewId="0">
      <selection activeCell="B41" sqref="B41"/>
    </sheetView>
  </sheetViews>
  <sheetFormatPr defaultRowHeight="13.5"/>
  <cols>
    <col min="1" max="1" width="19.375" customWidth="1"/>
    <col min="3" max="3" width="7.875" customWidth="1"/>
  </cols>
  <sheetData>
    <row r="1" spans="1:15">
      <c r="C1" t="s">
        <v>21</v>
      </c>
    </row>
    <row r="2" spans="1:15">
      <c r="C2" t="s">
        <v>0</v>
      </c>
    </row>
    <row r="4" spans="1:15">
      <c r="A4" t="s">
        <v>37</v>
      </c>
      <c r="B4" t="s">
        <v>22</v>
      </c>
      <c r="C4">
        <f>-3097-82</f>
        <v>-3179</v>
      </c>
      <c r="D4">
        <f>-153-76-290</f>
        <v>-519</v>
      </c>
      <c r="F4">
        <f>-2441+82</f>
        <v>-2359</v>
      </c>
      <c r="G4">
        <f t="shared" ref="G4:G10" si="0">-153-76-290</f>
        <v>-519</v>
      </c>
      <c r="I4">
        <f>-1*C4+150</f>
        <v>3329</v>
      </c>
      <c r="J4">
        <f>-1*D4+150</f>
        <v>669</v>
      </c>
      <c r="K4">
        <f t="shared" ref="K4:L8" si="1">C4+I4</f>
        <v>150</v>
      </c>
      <c r="L4">
        <f t="shared" si="1"/>
        <v>150</v>
      </c>
      <c r="N4">
        <f t="shared" ref="N4:O11" si="2">F4+I4</f>
        <v>970</v>
      </c>
      <c r="O4">
        <f t="shared" si="2"/>
        <v>150</v>
      </c>
    </row>
    <row r="5" spans="1:15">
      <c r="B5" t="s">
        <v>23</v>
      </c>
      <c r="C5">
        <f>-3097-82</f>
        <v>-3179</v>
      </c>
      <c r="D5">
        <f t="shared" ref="D5:D10" si="3">-153-76+20</f>
        <v>-209</v>
      </c>
      <c r="F5">
        <f>-3097-82</f>
        <v>-3179</v>
      </c>
      <c r="G5">
        <f t="shared" si="0"/>
        <v>-519</v>
      </c>
      <c r="I5">
        <v>3329</v>
      </c>
      <c r="J5">
        <v>669</v>
      </c>
      <c r="K5">
        <f t="shared" si="1"/>
        <v>150</v>
      </c>
      <c r="L5">
        <f t="shared" si="1"/>
        <v>460</v>
      </c>
      <c r="N5">
        <f t="shared" si="2"/>
        <v>150</v>
      </c>
      <c r="O5">
        <f t="shared" si="2"/>
        <v>150</v>
      </c>
    </row>
    <row r="6" spans="1:15">
      <c r="B6" t="s">
        <v>24</v>
      </c>
      <c r="C6">
        <f>-2933-82</f>
        <v>-3015</v>
      </c>
      <c r="D6">
        <f t="shared" si="3"/>
        <v>-209</v>
      </c>
      <c r="F6">
        <f>-2933-82</f>
        <v>-3015</v>
      </c>
      <c r="G6">
        <f t="shared" si="0"/>
        <v>-519</v>
      </c>
      <c r="I6">
        <v>3329</v>
      </c>
      <c r="J6">
        <v>669</v>
      </c>
      <c r="K6">
        <f t="shared" si="1"/>
        <v>314</v>
      </c>
      <c r="L6">
        <f t="shared" si="1"/>
        <v>460</v>
      </c>
      <c r="N6">
        <f t="shared" si="2"/>
        <v>314</v>
      </c>
      <c r="O6">
        <f t="shared" si="2"/>
        <v>150</v>
      </c>
    </row>
    <row r="7" spans="1:15">
      <c r="B7" t="s">
        <v>25</v>
      </c>
      <c r="C7">
        <f>-2769-82</f>
        <v>-2851</v>
      </c>
      <c r="D7">
        <f t="shared" si="3"/>
        <v>-209</v>
      </c>
      <c r="F7">
        <f>-2769-82</f>
        <v>-2851</v>
      </c>
      <c r="G7">
        <f t="shared" si="0"/>
        <v>-519</v>
      </c>
      <c r="I7">
        <v>3329</v>
      </c>
      <c r="J7">
        <v>669</v>
      </c>
      <c r="K7">
        <f t="shared" si="1"/>
        <v>478</v>
      </c>
      <c r="L7">
        <f t="shared" si="1"/>
        <v>460</v>
      </c>
      <c r="N7">
        <f t="shared" si="2"/>
        <v>478</v>
      </c>
      <c r="O7">
        <f t="shared" si="2"/>
        <v>150</v>
      </c>
    </row>
    <row r="8" spans="1:15">
      <c r="B8" t="s">
        <v>26</v>
      </c>
      <c r="C8">
        <f>-2605-82</f>
        <v>-2687</v>
      </c>
      <c r="D8">
        <f t="shared" si="3"/>
        <v>-209</v>
      </c>
      <c r="F8">
        <f>-2605-82</f>
        <v>-2687</v>
      </c>
      <c r="G8">
        <f t="shared" si="0"/>
        <v>-519</v>
      </c>
      <c r="I8">
        <v>3329</v>
      </c>
      <c r="J8">
        <v>669</v>
      </c>
      <c r="K8">
        <f t="shared" si="1"/>
        <v>642</v>
      </c>
      <c r="L8">
        <f t="shared" si="1"/>
        <v>460</v>
      </c>
      <c r="N8">
        <f t="shared" si="2"/>
        <v>642</v>
      </c>
      <c r="O8">
        <f t="shared" si="2"/>
        <v>150</v>
      </c>
    </row>
    <row r="9" spans="1:15">
      <c r="B9" t="s">
        <v>27</v>
      </c>
      <c r="C9">
        <f>-2441-82</f>
        <v>-2523</v>
      </c>
      <c r="D9">
        <f t="shared" si="3"/>
        <v>-209</v>
      </c>
      <c r="F9">
        <f>-2441-82</f>
        <v>-2523</v>
      </c>
      <c r="G9">
        <f t="shared" si="0"/>
        <v>-519</v>
      </c>
      <c r="I9">
        <v>3329</v>
      </c>
      <c r="J9">
        <v>669</v>
      </c>
      <c r="K9">
        <f>C9+I9</f>
        <v>806</v>
      </c>
      <c r="L9">
        <f>D9+J9</f>
        <v>460</v>
      </c>
      <c r="N9">
        <f>F9+I9</f>
        <v>806</v>
      </c>
      <c r="O9">
        <f>G9+J9</f>
        <v>150</v>
      </c>
    </row>
    <row r="10" spans="1:15">
      <c r="B10" t="s">
        <v>28</v>
      </c>
      <c r="C10">
        <f>-2441+82</f>
        <v>-2359</v>
      </c>
      <c r="D10">
        <f t="shared" si="3"/>
        <v>-209</v>
      </c>
      <c r="F10">
        <f>-2441+82</f>
        <v>-2359</v>
      </c>
      <c r="G10">
        <f t="shared" si="0"/>
        <v>-519</v>
      </c>
      <c r="I10">
        <v>3329</v>
      </c>
      <c r="J10">
        <v>669</v>
      </c>
      <c r="K10">
        <f>C10+I10</f>
        <v>970</v>
      </c>
      <c r="L10">
        <f>D10+J10</f>
        <v>460</v>
      </c>
      <c r="N10">
        <f>F10+I10</f>
        <v>970</v>
      </c>
      <c r="O10">
        <f>G10+J10</f>
        <v>150</v>
      </c>
    </row>
    <row r="11" spans="1:15">
      <c r="I11">
        <v>3329</v>
      </c>
      <c r="J11">
        <v>669</v>
      </c>
      <c r="K11">
        <f t="shared" ref="K11:L11" si="4">C11+I11</f>
        <v>3329</v>
      </c>
      <c r="L11">
        <f t="shared" si="4"/>
        <v>669</v>
      </c>
      <c r="N11">
        <f t="shared" si="2"/>
        <v>3329</v>
      </c>
      <c r="O11">
        <f t="shared" si="2"/>
        <v>669</v>
      </c>
    </row>
    <row r="12" spans="1:15">
      <c r="A12" t="s">
        <v>32</v>
      </c>
      <c r="B12" t="s">
        <v>29</v>
      </c>
      <c r="C12">
        <v>-3097</v>
      </c>
      <c r="D12">
        <f>-153-76</f>
        <v>-229</v>
      </c>
      <c r="F12">
        <f>2609+76</f>
        <v>2685</v>
      </c>
      <c r="G12">
        <f>-153-76</f>
        <v>-229</v>
      </c>
      <c r="I12">
        <v>3329</v>
      </c>
      <c r="J12">
        <v>669</v>
      </c>
      <c r="K12">
        <f>C12+I12</f>
        <v>232</v>
      </c>
      <c r="L12">
        <f>D12+J12</f>
        <v>440</v>
      </c>
      <c r="N12">
        <f>F12+I12</f>
        <v>6014</v>
      </c>
      <c r="O12">
        <f>G12+J12</f>
        <v>440</v>
      </c>
    </row>
    <row r="13" spans="1:15">
      <c r="B13" t="s">
        <v>31</v>
      </c>
      <c r="C13">
        <v>-3097</v>
      </c>
      <c r="D13">
        <f>-153+76</f>
        <v>-77</v>
      </c>
      <c r="F13">
        <f>2609-76</f>
        <v>2533</v>
      </c>
      <c r="G13">
        <f>-153+76</f>
        <v>-77</v>
      </c>
      <c r="I13">
        <v>3329</v>
      </c>
      <c r="J13">
        <v>669</v>
      </c>
      <c r="K13">
        <f t="shared" ref="K13:L32" si="5">C13+I13</f>
        <v>232</v>
      </c>
      <c r="L13">
        <f t="shared" si="5"/>
        <v>592</v>
      </c>
      <c r="N13">
        <f t="shared" ref="N13:O31" si="6">F13+I13</f>
        <v>5862</v>
      </c>
      <c r="O13">
        <f t="shared" si="6"/>
        <v>592</v>
      </c>
    </row>
    <row r="14" spans="1:15">
      <c r="B14" t="s">
        <v>30</v>
      </c>
      <c r="C14">
        <v>-3097</v>
      </c>
      <c r="D14">
        <f>-153+76+153</f>
        <v>76</v>
      </c>
      <c r="F14">
        <f>2456-76</f>
        <v>2380</v>
      </c>
      <c r="G14">
        <f>0+76</f>
        <v>76</v>
      </c>
      <c r="I14">
        <v>3329</v>
      </c>
      <c r="J14">
        <v>669</v>
      </c>
      <c r="K14">
        <f t="shared" si="5"/>
        <v>232</v>
      </c>
      <c r="L14">
        <f t="shared" si="5"/>
        <v>745</v>
      </c>
      <c r="N14">
        <f t="shared" si="6"/>
        <v>5709</v>
      </c>
      <c r="O14">
        <f t="shared" si="6"/>
        <v>745</v>
      </c>
    </row>
    <row r="15" spans="1:15">
      <c r="A15" t="s">
        <v>33</v>
      </c>
      <c r="B15" t="s">
        <v>34</v>
      </c>
      <c r="C15">
        <f>2609+76</f>
        <v>2685</v>
      </c>
      <c r="D15">
        <f>-153-76</f>
        <v>-229</v>
      </c>
      <c r="F15">
        <f>2609+76</f>
        <v>2685</v>
      </c>
      <c r="G15">
        <f>2592-76</f>
        <v>2516</v>
      </c>
      <c r="I15">
        <v>3329</v>
      </c>
      <c r="J15">
        <v>669</v>
      </c>
      <c r="K15">
        <f t="shared" si="5"/>
        <v>6014</v>
      </c>
      <c r="L15">
        <f t="shared" si="5"/>
        <v>440</v>
      </c>
      <c r="N15">
        <f t="shared" si="6"/>
        <v>6014</v>
      </c>
      <c r="O15">
        <f t="shared" si="6"/>
        <v>3185</v>
      </c>
    </row>
    <row r="16" spans="1:15">
      <c r="B16" t="s">
        <v>35</v>
      </c>
      <c r="C16">
        <f>2609-76</f>
        <v>2533</v>
      </c>
      <c r="D16">
        <f>-153+76</f>
        <v>-77</v>
      </c>
      <c r="F16">
        <f>2609-76</f>
        <v>2533</v>
      </c>
      <c r="G16">
        <f>1472+77</f>
        <v>1549</v>
      </c>
      <c r="I16">
        <v>3329</v>
      </c>
      <c r="J16">
        <v>669</v>
      </c>
      <c r="K16">
        <f t="shared" si="5"/>
        <v>5862</v>
      </c>
      <c r="L16">
        <f t="shared" si="5"/>
        <v>592</v>
      </c>
      <c r="N16">
        <f t="shared" si="6"/>
        <v>5862</v>
      </c>
      <c r="O16">
        <f t="shared" si="6"/>
        <v>2218</v>
      </c>
    </row>
    <row r="17" spans="1:15">
      <c r="C17">
        <f>2609-76</f>
        <v>2533</v>
      </c>
      <c r="D17">
        <f>1631+77</f>
        <v>1708</v>
      </c>
      <c r="F17">
        <f>2609-76</f>
        <v>2533</v>
      </c>
      <c r="G17">
        <f>1944+77</f>
        <v>2021</v>
      </c>
      <c r="I17">
        <v>3329</v>
      </c>
      <c r="J17">
        <v>669</v>
      </c>
      <c r="K17">
        <f t="shared" si="5"/>
        <v>5862</v>
      </c>
      <c r="L17">
        <f t="shared" si="5"/>
        <v>2377</v>
      </c>
      <c r="N17">
        <f t="shared" si="6"/>
        <v>5862</v>
      </c>
      <c r="O17">
        <f t="shared" si="6"/>
        <v>2690</v>
      </c>
    </row>
    <row r="18" spans="1:15">
      <c r="C18">
        <f>2609-76</f>
        <v>2533</v>
      </c>
      <c r="D18">
        <f>2103+77</f>
        <v>2180</v>
      </c>
      <c r="F18">
        <f>2609-76</f>
        <v>2533</v>
      </c>
      <c r="G18">
        <f>2592+76</f>
        <v>2668</v>
      </c>
      <c r="I18">
        <v>3329</v>
      </c>
      <c r="J18">
        <v>669</v>
      </c>
      <c r="K18">
        <f t="shared" si="5"/>
        <v>5862</v>
      </c>
      <c r="L18">
        <f t="shared" si="5"/>
        <v>2849</v>
      </c>
      <c r="N18">
        <f t="shared" si="6"/>
        <v>5862</v>
      </c>
      <c r="O18">
        <f t="shared" si="6"/>
        <v>3337</v>
      </c>
    </row>
    <row r="19" spans="1:15">
      <c r="A19" t="s">
        <v>52</v>
      </c>
      <c r="B19" t="s">
        <v>36</v>
      </c>
      <c r="C19">
        <f>2456-76</f>
        <v>2380</v>
      </c>
      <c r="D19">
        <f>0+76</f>
        <v>76</v>
      </c>
      <c r="F19">
        <f>2456-76</f>
        <v>2380</v>
      </c>
      <c r="G19">
        <f>2743+76</f>
        <v>2819</v>
      </c>
      <c r="I19">
        <v>3329</v>
      </c>
      <c r="J19">
        <v>669</v>
      </c>
      <c r="K19">
        <f t="shared" si="5"/>
        <v>5709</v>
      </c>
      <c r="L19">
        <f t="shared" si="5"/>
        <v>745</v>
      </c>
      <c r="N19">
        <f t="shared" si="6"/>
        <v>5709</v>
      </c>
      <c r="O19">
        <f t="shared" si="6"/>
        <v>3488</v>
      </c>
    </row>
    <row r="20" spans="1:15">
      <c r="A20" t="s">
        <v>32</v>
      </c>
      <c r="B20" t="s">
        <v>29</v>
      </c>
      <c r="C20">
        <f>2609+76</f>
        <v>2685</v>
      </c>
      <c r="D20">
        <f>2592-76</f>
        <v>2516</v>
      </c>
      <c r="F20">
        <v>3957</v>
      </c>
      <c r="G20">
        <f>2745-153-76</f>
        <v>2516</v>
      </c>
      <c r="I20">
        <v>3329</v>
      </c>
      <c r="J20">
        <v>669</v>
      </c>
      <c r="K20">
        <f t="shared" si="5"/>
        <v>6014</v>
      </c>
      <c r="L20">
        <f t="shared" si="5"/>
        <v>3185</v>
      </c>
      <c r="N20">
        <f t="shared" si="6"/>
        <v>7286</v>
      </c>
      <c r="O20">
        <f t="shared" si="6"/>
        <v>3185</v>
      </c>
    </row>
    <row r="21" spans="1:15">
      <c r="B21" t="s">
        <v>31</v>
      </c>
      <c r="C21">
        <f>2609-76</f>
        <v>2533</v>
      </c>
      <c r="D21">
        <f>2592+76+1</f>
        <v>2669</v>
      </c>
      <c r="F21">
        <v>3957</v>
      </c>
      <c r="G21">
        <f>2745-76</f>
        <v>2669</v>
      </c>
      <c r="I21">
        <v>3329</v>
      </c>
      <c r="J21">
        <v>669</v>
      </c>
      <c r="K21">
        <f t="shared" si="5"/>
        <v>5862</v>
      </c>
      <c r="L21">
        <f t="shared" si="5"/>
        <v>3338</v>
      </c>
      <c r="N21">
        <f t="shared" si="6"/>
        <v>7286</v>
      </c>
      <c r="O21">
        <f t="shared" si="6"/>
        <v>3338</v>
      </c>
    </row>
    <row r="22" spans="1:15">
      <c r="B22" t="s">
        <v>30</v>
      </c>
      <c r="C22">
        <f>2456-76</f>
        <v>2380</v>
      </c>
      <c r="D22">
        <f>2745+76</f>
        <v>2821</v>
      </c>
      <c r="F22">
        <v>3957</v>
      </c>
      <c r="G22">
        <f>2745+76</f>
        <v>2821</v>
      </c>
      <c r="I22">
        <v>3329</v>
      </c>
      <c r="J22">
        <v>669</v>
      </c>
      <c r="K22">
        <f t="shared" si="5"/>
        <v>5709</v>
      </c>
      <c r="L22">
        <f t="shared" si="5"/>
        <v>3490</v>
      </c>
      <c r="N22">
        <f t="shared" si="6"/>
        <v>7286</v>
      </c>
      <c r="O22">
        <f t="shared" si="6"/>
        <v>3490</v>
      </c>
    </row>
    <row r="23" spans="1:15">
      <c r="I23">
        <v>3329</v>
      </c>
      <c r="J23">
        <v>669</v>
      </c>
      <c r="K23">
        <f t="shared" si="5"/>
        <v>3329</v>
      </c>
      <c r="L23">
        <f t="shared" si="5"/>
        <v>669</v>
      </c>
      <c r="N23">
        <f t="shared" si="6"/>
        <v>3329</v>
      </c>
      <c r="O23">
        <f t="shared" si="6"/>
        <v>669</v>
      </c>
    </row>
    <row r="24" spans="1:15">
      <c r="A24" t="s">
        <v>38</v>
      </c>
      <c r="C24">
        <f>2807-77</f>
        <v>2730</v>
      </c>
      <c r="D24">
        <f>2743+76</f>
        <v>2819</v>
      </c>
      <c r="F24">
        <f>2807-77</f>
        <v>2730</v>
      </c>
      <c r="G24">
        <f>2743+76+300</f>
        <v>3119</v>
      </c>
      <c r="I24">
        <v>3329</v>
      </c>
      <c r="J24">
        <v>669</v>
      </c>
      <c r="K24">
        <f t="shared" si="5"/>
        <v>6059</v>
      </c>
      <c r="L24">
        <f t="shared" si="5"/>
        <v>3488</v>
      </c>
      <c r="N24">
        <f t="shared" si="6"/>
        <v>6059</v>
      </c>
      <c r="O24">
        <f t="shared" si="6"/>
        <v>3788</v>
      </c>
    </row>
    <row r="25" spans="1:15">
      <c r="C25">
        <f>2961-77</f>
        <v>2884</v>
      </c>
      <c r="D25">
        <f>2743+76</f>
        <v>2819</v>
      </c>
      <c r="F25">
        <f>2961-77</f>
        <v>2884</v>
      </c>
      <c r="G25">
        <f>2743+76+300</f>
        <v>3119</v>
      </c>
      <c r="I25">
        <v>3329</v>
      </c>
      <c r="J25">
        <v>669</v>
      </c>
      <c r="K25">
        <f t="shared" si="5"/>
        <v>6213</v>
      </c>
      <c r="L25">
        <f t="shared" si="5"/>
        <v>3488</v>
      </c>
      <c r="N25">
        <f t="shared" si="6"/>
        <v>6213</v>
      </c>
      <c r="O25">
        <f t="shared" si="6"/>
        <v>3788</v>
      </c>
    </row>
    <row r="26" spans="1:15">
      <c r="C26">
        <f>2961+77</f>
        <v>3038</v>
      </c>
      <c r="D26">
        <f>2743+76</f>
        <v>2819</v>
      </c>
      <c r="F26">
        <f>2961+77</f>
        <v>3038</v>
      </c>
      <c r="G26">
        <f>2743+76+300</f>
        <v>3119</v>
      </c>
      <c r="I26">
        <v>3329</v>
      </c>
      <c r="J26">
        <v>669</v>
      </c>
      <c r="K26">
        <f t="shared" si="5"/>
        <v>6367</v>
      </c>
      <c r="L26">
        <f t="shared" si="5"/>
        <v>3488</v>
      </c>
      <c r="N26">
        <f t="shared" si="6"/>
        <v>6367</v>
      </c>
      <c r="O26">
        <f t="shared" si="6"/>
        <v>3788</v>
      </c>
    </row>
    <row r="27" spans="1:15">
      <c r="C27">
        <f>2807-77</f>
        <v>2730</v>
      </c>
      <c r="D27">
        <f>2743+76+150</f>
        <v>2969</v>
      </c>
      <c r="F27">
        <f>2961+77</f>
        <v>3038</v>
      </c>
      <c r="G27">
        <f>2743+76+150</f>
        <v>2969</v>
      </c>
      <c r="I27">
        <v>3329</v>
      </c>
      <c r="J27">
        <v>669</v>
      </c>
      <c r="K27">
        <f t="shared" si="5"/>
        <v>6059</v>
      </c>
      <c r="L27">
        <f t="shared" si="5"/>
        <v>3638</v>
      </c>
      <c r="N27">
        <f t="shared" si="6"/>
        <v>6367</v>
      </c>
      <c r="O27">
        <f t="shared" si="6"/>
        <v>3638</v>
      </c>
    </row>
    <row r="28" spans="1:15">
      <c r="C28">
        <f>2807-77</f>
        <v>2730</v>
      </c>
      <c r="D28">
        <f>2743+76+300</f>
        <v>3119</v>
      </c>
      <c r="F28">
        <f>2961+77</f>
        <v>3038</v>
      </c>
      <c r="G28">
        <f>2743+76+300</f>
        <v>3119</v>
      </c>
      <c r="I28">
        <v>3329</v>
      </c>
      <c r="J28">
        <v>669</v>
      </c>
      <c r="K28">
        <f t="shared" si="5"/>
        <v>6059</v>
      </c>
      <c r="L28">
        <f t="shared" si="5"/>
        <v>3788</v>
      </c>
      <c r="N28">
        <f t="shared" si="6"/>
        <v>6367</v>
      </c>
      <c r="O28">
        <f t="shared" si="6"/>
        <v>3788</v>
      </c>
    </row>
    <row r="29" spans="1:15">
      <c r="I29">
        <v>3329</v>
      </c>
      <c r="J29">
        <v>669</v>
      </c>
      <c r="K29">
        <f t="shared" si="5"/>
        <v>3329</v>
      </c>
      <c r="L29">
        <f t="shared" si="5"/>
        <v>669</v>
      </c>
      <c r="N29">
        <f t="shared" si="6"/>
        <v>3329</v>
      </c>
      <c r="O29">
        <f t="shared" si="6"/>
        <v>669</v>
      </c>
    </row>
    <row r="30" spans="1:15">
      <c r="A30" t="s">
        <v>39</v>
      </c>
      <c r="C30">
        <f>3139-77</f>
        <v>3062</v>
      </c>
      <c r="D30">
        <f>2743+76</f>
        <v>2819</v>
      </c>
      <c r="F30">
        <f>3139-77</f>
        <v>3062</v>
      </c>
      <c r="G30">
        <f>2743+76+300</f>
        <v>3119</v>
      </c>
      <c r="I30">
        <v>3329</v>
      </c>
      <c r="J30">
        <v>669</v>
      </c>
      <c r="K30">
        <f t="shared" si="5"/>
        <v>6391</v>
      </c>
      <c r="L30">
        <f t="shared" si="5"/>
        <v>3488</v>
      </c>
      <c r="N30">
        <f t="shared" si="6"/>
        <v>6391</v>
      </c>
      <c r="O30">
        <f t="shared" si="6"/>
        <v>3788</v>
      </c>
    </row>
    <row r="31" spans="1:15">
      <c r="C31">
        <f>3293-77</f>
        <v>3216</v>
      </c>
      <c r="D31">
        <f>2743+76</f>
        <v>2819</v>
      </c>
      <c r="F31">
        <f>3293-77</f>
        <v>3216</v>
      </c>
      <c r="G31">
        <f>2743+76+300</f>
        <v>3119</v>
      </c>
      <c r="I31">
        <v>3329</v>
      </c>
      <c r="J31">
        <v>669</v>
      </c>
      <c r="K31">
        <f t="shared" si="5"/>
        <v>6545</v>
      </c>
      <c r="L31">
        <f t="shared" si="5"/>
        <v>3488</v>
      </c>
      <c r="N31">
        <f t="shared" si="6"/>
        <v>6545</v>
      </c>
      <c r="O31">
        <f t="shared" si="6"/>
        <v>3788</v>
      </c>
    </row>
    <row r="32" spans="1:15">
      <c r="C32">
        <f>3293+77</f>
        <v>3370</v>
      </c>
      <c r="D32">
        <f>2743+76</f>
        <v>2819</v>
      </c>
      <c r="F32">
        <f>3293+77</f>
        <v>3370</v>
      </c>
      <c r="G32">
        <f>2743+76+300</f>
        <v>3119</v>
      </c>
      <c r="I32">
        <v>3329</v>
      </c>
      <c r="J32">
        <v>669</v>
      </c>
      <c r="K32">
        <f t="shared" si="5"/>
        <v>6699</v>
      </c>
      <c r="L32">
        <f t="shared" si="5"/>
        <v>3488</v>
      </c>
      <c r="N32">
        <f t="shared" ref="N32:O47" si="7">F32+I32</f>
        <v>6699</v>
      </c>
      <c r="O32">
        <f t="shared" si="7"/>
        <v>3788</v>
      </c>
    </row>
    <row r="33" spans="1:15">
      <c r="C33">
        <f>3139-77</f>
        <v>3062</v>
      </c>
      <c r="D33">
        <f>2743+76+150</f>
        <v>2969</v>
      </c>
      <c r="F33">
        <f>3293+77</f>
        <v>3370</v>
      </c>
      <c r="G33">
        <f>2743+76+150</f>
        <v>2969</v>
      </c>
      <c r="I33">
        <v>3329</v>
      </c>
      <c r="J33">
        <v>669</v>
      </c>
      <c r="K33">
        <f t="shared" ref="K33:L48" si="8">C33+I33</f>
        <v>6391</v>
      </c>
      <c r="L33">
        <f t="shared" si="8"/>
        <v>3638</v>
      </c>
      <c r="N33">
        <f t="shared" si="7"/>
        <v>6699</v>
      </c>
      <c r="O33">
        <f t="shared" si="7"/>
        <v>3638</v>
      </c>
    </row>
    <row r="34" spans="1:15">
      <c r="C34">
        <f>3139-77</f>
        <v>3062</v>
      </c>
      <c r="D34">
        <f>2743+76+300</f>
        <v>3119</v>
      </c>
      <c r="F34">
        <f>3293+77</f>
        <v>3370</v>
      </c>
      <c r="G34">
        <f>2743+76+300</f>
        <v>3119</v>
      </c>
      <c r="I34">
        <v>3329</v>
      </c>
      <c r="J34">
        <v>669</v>
      </c>
      <c r="K34">
        <f t="shared" si="8"/>
        <v>6391</v>
      </c>
      <c r="L34">
        <f t="shared" si="8"/>
        <v>3788</v>
      </c>
      <c r="N34">
        <f t="shared" si="7"/>
        <v>6699</v>
      </c>
      <c r="O34">
        <f t="shared" si="7"/>
        <v>3788</v>
      </c>
    </row>
    <row r="35" spans="1:15">
      <c r="I35">
        <v>3329</v>
      </c>
      <c r="J35">
        <v>669</v>
      </c>
      <c r="K35">
        <f t="shared" si="8"/>
        <v>3329</v>
      </c>
      <c r="L35">
        <f t="shared" si="8"/>
        <v>669</v>
      </c>
      <c r="N35">
        <f t="shared" si="7"/>
        <v>3329</v>
      </c>
      <c r="O35">
        <f t="shared" si="7"/>
        <v>669</v>
      </c>
    </row>
    <row r="36" spans="1:15">
      <c r="A36" t="s">
        <v>40</v>
      </c>
      <c r="C36">
        <f>3471-77</f>
        <v>3394</v>
      </c>
      <c r="D36">
        <f>2743+76</f>
        <v>2819</v>
      </c>
      <c r="F36">
        <f>3471-77</f>
        <v>3394</v>
      </c>
      <c r="G36">
        <f>2743+76+300</f>
        <v>3119</v>
      </c>
      <c r="I36">
        <v>3329</v>
      </c>
      <c r="J36">
        <v>669</v>
      </c>
      <c r="K36">
        <f t="shared" si="8"/>
        <v>6723</v>
      </c>
      <c r="L36">
        <f t="shared" si="8"/>
        <v>3488</v>
      </c>
      <c r="N36">
        <f t="shared" si="7"/>
        <v>6723</v>
      </c>
      <c r="O36">
        <f t="shared" si="7"/>
        <v>3788</v>
      </c>
    </row>
    <row r="37" spans="1:15">
      <c r="C37">
        <f>3625-77</f>
        <v>3548</v>
      </c>
      <c r="D37">
        <f>2743+76</f>
        <v>2819</v>
      </c>
      <c r="F37">
        <f>3625-77</f>
        <v>3548</v>
      </c>
      <c r="G37">
        <f>2743+76+300</f>
        <v>3119</v>
      </c>
      <c r="I37">
        <v>3329</v>
      </c>
      <c r="J37">
        <v>669</v>
      </c>
      <c r="K37">
        <f t="shared" si="8"/>
        <v>6877</v>
      </c>
      <c r="L37">
        <f t="shared" si="8"/>
        <v>3488</v>
      </c>
      <c r="N37">
        <f t="shared" si="7"/>
        <v>6877</v>
      </c>
      <c r="O37">
        <f t="shared" si="7"/>
        <v>3788</v>
      </c>
    </row>
    <row r="38" spans="1:15">
      <c r="C38">
        <f>3625+77</f>
        <v>3702</v>
      </c>
      <c r="D38">
        <f>2743+76</f>
        <v>2819</v>
      </c>
      <c r="F38">
        <f>3625+77</f>
        <v>3702</v>
      </c>
      <c r="G38">
        <f>2743+76+300</f>
        <v>3119</v>
      </c>
      <c r="I38">
        <v>3329</v>
      </c>
      <c r="J38">
        <v>669</v>
      </c>
      <c r="K38">
        <f t="shared" si="8"/>
        <v>7031</v>
      </c>
      <c r="L38">
        <f t="shared" si="8"/>
        <v>3488</v>
      </c>
      <c r="N38">
        <f t="shared" si="7"/>
        <v>7031</v>
      </c>
      <c r="O38">
        <f t="shared" si="7"/>
        <v>3788</v>
      </c>
    </row>
    <row r="39" spans="1:15">
      <c r="C39">
        <f>3471-77</f>
        <v>3394</v>
      </c>
      <c r="D39">
        <f>2743+76+150</f>
        <v>2969</v>
      </c>
      <c r="F39">
        <f>3625+77</f>
        <v>3702</v>
      </c>
      <c r="G39">
        <f>2743+76+150</f>
        <v>2969</v>
      </c>
      <c r="I39">
        <v>3329</v>
      </c>
      <c r="J39">
        <v>669</v>
      </c>
      <c r="K39">
        <f t="shared" si="8"/>
        <v>6723</v>
      </c>
      <c r="L39">
        <f t="shared" si="8"/>
        <v>3638</v>
      </c>
      <c r="N39">
        <f t="shared" si="7"/>
        <v>7031</v>
      </c>
      <c r="O39">
        <f t="shared" si="7"/>
        <v>3638</v>
      </c>
    </row>
    <row r="40" spans="1:15">
      <c r="C40">
        <f>3471-77</f>
        <v>3394</v>
      </c>
      <c r="D40">
        <f>2743+76+300</f>
        <v>3119</v>
      </c>
      <c r="F40">
        <f>3625+77</f>
        <v>3702</v>
      </c>
      <c r="G40">
        <f>2743+76+300</f>
        <v>3119</v>
      </c>
      <c r="I40">
        <v>3329</v>
      </c>
      <c r="J40">
        <v>669</v>
      </c>
      <c r="K40">
        <f t="shared" si="8"/>
        <v>6723</v>
      </c>
      <c r="L40">
        <f t="shared" si="8"/>
        <v>3788</v>
      </c>
      <c r="N40">
        <f t="shared" si="7"/>
        <v>7031</v>
      </c>
      <c r="O40">
        <f t="shared" si="7"/>
        <v>3788</v>
      </c>
    </row>
    <row r="41" spans="1:15">
      <c r="I41">
        <v>3329</v>
      </c>
      <c r="J41">
        <v>669</v>
      </c>
      <c r="K41">
        <f t="shared" si="8"/>
        <v>3329</v>
      </c>
      <c r="L41">
        <f t="shared" si="8"/>
        <v>669</v>
      </c>
      <c r="N41">
        <f t="shared" si="7"/>
        <v>3329</v>
      </c>
      <c r="O41">
        <f t="shared" si="7"/>
        <v>669</v>
      </c>
    </row>
    <row r="42" spans="1:15">
      <c r="A42" t="s">
        <v>40</v>
      </c>
      <c r="C42">
        <f>3803-77</f>
        <v>3726</v>
      </c>
      <c r="D42">
        <f>2743+76</f>
        <v>2819</v>
      </c>
      <c r="F42">
        <f>3803-77</f>
        <v>3726</v>
      </c>
      <c r="G42">
        <f>2743+76+300</f>
        <v>3119</v>
      </c>
      <c r="I42">
        <v>3329</v>
      </c>
      <c r="J42">
        <v>669</v>
      </c>
      <c r="K42">
        <f t="shared" si="8"/>
        <v>7055</v>
      </c>
      <c r="L42">
        <f t="shared" si="8"/>
        <v>3488</v>
      </c>
      <c r="N42">
        <f t="shared" si="7"/>
        <v>7055</v>
      </c>
      <c r="O42">
        <f t="shared" si="7"/>
        <v>3788</v>
      </c>
    </row>
    <row r="43" spans="1:15">
      <c r="C43">
        <f>3803+77</f>
        <v>3880</v>
      </c>
      <c r="D43">
        <f>2743+76</f>
        <v>2819</v>
      </c>
      <c r="F43">
        <f>3803+77</f>
        <v>3880</v>
      </c>
      <c r="G43">
        <f>2743+76+300</f>
        <v>3119</v>
      </c>
      <c r="I43">
        <v>3329</v>
      </c>
      <c r="J43">
        <v>669</v>
      </c>
      <c r="K43">
        <f t="shared" si="8"/>
        <v>7209</v>
      </c>
      <c r="L43">
        <f t="shared" si="8"/>
        <v>3488</v>
      </c>
      <c r="N43">
        <f t="shared" si="7"/>
        <v>7209</v>
      </c>
      <c r="O43">
        <f t="shared" si="7"/>
        <v>3788</v>
      </c>
    </row>
    <row r="44" spans="1:15">
      <c r="C44">
        <f>3957+77</f>
        <v>4034</v>
      </c>
      <c r="D44">
        <f>2743+76</f>
        <v>2819</v>
      </c>
      <c r="F44">
        <f>3957+77</f>
        <v>4034</v>
      </c>
      <c r="G44">
        <f>2743+76+300</f>
        <v>3119</v>
      </c>
      <c r="I44">
        <v>3329</v>
      </c>
      <c r="J44">
        <v>669</v>
      </c>
      <c r="K44">
        <f t="shared" si="8"/>
        <v>7363</v>
      </c>
      <c r="L44">
        <f t="shared" si="8"/>
        <v>3488</v>
      </c>
      <c r="N44">
        <f t="shared" si="7"/>
        <v>7363</v>
      </c>
      <c r="O44">
        <f t="shared" si="7"/>
        <v>3788</v>
      </c>
    </row>
    <row r="45" spans="1:15">
      <c r="C45">
        <f>3803-77</f>
        <v>3726</v>
      </c>
      <c r="D45">
        <f>2743+76+150</f>
        <v>2969</v>
      </c>
      <c r="F45">
        <f>3957+77</f>
        <v>4034</v>
      </c>
      <c r="G45">
        <f>2743+76+150</f>
        <v>2969</v>
      </c>
      <c r="I45">
        <v>3329</v>
      </c>
      <c r="J45">
        <v>669</v>
      </c>
      <c r="K45">
        <f t="shared" si="8"/>
        <v>7055</v>
      </c>
      <c r="L45">
        <f t="shared" si="8"/>
        <v>3638</v>
      </c>
      <c r="N45">
        <f t="shared" si="7"/>
        <v>7363</v>
      </c>
      <c r="O45">
        <f t="shared" si="7"/>
        <v>3638</v>
      </c>
    </row>
    <row r="46" spans="1:15">
      <c r="C46">
        <f>3803-77</f>
        <v>3726</v>
      </c>
      <c r="D46">
        <f>2743+76+300</f>
        <v>3119</v>
      </c>
      <c r="F46">
        <f>3957+77</f>
        <v>4034</v>
      </c>
      <c r="G46">
        <f>2743+76+300</f>
        <v>3119</v>
      </c>
      <c r="I46">
        <v>3329</v>
      </c>
      <c r="J46">
        <v>669</v>
      </c>
      <c r="K46">
        <f t="shared" si="8"/>
        <v>7055</v>
      </c>
      <c r="L46">
        <f t="shared" si="8"/>
        <v>3788</v>
      </c>
      <c r="N46">
        <f t="shared" si="7"/>
        <v>7363</v>
      </c>
      <c r="O46">
        <f t="shared" si="7"/>
        <v>3788</v>
      </c>
    </row>
    <row r="47" spans="1:15">
      <c r="I47">
        <v>3329</v>
      </c>
      <c r="J47">
        <v>669</v>
      </c>
      <c r="K47">
        <f t="shared" si="8"/>
        <v>3329</v>
      </c>
      <c r="L47">
        <f t="shared" si="8"/>
        <v>669</v>
      </c>
      <c r="N47">
        <f t="shared" si="7"/>
        <v>3329</v>
      </c>
      <c r="O47">
        <f t="shared" si="7"/>
        <v>669</v>
      </c>
    </row>
    <row r="48" spans="1:15">
      <c r="B48" t="s">
        <v>41</v>
      </c>
      <c r="C48">
        <f t="shared" ref="C48:C54" si="9">2609+76-20</f>
        <v>2665</v>
      </c>
      <c r="D48">
        <f>1472-77</f>
        <v>1395</v>
      </c>
      <c r="F48">
        <f t="shared" ref="F48:F54" si="10">2609+76+8*150</f>
        <v>3885</v>
      </c>
      <c r="G48">
        <f>1472-77</f>
        <v>1395</v>
      </c>
      <c r="I48">
        <v>3329</v>
      </c>
      <c r="J48">
        <v>669</v>
      </c>
      <c r="K48">
        <f t="shared" si="8"/>
        <v>5994</v>
      </c>
      <c r="L48">
        <f t="shared" si="8"/>
        <v>2064</v>
      </c>
      <c r="N48">
        <f t="shared" ref="N48:O63" si="11">F48+I48</f>
        <v>7214</v>
      </c>
      <c r="O48">
        <f t="shared" si="11"/>
        <v>2064</v>
      </c>
    </row>
    <row r="49" spans="1:15">
      <c r="A49" t="s">
        <v>42</v>
      </c>
      <c r="B49" t="s">
        <v>43</v>
      </c>
      <c r="C49">
        <f t="shared" si="9"/>
        <v>2665</v>
      </c>
      <c r="D49">
        <f>1472+77</f>
        <v>1549</v>
      </c>
      <c r="F49">
        <f t="shared" si="10"/>
        <v>3885</v>
      </c>
      <c r="G49">
        <f>1472+77</f>
        <v>1549</v>
      </c>
      <c r="I49">
        <v>3329</v>
      </c>
      <c r="J49">
        <v>669</v>
      </c>
      <c r="K49">
        <f t="shared" ref="K49:L64" si="12">C49+I49</f>
        <v>5994</v>
      </c>
      <c r="L49">
        <f t="shared" si="12"/>
        <v>2218</v>
      </c>
      <c r="N49">
        <f t="shared" si="11"/>
        <v>7214</v>
      </c>
      <c r="O49">
        <f t="shared" si="11"/>
        <v>2218</v>
      </c>
    </row>
    <row r="50" spans="1:15">
      <c r="B50" t="s">
        <v>44</v>
      </c>
      <c r="C50">
        <f t="shared" si="9"/>
        <v>2665</v>
      </c>
      <c r="D50">
        <f>1631+77</f>
        <v>1708</v>
      </c>
      <c r="F50">
        <f t="shared" si="10"/>
        <v>3885</v>
      </c>
      <c r="G50">
        <f>1631+77</f>
        <v>1708</v>
      </c>
      <c r="I50">
        <v>3329</v>
      </c>
      <c r="J50">
        <v>669</v>
      </c>
      <c r="K50">
        <f t="shared" si="12"/>
        <v>5994</v>
      </c>
      <c r="L50">
        <f t="shared" si="12"/>
        <v>2377</v>
      </c>
      <c r="N50">
        <f t="shared" si="11"/>
        <v>7214</v>
      </c>
      <c r="O50">
        <f t="shared" si="11"/>
        <v>2377</v>
      </c>
    </row>
    <row r="51" spans="1:15">
      <c r="B51" t="s">
        <v>45</v>
      </c>
      <c r="C51">
        <f t="shared" si="9"/>
        <v>2665</v>
      </c>
      <c r="D51">
        <f>1790+77</f>
        <v>1867</v>
      </c>
      <c r="F51">
        <f t="shared" si="10"/>
        <v>3885</v>
      </c>
      <c r="G51">
        <f>1790+77</f>
        <v>1867</v>
      </c>
      <c r="I51">
        <v>3329</v>
      </c>
      <c r="J51">
        <v>669</v>
      </c>
      <c r="K51">
        <f t="shared" si="12"/>
        <v>5994</v>
      </c>
      <c r="L51">
        <f t="shared" si="12"/>
        <v>2536</v>
      </c>
      <c r="N51">
        <f t="shared" si="11"/>
        <v>7214</v>
      </c>
      <c r="O51">
        <f t="shared" si="11"/>
        <v>2536</v>
      </c>
    </row>
    <row r="52" spans="1:15">
      <c r="B52" t="s">
        <v>46</v>
      </c>
      <c r="C52">
        <f t="shared" si="9"/>
        <v>2665</v>
      </c>
      <c r="D52">
        <f>1944+77</f>
        <v>2021</v>
      </c>
      <c r="F52">
        <f t="shared" si="10"/>
        <v>3885</v>
      </c>
      <c r="G52">
        <f>1944+77</f>
        <v>2021</v>
      </c>
      <c r="I52">
        <v>3329</v>
      </c>
      <c r="J52">
        <v>669</v>
      </c>
      <c r="K52">
        <f t="shared" si="12"/>
        <v>5994</v>
      </c>
      <c r="L52">
        <f t="shared" si="12"/>
        <v>2690</v>
      </c>
      <c r="N52">
        <f t="shared" si="11"/>
        <v>7214</v>
      </c>
      <c r="O52">
        <f t="shared" si="11"/>
        <v>2690</v>
      </c>
    </row>
    <row r="53" spans="1:15">
      <c r="B53" t="s">
        <v>47</v>
      </c>
      <c r="C53">
        <f t="shared" si="9"/>
        <v>2665</v>
      </c>
      <c r="D53">
        <f>2103+77</f>
        <v>2180</v>
      </c>
      <c r="F53">
        <f t="shared" si="10"/>
        <v>3885</v>
      </c>
      <c r="G53">
        <f>2103+77</f>
        <v>2180</v>
      </c>
      <c r="I53">
        <v>3329</v>
      </c>
      <c r="J53">
        <v>669</v>
      </c>
      <c r="K53">
        <f t="shared" si="12"/>
        <v>5994</v>
      </c>
      <c r="L53">
        <f t="shared" si="12"/>
        <v>2849</v>
      </c>
      <c r="N53">
        <f t="shared" si="11"/>
        <v>7214</v>
      </c>
      <c r="O53">
        <f t="shared" si="11"/>
        <v>2849</v>
      </c>
    </row>
    <row r="54" spans="1:15" ht="15" customHeight="1">
      <c r="B54" t="s">
        <v>48</v>
      </c>
      <c r="C54">
        <f t="shared" si="9"/>
        <v>2665</v>
      </c>
      <c r="D54">
        <f>2262+77</f>
        <v>2339</v>
      </c>
      <c r="F54">
        <f t="shared" si="10"/>
        <v>3885</v>
      </c>
      <c r="G54">
        <f>2262+77</f>
        <v>2339</v>
      </c>
      <c r="I54">
        <v>3329</v>
      </c>
      <c r="J54">
        <v>669</v>
      </c>
      <c r="K54">
        <f t="shared" si="12"/>
        <v>5994</v>
      </c>
      <c r="L54">
        <f t="shared" si="12"/>
        <v>3008</v>
      </c>
      <c r="N54">
        <f t="shared" si="11"/>
        <v>7214</v>
      </c>
      <c r="O54">
        <f t="shared" si="11"/>
        <v>3008</v>
      </c>
    </row>
    <row r="55" spans="1:15">
      <c r="A55" t="s">
        <v>49</v>
      </c>
      <c r="C55">
        <f>2760+75</f>
        <v>2835</v>
      </c>
      <c r="D55">
        <f t="shared" ref="D55:D62" si="13">1631-77-20</f>
        <v>1534</v>
      </c>
      <c r="F55">
        <f>2760+75</f>
        <v>2835</v>
      </c>
      <c r="G55">
        <f t="shared" ref="G55:G62" si="14">1631-77+20</f>
        <v>1574</v>
      </c>
      <c r="I55">
        <v>3329</v>
      </c>
      <c r="J55">
        <v>669</v>
      </c>
      <c r="K55">
        <f t="shared" si="12"/>
        <v>6164</v>
      </c>
      <c r="L55">
        <f t="shared" si="12"/>
        <v>2203</v>
      </c>
      <c r="N55">
        <f t="shared" si="11"/>
        <v>6164</v>
      </c>
      <c r="O55">
        <f t="shared" si="11"/>
        <v>2243</v>
      </c>
    </row>
    <row r="56" spans="1:15">
      <c r="A56" t="s">
        <v>50</v>
      </c>
      <c r="C56">
        <f>2760+75+1*150</f>
        <v>2985</v>
      </c>
      <c r="D56">
        <f t="shared" si="13"/>
        <v>1534</v>
      </c>
      <c r="F56">
        <f>2760+75+1*150</f>
        <v>2985</v>
      </c>
      <c r="G56">
        <f t="shared" si="14"/>
        <v>1574</v>
      </c>
      <c r="I56">
        <v>3329</v>
      </c>
      <c r="J56">
        <v>669</v>
      </c>
      <c r="K56">
        <f t="shared" si="12"/>
        <v>6314</v>
      </c>
      <c r="L56">
        <f t="shared" si="12"/>
        <v>2203</v>
      </c>
      <c r="N56">
        <f t="shared" si="11"/>
        <v>6314</v>
      </c>
      <c r="O56">
        <f t="shared" si="11"/>
        <v>2243</v>
      </c>
    </row>
    <row r="57" spans="1:15">
      <c r="C57">
        <f>2760+75+2*150</f>
        <v>3135</v>
      </c>
      <c r="D57">
        <f t="shared" si="13"/>
        <v>1534</v>
      </c>
      <c r="F57">
        <f>2760+75+2*150</f>
        <v>3135</v>
      </c>
      <c r="G57">
        <f t="shared" si="14"/>
        <v>1574</v>
      </c>
      <c r="I57">
        <v>3329</v>
      </c>
      <c r="J57">
        <v>669</v>
      </c>
      <c r="K57">
        <f t="shared" si="12"/>
        <v>6464</v>
      </c>
      <c r="L57">
        <f t="shared" si="12"/>
        <v>2203</v>
      </c>
      <c r="N57">
        <f t="shared" si="11"/>
        <v>6464</v>
      </c>
      <c r="O57">
        <f t="shared" si="11"/>
        <v>2243</v>
      </c>
    </row>
    <row r="58" spans="1:15">
      <c r="C58">
        <f>2760+75+3*150</f>
        <v>3285</v>
      </c>
      <c r="D58">
        <f t="shared" si="13"/>
        <v>1534</v>
      </c>
      <c r="F58">
        <f>2760+75+3*150</f>
        <v>3285</v>
      </c>
      <c r="G58">
        <f t="shared" si="14"/>
        <v>1574</v>
      </c>
      <c r="I58">
        <v>3329</v>
      </c>
      <c r="J58">
        <v>669</v>
      </c>
      <c r="K58">
        <f t="shared" si="12"/>
        <v>6614</v>
      </c>
      <c r="L58">
        <f t="shared" si="12"/>
        <v>2203</v>
      </c>
      <c r="N58">
        <f t="shared" si="11"/>
        <v>6614</v>
      </c>
      <c r="O58">
        <f t="shared" si="11"/>
        <v>2243</v>
      </c>
    </row>
    <row r="59" spans="1:15">
      <c r="C59">
        <f>2760+75+4*150</f>
        <v>3435</v>
      </c>
      <c r="D59">
        <f t="shared" si="13"/>
        <v>1534</v>
      </c>
      <c r="F59">
        <f>2760+75+4*150</f>
        <v>3435</v>
      </c>
      <c r="G59">
        <f t="shared" si="14"/>
        <v>1574</v>
      </c>
      <c r="I59">
        <v>3329</v>
      </c>
      <c r="J59">
        <v>669</v>
      </c>
      <c r="K59">
        <f t="shared" si="12"/>
        <v>6764</v>
      </c>
      <c r="L59">
        <f t="shared" si="12"/>
        <v>2203</v>
      </c>
      <c r="N59">
        <f t="shared" si="11"/>
        <v>6764</v>
      </c>
      <c r="O59">
        <f t="shared" si="11"/>
        <v>2243</v>
      </c>
    </row>
    <row r="60" spans="1:15">
      <c r="C60">
        <f>2760+75+5*150</f>
        <v>3585</v>
      </c>
      <c r="D60">
        <f t="shared" si="13"/>
        <v>1534</v>
      </c>
      <c r="F60">
        <f>2760+75+5*150</f>
        <v>3585</v>
      </c>
      <c r="G60">
        <f t="shared" si="14"/>
        <v>1574</v>
      </c>
      <c r="I60">
        <v>3329</v>
      </c>
      <c r="J60">
        <v>669</v>
      </c>
      <c r="K60">
        <f t="shared" si="12"/>
        <v>6914</v>
      </c>
      <c r="L60">
        <f t="shared" si="12"/>
        <v>2203</v>
      </c>
      <c r="N60">
        <f t="shared" si="11"/>
        <v>6914</v>
      </c>
      <c r="O60">
        <f t="shared" si="11"/>
        <v>2243</v>
      </c>
    </row>
    <row r="61" spans="1:15">
      <c r="C61">
        <f>2760+75+6*150</f>
        <v>3735</v>
      </c>
      <c r="D61">
        <f t="shared" si="13"/>
        <v>1534</v>
      </c>
      <c r="F61">
        <f>2760+75+6*150</f>
        <v>3735</v>
      </c>
      <c r="G61">
        <f t="shared" si="14"/>
        <v>1574</v>
      </c>
      <c r="I61">
        <v>3329</v>
      </c>
      <c r="J61">
        <v>669</v>
      </c>
      <c r="K61">
        <f t="shared" si="12"/>
        <v>7064</v>
      </c>
      <c r="L61">
        <f t="shared" si="12"/>
        <v>2203</v>
      </c>
      <c r="N61">
        <f t="shared" si="11"/>
        <v>7064</v>
      </c>
      <c r="O61">
        <f t="shared" si="11"/>
        <v>2243</v>
      </c>
    </row>
    <row r="62" spans="1:15">
      <c r="C62">
        <f>2760+75+7*150</f>
        <v>3885</v>
      </c>
      <c r="D62">
        <f t="shared" si="13"/>
        <v>1534</v>
      </c>
      <c r="F62">
        <f>2760+75+7*150</f>
        <v>3885</v>
      </c>
      <c r="G62">
        <f t="shared" si="14"/>
        <v>1574</v>
      </c>
      <c r="I62">
        <v>3329</v>
      </c>
      <c r="J62">
        <v>669</v>
      </c>
      <c r="K62">
        <f t="shared" si="12"/>
        <v>7214</v>
      </c>
      <c r="L62">
        <f t="shared" si="12"/>
        <v>2203</v>
      </c>
      <c r="N62">
        <f t="shared" si="11"/>
        <v>7214</v>
      </c>
      <c r="O62">
        <f t="shared" si="11"/>
        <v>2243</v>
      </c>
    </row>
    <row r="63" spans="1:15">
      <c r="I63">
        <v>3329</v>
      </c>
      <c r="J63">
        <v>669</v>
      </c>
      <c r="K63">
        <f t="shared" si="12"/>
        <v>3329</v>
      </c>
      <c r="L63">
        <f t="shared" si="12"/>
        <v>669</v>
      </c>
      <c r="N63">
        <f t="shared" si="11"/>
        <v>3329</v>
      </c>
      <c r="O63">
        <f t="shared" si="11"/>
        <v>669</v>
      </c>
    </row>
    <row r="64" spans="1:15">
      <c r="A64" t="s">
        <v>49</v>
      </c>
      <c r="C64">
        <f>2760+75</f>
        <v>2835</v>
      </c>
      <c r="D64">
        <f t="shared" ref="D64:D71" si="15">1631+77-20</f>
        <v>1688</v>
      </c>
      <c r="F64">
        <f>2760+75</f>
        <v>2835</v>
      </c>
      <c r="G64">
        <f>1631+77+20</f>
        <v>1728</v>
      </c>
      <c r="I64">
        <v>3329</v>
      </c>
      <c r="J64">
        <v>669</v>
      </c>
      <c r="K64">
        <f t="shared" si="12"/>
        <v>6164</v>
      </c>
      <c r="L64">
        <f t="shared" si="12"/>
        <v>2357</v>
      </c>
      <c r="N64">
        <f t="shared" ref="N64:O79" si="16">F64+I64</f>
        <v>6164</v>
      </c>
      <c r="O64">
        <f t="shared" si="16"/>
        <v>2397</v>
      </c>
    </row>
    <row r="65" spans="1:15">
      <c r="A65" t="s">
        <v>50</v>
      </c>
      <c r="C65">
        <f>2760+75+1*150</f>
        <v>2985</v>
      </c>
      <c r="D65">
        <f t="shared" si="15"/>
        <v>1688</v>
      </c>
      <c r="F65">
        <f>2760+75+1*150</f>
        <v>2985</v>
      </c>
      <c r="G65">
        <f t="shared" ref="G65:G71" si="17">1631+77+20</f>
        <v>1728</v>
      </c>
      <c r="I65">
        <v>3329</v>
      </c>
      <c r="J65">
        <v>669</v>
      </c>
      <c r="K65">
        <f t="shared" ref="K65:L80" si="18">C65+I65</f>
        <v>6314</v>
      </c>
      <c r="L65">
        <f t="shared" si="18"/>
        <v>2357</v>
      </c>
      <c r="N65">
        <f t="shared" si="16"/>
        <v>6314</v>
      </c>
      <c r="O65">
        <f t="shared" si="16"/>
        <v>2397</v>
      </c>
    </row>
    <row r="66" spans="1:15">
      <c r="C66">
        <f>2760+75+2*150</f>
        <v>3135</v>
      </c>
      <c r="D66">
        <f t="shared" si="15"/>
        <v>1688</v>
      </c>
      <c r="F66">
        <f>2760+75+2*150</f>
        <v>3135</v>
      </c>
      <c r="G66">
        <f t="shared" si="17"/>
        <v>1728</v>
      </c>
      <c r="I66">
        <v>3329</v>
      </c>
      <c r="J66">
        <v>669</v>
      </c>
      <c r="K66">
        <f t="shared" si="18"/>
        <v>6464</v>
      </c>
      <c r="L66">
        <f t="shared" si="18"/>
        <v>2357</v>
      </c>
      <c r="N66">
        <f t="shared" si="16"/>
        <v>6464</v>
      </c>
      <c r="O66">
        <f t="shared" si="16"/>
        <v>2397</v>
      </c>
    </row>
    <row r="67" spans="1:15">
      <c r="C67">
        <f>2760+75+3*150</f>
        <v>3285</v>
      </c>
      <c r="D67">
        <f t="shared" si="15"/>
        <v>1688</v>
      </c>
      <c r="F67">
        <f>2760+75+3*150</f>
        <v>3285</v>
      </c>
      <c r="G67">
        <f t="shared" si="17"/>
        <v>1728</v>
      </c>
      <c r="I67">
        <v>3329</v>
      </c>
      <c r="J67">
        <v>669</v>
      </c>
      <c r="K67">
        <f t="shared" si="18"/>
        <v>6614</v>
      </c>
      <c r="L67">
        <f t="shared" si="18"/>
        <v>2357</v>
      </c>
      <c r="N67">
        <f t="shared" si="16"/>
        <v>6614</v>
      </c>
      <c r="O67">
        <f t="shared" si="16"/>
        <v>2397</v>
      </c>
    </row>
    <row r="68" spans="1:15">
      <c r="C68">
        <f>2760+75+4*150</f>
        <v>3435</v>
      </c>
      <c r="D68">
        <f t="shared" si="15"/>
        <v>1688</v>
      </c>
      <c r="F68">
        <f>2760+75+4*150</f>
        <v>3435</v>
      </c>
      <c r="G68">
        <f t="shared" si="17"/>
        <v>1728</v>
      </c>
      <c r="I68">
        <v>3329</v>
      </c>
      <c r="J68">
        <v>669</v>
      </c>
      <c r="K68">
        <f t="shared" si="18"/>
        <v>6764</v>
      </c>
      <c r="L68">
        <f t="shared" si="18"/>
        <v>2357</v>
      </c>
      <c r="N68">
        <f t="shared" si="16"/>
        <v>6764</v>
      </c>
      <c r="O68">
        <f t="shared" si="16"/>
        <v>2397</v>
      </c>
    </row>
    <row r="69" spans="1:15">
      <c r="C69">
        <f>2760+75+5*150</f>
        <v>3585</v>
      </c>
      <c r="D69">
        <f t="shared" si="15"/>
        <v>1688</v>
      </c>
      <c r="F69">
        <f>2760+75+5*150</f>
        <v>3585</v>
      </c>
      <c r="G69">
        <f t="shared" si="17"/>
        <v>1728</v>
      </c>
      <c r="I69">
        <v>3329</v>
      </c>
      <c r="J69">
        <v>669</v>
      </c>
      <c r="K69">
        <f t="shared" si="18"/>
        <v>6914</v>
      </c>
      <c r="L69">
        <f t="shared" si="18"/>
        <v>2357</v>
      </c>
      <c r="N69">
        <f t="shared" si="16"/>
        <v>6914</v>
      </c>
      <c r="O69">
        <f t="shared" si="16"/>
        <v>2397</v>
      </c>
    </row>
    <row r="70" spans="1:15">
      <c r="C70">
        <f>2760+75+6*150</f>
        <v>3735</v>
      </c>
      <c r="D70">
        <f t="shared" si="15"/>
        <v>1688</v>
      </c>
      <c r="F70">
        <f>2760+75+6*150</f>
        <v>3735</v>
      </c>
      <c r="G70">
        <f t="shared" si="17"/>
        <v>1728</v>
      </c>
      <c r="I70">
        <v>3329</v>
      </c>
      <c r="J70">
        <v>669</v>
      </c>
      <c r="K70">
        <f t="shared" si="18"/>
        <v>7064</v>
      </c>
      <c r="L70">
        <f t="shared" si="18"/>
        <v>2357</v>
      </c>
      <c r="N70">
        <f t="shared" si="16"/>
        <v>7064</v>
      </c>
      <c r="O70">
        <f t="shared" si="16"/>
        <v>2397</v>
      </c>
    </row>
    <row r="71" spans="1:15">
      <c r="C71">
        <f>2760+75+7*150</f>
        <v>3885</v>
      </c>
      <c r="D71">
        <f t="shared" si="15"/>
        <v>1688</v>
      </c>
      <c r="F71">
        <f>2760+75+7*150</f>
        <v>3885</v>
      </c>
      <c r="G71">
        <f t="shared" si="17"/>
        <v>1728</v>
      </c>
      <c r="I71">
        <v>3329</v>
      </c>
      <c r="J71">
        <v>669</v>
      </c>
      <c r="K71">
        <f t="shared" si="18"/>
        <v>7214</v>
      </c>
      <c r="L71">
        <f t="shared" si="18"/>
        <v>2357</v>
      </c>
      <c r="N71">
        <f t="shared" si="16"/>
        <v>7214</v>
      </c>
      <c r="O71">
        <f t="shared" si="16"/>
        <v>2397</v>
      </c>
    </row>
    <row r="72" spans="1:15">
      <c r="I72">
        <v>3329</v>
      </c>
      <c r="J72">
        <v>669</v>
      </c>
      <c r="K72">
        <f t="shared" si="18"/>
        <v>3329</v>
      </c>
      <c r="L72">
        <f t="shared" si="18"/>
        <v>669</v>
      </c>
      <c r="N72">
        <f t="shared" si="16"/>
        <v>3329</v>
      </c>
      <c r="O72">
        <f t="shared" si="16"/>
        <v>669</v>
      </c>
    </row>
    <row r="73" spans="1:15">
      <c r="A73" t="s">
        <v>49</v>
      </c>
      <c r="C73">
        <f>2760+75</f>
        <v>2835</v>
      </c>
      <c r="D73">
        <f>2103-77-20</f>
        <v>2006</v>
      </c>
      <c r="F73">
        <f>2760+75</f>
        <v>2835</v>
      </c>
      <c r="G73">
        <f>2103-77+20</f>
        <v>2046</v>
      </c>
      <c r="I73">
        <v>3329</v>
      </c>
      <c r="J73">
        <v>669</v>
      </c>
      <c r="K73">
        <f t="shared" si="18"/>
        <v>6164</v>
      </c>
      <c r="L73">
        <f t="shared" si="18"/>
        <v>2675</v>
      </c>
      <c r="N73">
        <f t="shared" si="16"/>
        <v>6164</v>
      </c>
      <c r="O73">
        <f t="shared" si="16"/>
        <v>2715</v>
      </c>
    </row>
    <row r="74" spans="1:15">
      <c r="A74" t="s">
        <v>50</v>
      </c>
      <c r="C74">
        <f>2760+75+1*150</f>
        <v>2985</v>
      </c>
      <c r="D74">
        <f t="shared" ref="D74:D80" si="19">2103-77-20</f>
        <v>2006</v>
      </c>
      <c r="F74">
        <f>2760+75+1*150</f>
        <v>2985</v>
      </c>
      <c r="G74">
        <f t="shared" ref="G74:G80" si="20">2103-77+20</f>
        <v>2046</v>
      </c>
      <c r="I74">
        <v>3329</v>
      </c>
      <c r="J74">
        <v>669</v>
      </c>
      <c r="K74">
        <f t="shared" si="18"/>
        <v>6314</v>
      </c>
      <c r="L74">
        <f t="shared" si="18"/>
        <v>2675</v>
      </c>
      <c r="N74">
        <f t="shared" si="16"/>
        <v>6314</v>
      </c>
      <c r="O74">
        <f t="shared" si="16"/>
        <v>2715</v>
      </c>
    </row>
    <row r="75" spans="1:15">
      <c r="C75">
        <f>2760+75+2*150</f>
        <v>3135</v>
      </c>
      <c r="D75">
        <f t="shared" si="19"/>
        <v>2006</v>
      </c>
      <c r="F75">
        <f>2760+75+2*150</f>
        <v>3135</v>
      </c>
      <c r="G75">
        <f t="shared" si="20"/>
        <v>2046</v>
      </c>
      <c r="I75">
        <v>3329</v>
      </c>
      <c r="J75">
        <v>669</v>
      </c>
      <c r="K75">
        <f t="shared" si="18"/>
        <v>6464</v>
      </c>
      <c r="L75">
        <f t="shared" si="18"/>
        <v>2675</v>
      </c>
      <c r="N75">
        <f t="shared" si="16"/>
        <v>6464</v>
      </c>
      <c r="O75">
        <f t="shared" si="16"/>
        <v>2715</v>
      </c>
    </row>
    <row r="76" spans="1:15">
      <c r="C76">
        <f>2760+75+3*150</f>
        <v>3285</v>
      </c>
      <c r="D76">
        <f t="shared" si="19"/>
        <v>2006</v>
      </c>
      <c r="F76">
        <f>2760+75+3*150</f>
        <v>3285</v>
      </c>
      <c r="G76">
        <f t="shared" si="20"/>
        <v>2046</v>
      </c>
      <c r="I76">
        <v>3329</v>
      </c>
      <c r="J76">
        <v>669</v>
      </c>
      <c r="K76">
        <f t="shared" si="18"/>
        <v>6614</v>
      </c>
      <c r="L76">
        <f t="shared" si="18"/>
        <v>2675</v>
      </c>
      <c r="N76">
        <f t="shared" si="16"/>
        <v>6614</v>
      </c>
      <c r="O76">
        <f t="shared" si="16"/>
        <v>2715</v>
      </c>
    </row>
    <row r="77" spans="1:15">
      <c r="C77">
        <f>2760+75+4*150</f>
        <v>3435</v>
      </c>
      <c r="D77">
        <f t="shared" si="19"/>
        <v>2006</v>
      </c>
      <c r="F77">
        <f>2760+75+4*150</f>
        <v>3435</v>
      </c>
      <c r="G77">
        <f t="shared" si="20"/>
        <v>2046</v>
      </c>
      <c r="I77">
        <v>3329</v>
      </c>
      <c r="J77">
        <v>669</v>
      </c>
      <c r="K77">
        <f t="shared" si="18"/>
        <v>6764</v>
      </c>
      <c r="L77">
        <f t="shared" si="18"/>
        <v>2675</v>
      </c>
      <c r="N77">
        <f t="shared" si="16"/>
        <v>6764</v>
      </c>
      <c r="O77">
        <f t="shared" si="16"/>
        <v>2715</v>
      </c>
    </row>
    <row r="78" spans="1:15">
      <c r="C78">
        <f>2760+75+5*150</f>
        <v>3585</v>
      </c>
      <c r="D78">
        <f t="shared" si="19"/>
        <v>2006</v>
      </c>
      <c r="F78">
        <f>2760+75+5*150</f>
        <v>3585</v>
      </c>
      <c r="G78">
        <f t="shared" si="20"/>
        <v>2046</v>
      </c>
      <c r="I78">
        <v>3329</v>
      </c>
      <c r="J78">
        <v>669</v>
      </c>
      <c r="K78">
        <f t="shared" si="18"/>
        <v>6914</v>
      </c>
      <c r="L78">
        <f t="shared" si="18"/>
        <v>2675</v>
      </c>
      <c r="N78">
        <f t="shared" si="16"/>
        <v>6914</v>
      </c>
      <c r="O78">
        <f t="shared" si="16"/>
        <v>2715</v>
      </c>
    </row>
    <row r="79" spans="1:15">
      <c r="C79">
        <f>2760+75+6*150</f>
        <v>3735</v>
      </c>
      <c r="D79">
        <f t="shared" si="19"/>
        <v>2006</v>
      </c>
      <c r="F79">
        <f>2760+75+6*150</f>
        <v>3735</v>
      </c>
      <c r="G79">
        <f t="shared" si="20"/>
        <v>2046</v>
      </c>
      <c r="I79">
        <v>3329</v>
      </c>
      <c r="J79">
        <v>669</v>
      </c>
      <c r="K79">
        <f t="shared" si="18"/>
        <v>7064</v>
      </c>
      <c r="L79">
        <f t="shared" si="18"/>
        <v>2675</v>
      </c>
      <c r="N79">
        <f t="shared" si="16"/>
        <v>7064</v>
      </c>
      <c r="O79">
        <f t="shared" si="16"/>
        <v>2715</v>
      </c>
    </row>
    <row r="80" spans="1:15">
      <c r="C80">
        <f>2760+75+7*150</f>
        <v>3885</v>
      </c>
      <c r="D80">
        <f t="shared" si="19"/>
        <v>2006</v>
      </c>
      <c r="F80">
        <f>2760+75+7*150</f>
        <v>3885</v>
      </c>
      <c r="G80">
        <f t="shared" si="20"/>
        <v>2046</v>
      </c>
      <c r="I80">
        <v>3329</v>
      </c>
      <c r="J80">
        <v>669</v>
      </c>
      <c r="K80">
        <f t="shared" si="18"/>
        <v>7214</v>
      </c>
      <c r="L80">
        <f t="shared" si="18"/>
        <v>2675</v>
      </c>
      <c r="N80">
        <f t="shared" ref="N80:O139" si="21">F80+I80</f>
        <v>7214</v>
      </c>
      <c r="O80">
        <f t="shared" si="21"/>
        <v>2715</v>
      </c>
    </row>
    <row r="81" spans="1:15">
      <c r="I81">
        <v>3329</v>
      </c>
      <c r="J81">
        <v>669</v>
      </c>
      <c r="K81">
        <f t="shared" ref="K81:L141" si="22">C81+I81</f>
        <v>3329</v>
      </c>
      <c r="L81">
        <f t="shared" si="22"/>
        <v>669</v>
      </c>
      <c r="N81">
        <f t="shared" si="21"/>
        <v>3329</v>
      </c>
      <c r="O81">
        <f t="shared" si="21"/>
        <v>669</v>
      </c>
    </row>
    <row r="82" spans="1:15">
      <c r="A82" t="s">
        <v>49</v>
      </c>
      <c r="C82">
        <f>2760+75</f>
        <v>2835</v>
      </c>
      <c r="D82">
        <f>2103+77-20</f>
        <v>2160</v>
      </c>
      <c r="F82">
        <f>2760+75</f>
        <v>2835</v>
      </c>
      <c r="G82">
        <f>2103+77+20</f>
        <v>2200</v>
      </c>
      <c r="I82">
        <v>3329</v>
      </c>
      <c r="J82">
        <v>669</v>
      </c>
      <c r="K82">
        <f t="shared" si="22"/>
        <v>6164</v>
      </c>
      <c r="L82">
        <f t="shared" si="22"/>
        <v>2829</v>
      </c>
      <c r="N82">
        <f t="shared" si="21"/>
        <v>6164</v>
      </c>
      <c r="O82">
        <f t="shared" si="21"/>
        <v>2869</v>
      </c>
    </row>
    <row r="83" spans="1:15">
      <c r="A83" t="s">
        <v>50</v>
      </c>
      <c r="C83">
        <f>2760+75+1*150</f>
        <v>2985</v>
      </c>
      <c r="D83">
        <f t="shared" ref="D83:D89" si="23">2103+77-20</f>
        <v>2160</v>
      </c>
      <c r="F83">
        <f>2760+75+1*150</f>
        <v>2985</v>
      </c>
      <c r="G83">
        <f t="shared" ref="G83:G89" si="24">2103+77+20</f>
        <v>2200</v>
      </c>
      <c r="I83">
        <v>3329</v>
      </c>
      <c r="J83">
        <v>669</v>
      </c>
      <c r="K83">
        <f t="shared" si="22"/>
        <v>6314</v>
      </c>
      <c r="L83">
        <f t="shared" si="22"/>
        <v>2829</v>
      </c>
      <c r="N83">
        <f t="shared" si="21"/>
        <v>6314</v>
      </c>
      <c r="O83">
        <f t="shared" si="21"/>
        <v>2869</v>
      </c>
    </row>
    <row r="84" spans="1:15">
      <c r="C84">
        <f>2760+75+2*150</f>
        <v>3135</v>
      </c>
      <c r="D84">
        <f t="shared" si="23"/>
        <v>2160</v>
      </c>
      <c r="F84">
        <f>2760+75+2*150</f>
        <v>3135</v>
      </c>
      <c r="G84">
        <f t="shared" si="24"/>
        <v>2200</v>
      </c>
      <c r="I84">
        <v>3329</v>
      </c>
      <c r="J84">
        <v>669</v>
      </c>
      <c r="K84">
        <f t="shared" si="22"/>
        <v>6464</v>
      </c>
      <c r="L84">
        <f t="shared" si="22"/>
        <v>2829</v>
      </c>
      <c r="N84">
        <f t="shared" si="21"/>
        <v>6464</v>
      </c>
      <c r="O84">
        <f t="shared" si="21"/>
        <v>2869</v>
      </c>
    </row>
    <row r="85" spans="1:15">
      <c r="C85">
        <f>2760+75+3*150</f>
        <v>3285</v>
      </c>
      <c r="D85">
        <f t="shared" si="23"/>
        <v>2160</v>
      </c>
      <c r="F85">
        <f>2760+75+3*150</f>
        <v>3285</v>
      </c>
      <c r="G85">
        <f t="shared" si="24"/>
        <v>2200</v>
      </c>
      <c r="I85">
        <v>3329</v>
      </c>
      <c r="J85">
        <v>669</v>
      </c>
      <c r="K85">
        <f t="shared" si="22"/>
        <v>6614</v>
      </c>
      <c r="L85">
        <f t="shared" si="22"/>
        <v>2829</v>
      </c>
      <c r="N85">
        <f t="shared" si="21"/>
        <v>6614</v>
      </c>
      <c r="O85">
        <f t="shared" si="21"/>
        <v>2869</v>
      </c>
    </row>
    <row r="86" spans="1:15">
      <c r="C86">
        <f>2760+75+4*150</f>
        <v>3435</v>
      </c>
      <c r="D86">
        <f t="shared" si="23"/>
        <v>2160</v>
      </c>
      <c r="F86">
        <f>2760+75+4*150</f>
        <v>3435</v>
      </c>
      <c r="G86">
        <f t="shared" si="24"/>
        <v>2200</v>
      </c>
      <c r="I86">
        <v>3329</v>
      </c>
      <c r="J86">
        <v>669</v>
      </c>
      <c r="K86">
        <f t="shared" si="22"/>
        <v>6764</v>
      </c>
      <c r="L86">
        <f t="shared" si="22"/>
        <v>2829</v>
      </c>
      <c r="N86">
        <f t="shared" si="21"/>
        <v>6764</v>
      </c>
      <c r="O86">
        <f t="shared" si="21"/>
        <v>2869</v>
      </c>
    </row>
    <row r="87" spans="1:15">
      <c r="C87">
        <f>2760+75+5*150</f>
        <v>3585</v>
      </c>
      <c r="D87">
        <f t="shared" si="23"/>
        <v>2160</v>
      </c>
      <c r="F87">
        <f>2760+75+5*150</f>
        <v>3585</v>
      </c>
      <c r="G87">
        <f t="shared" si="24"/>
        <v>2200</v>
      </c>
      <c r="I87">
        <v>3329</v>
      </c>
      <c r="J87">
        <v>669</v>
      </c>
      <c r="K87">
        <f t="shared" si="22"/>
        <v>6914</v>
      </c>
      <c r="L87">
        <f t="shared" si="22"/>
        <v>2829</v>
      </c>
      <c r="N87">
        <f t="shared" si="21"/>
        <v>6914</v>
      </c>
      <c r="O87">
        <f t="shared" si="21"/>
        <v>2869</v>
      </c>
    </row>
    <row r="88" spans="1:15">
      <c r="C88">
        <f>2760+75+6*150</f>
        <v>3735</v>
      </c>
      <c r="D88">
        <f t="shared" si="23"/>
        <v>2160</v>
      </c>
      <c r="F88">
        <f>2760+75+6*150</f>
        <v>3735</v>
      </c>
      <c r="G88">
        <f t="shared" si="24"/>
        <v>2200</v>
      </c>
      <c r="I88">
        <v>3329</v>
      </c>
      <c r="J88">
        <v>669</v>
      </c>
      <c r="K88">
        <f t="shared" si="22"/>
        <v>7064</v>
      </c>
      <c r="L88">
        <f t="shared" si="22"/>
        <v>2829</v>
      </c>
      <c r="N88">
        <f t="shared" si="21"/>
        <v>7064</v>
      </c>
      <c r="O88">
        <f t="shared" si="21"/>
        <v>2869</v>
      </c>
    </row>
    <row r="89" spans="1:15">
      <c r="C89">
        <f>2760+75+7*150</f>
        <v>3885</v>
      </c>
      <c r="D89">
        <f t="shared" si="23"/>
        <v>2160</v>
      </c>
      <c r="F89">
        <f>2760+75+7*150</f>
        <v>3885</v>
      </c>
      <c r="G89">
        <f t="shared" si="24"/>
        <v>2200</v>
      </c>
      <c r="I89">
        <v>3329</v>
      </c>
      <c r="J89">
        <v>669</v>
      </c>
      <c r="K89">
        <f t="shared" si="22"/>
        <v>7214</v>
      </c>
      <c r="L89">
        <f t="shared" si="22"/>
        <v>2829</v>
      </c>
      <c r="N89">
        <f t="shared" si="21"/>
        <v>7214</v>
      </c>
      <c r="O89">
        <f t="shared" si="21"/>
        <v>2869</v>
      </c>
    </row>
    <row r="90" spans="1:15">
      <c r="I90">
        <v>3329</v>
      </c>
      <c r="J90">
        <v>669</v>
      </c>
      <c r="K90">
        <f t="shared" si="22"/>
        <v>3329</v>
      </c>
      <c r="L90">
        <f t="shared" si="22"/>
        <v>669</v>
      </c>
      <c r="N90">
        <f t="shared" si="21"/>
        <v>3329</v>
      </c>
      <c r="O90">
        <f t="shared" si="21"/>
        <v>669</v>
      </c>
    </row>
    <row r="91" spans="1:15">
      <c r="A91" t="s">
        <v>51</v>
      </c>
      <c r="C91">
        <f>2379-20</f>
        <v>2359</v>
      </c>
      <c r="D91">
        <v>1549</v>
      </c>
      <c r="F91">
        <f>2379+20</f>
        <v>2399</v>
      </c>
      <c r="G91">
        <v>1549</v>
      </c>
      <c r="I91">
        <v>3329</v>
      </c>
      <c r="J91">
        <v>669</v>
      </c>
      <c r="K91">
        <f t="shared" si="22"/>
        <v>5688</v>
      </c>
      <c r="L91">
        <f t="shared" si="22"/>
        <v>2218</v>
      </c>
      <c r="N91">
        <f t="shared" si="21"/>
        <v>5728</v>
      </c>
      <c r="O91">
        <f t="shared" si="21"/>
        <v>2218</v>
      </c>
    </row>
    <row r="92" spans="1:15">
      <c r="C92">
        <f>2532-20</f>
        <v>2512</v>
      </c>
      <c r="D92">
        <f>1867</f>
        <v>1867</v>
      </c>
      <c r="F92">
        <f>2532+20</f>
        <v>2552</v>
      </c>
      <c r="G92">
        <f>1867</f>
        <v>1867</v>
      </c>
      <c r="I92">
        <v>3329</v>
      </c>
      <c r="J92">
        <v>669</v>
      </c>
      <c r="K92">
        <f t="shared" si="22"/>
        <v>5841</v>
      </c>
      <c r="L92">
        <f t="shared" si="22"/>
        <v>2536</v>
      </c>
      <c r="N92">
        <f t="shared" si="21"/>
        <v>5881</v>
      </c>
      <c r="O92">
        <f t="shared" si="21"/>
        <v>2536</v>
      </c>
    </row>
    <row r="93" spans="1:15">
      <c r="C93">
        <f>2379-20</f>
        <v>2359</v>
      </c>
      <c r="D93">
        <f>2021</f>
        <v>2021</v>
      </c>
      <c r="F93">
        <f>2379+20</f>
        <v>2399</v>
      </c>
      <c r="G93">
        <f>2021</f>
        <v>2021</v>
      </c>
      <c r="I93">
        <v>3329</v>
      </c>
      <c r="J93">
        <v>669</v>
      </c>
      <c r="K93">
        <f t="shared" si="22"/>
        <v>5688</v>
      </c>
      <c r="L93">
        <f t="shared" si="22"/>
        <v>2690</v>
      </c>
      <c r="N93">
        <f t="shared" si="21"/>
        <v>5728</v>
      </c>
      <c r="O93">
        <f t="shared" si="21"/>
        <v>2690</v>
      </c>
    </row>
    <row r="94" spans="1:15">
      <c r="C94">
        <f>2532-20</f>
        <v>2512</v>
      </c>
      <c r="D94">
        <f>2339</f>
        <v>2339</v>
      </c>
      <c r="F94">
        <f>2532+20</f>
        <v>2552</v>
      </c>
      <c r="G94">
        <f>2339</f>
        <v>2339</v>
      </c>
      <c r="I94">
        <v>3329</v>
      </c>
      <c r="J94">
        <v>669</v>
      </c>
      <c r="K94">
        <f t="shared" si="22"/>
        <v>5841</v>
      </c>
      <c r="L94">
        <f t="shared" si="22"/>
        <v>3008</v>
      </c>
      <c r="N94">
        <f t="shared" si="21"/>
        <v>5881</v>
      </c>
      <c r="O94">
        <f t="shared" si="21"/>
        <v>3008</v>
      </c>
    </row>
    <row r="95" spans="1:15">
      <c r="I95">
        <v>3329</v>
      </c>
      <c r="J95">
        <v>669</v>
      </c>
      <c r="K95">
        <f t="shared" si="22"/>
        <v>3329</v>
      </c>
      <c r="L95">
        <f t="shared" si="22"/>
        <v>669</v>
      </c>
      <c r="N95">
        <f t="shared" si="21"/>
        <v>3329</v>
      </c>
      <c r="O95">
        <f t="shared" si="21"/>
        <v>669</v>
      </c>
    </row>
    <row r="96" spans="1:15">
      <c r="C96">
        <f>2609-76-153</f>
        <v>2380</v>
      </c>
      <c r="D96">
        <f>1631+77</f>
        <v>1708</v>
      </c>
      <c r="F96">
        <f>2609-76</f>
        <v>2533</v>
      </c>
      <c r="G96">
        <f>1631+77</f>
        <v>1708</v>
      </c>
      <c r="I96">
        <v>3329</v>
      </c>
      <c r="J96">
        <v>669</v>
      </c>
      <c r="K96">
        <f t="shared" si="22"/>
        <v>5709</v>
      </c>
      <c r="L96">
        <f t="shared" si="22"/>
        <v>2377</v>
      </c>
      <c r="N96">
        <f t="shared" si="21"/>
        <v>5862</v>
      </c>
      <c r="O96">
        <f t="shared" si="21"/>
        <v>2377</v>
      </c>
    </row>
    <row r="97" spans="3:15">
      <c r="C97">
        <f>2609-76-153</f>
        <v>2380</v>
      </c>
      <c r="D97">
        <f>2103+77</f>
        <v>2180</v>
      </c>
      <c r="F97">
        <f>2609-76</f>
        <v>2533</v>
      </c>
      <c r="G97">
        <f>2103+77</f>
        <v>2180</v>
      </c>
      <c r="I97">
        <v>3329</v>
      </c>
      <c r="J97">
        <v>669</v>
      </c>
      <c r="K97">
        <f t="shared" si="22"/>
        <v>5709</v>
      </c>
      <c r="L97">
        <f t="shared" si="22"/>
        <v>2849</v>
      </c>
      <c r="N97">
        <f t="shared" si="21"/>
        <v>5862</v>
      </c>
      <c r="O97">
        <f t="shared" si="21"/>
        <v>2849</v>
      </c>
    </row>
    <row r="98" spans="3:15">
      <c r="I98">
        <v>3329</v>
      </c>
      <c r="J98">
        <v>669</v>
      </c>
      <c r="K98">
        <f t="shared" si="22"/>
        <v>3329</v>
      </c>
      <c r="L98">
        <f t="shared" si="22"/>
        <v>669</v>
      </c>
      <c r="N98">
        <f t="shared" si="21"/>
        <v>3329</v>
      </c>
      <c r="O98">
        <f t="shared" si="21"/>
        <v>669</v>
      </c>
    </row>
    <row r="99" spans="3:15">
      <c r="I99">
        <v>3329</v>
      </c>
      <c r="J99">
        <v>669</v>
      </c>
      <c r="K99">
        <f t="shared" si="22"/>
        <v>3329</v>
      </c>
      <c r="L99">
        <f t="shared" si="22"/>
        <v>669</v>
      </c>
      <c r="N99">
        <f t="shared" si="21"/>
        <v>3329</v>
      </c>
      <c r="O99">
        <f t="shared" si="21"/>
        <v>669</v>
      </c>
    </row>
    <row r="100" spans="3:15">
      <c r="I100">
        <v>3329</v>
      </c>
      <c r="J100">
        <v>669</v>
      </c>
      <c r="K100">
        <f t="shared" si="22"/>
        <v>3329</v>
      </c>
      <c r="L100">
        <f t="shared" si="22"/>
        <v>669</v>
      </c>
      <c r="N100">
        <f t="shared" si="21"/>
        <v>3329</v>
      </c>
      <c r="O100">
        <f t="shared" si="21"/>
        <v>669</v>
      </c>
    </row>
    <row r="101" spans="3:15">
      <c r="I101">
        <v>3329</v>
      </c>
      <c r="J101">
        <v>669</v>
      </c>
      <c r="K101">
        <f t="shared" si="22"/>
        <v>3329</v>
      </c>
      <c r="L101">
        <f t="shared" si="22"/>
        <v>669</v>
      </c>
      <c r="N101">
        <f t="shared" si="21"/>
        <v>3329</v>
      </c>
      <c r="O101">
        <f t="shared" si="21"/>
        <v>669</v>
      </c>
    </row>
    <row r="102" spans="3:15">
      <c r="I102">
        <v>3329</v>
      </c>
      <c r="J102">
        <v>669</v>
      </c>
      <c r="K102">
        <f t="shared" si="22"/>
        <v>3329</v>
      </c>
      <c r="L102">
        <f t="shared" si="22"/>
        <v>669</v>
      </c>
      <c r="N102">
        <f t="shared" si="21"/>
        <v>3329</v>
      </c>
      <c r="O102">
        <f t="shared" si="21"/>
        <v>669</v>
      </c>
    </row>
    <row r="103" spans="3:15">
      <c r="I103">
        <v>3329</v>
      </c>
      <c r="J103">
        <v>669</v>
      </c>
      <c r="K103">
        <f t="shared" si="22"/>
        <v>3329</v>
      </c>
      <c r="L103">
        <f t="shared" si="22"/>
        <v>669</v>
      </c>
      <c r="N103">
        <f t="shared" si="21"/>
        <v>3329</v>
      </c>
      <c r="O103">
        <f t="shared" si="21"/>
        <v>669</v>
      </c>
    </row>
    <row r="104" spans="3:15">
      <c r="I104">
        <v>3329</v>
      </c>
      <c r="J104">
        <v>669</v>
      </c>
      <c r="K104">
        <f t="shared" si="22"/>
        <v>3329</v>
      </c>
      <c r="L104">
        <f t="shared" si="22"/>
        <v>669</v>
      </c>
      <c r="N104">
        <f t="shared" si="21"/>
        <v>3329</v>
      </c>
      <c r="O104">
        <f t="shared" si="21"/>
        <v>669</v>
      </c>
    </row>
    <row r="105" spans="3:15">
      <c r="I105">
        <v>3329</v>
      </c>
      <c r="J105">
        <v>669</v>
      </c>
      <c r="K105">
        <f t="shared" si="22"/>
        <v>3329</v>
      </c>
      <c r="L105">
        <f t="shared" si="22"/>
        <v>669</v>
      </c>
      <c r="N105">
        <f t="shared" si="21"/>
        <v>3329</v>
      </c>
      <c r="O105">
        <f t="shared" si="21"/>
        <v>669</v>
      </c>
    </row>
    <row r="106" spans="3:15">
      <c r="I106">
        <v>3329</v>
      </c>
      <c r="J106">
        <v>669</v>
      </c>
      <c r="K106">
        <f t="shared" si="22"/>
        <v>3329</v>
      </c>
      <c r="L106">
        <f t="shared" si="22"/>
        <v>669</v>
      </c>
      <c r="N106">
        <f t="shared" si="21"/>
        <v>3329</v>
      </c>
      <c r="O106">
        <f t="shared" si="21"/>
        <v>669</v>
      </c>
    </row>
    <row r="107" spans="3:15">
      <c r="I107">
        <v>3329</v>
      </c>
      <c r="J107">
        <v>669</v>
      </c>
      <c r="K107">
        <f t="shared" si="22"/>
        <v>3329</v>
      </c>
      <c r="L107">
        <f t="shared" si="22"/>
        <v>669</v>
      </c>
      <c r="N107">
        <f t="shared" si="21"/>
        <v>3329</v>
      </c>
      <c r="O107">
        <f t="shared" si="21"/>
        <v>669</v>
      </c>
    </row>
    <row r="108" spans="3:15">
      <c r="I108">
        <v>3329</v>
      </c>
      <c r="J108">
        <v>669</v>
      </c>
      <c r="K108">
        <f t="shared" si="22"/>
        <v>3329</v>
      </c>
      <c r="L108">
        <f t="shared" si="22"/>
        <v>669</v>
      </c>
      <c r="N108">
        <f t="shared" si="21"/>
        <v>3329</v>
      </c>
      <c r="O108">
        <f t="shared" si="21"/>
        <v>669</v>
      </c>
    </row>
    <row r="109" spans="3:15">
      <c r="I109">
        <v>3329</v>
      </c>
      <c r="J109">
        <v>669</v>
      </c>
      <c r="K109">
        <f t="shared" si="22"/>
        <v>3329</v>
      </c>
      <c r="L109">
        <f t="shared" si="22"/>
        <v>669</v>
      </c>
      <c r="N109">
        <f t="shared" si="21"/>
        <v>3329</v>
      </c>
      <c r="O109">
        <f t="shared" si="21"/>
        <v>669</v>
      </c>
    </row>
    <row r="110" spans="3:15">
      <c r="I110">
        <v>3329</v>
      </c>
      <c r="J110">
        <v>669</v>
      </c>
      <c r="K110">
        <f t="shared" si="22"/>
        <v>3329</v>
      </c>
      <c r="L110">
        <f t="shared" si="22"/>
        <v>669</v>
      </c>
      <c r="N110">
        <f t="shared" si="21"/>
        <v>3329</v>
      </c>
      <c r="O110">
        <f t="shared" si="21"/>
        <v>669</v>
      </c>
    </row>
    <row r="111" spans="3:15">
      <c r="I111">
        <v>3329</v>
      </c>
      <c r="J111">
        <v>669</v>
      </c>
      <c r="K111">
        <f t="shared" si="22"/>
        <v>3329</v>
      </c>
      <c r="L111">
        <f t="shared" si="22"/>
        <v>669</v>
      </c>
      <c r="N111">
        <f t="shared" si="21"/>
        <v>3329</v>
      </c>
      <c r="O111">
        <f t="shared" si="21"/>
        <v>669</v>
      </c>
    </row>
    <row r="112" spans="3:15">
      <c r="I112">
        <v>3329</v>
      </c>
      <c r="J112">
        <v>669</v>
      </c>
      <c r="K112">
        <f t="shared" si="22"/>
        <v>3329</v>
      </c>
      <c r="L112">
        <f t="shared" si="22"/>
        <v>669</v>
      </c>
      <c r="N112">
        <f t="shared" si="21"/>
        <v>3329</v>
      </c>
      <c r="O112">
        <f t="shared" si="21"/>
        <v>669</v>
      </c>
    </row>
    <row r="113" spans="9:15">
      <c r="I113">
        <v>3329</v>
      </c>
      <c r="J113">
        <v>669</v>
      </c>
      <c r="K113">
        <f t="shared" si="22"/>
        <v>3329</v>
      </c>
      <c r="L113">
        <f t="shared" si="22"/>
        <v>669</v>
      </c>
      <c r="N113">
        <f t="shared" si="21"/>
        <v>3329</v>
      </c>
      <c r="O113">
        <f t="shared" si="21"/>
        <v>669</v>
      </c>
    </row>
    <row r="114" spans="9:15">
      <c r="I114">
        <v>3329</v>
      </c>
      <c r="J114">
        <v>669</v>
      </c>
      <c r="K114">
        <f t="shared" si="22"/>
        <v>3329</v>
      </c>
      <c r="L114">
        <f t="shared" si="22"/>
        <v>669</v>
      </c>
      <c r="N114">
        <f t="shared" si="21"/>
        <v>3329</v>
      </c>
      <c r="O114">
        <f t="shared" si="21"/>
        <v>669</v>
      </c>
    </row>
    <row r="115" spans="9:15">
      <c r="I115">
        <v>3329</v>
      </c>
      <c r="J115">
        <v>669</v>
      </c>
      <c r="K115">
        <f t="shared" si="22"/>
        <v>3329</v>
      </c>
      <c r="L115">
        <f t="shared" si="22"/>
        <v>669</v>
      </c>
      <c r="N115">
        <f t="shared" si="21"/>
        <v>3329</v>
      </c>
      <c r="O115">
        <f t="shared" si="21"/>
        <v>669</v>
      </c>
    </row>
    <row r="116" spans="9:15">
      <c r="I116">
        <v>3329</v>
      </c>
      <c r="J116">
        <v>669</v>
      </c>
      <c r="K116">
        <f t="shared" si="22"/>
        <v>3329</v>
      </c>
      <c r="L116">
        <f t="shared" si="22"/>
        <v>669</v>
      </c>
      <c r="N116">
        <f t="shared" si="21"/>
        <v>3329</v>
      </c>
      <c r="O116">
        <f t="shared" si="21"/>
        <v>669</v>
      </c>
    </row>
    <row r="117" spans="9:15">
      <c r="I117">
        <v>3329</v>
      </c>
      <c r="J117">
        <v>669</v>
      </c>
      <c r="K117">
        <f t="shared" si="22"/>
        <v>3329</v>
      </c>
      <c r="L117">
        <f t="shared" si="22"/>
        <v>669</v>
      </c>
      <c r="N117">
        <f t="shared" si="21"/>
        <v>3329</v>
      </c>
      <c r="O117">
        <f t="shared" si="21"/>
        <v>669</v>
      </c>
    </row>
    <row r="118" spans="9:15">
      <c r="I118">
        <v>3329</v>
      </c>
      <c r="J118">
        <v>669</v>
      </c>
      <c r="K118">
        <f t="shared" si="22"/>
        <v>3329</v>
      </c>
      <c r="L118">
        <f t="shared" si="22"/>
        <v>669</v>
      </c>
      <c r="N118">
        <f t="shared" si="21"/>
        <v>3329</v>
      </c>
      <c r="O118">
        <f t="shared" si="21"/>
        <v>669</v>
      </c>
    </row>
    <row r="119" spans="9:15">
      <c r="I119">
        <v>3329</v>
      </c>
      <c r="J119">
        <v>669</v>
      </c>
      <c r="K119">
        <f t="shared" si="22"/>
        <v>3329</v>
      </c>
      <c r="L119">
        <f t="shared" si="22"/>
        <v>669</v>
      </c>
      <c r="N119">
        <f t="shared" si="21"/>
        <v>3329</v>
      </c>
      <c r="O119">
        <f t="shared" si="21"/>
        <v>669</v>
      </c>
    </row>
    <row r="120" spans="9:15">
      <c r="I120">
        <v>3329</v>
      </c>
      <c r="J120">
        <v>669</v>
      </c>
      <c r="K120">
        <f t="shared" si="22"/>
        <v>3329</v>
      </c>
      <c r="L120">
        <f t="shared" si="22"/>
        <v>669</v>
      </c>
      <c r="N120">
        <f t="shared" si="21"/>
        <v>3329</v>
      </c>
      <c r="O120">
        <f t="shared" si="21"/>
        <v>669</v>
      </c>
    </row>
    <row r="121" spans="9:15">
      <c r="I121">
        <v>3329</v>
      </c>
      <c r="J121">
        <v>669</v>
      </c>
      <c r="K121">
        <f t="shared" si="22"/>
        <v>3329</v>
      </c>
      <c r="L121">
        <f t="shared" si="22"/>
        <v>669</v>
      </c>
      <c r="N121">
        <f t="shared" si="21"/>
        <v>3329</v>
      </c>
      <c r="O121">
        <f t="shared" si="21"/>
        <v>669</v>
      </c>
    </row>
    <row r="122" spans="9:15">
      <c r="I122">
        <v>3329</v>
      </c>
      <c r="J122">
        <v>669</v>
      </c>
      <c r="K122">
        <f t="shared" si="22"/>
        <v>3329</v>
      </c>
      <c r="L122">
        <f t="shared" si="22"/>
        <v>669</v>
      </c>
      <c r="N122">
        <f t="shared" si="21"/>
        <v>3329</v>
      </c>
      <c r="O122">
        <f t="shared" si="21"/>
        <v>669</v>
      </c>
    </row>
    <row r="123" spans="9:15">
      <c r="I123">
        <v>3329</v>
      </c>
      <c r="J123">
        <v>669</v>
      </c>
      <c r="K123">
        <f t="shared" si="22"/>
        <v>3329</v>
      </c>
      <c r="L123">
        <f t="shared" si="22"/>
        <v>669</v>
      </c>
      <c r="N123">
        <f t="shared" si="21"/>
        <v>3329</v>
      </c>
      <c r="O123">
        <f t="shared" si="21"/>
        <v>669</v>
      </c>
    </row>
    <row r="124" spans="9:15">
      <c r="I124">
        <v>3329</v>
      </c>
      <c r="J124">
        <v>669</v>
      </c>
      <c r="K124">
        <f t="shared" si="22"/>
        <v>3329</v>
      </c>
      <c r="L124">
        <f t="shared" si="22"/>
        <v>669</v>
      </c>
      <c r="N124">
        <f t="shared" si="21"/>
        <v>3329</v>
      </c>
      <c r="O124">
        <f t="shared" si="21"/>
        <v>669</v>
      </c>
    </row>
    <row r="125" spans="9:15">
      <c r="I125">
        <v>3329</v>
      </c>
      <c r="J125">
        <v>669</v>
      </c>
      <c r="K125">
        <f t="shared" si="22"/>
        <v>3329</v>
      </c>
      <c r="L125">
        <f t="shared" si="22"/>
        <v>669</v>
      </c>
      <c r="N125">
        <f t="shared" si="21"/>
        <v>3329</v>
      </c>
      <c r="O125">
        <f t="shared" si="21"/>
        <v>669</v>
      </c>
    </row>
    <row r="126" spans="9:15">
      <c r="I126">
        <v>3329</v>
      </c>
      <c r="J126">
        <v>669</v>
      </c>
      <c r="K126">
        <f t="shared" si="22"/>
        <v>3329</v>
      </c>
      <c r="L126">
        <f t="shared" si="22"/>
        <v>669</v>
      </c>
      <c r="N126">
        <f t="shared" si="21"/>
        <v>3329</v>
      </c>
      <c r="O126">
        <f t="shared" si="21"/>
        <v>669</v>
      </c>
    </row>
    <row r="127" spans="9:15">
      <c r="I127">
        <v>3329</v>
      </c>
      <c r="J127">
        <v>669</v>
      </c>
      <c r="K127">
        <f t="shared" si="22"/>
        <v>3329</v>
      </c>
      <c r="L127">
        <f t="shared" si="22"/>
        <v>669</v>
      </c>
      <c r="N127">
        <f t="shared" si="21"/>
        <v>3329</v>
      </c>
      <c r="O127">
        <f t="shared" si="21"/>
        <v>669</v>
      </c>
    </row>
    <row r="128" spans="9:15">
      <c r="I128">
        <v>3329</v>
      </c>
      <c r="J128">
        <v>669</v>
      </c>
      <c r="K128">
        <f t="shared" si="22"/>
        <v>3329</v>
      </c>
      <c r="L128">
        <f t="shared" si="22"/>
        <v>669</v>
      </c>
      <c r="N128">
        <f t="shared" si="21"/>
        <v>3329</v>
      </c>
      <c r="O128">
        <f t="shared" si="21"/>
        <v>669</v>
      </c>
    </row>
    <row r="129" spans="9:15">
      <c r="I129">
        <v>3329</v>
      </c>
      <c r="J129">
        <v>669</v>
      </c>
      <c r="K129">
        <f t="shared" si="22"/>
        <v>3329</v>
      </c>
      <c r="L129">
        <f t="shared" si="22"/>
        <v>669</v>
      </c>
      <c r="N129">
        <f t="shared" si="21"/>
        <v>3329</v>
      </c>
      <c r="O129">
        <f t="shared" si="21"/>
        <v>669</v>
      </c>
    </row>
    <row r="130" spans="9:15">
      <c r="I130">
        <v>3329</v>
      </c>
      <c r="J130">
        <v>669</v>
      </c>
      <c r="K130">
        <f t="shared" si="22"/>
        <v>3329</v>
      </c>
      <c r="L130">
        <f t="shared" si="22"/>
        <v>669</v>
      </c>
      <c r="N130">
        <f t="shared" si="21"/>
        <v>3329</v>
      </c>
      <c r="O130">
        <f t="shared" si="21"/>
        <v>669</v>
      </c>
    </row>
    <row r="131" spans="9:15">
      <c r="I131">
        <v>3329</v>
      </c>
      <c r="J131">
        <v>669</v>
      </c>
      <c r="K131">
        <f t="shared" si="22"/>
        <v>3329</v>
      </c>
      <c r="L131">
        <f t="shared" si="22"/>
        <v>669</v>
      </c>
      <c r="N131">
        <f t="shared" si="21"/>
        <v>3329</v>
      </c>
      <c r="O131">
        <f t="shared" si="21"/>
        <v>669</v>
      </c>
    </row>
    <row r="132" spans="9:15">
      <c r="I132">
        <v>3329</v>
      </c>
      <c r="J132">
        <v>669</v>
      </c>
      <c r="K132">
        <f t="shared" si="22"/>
        <v>3329</v>
      </c>
      <c r="L132">
        <f t="shared" si="22"/>
        <v>669</v>
      </c>
      <c r="N132">
        <f t="shared" si="21"/>
        <v>3329</v>
      </c>
      <c r="O132">
        <f t="shared" si="21"/>
        <v>669</v>
      </c>
    </row>
    <row r="133" spans="9:15">
      <c r="I133">
        <v>3329</v>
      </c>
      <c r="J133">
        <v>669</v>
      </c>
      <c r="K133">
        <f t="shared" si="22"/>
        <v>3329</v>
      </c>
      <c r="L133">
        <f t="shared" si="22"/>
        <v>669</v>
      </c>
      <c r="N133">
        <f t="shared" si="21"/>
        <v>3329</v>
      </c>
      <c r="O133">
        <f t="shared" si="21"/>
        <v>669</v>
      </c>
    </row>
    <row r="134" spans="9:15">
      <c r="I134">
        <v>3329</v>
      </c>
      <c r="J134">
        <v>669</v>
      </c>
      <c r="K134">
        <f t="shared" si="22"/>
        <v>3329</v>
      </c>
      <c r="L134">
        <f t="shared" si="22"/>
        <v>669</v>
      </c>
      <c r="N134">
        <f t="shared" si="21"/>
        <v>3329</v>
      </c>
      <c r="O134">
        <f t="shared" si="21"/>
        <v>669</v>
      </c>
    </row>
    <row r="135" spans="9:15">
      <c r="I135">
        <v>3329</v>
      </c>
      <c r="J135">
        <v>669</v>
      </c>
      <c r="K135">
        <f t="shared" si="22"/>
        <v>3329</v>
      </c>
      <c r="L135">
        <f t="shared" si="22"/>
        <v>669</v>
      </c>
      <c r="N135">
        <f t="shared" si="21"/>
        <v>3329</v>
      </c>
      <c r="O135">
        <f t="shared" si="21"/>
        <v>669</v>
      </c>
    </row>
    <row r="136" spans="9:15">
      <c r="I136">
        <v>3329</v>
      </c>
      <c r="J136">
        <v>669</v>
      </c>
      <c r="K136">
        <f t="shared" si="22"/>
        <v>3329</v>
      </c>
      <c r="L136">
        <f t="shared" si="22"/>
        <v>669</v>
      </c>
      <c r="N136">
        <f t="shared" si="21"/>
        <v>3329</v>
      </c>
      <c r="O136">
        <f t="shared" si="21"/>
        <v>669</v>
      </c>
    </row>
    <row r="137" spans="9:15">
      <c r="I137">
        <v>3329</v>
      </c>
      <c r="J137">
        <v>669</v>
      </c>
      <c r="K137">
        <f t="shared" si="22"/>
        <v>3329</v>
      </c>
      <c r="L137">
        <f t="shared" si="22"/>
        <v>669</v>
      </c>
      <c r="N137">
        <f t="shared" si="21"/>
        <v>3329</v>
      </c>
      <c r="O137">
        <f t="shared" si="21"/>
        <v>669</v>
      </c>
    </row>
    <row r="138" spans="9:15">
      <c r="I138">
        <v>3329</v>
      </c>
      <c r="J138">
        <v>669</v>
      </c>
      <c r="K138">
        <f t="shared" si="22"/>
        <v>3329</v>
      </c>
      <c r="L138">
        <f t="shared" si="22"/>
        <v>669</v>
      </c>
      <c r="N138">
        <f t="shared" si="21"/>
        <v>3329</v>
      </c>
      <c r="O138">
        <f t="shared" si="21"/>
        <v>669</v>
      </c>
    </row>
    <row r="139" spans="9:15">
      <c r="I139">
        <v>3329</v>
      </c>
      <c r="J139">
        <v>669</v>
      </c>
      <c r="K139">
        <f t="shared" si="22"/>
        <v>3329</v>
      </c>
      <c r="L139">
        <f t="shared" si="22"/>
        <v>669</v>
      </c>
      <c r="N139">
        <f t="shared" si="21"/>
        <v>3329</v>
      </c>
      <c r="O139">
        <f t="shared" si="21"/>
        <v>669</v>
      </c>
    </row>
    <row r="140" spans="9:15">
      <c r="I140">
        <v>3329</v>
      </c>
      <c r="J140">
        <v>669</v>
      </c>
      <c r="K140">
        <f t="shared" si="22"/>
        <v>3329</v>
      </c>
      <c r="L140">
        <f t="shared" si="22"/>
        <v>669</v>
      </c>
      <c r="N140">
        <f t="shared" ref="N140:O203" si="25">F140+I140</f>
        <v>3329</v>
      </c>
      <c r="O140">
        <f t="shared" si="25"/>
        <v>669</v>
      </c>
    </row>
    <row r="141" spans="9:15">
      <c r="I141">
        <v>3329</v>
      </c>
      <c r="J141">
        <v>669</v>
      </c>
      <c r="K141">
        <f t="shared" si="22"/>
        <v>3329</v>
      </c>
      <c r="L141">
        <f t="shared" si="22"/>
        <v>669</v>
      </c>
      <c r="N141">
        <f t="shared" si="25"/>
        <v>3329</v>
      </c>
      <c r="O141">
        <f t="shared" si="25"/>
        <v>669</v>
      </c>
    </row>
    <row r="142" spans="9:15">
      <c r="I142">
        <v>3329</v>
      </c>
      <c r="J142">
        <v>669</v>
      </c>
      <c r="K142">
        <f t="shared" ref="K142:L205" si="26">C142+I142</f>
        <v>3329</v>
      </c>
      <c r="L142">
        <f t="shared" si="26"/>
        <v>669</v>
      </c>
      <c r="N142">
        <f t="shared" si="25"/>
        <v>3329</v>
      </c>
      <c r="O142">
        <f t="shared" si="25"/>
        <v>669</v>
      </c>
    </row>
    <row r="143" spans="9:15">
      <c r="I143">
        <v>3329</v>
      </c>
      <c r="J143">
        <v>669</v>
      </c>
      <c r="K143">
        <f t="shared" si="26"/>
        <v>3329</v>
      </c>
      <c r="L143">
        <f t="shared" si="26"/>
        <v>669</v>
      </c>
      <c r="N143">
        <f t="shared" si="25"/>
        <v>3329</v>
      </c>
      <c r="O143">
        <f t="shared" si="25"/>
        <v>669</v>
      </c>
    </row>
    <row r="144" spans="9:15">
      <c r="I144">
        <v>3329</v>
      </c>
      <c r="J144">
        <v>669</v>
      </c>
      <c r="K144">
        <f t="shared" si="26"/>
        <v>3329</v>
      </c>
      <c r="L144">
        <f t="shared" si="26"/>
        <v>669</v>
      </c>
      <c r="N144">
        <f t="shared" si="25"/>
        <v>3329</v>
      </c>
      <c r="O144">
        <f t="shared" si="25"/>
        <v>669</v>
      </c>
    </row>
    <row r="145" spans="9:15">
      <c r="I145">
        <v>3329</v>
      </c>
      <c r="J145">
        <v>669</v>
      </c>
      <c r="K145">
        <f t="shared" si="26"/>
        <v>3329</v>
      </c>
      <c r="L145">
        <f t="shared" si="26"/>
        <v>669</v>
      </c>
      <c r="N145">
        <f t="shared" si="25"/>
        <v>3329</v>
      </c>
      <c r="O145">
        <f t="shared" si="25"/>
        <v>669</v>
      </c>
    </row>
    <row r="146" spans="9:15">
      <c r="I146">
        <v>3329</v>
      </c>
      <c r="J146">
        <v>669</v>
      </c>
      <c r="K146">
        <f t="shared" si="26"/>
        <v>3329</v>
      </c>
      <c r="L146">
        <f t="shared" si="26"/>
        <v>669</v>
      </c>
      <c r="N146">
        <f t="shared" si="25"/>
        <v>3329</v>
      </c>
      <c r="O146">
        <f t="shared" si="25"/>
        <v>669</v>
      </c>
    </row>
    <row r="147" spans="9:15">
      <c r="I147">
        <v>3329</v>
      </c>
      <c r="J147">
        <v>669</v>
      </c>
      <c r="K147">
        <f t="shared" si="26"/>
        <v>3329</v>
      </c>
      <c r="L147">
        <f t="shared" si="26"/>
        <v>669</v>
      </c>
      <c r="N147">
        <f t="shared" si="25"/>
        <v>3329</v>
      </c>
      <c r="O147">
        <f t="shared" si="25"/>
        <v>669</v>
      </c>
    </row>
    <row r="148" spans="9:15">
      <c r="I148">
        <v>3329</v>
      </c>
      <c r="J148">
        <v>669</v>
      </c>
      <c r="K148">
        <f t="shared" si="26"/>
        <v>3329</v>
      </c>
      <c r="L148">
        <f t="shared" si="26"/>
        <v>669</v>
      </c>
      <c r="N148">
        <f t="shared" si="25"/>
        <v>3329</v>
      </c>
      <c r="O148">
        <f t="shared" si="25"/>
        <v>669</v>
      </c>
    </row>
    <row r="149" spans="9:15">
      <c r="I149">
        <v>3329</v>
      </c>
      <c r="J149">
        <v>669</v>
      </c>
      <c r="K149">
        <f t="shared" si="26"/>
        <v>3329</v>
      </c>
      <c r="L149">
        <f t="shared" si="26"/>
        <v>669</v>
      </c>
      <c r="N149">
        <f t="shared" si="25"/>
        <v>3329</v>
      </c>
      <c r="O149">
        <f t="shared" si="25"/>
        <v>669</v>
      </c>
    </row>
    <row r="150" spans="9:15">
      <c r="I150">
        <v>3329</v>
      </c>
      <c r="J150">
        <v>669</v>
      </c>
      <c r="K150">
        <f t="shared" si="26"/>
        <v>3329</v>
      </c>
      <c r="L150">
        <f t="shared" si="26"/>
        <v>669</v>
      </c>
      <c r="N150">
        <f t="shared" si="25"/>
        <v>3329</v>
      </c>
      <c r="O150">
        <f t="shared" si="25"/>
        <v>669</v>
      </c>
    </row>
    <row r="151" spans="9:15">
      <c r="I151">
        <v>3329</v>
      </c>
      <c r="J151">
        <v>669</v>
      </c>
      <c r="K151">
        <f t="shared" si="26"/>
        <v>3329</v>
      </c>
      <c r="L151">
        <f t="shared" si="26"/>
        <v>669</v>
      </c>
      <c r="N151">
        <f t="shared" si="25"/>
        <v>3329</v>
      </c>
      <c r="O151">
        <f t="shared" si="25"/>
        <v>669</v>
      </c>
    </row>
    <row r="152" spans="9:15">
      <c r="I152">
        <v>3329</v>
      </c>
      <c r="J152">
        <v>669</v>
      </c>
      <c r="K152">
        <f t="shared" si="26"/>
        <v>3329</v>
      </c>
      <c r="L152">
        <f t="shared" si="26"/>
        <v>669</v>
      </c>
      <c r="N152">
        <f t="shared" si="25"/>
        <v>3329</v>
      </c>
      <c r="O152">
        <f t="shared" si="25"/>
        <v>669</v>
      </c>
    </row>
    <row r="153" spans="9:15">
      <c r="I153">
        <v>3329</v>
      </c>
      <c r="J153">
        <v>669</v>
      </c>
      <c r="K153">
        <f t="shared" si="26"/>
        <v>3329</v>
      </c>
      <c r="L153">
        <f t="shared" si="26"/>
        <v>669</v>
      </c>
      <c r="N153">
        <f t="shared" si="25"/>
        <v>3329</v>
      </c>
      <c r="O153">
        <f t="shared" si="25"/>
        <v>669</v>
      </c>
    </row>
    <row r="154" spans="9:15">
      <c r="I154">
        <v>3329</v>
      </c>
      <c r="J154">
        <v>669</v>
      </c>
      <c r="K154">
        <f t="shared" si="26"/>
        <v>3329</v>
      </c>
      <c r="L154">
        <f t="shared" si="26"/>
        <v>669</v>
      </c>
      <c r="N154">
        <f t="shared" si="25"/>
        <v>3329</v>
      </c>
      <c r="O154">
        <f t="shared" si="25"/>
        <v>669</v>
      </c>
    </row>
    <row r="155" spans="9:15">
      <c r="I155">
        <v>3329</v>
      </c>
      <c r="J155">
        <v>669</v>
      </c>
      <c r="K155">
        <f t="shared" si="26"/>
        <v>3329</v>
      </c>
      <c r="L155">
        <f t="shared" si="26"/>
        <v>669</v>
      </c>
      <c r="N155">
        <f t="shared" si="25"/>
        <v>3329</v>
      </c>
      <c r="O155">
        <f t="shared" si="25"/>
        <v>669</v>
      </c>
    </row>
    <row r="156" spans="9:15">
      <c r="I156">
        <v>3329</v>
      </c>
      <c r="J156">
        <v>669</v>
      </c>
      <c r="K156">
        <f t="shared" si="26"/>
        <v>3329</v>
      </c>
      <c r="L156">
        <f t="shared" si="26"/>
        <v>669</v>
      </c>
      <c r="N156">
        <f t="shared" si="25"/>
        <v>3329</v>
      </c>
      <c r="O156">
        <f t="shared" si="25"/>
        <v>669</v>
      </c>
    </row>
    <row r="157" spans="9:15">
      <c r="I157">
        <v>3329</v>
      </c>
      <c r="J157">
        <v>669</v>
      </c>
      <c r="K157">
        <f t="shared" si="26"/>
        <v>3329</v>
      </c>
      <c r="L157">
        <f t="shared" si="26"/>
        <v>669</v>
      </c>
      <c r="N157">
        <f t="shared" si="25"/>
        <v>3329</v>
      </c>
      <c r="O157">
        <f t="shared" si="25"/>
        <v>669</v>
      </c>
    </row>
    <row r="158" spans="9:15">
      <c r="I158">
        <v>3329</v>
      </c>
      <c r="J158">
        <v>669</v>
      </c>
      <c r="K158">
        <f t="shared" si="26"/>
        <v>3329</v>
      </c>
      <c r="L158">
        <f t="shared" si="26"/>
        <v>669</v>
      </c>
      <c r="N158">
        <f t="shared" si="25"/>
        <v>3329</v>
      </c>
      <c r="O158">
        <f t="shared" si="25"/>
        <v>669</v>
      </c>
    </row>
    <row r="159" spans="9:15">
      <c r="I159">
        <v>3329</v>
      </c>
      <c r="J159">
        <v>669</v>
      </c>
      <c r="K159">
        <f t="shared" si="26"/>
        <v>3329</v>
      </c>
      <c r="L159">
        <f t="shared" si="26"/>
        <v>669</v>
      </c>
      <c r="N159">
        <f t="shared" si="25"/>
        <v>3329</v>
      </c>
      <c r="O159">
        <f t="shared" si="25"/>
        <v>669</v>
      </c>
    </row>
    <row r="160" spans="9:15">
      <c r="I160">
        <v>3329</v>
      </c>
      <c r="J160">
        <v>669</v>
      </c>
      <c r="K160">
        <f t="shared" si="26"/>
        <v>3329</v>
      </c>
      <c r="L160">
        <f t="shared" si="26"/>
        <v>669</v>
      </c>
      <c r="N160">
        <f t="shared" si="25"/>
        <v>3329</v>
      </c>
      <c r="O160">
        <f t="shared" si="25"/>
        <v>669</v>
      </c>
    </row>
    <row r="161" spans="9:15">
      <c r="I161">
        <v>3329</v>
      </c>
      <c r="J161">
        <v>669</v>
      </c>
      <c r="K161">
        <f t="shared" si="26"/>
        <v>3329</v>
      </c>
      <c r="L161">
        <f t="shared" si="26"/>
        <v>669</v>
      </c>
      <c r="N161">
        <f t="shared" si="25"/>
        <v>3329</v>
      </c>
      <c r="O161">
        <f t="shared" si="25"/>
        <v>669</v>
      </c>
    </row>
    <row r="162" spans="9:15">
      <c r="I162">
        <v>3329</v>
      </c>
      <c r="J162">
        <v>669</v>
      </c>
      <c r="K162">
        <f t="shared" si="26"/>
        <v>3329</v>
      </c>
      <c r="L162">
        <f t="shared" si="26"/>
        <v>669</v>
      </c>
      <c r="N162">
        <f t="shared" si="25"/>
        <v>3329</v>
      </c>
      <c r="O162">
        <f t="shared" si="25"/>
        <v>669</v>
      </c>
    </row>
    <row r="163" spans="9:15">
      <c r="I163">
        <v>3329</v>
      </c>
      <c r="J163">
        <v>669</v>
      </c>
      <c r="K163">
        <f t="shared" si="26"/>
        <v>3329</v>
      </c>
      <c r="L163">
        <f t="shared" si="26"/>
        <v>669</v>
      </c>
      <c r="N163">
        <f t="shared" si="25"/>
        <v>3329</v>
      </c>
      <c r="O163">
        <f t="shared" si="25"/>
        <v>669</v>
      </c>
    </row>
    <row r="164" spans="9:15">
      <c r="I164">
        <v>3329</v>
      </c>
      <c r="J164">
        <v>669</v>
      </c>
      <c r="K164">
        <f t="shared" si="26"/>
        <v>3329</v>
      </c>
      <c r="L164">
        <f t="shared" si="26"/>
        <v>669</v>
      </c>
      <c r="N164">
        <f t="shared" si="25"/>
        <v>3329</v>
      </c>
      <c r="O164">
        <f t="shared" si="25"/>
        <v>669</v>
      </c>
    </row>
    <row r="165" spans="9:15">
      <c r="I165">
        <v>3329</v>
      </c>
      <c r="J165">
        <v>669</v>
      </c>
      <c r="K165">
        <f t="shared" si="26"/>
        <v>3329</v>
      </c>
      <c r="L165">
        <f t="shared" si="26"/>
        <v>669</v>
      </c>
      <c r="N165">
        <f t="shared" si="25"/>
        <v>3329</v>
      </c>
      <c r="O165">
        <f t="shared" si="25"/>
        <v>669</v>
      </c>
    </row>
    <row r="166" spans="9:15">
      <c r="I166">
        <v>3329</v>
      </c>
      <c r="J166">
        <v>669</v>
      </c>
      <c r="K166">
        <f t="shared" si="26"/>
        <v>3329</v>
      </c>
      <c r="L166">
        <f t="shared" si="26"/>
        <v>669</v>
      </c>
      <c r="N166">
        <f t="shared" si="25"/>
        <v>3329</v>
      </c>
      <c r="O166">
        <f t="shared" si="25"/>
        <v>669</v>
      </c>
    </row>
    <row r="167" spans="9:15">
      <c r="I167">
        <v>3329</v>
      </c>
      <c r="J167">
        <v>669</v>
      </c>
      <c r="K167">
        <f t="shared" si="26"/>
        <v>3329</v>
      </c>
      <c r="L167">
        <f t="shared" si="26"/>
        <v>669</v>
      </c>
      <c r="N167">
        <f t="shared" si="25"/>
        <v>3329</v>
      </c>
      <c r="O167">
        <f t="shared" si="25"/>
        <v>669</v>
      </c>
    </row>
    <row r="168" spans="9:15">
      <c r="I168">
        <v>3329</v>
      </c>
      <c r="J168">
        <v>669</v>
      </c>
      <c r="K168">
        <f t="shared" si="26"/>
        <v>3329</v>
      </c>
      <c r="L168">
        <f t="shared" si="26"/>
        <v>669</v>
      </c>
      <c r="N168">
        <f t="shared" si="25"/>
        <v>3329</v>
      </c>
      <c r="O168">
        <f t="shared" si="25"/>
        <v>669</v>
      </c>
    </row>
    <row r="169" spans="9:15">
      <c r="I169">
        <v>3329</v>
      </c>
      <c r="J169">
        <v>669</v>
      </c>
      <c r="K169">
        <f t="shared" si="26"/>
        <v>3329</v>
      </c>
      <c r="L169">
        <f t="shared" si="26"/>
        <v>669</v>
      </c>
      <c r="N169">
        <f t="shared" si="25"/>
        <v>3329</v>
      </c>
      <c r="O169">
        <f t="shared" si="25"/>
        <v>669</v>
      </c>
    </row>
    <row r="170" spans="9:15">
      <c r="I170">
        <v>3329</v>
      </c>
      <c r="J170">
        <v>669</v>
      </c>
      <c r="K170">
        <f t="shared" si="26"/>
        <v>3329</v>
      </c>
      <c r="L170">
        <f t="shared" si="26"/>
        <v>669</v>
      </c>
      <c r="N170">
        <f t="shared" si="25"/>
        <v>3329</v>
      </c>
      <c r="O170">
        <f t="shared" si="25"/>
        <v>669</v>
      </c>
    </row>
    <row r="171" spans="9:15">
      <c r="I171">
        <v>3329</v>
      </c>
      <c r="J171">
        <v>669</v>
      </c>
      <c r="K171">
        <f t="shared" si="26"/>
        <v>3329</v>
      </c>
      <c r="L171">
        <f t="shared" si="26"/>
        <v>669</v>
      </c>
      <c r="N171">
        <f t="shared" si="25"/>
        <v>3329</v>
      </c>
      <c r="O171">
        <f t="shared" si="25"/>
        <v>669</v>
      </c>
    </row>
    <row r="172" spans="9:15">
      <c r="I172">
        <v>3329</v>
      </c>
      <c r="J172">
        <v>669</v>
      </c>
      <c r="K172">
        <f t="shared" si="26"/>
        <v>3329</v>
      </c>
      <c r="L172">
        <f t="shared" si="26"/>
        <v>669</v>
      </c>
      <c r="N172">
        <f t="shared" si="25"/>
        <v>3329</v>
      </c>
      <c r="O172">
        <f t="shared" si="25"/>
        <v>669</v>
      </c>
    </row>
    <row r="173" spans="9:15">
      <c r="I173">
        <v>3329</v>
      </c>
      <c r="J173">
        <v>669</v>
      </c>
      <c r="K173">
        <f t="shared" si="26"/>
        <v>3329</v>
      </c>
      <c r="L173">
        <f t="shared" si="26"/>
        <v>669</v>
      </c>
      <c r="N173">
        <f t="shared" si="25"/>
        <v>3329</v>
      </c>
      <c r="O173">
        <f t="shared" si="25"/>
        <v>669</v>
      </c>
    </row>
    <row r="174" spans="9:15">
      <c r="I174">
        <v>3329</v>
      </c>
      <c r="J174">
        <v>669</v>
      </c>
      <c r="K174">
        <f t="shared" si="26"/>
        <v>3329</v>
      </c>
      <c r="L174">
        <f t="shared" si="26"/>
        <v>669</v>
      </c>
      <c r="N174">
        <f t="shared" si="25"/>
        <v>3329</v>
      </c>
      <c r="O174">
        <f t="shared" si="25"/>
        <v>669</v>
      </c>
    </row>
    <row r="175" spans="9:15">
      <c r="I175">
        <v>3329</v>
      </c>
      <c r="J175">
        <v>669</v>
      </c>
      <c r="K175">
        <f t="shared" si="26"/>
        <v>3329</v>
      </c>
      <c r="L175">
        <f t="shared" si="26"/>
        <v>669</v>
      </c>
      <c r="N175">
        <f t="shared" si="25"/>
        <v>3329</v>
      </c>
      <c r="O175">
        <f t="shared" si="25"/>
        <v>669</v>
      </c>
    </row>
    <row r="176" spans="9:15">
      <c r="I176">
        <v>3329</v>
      </c>
      <c r="J176">
        <v>669</v>
      </c>
      <c r="K176">
        <f t="shared" si="26"/>
        <v>3329</v>
      </c>
      <c r="L176">
        <f t="shared" si="26"/>
        <v>669</v>
      </c>
      <c r="N176">
        <f t="shared" si="25"/>
        <v>3329</v>
      </c>
      <c r="O176">
        <f t="shared" si="25"/>
        <v>669</v>
      </c>
    </row>
    <row r="177" spans="9:15">
      <c r="I177">
        <v>3329</v>
      </c>
      <c r="J177">
        <v>669</v>
      </c>
      <c r="K177">
        <f t="shared" si="26"/>
        <v>3329</v>
      </c>
      <c r="L177">
        <f t="shared" si="26"/>
        <v>669</v>
      </c>
      <c r="N177">
        <f t="shared" si="25"/>
        <v>3329</v>
      </c>
      <c r="O177">
        <f t="shared" si="25"/>
        <v>669</v>
      </c>
    </row>
    <row r="178" spans="9:15">
      <c r="I178">
        <v>3329</v>
      </c>
      <c r="J178">
        <v>669</v>
      </c>
      <c r="K178">
        <f t="shared" si="26"/>
        <v>3329</v>
      </c>
      <c r="L178">
        <f t="shared" si="26"/>
        <v>669</v>
      </c>
      <c r="N178">
        <f t="shared" si="25"/>
        <v>3329</v>
      </c>
      <c r="O178">
        <f t="shared" si="25"/>
        <v>669</v>
      </c>
    </row>
    <row r="179" spans="9:15">
      <c r="I179">
        <v>3329</v>
      </c>
      <c r="J179">
        <v>669</v>
      </c>
      <c r="K179">
        <f t="shared" si="26"/>
        <v>3329</v>
      </c>
      <c r="L179">
        <f t="shared" si="26"/>
        <v>669</v>
      </c>
      <c r="N179">
        <f t="shared" si="25"/>
        <v>3329</v>
      </c>
      <c r="O179">
        <f t="shared" si="25"/>
        <v>669</v>
      </c>
    </row>
    <row r="180" spans="9:15">
      <c r="I180">
        <v>3329</v>
      </c>
      <c r="J180">
        <v>669</v>
      </c>
      <c r="K180">
        <f t="shared" si="26"/>
        <v>3329</v>
      </c>
      <c r="L180">
        <f t="shared" si="26"/>
        <v>669</v>
      </c>
      <c r="N180">
        <f t="shared" si="25"/>
        <v>3329</v>
      </c>
      <c r="O180">
        <f t="shared" si="25"/>
        <v>669</v>
      </c>
    </row>
    <row r="181" spans="9:15">
      <c r="I181">
        <v>3329</v>
      </c>
      <c r="J181">
        <v>669</v>
      </c>
      <c r="K181">
        <f t="shared" si="26"/>
        <v>3329</v>
      </c>
      <c r="L181">
        <f t="shared" si="26"/>
        <v>669</v>
      </c>
      <c r="N181">
        <f t="shared" si="25"/>
        <v>3329</v>
      </c>
      <c r="O181">
        <f t="shared" si="25"/>
        <v>669</v>
      </c>
    </row>
    <row r="182" spans="9:15">
      <c r="I182">
        <v>3329</v>
      </c>
      <c r="J182">
        <v>669</v>
      </c>
      <c r="K182">
        <f t="shared" si="26"/>
        <v>3329</v>
      </c>
      <c r="L182">
        <f t="shared" si="26"/>
        <v>669</v>
      </c>
      <c r="N182">
        <f t="shared" si="25"/>
        <v>3329</v>
      </c>
      <c r="O182">
        <f t="shared" si="25"/>
        <v>669</v>
      </c>
    </row>
    <row r="183" spans="9:15">
      <c r="I183">
        <v>3329</v>
      </c>
      <c r="J183">
        <v>669</v>
      </c>
      <c r="K183">
        <f t="shared" si="26"/>
        <v>3329</v>
      </c>
      <c r="L183">
        <f t="shared" si="26"/>
        <v>669</v>
      </c>
      <c r="N183">
        <f t="shared" si="25"/>
        <v>3329</v>
      </c>
      <c r="O183">
        <f t="shared" si="25"/>
        <v>669</v>
      </c>
    </row>
    <row r="184" spans="9:15">
      <c r="I184">
        <v>3329</v>
      </c>
      <c r="J184">
        <v>669</v>
      </c>
      <c r="K184">
        <f t="shared" si="26"/>
        <v>3329</v>
      </c>
      <c r="L184">
        <f t="shared" si="26"/>
        <v>669</v>
      </c>
      <c r="N184">
        <f t="shared" si="25"/>
        <v>3329</v>
      </c>
      <c r="O184">
        <f t="shared" si="25"/>
        <v>669</v>
      </c>
    </row>
    <row r="185" spans="9:15">
      <c r="I185">
        <v>3329</v>
      </c>
      <c r="J185">
        <v>669</v>
      </c>
      <c r="K185">
        <f t="shared" si="26"/>
        <v>3329</v>
      </c>
      <c r="L185">
        <f t="shared" si="26"/>
        <v>669</v>
      </c>
      <c r="N185">
        <f t="shared" si="25"/>
        <v>3329</v>
      </c>
      <c r="O185">
        <f t="shared" si="25"/>
        <v>669</v>
      </c>
    </row>
    <row r="186" spans="9:15">
      <c r="I186">
        <v>3329</v>
      </c>
      <c r="J186">
        <v>669</v>
      </c>
      <c r="K186">
        <f t="shared" si="26"/>
        <v>3329</v>
      </c>
      <c r="L186">
        <f t="shared" si="26"/>
        <v>669</v>
      </c>
      <c r="N186">
        <f t="shared" si="25"/>
        <v>3329</v>
      </c>
      <c r="O186">
        <f t="shared" si="25"/>
        <v>669</v>
      </c>
    </row>
    <row r="187" spans="9:15">
      <c r="I187">
        <v>3329</v>
      </c>
      <c r="J187">
        <v>669</v>
      </c>
      <c r="K187">
        <f t="shared" si="26"/>
        <v>3329</v>
      </c>
      <c r="L187">
        <f t="shared" si="26"/>
        <v>669</v>
      </c>
      <c r="N187">
        <f t="shared" si="25"/>
        <v>3329</v>
      </c>
      <c r="O187">
        <f t="shared" si="25"/>
        <v>669</v>
      </c>
    </row>
    <row r="188" spans="9:15">
      <c r="I188">
        <v>3329</v>
      </c>
      <c r="J188">
        <v>669</v>
      </c>
      <c r="K188">
        <f t="shared" si="26"/>
        <v>3329</v>
      </c>
      <c r="L188">
        <f t="shared" si="26"/>
        <v>669</v>
      </c>
      <c r="N188">
        <f t="shared" si="25"/>
        <v>3329</v>
      </c>
      <c r="O188">
        <f t="shared" si="25"/>
        <v>669</v>
      </c>
    </row>
    <row r="189" spans="9:15">
      <c r="I189">
        <v>3329</v>
      </c>
      <c r="J189">
        <v>669</v>
      </c>
      <c r="K189">
        <f t="shared" si="26"/>
        <v>3329</v>
      </c>
      <c r="L189">
        <f t="shared" si="26"/>
        <v>669</v>
      </c>
      <c r="N189">
        <f t="shared" si="25"/>
        <v>3329</v>
      </c>
      <c r="O189">
        <f t="shared" si="25"/>
        <v>669</v>
      </c>
    </row>
    <row r="190" spans="9:15">
      <c r="I190">
        <v>3329</v>
      </c>
      <c r="J190">
        <v>669</v>
      </c>
      <c r="K190">
        <f t="shared" si="26"/>
        <v>3329</v>
      </c>
      <c r="L190">
        <f t="shared" si="26"/>
        <v>669</v>
      </c>
      <c r="N190">
        <f t="shared" si="25"/>
        <v>3329</v>
      </c>
      <c r="O190">
        <f t="shared" si="25"/>
        <v>669</v>
      </c>
    </row>
    <row r="191" spans="9:15">
      <c r="I191">
        <v>3329</v>
      </c>
      <c r="J191">
        <v>669</v>
      </c>
      <c r="K191">
        <f t="shared" si="26"/>
        <v>3329</v>
      </c>
      <c r="L191">
        <f t="shared" si="26"/>
        <v>669</v>
      </c>
      <c r="N191">
        <f t="shared" si="25"/>
        <v>3329</v>
      </c>
      <c r="O191">
        <f t="shared" si="25"/>
        <v>669</v>
      </c>
    </row>
    <row r="192" spans="9:15">
      <c r="I192">
        <v>3329</v>
      </c>
      <c r="J192">
        <v>669</v>
      </c>
      <c r="K192">
        <f t="shared" si="26"/>
        <v>3329</v>
      </c>
      <c r="L192">
        <f t="shared" si="26"/>
        <v>669</v>
      </c>
      <c r="N192">
        <f t="shared" si="25"/>
        <v>3329</v>
      </c>
      <c r="O192">
        <f t="shared" si="25"/>
        <v>669</v>
      </c>
    </row>
    <row r="193" spans="9:15">
      <c r="I193">
        <v>3329</v>
      </c>
      <c r="J193">
        <v>669</v>
      </c>
      <c r="K193">
        <f t="shared" si="26"/>
        <v>3329</v>
      </c>
      <c r="L193">
        <f t="shared" si="26"/>
        <v>669</v>
      </c>
      <c r="N193">
        <f t="shared" si="25"/>
        <v>3329</v>
      </c>
      <c r="O193">
        <f t="shared" si="25"/>
        <v>669</v>
      </c>
    </row>
    <row r="194" spans="9:15">
      <c r="I194">
        <v>3329</v>
      </c>
      <c r="J194">
        <v>669</v>
      </c>
      <c r="K194">
        <f t="shared" si="26"/>
        <v>3329</v>
      </c>
      <c r="L194">
        <f t="shared" si="26"/>
        <v>669</v>
      </c>
      <c r="N194">
        <f t="shared" si="25"/>
        <v>3329</v>
      </c>
      <c r="O194">
        <f t="shared" si="25"/>
        <v>669</v>
      </c>
    </row>
    <row r="195" spans="9:15">
      <c r="I195">
        <v>3329</v>
      </c>
      <c r="J195">
        <v>669</v>
      </c>
      <c r="K195">
        <f t="shared" si="26"/>
        <v>3329</v>
      </c>
      <c r="L195">
        <f t="shared" si="26"/>
        <v>669</v>
      </c>
      <c r="N195">
        <f t="shared" si="25"/>
        <v>3329</v>
      </c>
      <c r="O195">
        <f t="shared" si="25"/>
        <v>669</v>
      </c>
    </row>
    <row r="196" spans="9:15">
      <c r="I196">
        <v>3329</v>
      </c>
      <c r="J196">
        <v>669</v>
      </c>
      <c r="K196">
        <f t="shared" si="26"/>
        <v>3329</v>
      </c>
      <c r="L196">
        <f t="shared" si="26"/>
        <v>669</v>
      </c>
      <c r="N196">
        <f t="shared" si="25"/>
        <v>3329</v>
      </c>
      <c r="O196">
        <f t="shared" si="25"/>
        <v>669</v>
      </c>
    </row>
    <row r="197" spans="9:15">
      <c r="I197">
        <v>3329</v>
      </c>
      <c r="J197">
        <v>669</v>
      </c>
      <c r="K197">
        <f t="shared" si="26"/>
        <v>3329</v>
      </c>
      <c r="L197">
        <f t="shared" si="26"/>
        <v>669</v>
      </c>
      <c r="N197">
        <f t="shared" si="25"/>
        <v>3329</v>
      </c>
      <c r="O197">
        <f t="shared" si="25"/>
        <v>669</v>
      </c>
    </row>
    <row r="198" spans="9:15">
      <c r="I198">
        <v>3329</v>
      </c>
      <c r="J198">
        <v>669</v>
      </c>
      <c r="K198">
        <f t="shared" si="26"/>
        <v>3329</v>
      </c>
      <c r="L198">
        <f t="shared" si="26"/>
        <v>669</v>
      </c>
      <c r="N198">
        <f t="shared" si="25"/>
        <v>3329</v>
      </c>
      <c r="O198">
        <f t="shared" si="25"/>
        <v>669</v>
      </c>
    </row>
    <row r="199" spans="9:15">
      <c r="I199">
        <v>3329</v>
      </c>
      <c r="J199">
        <v>669</v>
      </c>
      <c r="K199">
        <f t="shared" si="26"/>
        <v>3329</v>
      </c>
      <c r="L199">
        <f t="shared" si="26"/>
        <v>669</v>
      </c>
      <c r="N199">
        <f t="shared" si="25"/>
        <v>3329</v>
      </c>
      <c r="O199">
        <f t="shared" si="25"/>
        <v>669</v>
      </c>
    </row>
    <row r="200" spans="9:15">
      <c r="I200">
        <v>3329</v>
      </c>
      <c r="J200">
        <v>669</v>
      </c>
      <c r="K200">
        <f t="shared" si="26"/>
        <v>3329</v>
      </c>
      <c r="L200">
        <f t="shared" si="26"/>
        <v>669</v>
      </c>
      <c r="N200">
        <f t="shared" si="25"/>
        <v>3329</v>
      </c>
      <c r="O200">
        <f t="shared" si="25"/>
        <v>669</v>
      </c>
    </row>
    <row r="201" spans="9:15">
      <c r="I201">
        <v>3329</v>
      </c>
      <c r="J201">
        <v>669</v>
      </c>
      <c r="K201">
        <f t="shared" si="26"/>
        <v>3329</v>
      </c>
      <c r="L201">
        <f t="shared" si="26"/>
        <v>669</v>
      </c>
      <c r="N201">
        <f t="shared" si="25"/>
        <v>3329</v>
      </c>
      <c r="O201">
        <f t="shared" si="25"/>
        <v>669</v>
      </c>
    </row>
    <row r="202" spans="9:15">
      <c r="I202">
        <v>3329</v>
      </c>
      <c r="J202">
        <v>669</v>
      </c>
      <c r="K202">
        <f t="shared" si="26"/>
        <v>3329</v>
      </c>
      <c r="L202">
        <f t="shared" si="26"/>
        <v>669</v>
      </c>
      <c r="N202">
        <f t="shared" si="25"/>
        <v>3329</v>
      </c>
      <c r="O202">
        <f t="shared" si="25"/>
        <v>669</v>
      </c>
    </row>
    <row r="203" spans="9:15">
      <c r="I203">
        <v>3329</v>
      </c>
      <c r="J203">
        <v>669</v>
      </c>
      <c r="K203">
        <f t="shared" si="26"/>
        <v>3329</v>
      </c>
      <c r="L203">
        <f t="shared" si="26"/>
        <v>669</v>
      </c>
      <c r="N203">
        <f t="shared" si="25"/>
        <v>3329</v>
      </c>
      <c r="O203">
        <f t="shared" si="25"/>
        <v>669</v>
      </c>
    </row>
    <row r="204" spans="9:15">
      <c r="I204">
        <v>3329</v>
      </c>
      <c r="J204">
        <v>669</v>
      </c>
      <c r="K204">
        <f t="shared" si="26"/>
        <v>3329</v>
      </c>
      <c r="L204">
        <f t="shared" si="26"/>
        <v>669</v>
      </c>
      <c r="N204">
        <f t="shared" ref="N204:O236" si="27">F204+I204</f>
        <v>3329</v>
      </c>
      <c r="O204">
        <f t="shared" si="27"/>
        <v>669</v>
      </c>
    </row>
    <row r="205" spans="9:15">
      <c r="I205">
        <v>3329</v>
      </c>
      <c r="J205">
        <v>669</v>
      </c>
      <c r="K205">
        <f t="shared" si="26"/>
        <v>3329</v>
      </c>
      <c r="L205">
        <f t="shared" si="26"/>
        <v>669</v>
      </c>
      <c r="N205">
        <f t="shared" si="27"/>
        <v>3329</v>
      </c>
      <c r="O205">
        <f t="shared" si="27"/>
        <v>669</v>
      </c>
    </row>
    <row r="206" spans="9:15">
      <c r="I206">
        <v>3329</v>
      </c>
      <c r="J206">
        <v>669</v>
      </c>
      <c r="K206">
        <f t="shared" ref="K206:L234" si="28">C206+I206</f>
        <v>3329</v>
      </c>
      <c r="L206">
        <f t="shared" si="28"/>
        <v>669</v>
      </c>
      <c r="N206">
        <f t="shared" si="27"/>
        <v>3329</v>
      </c>
      <c r="O206">
        <f t="shared" si="27"/>
        <v>669</v>
      </c>
    </row>
    <row r="207" spans="9:15">
      <c r="I207">
        <v>3329</v>
      </c>
      <c r="J207">
        <v>669</v>
      </c>
      <c r="K207">
        <f t="shared" si="28"/>
        <v>3329</v>
      </c>
      <c r="L207">
        <f t="shared" si="28"/>
        <v>669</v>
      </c>
      <c r="N207">
        <f t="shared" si="27"/>
        <v>3329</v>
      </c>
      <c r="O207">
        <f t="shared" si="27"/>
        <v>669</v>
      </c>
    </row>
    <row r="208" spans="9:15">
      <c r="I208">
        <v>3329</v>
      </c>
      <c r="J208">
        <v>669</v>
      </c>
      <c r="K208">
        <f t="shared" si="28"/>
        <v>3329</v>
      </c>
      <c r="L208">
        <f t="shared" si="28"/>
        <v>669</v>
      </c>
      <c r="N208">
        <f t="shared" si="27"/>
        <v>3329</v>
      </c>
      <c r="O208">
        <f t="shared" si="27"/>
        <v>669</v>
      </c>
    </row>
    <row r="209" spans="9:15">
      <c r="I209">
        <v>3329</v>
      </c>
      <c r="J209">
        <v>669</v>
      </c>
      <c r="K209">
        <f t="shared" si="28"/>
        <v>3329</v>
      </c>
      <c r="L209">
        <f t="shared" si="28"/>
        <v>669</v>
      </c>
      <c r="N209">
        <f t="shared" si="27"/>
        <v>3329</v>
      </c>
      <c r="O209">
        <f t="shared" si="27"/>
        <v>669</v>
      </c>
    </row>
    <row r="210" spans="9:15">
      <c r="I210">
        <v>3329</v>
      </c>
      <c r="J210">
        <v>669</v>
      </c>
      <c r="K210">
        <f t="shared" si="28"/>
        <v>3329</v>
      </c>
      <c r="L210">
        <f t="shared" si="28"/>
        <v>669</v>
      </c>
      <c r="N210">
        <f t="shared" si="27"/>
        <v>3329</v>
      </c>
      <c r="O210">
        <f t="shared" si="27"/>
        <v>669</v>
      </c>
    </row>
    <row r="211" spans="9:15">
      <c r="I211">
        <v>3329</v>
      </c>
      <c r="J211">
        <v>669</v>
      </c>
      <c r="K211">
        <f t="shared" si="28"/>
        <v>3329</v>
      </c>
      <c r="L211">
        <f t="shared" si="28"/>
        <v>669</v>
      </c>
      <c r="N211">
        <f t="shared" si="27"/>
        <v>3329</v>
      </c>
      <c r="O211">
        <f t="shared" si="27"/>
        <v>669</v>
      </c>
    </row>
    <row r="212" spans="9:15">
      <c r="I212">
        <v>3329</v>
      </c>
      <c r="J212">
        <v>669</v>
      </c>
      <c r="K212">
        <f t="shared" si="28"/>
        <v>3329</v>
      </c>
      <c r="L212">
        <f t="shared" si="28"/>
        <v>669</v>
      </c>
      <c r="N212">
        <f t="shared" si="27"/>
        <v>3329</v>
      </c>
      <c r="O212">
        <f t="shared" si="27"/>
        <v>669</v>
      </c>
    </row>
    <row r="213" spans="9:15">
      <c r="I213">
        <v>3329</v>
      </c>
      <c r="J213">
        <v>669</v>
      </c>
      <c r="K213">
        <f t="shared" si="28"/>
        <v>3329</v>
      </c>
      <c r="L213">
        <f t="shared" si="28"/>
        <v>669</v>
      </c>
      <c r="N213">
        <f t="shared" si="27"/>
        <v>3329</v>
      </c>
      <c r="O213">
        <f t="shared" si="27"/>
        <v>669</v>
      </c>
    </row>
    <row r="214" spans="9:15">
      <c r="I214">
        <v>3329</v>
      </c>
      <c r="J214">
        <v>669</v>
      </c>
      <c r="K214">
        <f t="shared" si="28"/>
        <v>3329</v>
      </c>
      <c r="L214">
        <f t="shared" si="28"/>
        <v>669</v>
      </c>
      <c r="N214">
        <f t="shared" si="27"/>
        <v>3329</v>
      </c>
      <c r="O214">
        <f t="shared" si="27"/>
        <v>669</v>
      </c>
    </row>
    <row r="215" spans="9:15">
      <c r="I215">
        <v>3329</v>
      </c>
      <c r="J215">
        <v>669</v>
      </c>
      <c r="K215">
        <f t="shared" si="28"/>
        <v>3329</v>
      </c>
      <c r="L215">
        <f t="shared" si="28"/>
        <v>669</v>
      </c>
      <c r="N215">
        <f t="shared" si="27"/>
        <v>3329</v>
      </c>
      <c r="O215">
        <f t="shared" si="27"/>
        <v>669</v>
      </c>
    </row>
    <row r="216" spans="9:15">
      <c r="I216">
        <v>3329</v>
      </c>
      <c r="J216">
        <v>669</v>
      </c>
      <c r="K216">
        <f t="shared" si="28"/>
        <v>3329</v>
      </c>
      <c r="L216">
        <f t="shared" si="28"/>
        <v>669</v>
      </c>
      <c r="N216">
        <f t="shared" si="27"/>
        <v>3329</v>
      </c>
      <c r="O216">
        <f t="shared" si="27"/>
        <v>669</v>
      </c>
    </row>
    <row r="217" spans="9:15">
      <c r="I217">
        <v>3329</v>
      </c>
      <c r="J217">
        <v>669</v>
      </c>
      <c r="K217">
        <f t="shared" si="28"/>
        <v>3329</v>
      </c>
      <c r="L217">
        <f t="shared" si="28"/>
        <v>669</v>
      </c>
      <c r="N217">
        <f t="shared" si="27"/>
        <v>3329</v>
      </c>
      <c r="O217">
        <f t="shared" si="27"/>
        <v>669</v>
      </c>
    </row>
    <row r="218" spans="9:15">
      <c r="I218">
        <v>3329</v>
      </c>
      <c r="J218">
        <v>669</v>
      </c>
      <c r="K218">
        <f t="shared" si="28"/>
        <v>3329</v>
      </c>
      <c r="L218">
        <f t="shared" si="28"/>
        <v>669</v>
      </c>
      <c r="N218">
        <f t="shared" si="27"/>
        <v>3329</v>
      </c>
      <c r="O218">
        <f t="shared" si="27"/>
        <v>669</v>
      </c>
    </row>
    <row r="219" spans="9:15">
      <c r="I219">
        <v>3329</v>
      </c>
      <c r="J219">
        <v>669</v>
      </c>
      <c r="K219">
        <f t="shared" si="28"/>
        <v>3329</v>
      </c>
      <c r="L219">
        <f t="shared" si="28"/>
        <v>669</v>
      </c>
      <c r="N219">
        <f t="shared" si="27"/>
        <v>3329</v>
      </c>
      <c r="O219">
        <f t="shared" si="27"/>
        <v>669</v>
      </c>
    </row>
    <row r="220" spans="9:15">
      <c r="I220">
        <v>3329</v>
      </c>
      <c r="J220">
        <v>669</v>
      </c>
      <c r="K220">
        <f t="shared" si="28"/>
        <v>3329</v>
      </c>
      <c r="L220">
        <f t="shared" si="28"/>
        <v>669</v>
      </c>
      <c r="N220">
        <f t="shared" si="27"/>
        <v>3329</v>
      </c>
      <c r="O220">
        <f t="shared" si="27"/>
        <v>669</v>
      </c>
    </row>
    <row r="221" spans="9:15">
      <c r="I221">
        <v>3329</v>
      </c>
      <c r="J221">
        <v>669</v>
      </c>
      <c r="K221">
        <f t="shared" si="28"/>
        <v>3329</v>
      </c>
      <c r="L221">
        <f t="shared" si="28"/>
        <v>669</v>
      </c>
      <c r="N221">
        <f t="shared" si="27"/>
        <v>3329</v>
      </c>
      <c r="O221">
        <f t="shared" si="27"/>
        <v>669</v>
      </c>
    </row>
    <row r="222" spans="9:15">
      <c r="I222">
        <v>3329</v>
      </c>
      <c r="J222">
        <v>669</v>
      </c>
      <c r="K222">
        <f t="shared" si="28"/>
        <v>3329</v>
      </c>
      <c r="L222">
        <f t="shared" si="28"/>
        <v>669</v>
      </c>
      <c r="N222">
        <f t="shared" si="27"/>
        <v>3329</v>
      </c>
      <c r="O222">
        <f t="shared" si="27"/>
        <v>669</v>
      </c>
    </row>
    <row r="223" spans="9:15">
      <c r="I223">
        <v>3329</v>
      </c>
      <c r="J223">
        <v>669</v>
      </c>
      <c r="K223">
        <f t="shared" si="28"/>
        <v>3329</v>
      </c>
      <c r="L223">
        <f t="shared" si="28"/>
        <v>669</v>
      </c>
      <c r="N223">
        <f t="shared" si="27"/>
        <v>3329</v>
      </c>
      <c r="O223">
        <f t="shared" si="27"/>
        <v>669</v>
      </c>
    </row>
    <row r="224" spans="9:15">
      <c r="I224">
        <v>3329</v>
      </c>
      <c r="J224">
        <v>669</v>
      </c>
      <c r="K224">
        <f t="shared" si="28"/>
        <v>3329</v>
      </c>
      <c r="L224">
        <f t="shared" si="28"/>
        <v>669</v>
      </c>
      <c r="N224">
        <f t="shared" si="27"/>
        <v>3329</v>
      </c>
      <c r="O224">
        <f t="shared" si="27"/>
        <v>669</v>
      </c>
    </row>
    <row r="225" spans="9:15">
      <c r="I225">
        <v>3329</v>
      </c>
      <c r="J225">
        <v>669</v>
      </c>
      <c r="K225">
        <f t="shared" si="28"/>
        <v>3329</v>
      </c>
      <c r="L225">
        <f t="shared" si="28"/>
        <v>669</v>
      </c>
      <c r="N225">
        <f t="shared" si="27"/>
        <v>3329</v>
      </c>
      <c r="O225">
        <f t="shared" si="27"/>
        <v>669</v>
      </c>
    </row>
    <row r="226" spans="9:15">
      <c r="I226">
        <v>3329</v>
      </c>
      <c r="J226">
        <v>669</v>
      </c>
      <c r="K226">
        <f t="shared" si="28"/>
        <v>3329</v>
      </c>
      <c r="L226">
        <f t="shared" si="28"/>
        <v>669</v>
      </c>
      <c r="N226">
        <f t="shared" si="27"/>
        <v>3329</v>
      </c>
      <c r="O226">
        <f t="shared" si="27"/>
        <v>669</v>
      </c>
    </row>
    <row r="227" spans="9:15">
      <c r="I227">
        <v>3329</v>
      </c>
      <c r="J227">
        <v>669</v>
      </c>
      <c r="K227">
        <f t="shared" si="28"/>
        <v>3329</v>
      </c>
      <c r="L227">
        <f t="shared" si="28"/>
        <v>669</v>
      </c>
      <c r="N227">
        <f t="shared" si="27"/>
        <v>3329</v>
      </c>
      <c r="O227">
        <f t="shared" si="27"/>
        <v>669</v>
      </c>
    </row>
    <row r="228" spans="9:15">
      <c r="I228">
        <v>3329</v>
      </c>
      <c r="J228">
        <v>669</v>
      </c>
      <c r="K228">
        <f t="shared" si="28"/>
        <v>3329</v>
      </c>
      <c r="L228">
        <f t="shared" si="28"/>
        <v>669</v>
      </c>
      <c r="N228">
        <f t="shared" si="27"/>
        <v>3329</v>
      </c>
      <c r="O228">
        <f t="shared" si="27"/>
        <v>669</v>
      </c>
    </row>
    <row r="229" spans="9:15">
      <c r="I229">
        <v>3329</v>
      </c>
      <c r="J229">
        <v>669</v>
      </c>
      <c r="K229">
        <f t="shared" si="28"/>
        <v>3329</v>
      </c>
      <c r="L229">
        <f t="shared" si="28"/>
        <v>669</v>
      </c>
      <c r="N229">
        <f t="shared" si="27"/>
        <v>3329</v>
      </c>
      <c r="O229">
        <f t="shared" si="27"/>
        <v>669</v>
      </c>
    </row>
    <row r="230" spans="9:15">
      <c r="I230">
        <v>3329</v>
      </c>
      <c r="J230">
        <v>669</v>
      </c>
      <c r="K230">
        <f t="shared" si="28"/>
        <v>3329</v>
      </c>
      <c r="L230">
        <f t="shared" si="28"/>
        <v>669</v>
      </c>
      <c r="N230">
        <f t="shared" si="27"/>
        <v>3329</v>
      </c>
      <c r="O230">
        <f t="shared" si="27"/>
        <v>669</v>
      </c>
    </row>
    <row r="231" spans="9:15">
      <c r="I231">
        <v>3329</v>
      </c>
      <c r="J231">
        <v>669</v>
      </c>
      <c r="K231">
        <f t="shared" si="28"/>
        <v>3329</v>
      </c>
      <c r="L231">
        <f t="shared" si="28"/>
        <v>669</v>
      </c>
      <c r="N231">
        <f t="shared" si="27"/>
        <v>3329</v>
      </c>
      <c r="O231">
        <f t="shared" si="27"/>
        <v>669</v>
      </c>
    </row>
    <row r="232" spans="9:15">
      <c r="I232">
        <v>3329</v>
      </c>
      <c r="J232">
        <v>669</v>
      </c>
      <c r="K232">
        <f t="shared" si="28"/>
        <v>3329</v>
      </c>
      <c r="L232">
        <f t="shared" si="28"/>
        <v>669</v>
      </c>
      <c r="N232">
        <f t="shared" si="27"/>
        <v>3329</v>
      </c>
      <c r="O232">
        <f t="shared" si="27"/>
        <v>669</v>
      </c>
    </row>
    <row r="233" spans="9:15">
      <c r="I233">
        <v>3329</v>
      </c>
      <c r="J233">
        <v>669</v>
      </c>
      <c r="K233">
        <f t="shared" si="28"/>
        <v>3329</v>
      </c>
      <c r="L233">
        <f t="shared" si="28"/>
        <v>669</v>
      </c>
      <c r="N233">
        <f t="shared" si="27"/>
        <v>3329</v>
      </c>
      <c r="O233">
        <f t="shared" si="27"/>
        <v>669</v>
      </c>
    </row>
    <row r="234" spans="9:15">
      <c r="I234">
        <v>3329</v>
      </c>
      <c r="J234">
        <v>669</v>
      </c>
      <c r="K234">
        <f t="shared" si="28"/>
        <v>3329</v>
      </c>
      <c r="L234">
        <f t="shared" si="28"/>
        <v>669</v>
      </c>
      <c r="N234">
        <f t="shared" si="27"/>
        <v>3329</v>
      </c>
      <c r="O234">
        <f t="shared" si="27"/>
        <v>669</v>
      </c>
    </row>
    <row r="235" spans="9:15">
      <c r="I235">
        <v>3329</v>
      </c>
      <c r="J235">
        <v>669</v>
      </c>
      <c r="N235">
        <f t="shared" si="27"/>
        <v>3329</v>
      </c>
      <c r="O235">
        <f t="shared" si="27"/>
        <v>669</v>
      </c>
    </row>
    <row r="236" spans="9:15">
      <c r="I236">
        <v>3329</v>
      </c>
      <c r="J236">
        <v>669</v>
      </c>
      <c r="N236">
        <f t="shared" si="27"/>
        <v>3329</v>
      </c>
      <c r="O236">
        <f t="shared" si="27"/>
        <v>669</v>
      </c>
    </row>
    <row r="237" spans="9:15">
      <c r="I237">
        <v>3329</v>
      </c>
      <c r="J237">
        <v>669</v>
      </c>
    </row>
    <row r="238" spans="9:15">
      <c r="I238">
        <v>3329</v>
      </c>
      <c r="J238">
        <v>669</v>
      </c>
    </row>
    <row r="239" spans="9:15">
      <c r="I239">
        <v>3329</v>
      </c>
      <c r="J239">
        <v>669</v>
      </c>
    </row>
    <row r="240" spans="9:15">
      <c r="I240">
        <v>3329</v>
      </c>
      <c r="J240">
        <v>669</v>
      </c>
    </row>
    <row r="241" spans="9:10">
      <c r="I241">
        <v>3329</v>
      </c>
      <c r="J241">
        <v>669</v>
      </c>
    </row>
    <row r="242" spans="9:10">
      <c r="I242">
        <v>3329</v>
      </c>
      <c r="J242">
        <v>669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42"/>
  <sheetViews>
    <sheetView tabSelected="1" topLeftCell="A50" workbookViewId="0">
      <selection activeCell="F90" sqref="F90"/>
    </sheetView>
  </sheetViews>
  <sheetFormatPr defaultRowHeight="13.5"/>
  <cols>
    <col min="1" max="1" width="19.375" customWidth="1"/>
    <col min="3" max="3" width="7.875" customWidth="1"/>
  </cols>
  <sheetData>
    <row r="1" spans="1:15">
      <c r="C1" t="s">
        <v>53</v>
      </c>
      <c r="J1" t="s">
        <v>60</v>
      </c>
    </row>
    <row r="2" spans="1:15">
      <c r="C2" t="s">
        <v>0</v>
      </c>
    </row>
    <row r="3" spans="1:15">
      <c r="C3" t="s">
        <v>54</v>
      </c>
      <c r="F3" t="s">
        <v>55</v>
      </c>
      <c r="I3" t="s">
        <v>56</v>
      </c>
      <c r="K3" t="s">
        <v>57</v>
      </c>
      <c r="N3" t="s">
        <v>58</v>
      </c>
    </row>
    <row r="4" spans="1:15">
      <c r="A4" t="s">
        <v>37</v>
      </c>
      <c r="B4" t="s">
        <v>22</v>
      </c>
      <c r="C4">
        <f>-3097-82</f>
        <v>-3179</v>
      </c>
      <c r="D4">
        <f>-153-76-290</f>
        <v>-519</v>
      </c>
      <c r="F4">
        <f>-2441+82</f>
        <v>-2359</v>
      </c>
      <c r="G4">
        <f t="shared" ref="G4:G10" si="0">-153-76-290</f>
        <v>-519</v>
      </c>
      <c r="I4">
        <f>-1*C4+150</f>
        <v>3329</v>
      </c>
      <c r="J4">
        <f>-1*D4+150</f>
        <v>669</v>
      </c>
      <c r="K4">
        <f t="shared" ref="K4:L8" si="1">C4+I4</f>
        <v>150</v>
      </c>
      <c r="L4">
        <f t="shared" si="1"/>
        <v>150</v>
      </c>
      <c r="N4">
        <f t="shared" ref="N4:O11" si="2">F4+I4</f>
        <v>970</v>
      </c>
      <c r="O4">
        <f t="shared" si="2"/>
        <v>150</v>
      </c>
    </row>
    <row r="5" spans="1:15">
      <c r="B5" t="s">
        <v>23</v>
      </c>
      <c r="C5">
        <f>-3097-82</f>
        <v>-3179</v>
      </c>
      <c r="D5">
        <f t="shared" ref="D5:D10" si="3">-153-76+20</f>
        <v>-209</v>
      </c>
      <c r="F5">
        <f>-3097-82</f>
        <v>-3179</v>
      </c>
      <c r="G5">
        <f t="shared" si="0"/>
        <v>-519</v>
      </c>
      <c r="I5">
        <v>3329</v>
      </c>
      <c r="J5">
        <v>669</v>
      </c>
      <c r="K5">
        <f t="shared" si="1"/>
        <v>150</v>
      </c>
      <c r="L5">
        <f t="shared" si="1"/>
        <v>460</v>
      </c>
      <c r="N5">
        <f t="shared" si="2"/>
        <v>150</v>
      </c>
      <c r="O5">
        <f t="shared" si="2"/>
        <v>150</v>
      </c>
    </row>
    <row r="6" spans="1:15">
      <c r="B6" t="s">
        <v>24</v>
      </c>
      <c r="C6">
        <f>-2933-82</f>
        <v>-3015</v>
      </c>
      <c r="D6">
        <f t="shared" si="3"/>
        <v>-209</v>
      </c>
      <c r="F6">
        <f>-2933-82</f>
        <v>-3015</v>
      </c>
      <c r="G6">
        <f t="shared" si="0"/>
        <v>-519</v>
      </c>
      <c r="I6">
        <v>3329</v>
      </c>
      <c r="J6">
        <v>669</v>
      </c>
      <c r="K6">
        <f t="shared" si="1"/>
        <v>314</v>
      </c>
      <c r="L6">
        <f t="shared" si="1"/>
        <v>460</v>
      </c>
      <c r="N6">
        <f t="shared" si="2"/>
        <v>314</v>
      </c>
      <c r="O6">
        <f t="shared" si="2"/>
        <v>150</v>
      </c>
    </row>
    <row r="7" spans="1:15">
      <c r="B7" t="s">
        <v>25</v>
      </c>
      <c r="C7">
        <f>-2769-82</f>
        <v>-2851</v>
      </c>
      <c r="D7">
        <f t="shared" si="3"/>
        <v>-209</v>
      </c>
      <c r="F7">
        <f>-2769-82</f>
        <v>-2851</v>
      </c>
      <c r="G7">
        <f t="shared" si="0"/>
        <v>-519</v>
      </c>
      <c r="I7">
        <v>3329</v>
      </c>
      <c r="J7">
        <v>669</v>
      </c>
      <c r="K7">
        <f t="shared" si="1"/>
        <v>478</v>
      </c>
      <c r="L7">
        <f t="shared" si="1"/>
        <v>460</v>
      </c>
      <c r="N7">
        <f t="shared" si="2"/>
        <v>478</v>
      </c>
      <c r="O7">
        <f t="shared" si="2"/>
        <v>150</v>
      </c>
    </row>
    <row r="8" spans="1:15">
      <c r="B8" t="s">
        <v>26</v>
      </c>
      <c r="C8">
        <f>-2605-82</f>
        <v>-2687</v>
      </c>
      <c r="D8">
        <f t="shared" si="3"/>
        <v>-209</v>
      </c>
      <c r="F8">
        <f>-2605-82</f>
        <v>-2687</v>
      </c>
      <c r="G8">
        <f t="shared" si="0"/>
        <v>-519</v>
      </c>
      <c r="I8">
        <v>3329</v>
      </c>
      <c r="J8">
        <v>669</v>
      </c>
      <c r="K8">
        <f t="shared" si="1"/>
        <v>642</v>
      </c>
      <c r="L8">
        <f t="shared" si="1"/>
        <v>460</v>
      </c>
      <c r="N8">
        <f t="shared" si="2"/>
        <v>642</v>
      </c>
      <c r="O8">
        <f t="shared" si="2"/>
        <v>150</v>
      </c>
    </row>
    <row r="9" spans="1:15">
      <c r="B9" t="s">
        <v>27</v>
      </c>
      <c r="C9">
        <f>-2441-82</f>
        <v>-2523</v>
      </c>
      <c r="D9">
        <f t="shared" si="3"/>
        <v>-209</v>
      </c>
      <c r="F9">
        <f>-2441-82</f>
        <v>-2523</v>
      </c>
      <c r="G9">
        <f t="shared" si="0"/>
        <v>-519</v>
      </c>
      <c r="I9">
        <v>3329</v>
      </c>
      <c r="J9">
        <v>669</v>
      </c>
      <c r="K9">
        <f>C9+I9</f>
        <v>806</v>
      </c>
      <c r="L9">
        <f>D9+J9</f>
        <v>460</v>
      </c>
      <c r="N9">
        <f>F9+I9</f>
        <v>806</v>
      </c>
      <c r="O9">
        <f>G9+J9</f>
        <v>150</v>
      </c>
    </row>
    <row r="10" spans="1:15">
      <c r="B10" t="s">
        <v>28</v>
      </c>
      <c r="C10">
        <f>-2441+82</f>
        <v>-2359</v>
      </c>
      <c r="D10">
        <f t="shared" si="3"/>
        <v>-209</v>
      </c>
      <c r="F10">
        <f>-2441+82</f>
        <v>-2359</v>
      </c>
      <c r="G10">
        <f t="shared" si="0"/>
        <v>-519</v>
      </c>
      <c r="I10">
        <v>3329</v>
      </c>
      <c r="J10">
        <v>669</v>
      </c>
      <c r="K10">
        <f>C10+I10</f>
        <v>970</v>
      </c>
      <c r="L10">
        <f>D10+J10</f>
        <v>460</v>
      </c>
      <c r="N10">
        <f>F10+I10</f>
        <v>970</v>
      </c>
      <c r="O10">
        <f>G10+J10</f>
        <v>150</v>
      </c>
    </row>
    <row r="11" spans="1:15">
      <c r="I11">
        <v>3329</v>
      </c>
      <c r="J11">
        <v>669</v>
      </c>
      <c r="K11">
        <f t="shared" ref="K11:L11" si="4">C11+I11</f>
        <v>3329</v>
      </c>
      <c r="L11">
        <f t="shared" si="4"/>
        <v>669</v>
      </c>
      <c r="N11">
        <f t="shared" si="2"/>
        <v>3329</v>
      </c>
      <c r="O11">
        <f t="shared" si="2"/>
        <v>669</v>
      </c>
    </row>
    <row r="12" spans="1:15">
      <c r="A12" t="s">
        <v>33</v>
      </c>
      <c r="B12" t="s">
        <v>29</v>
      </c>
      <c r="C12">
        <v>-3097</v>
      </c>
      <c r="D12">
        <f>-153-76</f>
        <v>-229</v>
      </c>
      <c r="F12">
        <f>2629+76</f>
        <v>2705</v>
      </c>
      <c r="G12">
        <f>-153-76</f>
        <v>-229</v>
      </c>
      <c r="I12">
        <v>3329</v>
      </c>
      <c r="J12">
        <v>669</v>
      </c>
      <c r="K12">
        <f>C12+I12</f>
        <v>232</v>
      </c>
      <c r="L12">
        <f>D12+J12</f>
        <v>440</v>
      </c>
      <c r="N12">
        <f>F12+I12</f>
        <v>6034</v>
      </c>
      <c r="O12">
        <f>G12+J12</f>
        <v>440</v>
      </c>
    </row>
    <row r="13" spans="1:15">
      <c r="B13" t="s">
        <v>31</v>
      </c>
      <c r="C13">
        <v>-3097</v>
      </c>
      <c r="D13">
        <f>-153+76</f>
        <v>-77</v>
      </c>
      <c r="F13">
        <f>2629-76</f>
        <v>2553</v>
      </c>
      <c r="G13">
        <f>-153+76</f>
        <v>-77</v>
      </c>
      <c r="I13">
        <v>3329</v>
      </c>
      <c r="J13">
        <v>669</v>
      </c>
      <c r="K13">
        <f t="shared" ref="K13:L32" si="5">C13+I13</f>
        <v>232</v>
      </c>
      <c r="L13">
        <f t="shared" si="5"/>
        <v>592</v>
      </c>
      <c r="N13">
        <f t="shared" ref="N13:O31" si="6">F13+I13</f>
        <v>5882</v>
      </c>
      <c r="O13">
        <f t="shared" si="6"/>
        <v>592</v>
      </c>
    </row>
    <row r="14" spans="1:15">
      <c r="B14" t="s">
        <v>30</v>
      </c>
      <c r="C14">
        <v>-3097</v>
      </c>
      <c r="D14">
        <f>-153+76+153</f>
        <v>76</v>
      </c>
      <c r="F14">
        <f>2476-76</f>
        <v>2400</v>
      </c>
      <c r="G14">
        <f>0+76</f>
        <v>76</v>
      </c>
      <c r="I14">
        <v>3329</v>
      </c>
      <c r="J14">
        <v>669</v>
      </c>
      <c r="K14">
        <f t="shared" si="5"/>
        <v>232</v>
      </c>
      <c r="L14">
        <f t="shared" si="5"/>
        <v>745</v>
      </c>
      <c r="N14">
        <f t="shared" si="6"/>
        <v>5729</v>
      </c>
      <c r="O14">
        <f t="shared" si="6"/>
        <v>745</v>
      </c>
    </row>
    <row r="15" spans="1:15">
      <c r="A15" t="s">
        <v>32</v>
      </c>
      <c r="B15" t="s">
        <v>34</v>
      </c>
      <c r="C15">
        <f>2629+76</f>
        <v>2705</v>
      </c>
      <c r="D15">
        <f>-153-76</f>
        <v>-229</v>
      </c>
      <c r="F15">
        <f>2629+76</f>
        <v>2705</v>
      </c>
      <c r="G15">
        <f>2592-77</f>
        <v>2515</v>
      </c>
      <c r="I15">
        <v>3329</v>
      </c>
      <c r="J15">
        <v>669</v>
      </c>
      <c r="K15">
        <f t="shared" si="5"/>
        <v>6034</v>
      </c>
      <c r="L15">
        <f t="shared" si="5"/>
        <v>440</v>
      </c>
      <c r="N15">
        <f t="shared" si="6"/>
        <v>6034</v>
      </c>
      <c r="O15">
        <f t="shared" si="6"/>
        <v>3184</v>
      </c>
    </row>
    <row r="16" spans="1:15">
      <c r="B16" t="s">
        <v>35</v>
      </c>
      <c r="C16">
        <f>2629-76</f>
        <v>2553</v>
      </c>
      <c r="D16">
        <f>-153+76</f>
        <v>-77</v>
      </c>
      <c r="F16">
        <f>2629-76</f>
        <v>2553</v>
      </c>
      <c r="G16">
        <f>1472+77</f>
        <v>1549</v>
      </c>
      <c r="I16">
        <v>3329</v>
      </c>
      <c r="J16">
        <v>669</v>
      </c>
      <c r="K16">
        <f t="shared" si="5"/>
        <v>5882</v>
      </c>
      <c r="L16">
        <f t="shared" si="5"/>
        <v>592</v>
      </c>
      <c r="N16">
        <f t="shared" si="6"/>
        <v>5882</v>
      </c>
      <c r="O16">
        <f t="shared" si="6"/>
        <v>2218</v>
      </c>
    </row>
    <row r="17" spans="1:15">
      <c r="C17">
        <f>2629-76</f>
        <v>2553</v>
      </c>
      <c r="D17">
        <f>1631+82</f>
        <v>1713</v>
      </c>
      <c r="F17">
        <f>2629-76</f>
        <v>2553</v>
      </c>
      <c r="G17">
        <f>1944+77</f>
        <v>2021</v>
      </c>
      <c r="I17">
        <v>3329</v>
      </c>
      <c r="J17">
        <v>669</v>
      </c>
      <c r="K17">
        <f t="shared" si="5"/>
        <v>5882</v>
      </c>
      <c r="L17">
        <f t="shared" si="5"/>
        <v>2382</v>
      </c>
      <c r="N17">
        <f t="shared" si="6"/>
        <v>5882</v>
      </c>
      <c r="O17">
        <f t="shared" si="6"/>
        <v>2690</v>
      </c>
    </row>
    <row r="18" spans="1:15">
      <c r="C18">
        <f>2629-76</f>
        <v>2553</v>
      </c>
      <c r="D18">
        <f>2103+82</f>
        <v>2185</v>
      </c>
      <c r="F18">
        <f>2629-76</f>
        <v>2553</v>
      </c>
      <c r="G18">
        <f>2592+77</f>
        <v>2669</v>
      </c>
      <c r="I18">
        <v>3329</v>
      </c>
      <c r="J18">
        <v>669</v>
      </c>
      <c r="K18">
        <f t="shared" si="5"/>
        <v>5882</v>
      </c>
      <c r="L18">
        <f t="shared" si="5"/>
        <v>2854</v>
      </c>
      <c r="N18">
        <f t="shared" si="6"/>
        <v>5882</v>
      </c>
      <c r="O18">
        <f t="shared" si="6"/>
        <v>3338</v>
      </c>
    </row>
    <row r="19" spans="1:15">
      <c r="A19" t="s">
        <v>52</v>
      </c>
      <c r="B19" t="s">
        <v>36</v>
      </c>
      <c r="C19">
        <f>2476-76</f>
        <v>2400</v>
      </c>
      <c r="D19">
        <f>0+76</f>
        <v>76</v>
      </c>
      <c r="F19">
        <f>2476-76</f>
        <v>2400</v>
      </c>
      <c r="G19">
        <f>2745+91</f>
        <v>2836</v>
      </c>
      <c r="I19">
        <v>3329</v>
      </c>
      <c r="J19">
        <v>669</v>
      </c>
      <c r="K19">
        <f t="shared" si="5"/>
        <v>5729</v>
      </c>
      <c r="L19">
        <f t="shared" si="5"/>
        <v>745</v>
      </c>
      <c r="N19">
        <f t="shared" si="6"/>
        <v>5729</v>
      </c>
      <c r="O19">
        <f t="shared" si="6"/>
        <v>3505</v>
      </c>
    </row>
    <row r="20" spans="1:15">
      <c r="A20" t="s">
        <v>33</v>
      </c>
      <c r="B20" t="s">
        <v>29</v>
      </c>
      <c r="C20">
        <f>2629+76</f>
        <v>2705</v>
      </c>
      <c r="D20">
        <f>2592-76</f>
        <v>2516</v>
      </c>
      <c r="F20">
        <v>3977</v>
      </c>
      <c r="G20">
        <f>2745-153-76</f>
        <v>2516</v>
      </c>
      <c r="I20">
        <v>3329</v>
      </c>
      <c r="J20">
        <v>669</v>
      </c>
      <c r="K20">
        <f t="shared" si="5"/>
        <v>6034</v>
      </c>
      <c r="L20">
        <f t="shared" si="5"/>
        <v>3185</v>
      </c>
      <c r="N20">
        <f t="shared" si="6"/>
        <v>7306</v>
      </c>
      <c r="O20">
        <f t="shared" si="6"/>
        <v>3185</v>
      </c>
    </row>
    <row r="21" spans="1:15">
      <c r="B21" t="s">
        <v>31</v>
      </c>
      <c r="C21">
        <f>2629-76</f>
        <v>2553</v>
      </c>
      <c r="D21">
        <f>2592+77</f>
        <v>2669</v>
      </c>
      <c r="F21">
        <v>3977</v>
      </c>
      <c r="G21">
        <f>2745-76</f>
        <v>2669</v>
      </c>
      <c r="I21">
        <v>3329</v>
      </c>
      <c r="J21">
        <v>669</v>
      </c>
      <c r="K21">
        <f t="shared" si="5"/>
        <v>5882</v>
      </c>
      <c r="L21">
        <f t="shared" si="5"/>
        <v>3338</v>
      </c>
      <c r="N21">
        <f t="shared" si="6"/>
        <v>7306</v>
      </c>
      <c r="O21">
        <f t="shared" si="6"/>
        <v>3338</v>
      </c>
    </row>
    <row r="22" spans="1:15">
      <c r="B22" t="s">
        <v>30</v>
      </c>
      <c r="C22">
        <f>2476-76</f>
        <v>2400</v>
      </c>
      <c r="D22">
        <f>2745+76</f>
        <v>2821</v>
      </c>
      <c r="F22">
        <v>3977</v>
      </c>
      <c r="G22">
        <f>2745+76</f>
        <v>2821</v>
      </c>
      <c r="I22">
        <v>3329</v>
      </c>
      <c r="J22">
        <v>669</v>
      </c>
      <c r="K22">
        <f t="shared" si="5"/>
        <v>5729</v>
      </c>
      <c r="L22">
        <f t="shared" si="5"/>
        <v>3490</v>
      </c>
      <c r="N22">
        <f t="shared" si="6"/>
        <v>7306</v>
      </c>
      <c r="O22">
        <f t="shared" si="6"/>
        <v>3490</v>
      </c>
    </row>
    <row r="23" spans="1:15">
      <c r="I23">
        <v>3329</v>
      </c>
      <c r="J23">
        <v>669</v>
      </c>
      <c r="K23">
        <f t="shared" si="5"/>
        <v>3329</v>
      </c>
      <c r="L23">
        <f t="shared" si="5"/>
        <v>669</v>
      </c>
      <c r="N23">
        <f t="shared" si="6"/>
        <v>3329</v>
      </c>
      <c r="O23">
        <f t="shared" si="6"/>
        <v>669</v>
      </c>
    </row>
    <row r="24" spans="1:15">
      <c r="A24" t="s">
        <v>38</v>
      </c>
      <c r="C24">
        <f>2807-77</f>
        <v>2730</v>
      </c>
      <c r="D24">
        <f>2743+76</f>
        <v>2819</v>
      </c>
      <c r="F24">
        <f>2807-77</f>
        <v>2730</v>
      </c>
      <c r="G24">
        <f>2743+76+300</f>
        <v>3119</v>
      </c>
      <c r="I24">
        <v>3329</v>
      </c>
      <c r="J24">
        <v>669</v>
      </c>
      <c r="K24">
        <f t="shared" si="5"/>
        <v>6059</v>
      </c>
      <c r="L24">
        <f t="shared" si="5"/>
        <v>3488</v>
      </c>
      <c r="N24">
        <f t="shared" si="6"/>
        <v>6059</v>
      </c>
      <c r="O24">
        <f t="shared" si="6"/>
        <v>3788</v>
      </c>
    </row>
    <row r="25" spans="1:15">
      <c r="C25">
        <f>2961-77</f>
        <v>2884</v>
      </c>
      <c r="D25">
        <f>2743+76</f>
        <v>2819</v>
      </c>
      <c r="F25">
        <f>2961-77</f>
        <v>2884</v>
      </c>
      <c r="G25">
        <f>2743+76+300</f>
        <v>3119</v>
      </c>
      <c r="I25">
        <v>3329</v>
      </c>
      <c r="J25">
        <v>669</v>
      </c>
      <c r="K25">
        <f t="shared" si="5"/>
        <v>6213</v>
      </c>
      <c r="L25">
        <f t="shared" si="5"/>
        <v>3488</v>
      </c>
      <c r="N25">
        <f t="shared" si="6"/>
        <v>6213</v>
      </c>
      <c r="O25">
        <f t="shared" si="6"/>
        <v>3788</v>
      </c>
    </row>
    <row r="26" spans="1:15">
      <c r="C26">
        <f>2961+77</f>
        <v>3038</v>
      </c>
      <c r="D26">
        <f>2743+76</f>
        <v>2819</v>
      </c>
      <c r="F26">
        <f>2961+77</f>
        <v>3038</v>
      </c>
      <c r="G26">
        <f>2743+76+300</f>
        <v>3119</v>
      </c>
      <c r="I26">
        <v>3329</v>
      </c>
      <c r="J26">
        <v>669</v>
      </c>
      <c r="K26">
        <f t="shared" si="5"/>
        <v>6367</v>
      </c>
      <c r="L26">
        <f t="shared" si="5"/>
        <v>3488</v>
      </c>
      <c r="N26">
        <f t="shared" si="6"/>
        <v>6367</v>
      </c>
      <c r="O26">
        <f t="shared" si="6"/>
        <v>3788</v>
      </c>
    </row>
    <row r="27" spans="1:15">
      <c r="C27">
        <f>2807-77</f>
        <v>2730</v>
      </c>
      <c r="D27">
        <f>2743+76+150</f>
        <v>2969</v>
      </c>
      <c r="F27">
        <f>2961+77</f>
        <v>3038</v>
      </c>
      <c r="G27">
        <f>2743+76+150</f>
        <v>2969</v>
      </c>
      <c r="I27">
        <v>3329</v>
      </c>
      <c r="J27">
        <v>669</v>
      </c>
      <c r="K27">
        <f t="shared" si="5"/>
        <v>6059</v>
      </c>
      <c r="L27">
        <f t="shared" si="5"/>
        <v>3638</v>
      </c>
      <c r="N27">
        <f t="shared" si="6"/>
        <v>6367</v>
      </c>
      <c r="O27">
        <f t="shared" si="6"/>
        <v>3638</v>
      </c>
    </row>
    <row r="28" spans="1:15">
      <c r="C28">
        <f>2807-77</f>
        <v>2730</v>
      </c>
      <c r="D28">
        <f>2743+76+300</f>
        <v>3119</v>
      </c>
      <c r="F28">
        <f>2961+77</f>
        <v>3038</v>
      </c>
      <c r="G28">
        <f>2743+76+300</f>
        <v>3119</v>
      </c>
      <c r="I28">
        <v>3329</v>
      </c>
      <c r="J28">
        <v>669</v>
      </c>
      <c r="K28">
        <f t="shared" si="5"/>
        <v>6059</v>
      </c>
      <c r="L28">
        <f t="shared" si="5"/>
        <v>3788</v>
      </c>
      <c r="N28">
        <f t="shared" si="6"/>
        <v>6367</v>
      </c>
      <c r="O28">
        <f t="shared" si="6"/>
        <v>3788</v>
      </c>
    </row>
    <row r="29" spans="1:15">
      <c r="I29">
        <v>3329</v>
      </c>
      <c r="J29">
        <v>669</v>
      </c>
      <c r="K29">
        <f t="shared" si="5"/>
        <v>3329</v>
      </c>
      <c r="L29">
        <f t="shared" si="5"/>
        <v>669</v>
      </c>
      <c r="N29">
        <f t="shared" si="6"/>
        <v>3329</v>
      </c>
      <c r="O29">
        <f t="shared" si="6"/>
        <v>669</v>
      </c>
    </row>
    <row r="30" spans="1:15">
      <c r="A30" t="s">
        <v>39</v>
      </c>
      <c r="C30">
        <f>3139-77</f>
        <v>3062</v>
      </c>
      <c r="D30">
        <f>2743+76</f>
        <v>2819</v>
      </c>
      <c r="F30">
        <f>3139-77</f>
        <v>3062</v>
      </c>
      <c r="G30">
        <f>2743+76+300</f>
        <v>3119</v>
      </c>
      <c r="I30">
        <v>3329</v>
      </c>
      <c r="J30">
        <v>669</v>
      </c>
      <c r="K30">
        <f t="shared" si="5"/>
        <v>6391</v>
      </c>
      <c r="L30">
        <f t="shared" si="5"/>
        <v>3488</v>
      </c>
      <c r="N30">
        <f t="shared" si="6"/>
        <v>6391</v>
      </c>
      <c r="O30">
        <f t="shared" si="6"/>
        <v>3788</v>
      </c>
    </row>
    <row r="31" spans="1:15">
      <c r="C31">
        <f>3293-77</f>
        <v>3216</v>
      </c>
      <c r="D31">
        <f>2743+76</f>
        <v>2819</v>
      </c>
      <c r="F31">
        <f>3293-77</f>
        <v>3216</v>
      </c>
      <c r="G31">
        <f>2743+76+300</f>
        <v>3119</v>
      </c>
      <c r="I31">
        <v>3329</v>
      </c>
      <c r="J31">
        <v>669</v>
      </c>
      <c r="K31">
        <f t="shared" si="5"/>
        <v>6545</v>
      </c>
      <c r="L31">
        <f t="shared" si="5"/>
        <v>3488</v>
      </c>
      <c r="N31">
        <f t="shared" si="6"/>
        <v>6545</v>
      </c>
      <c r="O31">
        <f t="shared" si="6"/>
        <v>3788</v>
      </c>
    </row>
    <row r="32" spans="1:15">
      <c r="C32">
        <f>3293+77</f>
        <v>3370</v>
      </c>
      <c r="D32">
        <f>2743+76</f>
        <v>2819</v>
      </c>
      <c r="F32">
        <f>3293+77</f>
        <v>3370</v>
      </c>
      <c r="G32">
        <f>2743+76+300</f>
        <v>3119</v>
      </c>
      <c r="I32">
        <v>3329</v>
      </c>
      <c r="J32">
        <v>669</v>
      </c>
      <c r="K32">
        <f t="shared" si="5"/>
        <v>6699</v>
      </c>
      <c r="L32">
        <f t="shared" si="5"/>
        <v>3488</v>
      </c>
      <c r="N32">
        <f t="shared" ref="N32:O47" si="7">F32+I32</f>
        <v>6699</v>
      </c>
      <c r="O32">
        <f t="shared" si="7"/>
        <v>3788</v>
      </c>
    </row>
    <row r="33" spans="1:15">
      <c r="C33">
        <f>3139-77</f>
        <v>3062</v>
      </c>
      <c r="D33">
        <f>2743+76+150</f>
        <v>2969</v>
      </c>
      <c r="F33">
        <f>3293+77</f>
        <v>3370</v>
      </c>
      <c r="G33">
        <f>2743+76+150</f>
        <v>2969</v>
      </c>
      <c r="I33">
        <v>3329</v>
      </c>
      <c r="J33">
        <v>669</v>
      </c>
      <c r="K33">
        <f t="shared" ref="K33:L48" si="8">C33+I33</f>
        <v>6391</v>
      </c>
      <c r="L33">
        <f t="shared" si="8"/>
        <v>3638</v>
      </c>
      <c r="N33">
        <f t="shared" si="7"/>
        <v>6699</v>
      </c>
      <c r="O33">
        <f t="shared" si="7"/>
        <v>3638</v>
      </c>
    </row>
    <row r="34" spans="1:15">
      <c r="C34">
        <f>3139-77</f>
        <v>3062</v>
      </c>
      <c r="D34">
        <f>2743+76+300</f>
        <v>3119</v>
      </c>
      <c r="F34">
        <f>3293+77</f>
        <v>3370</v>
      </c>
      <c r="G34">
        <f>2743+76+300</f>
        <v>3119</v>
      </c>
      <c r="I34">
        <v>3329</v>
      </c>
      <c r="J34">
        <v>669</v>
      </c>
      <c r="K34">
        <f t="shared" si="8"/>
        <v>6391</v>
      </c>
      <c r="L34">
        <f t="shared" si="8"/>
        <v>3788</v>
      </c>
      <c r="N34">
        <f t="shared" si="7"/>
        <v>6699</v>
      </c>
      <c r="O34">
        <f t="shared" si="7"/>
        <v>3788</v>
      </c>
    </row>
    <row r="35" spans="1:15">
      <c r="I35">
        <v>3329</v>
      </c>
      <c r="J35">
        <v>669</v>
      </c>
      <c r="K35">
        <f t="shared" si="8"/>
        <v>3329</v>
      </c>
      <c r="L35">
        <f t="shared" si="8"/>
        <v>669</v>
      </c>
      <c r="N35">
        <f t="shared" si="7"/>
        <v>3329</v>
      </c>
      <c r="O35">
        <f t="shared" si="7"/>
        <v>669</v>
      </c>
    </row>
    <row r="36" spans="1:15">
      <c r="A36" t="s">
        <v>40</v>
      </c>
      <c r="C36">
        <f>3471-77</f>
        <v>3394</v>
      </c>
      <c r="D36">
        <f>2743+76</f>
        <v>2819</v>
      </c>
      <c r="F36">
        <f>3471-77</f>
        <v>3394</v>
      </c>
      <c r="G36">
        <f>2743+76+300</f>
        <v>3119</v>
      </c>
      <c r="I36">
        <v>3329</v>
      </c>
      <c r="J36">
        <v>669</v>
      </c>
      <c r="K36">
        <f t="shared" si="8"/>
        <v>6723</v>
      </c>
      <c r="L36">
        <f t="shared" si="8"/>
        <v>3488</v>
      </c>
      <c r="N36">
        <f t="shared" si="7"/>
        <v>6723</v>
      </c>
      <c r="O36">
        <f t="shared" si="7"/>
        <v>3788</v>
      </c>
    </row>
    <row r="37" spans="1:15">
      <c r="C37">
        <f>3625-77</f>
        <v>3548</v>
      </c>
      <c r="D37">
        <f>2743+76</f>
        <v>2819</v>
      </c>
      <c r="F37">
        <f>3625-77</f>
        <v>3548</v>
      </c>
      <c r="G37">
        <f>2743+76+300</f>
        <v>3119</v>
      </c>
      <c r="I37">
        <v>3329</v>
      </c>
      <c r="J37">
        <v>669</v>
      </c>
      <c r="K37">
        <f t="shared" si="8"/>
        <v>6877</v>
      </c>
      <c r="L37">
        <f t="shared" si="8"/>
        <v>3488</v>
      </c>
      <c r="N37">
        <f t="shared" si="7"/>
        <v>6877</v>
      </c>
      <c r="O37">
        <f t="shared" si="7"/>
        <v>3788</v>
      </c>
    </row>
    <row r="38" spans="1:15">
      <c r="C38">
        <f>3625+77</f>
        <v>3702</v>
      </c>
      <c r="D38">
        <f>2743+76</f>
        <v>2819</v>
      </c>
      <c r="F38">
        <f>3625+77</f>
        <v>3702</v>
      </c>
      <c r="G38">
        <f>2743+76+300</f>
        <v>3119</v>
      </c>
      <c r="I38">
        <v>3329</v>
      </c>
      <c r="J38">
        <v>669</v>
      </c>
      <c r="K38">
        <f t="shared" si="8"/>
        <v>7031</v>
      </c>
      <c r="L38">
        <f t="shared" si="8"/>
        <v>3488</v>
      </c>
      <c r="N38">
        <f t="shared" si="7"/>
        <v>7031</v>
      </c>
      <c r="O38">
        <f t="shared" si="7"/>
        <v>3788</v>
      </c>
    </row>
    <row r="39" spans="1:15">
      <c r="C39">
        <f>3471-77</f>
        <v>3394</v>
      </c>
      <c r="D39">
        <f>2743+76+150</f>
        <v>2969</v>
      </c>
      <c r="F39">
        <f>3625+77</f>
        <v>3702</v>
      </c>
      <c r="G39">
        <f>2743+76+150</f>
        <v>2969</v>
      </c>
      <c r="I39">
        <v>3329</v>
      </c>
      <c r="J39">
        <v>669</v>
      </c>
      <c r="K39">
        <f t="shared" si="8"/>
        <v>6723</v>
      </c>
      <c r="L39">
        <f t="shared" si="8"/>
        <v>3638</v>
      </c>
      <c r="N39">
        <f t="shared" si="7"/>
        <v>7031</v>
      </c>
      <c r="O39">
        <f t="shared" si="7"/>
        <v>3638</v>
      </c>
    </row>
    <row r="40" spans="1:15">
      <c r="C40">
        <f>3471-77</f>
        <v>3394</v>
      </c>
      <c r="D40">
        <f>2743+76+300</f>
        <v>3119</v>
      </c>
      <c r="F40">
        <f>3625+77</f>
        <v>3702</v>
      </c>
      <c r="G40">
        <f>2743+76+300</f>
        <v>3119</v>
      </c>
      <c r="I40">
        <v>3329</v>
      </c>
      <c r="J40">
        <v>669</v>
      </c>
      <c r="K40">
        <f t="shared" si="8"/>
        <v>6723</v>
      </c>
      <c r="L40">
        <f t="shared" si="8"/>
        <v>3788</v>
      </c>
      <c r="N40">
        <f t="shared" si="7"/>
        <v>7031</v>
      </c>
      <c r="O40">
        <f t="shared" si="7"/>
        <v>3788</v>
      </c>
    </row>
    <row r="41" spans="1:15">
      <c r="I41">
        <v>3329</v>
      </c>
      <c r="J41">
        <v>669</v>
      </c>
      <c r="K41">
        <f t="shared" si="8"/>
        <v>3329</v>
      </c>
      <c r="L41">
        <f t="shared" si="8"/>
        <v>669</v>
      </c>
      <c r="N41">
        <f t="shared" si="7"/>
        <v>3329</v>
      </c>
      <c r="O41">
        <f t="shared" si="7"/>
        <v>669</v>
      </c>
    </row>
    <row r="42" spans="1:15">
      <c r="A42" t="s">
        <v>59</v>
      </c>
      <c r="C42">
        <f>3803-77</f>
        <v>3726</v>
      </c>
      <c r="D42">
        <f>2743+76</f>
        <v>2819</v>
      </c>
      <c r="F42">
        <f>3803-77</f>
        <v>3726</v>
      </c>
      <c r="G42">
        <f>2743+76+300</f>
        <v>3119</v>
      </c>
      <c r="I42">
        <v>3329</v>
      </c>
      <c r="J42">
        <v>669</v>
      </c>
      <c r="K42">
        <f t="shared" si="8"/>
        <v>7055</v>
      </c>
      <c r="L42">
        <f t="shared" si="8"/>
        <v>3488</v>
      </c>
      <c r="N42">
        <f t="shared" si="7"/>
        <v>7055</v>
      </c>
      <c r="O42">
        <f t="shared" si="7"/>
        <v>3788</v>
      </c>
    </row>
    <row r="43" spans="1:15">
      <c r="C43">
        <f>3803+77</f>
        <v>3880</v>
      </c>
      <c r="D43">
        <f>2743+76</f>
        <v>2819</v>
      </c>
      <c r="F43">
        <f>3803+77</f>
        <v>3880</v>
      </c>
      <c r="G43">
        <f>2743+76+300</f>
        <v>3119</v>
      </c>
      <c r="I43">
        <v>3329</v>
      </c>
      <c r="J43">
        <v>669</v>
      </c>
      <c r="K43">
        <f t="shared" si="8"/>
        <v>7209</v>
      </c>
      <c r="L43">
        <f t="shared" si="8"/>
        <v>3488</v>
      </c>
      <c r="N43">
        <f t="shared" si="7"/>
        <v>7209</v>
      </c>
      <c r="O43">
        <f t="shared" si="7"/>
        <v>3788</v>
      </c>
    </row>
    <row r="44" spans="1:15">
      <c r="C44">
        <f>3957+77</f>
        <v>4034</v>
      </c>
      <c r="D44">
        <f>2743+76</f>
        <v>2819</v>
      </c>
      <c r="F44">
        <f>3957+77</f>
        <v>4034</v>
      </c>
      <c r="G44">
        <f>2743+76+300</f>
        <v>3119</v>
      </c>
      <c r="I44">
        <v>3329</v>
      </c>
      <c r="J44">
        <v>669</v>
      </c>
      <c r="K44">
        <f t="shared" si="8"/>
        <v>7363</v>
      </c>
      <c r="L44">
        <f t="shared" si="8"/>
        <v>3488</v>
      </c>
      <c r="N44">
        <f t="shared" si="7"/>
        <v>7363</v>
      </c>
      <c r="O44">
        <f t="shared" si="7"/>
        <v>3788</v>
      </c>
    </row>
    <row r="45" spans="1:15">
      <c r="C45">
        <f>3803-77</f>
        <v>3726</v>
      </c>
      <c r="D45">
        <f>2743+76+150</f>
        <v>2969</v>
      </c>
      <c r="F45">
        <f>3957+77</f>
        <v>4034</v>
      </c>
      <c r="G45">
        <f>2743+76+150</f>
        <v>2969</v>
      </c>
      <c r="I45">
        <v>3329</v>
      </c>
      <c r="J45">
        <v>669</v>
      </c>
      <c r="K45">
        <f t="shared" si="8"/>
        <v>7055</v>
      </c>
      <c r="L45">
        <f t="shared" si="8"/>
        <v>3638</v>
      </c>
      <c r="N45">
        <f t="shared" si="7"/>
        <v>7363</v>
      </c>
      <c r="O45">
        <f t="shared" si="7"/>
        <v>3638</v>
      </c>
    </row>
    <row r="46" spans="1:15">
      <c r="C46">
        <f>3803-77</f>
        <v>3726</v>
      </c>
      <c r="D46">
        <f>2743+76+300</f>
        <v>3119</v>
      </c>
      <c r="F46">
        <f>3957+77</f>
        <v>4034</v>
      </c>
      <c r="G46">
        <f>2743+76+300</f>
        <v>3119</v>
      </c>
      <c r="I46">
        <v>3329</v>
      </c>
      <c r="J46">
        <v>669</v>
      </c>
      <c r="K46">
        <f t="shared" si="8"/>
        <v>7055</v>
      </c>
      <c r="L46">
        <f t="shared" si="8"/>
        <v>3788</v>
      </c>
      <c r="N46">
        <f t="shared" si="7"/>
        <v>7363</v>
      </c>
      <c r="O46">
        <f t="shared" si="7"/>
        <v>3788</v>
      </c>
    </row>
    <row r="47" spans="1:15">
      <c r="I47">
        <v>3329</v>
      </c>
      <c r="J47">
        <v>669</v>
      </c>
      <c r="K47">
        <f t="shared" si="8"/>
        <v>3329</v>
      </c>
      <c r="L47">
        <f t="shared" si="8"/>
        <v>669</v>
      </c>
      <c r="N47">
        <f t="shared" si="7"/>
        <v>3329</v>
      </c>
      <c r="O47">
        <f t="shared" si="7"/>
        <v>669</v>
      </c>
    </row>
    <row r="48" spans="1:15">
      <c r="B48" t="s">
        <v>41</v>
      </c>
      <c r="C48">
        <f>2629+76-20</f>
        <v>2685</v>
      </c>
      <c r="D48">
        <f>1472-77</f>
        <v>1395</v>
      </c>
      <c r="F48">
        <f>2629+76+8*150</f>
        <v>3905</v>
      </c>
      <c r="G48">
        <f>1472-77</f>
        <v>1395</v>
      </c>
      <c r="I48">
        <v>3329</v>
      </c>
      <c r="J48">
        <v>669</v>
      </c>
      <c r="K48">
        <f t="shared" si="8"/>
        <v>6014</v>
      </c>
      <c r="L48">
        <f t="shared" si="8"/>
        <v>2064</v>
      </c>
      <c r="N48">
        <f t="shared" ref="N48:O63" si="9">F48+I48</f>
        <v>7234</v>
      </c>
      <c r="O48">
        <f t="shared" si="9"/>
        <v>2064</v>
      </c>
    </row>
    <row r="49" spans="1:15">
      <c r="A49" t="s">
        <v>42</v>
      </c>
      <c r="B49" t="s">
        <v>43</v>
      </c>
      <c r="C49">
        <f>2629+76-20</f>
        <v>2685</v>
      </c>
      <c r="D49">
        <f>1472+77</f>
        <v>1549</v>
      </c>
      <c r="F49">
        <f>2629+76+8*150</f>
        <v>3905</v>
      </c>
      <c r="G49">
        <f>1472+77</f>
        <v>1549</v>
      </c>
      <c r="I49">
        <v>3329</v>
      </c>
      <c r="J49">
        <v>669</v>
      </c>
      <c r="K49">
        <f t="shared" ref="K49:L64" si="10">C49+I49</f>
        <v>6014</v>
      </c>
      <c r="L49">
        <f t="shared" si="10"/>
        <v>2218</v>
      </c>
      <c r="N49">
        <f t="shared" si="9"/>
        <v>7234</v>
      </c>
      <c r="O49">
        <f t="shared" si="9"/>
        <v>2218</v>
      </c>
    </row>
    <row r="50" spans="1:15">
      <c r="B50" t="s">
        <v>44</v>
      </c>
      <c r="C50">
        <f>2629+76-20</f>
        <v>2685</v>
      </c>
      <c r="D50">
        <f>1631+82</f>
        <v>1713</v>
      </c>
      <c r="F50">
        <f>2629+76+8*150</f>
        <v>3905</v>
      </c>
      <c r="G50">
        <f>1631+82</f>
        <v>1713</v>
      </c>
      <c r="I50">
        <v>3329</v>
      </c>
      <c r="J50">
        <v>669</v>
      </c>
      <c r="K50">
        <f t="shared" si="10"/>
        <v>6014</v>
      </c>
      <c r="L50">
        <f t="shared" si="10"/>
        <v>2382</v>
      </c>
      <c r="N50">
        <f t="shared" si="9"/>
        <v>7234</v>
      </c>
      <c r="O50">
        <f t="shared" si="9"/>
        <v>2382</v>
      </c>
    </row>
    <row r="51" spans="1:15">
      <c r="B51" t="s">
        <v>45</v>
      </c>
      <c r="C51">
        <f>2629+76-20</f>
        <v>2685</v>
      </c>
      <c r="D51">
        <f>1790+77</f>
        <v>1867</v>
      </c>
      <c r="F51">
        <f>2629+76+8*150</f>
        <v>3905</v>
      </c>
      <c r="G51">
        <f>1790+77</f>
        <v>1867</v>
      </c>
      <c r="I51">
        <v>3329</v>
      </c>
      <c r="J51">
        <v>669</v>
      </c>
      <c r="K51">
        <f t="shared" si="10"/>
        <v>6014</v>
      </c>
      <c r="L51">
        <f t="shared" si="10"/>
        <v>2536</v>
      </c>
      <c r="N51">
        <f t="shared" si="9"/>
        <v>7234</v>
      </c>
      <c r="O51">
        <f t="shared" si="9"/>
        <v>2536</v>
      </c>
    </row>
    <row r="52" spans="1:15">
      <c r="B52" t="s">
        <v>46</v>
      </c>
      <c r="C52">
        <f>2629+76-20</f>
        <v>2685</v>
      </c>
      <c r="D52">
        <f>1944+77</f>
        <v>2021</v>
      </c>
      <c r="F52">
        <f>2629+76+8*150</f>
        <v>3905</v>
      </c>
      <c r="G52">
        <f>1944+77</f>
        <v>2021</v>
      </c>
      <c r="I52">
        <v>3329</v>
      </c>
      <c r="J52">
        <v>669</v>
      </c>
      <c r="K52">
        <f t="shared" si="10"/>
        <v>6014</v>
      </c>
      <c r="L52">
        <f t="shared" si="10"/>
        <v>2690</v>
      </c>
      <c r="N52">
        <f t="shared" si="9"/>
        <v>7234</v>
      </c>
      <c r="O52">
        <f t="shared" si="9"/>
        <v>2690</v>
      </c>
    </row>
    <row r="53" spans="1:15">
      <c r="B53" t="s">
        <v>47</v>
      </c>
      <c r="C53">
        <f>2629+76-20</f>
        <v>2685</v>
      </c>
      <c r="D53">
        <f>2103+82</f>
        <v>2185</v>
      </c>
      <c r="F53">
        <f>2629+76+8*150</f>
        <v>3905</v>
      </c>
      <c r="G53">
        <f>2103+82</f>
        <v>2185</v>
      </c>
      <c r="I53">
        <v>3329</v>
      </c>
      <c r="J53">
        <v>669</v>
      </c>
      <c r="K53">
        <f t="shared" si="10"/>
        <v>6014</v>
      </c>
      <c r="L53">
        <f t="shared" si="10"/>
        <v>2854</v>
      </c>
      <c r="N53">
        <f t="shared" si="9"/>
        <v>7234</v>
      </c>
      <c r="O53">
        <f t="shared" si="9"/>
        <v>2854</v>
      </c>
    </row>
    <row r="54" spans="1:15" ht="15" customHeight="1">
      <c r="B54" t="s">
        <v>48</v>
      </c>
      <c r="C54">
        <f>2629+76-20</f>
        <v>2685</v>
      </c>
      <c r="D54">
        <f>2262+77</f>
        <v>2339</v>
      </c>
      <c r="F54">
        <f>2629+76+8*150</f>
        <v>3905</v>
      </c>
      <c r="G54">
        <f>2262+77</f>
        <v>2339</v>
      </c>
      <c r="I54">
        <v>3329</v>
      </c>
      <c r="J54">
        <v>669</v>
      </c>
      <c r="K54">
        <f t="shared" si="10"/>
        <v>6014</v>
      </c>
      <c r="L54">
        <f t="shared" si="10"/>
        <v>3008</v>
      </c>
      <c r="N54">
        <f t="shared" si="9"/>
        <v>7234</v>
      </c>
      <c r="O54">
        <f t="shared" si="9"/>
        <v>3008</v>
      </c>
    </row>
    <row r="55" spans="1:15">
      <c r="A55" t="s">
        <v>49</v>
      </c>
      <c r="C55">
        <f>2780+75</f>
        <v>2855</v>
      </c>
      <c r="D55">
        <f>1631-82-20</f>
        <v>1529</v>
      </c>
      <c r="F55">
        <f>2780+75</f>
        <v>2855</v>
      </c>
      <c r="G55">
        <f>1631-82+20</f>
        <v>1569</v>
      </c>
      <c r="I55">
        <v>3329</v>
      </c>
      <c r="J55">
        <v>669</v>
      </c>
      <c r="K55">
        <f t="shared" si="10"/>
        <v>6184</v>
      </c>
      <c r="L55">
        <f t="shared" si="10"/>
        <v>2198</v>
      </c>
      <c r="N55">
        <f t="shared" si="9"/>
        <v>6184</v>
      </c>
      <c r="O55">
        <f t="shared" si="9"/>
        <v>2238</v>
      </c>
    </row>
    <row r="56" spans="1:15">
      <c r="A56" t="s">
        <v>50</v>
      </c>
      <c r="C56">
        <f>2780+75+1*150</f>
        <v>3005</v>
      </c>
      <c r="D56">
        <f>1631-82-20</f>
        <v>1529</v>
      </c>
      <c r="F56">
        <f>2780+75+1*150</f>
        <v>3005</v>
      </c>
      <c r="G56">
        <f>1631-82+20</f>
        <v>1569</v>
      </c>
      <c r="I56">
        <v>3329</v>
      </c>
      <c r="J56">
        <v>669</v>
      </c>
      <c r="K56">
        <f t="shared" si="10"/>
        <v>6334</v>
      </c>
      <c r="L56">
        <f t="shared" si="10"/>
        <v>2198</v>
      </c>
      <c r="N56">
        <f t="shared" si="9"/>
        <v>6334</v>
      </c>
      <c r="O56">
        <f t="shared" si="9"/>
        <v>2238</v>
      </c>
    </row>
    <row r="57" spans="1:15">
      <c r="C57">
        <f>2780+75+2*150</f>
        <v>3155</v>
      </c>
      <c r="D57">
        <f>1631-82-20</f>
        <v>1529</v>
      </c>
      <c r="F57">
        <f>2780+75+2*150</f>
        <v>3155</v>
      </c>
      <c r="G57">
        <f>1631-82+20</f>
        <v>1569</v>
      </c>
      <c r="I57">
        <v>3329</v>
      </c>
      <c r="J57">
        <v>669</v>
      </c>
      <c r="K57">
        <f t="shared" si="10"/>
        <v>6484</v>
      </c>
      <c r="L57">
        <f t="shared" si="10"/>
        <v>2198</v>
      </c>
      <c r="N57">
        <f t="shared" si="9"/>
        <v>6484</v>
      </c>
      <c r="O57">
        <f t="shared" si="9"/>
        <v>2238</v>
      </c>
    </row>
    <row r="58" spans="1:15">
      <c r="C58">
        <f>2780+75+3*150</f>
        <v>3305</v>
      </c>
      <c r="D58">
        <f>1631-82-20</f>
        <v>1529</v>
      </c>
      <c r="F58">
        <f>2780+75+3*150</f>
        <v>3305</v>
      </c>
      <c r="G58">
        <f>1631-82+20</f>
        <v>1569</v>
      </c>
      <c r="I58">
        <v>3329</v>
      </c>
      <c r="J58">
        <v>669</v>
      </c>
      <c r="K58">
        <f t="shared" si="10"/>
        <v>6634</v>
      </c>
      <c r="L58">
        <f t="shared" si="10"/>
        <v>2198</v>
      </c>
      <c r="N58">
        <f t="shared" si="9"/>
        <v>6634</v>
      </c>
      <c r="O58">
        <f t="shared" si="9"/>
        <v>2238</v>
      </c>
    </row>
    <row r="59" spans="1:15">
      <c r="C59">
        <f>2780+75+4*150</f>
        <v>3455</v>
      </c>
      <c r="D59">
        <f>1631-82-20</f>
        <v>1529</v>
      </c>
      <c r="F59">
        <f>2780+75+4*150</f>
        <v>3455</v>
      </c>
      <c r="G59">
        <f>1631-82+20</f>
        <v>1569</v>
      </c>
      <c r="I59">
        <v>3329</v>
      </c>
      <c r="J59">
        <v>669</v>
      </c>
      <c r="K59">
        <f t="shared" si="10"/>
        <v>6784</v>
      </c>
      <c r="L59">
        <f t="shared" si="10"/>
        <v>2198</v>
      </c>
      <c r="N59">
        <f t="shared" si="9"/>
        <v>6784</v>
      </c>
      <c r="O59">
        <f t="shared" si="9"/>
        <v>2238</v>
      </c>
    </row>
    <row r="60" spans="1:15">
      <c r="C60">
        <f>2780+75+5*150</f>
        <v>3605</v>
      </c>
      <c r="D60">
        <f>1631-82-20</f>
        <v>1529</v>
      </c>
      <c r="F60">
        <f>2780+75+5*150</f>
        <v>3605</v>
      </c>
      <c r="G60">
        <f>1631-82+20</f>
        <v>1569</v>
      </c>
      <c r="I60">
        <v>3329</v>
      </c>
      <c r="J60">
        <v>669</v>
      </c>
      <c r="K60">
        <f t="shared" si="10"/>
        <v>6934</v>
      </c>
      <c r="L60">
        <f t="shared" si="10"/>
        <v>2198</v>
      </c>
      <c r="N60">
        <f t="shared" si="9"/>
        <v>6934</v>
      </c>
      <c r="O60">
        <f t="shared" si="9"/>
        <v>2238</v>
      </c>
    </row>
    <row r="61" spans="1:15">
      <c r="C61">
        <f>2780+75+6*150</f>
        <v>3755</v>
      </c>
      <c r="D61">
        <f>1631-82-20</f>
        <v>1529</v>
      </c>
      <c r="F61">
        <f>2780+75+6*150</f>
        <v>3755</v>
      </c>
      <c r="G61">
        <f>1631-82+20</f>
        <v>1569</v>
      </c>
      <c r="I61">
        <v>3329</v>
      </c>
      <c r="J61">
        <v>669</v>
      </c>
      <c r="K61">
        <f t="shared" si="10"/>
        <v>7084</v>
      </c>
      <c r="L61">
        <f t="shared" si="10"/>
        <v>2198</v>
      </c>
      <c r="N61">
        <f t="shared" si="9"/>
        <v>7084</v>
      </c>
      <c r="O61">
        <f t="shared" si="9"/>
        <v>2238</v>
      </c>
    </row>
    <row r="62" spans="1:15">
      <c r="C62">
        <f>2780+75+7*150</f>
        <v>3905</v>
      </c>
      <c r="D62">
        <f>1631-82-20</f>
        <v>1529</v>
      </c>
      <c r="F62">
        <f>2780+75+7*150</f>
        <v>3905</v>
      </c>
      <c r="G62">
        <f>1631-82+20</f>
        <v>1569</v>
      </c>
      <c r="I62">
        <v>3329</v>
      </c>
      <c r="J62">
        <v>669</v>
      </c>
      <c r="K62">
        <f t="shared" si="10"/>
        <v>7234</v>
      </c>
      <c r="L62">
        <f t="shared" si="10"/>
        <v>2198</v>
      </c>
      <c r="N62">
        <f t="shared" si="9"/>
        <v>7234</v>
      </c>
      <c r="O62">
        <f t="shared" si="9"/>
        <v>2238</v>
      </c>
    </row>
    <row r="63" spans="1:15">
      <c r="I63">
        <v>3329</v>
      </c>
      <c r="J63">
        <v>669</v>
      </c>
      <c r="K63">
        <f t="shared" si="10"/>
        <v>3329</v>
      </c>
      <c r="L63">
        <f t="shared" si="10"/>
        <v>669</v>
      </c>
      <c r="N63">
        <f t="shared" si="9"/>
        <v>3329</v>
      </c>
      <c r="O63">
        <f t="shared" si="9"/>
        <v>669</v>
      </c>
    </row>
    <row r="64" spans="1:15">
      <c r="A64" t="s">
        <v>49</v>
      </c>
      <c r="C64">
        <f>2780+75</f>
        <v>2855</v>
      </c>
      <c r="D64">
        <f>1631+82-20</f>
        <v>1693</v>
      </c>
      <c r="F64">
        <f>2780+75</f>
        <v>2855</v>
      </c>
      <c r="G64">
        <f>1631+82+20</f>
        <v>1733</v>
      </c>
      <c r="I64">
        <v>3329</v>
      </c>
      <c r="J64">
        <v>669</v>
      </c>
      <c r="K64">
        <f t="shared" si="10"/>
        <v>6184</v>
      </c>
      <c r="L64">
        <f t="shared" si="10"/>
        <v>2362</v>
      </c>
      <c r="N64">
        <f t="shared" ref="N64:O79" si="11">F64+I64</f>
        <v>6184</v>
      </c>
      <c r="O64">
        <f t="shared" si="11"/>
        <v>2402</v>
      </c>
    </row>
    <row r="65" spans="1:15">
      <c r="A65" t="s">
        <v>50</v>
      </c>
      <c r="C65">
        <f>2780+75+1*150</f>
        <v>3005</v>
      </c>
      <c r="D65">
        <f>1631+82-20</f>
        <v>1693</v>
      </c>
      <c r="F65">
        <f>2780+75+1*150</f>
        <v>3005</v>
      </c>
      <c r="G65">
        <f>1631+82+20</f>
        <v>1733</v>
      </c>
      <c r="I65">
        <v>3329</v>
      </c>
      <c r="J65">
        <v>669</v>
      </c>
      <c r="K65">
        <f t="shared" ref="K65:L80" si="12">C65+I65</f>
        <v>6334</v>
      </c>
      <c r="L65">
        <f t="shared" si="12"/>
        <v>2362</v>
      </c>
      <c r="N65">
        <f t="shared" si="11"/>
        <v>6334</v>
      </c>
      <c r="O65">
        <f t="shared" si="11"/>
        <v>2402</v>
      </c>
    </row>
    <row r="66" spans="1:15">
      <c r="C66">
        <f>2780+75+2*150</f>
        <v>3155</v>
      </c>
      <c r="D66">
        <f>1631+82-20</f>
        <v>1693</v>
      </c>
      <c r="F66">
        <f>2780+75+2*150</f>
        <v>3155</v>
      </c>
      <c r="G66">
        <f>1631+82+20</f>
        <v>1733</v>
      </c>
      <c r="I66">
        <v>3329</v>
      </c>
      <c r="J66">
        <v>669</v>
      </c>
      <c r="K66">
        <f t="shared" si="12"/>
        <v>6484</v>
      </c>
      <c r="L66">
        <f t="shared" si="12"/>
        <v>2362</v>
      </c>
      <c r="N66">
        <f t="shared" si="11"/>
        <v>6484</v>
      </c>
      <c r="O66">
        <f t="shared" si="11"/>
        <v>2402</v>
      </c>
    </row>
    <row r="67" spans="1:15">
      <c r="C67">
        <f>2780+75+3*150</f>
        <v>3305</v>
      </c>
      <c r="D67">
        <f>1631+82-20</f>
        <v>1693</v>
      </c>
      <c r="F67">
        <f>2780+75+3*150</f>
        <v>3305</v>
      </c>
      <c r="G67">
        <f>1631+82+20</f>
        <v>1733</v>
      </c>
      <c r="I67">
        <v>3329</v>
      </c>
      <c r="J67">
        <v>669</v>
      </c>
      <c r="K67">
        <f t="shared" si="12"/>
        <v>6634</v>
      </c>
      <c r="L67">
        <f t="shared" si="12"/>
        <v>2362</v>
      </c>
      <c r="N67">
        <f t="shared" si="11"/>
        <v>6634</v>
      </c>
      <c r="O67">
        <f t="shared" si="11"/>
        <v>2402</v>
      </c>
    </row>
    <row r="68" spans="1:15">
      <c r="C68">
        <f>2780+75+4*150</f>
        <v>3455</v>
      </c>
      <c r="D68">
        <f>1631+82-20</f>
        <v>1693</v>
      </c>
      <c r="F68">
        <f>2780+75+4*150</f>
        <v>3455</v>
      </c>
      <c r="G68">
        <f>1631+82+20</f>
        <v>1733</v>
      </c>
      <c r="I68">
        <v>3329</v>
      </c>
      <c r="J68">
        <v>669</v>
      </c>
      <c r="K68">
        <f t="shared" si="12"/>
        <v>6784</v>
      </c>
      <c r="L68">
        <f t="shared" si="12"/>
        <v>2362</v>
      </c>
      <c r="N68">
        <f t="shared" si="11"/>
        <v>6784</v>
      </c>
      <c r="O68">
        <f t="shared" si="11"/>
        <v>2402</v>
      </c>
    </row>
    <row r="69" spans="1:15">
      <c r="C69">
        <f>2780+75+5*150</f>
        <v>3605</v>
      </c>
      <c r="D69">
        <f>1631+82-20</f>
        <v>1693</v>
      </c>
      <c r="F69">
        <f>2780+75+5*150</f>
        <v>3605</v>
      </c>
      <c r="G69">
        <f>1631+82+20</f>
        <v>1733</v>
      </c>
      <c r="I69">
        <v>3329</v>
      </c>
      <c r="J69">
        <v>669</v>
      </c>
      <c r="K69">
        <f t="shared" si="12"/>
        <v>6934</v>
      </c>
      <c r="L69">
        <f t="shared" si="12"/>
        <v>2362</v>
      </c>
      <c r="N69">
        <f t="shared" si="11"/>
        <v>6934</v>
      </c>
      <c r="O69">
        <f t="shared" si="11"/>
        <v>2402</v>
      </c>
    </row>
    <row r="70" spans="1:15">
      <c r="C70">
        <f>2780+75+6*150</f>
        <v>3755</v>
      </c>
      <c r="D70">
        <f>1631+82-20</f>
        <v>1693</v>
      </c>
      <c r="F70">
        <f>2780+75+6*150</f>
        <v>3755</v>
      </c>
      <c r="G70">
        <f>1631+82+20</f>
        <v>1733</v>
      </c>
      <c r="I70">
        <v>3329</v>
      </c>
      <c r="J70">
        <v>669</v>
      </c>
      <c r="K70">
        <f t="shared" si="12"/>
        <v>7084</v>
      </c>
      <c r="L70">
        <f t="shared" si="12"/>
        <v>2362</v>
      </c>
      <c r="N70">
        <f t="shared" si="11"/>
        <v>7084</v>
      </c>
      <c r="O70">
        <f t="shared" si="11"/>
        <v>2402</v>
      </c>
    </row>
    <row r="71" spans="1:15">
      <c r="C71">
        <f>2780+75+7*150</f>
        <v>3905</v>
      </c>
      <c r="D71">
        <f>1631+82-20</f>
        <v>1693</v>
      </c>
      <c r="F71">
        <f>2780+75+7*150</f>
        <v>3905</v>
      </c>
      <c r="G71">
        <f>1631+82+20</f>
        <v>1733</v>
      </c>
      <c r="I71">
        <v>3329</v>
      </c>
      <c r="J71">
        <v>669</v>
      </c>
      <c r="K71">
        <f t="shared" si="12"/>
        <v>7234</v>
      </c>
      <c r="L71">
        <f t="shared" si="12"/>
        <v>2362</v>
      </c>
      <c r="N71">
        <f t="shared" si="11"/>
        <v>7234</v>
      </c>
      <c r="O71">
        <f t="shared" si="11"/>
        <v>2402</v>
      </c>
    </row>
    <row r="72" spans="1:15">
      <c r="I72">
        <v>3329</v>
      </c>
      <c r="J72">
        <v>669</v>
      </c>
      <c r="K72">
        <f t="shared" si="12"/>
        <v>3329</v>
      </c>
      <c r="L72">
        <f t="shared" si="12"/>
        <v>669</v>
      </c>
      <c r="N72">
        <f t="shared" si="11"/>
        <v>3329</v>
      </c>
      <c r="O72">
        <f t="shared" si="11"/>
        <v>669</v>
      </c>
    </row>
    <row r="73" spans="1:15">
      <c r="A73" t="s">
        <v>49</v>
      </c>
      <c r="C73">
        <f>2780+75</f>
        <v>2855</v>
      </c>
      <c r="D73">
        <f>2103-82-20</f>
        <v>2001</v>
      </c>
      <c r="F73">
        <f>2780+75</f>
        <v>2855</v>
      </c>
      <c r="G73">
        <f>2103-82+20</f>
        <v>2041</v>
      </c>
      <c r="I73">
        <v>3329</v>
      </c>
      <c r="J73">
        <v>669</v>
      </c>
      <c r="K73">
        <f t="shared" si="12"/>
        <v>6184</v>
      </c>
      <c r="L73">
        <f t="shared" si="12"/>
        <v>2670</v>
      </c>
      <c r="N73">
        <f t="shared" si="11"/>
        <v>6184</v>
      </c>
      <c r="O73">
        <f t="shared" si="11"/>
        <v>2710</v>
      </c>
    </row>
    <row r="74" spans="1:15">
      <c r="A74" t="s">
        <v>50</v>
      </c>
      <c r="C74">
        <f>2780+75+1*150</f>
        <v>3005</v>
      </c>
      <c r="D74">
        <f>2103-82-20</f>
        <v>2001</v>
      </c>
      <c r="F74">
        <f>2780+75+1*150</f>
        <v>3005</v>
      </c>
      <c r="G74">
        <f>2103-82+20</f>
        <v>2041</v>
      </c>
      <c r="I74">
        <v>3329</v>
      </c>
      <c r="J74">
        <v>669</v>
      </c>
      <c r="K74">
        <f t="shared" si="12"/>
        <v>6334</v>
      </c>
      <c r="L74">
        <f t="shared" si="12"/>
        <v>2670</v>
      </c>
      <c r="N74">
        <f t="shared" si="11"/>
        <v>6334</v>
      </c>
      <c r="O74">
        <f t="shared" si="11"/>
        <v>2710</v>
      </c>
    </row>
    <row r="75" spans="1:15">
      <c r="C75">
        <f>2780+75+2*150</f>
        <v>3155</v>
      </c>
      <c r="D75">
        <f>2103-82-20</f>
        <v>2001</v>
      </c>
      <c r="F75">
        <f>2780+75+2*150</f>
        <v>3155</v>
      </c>
      <c r="G75">
        <f>2103-82+20</f>
        <v>2041</v>
      </c>
      <c r="I75">
        <v>3329</v>
      </c>
      <c r="J75">
        <v>669</v>
      </c>
      <c r="K75">
        <f t="shared" si="12"/>
        <v>6484</v>
      </c>
      <c r="L75">
        <f t="shared" si="12"/>
        <v>2670</v>
      </c>
      <c r="N75">
        <f t="shared" si="11"/>
        <v>6484</v>
      </c>
      <c r="O75">
        <f t="shared" si="11"/>
        <v>2710</v>
      </c>
    </row>
    <row r="76" spans="1:15">
      <c r="C76">
        <f>2780+75+3*150</f>
        <v>3305</v>
      </c>
      <c r="D76">
        <f>2103-82-20</f>
        <v>2001</v>
      </c>
      <c r="F76">
        <f>2780+75+3*150</f>
        <v>3305</v>
      </c>
      <c r="G76">
        <f>2103-82+20</f>
        <v>2041</v>
      </c>
      <c r="I76">
        <v>3329</v>
      </c>
      <c r="J76">
        <v>669</v>
      </c>
      <c r="K76">
        <f t="shared" si="12"/>
        <v>6634</v>
      </c>
      <c r="L76">
        <f t="shared" si="12"/>
        <v>2670</v>
      </c>
      <c r="N76">
        <f t="shared" si="11"/>
        <v>6634</v>
      </c>
      <c r="O76">
        <f t="shared" si="11"/>
        <v>2710</v>
      </c>
    </row>
    <row r="77" spans="1:15">
      <c r="C77">
        <f>2780+75+4*150</f>
        <v>3455</v>
      </c>
      <c r="D77">
        <f>2103-82-20</f>
        <v>2001</v>
      </c>
      <c r="F77">
        <f>2780+75+4*150</f>
        <v>3455</v>
      </c>
      <c r="G77">
        <f>2103-82+20</f>
        <v>2041</v>
      </c>
      <c r="I77">
        <v>3329</v>
      </c>
      <c r="J77">
        <v>669</v>
      </c>
      <c r="K77">
        <f t="shared" si="12"/>
        <v>6784</v>
      </c>
      <c r="L77">
        <f t="shared" si="12"/>
        <v>2670</v>
      </c>
      <c r="N77">
        <f t="shared" si="11"/>
        <v>6784</v>
      </c>
      <c r="O77">
        <f t="shared" si="11"/>
        <v>2710</v>
      </c>
    </row>
    <row r="78" spans="1:15">
      <c r="C78">
        <f>2780+75+5*150</f>
        <v>3605</v>
      </c>
      <c r="D78">
        <f>2103-82-20</f>
        <v>2001</v>
      </c>
      <c r="F78">
        <f>2780+75+5*150</f>
        <v>3605</v>
      </c>
      <c r="G78">
        <f>2103-82+20</f>
        <v>2041</v>
      </c>
      <c r="I78">
        <v>3329</v>
      </c>
      <c r="J78">
        <v>669</v>
      </c>
      <c r="K78">
        <f t="shared" si="12"/>
        <v>6934</v>
      </c>
      <c r="L78">
        <f t="shared" si="12"/>
        <v>2670</v>
      </c>
      <c r="N78">
        <f t="shared" si="11"/>
        <v>6934</v>
      </c>
      <c r="O78">
        <f t="shared" si="11"/>
        <v>2710</v>
      </c>
    </row>
    <row r="79" spans="1:15">
      <c r="C79">
        <f>2780+75+6*150</f>
        <v>3755</v>
      </c>
      <c r="D79">
        <f>2103-82-20</f>
        <v>2001</v>
      </c>
      <c r="F79">
        <f>2780+75+6*150</f>
        <v>3755</v>
      </c>
      <c r="G79">
        <f>2103-82+20</f>
        <v>2041</v>
      </c>
      <c r="I79">
        <v>3329</v>
      </c>
      <c r="J79">
        <v>669</v>
      </c>
      <c r="K79">
        <f t="shared" si="12"/>
        <v>7084</v>
      </c>
      <c r="L79">
        <f t="shared" si="12"/>
        <v>2670</v>
      </c>
      <c r="N79">
        <f t="shared" si="11"/>
        <v>7084</v>
      </c>
      <c r="O79">
        <f t="shared" si="11"/>
        <v>2710</v>
      </c>
    </row>
    <row r="80" spans="1:15">
      <c r="C80">
        <f>2780+75+7*150</f>
        <v>3905</v>
      </c>
      <c r="D80">
        <f>2103-82-20</f>
        <v>2001</v>
      </c>
      <c r="F80">
        <f>2780+75+7*150</f>
        <v>3905</v>
      </c>
      <c r="G80">
        <f>2103-82+20</f>
        <v>2041</v>
      </c>
      <c r="I80">
        <v>3329</v>
      </c>
      <c r="J80">
        <v>669</v>
      </c>
      <c r="K80">
        <f t="shared" si="12"/>
        <v>7234</v>
      </c>
      <c r="L80">
        <f t="shared" si="12"/>
        <v>2670</v>
      </c>
      <c r="N80">
        <f t="shared" ref="N80:O139" si="13">F80+I80</f>
        <v>7234</v>
      </c>
      <c r="O80">
        <f t="shared" si="13"/>
        <v>2710</v>
      </c>
    </row>
    <row r="81" spans="1:15">
      <c r="I81">
        <v>3329</v>
      </c>
      <c r="J81">
        <v>669</v>
      </c>
      <c r="K81">
        <f t="shared" ref="K81:L141" si="14">C81+I81</f>
        <v>3329</v>
      </c>
      <c r="L81">
        <f t="shared" si="14"/>
        <v>669</v>
      </c>
      <c r="N81">
        <f t="shared" si="13"/>
        <v>3329</v>
      </c>
      <c r="O81">
        <f t="shared" si="13"/>
        <v>669</v>
      </c>
    </row>
    <row r="82" spans="1:15">
      <c r="A82" t="s">
        <v>49</v>
      </c>
      <c r="C82">
        <f>2780+75</f>
        <v>2855</v>
      </c>
      <c r="D82">
        <f>2103+82-20</f>
        <v>2165</v>
      </c>
      <c r="F82">
        <f>2780+75</f>
        <v>2855</v>
      </c>
      <c r="G82">
        <f>2103+82+20</f>
        <v>2205</v>
      </c>
      <c r="I82">
        <v>3329</v>
      </c>
      <c r="J82">
        <v>669</v>
      </c>
      <c r="K82">
        <f t="shared" si="14"/>
        <v>6184</v>
      </c>
      <c r="L82">
        <f t="shared" si="14"/>
        <v>2834</v>
      </c>
      <c r="N82">
        <f t="shared" si="13"/>
        <v>6184</v>
      </c>
      <c r="O82">
        <f t="shared" si="13"/>
        <v>2874</v>
      </c>
    </row>
    <row r="83" spans="1:15">
      <c r="A83" t="s">
        <v>50</v>
      </c>
      <c r="C83">
        <f>2780+75+1*150</f>
        <v>3005</v>
      </c>
      <c r="D83">
        <f>2103+82-20</f>
        <v>2165</v>
      </c>
      <c r="F83">
        <f>2780+75+1*150</f>
        <v>3005</v>
      </c>
      <c r="G83">
        <f>2103+82+20</f>
        <v>2205</v>
      </c>
      <c r="I83">
        <v>3329</v>
      </c>
      <c r="J83">
        <v>669</v>
      </c>
      <c r="K83">
        <f t="shared" si="14"/>
        <v>6334</v>
      </c>
      <c r="L83">
        <f t="shared" si="14"/>
        <v>2834</v>
      </c>
      <c r="N83">
        <f t="shared" si="13"/>
        <v>6334</v>
      </c>
      <c r="O83">
        <f t="shared" si="13"/>
        <v>2874</v>
      </c>
    </row>
    <row r="84" spans="1:15">
      <c r="C84">
        <f>2780+75+2*150</f>
        <v>3155</v>
      </c>
      <c r="D84">
        <f>2103+82-20</f>
        <v>2165</v>
      </c>
      <c r="F84">
        <f>2780+75+2*150</f>
        <v>3155</v>
      </c>
      <c r="G84">
        <f>2103+82+20</f>
        <v>2205</v>
      </c>
      <c r="I84">
        <v>3329</v>
      </c>
      <c r="J84">
        <v>669</v>
      </c>
      <c r="K84">
        <f t="shared" si="14"/>
        <v>6484</v>
      </c>
      <c r="L84">
        <f t="shared" si="14"/>
        <v>2834</v>
      </c>
      <c r="N84">
        <f t="shared" si="13"/>
        <v>6484</v>
      </c>
      <c r="O84">
        <f t="shared" si="13"/>
        <v>2874</v>
      </c>
    </row>
    <row r="85" spans="1:15">
      <c r="C85">
        <f>2780+75+3*150</f>
        <v>3305</v>
      </c>
      <c r="D85">
        <f>2103+82-20</f>
        <v>2165</v>
      </c>
      <c r="F85">
        <f>2780+75+3*150</f>
        <v>3305</v>
      </c>
      <c r="G85">
        <f>2103+82+20</f>
        <v>2205</v>
      </c>
      <c r="I85">
        <v>3329</v>
      </c>
      <c r="J85">
        <v>669</v>
      </c>
      <c r="K85">
        <f t="shared" si="14"/>
        <v>6634</v>
      </c>
      <c r="L85">
        <f t="shared" si="14"/>
        <v>2834</v>
      </c>
      <c r="N85">
        <f t="shared" si="13"/>
        <v>6634</v>
      </c>
      <c r="O85">
        <f t="shared" si="13"/>
        <v>2874</v>
      </c>
    </row>
    <row r="86" spans="1:15">
      <c r="C86">
        <f>2780+75+4*150</f>
        <v>3455</v>
      </c>
      <c r="D86">
        <f>2103+82-20</f>
        <v>2165</v>
      </c>
      <c r="F86">
        <f>2780+75+4*150</f>
        <v>3455</v>
      </c>
      <c r="G86">
        <f>2103+82+20</f>
        <v>2205</v>
      </c>
      <c r="I86">
        <v>3329</v>
      </c>
      <c r="J86">
        <v>669</v>
      </c>
      <c r="K86">
        <f t="shared" si="14"/>
        <v>6784</v>
      </c>
      <c r="L86">
        <f t="shared" si="14"/>
        <v>2834</v>
      </c>
      <c r="N86">
        <f t="shared" si="13"/>
        <v>6784</v>
      </c>
      <c r="O86">
        <f t="shared" si="13"/>
        <v>2874</v>
      </c>
    </row>
    <row r="87" spans="1:15">
      <c r="C87">
        <f>2780+75+5*150</f>
        <v>3605</v>
      </c>
      <c r="D87">
        <f>2103+82-20</f>
        <v>2165</v>
      </c>
      <c r="F87">
        <f>2780+75+5*150</f>
        <v>3605</v>
      </c>
      <c r="G87">
        <f>2103+82+20</f>
        <v>2205</v>
      </c>
      <c r="I87">
        <v>3329</v>
      </c>
      <c r="J87">
        <v>669</v>
      </c>
      <c r="K87">
        <f t="shared" si="14"/>
        <v>6934</v>
      </c>
      <c r="L87">
        <f t="shared" si="14"/>
        <v>2834</v>
      </c>
      <c r="N87">
        <f t="shared" si="13"/>
        <v>6934</v>
      </c>
      <c r="O87">
        <f t="shared" si="13"/>
        <v>2874</v>
      </c>
    </row>
    <row r="88" spans="1:15">
      <c r="C88">
        <f>2780+75+6*150</f>
        <v>3755</v>
      </c>
      <c r="D88">
        <f>2103+82-20</f>
        <v>2165</v>
      </c>
      <c r="F88">
        <f>2780+75+6*150</f>
        <v>3755</v>
      </c>
      <c r="G88">
        <f>2103+82+20</f>
        <v>2205</v>
      </c>
      <c r="I88">
        <v>3329</v>
      </c>
      <c r="J88">
        <v>669</v>
      </c>
      <c r="K88">
        <f t="shared" si="14"/>
        <v>7084</v>
      </c>
      <c r="L88">
        <f t="shared" si="14"/>
        <v>2834</v>
      </c>
      <c r="N88">
        <f t="shared" si="13"/>
        <v>7084</v>
      </c>
      <c r="O88">
        <f t="shared" si="13"/>
        <v>2874</v>
      </c>
    </row>
    <row r="89" spans="1:15">
      <c r="C89">
        <f>2780+75+7*150</f>
        <v>3905</v>
      </c>
      <c r="D89">
        <f>2103+82-20</f>
        <v>2165</v>
      </c>
      <c r="F89">
        <f>2780+75+7*150</f>
        <v>3905</v>
      </c>
      <c r="G89">
        <f>2103+82+20</f>
        <v>2205</v>
      </c>
      <c r="I89">
        <v>3329</v>
      </c>
      <c r="J89">
        <v>669</v>
      </c>
      <c r="K89">
        <f t="shared" si="14"/>
        <v>7234</v>
      </c>
      <c r="L89">
        <f t="shared" si="14"/>
        <v>2834</v>
      </c>
      <c r="N89">
        <f t="shared" si="13"/>
        <v>7234</v>
      </c>
      <c r="O89">
        <f t="shared" si="13"/>
        <v>2874</v>
      </c>
    </row>
    <row r="90" spans="1:15">
      <c r="I90">
        <v>3329</v>
      </c>
      <c r="J90">
        <v>669</v>
      </c>
      <c r="K90">
        <f t="shared" si="14"/>
        <v>3329</v>
      </c>
      <c r="L90">
        <f t="shared" si="14"/>
        <v>669</v>
      </c>
      <c r="N90">
        <f t="shared" si="13"/>
        <v>3329</v>
      </c>
      <c r="O90">
        <f t="shared" si="13"/>
        <v>669</v>
      </c>
    </row>
    <row r="91" spans="1:15">
      <c r="A91" t="s">
        <v>51</v>
      </c>
      <c r="C91">
        <f>2399-20</f>
        <v>2379</v>
      </c>
      <c r="D91">
        <v>1549</v>
      </c>
      <c r="F91">
        <f>2399+20</f>
        <v>2419</v>
      </c>
      <c r="G91">
        <v>1549</v>
      </c>
      <c r="I91">
        <v>3329</v>
      </c>
      <c r="J91">
        <v>669</v>
      </c>
      <c r="K91">
        <f t="shared" si="14"/>
        <v>5708</v>
      </c>
      <c r="L91">
        <f t="shared" si="14"/>
        <v>2218</v>
      </c>
      <c r="N91">
        <f t="shared" si="13"/>
        <v>5748</v>
      </c>
      <c r="O91">
        <f t="shared" si="13"/>
        <v>2218</v>
      </c>
    </row>
    <row r="92" spans="1:15">
      <c r="C92">
        <f>2552-20</f>
        <v>2532</v>
      </c>
      <c r="D92">
        <f>1867</f>
        <v>1867</v>
      </c>
      <c r="F92">
        <f>2552+20</f>
        <v>2572</v>
      </c>
      <c r="G92">
        <f>1867</f>
        <v>1867</v>
      </c>
      <c r="I92">
        <v>3329</v>
      </c>
      <c r="J92">
        <v>669</v>
      </c>
      <c r="K92">
        <f t="shared" si="14"/>
        <v>5861</v>
      </c>
      <c r="L92">
        <f t="shared" si="14"/>
        <v>2536</v>
      </c>
      <c r="N92">
        <f t="shared" si="13"/>
        <v>5901</v>
      </c>
      <c r="O92">
        <f t="shared" si="13"/>
        <v>2536</v>
      </c>
    </row>
    <row r="93" spans="1:15">
      <c r="C93">
        <f>2399-20</f>
        <v>2379</v>
      </c>
      <c r="D93">
        <f>2021</f>
        <v>2021</v>
      </c>
      <c r="F93">
        <f>2399+20</f>
        <v>2419</v>
      </c>
      <c r="G93">
        <f>2021</f>
        <v>2021</v>
      </c>
      <c r="I93">
        <v>3329</v>
      </c>
      <c r="J93">
        <v>669</v>
      </c>
      <c r="K93">
        <f t="shared" si="14"/>
        <v>5708</v>
      </c>
      <c r="L93">
        <f t="shared" si="14"/>
        <v>2690</v>
      </c>
      <c r="N93">
        <f t="shared" si="13"/>
        <v>5748</v>
      </c>
      <c r="O93">
        <f t="shared" si="13"/>
        <v>2690</v>
      </c>
    </row>
    <row r="94" spans="1:15">
      <c r="C94">
        <f>2552-20</f>
        <v>2532</v>
      </c>
      <c r="D94">
        <f>2339</f>
        <v>2339</v>
      </c>
      <c r="F94">
        <f>2552+20</f>
        <v>2572</v>
      </c>
      <c r="G94">
        <f>2339</f>
        <v>2339</v>
      </c>
      <c r="I94">
        <v>3329</v>
      </c>
      <c r="J94">
        <v>669</v>
      </c>
      <c r="K94">
        <f t="shared" si="14"/>
        <v>5861</v>
      </c>
      <c r="L94">
        <f t="shared" si="14"/>
        <v>3008</v>
      </c>
      <c r="N94">
        <f t="shared" si="13"/>
        <v>5901</v>
      </c>
      <c r="O94">
        <f t="shared" si="13"/>
        <v>3008</v>
      </c>
    </row>
    <row r="95" spans="1:15">
      <c r="I95">
        <v>3329</v>
      </c>
      <c r="J95">
        <v>669</v>
      </c>
      <c r="K95">
        <f t="shared" si="14"/>
        <v>3329</v>
      </c>
      <c r="L95">
        <f t="shared" si="14"/>
        <v>669</v>
      </c>
      <c r="N95">
        <f t="shared" si="13"/>
        <v>3329</v>
      </c>
      <c r="O95">
        <f t="shared" si="13"/>
        <v>669</v>
      </c>
    </row>
    <row r="96" spans="1:15">
      <c r="C96">
        <f>2629-76-153</f>
        <v>2400</v>
      </c>
      <c r="D96">
        <f>1631+82</f>
        <v>1713</v>
      </c>
      <c r="F96">
        <f>2629-76</f>
        <v>2553</v>
      </c>
      <c r="G96">
        <f>1631+82</f>
        <v>1713</v>
      </c>
      <c r="I96">
        <v>3329</v>
      </c>
      <c r="J96">
        <v>669</v>
      </c>
      <c r="K96">
        <f t="shared" si="14"/>
        <v>5729</v>
      </c>
      <c r="L96">
        <f t="shared" si="14"/>
        <v>2382</v>
      </c>
      <c r="N96">
        <f t="shared" si="13"/>
        <v>5882</v>
      </c>
      <c r="O96">
        <f t="shared" si="13"/>
        <v>2382</v>
      </c>
    </row>
    <row r="97" spans="3:15">
      <c r="C97">
        <f>2629-76-153</f>
        <v>2400</v>
      </c>
      <c r="D97">
        <f>2103+82</f>
        <v>2185</v>
      </c>
      <c r="F97">
        <f>2629-76</f>
        <v>2553</v>
      </c>
      <c r="G97">
        <f>2103+82</f>
        <v>2185</v>
      </c>
      <c r="I97">
        <v>3329</v>
      </c>
      <c r="J97">
        <v>669</v>
      </c>
      <c r="K97">
        <f t="shared" si="14"/>
        <v>5729</v>
      </c>
      <c r="L97">
        <f t="shared" si="14"/>
        <v>2854</v>
      </c>
      <c r="N97">
        <f t="shared" si="13"/>
        <v>5882</v>
      </c>
      <c r="O97">
        <f t="shared" si="13"/>
        <v>2854</v>
      </c>
    </row>
    <row r="98" spans="3:15">
      <c r="I98">
        <v>3329</v>
      </c>
      <c r="J98">
        <v>669</v>
      </c>
      <c r="K98">
        <f t="shared" si="14"/>
        <v>3329</v>
      </c>
      <c r="L98">
        <f t="shared" si="14"/>
        <v>669</v>
      </c>
      <c r="N98">
        <f t="shared" si="13"/>
        <v>3329</v>
      </c>
      <c r="O98">
        <f t="shared" si="13"/>
        <v>669</v>
      </c>
    </row>
    <row r="99" spans="3:15">
      <c r="I99">
        <v>3329</v>
      </c>
      <c r="J99">
        <v>669</v>
      </c>
      <c r="K99">
        <f t="shared" si="14"/>
        <v>3329</v>
      </c>
      <c r="L99">
        <f t="shared" si="14"/>
        <v>669</v>
      </c>
      <c r="N99">
        <f t="shared" si="13"/>
        <v>3329</v>
      </c>
      <c r="O99">
        <f t="shared" si="13"/>
        <v>669</v>
      </c>
    </row>
    <row r="100" spans="3:15">
      <c r="I100">
        <v>3329</v>
      </c>
      <c r="J100">
        <v>669</v>
      </c>
      <c r="K100">
        <f t="shared" si="14"/>
        <v>3329</v>
      </c>
      <c r="L100">
        <f t="shared" si="14"/>
        <v>669</v>
      </c>
      <c r="N100">
        <f t="shared" si="13"/>
        <v>3329</v>
      </c>
      <c r="O100">
        <f t="shared" si="13"/>
        <v>669</v>
      </c>
    </row>
    <row r="101" spans="3:15">
      <c r="I101">
        <v>3329</v>
      </c>
      <c r="J101">
        <v>669</v>
      </c>
      <c r="K101">
        <f t="shared" si="14"/>
        <v>3329</v>
      </c>
      <c r="L101">
        <f t="shared" si="14"/>
        <v>669</v>
      </c>
      <c r="N101">
        <f t="shared" si="13"/>
        <v>3329</v>
      </c>
      <c r="O101">
        <f t="shared" si="13"/>
        <v>669</v>
      </c>
    </row>
    <row r="102" spans="3:15">
      <c r="I102">
        <v>3329</v>
      </c>
      <c r="J102">
        <v>669</v>
      </c>
      <c r="K102">
        <f t="shared" si="14"/>
        <v>3329</v>
      </c>
      <c r="L102">
        <f t="shared" si="14"/>
        <v>669</v>
      </c>
      <c r="N102">
        <f t="shared" si="13"/>
        <v>3329</v>
      </c>
      <c r="O102">
        <f t="shared" si="13"/>
        <v>669</v>
      </c>
    </row>
    <row r="103" spans="3:15">
      <c r="I103">
        <v>3329</v>
      </c>
      <c r="J103">
        <v>669</v>
      </c>
      <c r="K103">
        <f t="shared" si="14"/>
        <v>3329</v>
      </c>
      <c r="L103">
        <f t="shared" si="14"/>
        <v>669</v>
      </c>
      <c r="N103">
        <f t="shared" si="13"/>
        <v>3329</v>
      </c>
      <c r="O103">
        <f t="shared" si="13"/>
        <v>669</v>
      </c>
    </row>
    <row r="104" spans="3:15">
      <c r="I104">
        <v>3329</v>
      </c>
      <c r="J104">
        <v>669</v>
      </c>
      <c r="K104">
        <f t="shared" si="14"/>
        <v>3329</v>
      </c>
      <c r="L104">
        <f t="shared" si="14"/>
        <v>669</v>
      </c>
      <c r="N104">
        <f t="shared" si="13"/>
        <v>3329</v>
      </c>
      <c r="O104">
        <f t="shared" si="13"/>
        <v>669</v>
      </c>
    </row>
    <row r="105" spans="3:15">
      <c r="I105">
        <v>3329</v>
      </c>
      <c r="J105">
        <v>669</v>
      </c>
      <c r="K105">
        <f t="shared" si="14"/>
        <v>3329</v>
      </c>
      <c r="L105">
        <f t="shared" si="14"/>
        <v>669</v>
      </c>
      <c r="N105">
        <f t="shared" si="13"/>
        <v>3329</v>
      </c>
      <c r="O105">
        <f t="shared" si="13"/>
        <v>669</v>
      </c>
    </row>
    <row r="106" spans="3:15">
      <c r="I106">
        <v>3329</v>
      </c>
      <c r="J106">
        <v>669</v>
      </c>
      <c r="K106">
        <f t="shared" si="14"/>
        <v>3329</v>
      </c>
      <c r="L106">
        <f t="shared" si="14"/>
        <v>669</v>
      </c>
      <c r="N106">
        <f t="shared" si="13"/>
        <v>3329</v>
      </c>
      <c r="O106">
        <f t="shared" si="13"/>
        <v>669</v>
      </c>
    </row>
    <row r="107" spans="3:15">
      <c r="I107">
        <v>3329</v>
      </c>
      <c r="J107">
        <v>669</v>
      </c>
      <c r="K107">
        <f t="shared" si="14"/>
        <v>3329</v>
      </c>
      <c r="L107">
        <f t="shared" si="14"/>
        <v>669</v>
      </c>
      <c r="N107">
        <f t="shared" si="13"/>
        <v>3329</v>
      </c>
      <c r="O107">
        <f t="shared" si="13"/>
        <v>669</v>
      </c>
    </row>
    <row r="108" spans="3:15">
      <c r="I108">
        <v>3329</v>
      </c>
      <c r="J108">
        <v>669</v>
      </c>
      <c r="K108">
        <f t="shared" si="14"/>
        <v>3329</v>
      </c>
      <c r="L108">
        <f t="shared" si="14"/>
        <v>669</v>
      </c>
      <c r="N108">
        <f t="shared" si="13"/>
        <v>3329</v>
      </c>
      <c r="O108">
        <f t="shared" si="13"/>
        <v>669</v>
      </c>
    </row>
    <row r="109" spans="3:15">
      <c r="I109">
        <v>3329</v>
      </c>
      <c r="J109">
        <v>669</v>
      </c>
      <c r="K109">
        <f t="shared" si="14"/>
        <v>3329</v>
      </c>
      <c r="L109">
        <f t="shared" si="14"/>
        <v>669</v>
      </c>
      <c r="N109">
        <f t="shared" si="13"/>
        <v>3329</v>
      </c>
      <c r="O109">
        <f t="shared" si="13"/>
        <v>669</v>
      </c>
    </row>
    <row r="110" spans="3:15">
      <c r="I110">
        <v>3329</v>
      </c>
      <c r="J110">
        <v>669</v>
      </c>
      <c r="K110">
        <f t="shared" si="14"/>
        <v>3329</v>
      </c>
      <c r="L110">
        <f t="shared" si="14"/>
        <v>669</v>
      </c>
      <c r="N110">
        <f t="shared" si="13"/>
        <v>3329</v>
      </c>
      <c r="O110">
        <f t="shared" si="13"/>
        <v>669</v>
      </c>
    </row>
    <row r="111" spans="3:15">
      <c r="I111">
        <v>3329</v>
      </c>
      <c r="J111">
        <v>669</v>
      </c>
      <c r="K111">
        <f t="shared" si="14"/>
        <v>3329</v>
      </c>
      <c r="L111">
        <f t="shared" si="14"/>
        <v>669</v>
      </c>
      <c r="N111">
        <f t="shared" si="13"/>
        <v>3329</v>
      </c>
      <c r="O111">
        <f t="shared" si="13"/>
        <v>669</v>
      </c>
    </row>
    <row r="112" spans="3:15">
      <c r="I112">
        <v>3329</v>
      </c>
      <c r="J112">
        <v>669</v>
      </c>
      <c r="K112">
        <f t="shared" si="14"/>
        <v>3329</v>
      </c>
      <c r="L112">
        <f t="shared" si="14"/>
        <v>669</v>
      </c>
      <c r="N112">
        <f t="shared" si="13"/>
        <v>3329</v>
      </c>
      <c r="O112">
        <f t="shared" si="13"/>
        <v>669</v>
      </c>
    </row>
    <row r="113" spans="9:15">
      <c r="I113">
        <v>3329</v>
      </c>
      <c r="J113">
        <v>669</v>
      </c>
      <c r="K113">
        <f t="shared" si="14"/>
        <v>3329</v>
      </c>
      <c r="L113">
        <f t="shared" si="14"/>
        <v>669</v>
      </c>
      <c r="N113">
        <f t="shared" si="13"/>
        <v>3329</v>
      </c>
      <c r="O113">
        <f t="shared" si="13"/>
        <v>669</v>
      </c>
    </row>
    <row r="114" spans="9:15">
      <c r="I114">
        <v>3329</v>
      </c>
      <c r="J114">
        <v>669</v>
      </c>
      <c r="K114">
        <f t="shared" si="14"/>
        <v>3329</v>
      </c>
      <c r="L114">
        <f t="shared" si="14"/>
        <v>669</v>
      </c>
      <c r="N114">
        <f t="shared" si="13"/>
        <v>3329</v>
      </c>
      <c r="O114">
        <f t="shared" si="13"/>
        <v>669</v>
      </c>
    </row>
    <row r="115" spans="9:15">
      <c r="I115">
        <v>3329</v>
      </c>
      <c r="J115">
        <v>669</v>
      </c>
      <c r="K115">
        <f t="shared" si="14"/>
        <v>3329</v>
      </c>
      <c r="L115">
        <f t="shared" si="14"/>
        <v>669</v>
      </c>
      <c r="N115">
        <f t="shared" si="13"/>
        <v>3329</v>
      </c>
      <c r="O115">
        <f t="shared" si="13"/>
        <v>669</v>
      </c>
    </row>
    <row r="116" spans="9:15">
      <c r="I116">
        <v>3329</v>
      </c>
      <c r="J116">
        <v>669</v>
      </c>
      <c r="K116">
        <f t="shared" si="14"/>
        <v>3329</v>
      </c>
      <c r="L116">
        <f t="shared" si="14"/>
        <v>669</v>
      </c>
      <c r="N116">
        <f t="shared" si="13"/>
        <v>3329</v>
      </c>
      <c r="O116">
        <f t="shared" si="13"/>
        <v>669</v>
      </c>
    </row>
    <row r="117" spans="9:15">
      <c r="I117">
        <v>3329</v>
      </c>
      <c r="J117">
        <v>669</v>
      </c>
      <c r="K117">
        <f t="shared" si="14"/>
        <v>3329</v>
      </c>
      <c r="L117">
        <f t="shared" si="14"/>
        <v>669</v>
      </c>
      <c r="N117">
        <f t="shared" si="13"/>
        <v>3329</v>
      </c>
      <c r="O117">
        <f t="shared" si="13"/>
        <v>669</v>
      </c>
    </row>
    <row r="118" spans="9:15">
      <c r="I118">
        <v>3329</v>
      </c>
      <c r="J118">
        <v>669</v>
      </c>
      <c r="K118">
        <f t="shared" si="14"/>
        <v>3329</v>
      </c>
      <c r="L118">
        <f t="shared" si="14"/>
        <v>669</v>
      </c>
      <c r="N118">
        <f t="shared" si="13"/>
        <v>3329</v>
      </c>
      <c r="O118">
        <f t="shared" si="13"/>
        <v>669</v>
      </c>
    </row>
    <row r="119" spans="9:15">
      <c r="I119">
        <v>3329</v>
      </c>
      <c r="J119">
        <v>669</v>
      </c>
      <c r="K119">
        <f t="shared" si="14"/>
        <v>3329</v>
      </c>
      <c r="L119">
        <f t="shared" si="14"/>
        <v>669</v>
      </c>
      <c r="N119">
        <f t="shared" si="13"/>
        <v>3329</v>
      </c>
      <c r="O119">
        <f t="shared" si="13"/>
        <v>669</v>
      </c>
    </row>
    <row r="120" spans="9:15">
      <c r="I120">
        <v>3329</v>
      </c>
      <c r="J120">
        <v>669</v>
      </c>
      <c r="K120">
        <f t="shared" si="14"/>
        <v>3329</v>
      </c>
      <c r="L120">
        <f t="shared" si="14"/>
        <v>669</v>
      </c>
      <c r="N120">
        <f t="shared" si="13"/>
        <v>3329</v>
      </c>
      <c r="O120">
        <f t="shared" si="13"/>
        <v>669</v>
      </c>
    </row>
    <row r="121" spans="9:15">
      <c r="I121">
        <v>3329</v>
      </c>
      <c r="J121">
        <v>669</v>
      </c>
      <c r="K121">
        <f t="shared" si="14"/>
        <v>3329</v>
      </c>
      <c r="L121">
        <f t="shared" si="14"/>
        <v>669</v>
      </c>
      <c r="N121">
        <f t="shared" si="13"/>
        <v>3329</v>
      </c>
      <c r="O121">
        <f t="shared" si="13"/>
        <v>669</v>
      </c>
    </row>
    <row r="122" spans="9:15">
      <c r="I122">
        <v>3329</v>
      </c>
      <c r="J122">
        <v>669</v>
      </c>
      <c r="K122">
        <f t="shared" si="14"/>
        <v>3329</v>
      </c>
      <c r="L122">
        <f t="shared" si="14"/>
        <v>669</v>
      </c>
      <c r="N122">
        <f t="shared" si="13"/>
        <v>3329</v>
      </c>
      <c r="O122">
        <f t="shared" si="13"/>
        <v>669</v>
      </c>
    </row>
    <row r="123" spans="9:15">
      <c r="I123">
        <v>3329</v>
      </c>
      <c r="J123">
        <v>669</v>
      </c>
      <c r="K123">
        <f t="shared" si="14"/>
        <v>3329</v>
      </c>
      <c r="L123">
        <f t="shared" si="14"/>
        <v>669</v>
      </c>
      <c r="N123">
        <f t="shared" si="13"/>
        <v>3329</v>
      </c>
      <c r="O123">
        <f t="shared" si="13"/>
        <v>669</v>
      </c>
    </row>
    <row r="124" spans="9:15">
      <c r="I124">
        <v>3329</v>
      </c>
      <c r="J124">
        <v>669</v>
      </c>
      <c r="K124">
        <f t="shared" si="14"/>
        <v>3329</v>
      </c>
      <c r="L124">
        <f t="shared" si="14"/>
        <v>669</v>
      </c>
      <c r="N124">
        <f t="shared" si="13"/>
        <v>3329</v>
      </c>
      <c r="O124">
        <f t="shared" si="13"/>
        <v>669</v>
      </c>
    </row>
    <row r="125" spans="9:15">
      <c r="I125">
        <v>3329</v>
      </c>
      <c r="J125">
        <v>669</v>
      </c>
      <c r="K125">
        <f t="shared" si="14"/>
        <v>3329</v>
      </c>
      <c r="L125">
        <f t="shared" si="14"/>
        <v>669</v>
      </c>
      <c r="N125">
        <f t="shared" si="13"/>
        <v>3329</v>
      </c>
      <c r="O125">
        <f t="shared" si="13"/>
        <v>669</v>
      </c>
    </row>
    <row r="126" spans="9:15">
      <c r="I126">
        <v>3329</v>
      </c>
      <c r="J126">
        <v>669</v>
      </c>
      <c r="K126">
        <f t="shared" si="14"/>
        <v>3329</v>
      </c>
      <c r="L126">
        <f t="shared" si="14"/>
        <v>669</v>
      </c>
      <c r="N126">
        <f t="shared" si="13"/>
        <v>3329</v>
      </c>
      <c r="O126">
        <f t="shared" si="13"/>
        <v>669</v>
      </c>
    </row>
    <row r="127" spans="9:15">
      <c r="I127">
        <v>3329</v>
      </c>
      <c r="J127">
        <v>669</v>
      </c>
      <c r="K127">
        <f t="shared" si="14"/>
        <v>3329</v>
      </c>
      <c r="L127">
        <f t="shared" si="14"/>
        <v>669</v>
      </c>
      <c r="N127">
        <f t="shared" si="13"/>
        <v>3329</v>
      </c>
      <c r="O127">
        <f t="shared" si="13"/>
        <v>669</v>
      </c>
    </row>
    <row r="128" spans="9:15">
      <c r="I128">
        <v>3329</v>
      </c>
      <c r="J128">
        <v>669</v>
      </c>
      <c r="K128">
        <f t="shared" si="14"/>
        <v>3329</v>
      </c>
      <c r="L128">
        <f t="shared" si="14"/>
        <v>669</v>
      </c>
      <c r="N128">
        <f t="shared" si="13"/>
        <v>3329</v>
      </c>
      <c r="O128">
        <f t="shared" si="13"/>
        <v>669</v>
      </c>
    </row>
    <row r="129" spans="9:15">
      <c r="I129">
        <v>3329</v>
      </c>
      <c r="J129">
        <v>669</v>
      </c>
      <c r="K129">
        <f t="shared" si="14"/>
        <v>3329</v>
      </c>
      <c r="L129">
        <f t="shared" si="14"/>
        <v>669</v>
      </c>
      <c r="N129">
        <f t="shared" si="13"/>
        <v>3329</v>
      </c>
      <c r="O129">
        <f t="shared" si="13"/>
        <v>669</v>
      </c>
    </row>
    <row r="130" spans="9:15">
      <c r="I130">
        <v>3329</v>
      </c>
      <c r="J130">
        <v>669</v>
      </c>
      <c r="K130">
        <f t="shared" si="14"/>
        <v>3329</v>
      </c>
      <c r="L130">
        <f t="shared" si="14"/>
        <v>669</v>
      </c>
      <c r="N130">
        <f t="shared" si="13"/>
        <v>3329</v>
      </c>
      <c r="O130">
        <f t="shared" si="13"/>
        <v>669</v>
      </c>
    </row>
    <row r="131" spans="9:15">
      <c r="I131">
        <v>3329</v>
      </c>
      <c r="J131">
        <v>669</v>
      </c>
      <c r="K131">
        <f t="shared" si="14"/>
        <v>3329</v>
      </c>
      <c r="L131">
        <f t="shared" si="14"/>
        <v>669</v>
      </c>
      <c r="N131">
        <f t="shared" si="13"/>
        <v>3329</v>
      </c>
      <c r="O131">
        <f t="shared" si="13"/>
        <v>669</v>
      </c>
    </row>
    <row r="132" spans="9:15">
      <c r="I132">
        <v>3329</v>
      </c>
      <c r="J132">
        <v>669</v>
      </c>
      <c r="K132">
        <f t="shared" si="14"/>
        <v>3329</v>
      </c>
      <c r="L132">
        <f t="shared" si="14"/>
        <v>669</v>
      </c>
      <c r="N132">
        <f t="shared" si="13"/>
        <v>3329</v>
      </c>
      <c r="O132">
        <f t="shared" si="13"/>
        <v>669</v>
      </c>
    </row>
    <row r="133" spans="9:15">
      <c r="I133">
        <v>3329</v>
      </c>
      <c r="J133">
        <v>669</v>
      </c>
      <c r="K133">
        <f t="shared" si="14"/>
        <v>3329</v>
      </c>
      <c r="L133">
        <f t="shared" si="14"/>
        <v>669</v>
      </c>
      <c r="N133">
        <f t="shared" si="13"/>
        <v>3329</v>
      </c>
      <c r="O133">
        <f t="shared" si="13"/>
        <v>669</v>
      </c>
    </row>
    <row r="134" spans="9:15">
      <c r="I134">
        <v>3329</v>
      </c>
      <c r="J134">
        <v>669</v>
      </c>
      <c r="K134">
        <f t="shared" si="14"/>
        <v>3329</v>
      </c>
      <c r="L134">
        <f t="shared" si="14"/>
        <v>669</v>
      </c>
      <c r="N134">
        <f t="shared" si="13"/>
        <v>3329</v>
      </c>
      <c r="O134">
        <f t="shared" si="13"/>
        <v>669</v>
      </c>
    </row>
    <row r="135" spans="9:15">
      <c r="I135">
        <v>3329</v>
      </c>
      <c r="J135">
        <v>669</v>
      </c>
      <c r="K135">
        <f t="shared" si="14"/>
        <v>3329</v>
      </c>
      <c r="L135">
        <f t="shared" si="14"/>
        <v>669</v>
      </c>
      <c r="N135">
        <f t="shared" si="13"/>
        <v>3329</v>
      </c>
      <c r="O135">
        <f t="shared" si="13"/>
        <v>669</v>
      </c>
    </row>
    <row r="136" spans="9:15">
      <c r="I136">
        <v>3329</v>
      </c>
      <c r="J136">
        <v>669</v>
      </c>
      <c r="K136">
        <f t="shared" si="14"/>
        <v>3329</v>
      </c>
      <c r="L136">
        <f t="shared" si="14"/>
        <v>669</v>
      </c>
      <c r="N136">
        <f t="shared" si="13"/>
        <v>3329</v>
      </c>
      <c r="O136">
        <f t="shared" si="13"/>
        <v>669</v>
      </c>
    </row>
    <row r="137" spans="9:15">
      <c r="I137">
        <v>3329</v>
      </c>
      <c r="J137">
        <v>669</v>
      </c>
      <c r="K137">
        <f t="shared" si="14"/>
        <v>3329</v>
      </c>
      <c r="L137">
        <f t="shared" si="14"/>
        <v>669</v>
      </c>
      <c r="N137">
        <f t="shared" si="13"/>
        <v>3329</v>
      </c>
      <c r="O137">
        <f t="shared" si="13"/>
        <v>669</v>
      </c>
    </row>
    <row r="138" spans="9:15">
      <c r="I138">
        <v>3329</v>
      </c>
      <c r="J138">
        <v>669</v>
      </c>
      <c r="K138">
        <f t="shared" si="14"/>
        <v>3329</v>
      </c>
      <c r="L138">
        <f t="shared" si="14"/>
        <v>669</v>
      </c>
      <c r="N138">
        <f t="shared" si="13"/>
        <v>3329</v>
      </c>
      <c r="O138">
        <f t="shared" si="13"/>
        <v>669</v>
      </c>
    </row>
    <row r="139" spans="9:15">
      <c r="I139">
        <v>3329</v>
      </c>
      <c r="J139">
        <v>669</v>
      </c>
      <c r="K139">
        <f t="shared" si="14"/>
        <v>3329</v>
      </c>
      <c r="L139">
        <f t="shared" si="14"/>
        <v>669</v>
      </c>
      <c r="N139">
        <f t="shared" si="13"/>
        <v>3329</v>
      </c>
      <c r="O139">
        <f t="shared" si="13"/>
        <v>669</v>
      </c>
    </row>
    <row r="140" spans="9:15">
      <c r="I140">
        <v>3329</v>
      </c>
      <c r="J140">
        <v>669</v>
      </c>
      <c r="K140">
        <f t="shared" si="14"/>
        <v>3329</v>
      </c>
      <c r="L140">
        <f t="shared" si="14"/>
        <v>669</v>
      </c>
      <c r="N140">
        <f t="shared" ref="N140:O203" si="15">F140+I140</f>
        <v>3329</v>
      </c>
      <c r="O140">
        <f t="shared" si="15"/>
        <v>669</v>
      </c>
    </row>
    <row r="141" spans="9:15">
      <c r="I141">
        <v>3329</v>
      </c>
      <c r="J141">
        <v>669</v>
      </c>
      <c r="K141">
        <f t="shared" si="14"/>
        <v>3329</v>
      </c>
      <c r="L141">
        <f t="shared" si="14"/>
        <v>669</v>
      </c>
      <c r="N141">
        <f t="shared" si="15"/>
        <v>3329</v>
      </c>
      <c r="O141">
        <f t="shared" si="15"/>
        <v>669</v>
      </c>
    </row>
    <row r="142" spans="9:15">
      <c r="I142">
        <v>3329</v>
      </c>
      <c r="J142">
        <v>669</v>
      </c>
      <c r="K142">
        <f t="shared" ref="K142:L205" si="16">C142+I142</f>
        <v>3329</v>
      </c>
      <c r="L142">
        <f t="shared" si="16"/>
        <v>669</v>
      </c>
      <c r="N142">
        <f t="shared" si="15"/>
        <v>3329</v>
      </c>
      <c r="O142">
        <f t="shared" si="15"/>
        <v>669</v>
      </c>
    </row>
    <row r="143" spans="9:15">
      <c r="I143">
        <v>3329</v>
      </c>
      <c r="J143">
        <v>669</v>
      </c>
      <c r="K143">
        <f t="shared" si="16"/>
        <v>3329</v>
      </c>
      <c r="L143">
        <f t="shared" si="16"/>
        <v>669</v>
      </c>
      <c r="N143">
        <f t="shared" si="15"/>
        <v>3329</v>
      </c>
      <c r="O143">
        <f t="shared" si="15"/>
        <v>669</v>
      </c>
    </row>
    <row r="144" spans="9:15">
      <c r="I144">
        <v>3329</v>
      </c>
      <c r="J144">
        <v>669</v>
      </c>
      <c r="K144">
        <f t="shared" si="16"/>
        <v>3329</v>
      </c>
      <c r="L144">
        <f t="shared" si="16"/>
        <v>669</v>
      </c>
      <c r="N144">
        <f t="shared" si="15"/>
        <v>3329</v>
      </c>
      <c r="O144">
        <f t="shared" si="15"/>
        <v>669</v>
      </c>
    </row>
    <row r="145" spans="9:15">
      <c r="I145">
        <v>3329</v>
      </c>
      <c r="J145">
        <v>669</v>
      </c>
      <c r="K145">
        <f t="shared" si="16"/>
        <v>3329</v>
      </c>
      <c r="L145">
        <f t="shared" si="16"/>
        <v>669</v>
      </c>
      <c r="N145">
        <f t="shared" si="15"/>
        <v>3329</v>
      </c>
      <c r="O145">
        <f t="shared" si="15"/>
        <v>669</v>
      </c>
    </row>
    <row r="146" spans="9:15">
      <c r="I146">
        <v>3329</v>
      </c>
      <c r="J146">
        <v>669</v>
      </c>
      <c r="K146">
        <f t="shared" si="16"/>
        <v>3329</v>
      </c>
      <c r="L146">
        <f t="shared" si="16"/>
        <v>669</v>
      </c>
      <c r="N146">
        <f t="shared" si="15"/>
        <v>3329</v>
      </c>
      <c r="O146">
        <f t="shared" si="15"/>
        <v>669</v>
      </c>
    </row>
    <row r="147" spans="9:15">
      <c r="I147">
        <v>3329</v>
      </c>
      <c r="J147">
        <v>669</v>
      </c>
      <c r="K147">
        <f t="shared" si="16"/>
        <v>3329</v>
      </c>
      <c r="L147">
        <f t="shared" si="16"/>
        <v>669</v>
      </c>
      <c r="N147">
        <f t="shared" si="15"/>
        <v>3329</v>
      </c>
      <c r="O147">
        <f t="shared" si="15"/>
        <v>669</v>
      </c>
    </row>
    <row r="148" spans="9:15">
      <c r="I148">
        <v>3329</v>
      </c>
      <c r="J148">
        <v>669</v>
      </c>
      <c r="K148">
        <f t="shared" si="16"/>
        <v>3329</v>
      </c>
      <c r="L148">
        <f t="shared" si="16"/>
        <v>669</v>
      </c>
      <c r="N148">
        <f t="shared" si="15"/>
        <v>3329</v>
      </c>
      <c r="O148">
        <f t="shared" si="15"/>
        <v>669</v>
      </c>
    </row>
    <row r="149" spans="9:15">
      <c r="I149">
        <v>3329</v>
      </c>
      <c r="J149">
        <v>669</v>
      </c>
      <c r="K149">
        <f t="shared" si="16"/>
        <v>3329</v>
      </c>
      <c r="L149">
        <f t="shared" si="16"/>
        <v>669</v>
      </c>
      <c r="N149">
        <f t="shared" si="15"/>
        <v>3329</v>
      </c>
      <c r="O149">
        <f t="shared" si="15"/>
        <v>669</v>
      </c>
    </row>
    <row r="150" spans="9:15">
      <c r="I150">
        <v>3329</v>
      </c>
      <c r="J150">
        <v>669</v>
      </c>
      <c r="K150">
        <f t="shared" si="16"/>
        <v>3329</v>
      </c>
      <c r="L150">
        <f t="shared" si="16"/>
        <v>669</v>
      </c>
      <c r="N150">
        <f t="shared" si="15"/>
        <v>3329</v>
      </c>
      <c r="O150">
        <f t="shared" si="15"/>
        <v>669</v>
      </c>
    </row>
    <row r="151" spans="9:15">
      <c r="I151">
        <v>3329</v>
      </c>
      <c r="J151">
        <v>669</v>
      </c>
      <c r="K151">
        <f t="shared" si="16"/>
        <v>3329</v>
      </c>
      <c r="L151">
        <f t="shared" si="16"/>
        <v>669</v>
      </c>
      <c r="N151">
        <f t="shared" si="15"/>
        <v>3329</v>
      </c>
      <c r="O151">
        <f t="shared" si="15"/>
        <v>669</v>
      </c>
    </row>
    <row r="152" spans="9:15">
      <c r="I152">
        <v>3329</v>
      </c>
      <c r="J152">
        <v>669</v>
      </c>
      <c r="K152">
        <f t="shared" si="16"/>
        <v>3329</v>
      </c>
      <c r="L152">
        <f t="shared" si="16"/>
        <v>669</v>
      </c>
      <c r="N152">
        <f t="shared" si="15"/>
        <v>3329</v>
      </c>
      <c r="O152">
        <f t="shared" si="15"/>
        <v>669</v>
      </c>
    </row>
    <row r="153" spans="9:15">
      <c r="I153">
        <v>3329</v>
      </c>
      <c r="J153">
        <v>669</v>
      </c>
      <c r="K153">
        <f t="shared" si="16"/>
        <v>3329</v>
      </c>
      <c r="L153">
        <f t="shared" si="16"/>
        <v>669</v>
      </c>
      <c r="N153">
        <f t="shared" si="15"/>
        <v>3329</v>
      </c>
      <c r="O153">
        <f t="shared" si="15"/>
        <v>669</v>
      </c>
    </row>
    <row r="154" spans="9:15">
      <c r="I154">
        <v>3329</v>
      </c>
      <c r="J154">
        <v>669</v>
      </c>
      <c r="K154">
        <f t="shared" si="16"/>
        <v>3329</v>
      </c>
      <c r="L154">
        <f t="shared" si="16"/>
        <v>669</v>
      </c>
      <c r="N154">
        <f t="shared" si="15"/>
        <v>3329</v>
      </c>
      <c r="O154">
        <f t="shared" si="15"/>
        <v>669</v>
      </c>
    </row>
    <row r="155" spans="9:15">
      <c r="I155">
        <v>3329</v>
      </c>
      <c r="J155">
        <v>669</v>
      </c>
      <c r="K155">
        <f t="shared" si="16"/>
        <v>3329</v>
      </c>
      <c r="L155">
        <f t="shared" si="16"/>
        <v>669</v>
      </c>
      <c r="N155">
        <f t="shared" si="15"/>
        <v>3329</v>
      </c>
      <c r="O155">
        <f t="shared" si="15"/>
        <v>669</v>
      </c>
    </row>
    <row r="156" spans="9:15">
      <c r="I156">
        <v>3329</v>
      </c>
      <c r="J156">
        <v>669</v>
      </c>
      <c r="K156">
        <f t="shared" si="16"/>
        <v>3329</v>
      </c>
      <c r="L156">
        <f t="shared" si="16"/>
        <v>669</v>
      </c>
      <c r="N156">
        <f t="shared" si="15"/>
        <v>3329</v>
      </c>
      <c r="O156">
        <f t="shared" si="15"/>
        <v>669</v>
      </c>
    </row>
    <row r="157" spans="9:15">
      <c r="I157">
        <v>3329</v>
      </c>
      <c r="J157">
        <v>669</v>
      </c>
      <c r="K157">
        <f t="shared" si="16"/>
        <v>3329</v>
      </c>
      <c r="L157">
        <f t="shared" si="16"/>
        <v>669</v>
      </c>
      <c r="N157">
        <f t="shared" si="15"/>
        <v>3329</v>
      </c>
      <c r="O157">
        <f t="shared" si="15"/>
        <v>669</v>
      </c>
    </row>
    <row r="158" spans="9:15">
      <c r="I158">
        <v>3329</v>
      </c>
      <c r="J158">
        <v>669</v>
      </c>
      <c r="K158">
        <f t="shared" si="16"/>
        <v>3329</v>
      </c>
      <c r="L158">
        <f t="shared" si="16"/>
        <v>669</v>
      </c>
      <c r="N158">
        <f t="shared" si="15"/>
        <v>3329</v>
      </c>
      <c r="O158">
        <f t="shared" si="15"/>
        <v>669</v>
      </c>
    </row>
    <row r="159" spans="9:15">
      <c r="I159">
        <v>3329</v>
      </c>
      <c r="J159">
        <v>669</v>
      </c>
      <c r="K159">
        <f t="shared" si="16"/>
        <v>3329</v>
      </c>
      <c r="L159">
        <f t="shared" si="16"/>
        <v>669</v>
      </c>
      <c r="N159">
        <f t="shared" si="15"/>
        <v>3329</v>
      </c>
      <c r="O159">
        <f t="shared" si="15"/>
        <v>669</v>
      </c>
    </row>
    <row r="160" spans="9:15">
      <c r="I160">
        <v>3329</v>
      </c>
      <c r="J160">
        <v>669</v>
      </c>
      <c r="K160">
        <f t="shared" si="16"/>
        <v>3329</v>
      </c>
      <c r="L160">
        <f t="shared" si="16"/>
        <v>669</v>
      </c>
      <c r="N160">
        <f t="shared" si="15"/>
        <v>3329</v>
      </c>
      <c r="O160">
        <f t="shared" si="15"/>
        <v>669</v>
      </c>
    </row>
    <row r="161" spans="9:15">
      <c r="I161">
        <v>3329</v>
      </c>
      <c r="J161">
        <v>669</v>
      </c>
      <c r="K161">
        <f t="shared" si="16"/>
        <v>3329</v>
      </c>
      <c r="L161">
        <f t="shared" si="16"/>
        <v>669</v>
      </c>
      <c r="N161">
        <f t="shared" si="15"/>
        <v>3329</v>
      </c>
      <c r="O161">
        <f t="shared" si="15"/>
        <v>669</v>
      </c>
    </row>
    <row r="162" spans="9:15">
      <c r="I162">
        <v>3329</v>
      </c>
      <c r="J162">
        <v>669</v>
      </c>
      <c r="K162">
        <f t="shared" si="16"/>
        <v>3329</v>
      </c>
      <c r="L162">
        <f t="shared" si="16"/>
        <v>669</v>
      </c>
      <c r="N162">
        <f t="shared" si="15"/>
        <v>3329</v>
      </c>
      <c r="O162">
        <f t="shared" si="15"/>
        <v>669</v>
      </c>
    </row>
    <row r="163" spans="9:15">
      <c r="I163">
        <v>3329</v>
      </c>
      <c r="J163">
        <v>669</v>
      </c>
      <c r="K163">
        <f t="shared" si="16"/>
        <v>3329</v>
      </c>
      <c r="L163">
        <f t="shared" si="16"/>
        <v>669</v>
      </c>
      <c r="N163">
        <f t="shared" si="15"/>
        <v>3329</v>
      </c>
      <c r="O163">
        <f t="shared" si="15"/>
        <v>669</v>
      </c>
    </row>
    <row r="164" spans="9:15">
      <c r="I164">
        <v>3329</v>
      </c>
      <c r="J164">
        <v>669</v>
      </c>
      <c r="K164">
        <f t="shared" si="16"/>
        <v>3329</v>
      </c>
      <c r="L164">
        <f t="shared" si="16"/>
        <v>669</v>
      </c>
      <c r="N164">
        <f t="shared" si="15"/>
        <v>3329</v>
      </c>
      <c r="O164">
        <f t="shared" si="15"/>
        <v>669</v>
      </c>
    </row>
    <row r="165" spans="9:15">
      <c r="I165">
        <v>3329</v>
      </c>
      <c r="J165">
        <v>669</v>
      </c>
      <c r="K165">
        <f t="shared" si="16"/>
        <v>3329</v>
      </c>
      <c r="L165">
        <f t="shared" si="16"/>
        <v>669</v>
      </c>
      <c r="N165">
        <f t="shared" si="15"/>
        <v>3329</v>
      </c>
      <c r="O165">
        <f t="shared" si="15"/>
        <v>669</v>
      </c>
    </row>
    <row r="166" spans="9:15">
      <c r="I166">
        <v>3329</v>
      </c>
      <c r="J166">
        <v>669</v>
      </c>
      <c r="K166">
        <f t="shared" si="16"/>
        <v>3329</v>
      </c>
      <c r="L166">
        <f t="shared" si="16"/>
        <v>669</v>
      </c>
      <c r="N166">
        <f t="shared" si="15"/>
        <v>3329</v>
      </c>
      <c r="O166">
        <f t="shared" si="15"/>
        <v>669</v>
      </c>
    </row>
    <row r="167" spans="9:15">
      <c r="I167">
        <v>3329</v>
      </c>
      <c r="J167">
        <v>669</v>
      </c>
      <c r="K167">
        <f t="shared" si="16"/>
        <v>3329</v>
      </c>
      <c r="L167">
        <f t="shared" si="16"/>
        <v>669</v>
      </c>
      <c r="N167">
        <f t="shared" si="15"/>
        <v>3329</v>
      </c>
      <c r="O167">
        <f t="shared" si="15"/>
        <v>669</v>
      </c>
    </row>
    <row r="168" spans="9:15">
      <c r="I168">
        <v>3329</v>
      </c>
      <c r="J168">
        <v>669</v>
      </c>
      <c r="K168">
        <f t="shared" si="16"/>
        <v>3329</v>
      </c>
      <c r="L168">
        <f t="shared" si="16"/>
        <v>669</v>
      </c>
      <c r="N168">
        <f t="shared" si="15"/>
        <v>3329</v>
      </c>
      <c r="O168">
        <f t="shared" si="15"/>
        <v>669</v>
      </c>
    </row>
    <row r="169" spans="9:15">
      <c r="I169">
        <v>3329</v>
      </c>
      <c r="J169">
        <v>669</v>
      </c>
      <c r="K169">
        <f t="shared" si="16"/>
        <v>3329</v>
      </c>
      <c r="L169">
        <f t="shared" si="16"/>
        <v>669</v>
      </c>
      <c r="N169">
        <f t="shared" si="15"/>
        <v>3329</v>
      </c>
      <c r="O169">
        <f t="shared" si="15"/>
        <v>669</v>
      </c>
    </row>
    <row r="170" spans="9:15">
      <c r="I170">
        <v>3329</v>
      </c>
      <c r="J170">
        <v>669</v>
      </c>
      <c r="K170">
        <f t="shared" si="16"/>
        <v>3329</v>
      </c>
      <c r="L170">
        <f t="shared" si="16"/>
        <v>669</v>
      </c>
      <c r="N170">
        <f t="shared" si="15"/>
        <v>3329</v>
      </c>
      <c r="O170">
        <f t="shared" si="15"/>
        <v>669</v>
      </c>
    </row>
    <row r="171" spans="9:15">
      <c r="I171">
        <v>3329</v>
      </c>
      <c r="J171">
        <v>669</v>
      </c>
      <c r="K171">
        <f t="shared" si="16"/>
        <v>3329</v>
      </c>
      <c r="L171">
        <f t="shared" si="16"/>
        <v>669</v>
      </c>
      <c r="N171">
        <f t="shared" si="15"/>
        <v>3329</v>
      </c>
      <c r="O171">
        <f t="shared" si="15"/>
        <v>669</v>
      </c>
    </row>
    <row r="172" spans="9:15">
      <c r="I172">
        <v>3329</v>
      </c>
      <c r="J172">
        <v>669</v>
      </c>
      <c r="K172">
        <f t="shared" si="16"/>
        <v>3329</v>
      </c>
      <c r="L172">
        <f t="shared" si="16"/>
        <v>669</v>
      </c>
      <c r="N172">
        <f t="shared" si="15"/>
        <v>3329</v>
      </c>
      <c r="O172">
        <f t="shared" si="15"/>
        <v>669</v>
      </c>
    </row>
    <row r="173" spans="9:15">
      <c r="I173">
        <v>3329</v>
      </c>
      <c r="J173">
        <v>669</v>
      </c>
      <c r="K173">
        <f t="shared" si="16"/>
        <v>3329</v>
      </c>
      <c r="L173">
        <f t="shared" si="16"/>
        <v>669</v>
      </c>
      <c r="N173">
        <f t="shared" si="15"/>
        <v>3329</v>
      </c>
      <c r="O173">
        <f t="shared" si="15"/>
        <v>669</v>
      </c>
    </row>
    <row r="174" spans="9:15">
      <c r="I174">
        <v>3329</v>
      </c>
      <c r="J174">
        <v>669</v>
      </c>
      <c r="K174">
        <f t="shared" si="16"/>
        <v>3329</v>
      </c>
      <c r="L174">
        <f t="shared" si="16"/>
        <v>669</v>
      </c>
      <c r="N174">
        <f t="shared" si="15"/>
        <v>3329</v>
      </c>
      <c r="O174">
        <f t="shared" si="15"/>
        <v>669</v>
      </c>
    </row>
    <row r="175" spans="9:15">
      <c r="I175">
        <v>3329</v>
      </c>
      <c r="J175">
        <v>669</v>
      </c>
      <c r="K175">
        <f t="shared" si="16"/>
        <v>3329</v>
      </c>
      <c r="L175">
        <f t="shared" si="16"/>
        <v>669</v>
      </c>
      <c r="N175">
        <f t="shared" si="15"/>
        <v>3329</v>
      </c>
      <c r="O175">
        <f t="shared" si="15"/>
        <v>669</v>
      </c>
    </row>
    <row r="176" spans="9:15">
      <c r="I176">
        <v>3329</v>
      </c>
      <c r="J176">
        <v>669</v>
      </c>
      <c r="K176">
        <f t="shared" si="16"/>
        <v>3329</v>
      </c>
      <c r="L176">
        <f t="shared" si="16"/>
        <v>669</v>
      </c>
      <c r="N176">
        <f t="shared" si="15"/>
        <v>3329</v>
      </c>
      <c r="O176">
        <f t="shared" si="15"/>
        <v>669</v>
      </c>
    </row>
    <row r="177" spans="9:15">
      <c r="I177">
        <v>3329</v>
      </c>
      <c r="J177">
        <v>669</v>
      </c>
      <c r="K177">
        <f t="shared" si="16"/>
        <v>3329</v>
      </c>
      <c r="L177">
        <f t="shared" si="16"/>
        <v>669</v>
      </c>
      <c r="N177">
        <f t="shared" si="15"/>
        <v>3329</v>
      </c>
      <c r="O177">
        <f t="shared" si="15"/>
        <v>669</v>
      </c>
    </row>
    <row r="178" spans="9:15">
      <c r="I178">
        <v>3329</v>
      </c>
      <c r="J178">
        <v>669</v>
      </c>
      <c r="K178">
        <f t="shared" si="16"/>
        <v>3329</v>
      </c>
      <c r="L178">
        <f t="shared" si="16"/>
        <v>669</v>
      </c>
      <c r="N178">
        <f t="shared" si="15"/>
        <v>3329</v>
      </c>
      <c r="O178">
        <f t="shared" si="15"/>
        <v>669</v>
      </c>
    </row>
    <row r="179" spans="9:15">
      <c r="I179">
        <v>3329</v>
      </c>
      <c r="J179">
        <v>669</v>
      </c>
      <c r="K179">
        <f t="shared" si="16"/>
        <v>3329</v>
      </c>
      <c r="L179">
        <f t="shared" si="16"/>
        <v>669</v>
      </c>
      <c r="N179">
        <f t="shared" si="15"/>
        <v>3329</v>
      </c>
      <c r="O179">
        <f t="shared" si="15"/>
        <v>669</v>
      </c>
    </row>
    <row r="180" spans="9:15">
      <c r="I180">
        <v>3329</v>
      </c>
      <c r="J180">
        <v>669</v>
      </c>
      <c r="K180">
        <f t="shared" si="16"/>
        <v>3329</v>
      </c>
      <c r="L180">
        <f t="shared" si="16"/>
        <v>669</v>
      </c>
      <c r="N180">
        <f t="shared" si="15"/>
        <v>3329</v>
      </c>
      <c r="O180">
        <f t="shared" si="15"/>
        <v>669</v>
      </c>
    </row>
    <row r="181" spans="9:15">
      <c r="I181">
        <v>3329</v>
      </c>
      <c r="J181">
        <v>669</v>
      </c>
      <c r="K181">
        <f t="shared" si="16"/>
        <v>3329</v>
      </c>
      <c r="L181">
        <f t="shared" si="16"/>
        <v>669</v>
      </c>
      <c r="N181">
        <f t="shared" si="15"/>
        <v>3329</v>
      </c>
      <c r="O181">
        <f t="shared" si="15"/>
        <v>669</v>
      </c>
    </row>
    <row r="182" spans="9:15">
      <c r="I182">
        <v>3329</v>
      </c>
      <c r="J182">
        <v>669</v>
      </c>
      <c r="K182">
        <f t="shared" si="16"/>
        <v>3329</v>
      </c>
      <c r="L182">
        <f t="shared" si="16"/>
        <v>669</v>
      </c>
      <c r="N182">
        <f t="shared" si="15"/>
        <v>3329</v>
      </c>
      <c r="O182">
        <f t="shared" si="15"/>
        <v>669</v>
      </c>
    </row>
    <row r="183" spans="9:15">
      <c r="I183">
        <v>3329</v>
      </c>
      <c r="J183">
        <v>669</v>
      </c>
      <c r="K183">
        <f t="shared" si="16"/>
        <v>3329</v>
      </c>
      <c r="L183">
        <f t="shared" si="16"/>
        <v>669</v>
      </c>
      <c r="N183">
        <f t="shared" si="15"/>
        <v>3329</v>
      </c>
      <c r="O183">
        <f t="shared" si="15"/>
        <v>669</v>
      </c>
    </row>
    <row r="184" spans="9:15">
      <c r="I184">
        <v>3329</v>
      </c>
      <c r="J184">
        <v>669</v>
      </c>
      <c r="K184">
        <f t="shared" si="16"/>
        <v>3329</v>
      </c>
      <c r="L184">
        <f t="shared" si="16"/>
        <v>669</v>
      </c>
      <c r="N184">
        <f t="shared" si="15"/>
        <v>3329</v>
      </c>
      <c r="O184">
        <f t="shared" si="15"/>
        <v>669</v>
      </c>
    </row>
    <row r="185" spans="9:15">
      <c r="I185">
        <v>3329</v>
      </c>
      <c r="J185">
        <v>669</v>
      </c>
      <c r="K185">
        <f t="shared" si="16"/>
        <v>3329</v>
      </c>
      <c r="L185">
        <f t="shared" si="16"/>
        <v>669</v>
      </c>
      <c r="N185">
        <f t="shared" si="15"/>
        <v>3329</v>
      </c>
      <c r="O185">
        <f t="shared" si="15"/>
        <v>669</v>
      </c>
    </row>
    <row r="186" spans="9:15">
      <c r="I186">
        <v>3329</v>
      </c>
      <c r="J186">
        <v>669</v>
      </c>
      <c r="K186">
        <f t="shared" si="16"/>
        <v>3329</v>
      </c>
      <c r="L186">
        <f t="shared" si="16"/>
        <v>669</v>
      </c>
      <c r="N186">
        <f t="shared" si="15"/>
        <v>3329</v>
      </c>
      <c r="O186">
        <f t="shared" si="15"/>
        <v>669</v>
      </c>
    </row>
    <row r="187" spans="9:15">
      <c r="I187">
        <v>3329</v>
      </c>
      <c r="J187">
        <v>669</v>
      </c>
      <c r="K187">
        <f t="shared" si="16"/>
        <v>3329</v>
      </c>
      <c r="L187">
        <f t="shared" si="16"/>
        <v>669</v>
      </c>
      <c r="N187">
        <f t="shared" si="15"/>
        <v>3329</v>
      </c>
      <c r="O187">
        <f t="shared" si="15"/>
        <v>669</v>
      </c>
    </row>
    <row r="188" spans="9:15">
      <c r="I188">
        <v>3329</v>
      </c>
      <c r="J188">
        <v>669</v>
      </c>
      <c r="K188">
        <f t="shared" si="16"/>
        <v>3329</v>
      </c>
      <c r="L188">
        <f t="shared" si="16"/>
        <v>669</v>
      </c>
      <c r="N188">
        <f t="shared" si="15"/>
        <v>3329</v>
      </c>
      <c r="O188">
        <f t="shared" si="15"/>
        <v>669</v>
      </c>
    </row>
    <row r="189" spans="9:15">
      <c r="I189">
        <v>3329</v>
      </c>
      <c r="J189">
        <v>669</v>
      </c>
      <c r="K189">
        <f t="shared" si="16"/>
        <v>3329</v>
      </c>
      <c r="L189">
        <f t="shared" si="16"/>
        <v>669</v>
      </c>
      <c r="N189">
        <f t="shared" si="15"/>
        <v>3329</v>
      </c>
      <c r="O189">
        <f t="shared" si="15"/>
        <v>669</v>
      </c>
    </row>
    <row r="190" spans="9:15">
      <c r="I190">
        <v>3329</v>
      </c>
      <c r="J190">
        <v>669</v>
      </c>
      <c r="K190">
        <f t="shared" si="16"/>
        <v>3329</v>
      </c>
      <c r="L190">
        <f t="shared" si="16"/>
        <v>669</v>
      </c>
      <c r="N190">
        <f t="shared" si="15"/>
        <v>3329</v>
      </c>
      <c r="O190">
        <f t="shared" si="15"/>
        <v>669</v>
      </c>
    </row>
    <row r="191" spans="9:15">
      <c r="I191">
        <v>3329</v>
      </c>
      <c r="J191">
        <v>669</v>
      </c>
      <c r="K191">
        <f t="shared" si="16"/>
        <v>3329</v>
      </c>
      <c r="L191">
        <f t="shared" si="16"/>
        <v>669</v>
      </c>
      <c r="N191">
        <f t="shared" si="15"/>
        <v>3329</v>
      </c>
      <c r="O191">
        <f t="shared" si="15"/>
        <v>669</v>
      </c>
    </row>
    <row r="192" spans="9:15">
      <c r="I192">
        <v>3329</v>
      </c>
      <c r="J192">
        <v>669</v>
      </c>
      <c r="K192">
        <f t="shared" si="16"/>
        <v>3329</v>
      </c>
      <c r="L192">
        <f t="shared" si="16"/>
        <v>669</v>
      </c>
      <c r="N192">
        <f t="shared" si="15"/>
        <v>3329</v>
      </c>
      <c r="O192">
        <f t="shared" si="15"/>
        <v>669</v>
      </c>
    </row>
    <row r="193" spans="9:15">
      <c r="I193">
        <v>3329</v>
      </c>
      <c r="J193">
        <v>669</v>
      </c>
      <c r="K193">
        <f t="shared" si="16"/>
        <v>3329</v>
      </c>
      <c r="L193">
        <f t="shared" si="16"/>
        <v>669</v>
      </c>
      <c r="N193">
        <f t="shared" si="15"/>
        <v>3329</v>
      </c>
      <c r="O193">
        <f t="shared" si="15"/>
        <v>669</v>
      </c>
    </row>
    <row r="194" spans="9:15">
      <c r="I194">
        <v>3329</v>
      </c>
      <c r="J194">
        <v>669</v>
      </c>
      <c r="K194">
        <f t="shared" si="16"/>
        <v>3329</v>
      </c>
      <c r="L194">
        <f t="shared" si="16"/>
        <v>669</v>
      </c>
      <c r="N194">
        <f t="shared" si="15"/>
        <v>3329</v>
      </c>
      <c r="O194">
        <f t="shared" si="15"/>
        <v>669</v>
      </c>
    </row>
    <row r="195" spans="9:15">
      <c r="I195">
        <v>3329</v>
      </c>
      <c r="J195">
        <v>669</v>
      </c>
      <c r="K195">
        <f t="shared" si="16"/>
        <v>3329</v>
      </c>
      <c r="L195">
        <f t="shared" si="16"/>
        <v>669</v>
      </c>
      <c r="N195">
        <f t="shared" si="15"/>
        <v>3329</v>
      </c>
      <c r="O195">
        <f t="shared" si="15"/>
        <v>669</v>
      </c>
    </row>
    <row r="196" spans="9:15">
      <c r="I196">
        <v>3329</v>
      </c>
      <c r="J196">
        <v>669</v>
      </c>
      <c r="K196">
        <f t="shared" si="16"/>
        <v>3329</v>
      </c>
      <c r="L196">
        <f t="shared" si="16"/>
        <v>669</v>
      </c>
      <c r="N196">
        <f t="shared" si="15"/>
        <v>3329</v>
      </c>
      <c r="O196">
        <f t="shared" si="15"/>
        <v>669</v>
      </c>
    </row>
    <row r="197" spans="9:15">
      <c r="I197">
        <v>3329</v>
      </c>
      <c r="J197">
        <v>669</v>
      </c>
      <c r="K197">
        <f t="shared" si="16"/>
        <v>3329</v>
      </c>
      <c r="L197">
        <f t="shared" si="16"/>
        <v>669</v>
      </c>
      <c r="N197">
        <f t="shared" si="15"/>
        <v>3329</v>
      </c>
      <c r="O197">
        <f t="shared" si="15"/>
        <v>669</v>
      </c>
    </row>
    <row r="198" spans="9:15">
      <c r="I198">
        <v>3329</v>
      </c>
      <c r="J198">
        <v>669</v>
      </c>
      <c r="K198">
        <f t="shared" si="16"/>
        <v>3329</v>
      </c>
      <c r="L198">
        <f t="shared" si="16"/>
        <v>669</v>
      </c>
      <c r="N198">
        <f t="shared" si="15"/>
        <v>3329</v>
      </c>
      <c r="O198">
        <f t="shared" si="15"/>
        <v>669</v>
      </c>
    </row>
    <row r="199" spans="9:15">
      <c r="I199">
        <v>3329</v>
      </c>
      <c r="J199">
        <v>669</v>
      </c>
      <c r="K199">
        <f t="shared" si="16"/>
        <v>3329</v>
      </c>
      <c r="L199">
        <f t="shared" si="16"/>
        <v>669</v>
      </c>
      <c r="N199">
        <f t="shared" si="15"/>
        <v>3329</v>
      </c>
      <c r="O199">
        <f t="shared" si="15"/>
        <v>669</v>
      </c>
    </row>
    <row r="200" spans="9:15">
      <c r="I200">
        <v>3329</v>
      </c>
      <c r="J200">
        <v>669</v>
      </c>
      <c r="K200">
        <f t="shared" si="16"/>
        <v>3329</v>
      </c>
      <c r="L200">
        <f t="shared" si="16"/>
        <v>669</v>
      </c>
      <c r="N200">
        <f t="shared" si="15"/>
        <v>3329</v>
      </c>
      <c r="O200">
        <f t="shared" si="15"/>
        <v>669</v>
      </c>
    </row>
    <row r="201" spans="9:15">
      <c r="I201">
        <v>3329</v>
      </c>
      <c r="J201">
        <v>669</v>
      </c>
      <c r="K201">
        <f t="shared" si="16"/>
        <v>3329</v>
      </c>
      <c r="L201">
        <f t="shared" si="16"/>
        <v>669</v>
      </c>
      <c r="N201">
        <f t="shared" si="15"/>
        <v>3329</v>
      </c>
      <c r="O201">
        <f t="shared" si="15"/>
        <v>669</v>
      </c>
    </row>
    <row r="202" spans="9:15">
      <c r="I202">
        <v>3329</v>
      </c>
      <c r="J202">
        <v>669</v>
      </c>
      <c r="K202">
        <f t="shared" si="16"/>
        <v>3329</v>
      </c>
      <c r="L202">
        <f t="shared" si="16"/>
        <v>669</v>
      </c>
      <c r="N202">
        <f t="shared" si="15"/>
        <v>3329</v>
      </c>
      <c r="O202">
        <f t="shared" si="15"/>
        <v>669</v>
      </c>
    </row>
    <row r="203" spans="9:15">
      <c r="I203">
        <v>3329</v>
      </c>
      <c r="J203">
        <v>669</v>
      </c>
      <c r="K203">
        <f t="shared" si="16"/>
        <v>3329</v>
      </c>
      <c r="L203">
        <f t="shared" si="16"/>
        <v>669</v>
      </c>
      <c r="N203">
        <f t="shared" si="15"/>
        <v>3329</v>
      </c>
      <c r="O203">
        <f t="shared" si="15"/>
        <v>669</v>
      </c>
    </row>
    <row r="204" spans="9:15">
      <c r="I204">
        <v>3329</v>
      </c>
      <c r="J204">
        <v>669</v>
      </c>
      <c r="K204">
        <f t="shared" si="16"/>
        <v>3329</v>
      </c>
      <c r="L204">
        <f t="shared" si="16"/>
        <v>669</v>
      </c>
      <c r="N204">
        <f t="shared" ref="N204:O236" si="17">F204+I204</f>
        <v>3329</v>
      </c>
      <c r="O204">
        <f t="shared" si="17"/>
        <v>669</v>
      </c>
    </row>
    <row r="205" spans="9:15">
      <c r="I205">
        <v>3329</v>
      </c>
      <c r="J205">
        <v>669</v>
      </c>
      <c r="K205">
        <f t="shared" si="16"/>
        <v>3329</v>
      </c>
      <c r="L205">
        <f t="shared" si="16"/>
        <v>669</v>
      </c>
      <c r="N205">
        <f t="shared" si="17"/>
        <v>3329</v>
      </c>
      <c r="O205">
        <f t="shared" si="17"/>
        <v>669</v>
      </c>
    </row>
    <row r="206" spans="9:15">
      <c r="I206">
        <v>3329</v>
      </c>
      <c r="J206">
        <v>669</v>
      </c>
      <c r="K206">
        <f t="shared" ref="K206:L234" si="18">C206+I206</f>
        <v>3329</v>
      </c>
      <c r="L206">
        <f t="shared" si="18"/>
        <v>669</v>
      </c>
      <c r="N206">
        <f t="shared" si="17"/>
        <v>3329</v>
      </c>
      <c r="O206">
        <f t="shared" si="17"/>
        <v>669</v>
      </c>
    </row>
    <row r="207" spans="9:15">
      <c r="I207">
        <v>3329</v>
      </c>
      <c r="J207">
        <v>669</v>
      </c>
      <c r="K207">
        <f t="shared" si="18"/>
        <v>3329</v>
      </c>
      <c r="L207">
        <f t="shared" si="18"/>
        <v>669</v>
      </c>
      <c r="N207">
        <f t="shared" si="17"/>
        <v>3329</v>
      </c>
      <c r="O207">
        <f t="shared" si="17"/>
        <v>669</v>
      </c>
    </row>
    <row r="208" spans="9:15">
      <c r="I208">
        <v>3329</v>
      </c>
      <c r="J208">
        <v>669</v>
      </c>
      <c r="K208">
        <f t="shared" si="18"/>
        <v>3329</v>
      </c>
      <c r="L208">
        <f t="shared" si="18"/>
        <v>669</v>
      </c>
      <c r="N208">
        <f t="shared" si="17"/>
        <v>3329</v>
      </c>
      <c r="O208">
        <f t="shared" si="17"/>
        <v>669</v>
      </c>
    </row>
    <row r="209" spans="9:15">
      <c r="I209">
        <v>3329</v>
      </c>
      <c r="J209">
        <v>669</v>
      </c>
      <c r="K209">
        <f t="shared" si="18"/>
        <v>3329</v>
      </c>
      <c r="L209">
        <f t="shared" si="18"/>
        <v>669</v>
      </c>
      <c r="N209">
        <f t="shared" si="17"/>
        <v>3329</v>
      </c>
      <c r="O209">
        <f t="shared" si="17"/>
        <v>669</v>
      </c>
    </row>
    <row r="210" spans="9:15">
      <c r="I210">
        <v>3329</v>
      </c>
      <c r="J210">
        <v>669</v>
      </c>
      <c r="K210">
        <f t="shared" si="18"/>
        <v>3329</v>
      </c>
      <c r="L210">
        <f t="shared" si="18"/>
        <v>669</v>
      </c>
      <c r="N210">
        <f t="shared" si="17"/>
        <v>3329</v>
      </c>
      <c r="O210">
        <f t="shared" si="17"/>
        <v>669</v>
      </c>
    </row>
    <row r="211" spans="9:15">
      <c r="I211">
        <v>3329</v>
      </c>
      <c r="J211">
        <v>669</v>
      </c>
      <c r="K211">
        <f t="shared" si="18"/>
        <v>3329</v>
      </c>
      <c r="L211">
        <f t="shared" si="18"/>
        <v>669</v>
      </c>
      <c r="N211">
        <f t="shared" si="17"/>
        <v>3329</v>
      </c>
      <c r="O211">
        <f t="shared" si="17"/>
        <v>669</v>
      </c>
    </row>
    <row r="212" spans="9:15">
      <c r="I212">
        <v>3329</v>
      </c>
      <c r="J212">
        <v>669</v>
      </c>
      <c r="K212">
        <f t="shared" si="18"/>
        <v>3329</v>
      </c>
      <c r="L212">
        <f t="shared" si="18"/>
        <v>669</v>
      </c>
      <c r="N212">
        <f t="shared" si="17"/>
        <v>3329</v>
      </c>
      <c r="O212">
        <f t="shared" si="17"/>
        <v>669</v>
      </c>
    </row>
    <row r="213" spans="9:15">
      <c r="I213">
        <v>3329</v>
      </c>
      <c r="J213">
        <v>669</v>
      </c>
      <c r="K213">
        <f t="shared" si="18"/>
        <v>3329</v>
      </c>
      <c r="L213">
        <f t="shared" si="18"/>
        <v>669</v>
      </c>
      <c r="N213">
        <f t="shared" si="17"/>
        <v>3329</v>
      </c>
      <c r="O213">
        <f t="shared" si="17"/>
        <v>669</v>
      </c>
    </row>
    <row r="214" spans="9:15">
      <c r="I214">
        <v>3329</v>
      </c>
      <c r="J214">
        <v>669</v>
      </c>
      <c r="K214">
        <f t="shared" si="18"/>
        <v>3329</v>
      </c>
      <c r="L214">
        <f t="shared" si="18"/>
        <v>669</v>
      </c>
      <c r="N214">
        <f t="shared" si="17"/>
        <v>3329</v>
      </c>
      <c r="O214">
        <f t="shared" si="17"/>
        <v>669</v>
      </c>
    </row>
    <row r="215" spans="9:15">
      <c r="I215">
        <v>3329</v>
      </c>
      <c r="J215">
        <v>669</v>
      </c>
      <c r="K215">
        <f t="shared" si="18"/>
        <v>3329</v>
      </c>
      <c r="L215">
        <f t="shared" si="18"/>
        <v>669</v>
      </c>
      <c r="N215">
        <f t="shared" si="17"/>
        <v>3329</v>
      </c>
      <c r="O215">
        <f t="shared" si="17"/>
        <v>669</v>
      </c>
    </row>
    <row r="216" spans="9:15">
      <c r="I216">
        <v>3329</v>
      </c>
      <c r="J216">
        <v>669</v>
      </c>
      <c r="K216">
        <f t="shared" si="18"/>
        <v>3329</v>
      </c>
      <c r="L216">
        <f t="shared" si="18"/>
        <v>669</v>
      </c>
      <c r="N216">
        <f t="shared" si="17"/>
        <v>3329</v>
      </c>
      <c r="O216">
        <f t="shared" si="17"/>
        <v>669</v>
      </c>
    </row>
    <row r="217" spans="9:15">
      <c r="I217">
        <v>3329</v>
      </c>
      <c r="J217">
        <v>669</v>
      </c>
      <c r="K217">
        <f t="shared" si="18"/>
        <v>3329</v>
      </c>
      <c r="L217">
        <f t="shared" si="18"/>
        <v>669</v>
      </c>
      <c r="N217">
        <f t="shared" si="17"/>
        <v>3329</v>
      </c>
      <c r="O217">
        <f t="shared" si="17"/>
        <v>669</v>
      </c>
    </row>
    <row r="218" spans="9:15">
      <c r="I218">
        <v>3329</v>
      </c>
      <c r="J218">
        <v>669</v>
      </c>
      <c r="K218">
        <f t="shared" si="18"/>
        <v>3329</v>
      </c>
      <c r="L218">
        <f t="shared" si="18"/>
        <v>669</v>
      </c>
      <c r="N218">
        <f t="shared" si="17"/>
        <v>3329</v>
      </c>
      <c r="O218">
        <f t="shared" si="17"/>
        <v>669</v>
      </c>
    </row>
    <row r="219" spans="9:15">
      <c r="I219">
        <v>3329</v>
      </c>
      <c r="J219">
        <v>669</v>
      </c>
      <c r="K219">
        <f t="shared" si="18"/>
        <v>3329</v>
      </c>
      <c r="L219">
        <f t="shared" si="18"/>
        <v>669</v>
      </c>
      <c r="N219">
        <f t="shared" si="17"/>
        <v>3329</v>
      </c>
      <c r="O219">
        <f t="shared" si="17"/>
        <v>669</v>
      </c>
    </row>
    <row r="220" spans="9:15">
      <c r="I220">
        <v>3329</v>
      </c>
      <c r="J220">
        <v>669</v>
      </c>
      <c r="K220">
        <f t="shared" si="18"/>
        <v>3329</v>
      </c>
      <c r="L220">
        <f t="shared" si="18"/>
        <v>669</v>
      </c>
      <c r="N220">
        <f t="shared" si="17"/>
        <v>3329</v>
      </c>
      <c r="O220">
        <f t="shared" si="17"/>
        <v>669</v>
      </c>
    </row>
    <row r="221" spans="9:15">
      <c r="I221">
        <v>3329</v>
      </c>
      <c r="J221">
        <v>669</v>
      </c>
      <c r="K221">
        <f t="shared" si="18"/>
        <v>3329</v>
      </c>
      <c r="L221">
        <f t="shared" si="18"/>
        <v>669</v>
      </c>
      <c r="N221">
        <f t="shared" si="17"/>
        <v>3329</v>
      </c>
      <c r="O221">
        <f t="shared" si="17"/>
        <v>669</v>
      </c>
    </row>
    <row r="222" spans="9:15">
      <c r="I222">
        <v>3329</v>
      </c>
      <c r="J222">
        <v>669</v>
      </c>
      <c r="K222">
        <f t="shared" si="18"/>
        <v>3329</v>
      </c>
      <c r="L222">
        <f t="shared" si="18"/>
        <v>669</v>
      </c>
      <c r="N222">
        <f t="shared" si="17"/>
        <v>3329</v>
      </c>
      <c r="O222">
        <f t="shared" si="17"/>
        <v>669</v>
      </c>
    </row>
    <row r="223" spans="9:15">
      <c r="I223">
        <v>3329</v>
      </c>
      <c r="J223">
        <v>669</v>
      </c>
      <c r="K223">
        <f t="shared" si="18"/>
        <v>3329</v>
      </c>
      <c r="L223">
        <f t="shared" si="18"/>
        <v>669</v>
      </c>
      <c r="N223">
        <f t="shared" si="17"/>
        <v>3329</v>
      </c>
      <c r="O223">
        <f t="shared" si="17"/>
        <v>669</v>
      </c>
    </row>
    <row r="224" spans="9:15">
      <c r="I224">
        <v>3329</v>
      </c>
      <c r="J224">
        <v>669</v>
      </c>
      <c r="K224">
        <f t="shared" si="18"/>
        <v>3329</v>
      </c>
      <c r="L224">
        <f t="shared" si="18"/>
        <v>669</v>
      </c>
      <c r="N224">
        <f t="shared" si="17"/>
        <v>3329</v>
      </c>
      <c r="O224">
        <f t="shared" si="17"/>
        <v>669</v>
      </c>
    </row>
    <row r="225" spans="9:15">
      <c r="I225">
        <v>3329</v>
      </c>
      <c r="J225">
        <v>669</v>
      </c>
      <c r="K225">
        <f t="shared" si="18"/>
        <v>3329</v>
      </c>
      <c r="L225">
        <f t="shared" si="18"/>
        <v>669</v>
      </c>
      <c r="N225">
        <f t="shared" si="17"/>
        <v>3329</v>
      </c>
      <c r="O225">
        <f t="shared" si="17"/>
        <v>669</v>
      </c>
    </row>
    <row r="226" spans="9:15">
      <c r="I226">
        <v>3329</v>
      </c>
      <c r="J226">
        <v>669</v>
      </c>
      <c r="K226">
        <f t="shared" si="18"/>
        <v>3329</v>
      </c>
      <c r="L226">
        <f t="shared" si="18"/>
        <v>669</v>
      </c>
      <c r="N226">
        <f t="shared" si="17"/>
        <v>3329</v>
      </c>
      <c r="O226">
        <f t="shared" si="17"/>
        <v>669</v>
      </c>
    </row>
    <row r="227" spans="9:15">
      <c r="I227">
        <v>3329</v>
      </c>
      <c r="J227">
        <v>669</v>
      </c>
      <c r="K227">
        <f t="shared" si="18"/>
        <v>3329</v>
      </c>
      <c r="L227">
        <f t="shared" si="18"/>
        <v>669</v>
      </c>
      <c r="N227">
        <f t="shared" si="17"/>
        <v>3329</v>
      </c>
      <c r="O227">
        <f t="shared" si="17"/>
        <v>669</v>
      </c>
    </row>
    <row r="228" spans="9:15">
      <c r="I228">
        <v>3329</v>
      </c>
      <c r="J228">
        <v>669</v>
      </c>
      <c r="K228">
        <f t="shared" si="18"/>
        <v>3329</v>
      </c>
      <c r="L228">
        <f t="shared" si="18"/>
        <v>669</v>
      </c>
      <c r="N228">
        <f t="shared" si="17"/>
        <v>3329</v>
      </c>
      <c r="O228">
        <f t="shared" si="17"/>
        <v>669</v>
      </c>
    </row>
    <row r="229" spans="9:15">
      <c r="I229">
        <v>3329</v>
      </c>
      <c r="J229">
        <v>669</v>
      </c>
      <c r="K229">
        <f t="shared" si="18"/>
        <v>3329</v>
      </c>
      <c r="L229">
        <f t="shared" si="18"/>
        <v>669</v>
      </c>
      <c r="N229">
        <f t="shared" si="17"/>
        <v>3329</v>
      </c>
      <c r="O229">
        <f t="shared" si="17"/>
        <v>669</v>
      </c>
    </row>
    <row r="230" spans="9:15">
      <c r="I230">
        <v>3329</v>
      </c>
      <c r="J230">
        <v>669</v>
      </c>
      <c r="K230">
        <f t="shared" si="18"/>
        <v>3329</v>
      </c>
      <c r="L230">
        <f t="shared" si="18"/>
        <v>669</v>
      </c>
      <c r="N230">
        <f t="shared" si="17"/>
        <v>3329</v>
      </c>
      <c r="O230">
        <f t="shared" si="17"/>
        <v>669</v>
      </c>
    </row>
    <row r="231" spans="9:15">
      <c r="I231">
        <v>3329</v>
      </c>
      <c r="J231">
        <v>669</v>
      </c>
      <c r="K231">
        <f t="shared" si="18"/>
        <v>3329</v>
      </c>
      <c r="L231">
        <f t="shared" si="18"/>
        <v>669</v>
      </c>
      <c r="N231">
        <f t="shared" si="17"/>
        <v>3329</v>
      </c>
      <c r="O231">
        <f t="shared" si="17"/>
        <v>669</v>
      </c>
    </row>
    <row r="232" spans="9:15">
      <c r="I232">
        <v>3329</v>
      </c>
      <c r="J232">
        <v>669</v>
      </c>
      <c r="K232">
        <f t="shared" si="18"/>
        <v>3329</v>
      </c>
      <c r="L232">
        <f t="shared" si="18"/>
        <v>669</v>
      </c>
      <c r="N232">
        <f t="shared" si="17"/>
        <v>3329</v>
      </c>
      <c r="O232">
        <f t="shared" si="17"/>
        <v>669</v>
      </c>
    </row>
    <row r="233" spans="9:15">
      <c r="I233">
        <v>3329</v>
      </c>
      <c r="J233">
        <v>669</v>
      </c>
      <c r="K233">
        <f t="shared" si="18"/>
        <v>3329</v>
      </c>
      <c r="L233">
        <f t="shared" si="18"/>
        <v>669</v>
      </c>
      <c r="N233">
        <f t="shared" si="17"/>
        <v>3329</v>
      </c>
      <c r="O233">
        <f t="shared" si="17"/>
        <v>669</v>
      </c>
    </row>
    <row r="234" spans="9:15">
      <c r="I234">
        <v>3329</v>
      </c>
      <c r="J234">
        <v>669</v>
      </c>
      <c r="K234">
        <f t="shared" si="18"/>
        <v>3329</v>
      </c>
      <c r="L234">
        <f t="shared" si="18"/>
        <v>669</v>
      </c>
      <c r="N234">
        <f t="shared" si="17"/>
        <v>3329</v>
      </c>
      <c r="O234">
        <f t="shared" si="17"/>
        <v>669</v>
      </c>
    </row>
    <row r="235" spans="9:15">
      <c r="I235">
        <v>3329</v>
      </c>
      <c r="J235">
        <v>669</v>
      </c>
      <c r="N235">
        <f t="shared" si="17"/>
        <v>3329</v>
      </c>
      <c r="O235">
        <f t="shared" si="17"/>
        <v>669</v>
      </c>
    </row>
    <row r="236" spans="9:15">
      <c r="I236">
        <v>3329</v>
      </c>
      <c r="J236">
        <v>669</v>
      </c>
      <c r="N236">
        <f t="shared" si="17"/>
        <v>3329</v>
      </c>
      <c r="O236">
        <f t="shared" si="17"/>
        <v>669</v>
      </c>
    </row>
    <row r="237" spans="9:15">
      <c r="I237">
        <v>3329</v>
      </c>
      <c r="J237">
        <v>669</v>
      </c>
    </row>
    <row r="238" spans="9:15">
      <c r="I238">
        <v>3329</v>
      </c>
      <c r="J238">
        <v>669</v>
      </c>
    </row>
    <row r="239" spans="9:15">
      <c r="I239">
        <v>3329</v>
      </c>
      <c r="J239">
        <v>669</v>
      </c>
    </row>
    <row r="240" spans="9:15">
      <c r="I240">
        <v>3329</v>
      </c>
      <c r="J240">
        <v>669</v>
      </c>
    </row>
    <row r="241" spans="9:10">
      <c r="I241">
        <v>3329</v>
      </c>
      <c r="J241">
        <v>669</v>
      </c>
    </row>
    <row r="242" spans="9:10">
      <c r="I242">
        <v>3329</v>
      </c>
      <c r="J242">
        <v>669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2020-01-12T16:18:33Z</dcterms:modified>
</cp:coreProperties>
</file>