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mc:AlternateContent xmlns:mc="http://schemas.openxmlformats.org/markup-compatibility/2006">
    <mc:Choice Requires="x15">
      <x15ac:absPath xmlns:x15ac="http://schemas.microsoft.com/office/spreadsheetml/2010/11/ac" url="/Users/flybird/Desktop/大数据/"/>
    </mc:Choice>
  </mc:AlternateContent>
  <xr:revisionPtr revIDLastSave="0" documentId="13_ncr:1_{EE0B5404-9659-F94D-86C9-0BCB5D18E004}" xr6:coauthVersionLast="45" xr6:coauthVersionMax="45" xr10:uidLastSave="{00000000-0000-0000-0000-000000000000}"/>
  <bookViews>
    <workbookView xWindow="1020" yWindow="1540" windowWidth="24000" windowHeight="16460" firstSheet="1" activeTab="6" xr2:uid="{00000000-000D-0000-FFFF-FFFF00000000}"/>
  </bookViews>
  <sheets>
    <sheet name="Raw Data 1" sheetId="1" r:id="rId1"/>
    <sheet name="商誉度正向" sheetId="4" r:id="rId2"/>
    <sheet name="上榜榜单" sheetId="2" r:id="rId3"/>
    <sheet name="员工总数变化量" sheetId="12" r:id="rId4"/>
    <sheet name="Data Analysis 1" sheetId="11" r:id="rId5"/>
    <sheet name="Clean Data" sheetId="13" r:id="rId6"/>
    <sheet name="Input Data" sheetId="14" r:id="rId7"/>
    <sheet name="Output Data" sheetId="15" r:id="rId8"/>
  </sheets>
  <definedNames>
    <definedName name="_xlnm._FilterDatabase" localSheetId="4" hidden="1">'Data Analysis 1'!$A$2:$R$72</definedName>
    <definedName name="_xlnm._FilterDatabase" localSheetId="0" hidden="1">'Raw Data 1'!$A$1:$AD$357</definedName>
    <definedName name="_xlnm._FilterDatabase" localSheetId="1" hidden="1">商誉度正向!$B$1:$F$166</definedName>
    <definedName name="_xlnm._FilterDatabase" localSheetId="2" hidden="1">上榜榜单!$A$3:$K$545</definedName>
    <definedName name="_xlnm._FilterDatabase" localSheetId="3" hidden="1">员工总数变化量!$A$1:$L$357</definedName>
  </definedNames>
  <calcPr calcId="191029"/>
  <pivotCaches>
    <pivotCache cacheId="1" r:id="rId9"/>
  </pivotCaches>
</workbook>
</file>

<file path=xl/calcChain.xml><?xml version="1.0" encoding="utf-8"?>
<calcChain xmlns="http://schemas.openxmlformats.org/spreadsheetml/2006/main">
  <c r="J104" i="12" l="1"/>
  <c r="J103" i="12"/>
  <c r="J102" i="12"/>
  <c r="J110" i="12"/>
  <c r="J113" i="12"/>
  <c r="J179" i="12"/>
  <c r="J178" i="12"/>
  <c r="J177" i="12"/>
  <c r="J176" i="12"/>
  <c r="J183" i="12"/>
  <c r="J194" i="12"/>
  <c r="J206" i="12"/>
  <c r="J205" i="12"/>
  <c r="J279" i="12"/>
  <c r="J298" i="12"/>
  <c r="J302" i="12"/>
  <c r="J304" i="12"/>
  <c r="J312" i="12"/>
  <c r="J318" i="12"/>
  <c r="J317" i="12"/>
  <c r="J316" i="12"/>
  <c r="J315" i="12"/>
  <c r="J314" i="12"/>
  <c r="J320" i="12"/>
  <c r="J319" i="12"/>
  <c r="J328" i="12"/>
  <c r="J327" i="12"/>
  <c r="J326" i="12"/>
  <c r="J325" i="12"/>
  <c r="J324" i="12"/>
  <c r="J323" i="12"/>
  <c r="J322" i="12"/>
  <c r="J336" i="12"/>
  <c r="J335" i="12"/>
  <c r="J334" i="12"/>
  <c r="J333" i="12"/>
  <c r="J332" i="12"/>
  <c r="J331" i="12"/>
  <c r="J330" i="12"/>
  <c r="J338" i="12"/>
  <c r="J339" i="12"/>
  <c r="H59" i="12"/>
  <c r="L59" i="12" s="1"/>
  <c r="I59" i="12"/>
  <c r="J59" i="12"/>
  <c r="K59" i="12"/>
  <c r="H60" i="12"/>
  <c r="L60" i="12" s="1"/>
  <c r="I60" i="12"/>
  <c r="J60" i="12"/>
  <c r="K60" i="12"/>
  <c r="H61" i="12"/>
  <c r="L61" i="12" s="1"/>
  <c r="I61" i="12"/>
  <c r="J61" i="12"/>
  <c r="K61" i="12"/>
  <c r="H62" i="12"/>
  <c r="L62" i="12" s="1"/>
  <c r="I62" i="12"/>
  <c r="J62" i="12"/>
  <c r="K62" i="12"/>
  <c r="H63" i="12"/>
  <c r="L63" i="12" s="1"/>
  <c r="I63" i="12"/>
  <c r="J63" i="12"/>
  <c r="K63" i="12"/>
  <c r="H64" i="12"/>
  <c r="L64" i="12" s="1"/>
  <c r="I64" i="12"/>
  <c r="J64" i="12"/>
  <c r="K64" i="12"/>
  <c r="H65" i="12"/>
  <c r="L65" i="12" s="1"/>
  <c r="I65" i="12"/>
  <c r="J65" i="12"/>
  <c r="K65" i="12"/>
  <c r="H66" i="12"/>
  <c r="L66" i="12" s="1"/>
  <c r="I66" i="12"/>
  <c r="J66" i="12"/>
  <c r="K66" i="12"/>
  <c r="H67" i="12"/>
  <c r="L67" i="12" s="1"/>
  <c r="I67" i="12"/>
  <c r="J67" i="12"/>
  <c r="K67" i="12"/>
  <c r="H68" i="12"/>
  <c r="L68" i="12" s="1"/>
  <c r="I68" i="12"/>
  <c r="J68" i="12"/>
  <c r="K68" i="12"/>
  <c r="H69" i="12"/>
  <c r="L69" i="12" s="1"/>
  <c r="I69" i="12"/>
  <c r="J69" i="12"/>
  <c r="K69" i="12"/>
  <c r="H70" i="12"/>
  <c r="L70" i="12" s="1"/>
  <c r="I70" i="12"/>
  <c r="J70" i="12"/>
  <c r="K70" i="12"/>
  <c r="H71" i="12"/>
  <c r="L71" i="12" s="1"/>
  <c r="Q46" i="11" s="1"/>
  <c r="I71" i="12"/>
  <c r="J71" i="12"/>
  <c r="K71" i="12"/>
  <c r="H72" i="12"/>
  <c r="L72" i="12" s="1"/>
  <c r="I72" i="12"/>
  <c r="J72" i="12"/>
  <c r="K72" i="12"/>
  <c r="H73" i="12"/>
  <c r="L73" i="12" s="1"/>
  <c r="I73" i="12"/>
  <c r="J73" i="12"/>
  <c r="K73" i="12"/>
  <c r="H74" i="12"/>
  <c r="L74" i="12" s="1"/>
  <c r="I74" i="12"/>
  <c r="J74" i="12"/>
  <c r="K74" i="12"/>
  <c r="H75" i="12"/>
  <c r="L75" i="12" s="1"/>
  <c r="I75" i="12"/>
  <c r="J75" i="12"/>
  <c r="K75" i="12"/>
  <c r="H76" i="12"/>
  <c r="L76" i="12" s="1"/>
  <c r="I76" i="12"/>
  <c r="J76" i="12"/>
  <c r="K76" i="12"/>
  <c r="H77" i="12"/>
  <c r="L77" i="12" s="1"/>
  <c r="I77" i="12"/>
  <c r="J77" i="12"/>
  <c r="K77" i="12"/>
  <c r="H78" i="12"/>
  <c r="L78" i="12" s="1"/>
  <c r="I78" i="12"/>
  <c r="J78" i="12"/>
  <c r="K78" i="12"/>
  <c r="H79" i="12"/>
  <c r="L79" i="12" s="1"/>
  <c r="I79" i="12"/>
  <c r="J79" i="12"/>
  <c r="K79" i="12"/>
  <c r="H80" i="12"/>
  <c r="L80" i="12" s="1"/>
  <c r="I80" i="12"/>
  <c r="J80" i="12"/>
  <c r="K80" i="12"/>
  <c r="H81" i="12"/>
  <c r="L81" i="12" s="1"/>
  <c r="I81" i="12"/>
  <c r="J81" i="12"/>
  <c r="K81" i="12"/>
  <c r="H82" i="12"/>
  <c r="L82" i="12" s="1"/>
  <c r="I82" i="12"/>
  <c r="J82" i="12"/>
  <c r="K82" i="12"/>
  <c r="H83" i="12"/>
  <c r="L83" i="12" s="1"/>
  <c r="I83" i="12"/>
  <c r="J83" i="12"/>
  <c r="K83" i="12"/>
  <c r="H84" i="12"/>
  <c r="L84" i="12" s="1"/>
  <c r="I84" i="12"/>
  <c r="J84" i="12"/>
  <c r="K84" i="12"/>
  <c r="H85" i="12"/>
  <c r="L85" i="12" s="1"/>
  <c r="I85" i="12"/>
  <c r="J85" i="12"/>
  <c r="K85" i="12"/>
  <c r="H86" i="12"/>
  <c r="L86" i="12" s="1"/>
  <c r="I86" i="12"/>
  <c r="J86" i="12"/>
  <c r="K86" i="12"/>
  <c r="H87" i="12"/>
  <c r="L87" i="12" s="1"/>
  <c r="I87" i="12"/>
  <c r="J87" i="12"/>
  <c r="K87" i="12"/>
  <c r="H88" i="12"/>
  <c r="L88" i="12" s="1"/>
  <c r="I88" i="12"/>
  <c r="J88" i="12"/>
  <c r="K88" i="12"/>
  <c r="H89" i="12"/>
  <c r="L89" i="12" s="1"/>
  <c r="I89" i="12"/>
  <c r="J89" i="12"/>
  <c r="K89" i="12"/>
  <c r="H90" i="12"/>
  <c r="L90" i="12" s="1"/>
  <c r="I90" i="12"/>
  <c r="J90" i="12"/>
  <c r="K90" i="12"/>
  <c r="H91" i="12"/>
  <c r="L91" i="12" s="1"/>
  <c r="I91" i="12"/>
  <c r="J91" i="12"/>
  <c r="K91" i="12"/>
  <c r="H92" i="12"/>
  <c r="L92" i="12" s="1"/>
  <c r="I92" i="12"/>
  <c r="J92" i="12"/>
  <c r="K92" i="12"/>
  <c r="H93" i="12"/>
  <c r="L93" i="12" s="1"/>
  <c r="I93" i="12"/>
  <c r="J93" i="12"/>
  <c r="K93" i="12"/>
  <c r="H94" i="12"/>
  <c r="L94" i="12" s="1"/>
  <c r="I94" i="12"/>
  <c r="J94" i="12"/>
  <c r="K94" i="12"/>
  <c r="H95" i="12"/>
  <c r="L95" i="12" s="1"/>
  <c r="I95" i="12"/>
  <c r="J95" i="12"/>
  <c r="K95" i="12"/>
  <c r="H96" i="12"/>
  <c r="L96" i="12" s="1"/>
  <c r="I96" i="12"/>
  <c r="J96" i="12"/>
  <c r="K96" i="12"/>
  <c r="H97" i="12"/>
  <c r="L97" i="12" s="1"/>
  <c r="I97" i="12"/>
  <c r="J97" i="12"/>
  <c r="K97" i="12"/>
  <c r="H98" i="12"/>
  <c r="L98" i="12" s="1"/>
  <c r="I98" i="12"/>
  <c r="J98" i="12"/>
  <c r="K98" i="12"/>
  <c r="H99" i="12"/>
  <c r="L99" i="12" s="1"/>
  <c r="I99" i="12"/>
  <c r="J99" i="12"/>
  <c r="K99" i="12"/>
  <c r="H100" i="12"/>
  <c r="L100" i="12" s="1"/>
  <c r="I100" i="12"/>
  <c r="J100" i="12"/>
  <c r="K100" i="12"/>
  <c r="H101" i="12"/>
  <c r="L101" i="12" s="1"/>
  <c r="I101" i="12"/>
  <c r="J101" i="12"/>
  <c r="K101" i="12"/>
  <c r="H102" i="12"/>
  <c r="L102" i="12" s="1"/>
  <c r="I102" i="12"/>
  <c r="K102" i="12"/>
  <c r="H103" i="12"/>
  <c r="I103" i="12"/>
  <c r="K103" i="12"/>
  <c r="H104" i="12"/>
  <c r="I104" i="12"/>
  <c r="K104" i="12"/>
  <c r="H105" i="12"/>
  <c r="I105" i="12"/>
  <c r="J105" i="12"/>
  <c r="K105" i="12"/>
  <c r="H106" i="12"/>
  <c r="I106" i="12"/>
  <c r="J106" i="12"/>
  <c r="K106" i="12"/>
  <c r="H107" i="12"/>
  <c r="I107" i="12"/>
  <c r="J107" i="12"/>
  <c r="K107" i="12"/>
  <c r="H108" i="12"/>
  <c r="I108" i="12"/>
  <c r="J108" i="12"/>
  <c r="K108" i="12"/>
  <c r="H109" i="12"/>
  <c r="I109" i="12"/>
  <c r="J109" i="12"/>
  <c r="K109" i="12"/>
  <c r="H110" i="12"/>
  <c r="L110" i="12" s="1"/>
  <c r="I110" i="12"/>
  <c r="K110" i="12"/>
  <c r="H111" i="12"/>
  <c r="L111" i="12" s="1"/>
  <c r="I111" i="12"/>
  <c r="J111" i="12"/>
  <c r="K111" i="12"/>
  <c r="H112" i="12"/>
  <c r="L112" i="12" s="1"/>
  <c r="I112" i="12"/>
  <c r="J112" i="12"/>
  <c r="K112" i="12"/>
  <c r="H113" i="12"/>
  <c r="L113" i="12" s="1"/>
  <c r="I113" i="12"/>
  <c r="K113" i="12"/>
  <c r="H114" i="12"/>
  <c r="I114" i="12"/>
  <c r="J114" i="12"/>
  <c r="K114" i="12"/>
  <c r="H115" i="12"/>
  <c r="I115" i="12"/>
  <c r="J115" i="12"/>
  <c r="K115" i="12"/>
  <c r="H116" i="12"/>
  <c r="I116" i="12"/>
  <c r="J116" i="12"/>
  <c r="K116" i="12"/>
  <c r="H117" i="12"/>
  <c r="I117" i="12"/>
  <c r="J117" i="12"/>
  <c r="K117" i="12"/>
  <c r="H118" i="12"/>
  <c r="I118" i="12"/>
  <c r="J118" i="12"/>
  <c r="K118" i="12"/>
  <c r="H119" i="12"/>
  <c r="I119" i="12"/>
  <c r="J119" i="12"/>
  <c r="K119" i="12"/>
  <c r="H120" i="12"/>
  <c r="I120" i="12"/>
  <c r="J120" i="12"/>
  <c r="K120" i="12"/>
  <c r="H121" i="12"/>
  <c r="I121" i="12"/>
  <c r="J121" i="12"/>
  <c r="K121" i="12"/>
  <c r="H122" i="12"/>
  <c r="I122" i="12"/>
  <c r="J122" i="12"/>
  <c r="K122" i="12"/>
  <c r="H123" i="12"/>
  <c r="I123" i="12"/>
  <c r="J123" i="12"/>
  <c r="K123" i="12"/>
  <c r="H124" i="12"/>
  <c r="I124" i="12"/>
  <c r="J124" i="12"/>
  <c r="K124" i="12"/>
  <c r="H125" i="12"/>
  <c r="I125" i="12"/>
  <c r="J125" i="12"/>
  <c r="K125" i="12"/>
  <c r="H126" i="12"/>
  <c r="I126" i="12"/>
  <c r="J126" i="12"/>
  <c r="K126" i="12"/>
  <c r="H127" i="12"/>
  <c r="I127" i="12"/>
  <c r="J127" i="12"/>
  <c r="K127" i="12"/>
  <c r="H128" i="12"/>
  <c r="I128" i="12"/>
  <c r="J128" i="12"/>
  <c r="K128" i="12"/>
  <c r="H129" i="12"/>
  <c r="I129" i="12"/>
  <c r="J129" i="12"/>
  <c r="K129" i="12"/>
  <c r="H130" i="12"/>
  <c r="I130" i="12"/>
  <c r="J130" i="12"/>
  <c r="K130" i="12"/>
  <c r="H131" i="12"/>
  <c r="I131" i="12"/>
  <c r="J131" i="12"/>
  <c r="K131" i="12"/>
  <c r="H132" i="12"/>
  <c r="I132" i="12"/>
  <c r="J132" i="12"/>
  <c r="K132" i="12"/>
  <c r="H133" i="12"/>
  <c r="I133" i="12"/>
  <c r="J133" i="12"/>
  <c r="K133" i="12"/>
  <c r="H134" i="12"/>
  <c r="I134" i="12"/>
  <c r="J134" i="12"/>
  <c r="K134" i="12"/>
  <c r="H135" i="12"/>
  <c r="I135" i="12"/>
  <c r="J135" i="12"/>
  <c r="K135" i="12"/>
  <c r="H136" i="12"/>
  <c r="I136" i="12"/>
  <c r="J136" i="12"/>
  <c r="K136" i="12"/>
  <c r="H137" i="12"/>
  <c r="I137" i="12"/>
  <c r="J137" i="12"/>
  <c r="K137" i="12"/>
  <c r="H138" i="12"/>
  <c r="I138" i="12"/>
  <c r="J138" i="12"/>
  <c r="K138" i="12"/>
  <c r="H139" i="12"/>
  <c r="I139" i="12"/>
  <c r="J139" i="12"/>
  <c r="K139" i="12"/>
  <c r="H140" i="12"/>
  <c r="I140" i="12"/>
  <c r="J140" i="12"/>
  <c r="K140" i="12"/>
  <c r="H141" i="12"/>
  <c r="I141" i="12"/>
  <c r="J141" i="12"/>
  <c r="K141" i="12"/>
  <c r="H142" i="12"/>
  <c r="I142" i="12"/>
  <c r="J142" i="12"/>
  <c r="K142" i="12"/>
  <c r="H143" i="12"/>
  <c r="I143" i="12"/>
  <c r="J143" i="12"/>
  <c r="K143" i="12"/>
  <c r="H144" i="12"/>
  <c r="I144" i="12"/>
  <c r="J144" i="12"/>
  <c r="K144" i="12"/>
  <c r="H145" i="12"/>
  <c r="I145" i="12"/>
  <c r="J145" i="12"/>
  <c r="K145" i="12"/>
  <c r="H146" i="12"/>
  <c r="I146" i="12"/>
  <c r="J146" i="12"/>
  <c r="K146" i="12"/>
  <c r="H147" i="12"/>
  <c r="I147" i="12"/>
  <c r="J147" i="12"/>
  <c r="K147" i="12"/>
  <c r="H148" i="12"/>
  <c r="I148" i="12"/>
  <c r="J148" i="12"/>
  <c r="K148" i="12"/>
  <c r="H149" i="12"/>
  <c r="I149" i="12"/>
  <c r="J149" i="12"/>
  <c r="K149" i="12"/>
  <c r="H150" i="12"/>
  <c r="I150" i="12"/>
  <c r="J150" i="12"/>
  <c r="K150" i="12"/>
  <c r="H151" i="12"/>
  <c r="I151" i="12"/>
  <c r="J151" i="12"/>
  <c r="K151" i="12"/>
  <c r="H152" i="12"/>
  <c r="I152" i="12"/>
  <c r="J152" i="12"/>
  <c r="K152" i="12"/>
  <c r="H153" i="12"/>
  <c r="I153" i="12"/>
  <c r="J153" i="12"/>
  <c r="K153" i="12"/>
  <c r="H154" i="12"/>
  <c r="I154" i="12"/>
  <c r="J154" i="12"/>
  <c r="K154" i="12"/>
  <c r="H155" i="12"/>
  <c r="I155" i="12"/>
  <c r="J155" i="12"/>
  <c r="K155" i="12"/>
  <c r="H156" i="12"/>
  <c r="I156" i="12"/>
  <c r="J156" i="12"/>
  <c r="K156" i="12"/>
  <c r="H157" i="12"/>
  <c r="I157" i="12"/>
  <c r="J157" i="12"/>
  <c r="K157" i="12"/>
  <c r="H158" i="12"/>
  <c r="I158" i="12"/>
  <c r="J158" i="12"/>
  <c r="K158" i="12"/>
  <c r="H159" i="12"/>
  <c r="I159" i="12"/>
  <c r="J159" i="12"/>
  <c r="K159" i="12"/>
  <c r="H160" i="12"/>
  <c r="I160" i="12"/>
  <c r="J160" i="12"/>
  <c r="K160" i="12"/>
  <c r="H161" i="12"/>
  <c r="I161" i="12"/>
  <c r="J161" i="12"/>
  <c r="K161" i="12"/>
  <c r="H162" i="12"/>
  <c r="I162" i="12"/>
  <c r="J162" i="12"/>
  <c r="K162" i="12"/>
  <c r="H163" i="12"/>
  <c r="I163" i="12"/>
  <c r="J163" i="12"/>
  <c r="K163" i="12"/>
  <c r="H164" i="12"/>
  <c r="I164" i="12"/>
  <c r="J164" i="12"/>
  <c r="K164" i="12"/>
  <c r="H165" i="12"/>
  <c r="I165" i="12"/>
  <c r="J165" i="12"/>
  <c r="K165" i="12"/>
  <c r="H166" i="12"/>
  <c r="I166" i="12"/>
  <c r="J166" i="12"/>
  <c r="K166" i="12"/>
  <c r="H167" i="12"/>
  <c r="I167" i="12"/>
  <c r="J167" i="12"/>
  <c r="K167" i="12"/>
  <c r="H168" i="12"/>
  <c r="I168" i="12"/>
  <c r="J168" i="12"/>
  <c r="K168" i="12"/>
  <c r="H169" i="12"/>
  <c r="I169" i="12"/>
  <c r="J169" i="12"/>
  <c r="K169" i="12"/>
  <c r="H170" i="12"/>
  <c r="I170" i="12"/>
  <c r="J170" i="12"/>
  <c r="K170" i="12"/>
  <c r="H171" i="12"/>
  <c r="I171" i="12"/>
  <c r="J171" i="12"/>
  <c r="K171" i="12"/>
  <c r="H172" i="12"/>
  <c r="I172" i="12"/>
  <c r="J172" i="12"/>
  <c r="K172" i="12"/>
  <c r="H173" i="12"/>
  <c r="I173" i="12"/>
  <c r="J173" i="12"/>
  <c r="K173" i="12"/>
  <c r="H174" i="12"/>
  <c r="I174" i="12"/>
  <c r="J174" i="12"/>
  <c r="K174" i="12"/>
  <c r="H175" i="12"/>
  <c r="I175" i="12"/>
  <c r="J175" i="12"/>
  <c r="K175" i="12"/>
  <c r="H176" i="12"/>
  <c r="I176" i="12"/>
  <c r="K176" i="12"/>
  <c r="H177" i="12"/>
  <c r="I177" i="12"/>
  <c r="K177" i="12"/>
  <c r="H178" i="12"/>
  <c r="L178" i="12" s="1"/>
  <c r="I178" i="12"/>
  <c r="K178" i="12"/>
  <c r="H179" i="12"/>
  <c r="L179" i="12" s="1"/>
  <c r="Q64" i="11" s="1"/>
  <c r="I179" i="12"/>
  <c r="K179" i="12"/>
  <c r="H180" i="12"/>
  <c r="I180" i="12"/>
  <c r="J180" i="12"/>
  <c r="K180" i="12"/>
  <c r="H181" i="12"/>
  <c r="I181" i="12"/>
  <c r="J181" i="12"/>
  <c r="K181" i="12"/>
  <c r="H182" i="12"/>
  <c r="I182" i="12"/>
  <c r="J182" i="12"/>
  <c r="K182" i="12"/>
  <c r="H183" i="12"/>
  <c r="I183" i="12"/>
  <c r="K183" i="12"/>
  <c r="H184" i="12"/>
  <c r="L184" i="12" s="1"/>
  <c r="I184" i="12"/>
  <c r="J184" i="12"/>
  <c r="K184" i="12"/>
  <c r="H185" i="12"/>
  <c r="I185" i="12"/>
  <c r="J185" i="12"/>
  <c r="K185" i="12"/>
  <c r="H186" i="12"/>
  <c r="I186" i="12"/>
  <c r="J186" i="12"/>
  <c r="K186" i="12"/>
  <c r="H187" i="12"/>
  <c r="I187" i="12"/>
  <c r="J187" i="12"/>
  <c r="K187" i="12"/>
  <c r="H188" i="12"/>
  <c r="L188" i="12" s="1"/>
  <c r="Q67" i="11" s="1"/>
  <c r="I188" i="12"/>
  <c r="J188" i="12"/>
  <c r="K188" i="12"/>
  <c r="H189" i="12"/>
  <c r="I189" i="12"/>
  <c r="J189" i="12"/>
  <c r="K189" i="12"/>
  <c r="H190" i="12"/>
  <c r="I190" i="12"/>
  <c r="J190" i="12"/>
  <c r="K190" i="12"/>
  <c r="H191" i="12"/>
  <c r="I191" i="12"/>
  <c r="J191" i="12"/>
  <c r="K191" i="12"/>
  <c r="H192" i="12"/>
  <c r="L192" i="12" s="1"/>
  <c r="Q70" i="11" s="1"/>
  <c r="I192" i="12"/>
  <c r="J192" i="12"/>
  <c r="K192" i="12"/>
  <c r="H193" i="12"/>
  <c r="I193" i="12"/>
  <c r="J193" i="12"/>
  <c r="K193" i="12"/>
  <c r="H194" i="12"/>
  <c r="I194" i="12"/>
  <c r="K194" i="12"/>
  <c r="H195" i="12"/>
  <c r="I195" i="12"/>
  <c r="J195" i="12"/>
  <c r="K195" i="12"/>
  <c r="H196" i="12"/>
  <c r="I196" i="12"/>
  <c r="J196" i="12"/>
  <c r="K196" i="12"/>
  <c r="H197" i="12"/>
  <c r="I197" i="12"/>
  <c r="J197" i="12"/>
  <c r="K197" i="12"/>
  <c r="H198" i="12"/>
  <c r="I198" i="12"/>
  <c r="J198" i="12"/>
  <c r="K198" i="12"/>
  <c r="H199" i="12"/>
  <c r="I199" i="12"/>
  <c r="J199" i="12"/>
  <c r="K199" i="12"/>
  <c r="H200" i="12"/>
  <c r="I200" i="12"/>
  <c r="J200" i="12"/>
  <c r="K200" i="12"/>
  <c r="H201" i="12"/>
  <c r="I201" i="12"/>
  <c r="J201" i="12"/>
  <c r="K201" i="12"/>
  <c r="H202" i="12"/>
  <c r="L202" i="12" s="1"/>
  <c r="I202" i="12"/>
  <c r="J202" i="12"/>
  <c r="K202" i="12"/>
  <c r="H203" i="12"/>
  <c r="I203" i="12"/>
  <c r="J203" i="12"/>
  <c r="K203" i="12"/>
  <c r="H204" i="12"/>
  <c r="I204" i="12"/>
  <c r="J204" i="12"/>
  <c r="K204" i="12"/>
  <c r="H205" i="12"/>
  <c r="I205" i="12"/>
  <c r="K205" i="12"/>
  <c r="H206" i="12"/>
  <c r="I206" i="12"/>
  <c r="K206" i="12"/>
  <c r="H207" i="12"/>
  <c r="I207" i="12"/>
  <c r="J207" i="12"/>
  <c r="K207" i="12"/>
  <c r="H208" i="12"/>
  <c r="I208" i="12"/>
  <c r="J208" i="12"/>
  <c r="K208" i="12"/>
  <c r="H209" i="12"/>
  <c r="I209" i="12"/>
  <c r="J209" i="12"/>
  <c r="K209" i="12"/>
  <c r="H210" i="12"/>
  <c r="I210" i="12"/>
  <c r="J210" i="12"/>
  <c r="K210" i="12"/>
  <c r="H211" i="12"/>
  <c r="I211" i="12"/>
  <c r="J211" i="12"/>
  <c r="K211" i="12"/>
  <c r="H212" i="12"/>
  <c r="I212" i="12"/>
  <c r="J212" i="12"/>
  <c r="K212" i="12"/>
  <c r="H213" i="12"/>
  <c r="I213" i="12"/>
  <c r="J213" i="12"/>
  <c r="K213" i="12"/>
  <c r="H214" i="12"/>
  <c r="I214" i="12"/>
  <c r="J214" i="12"/>
  <c r="K214" i="12"/>
  <c r="H215" i="12"/>
  <c r="I215" i="12"/>
  <c r="J215" i="12"/>
  <c r="K215" i="12"/>
  <c r="H216" i="12"/>
  <c r="I216" i="12"/>
  <c r="J216" i="12"/>
  <c r="K216" i="12"/>
  <c r="H217" i="12"/>
  <c r="I217" i="12"/>
  <c r="J217" i="12"/>
  <c r="K217" i="12"/>
  <c r="H218" i="12"/>
  <c r="I218" i="12"/>
  <c r="J218" i="12"/>
  <c r="K218" i="12"/>
  <c r="H219" i="12"/>
  <c r="I219" i="12"/>
  <c r="J219" i="12"/>
  <c r="K219" i="12"/>
  <c r="H220" i="12"/>
  <c r="I220" i="12"/>
  <c r="J220" i="12"/>
  <c r="K220" i="12"/>
  <c r="H221" i="12"/>
  <c r="I221" i="12"/>
  <c r="J221" i="12"/>
  <c r="K221" i="12"/>
  <c r="H222" i="12"/>
  <c r="I222" i="12"/>
  <c r="J222" i="12"/>
  <c r="K222" i="12"/>
  <c r="H223" i="12"/>
  <c r="I223" i="12"/>
  <c r="J223" i="12"/>
  <c r="K223" i="12"/>
  <c r="H224" i="12"/>
  <c r="I224" i="12"/>
  <c r="J224" i="12"/>
  <c r="K224" i="12"/>
  <c r="H225" i="12"/>
  <c r="I225" i="12"/>
  <c r="J225" i="12"/>
  <c r="K225" i="12"/>
  <c r="H226" i="12"/>
  <c r="I226" i="12"/>
  <c r="J226" i="12"/>
  <c r="K226" i="12"/>
  <c r="H227" i="12"/>
  <c r="I227" i="12"/>
  <c r="J227" i="12"/>
  <c r="K227" i="12"/>
  <c r="H228" i="12"/>
  <c r="I228" i="12"/>
  <c r="J228" i="12"/>
  <c r="K228" i="12"/>
  <c r="H229" i="12"/>
  <c r="I229" i="12"/>
  <c r="J229" i="12"/>
  <c r="K229" i="12"/>
  <c r="H230" i="12"/>
  <c r="I230" i="12"/>
  <c r="J230" i="12"/>
  <c r="K230" i="12"/>
  <c r="H231" i="12"/>
  <c r="I231" i="12"/>
  <c r="J231" i="12"/>
  <c r="K231" i="12"/>
  <c r="H232" i="12"/>
  <c r="I232" i="12"/>
  <c r="J232" i="12"/>
  <c r="K232" i="12"/>
  <c r="H233" i="12"/>
  <c r="I233" i="12"/>
  <c r="J233" i="12"/>
  <c r="K233" i="12"/>
  <c r="H234" i="12"/>
  <c r="I234" i="12"/>
  <c r="J234" i="12"/>
  <c r="K234" i="12"/>
  <c r="H235" i="12"/>
  <c r="I235" i="12"/>
  <c r="J235" i="12"/>
  <c r="K235" i="12"/>
  <c r="H236" i="12"/>
  <c r="I236" i="12"/>
  <c r="J236" i="12"/>
  <c r="K236" i="12"/>
  <c r="H237" i="12"/>
  <c r="I237" i="12"/>
  <c r="J237" i="12"/>
  <c r="K237" i="12"/>
  <c r="H238" i="12"/>
  <c r="I238" i="12"/>
  <c r="J238" i="12"/>
  <c r="K238" i="12"/>
  <c r="H239" i="12"/>
  <c r="I239" i="12"/>
  <c r="J239" i="12"/>
  <c r="K239" i="12"/>
  <c r="H240" i="12"/>
  <c r="I240" i="12"/>
  <c r="J240" i="12"/>
  <c r="K240" i="12"/>
  <c r="H241" i="12"/>
  <c r="I241" i="12"/>
  <c r="J241" i="12"/>
  <c r="K241" i="12"/>
  <c r="H242" i="12"/>
  <c r="I242" i="12"/>
  <c r="J242" i="12"/>
  <c r="K242" i="12"/>
  <c r="H243" i="12"/>
  <c r="I243" i="12"/>
  <c r="J243" i="12"/>
  <c r="K243" i="12"/>
  <c r="H244" i="12"/>
  <c r="I244" i="12"/>
  <c r="J244" i="12"/>
  <c r="K244" i="12"/>
  <c r="H245" i="12"/>
  <c r="I245" i="12"/>
  <c r="J245" i="12"/>
  <c r="K245" i="12"/>
  <c r="H246" i="12"/>
  <c r="I246" i="12"/>
  <c r="J246" i="12"/>
  <c r="K246" i="12"/>
  <c r="H247" i="12"/>
  <c r="I247" i="12"/>
  <c r="J247" i="12"/>
  <c r="K247" i="12"/>
  <c r="H248" i="12"/>
  <c r="I248" i="12"/>
  <c r="J248" i="12"/>
  <c r="K248" i="12"/>
  <c r="H249" i="12"/>
  <c r="I249" i="12"/>
  <c r="J249" i="12"/>
  <c r="K249" i="12"/>
  <c r="H250" i="12"/>
  <c r="I250" i="12"/>
  <c r="J250" i="12"/>
  <c r="K250" i="12"/>
  <c r="H251" i="12"/>
  <c r="I251" i="12"/>
  <c r="J251" i="12"/>
  <c r="K251" i="12"/>
  <c r="H252" i="12"/>
  <c r="I252" i="12"/>
  <c r="J252" i="12"/>
  <c r="K252" i="12"/>
  <c r="H253" i="12"/>
  <c r="I253" i="12"/>
  <c r="J253" i="12"/>
  <c r="K253" i="12"/>
  <c r="H254" i="12"/>
  <c r="I254" i="12"/>
  <c r="J254" i="12"/>
  <c r="K254" i="12"/>
  <c r="H255" i="12"/>
  <c r="I255" i="12"/>
  <c r="J255" i="12"/>
  <c r="K255" i="12"/>
  <c r="H256" i="12"/>
  <c r="I256" i="12"/>
  <c r="J256" i="12"/>
  <c r="K256" i="12"/>
  <c r="H257" i="12"/>
  <c r="I257" i="12"/>
  <c r="J257" i="12"/>
  <c r="K257" i="12"/>
  <c r="H258" i="12"/>
  <c r="I258" i="12"/>
  <c r="J258" i="12"/>
  <c r="K258" i="12"/>
  <c r="H259" i="12"/>
  <c r="I259" i="12"/>
  <c r="J259" i="12"/>
  <c r="K259" i="12"/>
  <c r="H260" i="12"/>
  <c r="I260" i="12"/>
  <c r="J260" i="12"/>
  <c r="K260" i="12"/>
  <c r="H261" i="12"/>
  <c r="I261" i="12"/>
  <c r="J261" i="12"/>
  <c r="K261" i="12"/>
  <c r="H262" i="12"/>
  <c r="I262" i="12"/>
  <c r="J262" i="12"/>
  <c r="K262" i="12"/>
  <c r="H263" i="12"/>
  <c r="I263" i="12"/>
  <c r="J263" i="12"/>
  <c r="K263" i="12"/>
  <c r="H264" i="12"/>
  <c r="I264" i="12"/>
  <c r="J264" i="12"/>
  <c r="K264" i="12"/>
  <c r="H265" i="12"/>
  <c r="I265" i="12"/>
  <c r="J265" i="12"/>
  <c r="K265" i="12"/>
  <c r="H266" i="12"/>
  <c r="I266" i="12"/>
  <c r="J266" i="12"/>
  <c r="K266" i="12"/>
  <c r="H267" i="12"/>
  <c r="I267" i="12"/>
  <c r="J267" i="12"/>
  <c r="K267" i="12"/>
  <c r="H268" i="12"/>
  <c r="I268" i="12"/>
  <c r="J268" i="12"/>
  <c r="K268" i="12"/>
  <c r="H269" i="12"/>
  <c r="I269" i="12"/>
  <c r="J269" i="12"/>
  <c r="K269" i="12"/>
  <c r="H270" i="12"/>
  <c r="I270" i="12"/>
  <c r="J270" i="12"/>
  <c r="K270" i="12"/>
  <c r="H271" i="12"/>
  <c r="I271" i="12"/>
  <c r="J271" i="12"/>
  <c r="K271" i="12"/>
  <c r="H272" i="12"/>
  <c r="I272" i="12"/>
  <c r="J272" i="12"/>
  <c r="K272" i="12"/>
  <c r="H273" i="12"/>
  <c r="I273" i="12"/>
  <c r="J273" i="12"/>
  <c r="K273" i="12"/>
  <c r="H274" i="12"/>
  <c r="I274" i="12"/>
  <c r="J274" i="12"/>
  <c r="K274" i="12"/>
  <c r="H275" i="12"/>
  <c r="I275" i="12"/>
  <c r="J275" i="12"/>
  <c r="K275" i="12"/>
  <c r="H276" i="12"/>
  <c r="I276" i="12"/>
  <c r="J276" i="12"/>
  <c r="K276" i="12"/>
  <c r="H277" i="12"/>
  <c r="I277" i="12"/>
  <c r="J277" i="12"/>
  <c r="K277" i="12"/>
  <c r="H278" i="12"/>
  <c r="I278" i="12"/>
  <c r="J278" i="12"/>
  <c r="K278" i="12"/>
  <c r="H279" i="12"/>
  <c r="I279" i="12"/>
  <c r="K279" i="12"/>
  <c r="H280" i="12"/>
  <c r="L280" i="12" s="1"/>
  <c r="I280" i="12"/>
  <c r="J280" i="12"/>
  <c r="K280" i="12"/>
  <c r="H281" i="12"/>
  <c r="L281" i="12" s="1"/>
  <c r="I281" i="12"/>
  <c r="J281" i="12"/>
  <c r="K281" i="12"/>
  <c r="H282" i="12"/>
  <c r="L282" i="12" s="1"/>
  <c r="I282" i="12"/>
  <c r="J282" i="12"/>
  <c r="K282" i="12"/>
  <c r="H283" i="12"/>
  <c r="L283" i="12" s="1"/>
  <c r="I283" i="12"/>
  <c r="J283" i="12"/>
  <c r="K283" i="12"/>
  <c r="H284" i="12"/>
  <c r="L284" i="12" s="1"/>
  <c r="I284" i="12"/>
  <c r="J284" i="12"/>
  <c r="K284" i="12"/>
  <c r="H285" i="12"/>
  <c r="L285" i="12" s="1"/>
  <c r="I285" i="12"/>
  <c r="J285" i="12"/>
  <c r="K285" i="12"/>
  <c r="H286" i="12"/>
  <c r="L286" i="12" s="1"/>
  <c r="I286" i="12"/>
  <c r="J286" i="12"/>
  <c r="K286" i="12"/>
  <c r="H287" i="12"/>
  <c r="L287" i="12" s="1"/>
  <c r="I287" i="12"/>
  <c r="J287" i="12"/>
  <c r="K287" i="12"/>
  <c r="H288" i="12"/>
  <c r="L288" i="12" s="1"/>
  <c r="I288" i="12"/>
  <c r="J288" i="12"/>
  <c r="K288" i="12"/>
  <c r="H289" i="12"/>
  <c r="L289" i="12" s="1"/>
  <c r="I289" i="12"/>
  <c r="J289" i="12"/>
  <c r="K289" i="12"/>
  <c r="H290" i="12"/>
  <c r="L290" i="12" s="1"/>
  <c r="I290" i="12"/>
  <c r="J290" i="12"/>
  <c r="K290" i="12"/>
  <c r="H291" i="12"/>
  <c r="L291" i="12" s="1"/>
  <c r="I291" i="12"/>
  <c r="J291" i="12"/>
  <c r="K291" i="12"/>
  <c r="H292" i="12"/>
  <c r="L292" i="12" s="1"/>
  <c r="I292" i="12"/>
  <c r="J292" i="12"/>
  <c r="K292" i="12"/>
  <c r="H293" i="12"/>
  <c r="L293" i="12" s="1"/>
  <c r="I293" i="12"/>
  <c r="J293" i="12"/>
  <c r="K293" i="12"/>
  <c r="H294" i="12"/>
  <c r="L294" i="12" s="1"/>
  <c r="I294" i="12"/>
  <c r="J294" i="12"/>
  <c r="K294" i="12"/>
  <c r="H295" i="12"/>
  <c r="L295" i="12" s="1"/>
  <c r="I295" i="12"/>
  <c r="J295" i="12"/>
  <c r="K295" i="12"/>
  <c r="H296" i="12"/>
  <c r="L296" i="12" s="1"/>
  <c r="I296" i="12"/>
  <c r="J296" i="12"/>
  <c r="K296" i="12"/>
  <c r="H297" i="12"/>
  <c r="L297" i="12" s="1"/>
  <c r="I297" i="12"/>
  <c r="J297" i="12"/>
  <c r="K297" i="12"/>
  <c r="H298" i="12"/>
  <c r="L298" i="12" s="1"/>
  <c r="I298" i="12"/>
  <c r="K298" i="12"/>
  <c r="H299" i="12"/>
  <c r="I299" i="12"/>
  <c r="J299" i="12"/>
  <c r="K299" i="12"/>
  <c r="H300" i="12"/>
  <c r="I300" i="12"/>
  <c r="J300" i="12"/>
  <c r="K300" i="12"/>
  <c r="H301" i="12"/>
  <c r="I301" i="12"/>
  <c r="J301" i="12"/>
  <c r="K301" i="12"/>
  <c r="H302" i="12"/>
  <c r="I302" i="12"/>
  <c r="K302" i="12"/>
  <c r="H303" i="12"/>
  <c r="I303" i="12"/>
  <c r="J303" i="12"/>
  <c r="K303" i="12"/>
  <c r="H304" i="12"/>
  <c r="I304" i="12"/>
  <c r="K304" i="12"/>
  <c r="H305" i="12"/>
  <c r="I305" i="12"/>
  <c r="J305" i="12"/>
  <c r="K305" i="12"/>
  <c r="H306" i="12"/>
  <c r="I306" i="12"/>
  <c r="J306" i="12"/>
  <c r="K306" i="12"/>
  <c r="H307" i="12"/>
  <c r="I307" i="12"/>
  <c r="J307" i="12"/>
  <c r="K307" i="12"/>
  <c r="H308" i="12"/>
  <c r="I308" i="12"/>
  <c r="J308" i="12"/>
  <c r="K308" i="12"/>
  <c r="H309" i="12"/>
  <c r="I309" i="12"/>
  <c r="J309" i="12"/>
  <c r="K309" i="12"/>
  <c r="H310" i="12"/>
  <c r="I310" i="12"/>
  <c r="J310" i="12"/>
  <c r="K310" i="12"/>
  <c r="H311" i="12"/>
  <c r="I311" i="12"/>
  <c r="J311" i="12"/>
  <c r="K311" i="12"/>
  <c r="H312" i="12"/>
  <c r="I312" i="12"/>
  <c r="K312" i="12"/>
  <c r="H313" i="12"/>
  <c r="L313" i="12" s="1"/>
  <c r="I313" i="12"/>
  <c r="J313" i="12"/>
  <c r="K313" i="12"/>
  <c r="H314" i="12"/>
  <c r="L314" i="12" s="1"/>
  <c r="I314" i="12"/>
  <c r="K314" i="12"/>
  <c r="H315" i="12"/>
  <c r="I315" i="12"/>
  <c r="K315" i="12"/>
  <c r="H316" i="12"/>
  <c r="I316" i="12"/>
  <c r="K316" i="12"/>
  <c r="H317" i="12"/>
  <c r="I317" i="12"/>
  <c r="K317" i="12"/>
  <c r="H318" i="12"/>
  <c r="L318" i="12" s="1"/>
  <c r="I318" i="12"/>
  <c r="K318" i="12"/>
  <c r="H319" i="12"/>
  <c r="I319" i="12"/>
  <c r="K319" i="12"/>
  <c r="H320" i="12"/>
  <c r="I320" i="12"/>
  <c r="K320" i="12"/>
  <c r="H321" i="12"/>
  <c r="I321" i="12"/>
  <c r="J321" i="12"/>
  <c r="K321" i="12"/>
  <c r="H322" i="12"/>
  <c r="I322" i="12"/>
  <c r="K322" i="12"/>
  <c r="H323" i="12"/>
  <c r="L323" i="12" s="1"/>
  <c r="I323" i="12"/>
  <c r="K323" i="12"/>
  <c r="H324" i="12"/>
  <c r="I324" i="12"/>
  <c r="K324" i="12"/>
  <c r="H325" i="12"/>
  <c r="I325" i="12"/>
  <c r="K325" i="12"/>
  <c r="H326" i="12"/>
  <c r="I326" i="12"/>
  <c r="K326" i="12"/>
  <c r="H327" i="12"/>
  <c r="L327" i="12" s="1"/>
  <c r="I327" i="12"/>
  <c r="K327" i="12"/>
  <c r="H328" i="12"/>
  <c r="I328" i="12"/>
  <c r="K328" i="12"/>
  <c r="H329" i="12"/>
  <c r="I329" i="12"/>
  <c r="J329" i="12"/>
  <c r="K329" i="12"/>
  <c r="H330" i="12"/>
  <c r="I330" i="12"/>
  <c r="K330" i="12"/>
  <c r="H331" i="12"/>
  <c r="I331" i="12"/>
  <c r="K331" i="12"/>
  <c r="H332" i="12"/>
  <c r="L332" i="12" s="1"/>
  <c r="I332" i="12"/>
  <c r="K332" i="12"/>
  <c r="H333" i="12"/>
  <c r="I333" i="12"/>
  <c r="K333" i="12"/>
  <c r="H334" i="12"/>
  <c r="I334" i="12"/>
  <c r="K334" i="12"/>
  <c r="H335" i="12"/>
  <c r="I335" i="12"/>
  <c r="K335" i="12"/>
  <c r="H336" i="12"/>
  <c r="L336" i="12" s="1"/>
  <c r="I336" i="12"/>
  <c r="K336" i="12"/>
  <c r="H337" i="12"/>
  <c r="I337" i="12"/>
  <c r="J337" i="12"/>
  <c r="K337" i="12"/>
  <c r="H338" i="12"/>
  <c r="I338" i="12"/>
  <c r="K338" i="12"/>
  <c r="H339" i="12"/>
  <c r="I339" i="12"/>
  <c r="K339" i="12"/>
  <c r="H340" i="12"/>
  <c r="I340" i="12"/>
  <c r="J340" i="12"/>
  <c r="K340" i="12"/>
  <c r="H341" i="12"/>
  <c r="I341" i="12"/>
  <c r="J341" i="12"/>
  <c r="K341" i="12"/>
  <c r="H342" i="12"/>
  <c r="I342" i="12"/>
  <c r="J342" i="12"/>
  <c r="K342" i="12"/>
  <c r="H343" i="12"/>
  <c r="I343" i="12"/>
  <c r="J343" i="12"/>
  <c r="K343" i="12"/>
  <c r="H344" i="12"/>
  <c r="I344" i="12"/>
  <c r="J344" i="12"/>
  <c r="K344" i="12"/>
  <c r="H345" i="12"/>
  <c r="I345" i="12"/>
  <c r="J345" i="12"/>
  <c r="K345" i="12"/>
  <c r="H346" i="12"/>
  <c r="I346" i="12"/>
  <c r="J346" i="12"/>
  <c r="K346" i="12"/>
  <c r="H347" i="12"/>
  <c r="I347" i="12"/>
  <c r="J347" i="12"/>
  <c r="K347" i="12"/>
  <c r="H348" i="12"/>
  <c r="I348" i="12"/>
  <c r="J348" i="12"/>
  <c r="K348" i="12"/>
  <c r="H349" i="12"/>
  <c r="I349" i="12"/>
  <c r="J349" i="12"/>
  <c r="K349" i="12"/>
  <c r="H350" i="12"/>
  <c r="I350" i="12"/>
  <c r="J350" i="12"/>
  <c r="K350" i="12"/>
  <c r="H351" i="12"/>
  <c r="I351" i="12"/>
  <c r="J351" i="12"/>
  <c r="K351" i="12"/>
  <c r="H352" i="12"/>
  <c r="I352" i="12"/>
  <c r="J352" i="12"/>
  <c r="K352" i="12"/>
  <c r="H353" i="12"/>
  <c r="I353" i="12"/>
  <c r="J353" i="12"/>
  <c r="K353" i="12"/>
  <c r="H354" i="12"/>
  <c r="I354" i="12"/>
  <c r="J354" i="12"/>
  <c r="K354" i="12"/>
  <c r="H355" i="12"/>
  <c r="I355" i="12"/>
  <c r="J355" i="12"/>
  <c r="K355" i="12"/>
  <c r="H356" i="12"/>
  <c r="I356" i="12"/>
  <c r="J356" i="12"/>
  <c r="K356" i="12"/>
  <c r="H357" i="12"/>
  <c r="I357" i="12"/>
  <c r="J357" i="12"/>
  <c r="K357" i="12"/>
  <c r="H3" i="12"/>
  <c r="I3" i="12"/>
  <c r="J3" i="12"/>
  <c r="K3" i="12"/>
  <c r="H4" i="12"/>
  <c r="I4" i="12"/>
  <c r="J4" i="12"/>
  <c r="K4" i="12"/>
  <c r="H5" i="12"/>
  <c r="I5" i="12"/>
  <c r="J5" i="12"/>
  <c r="K5" i="12"/>
  <c r="H6" i="12"/>
  <c r="I6" i="12"/>
  <c r="J6" i="12"/>
  <c r="K6" i="12"/>
  <c r="H7" i="12"/>
  <c r="I7" i="12"/>
  <c r="J7" i="12"/>
  <c r="K7" i="12"/>
  <c r="H8" i="12"/>
  <c r="I8" i="12"/>
  <c r="J8" i="12"/>
  <c r="K8" i="12"/>
  <c r="H9" i="12"/>
  <c r="I9" i="12"/>
  <c r="J9" i="12"/>
  <c r="K9" i="12"/>
  <c r="H10" i="12"/>
  <c r="I10" i="12"/>
  <c r="J10" i="12"/>
  <c r="K10" i="12"/>
  <c r="H11" i="12"/>
  <c r="I11" i="12"/>
  <c r="J11" i="12"/>
  <c r="K11" i="12"/>
  <c r="H12" i="12"/>
  <c r="I12" i="12"/>
  <c r="J12" i="12"/>
  <c r="K12" i="12"/>
  <c r="H13" i="12"/>
  <c r="I13" i="12"/>
  <c r="J13" i="12"/>
  <c r="K13" i="12"/>
  <c r="H14" i="12"/>
  <c r="I14" i="12"/>
  <c r="J14" i="12"/>
  <c r="K14" i="12"/>
  <c r="H15" i="12"/>
  <c r="I15" i="12"/>
  <c r="J15" i="12"/>
  <c r="K15" i="12"/>
  <c r="H16" i="12"/>
  <c r="I16" i="12"/>
  <c r="J16" i="12"/>
  <c r="K16" i="12"/>
  <c r="H17" i="12"/>
  <c r="I17" i="12"/>
  <c r="J17" i="12"/>
  <c r="K17" i="12"/>
  <c r="H18" i="12"/>
  <c r="I18" i="12"/>
  <c r="J18" i="12"/>
  <c r="K18" i="12"/>
  <c r="H19" i="12"/>
  <c r="I19" i="12"/>
  <c r="J19" i="12"/>
  <c r="K19" i="12"/>
  <c r="H20" i="12"/>
  <c r="I20" i="12"/>
  <c r="J20" i="12"/>
  <c r="K20" i="12"/>
  <c r="H21" i="12"/>
  <c r="I21" i="12"/>
  <c r="J21" i="12"/>
  <c r="K21" i="12"/>
  <c r="H22" i="12"/>
  <c r="I22" i="12"/>
  <c r="J22" i="12"/>
  <c r="K22" i="12"/>
  <c r="H23" i="12"/>
  <c r="I23" i="12"/>
  <c r="J23" i="12"/>
  <c r="K23" i="12"/>
  <c r="H24" i="12"/>
  <c r="I24" i="12"/>
  <c r="J24" i="12"/>
  <c r="K24" i="12"/>
  <c r="H25" i="12"/>
  <c r="I25" i="12"/>
  <c r="J25" i="12"/>
  <c r="K25" i="12"/>
  <c r="H26" i="12"/>
  <c r="I26" i="12"/>
  <c r="J26" i="12"/>
  <c r="K26" i="12"/>
  <c r="H27" i="12"/>
  <c r="I27" i="12"/>
  <c r="J27" i="12"/>
  <c r="K27" i="12"/>
  <c r="H28" i="12"/>
  <c r="I28" i="12"/>
  <c r="J28" i="12"/>
  <c r="K28" i="12"/>
  <c r="H29" i="12"/>
  <c r="I29" i="12"/>
  <c r="J29" i="12"/>
  <c r="K29" i="12"/>
  <c r="H30" i="12"/>
  <c r="I30" i="12"/>
  <c r="J30" i="12"/>
  <c r="K30" i="12"/>
  <c r="H31" i="12"/>
  <c r="I31" i="12"/>
  <c r="J31" i="12"/>
  <c r="K31" i="12"/>
  <c r="H32" i="12"/>
  <c r="I32" i="12"/>
  <c r="J32" i="12"/>
  <c r="K32" i="12"/>
  <c r="H33" i="12"/>
  <c r="I33" i="12"/>
  <c r="J33" i="12"/>
  <c r="K33" i="12"/>
  <c r="H34" i="12"/>
  <c r="I34" i="12"/>
  <c r="J34" i="12"/>
  <c r="K34" i="12"/>
  <c r="H35" i="12"/>
  <c r="I35" i="12"/>
  <c r="J35" i="12"/>
  <c r="K35" i="12"/>
  <c r="H36" i="12"/>
  <c r="I36" i="12"/>
  <c r="J36" i="12"/>
  <c r="K36" i="12"/>
  <c r="H37" i="12"/>
  <c r="I37" i="12"/>
  <c r="J37" i="12"/>
  <c r="K37" i="12"/>
  <c r="H38" i="12"/>
  <c r="I38" i="12"/>
  <c r="J38" i="12"/>
  <c r="K38" i="12"/>
  <c r="H39" i="12"/>
  <c r="I39" i="12"/>
  <c r="J39" i="12"/>
  <c r="K39" i="12"/>
  <c r="H40" i="12"/>
  <c r="I40" i="12"/>
  <c r="J40" i="12"/>
  <c r="K40" i="12"/>
  <c r="H41" i="12"/>
  <c r="I41" i="12"/>
  <c r="J41" i="12"/>
  <c r="K41" i="12"/>
  <c r="H42" i="12"/>
  <c r="I42" i="12"/>
  <c r="J42" i="12"/>
  <c r="K42" i="12"/>
  <c r="H43" i="12"/>
  <c r="I43" i="12"/>
  <c r="J43" i="12"/>
  <c r="K43" i="12"/>
  <c r="H44" i="12"/>
  <c r="I44" i="12"/>
  <c r="J44" i="12"/>
  <c r="K44" i="12"/>
  <c r="H45" i="12"/>
  <c r="I45" i="12"/>
  <c r="J45" i="12"/>
  <c r="K45" i="12"/>
  <c r="H46" i="12"/>
  <c r="I46" i="12"/>
  <c r="J46" i="12"/>
  <c r="K46" i="12"/>
  <c r="H47" i="12"/>
  <c r="I47" i="12"/>
  <c r="J47" i="12"/>
  <c r="K47" i="12"/>
  <c r="H48" i="12"/>
  <c r="I48" i="12"/>
  <c r="J48" i="12"/>
  <c r="K48" i="12"/>
  <c r="H49" i="12"/>
  <c r="I49" i="12"/>
  <c r="J49" i="12"/>
  <c r="K49" i="12"/>
  <c r="H50" i="12"/>
  <c r="I50" i="12"/>
  <c r="J50" i="12"/>
  <c r="K50" i="12"/>
  <c r="H51" i="12"/>
  <c r="I51" i="12"/>
  <c r="J51" i="12"/>
  <c r="K51" i="12"/>
  <c r="H52" i="12"/>
  <c r="I52" i="12"/>
  <c r="J52" i="12"/>
  <c r="K52" i="12"/>
  <c r="H53" i="12"/>
  <c r="I53" i="12"/>
  <c r="J53" i="12"/>
  <c r="K53" i="12"/>
  <c r="H54" i="12"/>
  <c r="I54" i="12"/>
  <c r="J54" i="12"/>
  <c r="K54" i="12"/>
  <c r="H55" i="12"/>
  <c r="I55" i="12"/>
  <c r="J55" i="12"/>
  <c r="K55" i="12"/>
  <c r="H56" i="12"/>
  <c r="I56" i="12"/>
  <c r="J56" i="12"/>
  <c r="K56" i="12"/>
  <c r="H57" i="12"/>
  <c r="I57" i="12"/>
  <c r="J57" i="12"/>
  <c r="K57" i="12"/>
  <c r="H58" i="12"/>
  <c r="I58" i="12"/>
  <c r="J58" i="12"/>
  <c r="K58" i="12"/>
  <c r="K2" i="12"/>
  <c r="I2" i="12"/>
  <c r="J2" i="12"/>
  <c r="H2" i="12"/>
  <c r="L2" i="12" s="1"/>
  <c r="Q3" i="11" s="1"/>
  <c r="L338" i="12" l="1"/>
  <c r="L337" i="12"/>
  <c r="L333" i="12"/>
  <c r="L328" i="12"/>
  <c r="L324" i="12"/>
  <c r="L319" i="12"/>
  <c r="L315" i="12"/>
  <c r="L302" i="12"/>
  <c r="L301" i="12"/>
  <c r="L300" i="12"/>
  <c r="L299" i="12"/>
  <c r="L330" i="12"/>
  <c r="L325" i="12"/>
  <c r="L304" i="12"/>
  <c r="L206" i="12"/>
  <c r="L339" i="12"/>
  <c r="L334" i="12"/>
  <c r="L329" i="12"/>
  <c r="L320" i="12"/>
  <c r="L316" i="12"/>
  <c r="L303" i="12"/>
  <c r="L58" i="12"/>
  <c r="Q45" i="11" s="1"/>
  <c r="L57" i="12"/>
  <c r="L56" i="12"/>
  <c r="L55" i="12"/>
  <c r="L54" i="12"/>
  <c r="L53" i="12"/>
  <c r="L52" i="12"/>
  <c r="L51" i="12"/>
  <c r="L50" i="12"/>
  <c r="L49" i="12"/>
  <c r="L48" i="12"/>
  <c r="L47" i="12"/>
  <c r="Q44" i="11" s="1"/>
  <c r="L46" i="12"/>
  <c r="Q43" i="11" s="1"/>
  <c r="L45" i="12"/>
  <c r="Q42" i="11" s="1"/>
  <c r="L44" i="12"/>
  <c r="L43" i="12"/>
  <c r="Q41" i="11" s="1"/>
  <c r="L42" i="12"/>
  <c r="Q40" i="11" s="1"/>
  <c r="L41" i="12"/>
  <c r="Q39" i="11" s="1"/>
  <c r="L40" i="12"/>
  <c r="Q38" i="11" s="1"/>
  <c r="L39" i="12"/>
  <c r="Q37" i="11" s="1"/>
  <c r="L205" i="12"/>
  <c r="L204" i="12"/>
  <c r="L203" i="12"/>
  <c r="L201" i="12"/>
  <c r="L200" i="12"/>
  <c r="L199" i="12"/>
  <c r="L198" i="12"/>
  <c r="L197" i="12"/>
  <c r="Q72" i="11" s="1"/>
  <c r="L196" i="12"/>
  <c r="L195" i="12"/>
  <c r="L108" i="12"/>
  <c r="Q47" i="11" s="1"/>
  <c r="L38" i="12"/>
  <c r="Q36" i="11" s="1"/>
  <c r="L37" i="12"/>
  <c r="Q35" i="11" s="1"/>
  <c r="L36" i="12"/>
  <c r="Q34" i="11" s="1"/>
  <c r="L35" i="12"/>
  <c r="Q33" i="11" s="1"/>
  <c r="L34" i="12"/>
  <c r="Q32" i="11" s="1"/>
  <c r="L33" i="12"/>
  <c r="Q31" i="11" s="1"/>
  <c r="L32" i="12"/>
  <c r="Q30" i="11" s="1"/>
  <c r="L31" i="12"/>
  <c r="Q29" i="11" s="1"/>
  <c r="L30" i="12"/>
  <c r="Q28" i="11" s="1"/>
  <c r="L29" i="12"/>
  <c r="Q27" i="11" s="1"/>
  <c r="L28" i="12"/>
  <c r="Q26" i="11" s="1"/>
  <c r="L27" i="12"/>
  <c r="Q25" i="11" s="1"/>
  <c r="L26" i="12"/>
  <c r="Q24" i="11" s="1"/>
  <c r="L25" i="12"/>
  <c r="L24" i="12"/>
  <c r="L23" i="12"/>
  <c r="Q23" i="11" s="1"/>
  <c r="L22" i="12"/>
  <c r="Q22" i="11" s="1"/>
  <c r="L21" i="12"/>
  <c r="Q21" i="11" s="1"/>
  <c r="L20" i="12"/>
  <c r="Q20" i="11" s="1"/>
  <c r="L19" i="12"/>
  <c r="Q19" i="11" s="1"/>
  <c r="L18" i="12"/>
  <c r="Q18" i="11" s="1"/>
  <c r="L17" i="12"/>
  <c r="Q17" i="11" s="1"/>
  <c r="L16" i="12"/>
  <c r="Q16" i="11" s="1"/>
  <c r="L15" i="12"/>
  <c r="Q15" i="11" s="1"/>
  <c r="L14" i="12"/>
  <c r="L13" i="12"/>
  <c r="Q14" i="11" s="1"/>
  <c r="L12" i="12"/>
  <c r="Q13" i="11" s="1"/>
  <c r="L11" i="12"/>
  <c r="Q12" i="11" s="1"/>
  <c r="L10" i="12"/>
  <c r="Q11" i="11" s="1"/>
  <c r="L9" i="12"/>
  <c r="Q10" i="11" s="1"/>
  <c r="L8" i="12"/>
  <c r="Q9" i="11" s="1"/>
  <c r="L7" i="12"/>
  <c r="Q8" i="11" s="1"/>
  <c r="L6" i="12"/>
  <c r="Q7" i="11" s="1"/>
  <c r="L5" i="12"/>
  <c r="Q6" i="11" s="1"/>
  <c r="L4" i="12"/>
  <c r="Q5" i="11" s="1"/>
  <c r="L3" i="12"/>
  <c r="Q4" i="11" s="1"/>
  <c r="L357" i="12"/>
  <c r="L356" i="12"/>
  <c r="L355" i="12"/>
  <c r="L354" i="12"/>
  <c r="L353" i="12"/>
  <c r="L352" i="12"/>
  <c r="L351" i="12"/>
  <c r="L350" i="12"/>
  <c r="L349" i="12"/>
  <c r="L348" i="12"/>
  <c r="L347" i="12"/>
  <c r="L346" i="12"/>
  <c r="L345" i="12"/>
  <c r="L344" i="12"/>
  <c r="L343" i="12"/>
  <c r="L342" i="12"/>
  <c r="L341" i="12"/>
  <c r="L340" i="12"/>
  <c r="L335" i="12"/>
  <c r="L331" i="12"/>
  <c r="L326" i="12"/>
  <c r="L322" i="12"/>
  <c r="L321" i="12"/>
  <c r="L317" i="12"/>
  <c r="L312" i="12"/>
  <c r="L311" i="12"/>
  <c r="L310" i="12"/>
  <c r="L309" i="12"/>
  <c r="L308" i="12"/>
  <c r="L307" i="12"/>
  <c r="L306" i="12"/>
  <c r="L305" i="12"/>
  <c r="L279" i="12"/>
  <c r="L278" i="12"/>
  <c r="L277" i="12"/>
  <c r="L276" i="12"/>
  <c r="L275" i="12"/>
  <c r="L274" i="12"/>
  <c r="L273" i="12"/>
  <c r="L272" i="12"/>
  <c r="L271" i="12"/>
  <c r="L270" i="12"/>
  <c r="L269" i="12"/>
  <c r="L268" i="12"/>
  <c r="L267" i="12"/>
  <c r="L266" i="12"/>
  <c r="L265" i="12"/>
  <c r="L264" i="12"/>
  <c r="L263" i="12"/>
  <c r="L262" i="12"/>
  <c r="L261" i="12"/>
  <c r="L260" i="12"/>
  <c r="L259" i="12"/>
  <c r="L258" i="12"/>
  <c r="L257" i="12"/>
  <c r="L256" i="12"/>
  <c r="L255" i="12"/>
  <c r="L254" i="12"/>
  <c r="L253" i="12"/>
  <c r="L252" i="12"/>
  <c r="L251" i="12"/>
  <c r="L250" i="12"/>
  <c r="L249" i="12"/>
  <c r="L248" i="12"/>
  <c r="L247" i="12"/>
  <c r="L246" i="12"/>
  <c r="L245" i="12"/>
  <c r="L244" i="12"/>
  <c r="L243" i="12"/>
  <c r="L242" i="12"/>
  <c r="L241" i="12"/>
  <c r="L240" i="12"/>
  <c r="L239" i="12"/>
  <c r="L238" i="12"/>
  <c r="L237" i="12"/>
  <c r="L236" i="12"/>
  <c r="L235" i="12"/>
  <c r="L234" i="12"/>
  <c r="L233" i="12"/>
  <c r="L232" i="12"/>
  <c r="L231" i="12"/>
  <c r="L230" i="12"/>
  <c r="L229" i="12"/>
  <c r="L228" i="12"/>
  <c r="L227" i="12"/>
  <c r="L226" i="12"/>
  <c r="L225" i="12"/>
  <c r="L224" i="12"/>
  <c r="L223" i="12"/>
  <c r="L222" i="12"/>
  <c r="L221" i="12"/>
  <c r="L220" i="12"/>
  <c r="L219" i="12"/>
  <c r="L218" i="12"/>
  <c r="L217" i="12"/>
  <c r="L216" i="12"/>
  <c r="L215" i="12"/>
  <c r="L214" i="12"/>
  <c r="L213" i="12"/>
  <c r="L212" i="12"/>
  <c r="L211" i="12"/>
  <c r="L210" i="12"/>
  <c r="L209" i="12"/>
  <c r="L208" i="12"/>
  <c r="L207" i="12"/>
  <c r="L183" i="12"/>
  <c r="Q65" i="11" s="1"/>
  <c r="L182" i="12"/>
  <c r="L181" i="12"/>
  <c r="L180" i="12"/>
  <c r="L176" i="12"/>
  <c r="L175" i="12"/>
  <c r="L174" i="12"/>
  <c r="L173" i="12"/>
  <c r="L172" i="12"/>
  <c r="L171" i="12"/>
  <c r="L170" i="12"/>
  <c r="Q63" i="11" s="1"/>
  <c r="L169" i="12"/>
  <c r="L168" i="12"/>
  <c r="L167" i="12"/>
  <c r="Q62" i="11" s="1"/>
  <c r="L166" i="12"/>
  <c r="Q61" i="11" s="1"/>
  <c r="L164" i="12"/>
  <c r="Q59" i="11" s="1"/>
  <c r="L160" i="12"/>
  <c r="Q58" i="11" s="1"/>
  <c r="L156" i="12"/>
  <c r="L152" i="12"/>
  <c r="L148" i="12"/>
  <c r="L144" i="12"/>
  <c r="L140" i="12"/>
  <c r="L136" i="12"/>
  <c r="L132" i="12"/>
  <c r="L128" i="12"/>
  <c r="L124" i="12"/>
  <c r="L120" i="12"/>
  <c r="L116" i="12"/>
  <c r="L104" i="12"/>
  <c r="L165" i="12"/>
  <c r="Q60" i="11" s="1"/>
  <c r="L163" i="12"/>
  <c r="L162" i="12"/>
  <c r="L161" i="12"/>
  <c r="L159" i="12"/>
  <c r="L158" i="12"/>
  <c r="L157" i="12"/>
  <c r="Q57" i="11" s="1"/>
  <c r="L155" i="12"/>
  <c r="L154" i="12"/>
  <c r="L153" i="12"/>
  <c r="L151" i="12"/>
  <c r="Q56" i="11" s="1"/>
  <c r="L150" i="12"/>
  <c r="Q55" i="11" s="1"/>
  <c r="L149" i="12"/>
  <c r="L147" i="12"/>
  <c r="L146" i="12"/>
  <c r="L145" i="12"/>
  <c r="L143" i="12"/>
  <c r="Q54" i="11" s="1"/>
  <c r="L142" i="12"/>
  <c r="L141" i="12"/>
  <c r="L139" i="12"/>
  <c r="L138" i="12"/>
  <c r="L137" i="12"/>
  <c r="L135" i="12"/>
  <c r="L134" i="12"/>
  <c r="Q53" i="11" s="1"/>
  <c r="L133" i="12"/>
  <c r="L131" i="12"/>
  <c r="Q52" i="11" s="1"/>
  <c r="L130" i="12"/>
  <c r="Q51" i="11" s="1"/>
  <c r="L129" i="12"/>
  <c r="Q50" i="11" s="1"/>
  <c r="L127" i="12"/>
  <c r="L126" i="12"/>
  <c r="L125" i="12"/>
  <c r="L123" i="12"/>
  <c r="L122" i="12"/>
  <c r="L121" i="12"/>
  <c r="L119" i="12"/>
  <c r="Q49" i="11" s="1"/>
  <c r="L118" i="12"/>
  <c r="L117" i="12"/>
  <c r="L115" i="12"/>
  <c r="L114" i="12"/>
  <c r="Q48" i="11" s="1"/>
  <c r="L103" i="12"/>
  <c r="L194" i="12"/>
  <c r="L193" i="12"/>
  <c r="Q71" i="11" s="1"/>
  <c r="L191" i="12"/>
  <c r="L190" i="12"/>
  <c r="Q69" i="11" s="1"/>
  <c r="L189" i="12"/>
  <c r="Q68" i="11" s="1"/>
  <c r="L187" i="12"/>
  <c r="Q66" i="11" s="1"/>
  <c r="L186" i="12"/>
  <c r="L185" i="12"/>
  <c r="L177" i="12"/>
  <c r="L109" i="12"/>
  <c r="L107" i="12"/>
  <c r="L106" i="12"/>
  <c r="L105" i="12"/>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3" i="11"/>
  <c r="O4" i="11"/>
  <c r="O5" i="11"/>
  <c r="O6" i="11"/>
  <c r="O7" i="11"/>
  <c r="O8" i="11"/>
  <c r="O9" i="11"/>
  <c r="O10" i="11"/>
  <c r="O11" i="11"/>
  <c r="K5" i="2" l="1"/>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4" i="2"/>
  <c r="L4" i="2" s="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3" i="11"/>
  <c r="M4" i="11"/>
  <c r="N4" i="11"/>
  <c r="M5" i="11"/>
  <c r="N5" i="11"/>
  <c r="M6" i="11"/>
  <c r="N6" i="11"/>
  <c r="M7" i="11"/>
  <c r="N7" i="11"/>
  <c r="M8" i="11"/>
  <c r="N8" i="11"/>
  <c r="M9" i="11"/>
  <c r="N9" i="11"/>
  <c r="M10" i="11"/>
  <c r="N10" i="11"/>
  <c r="M11" i="11"/>
  <c r="N11" i="11"/>
  <c r="M12" i="11"/>
  <c r="N12" i="11"/>
  <c r="M13" i="11"/>
  <c r="N13" i="11"/>
  <c r="M14" i="11"/>
  <c r="N14" i="11"/>
  <c r="M15" i="11"/>
  <c r="N15" i="11"/>
  <c r="M16" i="11"/>
  <c r="N16" i="11"/>
  <c r="M17" i="11"/>
  <c r="N17" i="11"/>
  <c r="M18" i="11"/>
  <c r="N18" i="11"/>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37" i="11"/>
  <c r="N37" i="11"/>
  <c r="M38" i="11"/>
  <c r="N38" i="11"/>
  <c r="M39" i="11"/>
  <c r="N39" i="11"/>
  <c r="M40" i="11"/>
  <c r="N40" i="11"/>
  <c r="M41" i="11"/>
  <c r="N41" i="11"/>
  <c r="M42" i="11"/>
  <c r="N42" i="11"/>
  <c r="M43" i="11"/>
  <c r="N43" i="11"/>
  <c r="M44" i="11"/>
  <c r="N44" i="11"/>
  <c r="M45" i="11"/>
  <c r="N45" i="11"/>
  <c r="M46" i="11"/>
  <c r="N46" i="11"/>
  <c r="M47" i="11"/>
  <c r="N47" i="11"/>
  <c r="M48" i="11"/>
  <c r="N48" i="11"/>
  <c r="M49" i="11"/>
  <c r="N49" i="11"/>
  <c r="M50" i="11"/>
  <c r="N50" i="11"/>
  <c r="M51" i="11"/>
  <c r="N51" i="11"/>
  <c r="M52" i="11"/>
  <c r="N52" i="11"/>
  <c r="M53" i="11"/>
  <c r="N53" i="11"/>
  <c r="M54" i="11"/>
  <c r="N54" i="11"/>
  <c r="M55" i="11"/>
  <c r="N55" i="11"/>
  <c r="M56" i="11"/>
  <c r="N56" i="11"/>
  <c r="M57" i="11"/>
  <c r="N57" i="11"/>
  <c r="M58" i="11"/>
  <c r="N58" i="11"/>
  <c r="M59" i="11"/>
  <c r="N59" i="11"/>
  <c r="M60" i="11"/>
  <c r="N60" i="11"/>
  <c r="M61" i="11"/>
  <c r="N61" i="11"/>
  <c r="M62" i="11"/>
  <c r="N62" i="11"/>
  <c r="M63" i="11"/>
  <c r="N63" i="11"/>
  <c r="M64" i="11"/>
  <c r="N64" i="11"/>
  <c r="M65" i="11"/>
  <c r="N65" i="11"/>
  <c r="M66" i="11"/>
  <c r="N66" i="11"/>
  <c r="M67" i="11"/>
  <c r="N67" i="11"/>
  <c r="M68" i="11"/>
  <c r="N68" i="11"/>
  <c r="M69" i="11"/>
  <c r="N69" i="11"/>
  <c r="M70" i="11"/>
  <c r="N70" i="11"/>
  <c r="M71" i="11"/>
  <c r="N71" i="11"/>
  <c r="M72" i="11"/>
  <c r="N72" i="11"/>
  <c r="M3" i="11"/>
  <c r="N3" i="11"/>
  <c r="E7" i="1"/>
  <c r="E3" i="1"/>
  <c r="E4" i="1"/>
  <c r="E5" i="1"/>
  <c r="E6"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2" i="1"/>
</calcChain>
</file>

<file path=xl/sharedStrings.xml><?xml version="1.0" encoding="utf-8"?>
<sst xmlns="http://schemas.openxmlformats.org/spreadsheetml/2006/main" count="9522" uniqueCount="2500">
  <si>
    <t>证券代码</t>
  </si>
  <si>
    <t>证券名称</t>
  </si>
  <si>
    <t>股票简称</t>
  </si>
  <si>
    <t>企业规模分类_x000D_
[年度]2020</t>
  </si>
  <si>
    <t>公司中文名称</t>
  </si>
  <si>
    <t>所属证监会行业(新)_x000D_
[行业级别]门类行业</t>
  </si>
  <si>
    <t>所属申万行业_x000D_
[行业类别]全部</t>
  </si>
  <si>
    <t>所属东财行业(2016)_x000D_
[行业类别]全部</t>
  </si>
  <si>
    <t>年开盘价_x000D_
[交易日期]2020-01-01_x000D_
[复权方式]后复权</t>
  </si>
  <si>
    <t>员工总数_x000D_
[年度]2020</t>
  </si>
  <si>
    <t>员工总数_x000D_
[年度]2018</t>
  </si>
  <si>
    <t>员工总数_x000D_
[年度]2017</t>
  </si>
  <si>
    <t>员工总数_x000D_
[年度]2016</t>
  </si>
  <si>
    <t>员工总数_x000D_
[年度]2015</t>
  </si>
  <si>
    <t>注册地址</t>
  </si>
  <si>
    <t>收盘价_x000D_
[交易日期]2020-12-01_x000D_
[复权方式]后复权</t>
  </si>
  <si>
    <t>000004.SZ</t>
  </si>
  <si>
    <t>国华网安</t>
  </si>
  <si>
    <t>中型企业</t>
  </si>
  <si>
    <t>深圳国华网安科技股份有限公司</t>
  </si>
  <si>
    <t>信息传输、软件和信息技术服务业</t>
  </si>
  <si>
    <t>医药生物-化学制药-化学制剂</t>
  </si>
  <si>
    <t>信息技术-计算机软件-其他软件服务</t>
  </si>
  <si>
    <t>——</t>
  </si>
  <si>
    <t>深圳市福田区梅林街道梅都社区中康路126号卓越梅林中心广场(南区)卓悦汇B2206A</t>
  </si>
  <si>
    <t>000028.SZ</t>
  </si>
  <si>
    <t>国药一致</t>
  </si>
  <si>
    <t>大型企业</t>
  </si>
  <si>
    <t>国药集团一致药业股份有限公司</t>
  </si>
  <si>
    <t>批发和零售业</t>
  </si>
  <si>
    <t>医药生物-医药商业-医药商业</t>
  </si>
  <si>
    <t>广东省深圳市福田区八卦四路15号一致药业大厦</t>
  </si>
  <si>
    <t>000078.SZ</t>
  </si>
  <si>
    <t>海王生物</t>
  </si>
  <si>
    <t>深圳市海王生物工程股份有限公司</t>
  </si>
  <si>
    <t>深圳市南山区科技中三路1号海王银河科技大厦24楼</t>
  </si>
  <si>
    <t>000150.SZ</t>
  </si>
  <si>
    <t>宜华健康</t>
  </si>
  <si>
    <t>宜华健康医疗股份有限公司</t>
  </si>
  <si>
    <t>卫生和社会工作</t>
  </si>
  <si>
    <t>医药生物-医疗服务-医疗服务</t>
  </si>
  <si>
    <t>广东省汕头市澄海区文冠路北侧</t>
  </si>
  <si>
    <t>000153.SZ</t>
  </si>
  <si>
    <t>丰原药业</t>
  </si>
  <si>
    <t>安徽丰原药业股份有限公司</t>
  </si>
  <si>
    <t>制造业</t>
  </si>
  <si>
    <t>安徽省无为县北门外大街108号</t>
  </si>
  <si>
    <t>双林生物</t>
  </si>
  <si>
    <t>南方双林生物制药股份有限公司</t>
  </si>
  <si>
    <t>医药生物-生物制品-生物制品</t>
  </si>
  <si>
    <t>医药生物-生物医药-生物医药</t>
  </si>
  <si>
    <t>山西省太原市晋源区长兴南街8号阳光城环球金融中心3004室</t>
  </si>
  <si>
    <t>000411.SZ</t>
  </si>
  <si>
    <t>英特集团</t>
  </si>
  <si>
    <t>浙江英特集团股份有限公司</t>
  </si>
  <si>
    <t>杭州市下城区东新路江南巷2号3幢</t>
  </si>
  <si>
    <t>000423.SZ</t>
  </si>
  <si>
    <t>东阿阿胶</t>
  </si>
  <si>
    <t>东阿阿胶股份有限公司</t>
  </si>
  <si>
    <t>医药生物-中药-中药</t>
  </si>
  <si>
    <t>医药生物-中药生产-中药生产</t>
  </si>
  <si>
    <t>山东省东阿县阿胶街78号</t>
  </si>
  <si>
    <t>000503.SZ</t>
  </si>
  <si>
    <t>国新健康</t>
  </si>
  <si>
    <t>国新健康保障服务集团股份有限公司</t>
  </si>
  <si>
    <t>海口市文华路18号君华海逸酒店703室</t>
  </si>
  <si>
    <t>000504.SZ</t>
  </si>
  <si>
    <t>ST生物</t>
  </si>
  <si>
    <t>南华生物医药股份有限公司</t>
  </si>
  <si>
    <t>科学研究和技术服务业</t>
  </si>
  <si>
    <t>公用事业-环保-环保</t>
  </si>
  <si>
    <t>长沙市天心区城南西路3号财信大厦13楼</t>
  </si>
  <si>
    <t>000509.SZ</t>
  </si>
  <si>
    <t>*ST华塑</t>
  </si>
  <si>
    <t>小型企业</t>
  </si>
  <si>
    <t>华塑控股股份有限公司</t>
  </si>
  <si>
    <t>建材-其他建材-其他建材</t>
  </si>
  <si>
    <t>四川省南充市涪江路117号</t>
  </si>
  <si>
    <t>000513.SZ</t>
  </si>
  <si>
    <t>丽珠集团</t>
  </si>
  <si>
    <t>丽珠医药集团股份有限公司</t>
  </si>
  <si>
    <t>中国广东省珠海市金湾区创业北路38号总部大楼</t>
  </si>
  <si>
    <t>国际医学</t>
  </si>
  <si>
    <t>西安国际医学投资股份有限公司</t>
  </si>
  <si>
    <t>陕西省西安市高新区团结南路16号保障楼5层</t>
  </si>
  <si>
    <t>000518.SZ</t>
  </si>
  <si>
    <t>四环生物</t>
  </si>
  <si>
    <t>江苏四环生物股份有限公司</t>
  </si>
  <si>
    <t>江苏省江阴市滨江开发区定山路十号</t>
  </si>
  <si>
    <t>000534.SZ</t>
  </si>
  <si>
    <t>万泽股份</t>
  </si>
  <si>
    <t>万泽实业股份有限公司</t>
  </si>
  <si>
    <t>广东省汕头市珠池路23号光明大厦B幢8楼</t>
  </si>
  <si>
    <t>云南白药</t>
  </si>
  <si>
    <t>云南白药集团股份有限公司</t>
  </si>
  <si>
    <t>云南省昆明市呈贡区云南白药街3686号</t>
  </si>
  <si>
    <t>海南海药</t>
  </si>
  <si>
    <t>海南海药股份有限公司</t>
  </si>
  <si>
    <t>海口市秀英区南海大道192号</t>
  </si>
  <si>
    <t>启迪古汉</t>
  </si>
  <si>
    <t>启迪古汉集团股份有限公司</t>
  </si>
  <si>
    <t>湖南省衡阳市高新区杨柳路33号</t>
  </si>
  <si>
    <t>东北制药</t>
  </si>
  <si>
    <t>东北制药集团股份有限公司</t>
  </si>
  <si>
    <t>医药生物-化学制药-化学原料药</t>
  </si>
  <si>
    <t>沈阳经济技术开发区昆明湖街8号</t>
  </si>
  <si>
    <t>吉林敖东</t>
  </si>
  <si>
    <t>吉林敖东药业集团股份有限公司</t>
  </si>
  <si>
    <t>吉林省敦化市敖东大街2158号</t>
  </si>
  <si>
    <t>仁和药业</t>
  </si>
  <si>
    <t>仁和药业股份有限公司</t>
  </si>
  <si>
    <t>江西省南昌市高新开发区京东北大道399号</t>
  </si>
  <si>
    <t>000661.SZ</t>
  </si>
  <si>
    <t>长春高新</t>
  </si>
  <si>
    <t>长春高新技术产业(集团)股份有限公司</t>
  </si>
  <si>
    <t>吉林省长春市同志街2400号火炬大厦5层</t>
  </si>
  <si>
    <t>000705.SZ</t>
  </si>
  <si>
    <t>浙江震元</t>
  </si>
  <si>
    <t>浙江震元股份有限公司</t>
  </si>
  <si>
    <t>浙江省绍兴市稽山街道延安东路558号</t>
  </si>
  <si>
    <t>000710.SZ</t>
  </si>
  <si>
    <t>贝瑞基因</t>
  </si>
  <si>
    <t>成都市贝瑞和康基因技术股份有限公司</t>
  </si>
  <si>
    <t>医药生物-医疗器械-医疗器械</t>
  </si>
  <si>
    <t>四川省成都经济技术开发区(龙泉驿区)成都汽车城大道333号</t>
  </si>
  <si>
    <t>普洛药业</t>
  </si>
  <si>
    <t>普洛药业股份有限公司</t>
  </si>
  <si>
    <t>浙江省东阳市横店江南路399号</t>
  </si>
  <si>
    <t>新华制药</t>
  </si>
  <si>
    <t>山东新华制药股份有限公司</t>
  </si>
  <si>
    <t>中国山东省淄博市高新技术产业开发区化工区</t>
  </si>
  <si>
    <t>000766.SZ</t>
  </si>
  <si>
    <t>通化金马</t>
  </si>
  <si>
    <t>通化金马药业集团股份有限公司</t>
  </si>
  <si>
    <t>吉林省通化市二道江区金马路999号</t>
  </si>
  <si>
    <t>000788.SZ</t>
  </si>
  <si>
    <t>北大医药</t>
  </si>
  <si>
    <t>北大医药股份有限公司</t>
  </si>
  <si>
    <t>重庆市北碚区水土镇方正大道21号</t>
  </si>
  <si>
    <t>华神科技</t>
  </si>
  <si>
    <t>成都华神科技集团股份有限公司</t>
  </si>
  <si>
    <t>成都高新区(西区)蜀新大道1168号2栋1楼101号</t>
  </si>
  <si>
    <t>000813.SZ</t>
  </si>
  <si>
    <t>德展健康</t>
  </si>
  <si>
    <t>德展大健康股份有限公司</t>
  </si>
  <si>
    <t>新疆乌鲁木齐市天山区金银路53号金融大厦1611室</t>
  </si>
  <si>
    <t>景峰医药</t>
  </si>
  <si>
    <t>湖南景峰医药股份有限公司</t>
  </si>
  <si>
    <t>湖南省平江县天岳开发区天岳大道48号</t>
  </si>
  <si>
    <t>山大华特</t>
  </si>
  <si>
    <t>山东山大华特科技股份有限公司</t>
  </si>
  <si>
    <t>山东省沂南县县城振兴路6号</t>
  </si>
  <si>
    <t>金陵药业</t>
  </si>
  <si>
    <t>金陵药业股份有限公司</t>
  </si>
  <si>
    <t>南京经济技术开发区新港大道58号</t>
  </si>
  <si>
    <t>000931.SZ</t>
  </si>
  <si>
    <t>中关村</t>
  </si>
  <si>
    <t>北京中关村科技发展(控股)股份有限公司</t>
  </si>
  <si>
    <t>北京市海淀区中关村南大街32号</t>
  </si>
  <si>
    <t>重药控股</t>
  </si>
  <si>
    <t>重药控股股份有限公司</t>
  </si>
  <si>
    <t>重庆市渝北区金石大道333号</t>
  </si>
  <si>
    <t>广济药业</t>
  </si>
  <si>
    <t>湖北广济药业股份有限公司</t>
  </si>
  <si>
    <t>湖北省武穴市江堤路1号</t>
  </si>
  <si>
    <t>华东医药</t>
  </si>
  <si>
    <t>华东医药股份有限公司</t>
  </si>
  <si>
    <t>杭州市延安路468号1号楼1号门7、9、10楼</t>
  </si>
  <si>
    <t>九芝堂</t>
  </si>
  <si>
    <t>九芝堂股份有限公司</t>
  </si>
  <si>
    <t>湖南省长沙市岳麓区桐梓坡西路339号</t>
  </si>
  <si>
    <t>华润三九</t>
  </si>
  <si>
    <t>华润三九医药股份有限公司</t>
  </si>
  <si>
    <t>深圳市龙华区观湖街道观澜高新园区观清路1号</t>
  </si>
  <si>
    <t>新和成</t>
  </si>
  <si>
    <t>浙江新和成股份有限公司</t>
  </si>
  <si>
    <t>浙江省新昌县羽林街道江北路4号</t>
  </si>
  <si>
    <t>002007.SZ</t>
  </si>
  <si>
    <t>华兰生物</t>
  </si>
  <si>
    <t>华兰生物工程股份有限公司</t>
  </si>
  <si>
    <t>河南省新乡市华兰大道甲1号</t>
  </si>
  <si>
    <t>002019.SZ</t>
  </si>
  <si>
    <t>亿帆医药</t>
  </si>
  <si>
    <t>亿帆医药股份有限公司</t>
  </si>
  <si>
    <t>浙江省临安经济开发区</t>
  </si>
  <si>
    <t>002020.SZ</t>
  </si>
  <si>
    <t>京新药业</t>
  </si>
  <si>
    <t>浙江京新药业股份有限公司</t>
  </si>
  <si>
    <t>浙江省新昌县羽林街道新昌大道东路800号</t>
  </si>
  <si>
    <t>002022.SZ</t>
  </si>
  <si>
    <t>科华生物</t>
  </si>
  <si>
    <t>上海科华生物工程股份有限公司</t>
  </si>
  <si>
    <t>上海市徐汇区钦州北路1189号</t>
  </si>
  <si>
    <t>002030.SZ</t>
  </si>
  <si>
    <t>达安基因</t>
  </si>
  <si>
    <t>中山大学达安基因股份有限公司</t>
  </si>
  <si>
    <t>广州市高新技术开发区科学城香山路19号</t>
  </si>
  <si>
    <t>002038.SZ</t>
  </si>
  <si>
    <t>双鹭药业</t>
  </si>
  <si>
    <t>北京双鹭药业股份有限公司</t>
  </si>
  <si>
    <t>北京海淀区西三环北路100号金玉大厦1103-1105室</t>
  </si>
  <si>
    <t>002044.SZ</t>
  </si>
  <si>
    <t>美年健康</t>
  </si>
  <si>
    <t>美年大健康产业控股股份有限公司</t>
  </si>
  <si>
    <t>江苏省南通市人民东路218号</t>
  </si>
  <si>
    <t>002099.SZ</t>
  </si>
  <si>
    <t>海翔药业</t>
  </si>
  <si>
    <t>浙江海翔药业股份有限公司</t>
  </si>
  <si>
    <t>浙江省台州市椒江区外沙支路100号</t>
  </si>
  <si>
    <t>002102.SZ</t>
  </si>
  <si>
    <t>ST冠福</t>
  </si>
  <si>
    <t>冠福控股股份有限公司</t>
  </si>
  <si>
    <t>商贸零售-贸易-贸易</t>
  </si>
  <si>
    <t>福建省德化县浔中镇土坂村</t>
  </si>
  <si>
    <t>002107.SZ</t>
  </si>
  <si>
    <t>沃华医药</t>
  </si>
  <si>
    <t>山东沃华医药科技股份有限公司</t>
  </si>
  <si>
    <t>山东省潍坊市高新技术产业开发区梨园街3517号</t>
  </si>
  <si>
    <t>002118.SZ</t>
  </si>
  <si>
    <t>紫鑫药业</t>
  </si>
  <si>
    <t>吉林紫鑫药业股份有限公司</t>
  </si>
  <si>
    <t>吉林省柳河县英利路88号</t>
  </si>
  <si>
    <t>002166.SZ</t>
  </si>
  <si>
    <t>莱茵生物</t>
  </si>
  <si>
    <t>桂林莱茵生物科技股份有限公司</t>
  </si>
  <si>
    <t>桂林市临桂区人民南路19号</t>
  </si>
  <si>
    <t>002173.SZ</t>
  </si>
  <si>
    <t>创新医疗</t>
  </si>
  <si>
    <t>创新医疗管理股份有限公司</t>
  </si>
  <si>
    <t>浙江省诸暨市山下湖镇郑家湖村</t>
  </si>
  <si>
    <t>002198.SZ</t>
  </si>
  <si>
    <t>嘉应制药</t>
  </si>
  <si>
    <t>广东嘉应制药股份有限公司</t>
  </si>
  <si>
    <t>广东省梅州市东升工业园B区</t>
  </si>
  <si>
    <t>002219.SZ</t>
  </si>
  <si>
    <t>*ST恒康</t>
  </si>
  <si>
    <t>恒康医疗集团股份有限公司</t>
  </si>
  <si>
    <t>甘肃省陇南市康县王坝独一味工业园区</t>
  </si>
  <si>
    <t>002223.SZ</t>
  </si>
  <si>
    <t>鱼跃医疗</t>
  </si>
  <si>
    <t>江苏鱼跃医疗设备股份有限公司</t>
  </si>
  <si>
    <t>江苏省丹阳市云阳工业园(振新路南)</t>
  </si>
  <si>
    <t>002252.SZ</t>
  </si>
  <si>
    <t>上海莱士</t>
  </si>
  <si>
    <t>上海莱士血液制品股份有限公司</t>
  </si>
  <si>
    <t>上海市奉贤区望园路2009号</t>
  </si>
  <si>
    <t>002262.SZ</t>
  </si>
  <si>
    <t>恩华药业</t>
  </si>
  <si>
    <t>江苏恩华药业股份有限公司</t>
  </si>
  <si>
    <t>江苏省徐州经济开发区杨山路18号</t>
  </si>
  <si>
    <t>002275.SZ</t>
  </si>
  <si>
    <t>桂林三金</t>
  </si>
  <si>
    <t>桂林三金药业股份有限公司</t>
  </si>
  <si>
    <t>广西壮族自治区桂林市临桂区人民南路9号</t>
  </si>
  <si>
    <t>002287.SZ</t>
  </si>
  <si>
    <t>奇正藏药</t>
  </si>
  <si>
    <t>西藏奇正藏药股份有限公司</t>
  </si>
  <si>
    <t>西藏林芝市巴宜区德吉路2号</t>
  </si>
  <si>
    <t>002294.SZ</t>
  </si>
  <si>
    <t>信立泰</t>
  </si>
  <si>
    <t>深圳信立泰药业股份有限公司</t>
  </si>
  <si>
    <t>深圳市福田区深南大道6009号车公庙绿景广场主楼37层</t>
  </si>
  <si>
    <t>002317.SZ</t>
  </si>
  <si>
    <t>众生药业</t>
  </si>
  <si>
    <t>广东众生药业股份有限公司</t>
  </si>
  <si>
    <t>广东省东莞市石龙镇西湖工业区信息产业园</t>
  </si>
  <si>
    <t>002332.SZ</t>
  </si>
  <si>
    <t>仙琚制药</t>
  </si>
  <si>
    <t>浙江仙琚制药股份有限公司</t>
  </si>
  <si>
    <t>浙江省仙居县仙药路1号</t>
  </si>
  <si>
    <t>002349.SZ</t>
  </si>
  <si>
    <t>精华制药</t>
  </si>
  <si>
    <t>精华制药集团股份有限公司</t>
  </si>
  <si>
    <t>南通市港闸经济开发区兴泰路9号</t>
  </si>
  <si>
    <t>002365.SZ</t>
  </si>
  <si>
    <t>永安药业</t>
  </si>
  <si>
    <t>潜江永安药业股份有限公司</t>
  </si>
  <si>
    <t>潜江经济开发区广泽大道2号</t>
  </si>
  <si>
    <t>002370.SZ</t>
  </si>
  <si>
    <t>亚太药业</t>
  </si>
  <si>
    <t>浙江亚太药业股份有限公司</t>
  </si>
  <si>
    <t>浙江省绍兴市柯桥区云集路1152号</t>
  </si>
  <si>
    <t>002382.SZ</t>
  </si>
  <si>
    <t>蓝帆医疗</t>
  </si>
  <si>
    <t>蓝帆医疗股份有限公司</t>
  </si>
  <si>
    <t>山东省淄博市齐鲁化学工业区清田路21号</t>
  </si>
  <si>
    <t>002390.SZ</t>
  </si>
  <si>
    <t>信邦制药</t>
  </si>
  <si>
    <t>贵州信邦制药股份有限公司</t>
  </si>
  <si>
    <t>贵州省黔南布依族苗族自治州罗甸县龙坪镇信邦大道48号</t>
  </si>
  <si>
    <t>002393.SZ</t>
  </si>
  <si>
    <t>力生制药</t>
  </si>
  <si>
    <t>天津力生制药股份有限公司</t>
  </si>
  <si>
    <t>天津市西青经济技术开发区赛达北一道16号</t>
  </si>
  <si>
    <t>002399.SZ</t>
  </si>
  <si>
    <t>海普瑞</t>
  </si>
  <si>
    <t>深圳市海普瑞药业集团股份有限公司</t>
  </si>
  <si>
    <t>深圳市南山区松坪山郎山路21号</t>
  </si>
  <si>
    <t>002411.SZ</t>
  </si>
  <si>
    <t>延安必康</t>
  </si>
  <si>
    <t>延安必康制药股份有限公司</t>
  </si>
  <si>
    <t>陕西省延安市宝塔区新区创新创业小镇E区</t>
  </si>
  <si>
    <t>002412.SZ</t>
  </si>
  <si>
    <t>汉森制药</t>
  </si>
  <si>
    <t>湖南汉森制药股份有限公司</t>
  </si>
  <si>
    <t>益阳市银城南路</t>
  </si>
  <si>
    <t>002422.SZ</t>
  </si>
  <si>
    <t>科伦药业</t>
  </si>
  <si>
    <t>四川科伦药业股份有限公司</t>
  </si>
  <si>
    <t>成都市新都卫星城工业开发区南二路</t>
  </si>
  <si>
    <t>002424.SZ</t>
  </si>
  <si>
    <t>贵州百灵</t>
  </si>
  <si>
    <t>贵州百灵企业集团制药股份有限公司</t>
  </si>
  <si>
    <t>贵州省安顺市经济技术开发区西航路212号</t>
  </si>
  <si>
    <t>002432.SZ</t>
  </si>
  <si>
    <t>九安医疗</t>
  </si>
  <si>
    <t>天津九安医疗电子股份有限公司</t>
  </si>
  <si>
    <t>天津市南开区南开工业园雅安道金平路3号</t>
  </si>
  <si>
    <t>002433.SZ</t>
  </si>
  <si>
    <t>太安堂</t>
  </si>
  <si>
    <t>广东太安堂药业股份有限公司</t>
  </si>
  <si>
    <t>广东省汕头市金园工业区11R2-2片区第1、2座</t>
  </si>
  <si>
    <t>002435.SZ</t>
  </si>
  <si>
    <t>长江健康</t>
  </si>
  <si>
    <t>长江润发健康产业股份有限公司</t>
  </si>
  <si>
    <t>江苏省张家港市金港镇晨丰公路</t>
  </si>
  <si>
    <t>002437.SZ</t>
  </si>
  <si>
    <t>誉衡药业</t>
  </si>
  <si>
    <t>哈尔滨誉衡药业股份有限公司</t>
  </si>
  <si>
    <t>黑龙江省哈尔滨市呼兰区利民经济技术开发区北京路29号</t>
  </si>
  <si>
    <t>002462.SZ</t>
  </si>
  <si>
    <t>嘉事堂</t>
  </si>
  <si>
    <t>嘉事堂药业股份有限公司</t>
  </si>
  <si>
    <t>北京市海淀区昆明湖南路11号1号楼</t>
  </si>
  <si>
    <t>002524.SZ</t>
  </si>
  <si>
    <t>光正眼科</t>
  </si>
  <si>
    <t>光正眼科医院集团股份有限公司</t>
  </si>
  <si>
    <t>新疆维吾尔自治区乌鲁木齐经济技术开发区融合北路266号</t>
  </si>
  <si>
    <t>002550.SZ</t>
  </si>
  <si>
    <t>千红制药</t>
  </si>
  <si>
    <t>常州千红生化制药股份有限公司</t>
  </si>
  <si>
    <t>常州市新北区云河路518号</t>
  </si>
  <si>
    <t>002551.SZ</t>
  </si>
  <si>
    <t>尚荣医疗</t>
  </si>
  <si>
    <t>深圳市尚荣医疗股份有限公司</t>
  </si>
  <si>
    <t>深圳市龙岗区宝龙工业城宝龙五路2号尚荣科技工业园1号厂房2楼</t>
  </si>
  <si>
    <t>002566.SZ</t>
  </si>
  <si>
    <t>益盛药业</t>
  </si>
  <si>
    <t>吉林省集安益盛药业股份有限公司</t>
  </si>
  <si>
    <t>吉林省集安市文化东路17-20号</t>
  </si>
  <si>
    <t>002581.SZ</t>
  </si>
  <si>
    <t>未名医药</t>
  </si>
  <si>
    <t>山东未名生物医药股份有限公司</t>
  </si>
  <si>
    <t>山东省淄博市张店区朝阳路18号</t>
  </si>
  <si>
    <t>002589.SZ</t>
  </si>
  <si>
    <t>瑞康医药</t>
  </si>
  <si>
    <t>瑞康医药集团股份有限公司</t>
  </si>
  <si>
    <t>烟台市芝罘区机场路326号</t>
  </si>
  <si>
    <t>002603.SZ</t>
  </si>
  <si>
    <t>以岭药业</t>
  </si>
  <si>
    <t>石家庄以岭药业股份有限公司</t>
  </si>
  <si>
    <t>河北省石家庄市高新技术产业开发区天山大街238号</t>
  </si>
  <si>
    <t>002626.SZ</t>
  </si>
  <si>
    <t>金达威</t>
  </si>
  <si>
    <t>厦门金达威集团股份有限公司</t>
  </si>
  <si>
    <t>福建省厦门市海沧新阳工业区</t>
  </si>
  <si>
    <t>002644.SZ</t>
  </si>
  <si>
    <t>佛慈制药</t>
  </si>
  <si>
    <t>兰州佛慈制药股份有限公司</t>
  </si>
  <si>
    <t>甘肃省兰州市兰州新区华山路2289号</t>
  </si>
  <si>
    <t>002653.SZ</t>
  </si>
  <si>
    <t>海思科</t>
  </si>
  <si>
    <t>海思科医药集团股份有限公司</t>
  </si>
  <si>
    <t>西藏山南市泽当镇三湘大道17号</t>
  </si>
  <si>
    <t>002675.SZ</t>
  </si>
  <si>
    <t>东诚药业</t>
  </si>
  <si>
    <t>烟台东诚药业集团股份有限公司</t>
  </si>
  <si>
    <t>烟台经济技术开发区长白山路7号</t>
  </si>
  <si>
    <t>002693.SZ</t>
  </si>
  <si>
    <t>双成药业</t>
  </si>
  <si>
    <t>海南双成药业股份有限公司</t>
  </si>
  <si>
    <t>海口市秀英区兴国路16号</t>
  </si>
  <si>
    <t>002727.SZ</t>
  </si>
  <si>
    <t>一心堂</t>
  </si>
  <si>
    <t>一心堂药业集团股份有限公司</t>
  </si>
  <si>
    <t>云南省昆明市经济技术开发区鸿翔路1号</t>
  </si>
  <si>
    <t>002728.SZ</t>
  </si>
  <si>
    <t>特一药业</t>
  </si>
  <si>
    <t>特一药业集团股份有限公司</t>
  </si>
  <si>
    <t>台山市台城长兴路9、11号</t>
  </si>
  <si>
    <t>002737.SZ</t>
  </si>
  <si>
    <t>葵花药业</t>
  </si>
  <si>
    <t>葵花药业集团股份有限公司</t>
  </si>
  <si>
    <t>哈尔滨高新技术产业开发区迎宾路集中区东湖路18号</t>
  </si>
  <si>
    <t>002750.SZ</t>
  </si>
  <si>
    <t>龙津药业</t>
  </si>
  <si>
    <t>昆明龙津药业股份有限公司</t>
  </si>
  <si>
    <t>昆明市高新技术产业开发区科高路2188号</t>
  </si>
  <si>
    <t>002755.SZ</t>
  </si>
  <si>
    <t>奥赛康</t>
  </si>
  <si>
    <t>北京奥赛康药业股份有限公司</t>
  </si>
  <si>
    <t>北京市丰台区南四环西路188号七区28号楼</t>
  </si>
  <si>
    <t>002758.SZ</t>
  </si>
  <si>
    <t>华通医药</t>
  </si>
  <si>
    <t>浙江华通医药股份有限公司</t>
  </si>
  <si>
    <t>绍兴市柯桥区轻纺城大道1605号</t>
  </si>
  <si>
    <t>002773.SZ</t>
  </si>
  <si>
    <t>康弘药业</t>
  </si>
  <si>
    <t>成都康弘药业集团股份有限公司</t>
  </si>
  <si>
    <t>成都市金牛区蜀西路36号</t>
  </si>
  <si>
    <t>002788.SZ</t>
  </si>
  <si>
    <t>鹭燕医药</t>
  </si>
  <si>
    <t>鹭燕医药股份有限公司</t>
  </si>
  <si>
    <t>厦门市湖里区安岭路1004号</t>
  </si>
  <si>
    <t>002793.SZ</t>
  </si>
  <si>
    <t>罗欣药业</t>
  </si>
  <si>
    <t>罗欣药业集团股份有限公司</t>
  </si>
  <si>
    <t>浙江省温岭市大溪镇大石一级公路南侧</t>
  </si>
  <si>
    <t>002817.SZ</t>
  </si>
  <si>
    <t>黄山胶囊</t>
  </si>
  <si>
    <t>安徽黄山胶囊股份有限公司</t>
  </si>
  <si>
    <t>安徽省旌德县白地洪川</t>
  </si>
  <si>
    <t>002821.SZ</t>
  </si>
  <si>
    <t>凯莱英</t>
  </si>
  <si>
    <t>凯莱英医药集团(天津)股份有限公司</t>
  </si>
  <si>
    <t>天津经济技术开发区洞庭三街6号</t>
  </si>
  <si>
    <t>002826.SZ</t>
  </si>
  <si>
    <t>易明医药</t>
  </si>
  <si>
    <t>西藏易明西雅医药科技股份有限公司</t>
  </si>
  <si>
    <t>拉萨经济技术开发区林琼岗路6号</t>
  </si>
  <si>
    <t>002864.SZ</t>
  </si>
  <si>
    <t>盘龙药业</t>
  </si>
  <si>
    <t>陕西盘龙药业集团股份有限公司</t>
  </si>
  <si>
    <t>陕西省商洛市柞水县盘龙生态产业园</t>
  </si>
  <si>
    <t>002872.SZ</t>
  </si>
  <si>
    <t>ST天圣</t>
  </si>
  <si>
    <t>天圣制药集团股份有限公司</t>
  </si>
  <si>
    <t>重庆市朝阳工业园区(垫江桂溪)</t>
  </si>
  <si>
    <t>002873.SZ</t>
  </si>
  <si>
    <t>新天药业</t>
  </si>
  <si>
    <t>贵阳新天药业股份有限公司</t>
  </si>
  <si>
    <t>贵阳国家高新技术产业开发区新添大道114号</t>
  </si>
  <si>
    <t>002880.SZ</t>
  </si>
  <si>
    <t>卫光生物</t>
  </si>
  <si>
    <t>深圳市卫光生物制品股份有限公司</t>
  </si>
  <si>
    <t>深圳市光明新区光明街道光侨大道3402号</t>
  </si>
  <si>
    <t>002898.SZ</t>
  </si>
  <si>
    <t>赛隆药业</t>
  </si>
  <si>
    <t>珠海赛隆药业股份有限公司</t>
  </si>
  <si>
    <t>珠海市吉大海滨南路47号光大国际贸易中心二层西侧</t>
  </si>
  <si>
    <t>002900.SZ</t>
  </si>
  <si>
    <t>哈三联</t>
  </si>
  <si>
    <t>哈尔滨三联药业股份有限公司</t>
  </si>
  <si>
    <t>哈尔滨市利民开发区北京路</t>
  </si>
  <si>
    <t>002901.SZ</t>
  </si>
  <si>
    <t>大博医疗</t>
  </si>
  <si>
    <t>大博医疗科技股份有限公司</t>
  </si>
  <si>
    <t>厦门市海沧区山边洪东路18号</t>
  </si>
  <si>
    <t>002907.SZ</t>
  </si>
  <si>
    <t>华森制药</t>
  </si>
  <si>
    <t>重庆华森制药股份有限公司</t>
  </si>
  <si>
    <t>重庆市荣昌区工业园区</t>
  </si>
  <si>
    <t>002923.SZ</t>
  </si>
  <si>
    <t>润都股份</t>
  </si>
  <si>
    <t>珠海润都制药股份有限公司</t>
  </si>
  <si>
    <t>珠海市金湾区三灶镇机场北路6号</t>
  </si>
  <si>
    <t>002932.SZ</t>
  </si>
  <si>
    <t>明德生物</t>
  </si>
  <si>
    <t>武汉明德生物科技股份有限公司</t>
  </si>
  <si>
    <t>武汉市东湖新技术开发区高新二路388号武汉光谷国际生物医药企业加速器3.1期25栋1层(3)厂房三号</t>
  </si>
  <si>
    <t>002940.SZ</t>
  </si>
  <si>
    <t>昂利康</t>
  </si>
  <si>
    <t>浙江昂利康制药股份有限公司</t>
  </si>
  <si>
    <t>浙江省嵊州市嵊州大道北1000号</t>
  </si>
  <si>
    <t>002950.SZ</t>
  </si>
  <si>
    <t>奥美医疗</t>
  </si>
  <si>
    <t>奥美医疗用品股份有限公司</t>
  </si>
  <si>
    <t>湖北省枝江市马家店七星大道18号</t>
  </si>
  <si>
    <t>300003.SZ</t>
  </si>
  <si>
    <t>乐普医疗</t>
  </si>
  <si>
    <t>乐普(北京)医疗器械股份有限公司</t>
  </si>
  <si>
    <t>北京市昌平区超前路37号</t>
  </si>
  <si>
    <t>300006.SZ</t>
  </si>
  <si>
    <t>莱美药业</t>
  </si>
  <si>
    <t>重庆莱美药业股份有限公司</t>
  </si>
  <si>
    <t>重庆市南岸区玉马路99号</t>
  </si>
  <si>
    <t>300009.SZ</t>
  </si>
  <si>
    <t>安科生物</t>
  </si>
  <si>
    <t>安徽安科生物工程(集团)股份有限公司</t>
  </si>
  <si>
    <t>安徽省合肥市长江西路669号高新区海关路K-1</t>
  </si>
  <si>
    <t>300015.SZ</t>
  </si>
  <si>
    <t>爱尔眼科</t>
  </si>
  <si>
    <t>爱尔眼科医院集团股份有限公司</t>
  </si>
  <si>
    <t>长沙市天心区芙蓉中路二段198号新世纪大厦3楼</t>
  </si>
  <si>
    <t>300016.SZ</t>
  </si>
  <si>
    <t>北陆药业</t>
  </si>
  <si>
    <t>北京北陆药业股份有限公司</t>
  </si>
  <si>
    <t>北京市密云区水源西路3号</t>
  </si>
  <si>
    <t>300026.SZ</t>
  </si>
  <si>
    <t>红日药业</t>
  </si>
  <si>
    <t>天津红日药业股份有限公司</t>
  </si>
  <si>
    <t>天津新技术产业园区武清开发区泉发路西</t>
  </si>
  <si>
    <t>300030.SZ</t>
  </si>
  <si>
    <t>阳普医疗</t>
  </si>
  <si>
    <t>广州阳普医疗科技股份有限公司</t>
  </si>
  <si>
    <t>广州经济技术开发区科学城开源大道102号</t>
  </si>
  <si>
    <t>300039.SZ</t>
  </si>
  <si>
    <t>上海凯宝</t>
  </si>
  <si>
    <t>上海凯宝药业股份有限公司</t>
  </si>
  <si>
    <t>上海市工业综合开发区程普路88号</t>
  </si>
  <si>
    <t>300049.SZ</t>
  </si>
  <si>
    <t>福瑞股份</t>
  </si>
  <si>
    <t>内蒙古福瑞医疗科技股份有限公司</t>
  </si>
  <si>
    <t>内蒙古乌兰察布市集宁区解放路103号</t>
  </si>
  <si>
    <t>300086.SZ</t>
  </si>
  <si>
    <t>康芝药业</t>
  </si>
  <si>
    <t>康芝药业股份有限公司</t>
  </si>
  <si>
    <t>海南省海口国家高新技术产业开发区药谷工业园药谷三路6号</t>
  </si>
  <si>
    <t>300108.SZ</t>
  </si>
  <si>
    <t>吉药控股</t>
  </si>
  <si>
    <t>吉药控股集团股份有限公司</t>
  </si>
  <si>
    <t>吉林省梅河口市环城北路6号</t>
  </si>
  <si>
    <t>300110.SZ</t>
  </si>
  <si>
    <t>华仁药业</t>
  </si>
  <si>
    <t>华仁药业股份有限公司</t>
  </si>
  <si>
    <t>青岛市高科技工业园株洲路187号</t>
  </si>
  <si>
    <t>300111.SZ</t>
  </si>
  <si>
    <t>向日葵</t>
  </si>
  <si>
    <t>浙江向日葵大健康科技股份有限公司</t>
  </si>
  <si>
    <t>浙江省绍兴袍江工业区三江路</t>
  </si>
  <si>
    <t>300122.SZ</t>
  </si>
  <si>
    <t>智飞生物</t>
  </si>
  <si>
    <t>重庆智飞生物制品股份有限公司</t>
  </si>
  <si>
    <t>重庆市江北区金源路7号25-1至25-8</t>
  </si>
  <si>
    <t>300142.SZ</t>
  </si>
  <si>
    <t>沃森生物</t>
  </si>
  <si>
    <t>云南沃森生物技术股份有限公司</t>
  </si>
  <si>
    <t>昆明市高新开发区北区云南大学科技园2期A3幢4楼</t>
  </si>
  <si>
    <t>300143.SZ</t>
  </si>
  <si>
    <t>盈康生命</t>
  </si>
  <si>
    <t>盈康生命科技股份有限公司</t>
  </si>
  <si>
    <t>青岛市城阳区春阳路37号</t>
  </si>
  <si>
    <t>300147.SZ</t>
  </si>
  <si>
    <t>香雪制药</t>
  </si>
  <si>
    <t>广州市香雪制药股份有限公司</t>
  </si>
  <si>
    <t>广州市萝岗区广州经济技术开发区科学城金峰园路2号</t>
  </si>
  <si>
    <t>睿智医药</t>
  </si>
  <si>
    <t>睿智医药科技股份有限公司</t>
  </si>
  <si>
    <t>广东省江门市高新区高新西路133号</t>
  </si>
  <si>
    <t>300158.SZ</t>
  </si>
  <si>
    <t>振东制药</t>
  </si>
  <si>
    <t>山西振东制药股份有限公司</t>
  </si>
  <si>
    <t>山西省长治县光明南路振东科技园</t>
  </si>
  <si>
    <t>300181.SZ</t>
  </si>
  <si>
    <t>佐力药业</t>
  </si>
  <si>
    <t>浙江佐力药业股份有限公司</t>
  </si>
  <si>
    <t>浙江省德清县阜溪街道志远北路388号</t>
  </si>
  <si>
    <t>300194.SZ</t>
  </si>
  <si>
    <t>福安药业</t>
  </si>
  <si>
    <t>福安药业(集团)股份有限公司</t>
  </si>
  <si>
    <t>重庆市长寿区化南一路1号</t>
  </si>
  <si>
    <t>300199.SZ</t>
  </si>
  <si>
    <t>翰宇药业</t>
  </si>
  <si>
    <t>深圳翰宇药业股份有限公司</t>
  </si>
  <si>
    <t>深圳市南山区高新技术工业园中区翰宇生物医药园办公大楼四层</t>
  </si>
  <si>
    <t>300204.SZ</t>
  </si>
  <si>
    <t>舒泰神</t>
  </si>
  <si>
    <t>舒泰神(北京)生物制药股份有限公司</t>
  </si>
  <si>
    <t>北京市北京经济技术开发区经海二路36号</t>
  </si>
  <si>
    <t>300206.SZ</t>
  </si>
  <si>
    <t>理邦仪器</t>
  </si>
  <si>
    <t>深圳市理邦精密仪器股份有限公司</t>
  </si>
  <si>
    <t>深圳市坪山新区坑梓街道金沙社区金辉路15号</t>
  </si>
  <si>
    <t>300233.SZ</t>
  </si>
  <si>
    <t>金城医药</t>
  </si>
  <si>
    <t>山东金城医药集团股份有限公司</t>
  </si>
  <si>
    <t>山东省淄博市淄川经济开发区双山路1号</t>
  </si>
  <si>
    <t>300238.SZ</t>
  </si>
  <si>
    <t>冠昊生物</t>
  </si>
  <si>
    <t>冠昊生物科技股份有限公司</t>
  </si>
  <si>
    <t>广东省广州市黄埔区玉岩路12号</t>
  </si>
  <si>
    <t>东宝生物</t>
  </si>
  <si>
    <t>包头东宝生物技术股份有限公司</t>
  </si>
  <si>
    <t>内蒙古自治区包头市稀土高新技术产业开发区黄河大街46号</t>
  </si>
  <si>
    <t>300244.SZ</t>
  </si>
  <si>
    <t>迪安诊断</t>
  </si>
  <si>
    <t>迪安诊断技术集团股份有限公司</t>
  </si>
  <si>
    <t>杭州市西湖区三墩镇金蓬街329号2幢5层</t>
  </si>
  <si>
    <t>300246.SZ</t>
  </si>
  <si>
    <t>宝莱特</t>
  </si>
  <si>
    <t>广东宝莱特医用科技股份有限公司</t>
  </si>
  <si>
    <t>广东省珠海市高新区科技创新海岸创新一路2号</t>
  </si>
  <si>
    <t>300254.SZ</t>
  </si>
  <si>
    <t>仟源医药</t>
  </si>
  <si>
    <t>山西仟源医药集团股份有限公司</t>
  </si>
  <si>
    <t>大同市经济技术开发区湖滨大街53号</t>
  </si>
  <si>
    <t>300255.SZ</t>
  </si>
  <si>
    <t>常山药业</t>
  </si>
  <si>
    <t>河北常山生化药业股份有限公司</t>
  </si>
  <si>
    <t>中国(河北)自由贸易试验区正定片区正定县高新技术产业开发区南区梦龙街71号</t>
  </si>
  <si>
    <t>300267.SZ</t>
  </si>
  <si>
    <t>尔康制药</t>
  </si>
  <si>
    <t>湖南尔康制药股份有限公司</t>
  </si>
  <si>
    <t>长沙市浏阳经济开发区康平路167号</t>
  </si>
  <si>
    <t>300273.SZ</t>
  </si>
  <si>
    <t>和佳医疗</t>
  </si>
  <si>
    <t>珠海和佳医疗设备股份有限公司</t>
  </si>
  <si>
    <t>广东省珠海市香洲区宝盛路5号</t>
  </si>
  <si>
    <t>利德曼</t>
  </si>
  <si>
    <t>北京利德曼生化股份有限公司</t>
  </si>
  <si>
    <t>北京市经济技术开发区兴海路5号</t>
  </si>
  <si>
    <t>博雅生物</t>
  </si>
  <si>
    <t>博雅生物制药集团股份有限公司</t>
  </si>
  <si>
    <t>江西省抚州市高新技术产业园区惠泉路333号</t>
  </si>
  <si>
    <t>300298.SZ</t>
  </si>
  <si>
    <t>三诺生物</t>
  </si>
  <si>
    <t>三诺生物传感股份有限公司</t>
  </si>
  <si>
    <t>长沙高新技术产业开发区谷苑路265号</t>
  </si>
  <si>
    <t>300314.SZ</t>
  </si>
  <si>
    <t>戴维医疗</t>
  </si>
  <si>
    <t>宁波戴维医疗器械股份有限公司</t>
  </si>
  <si>
    <t>浙江省宁波市象山县石浦科技园区科苑路2号</t>
  </si>
  <si>
    <t>300318.SZ</t>
  </si>
  <si>
    <t>博晖创新</t>
  </si>
  <si>
    <t>北京博晖创新生物技术股份有限公司</t>
  </si>
  <si>
    <t>北京市昌平区生命园路9号院</t>
  </si>
  <si>
    <t>300326.SZ</t>
  </si>
  <si>
    <t>凯利泰</t>
  </si>
  <si>
    <t>上海凯利泰医疗科技股份有限公司</t>
  </si>
  <si>
    <t>上海市张江高科技园东区瑞庆路528号23幢</t>
  </si>
  <si>
    <t>300347.SZ</t>
  </si>
  <si>
    <t>泰格医药</t>
  </si>
  <si>
    <t>杭州泰格医药科技股份有限公司</t>
  </si>
  <si>
    <t>杭州市滨江区江南大道618号东冠大厦1502-1</t>
  </si>
  <si>
    <t>我武生物</t>
  </si>
  <si>
    <t>浙江我武生物科技股份有限公司</t>
  </si>
  <si>
    <t>浙江省德清县武康镇志远北路636号</t>
  </si>
  <si>
    <t>300358.SZ</t>
  </si>
  <si>
    <t>楚天科技</t>
  </si>
  <si>
    <t>楚天科技股份有限公司</t>
  </si>
  <si>
    <t>湖南省长沙市宁乡县玉潭镇新康路1号</t>
  </si>
  <si>
    <t>300363.SZ</t>
  </si>
  <si>
    <t>博腾股份</t>
  </si>
  <si>
    <t>重庆博腾制药科技股份有限公司</t>
  </si>
  <si>
    <t>重庆市(长寿)化工园区精细化工一区</t>
  </si>
  <si>
    <t>溢多利</t>
  </si>
  <si>
    <t>广东溢多利生物科技股份有限公司</t>
  </si>
  <si>
    <t>广东省珠海市南屏高科技工业区屏北一路8号</t>
  </si>
  <si>
    <t>300396.SZ</t>
  </si>
  <si>
    <t>迪瑞医疗</t>
  </si>
  <si>
    <t>迪瑞医疗科技股份有限公司</t>
  </si>
  <si>
    <t>长春高新开发区云河街95号</t>
  </si>
  <si>
    <t>300401.SZ</t>
  </si>
  <si>
    <t>花园生物</t>
  </si>
  <si>
    <t>浙江花园生物高科股份有限公司</t>
  </si>
  <si>
    <t>浙江省东阳市南马镇花园村</t>
  </si>
  <si>
    <t>300404.SZ</t>
  </si>
  <si>
    <t>博济医药</t>
  </si>
  <si>
    <t>广州博济医药生物技术股份有限公司</t>
  </si>
  <si>
    <t>广州市天河区华观路1933号701房</t>
  </si>
  <si>
    <t>九强生物</t>
  </si>
  <si>
    <t>北京九强生物技术股份有限公司</t>
  </si>
  <si>
    <t>北京市海淀区花园东路15号旷怡大厦5层</t>
  </si>
  <si>
    <t>金石亚药</t>
  </si>
  <si>
    <t>四川金石亚洲医药股份有限公司</t>
  </si>
  <si>
    <t>双流县九江镇万家社区</t>
  </si>
  <si>
    <t>广生堂</t>
  </si>
  <si>
    <t>福建广生堂药业股份有限公司</t>
  </si>
  <si>
    <t>福建省宁德市柘荣县富源工业园区1-7幢</t>
  </si>
  <si>
    <t>美康生物</t>
  </si>
  <si>
    <t>美康生物科技股份有限公司</t>
  </si>
  <si>
    <t>宁波市鄞州区启明南路299号</t>
  </si>
  <si>
    <t>300452.SZ</t>
  </si>
  <si>
    <t>山河药辅</t>
  </si>
  <si>
    <t>安徽山河药用辅料股份有限公司</t>
  </si>
  <si>
    <t>安徽省淮南市经济技术开发区河滨路2号</t>
  </si>
  <si>
    <t>300453.SZ</t>
  </si>
  <si>
    <t>三鑫医疗</t>
  </si>
  <si>
    <t>江西三鑫医疗科技股份有限公司</t>
  </si>
  <si>
    <t>江西省南昌县小蓝经济开发区富山大道999号</t>
  </si>
  <si>
    <t>迈克生物</t>
  </si>
  <si>
    <t>迈克生物股份有限公司</t>
  </si>
  <si>
    <t>成都市高新区百川路16号</t>
  </si>
  <si>
    <t>300482.SZ</t>
  </si>
  <si>
    <t>万孚生物</t>
  </si>
  <si>
    <t>广州万孚生物技术股份有限公司</t>
  </si>
  <si>
    <t>广州市萝岗区科学城荔枝山路8号</t>
  </si>
  <si>
    <t>300485.SZ</t>
  </si>
  <si>
    <t>赛升药业</t>
  </si>
  <si>
    <t>北京赛升药业股份有限公司</t>
  </si>
  <si>
    <t>北京市北京经济技术开发区兴盛街8号</t>
  </si>
  <si>
    <t>300497.SZ</t>
  </si>
  <si>
    <t>富祥药业</t>
  </si>
  <si>
    <t>江西富祥药业股份有限公司</t>
  </si>
  <si>
    <t>景德镇市昌江区鱼丽工业区2号(鱼山与丽阳交界处)</t>
  </si>
  <si>
    <t>300519.SZ</t>
  </si>
  <si>
    <t>新光药业</t>
  </si>
  <si>
    <t>浙江新光药业股份有限公司</t>
  </si>
  <si>
    <t>浙江省嵊州市剡湖街道环城西路25号</t>
  </si>
  <si>
    <t>300529.SZ</t>
  </si>
  <si>
    <t>健帆生物</t>
  </si>
  <si>
    <t>健帆生物科技集团股份有限公司</t>
  </si>
  <si>
    <t>珠海市高新区科技六路98号</t>
  </si>
  <si>
    <t>300534.SZ</t>
  </si>
  <si>
    <t>陇神戎发</t>
  </si>
  <si>
    <t>甘肃陇神戎发药业股份有限公司</t>
  </si>
  <si>
    <t>甘肃省兰州市榆中县定远镇国防路10号</t>
  </si>
  <si>
    <t>300558.SZ</t>
  </si>
  <si>
    <t>贝达药业</t>
  </si>
  <si>
    <t>贝达药业股份有限公司</t>
  </si>
  <si>
    <t>杭州市余杭区经济技术开发区兴中路355号</t>
  </si>
  <si>
    <t>300562.SZ</t>
  </si>
  <si>
    <t>乐心医疗</t>
  </si>
  <si>
    <t>广东乐心医疗电子股份有限公司</t>
  </si>
  <si>
    <t>中山市火炬开发区东利路105号A区</t>
  </si>
  <si>
    <t>兴齐眼药</t>
  </si>
  <si>
    <t>沈阳兴齐眼药股份有限公司</t>
  </si>
  <si>
    <t>辽宁省沈阳市东陵区泗水街68号</t>
  </si>
  <si>
    <t>300583.SZ</t>
  </si>
  <si>
    <t>赛托生物</t>
  </si>
  <si>
    <t>山东赛托生物科技股份有限公司</t>
  </si>
  <si>
    <t>山东省菏泽市定陶区东外环路南段</t>
  </si>
  <si>
    <t>300584.SZ</t>
  </si>
  <si>
    <t>海辰药业</t>
  </si>
  <si>
    <t>南京海辰药业股份有限公司</t>
  </si>
  <si>
    <t>江苏省南京市经济技术开发区恒发路1号</t>
  </si>
  <si>
    <t>300595.SZ</t>
  </si>
  <si>
    <t>欧普康视</t>
  </si>
  <si>
    <t>欧普康视科技股份有限公司</t>
  </si>
  <si>
    <t>合肥市高新区望江西路4899号</t>
  </si>
  <si>
    <t>康泰生物</t>
  </si>
  <si>
    <t>深圳康泰生物制品股份有限公司</t>
  </si>
  <si>
    <t>深圳市南山区科技工业园科发路6号</t>
  </si>
  <si>
    <t>300630.SZ</t>
  </si>
  <si>
    <t>普利制药</t>
  </si>
  <si>
    <t>海南普利制药股份有限公司</t>
  </si>
  <si>
    <t>海口市美兰区桂林洋经济开发区</t>
  </si>
  <si>
    <t>300633.SZ</t>
  </si>
  <si>
    <t>开立医疗</t>
  </si>
  <si>
    <t>深圳开立生物医疗科技股份有限公司</t>
  </si>
  <si>
    <t>深圳市南山区粤海街道麻岭社区高新中区科技中2路1号深圳软件园(2期)12栋201、202</t>
  </si>
  <si>
    <t>300636.SZ</t>
  </si>
  <si>
    <t>同和药业</t>
  </si>
  <si>
    <t>江西同和药业股份有限公司</t>
  </si>
  <si>
    <t>江西省宜春市奉新县江西奉新高新技术产业园区</t>
  </si>
  <si>
    <t>凯普生物</t>
  </si>
  <si>
    <t>广东凯普生物科技股份有限公司</t>
  </si>
  <si>
    <t>广东省潮州市经济开发区试验区北片高新区D5-3-3-4小区</t>
  </si>
  <si>
    <t>透景生命</t>
  </si>
  <si>
    <t>上海透景生命科技股份有限公司</t>
  </si>
  <si>
    <t>中国(上海)自由贸易试验区碧波路572弄115号1幢</t>
  </si>
  <si>
    <t>正海生物</t>
  </si>
  <si>
    <t>烟台正海生物科技股份有限公司</t>
  </si>
  <si>
    <t>烟台经济技术开发区南京大街7号</t>
  </si>
  <si>
    <t>华大基因</t>
  </si>
  <si>
    <t>深圳华大基因股份有限公司</t>
  </si>
  <si>
    <t>深圳市盐田区洪安三街21号华大综合园7栋7层-14层</t>
  </si>
  <si>
    <t>300677.SZ</t>
  </si>
  <si>
    <t>英科医疗</t>
  </si>
  <si>
    <t>英科医疗科技股份有限公司</t>
  </si>
  <si>
    <t>山东省淄博市临淄区齐鲁化学工业园清田路18号</t>
  </si>
  <si>
    <t>海特生物</t>
  </si>
  <si>
    <t>武汉海特生物制药股份有限公司</t>
  </si>
  <si>
    <t>武汉经济技术开发区海特科技园</t>
  </si>
  <si>
    <t>艾德生物</t>
  </si>
  <si>
    <t>厦门艾德生物医药科技股份有限公司</t>
  </si>
  <si>
    <t>厦门市海沧区鼎山路39号</t>
  </si>
  <si>
    <t>300702.SZ</t>
  </si>
  <si>
    <t>天宇股份</t>
  </si>
  <si>
    <t>浙江天宇药业股份有限公司</t>
  </si>
  <si>
    <t>台州市黄岩江口化工开发区</t>
  </si>
  <si>
    <t>300705.SZ</t>
  </si>
  <si>
    <t>九典制药</t>
  </si>
  <si>
    <t>湖南九典制药股份有限公司</t>
  </si>
  <si>
    <t>长沙市浏阳经济技术开发区健康大道1号</t>
  </si>
  <si>
    <t>300723.SZ</t>
  </si>
  <si>
    <t>一品红</t>
  </si>
  <si>
    <t>一品红药业股份有限公司</t>
  </si>
  <si>
    <t>广州市黄埔区广州国际生物岛寰宇一路27号云润大厦17层</t>
  </si>
  <si>
    <t>药石科技</t>
  </si>
  <si>
    <t>南京药石科技股份有限公司</t>
  </si>
  <si>
    <t>南京高新技术产业开发区学府路10号</t>
  </si>
  <si>
    <t>300753.SZ</t>
  </si>
  <si>
    <t>爱朋医疗</t>
  </si>
  <si>
    <t>江苏爱朋医疗科技股份有限公司</t>
  </si>
  <si>
    <t>如东县经济开发区永通大道东侧</t>
  </si>
  <si>
    <t>300759.SZ</t>
  </si>
  <si>
    <t>康龙化成</t>
  </si>
  <si>
    <t>康龙化成(北京)新药技术股份有限公司</t>
  </si>
  <si>
    <t>北京市北京经济技术开发区泰河路6号1幢八层</t>
  </si>
  <si>
    <t>300760.SZ</t>
  </si>
  <si>
    <t>迈瑞医疗</t>
  </si>
  <si>
    <t>深圳迈瑞生物医疗电子股份有限公司</t>
  </si>
  <si>
    <t>深圳市南山区高新技术产业园区科技南十二路迈瑞大厦1-4层</t>
  </si>
  <si>
    <t>300765.SZ</t>
  </si>
  <si>
    <t>新诺威</t>
  </si>
  <si>
    <t>石药集团新诺威制药股份有限公司</t>
  </si>
  <si>
    <t>河北省石家庄市栾城区张举路62号</t>
  </si>
  <si>
    <t>300832.SZ</t>
  </si>
  <si>
    <t>新产业</t>
  </si>
  <si>
    <t>深圳市新产业生物医学工程股份有限公司</t>
  </si>
  <si>
    <t>深圳市坪山区坑梓街道金沙社区锦绣东路23号新产业生物大厦二十一层</t>
  </si>
  <si>
    <t>300841.SZ</t>
  </si>
  <si>
    <t>康华生物</t>
  </si>
  <si>
    <t>成都康华生物制品股份有限公司</t>
  </si>
  <si>
    <t>四川省成都经济技术开发区北京路182号</t>
  </si>
  <si>
    <t>300869.SZ</t>
  </si>
  <si>
    <t>康泰医学</t>
  </si>
  <si>
    <t>康泰医学系统(秦皇岛)股份有限公司</t>
  </si>
  <si>
    <t>秦皇岛市经济技术开发区秦皇西大街112号</t>
  </si>
  <si>
    <t>300878.SZ</t>
  </si>
  <si>
    <t>维康药业</t>
  </si>
  <si>
    <t>浙江维康药业股份有限公司</t>
  </si>
  <si>
    <t>浙江省丽水经济开发区遂松路2号</t>
  </si>
  <si>
    <t>300896.SZ</t>
  </si>
  <si>
    <t>爱美客</t>
  </si>
  <si>
    <t>爱美客技术发展股份有限公司</t>
  </si>
  <si>
    <t>北京市昌平区科技园区白浮泉路10号北控科技大厦4层416B室</t>
  </si>
  <si>
    <t>600055.SH</t>
  </si>
  <si>
    <t>万东医疗</t>
  </si>
  <si>
    <t>北京万东医疗科技股份有限公司</t>
  </si>
  <si>
    <t>北京市朝阳区酒仙桥东路9号院3号楼</t>
  </si>
  <si>
    <t>600056.SH</t>
  </si>
  <si>
    <t>中国医药</t>
  </si>
  <si>
    <t>中国医药健康产业股份有限公司</t>
  </si>
  <si>
    <t>北京市东城区光明中街18号</t>
  </si>
  <si>
    <t>600062.SH</t>
  </si>
  <si>
    <t>华润双鹤</t>
  </si>
  <si>
    <t>华润双鹤药业股份有限公司</t>
  </si>
  <si>
    <t>北京市朝阳区望京利泽东二路1号</t>
  </si>
  <si>
    <t>600079.SH</t>
  </si>
  <si>
    <t>人福医药</t>
  </si>
  <si>
    <t>人福医药集团股份公司</t>
  </si>
  <si>
    <t>武汉东湖高新区高新大道666号</t>
  </si>
  <si>
    <t>600080.SH</t>
  </si>
  <si>
    <t>ST金花</t>
  </si>
  <si>
    <t>金花企业(集团)股份有限公司</t>
  </si>
  <si>
    <t>陕西省西安市高新技术产业开发区科技四路202号</t>
  </si>
  <si>
    <t>600085.SH</t>
  </si>
  <si>
    <t>同仁堂</t>
  </si>
  <si>
    <t>北京同仁堂股份有限公司</t>
  </si>
  <si>
    <t>北京市大兴区中关村科技园区大兴生物医药产业基地天贵大街33号</t>
  </si>
  <si>
    <t>600090.SH</t>
  </si>
  <si>
    <t>*ST济堂</t>
  </si>
  <si>
    <t>新疆同济堂健康产业股份有限公司</t>
  </si>
  <si>
    <t>新疆乌鲁木齐市经济技术开发区上海路130号</t>
  </si>
  <si>
    <t>600129.SH</t>
  </si>
  <si>
    <t>太极集团</t>
  </si>
  <si>
    <t>重庆太极实业(集团)股份有限公司</t>
  </si>
  <si>
    <t>重庆市涪陵区太极大道1号</t>
  </si>
  <si>
    <t>600161.SH</t>
  </si>
  <si>
    <t>天坛生物</t>
  </si>
  <si>
    <t>北京天坛生物制品股份有限公司</t>
  </si>
  <si>
    <t>北京市北京经济技术开发区博兴二路6号院8号楼521室</t>
  </si>
  <si>
    <t>600196.SH</t>
  </si>
  <si>
    <t>复星医药</t>
  </si>
  <si>
    <t>上海复星医药(集团)股份有限公司</t>
  </si>
  <si>
    <t>上海市曹杨路510号9楼</t>
  </si>
  <si>
    <t>600200.SH</t>
  </si>
  <si>
    <t>江苏吴中</t>
  </si>
  <si>
    <t>江苏吴中实业股份有限公司</t>
  </si>
  <si>
    <t>综合</t>
  </si>
  <si>
    <t>苏州市吴中区东方大道988号</t>
  </si>
  <si>
    <t>600211.SH</t>
  </si>
  <si>
    <t>西藏药业</t>
  </si>
  <si>
    <t>西藏诺迪康药业股份有限公司</t>
  </si>
  <si>
    <t>西藏拉萨市北京中路93号</t>
  </si>
  <si>
    <t>600216.SH</t>
  </si>
  <si>
    <t>浙江医药</t>
  </si>
  <si>
    <t>浙江医药股份有限公司</t>
  </si>
  <si>
    <t>浙江省绍兴滨海新城致远中大道168号</t>
  </si>
  <si>
    <t>600222.SH</t>
  </si>
  <si>
    <t>太龙药业</t>
  </si>
  <si>
    <t>河南太龙药业股份有限公司</t>
  </si>
  <si>
    <t>河南省郑州市高新技术产业开发区金梭路8号</t>
  </si>
  <si>
    <t>600227.SH</t>
  </si>
  <si>
    <t>圣济堂</t>
  </si>
  <si>
    <t>贵州圣济堂医药产业股份有限公司</t>
  </si>
  <si>
    <t>贵州省贵阳市清镇市医药园区</t>
  </si>
  <si>
    <t>600252.SH</t>
  </si>
  <si>
    <t>中恒集团</t>
  </si>
  <si>
    <t>广西梧州中恒集团股份有限公司</t>
  </si>
  <si>
    <t>广西梧州市工业园区工业大道1号第1幢</t>
  </si>
  <si>
    <t>600267.SH</t>
  </si>
  <si>
    <t>海正药业</t>
  </si>
  <si>
    <t>浙江海正药业股份有限公司</t>
  </si>
  <si>
    <t>浙江省台州市椒江区外沙路46号</t>
  </si>
  <si>
    <t>600272.SH</t>
  </si>
  <si>
    <t>开开实业</t>
  </si>
  <si>
    <t>上海开开实业股份有限公司</t>
  </si>
  <si>
    <t>上海市万航渡路888号</t>
  </si>
  <si>
    <t>600276.SH</t>
  </si>
  <si>
    <t>恒瑞医药</t>
  </si>
  <si>
    <t>江苏恒瑞医药股份有限公司</t>
  </si>
  <si>
    <t>江苏省连云港市经济技术开发区黄河路38号</t>
  </si>
  <si>
    <t>600285.SH</t>
  </si>
  <si>
    <t>羚锐制药</t>
  </si>
  <si>
    <t>河南羚锐制药股份有限公司</t>
  </si>
  <si>
    <t>河南省新县将军路666号</t>
  </si>
  <si>
    <t>600329.SH</t>
  </si>
  <si>
    <t>中新药业</t>
  </si>
  <si>
    <t>天津中新药业集团股份有限公司</t>
  </si>
  <si>
    <t>天津市南开区白堤路17号</t>
  </si>
  <si>
    <t>600332.SH</t>
  </si>
  <si>
    <t>白云山</t>
  </si>
  <si>
    <t>广州白云山医药集团股份有限公司</t>
  </si>
  <si>
    <t>中国广东省广州市荔湾区沙面北街45号</t>
  </si>
  <si>
    <t>600351.SH</t>
  </si>
  <si>
    <t>亚宝药业</t>
  </si>
  <si>
    <t>亚宝药业集团股份有限公司</t>
  </si>
  <si>
    <t>山西省芮城县富民路43号</t>
  </si>
  <si>
    <t>600380.SH</t>
  </si>
  <si>
    <t>健康元</t>
  </si>
  <si>
    <t>健康元药业集团股份有限公司</t>
  </si>
  <si>
    <t>深圳市南山区高新区北区朗山路17号健康元药业集团大厦</t>
  </si>
  <si>
    <t>600420.SH</t>
  </si>
  <si>
    <t>现代制药</t>
  </si>
  <si>
    <t>上海现代制药股份有限公司</t>
  </si>
  <si>
    <t>上海市浦东新区建陆路378号</t>
  </si>
  <si>
    <t>600422.SH</t>
  </si>
  <si>
    <t>昆药集团</t>
  </si>
  <si>
    <t>昆药集团股份有限公司</t>
  </si>
  <si>
    <t>云南省昆明市国家高新技术开发区科医路166号</t>
  </si>
  <si>
    <t>600436.SH</t>
  </si>
  <si>
    <t>片仔癀</t>
  </si>
  <si>
    <t>漳州片仔癀药业股份有限公司</t>
  </si>
  <si>
    <t>福建省漳州市芗城区上街1号</t>
  </si>
  <si>
    <t>600479.SH</t>
  </si>
  <si>
    <t>千金药业</t>
  </si>
  <si>
    <t>株洲千金药业股份有限公司</t>
  </si>
  <si>
    <t>株洲市天元区株洲大道801号</t>
  </si>
  <si>
    <t>600488.SH</t>
  </si>
  <si>
    <t>天药股份</t>
  </si>
  <si>
    <t>天津天药药业股份有限公司</t>
  </si>
  <si>
    <t>天津开发区西区新业九街19号</t>
  </si>
  <si>
    <t>600511.SH</t>
  </si>
  <si>
    <t>国药股份</t>
  </si>
  <si>
    <t>国药集团药业股份有限公司</t>
  </si>
  <si>
    <t>北京市东城区永外三元西巷甲12号</t>
  </si>
  <si>
    <t>600513.SH</t>
  </si>
  <si>
    <t>联环药业</t>
  </si>
  <si>
    <t>江苏联环药业股份有限公司</t>
  </si>
  <si>
    <t>扬州生物健康产业园健康一路9号</t>
  </si>
  <si>
    <t>600518.SH</t>
  </si>
  <si>
    <t>ST康美</t>
  </si>
  <si>
    <t>康美药业股份有限公司</t>
  </si>
  <si>
    <t>广东省普宁市揭神路东侧康美中药城</t>
  </si>
  <si>
    <t>600521.SH</t>
  </si>
  <si>
    <t>华海药业</t>
  </si>
  <si>
    <t>浙江华海药业股份有限公司</t>
  </si>
  <si>
    <t>浙江省临海市汛桥</t>
  </si>
  <si>
    <t>600529.SH</t>
  </si>
  <si>
    <t>山东药玻</t>
  </si>
  <si>
    <t>山东省药用玻璃股份有限公司</t>
  </si>
  <si>
    <t>山东省淄博市沂源县城药玻路</t>
  </si>
  <si>
    <t>600530.SH</t>
  </si>
  <si>
    <t>*ST交昂</t>
  </si>
  <si>
    <t>上海交大昂立股份有限公司</t>
  </si>
  <si>
    <t>上海市环城路666号22幢</t>
  </si>
  <si>
    <t>600535.SH</t>
  </si>
  <si>
    <t>天士力</t>
  </si>
  <si>
    <t>天士力医药集团股份有限公司</t>
  </si>
  <si>
    <t>天津市北辰区普济河东道2号(天士力现代中药城)</t>
  </si>
  <si>
    <t>600538.SH</t>
  </si>
  <si>
    <t>国发股份</t>
  </si>
  <si>
    <t>北海国发海洋生物产业股份有限公司</t>
  </si>
  <si>
    <t>广西壮族自治区北海市北部湾中路3号</t>
  </si>
  <si>
    <t>600557.SH</t>
  </si>
  <si>
    <t>康缘药业</t>
  </si>
  <si>
    <t>江苏康缘药业股份有限公司</t>
  </si>
  <si>
    <t>江苏省连云港经济技术开发区江宁工业城</t>
  </si>
  <si>
    <t>600566.SH</t>
  </si>
  <si>
    <t>济川药业</t>
  </si>
  <si>
    <t>湖北济川药业股份有限公司</t>
  </si>
  <si>
    <t>湖北省荆州市沙市区园林路时尚豪庭602室</t>
  </si>
  <si>
    <t>600572.SH</t>
  </si>
  <si>
    <t>康恩贝</t>
  </si>
  <si>
    <t>浙江康恩贝制药股份有限公司</t>
  </si>
  <si>
    <t>浙江省兰溪市康恩贝大道1号</t>
  </si>
  <si>
    <t>600587.SH</t>
  </si>
  <si>
    <t>新华医疗</t>
  </si>
  <si>
    <t>山东新华医疗器械股份有限公司</t>
  </si>
  <si>
    <t>山东省淄博高新技术产业开发区新华医疗科技园</t>
  </si>
  <si>
    <t>600594.SH</t>
  </si>
  <si>
    <t>益佰制药</t>
  </si>
  <si>
    <t>贵州益佰制药股份有限公司</t>
  </si>
  <si>
    <t>贵州省贵阳市云岩区白云大道220-1号</t>
  </si>
  <si>
    <t>600613.SH</t>
  </si>
  <si>
    <t>神奇制药</t>
  </si>
  <si>
    <t>上海神奇制药投资管理股份有限公司</t>
  </si>
  <si>
    <t>上海市浦东新区上川路995号</t>
  </si>
  <si>
    <t>600645.SH</t>
  </si>
  <si>
    <t>中源协和</t>
  </si>
  <si>
    <t>中源协和细胞基因工程股份有限公司</t>
  </si>
  <si>
    <t>天津市滨海新区(津南)创意中心A座1002室</t>
  </si>
  <si>
    <t>600664.SH</t>
  </si>
  <si>
    <t>哈药股份</t>
  </si>
  <si>
    <t>哈药集团股份有限公司</t>
  </si>
  <si>
    <t>中国黑龙江省哈尔滨市利民开发区利民西四大街68号</t>
  </si>
  <si>
    <t>600671.SH</t>
  </si>
  <si>
    <t>*ST目药</t>
  </si>
  <si>
    <t>杭州天目山药业股份有限公司</t>
  </si>
  <si>
    <t>浙江省杭州市临安区锦南街道上杨路18号</t>
  </si>
  <si>
    <t>600673.SH</t>
  </si>
  <si>
    <t>东阳光</t>
  </si>
  <si>
    <t>广东东阳光科技控股股份有限公司</t>
  </si>
  <si>
    <t>综合-综合-综合</t>
  </si>
  <si>
    <t>广东省韶关市乳源县乳城镇侯公渡</t>
  </si>
  <si>
    <t>600682.SH</t>
  </si>
  <si>
    <t>南京新百</t>
  </si>
  <si>
    <t>南京新街口百货商店股份有限公司</t>
  </si>
  <si>
    <t>商贸零售-零售-百货</t>
  </si>
  <si>
    <t>南京市中山南路1号</t>
  </si>
  <si>
    <t>600713.SH</t>
  </si>
  <si>
    <t>南京医药</t>
  </si>
  <si>
    <t>南京医药股份有限公司</t>
  </si>
  <si>
    <t>南京市雨花台区宁双路19号云密城A幢</t>
  </si>
  <si>
    <t>600721.SH</t>
  </si>
  <si>
    <t>ST百花</t>
  </si>
  <si>
    <t>新疆百花村股份有限公司</t>
  </si>
  <si>
    <t>新疆维吾尔自治区五家渠市青湖南路1025号新华苑商服中心B座11层</t>
  </si>
  <si>
    <t>600739.SH</t>
  </si>
  <si>
    <t>辽宁成大</t>
  </si>
  <si>
    <t>辽宁成大股份有限公司</t>
  </si>
  <si>
    <t>大连市中山区人民路71号</t>
  </si>
  <si>
    <t>600750.SH</t>
  </si>
  <si>
    <t>江中药业</t>
  </si>
  <si>
    <t>江中药业股份有限公司</t>
  </si>
  <si>
    <t>江西省南昌市高新区火炬大道788号</t>
  </si>
  <si>
    <t>600763.SH</t>
  </si>
  <si>
    <t>通策医疗</t>
  </si>
  <si>
    <t>通策医疗股份有限公司</t>
  </si>
  <si>
    <t>杭州市上城区平海路57号</t>
  </si>
  <si>
    <t>600767.SH</t>
  </si>
  <si>
    <t>ST运盛</t>
  </si>
  <si>
    <t>运盛(成都)医疗科技股份有限公司</t>
  </si>
  <si>
    <t>四川省成都市武侯区星狮路818号</t>
  </si>
  <si>
    <t>600771.SH</t>
  </si>
  <si>
    <t>广誉远</t>
  </si>
  <si>
    <t>广誉远中药股份有限公司</t>
  </si>
  <si>
    <t>青海省西宁经济开发区金桥路38号</t>
  </si>
  <si>
    <t>600781.SH</t>
  </si>
  <si>
    <t>*ST辅仁</t>
  </si>
  <si>
    <t>辅仁药业集团制药股份有限公司</t>
  </si>
  <si>
    <t>河南省鹿邑县产业集聚区同源路1号</t>
  </si>
  <si>
    <t>600789.SH</t>
  </si>
  <si>
    <t>鲁抗医药</t>
  </si>
  <si>
    <t>山东鲁抗医药股份有限公司</t>
  </si>
  <si>
    <t>山东省济宁高新区德源路88号</t>
  </si>
  <si>
    <t>600796.SH</t>
  </si>
  <si>
    <t>钱江生化</t>
  </si>
  <si>
    <t>浙江钱江生物化学股份有限公司</t>
  </si>
  <si>
    <t>基础化工-化肥农药-农药</t>
  </si>
  <si>
    <t>浙江省海宁市海洲街道钱江西路178号钱江大厦19-21层</t>
  </si>
  <si>
    <t>600812.SH</t>
  </si>
  <si>
    <t>华北制药</t>
  </si>
  <si>
    <t>华北制药股份有限公司</t>
  </si>
  <si>
    <t>河北省石家庄市和平东路388号</t>
  </si>
  <si>
    <t>600829.SH</t>
  </si>
  <si>
    <t>人民同泰</t>
  </si>
  <si>
    <t>哈药集团人民同泰医药股份有限公司</t>
  </si>
  <si>
    <t>黑龙江省哈尔滨市南岗区衡山路76号</t>
  </si>
  <si>
    <t>600833.SH</t>
  </si>
  <si>
    <t>第一医药</t>
  </si>
  <si>
    <t>上海第一医药股份有限公司</t>
  </si>
  <si>
    <t>上海市黄浦区南京东路616号</t>
  </si>
  <si>
    <t>600851.SH</t>
  </si>
  <si>
    <t>海欣股份</t>
  </si>
  <si>
    <t>上海海欣集团股份有限公司</t>
  </si>
  <si>
    <t>上海市松江区洞泾镇长兴路688号</t>
  </si>
  <si>
    <t>600867.SH</t>
  </si>
  <si>
    <t>通化东宝</t>
  </si>
  <si>
    <t>通化东宝药业股份有限公司</t>
  </si>
  <si>
    <t>吉林省通化县东宝新村</t>
  </si>
  <si>
    <t>600896.SH</t>
  </si>
  <si>
    <t>览海医疗</t>
  </si>
  <si>
    <t>览海医疗产业投资股份有限公司</t>
  </si>
  <si>
    <t>中国海南省三亚市天涯区三亚湾路国际客运港区国际养生度假中心酒店B座(2#楼)5楼511室</t>
  </si>
  <si>
    <t>600976.SH</t>
  </si>
  <si>
    <t>健民集团</t>
  </si>
  <si>
    <t>健民药业集团股份有限公司</t>
  </si>
  <si>
    <t>武汉市汉阳区鹦鹉大道484号</t>
  </si>
  <si>
    <t>600993.SH</t>
  </si>
  <si>
    <t>马应龙</t>
  </si>
  <si>
    <t>马应龙药业集团股份有限公司</t>
  </si>
  <si>
    <t>湖北省武汉市武昌南湖周家湾100号</t>
  </si>
  <si>
    <t>600998.SH</t>
  </si>
  <si>
    <t>九州通</t>
  </si>
  <si>
    <t>九州通医药集团股份有限公司</t>
  </si>
  <si>
    <t>湖北省武汉市汉阳区龙阳大道特8号</t>
  </si>
  <si>
    <t>601607.SH</t>
  </si>
  <si>
    <t>上海医药</t>
  </si>
  <si>
    <t>上海医药集团股份有限公司</t>
  </si>
  <si>
    <t>上海市中国(上海)自由贸易试验区张江路92号</t>
  </si>
  <si>
    <t>603079.SH</t>
  </si>
  <si>
    <t>圣达生物</t>
  </si>
  <si>
    <t>浙江圣达生物药业股份有限公司</t>
  </si>
  <si>
    <t>浙江省天台县赤城街道人民东路789号</t>
  </si>
  <si>
    <t>603087.SH</t>
  </si>
  <si>
    <t>甘李药业</t>
  </si>
  <si>
    <t>甘李药业股份有限公司</t>
  </si>
  <si>
    <t>北京市通州区漷县镇南凤西一路8号</t>
  </si>
  <si>
    <t>603108.SH</t>
  </si>
  <si>
    <t>润达医疗</t>
  </si>
  <si>
    <t>上海润达医疗科技股份有限公司</t>
  </si>
  <si>
    <t>上海市金山区卫昌路1018号1号楼201室</t>
  </si>
  <si>
    <t>603127.SH</t>
  </si>
  <si>
    <t>昭衍新药</t>
  </si>
  <si>
    <t>北京昭衍新药研究中心股份有限公司</t>
  </si>
  <si>
    <t>中国北京北京经济技术开发区荣京东街甲5号</t>
  </si>
  <si>
    <t>603139.SH</t>
  </si>
  <si>
    <t>康惠制药</t>
  </si>
  <si>
    <t>陕西康惠制药股份有限公司</t>
  </si>
  <si>
    <t>陕西省咸阳市秦都区高新技术产业开发区彩虹二路</t>
  </si>
  <si>
    <t>603168.SH</t>
  </si>
  <si>
    <t>莎普爱思</t>
  </si>
  <si>
    <t>浙江莎普爱思药业股份有限公司</t>
  </si>
  <si>
    <t>浙江省平湖市经济开发区新明路1588号</t>
  </si>
  <si>
    <t>603222.SH</t>
  </si>
  <si>
    <t>济民制药</t>
  </si>
  <si>
    <t>济民健康管理股份有限公司</t>
  </si>
  <si>
    <t>浙江省台州市黄岩区北院路888号</t>
  </si>
  <si>
    <t>603229.SH</t>
  </si>
  <si>
    <t>奥翔药业</t>
  </si>
  <si>
    <t>浙江奥翔药业股份有限公司</t>
  </si>
  <si>
    <t>浙江省化学原料药基地临海园区东海第四大道5号</t>
  </si>
  <si>
    <t>603233.SH</t>
  </si>
  <si>
    <t>大参林</t>
  </si>
  <si>
    <t>大参林医药集团股份有限公司</t>
  </si>
  <si>
    <t>广东省广州市荔湾区龙溪大道410号、410-1号</t>
  </si>
  <si>
    <t>603259.SH</t>
  </si>
  <si>
    <t>药明康德</t>
  </si>
  <si>
    <t>无锡药明康德新药开发股份有限公司</t>
  </si>
  <si>
    <t>江苏省无锡市滨湖区马山五号桥</t>
  </si>
  <si>
    <t>603301.SH</t>
  </si>
  <si>
    <t>振德医疗</t>
  </si>
  <si>
    <t>振德医疗用品股份有限公司</t>
  </si>
  <si>
    <t>浙江省绍兴市越城区皋埠镇皋北工业区</t>
  </si>
  <si>
    <t>603309.SH</t>
  </si>
  <si>
    <t>维力医疗</t>
  </si>
  <si>
    <t>广州维力医疗器械股份有限公司</t>
  </si>
  <si>
    <t>广州市番禺区化龙镇金湖工业城C区4号</t>
  </si>
  <si>
    <t>603351.SH</t>
  </si>
  <si>
    <t>威尔药业</t>
  </si>
  <si>
    <t>南京威尔药业集团股份有限公司</t>
  </si>
  <si>
    <t>医药生物-化学制药-化学辅料药</t>
  </si>
  <si>
    <t>南京化学工业园区长丰河西路99号</t>
  </si>
  <si>
    <t>603367.SH</t>
  </si>
  <si>
    <t>辰欣药业</t>
  </si>
  <si>
    <t>辰欣药业股份有限公司</t>
  </si>
  <si>
    <t>济宁高新区同济科技工业园</t>
  </si>
  <si>
    <t>603368.SH</t>
  </si>
  <si>
    <t>柳药股份</t>
  </si>
  <si>
    <t>广西柳州医药股份有限公司</t>
  </si>
  <si>
    <t>柳州市官塘大道68号</t>
  </si>
  <si>
    <t>603387.SH</t>
  </si>
  <si>
    <t>基蛋生物</t>
  </si>
  <si>
    <t>基蛋生物科技股份有限公司</t>
  </si>
  <si>
    <t>南京市六合区沿江工业开发区博富路9号</t>
  </si>
  <si>
    <t>603392.SH</t>
  </si>
  <si>
    <t>万泰生物</t>
  </si>
  <si>
    <t>北京万泰生物药业股份有限公司</t>
  </si>
  <si>
    <t>北京市昌平区科学园路31号</t>
  </si>
  <si>
    <t>603439.SH</t>
  </si>
  <si>
    <t>贵州三力</t>
  </si>
  <si>
    <t>贵州三力制药股份有限公司</t>
  </si>
  <si>
    <t>贵州省安顺市平坝区夏云工业园区</t>
  </si>
  <si>
    <t>603456.SH</t>
  </si>
  <si>
    <t>九洲药业</t>
  </si>
  <si>
    <t>浙江九洲药业股份有限公司</t>
  </si>
  <si>
    <t>浙江省台州市椒江区外沙路99号</t>
  </si>
  <si>
    <t>603520.SH</t>
  </si>
  <si>
    <t>司太立</t>
  </si>
  <si>
    <t>浙江司太立制药股份有限公司</t>
  </si>
  <si>
    <t>浙江省仙居县现代工业集聚区司太立大道1号</t>
  </si>
  <si>
    <t>603538.SH</t>
  </si>
  <si>
    <t>美诺华</t>
  </si>
  <si>
    <t>宁波美诺华药业股份有限公司</t>
  </si>
  <si>
    <t>宁波市高新区扬帆路999弄1号1406室</t>
  </si>
  <si>
    <t>603567.SH</t>
  </si>
  <si>
    <t>珍宝岛</t>
  </si>
  <si>
    <t>黑龙江珍宝岛药业股份有限公司</t>
  </si>
  <si>
    <t>黑龙江省鸡西市虎林市虎林镇红星街72号</t>
  </si>
  <si>
    <t>603590.SH</t>
  </si>
  <si>
    <t>康辰药业</t>
  </si>
  <si>
    <t>北京康辰药业股份有限公司</t>
  </si>
  <si>
    <t>北京市密云区经济开发区兴盛南路11号</t>
  </si>
  <si>
    <t>603658.SH</t>
  </si>
  <si>
    <t>安图生物</t>
  </si>
  <si>
    <t>郑州安图生物工程股份有限公司</t>
  </si>
  <si>
    <t>郑州经济技术开发区经北一路87号</t>
  </si>
  <si>
    <t>603669.SH</t>
  </si>
  <si>
    <t>灵康药业</t>
  </si>
  <si>
    <t>灵康药业集团股份有限公司</t>
  </si>
  <si>
    <t>山南市泽当镇乃东路68号乃东县商住楼第二幢一层</t>
  </si>
  <si>
    <t>603676.SH</t>
  </si>
  <si>
    <t>卫信康</t>
  </si>
  <si>
    <t>西藏卫信康医药股份有限公司</t>
  </si>
  <si>
    <t>拉萨经济技术开发区B区园区南路5号工业中心4号楼3层</t>
  </si>
  <si>
    <t>603707.SH</t>
  </si>
  <si>
    <t>健友股份</t>
  </si>
  <si>
    <t>南京健友生化制药股份有限公司</t>
  </si>
  <si>
    <t>江苏省南京高新开发区MA010-1号地</t>
  </si>
  <si>
    <t>603716.SH</t>
  </si>
  <si>
    <t>塞力斯</t>
  </si>
  <si>
    <t>塞力斯医疗科技集团股份有限公司</t>
  </si>
  <si>
    <t>武汉市东西湖区金山大道1310号</t>
  </si>
  <si>
    <t>603811.SH</t>
  </si>
  <si>
    <t>诚意药业</t>
  </si>
  <si>
    <t>浙江诚意药业股份有限公司</t>
  </si>
  <si>
    <t>浙江省温州市洞头区化工路118号</t>
  </si>
  <si>
    <t>603858.SH</t>
  </si>
  <si>
    <t>步长制药</t>
  </si>
  <si>
    <t>山东步长制药股份有限公司</t>
  </si>
  <si>
    <t>菏泽市中华西路369号</t>
  </si>
  <si>
    <t>603880.SH</t>
  </si>
  <si>
    <t>南卫股份</t>
  </si>
  <si>
    <t>江苏南方卫材医药股份有限公司</t>
  </si>
  <si>
    <t>江苏武进经济开发区果香路1号</t>
  </si>
  <si>
    <t>603882.SH</t>
  </si>
  <si>
    <t>金域医学</t>
  </si>
  <si>
    <t>广州金域医学检验集团股份有限公司</t>
  </si>
  <si>
    <t>广州市国际生物岛螺旋三路10号</t>
  </si>
  <si>
    <t>603883.SH</t>
  </si>
  <si>
    <t>老百姓</t>
  </si>
  <si>
    <t>老百姓大药房连锁股份有限公司</t>
  </si>
  <si>
    <t>湖南省长沙市开福区青竹湖路808号</t>
  </si>
  <si>
    <t>603896.SH</t>
  </si>
  <si>
    <t>寿仙谷</t>
  </si>
  <si>
    <t>浙江寿仙谷医药股份有限公司</t>
  </si>
  <si>
    <t>浙江省武义县壶山街道商城路10号</t>
  </si>
  <si>
    <t>603939.SH</t>
  </si>
  <si>
    <t>益丰药房</t>
  </si>
  <si>
    <t>益丰大药房连锁股份有限公司</t>
  </si>
  <si>
    <t>湖南省常德市武陵区人民路2638号</t>
  </si>
  <si>
    <t>603963.SH</t>
  </si>
  <si>
    <t>大理药业</t>
  </si>
  <si>
    <t>大理药业股份有限公司</t>
  </si>
  <si>
    <t>云南省大理市下关环城西路118号</t>
  </si>
  <si>
    <t>603976.SH</t>
  </si>
  <si>
    <t>正川股份</t>
  </si>
  <si>
    <t>重庆正川医药包装材料股份有限公司</t>
  </si>
  <si>
    <t>重庆市北碚区龙凤桥街道正川玻璃工业园</t>
  </si>
  <si>
    <t>603987.SH</t>
  </si>
  <si>
    <t>康德莱</t>
  </si>
  <si>
    <t>上海康德莱企业发展集团股份有限公司</t>
  </si>
  <si>
    <t>上海市嘉定区高潮路658号1幢2楼</t>
  </si>
  <si>
    <t>603998.SH</t>
  </si>
  <si>
    <t>方盛制药</t>
  </si>
  <si>
    <t>湖南方盛制药股份有限公司</t>
  </si>
  <si>
    <t>长沙市高新区麓松路789号</t>
  </si>
  <si>
    <t>605116.SH</t>
  </si>
  <si>
    <t>奥锐特</t>
  </si>
  <si>
    <t>奥锐特药业股份有限公司</t>
  </si>
  <si>
    <t>浙江省天台县八都工业园区</t>
  </si>
  <si>
    <t>605177.SH</t>
  </si>
  <si>
    <t>东亚药业</t>
  </si>
  <si>
    <t>浙江东亚药业股份有限公司</t>
  </si>
  <si>
    <t>三门县浦坝港镇沿海工业城</t>
  </si>
  <si>
    <t>605199.SH</t>
  </si>
  <si>
    <t>葫芦娃</t>
  </si>
  <si>
    <t>海南葫芦娃药业集团股份有限公司</t>
  </si>
  <si>
    <t>海南省海口市海口国家高新区药谷工业园二期药谷四路8号</t>
  </si>
  <si>
    <t>605266.SH</t>
  </si>
  <si>
    <t>N健之佳</t>
  </si>
  <si>
    <t>健之佳</t>
  </si>
  <si>
    <t>云南健之佳健康连锁店股份有限公司</t>
  </si>
  <si>
    <t>云南省昆明市盘龙区联盟路与万宏路交汇处万宏嘉园沣苑(地块五)综合楼</t>
  </si>
  <si>
    <t>605369.SH</t>
  </si>
  <si>
    <t>拱东医疗</t>
  </si>
  <si>
    <t>浙江拱东医疗器械股份有限公司</t>
  </si>
  <si>
    <t>浙江省台州市黄岩区北院大道10号</t>
  </si>
  <si>
    <t>688013.SH</t>
  </si>
  <si>
    <t>天臣医疗</t>
  </si>
  <si>
    <t>天臣国际医疗科技股份有限公司</t>
  </si>
  <si>
    <t>机械设备-专用设备-其他专用机械</t>
  </si>
  <si>
    <t>苏州工业园区东平街278号</t>
  </si>
  <si>
    <t>688016.SH</t>
  </si>
  <si>
    <t>心脉医疗</t>
  </si>
  <si>
    <t>上海微创心脉医疗科技(集团)股份有限公司</t>
  </si>
  <si>
    <t>上海市浦东新区康新公路3399弄1号</t>
  </si>
  <si>
    <t>688029.SH</t>
  </si>
  <si>
    <t>南微医学</t>
  </si>
  <si>
    <t>南微医学科技股份有限公司</t>
  </si>
  <si>
    <t>南京高新开发区高科三路10号</t>
  </si>
  <si>
    <t>688050.SH</t>
  </si>
  <si>
    <t>爱博医疗</t>
  </si>
  <si>
    <t>爱博诺德(北京)医疗科技股份有限公司</t>
  </si>
  <si>
    <t>北京市昌平区科技园区兴昌路9号</t>
  </si>
  <si>
    <t>688068.SH</t>
  </si>
  <si>
    <t>热景生物</t>
  </si>
  <si>
    <t>北京热景生物技术股份有限公司</t>
  </si>
  <si>
    <t>北京市大兴区中关村科技园区大兴生物医药产业基地天富街9号9幢</t>
  </si>
  <si>
    <t>688085.SH</t>
  </si>
  <si>
    <t>三友医疗</t>
  </si>
  <si>
    <t>上海三友医疗器械股份有限公司</t>
  </si>
  <si>
    <t>上海市嘉定区嘉定工业区汇荣路385号</t>
  </si>
  <si>
    <t>688108.SH</t>
  </si>
  <si>
    <t>赛诺医疗</t>
  </si>
  <si>
    <t>赛诺医疗科学技术股份有限公司</t>
  </si>
  <si>
    <t>天津开发区第四大街5号泰达生物医药研发大厦B区2层</t>
  </si>
  <si>
    <t>688139.SH</t>
  </si>
  <si>
    <t>海尔生物</t>
  </si>
  <si>
    <t>青岛海尔生物医疗股份有限公司</t>
  </si>
  <si>
    <t>青岛经济技术开发区海尔工业园内</t>
  </si>
  <si>
    <t>688166.SH</t>
  </si>
  <si>
    <t>博瑞医药</t>
  </si>
  <si>
    <t>博瑞生物医药(苏州)股份有限公司</t>
  </si>
  <si>
    <t>苏州工业园区星湖街218号纳米科技园C25栋</t>
  </si>
  <si>
    <t>688177.SH</t>
  </si>
  <si>
    <t>百奥泰-U</t>
  </si>
  <si>
    <t>百奥泰</t>
  </si>
  <si>
    <t>百奥泰生物制药股份有限公司</t>
  </si>
  <si>
    <t>广州高新技术产业开发区科学城开源大道11号A6栋第五层</t>
  </si>
  <si>
    <t>688180.SH</t>
  </si>
  <si>
    <t>君实生物-U</t>
  </si>
  <si>
    <t>君实生物</t>
  </si>
  <si>
    <t>上海君实生物医药科技股份有限公司</t>
  </si>
  <si>
    <t>中国(上海)自由贸易试验区海趣路36、58号2号楼13层</t>
  </si>
  <si>
    <t>688185.SH</t>
  </si>
  <si>
    <t>康希诺-U</t>
  </si>
  <si>
    <t>康希诺</t>
  </si>
  <si>
    <t>康希诺生物股份公司</t>
  </si>
  <si>
    <t>天津经济技术开发区西区南大街185号西区生物医药园四层401-420</t>
  </si>
  <si>
    <t>688189.SH</t>
  </si>
  <si>
    <t>南新制药</t>
  </si>
  <si>
    <t>湖南南新制药股份有限公司</t>
  </si>
  <si>
    <t>湖南省长沙市浏阳经济技术开发区康里路1号</t>
  </si>
  <si>
    <t>688198.SH</t>
  </si>
  <si>
    <t>佰仁医疗</t>
  </si>
  <si>
    <t>北京佰仁医疗科技股份有限公司</t>
  </si>
  <si>
    <t>北京市昌平区科技园东区华昌路2号</t>
  </si>
  <si>
    <t>688202.SH</t>
  </si>
  <si>
    <t>美迪西</t>
  </si>
  <si>
    <t>上海美迪西生物医药股份有限公司</t>
  </si>
  <si>
    <t>中国(上海)自由贸易试验区李冰路67弄5号楼</t>
  </si>
  <si>
    <t>688221.SH</t>
  </si>
  <si>
    <t>前沿生物-U</t>
  </si>
  <si>
    <t>前沿生物</t>
  </si>
  <si>
    <t>前沿生物药业(南京)股份有限公司</t>
  </si>
  <si>
    <t>医药生物-保健护理-保健护理产品</t>
  </si>
  <si>
    <t>南京市江宁区科学园乾德路5号7号楼(紫金方山)</t>
  </si>
  <si>
    <t>688222.SH</t>
  </si>
  <si>
    <t>成都先导</t>
  </si>
  <si>
    <t>成都先导药物开发股份有限公司</t>
  </si>
  <si>
    <t>四川省成都高新区科园南路88号1栋3层</t>
  </si>
  <si>
    <t>688266.SH</t>
  </si>
  <si>
    <t>泽璟制药-U</t>
  </si>
  <si>
    <t>泽璟制药</t>
  </si>
  <si>
    <t>苏州泽璟生物制药股份有限公司</t>
  </si>
  <si>
    <t>江苏省昆山市玉山镇晨丰路209号</t>
  </si>
  <si>
    <t>688277.SH</t>
  </si>
  <si>
    <t>天智航-U</t>
  </si>
  <si>
    <t>天智航</t>
  </si>
  <si>
    <t>北京天智航医疗科技股份有限公司</t>
  </si>
  <si>
    <t>北京市海淀区西小口路66号东升科技园C区1号楼二层206室</t>
  </si>
  <si>
    <t>688278.SH</t>
  </si>
  <si>
    <t>特宝生物</t>
  </si>
  <si>
    <t>厦门特宝生物工程股份有限公司</t>
  </si>
  <si>
    <t>厦门市海沧新阳工业区翁角路330号</t>
  </si>
  <si>
    <t>688289.SH</t>
  </si>
  <si>
    <t>圣湘生物</t>
  </si>
  <si>
    <t>圣湘生物科技股份有限公司</t>
  </si>
  <si>
    <t>长沙高新技术产业开发区麓松路680号</t>
  </si>
  <si>
    <t>688298.SH</t>
  </si>
  <si>
    <t>东方生物</t>
  </si>
  <si>
    <t>浙江东方基因生物制品股份有限公司</t>
  </si>
  <si>
    <t>浙江省湖州市安吉县递铺街道阳光大道东段3787号</t>
  </si>
  <si>
    <t>688301.SH</t>
  </si>
  <si>
    <t>奕瑞科技</t>
  </si>
  <si>
    <t>上海奕瑞光电子科技股份有限公司</t>
  </si>
  <si>
    <t>电子设备-电子设备制造-电子设备制造</t>
  </si>
  <si>
    <t>上海市浦东新区瑞庆路590号9幢2层202室</t>
  </si>
  <si>
    <t>688321.SH</t>
  </si>
  <si>
    <t>微芯生物</t>
  </si>
  <si>
    <t>深圳微芯生物科技股份有限公司</t>
  </si>
  <si>
    <t>深圳市南山区高新中一道十号深圳生物孵化基地2号楼601-606室</t>
  </si>
  <si>
    <t>688336.SH</t>
  </si>
  <si>
    <t>三生国健</t>
  </si>
  <si>
    <t>三生国健药业(上海)股份有限公司</t>
  </si>
  <si>
    <t>中国(上海)自由贸易试验区李冰路399号</t>
  </si>
  <si>
    <t>688338.SH</t>
  </si>
  <si>
    <t>赛科希德</t>
  </si>
  <si>
    <t>北京赛科希德科技股份有限公司</t>
  </si>
  <si>
    <t>北京市昌平区科技园区创新路27号1A座</t>
  </si>
  <si>
    <t>688356.SH</t>
  </si>
  <si>
    <t>键凯科技</t>
  </si>
  <si>
    <t>北京键凯科技股份有限公司</t>
  </si>
  <si>
    <t>北京市海淀区西小口路66号中关村东升科技园·北领地C-1楼3层306、308、310、311(东升地区)</t>
  </si>
  <si>
    <t>688358.SH</t>
  </si>
  <si>
    <t>祥生医疗</t>
  </si>
  <si>
    <t>无锡祥生医疗科技股份有限公司</t>
  </si>
  <si>
    <t>无锡新吴区硕放工业园五期51、53号地块长江东路228号</t>
  </si>
  <si>
    <t>688363.SH</t>
  </si>
  <si>
    <t>华熙生物</t>
  </si>
  <si>
    <t>华熙生物科技股份有限公司</t>
  </si>
  <si>
    <t>山东省济南市高新技术开发区天辰大街678号</t>
  </si>
  <si>
    <t>688366.SH</t>
  </si>
  <si>
    <t>昊海生科</t>
  </si>
  <si>
    <t>上海昊海生物科技股份有限公司</t>
  </si>
  <si>
    <t>中国上海松江工业区洞泾路5号</t>
  </si>
  <si>
    <t>688389.SH</t>
  </si>
  <si>
    <t>普门科技</t>
  </si>
  <si>
    <t>深圳普门科技股份有限公司</t>
  </si>
  <si>
    <t>深圳市龙华区观湖街道观城社区求知东路8号金地天悦湾1层</t>
  </si>
  <si>
    <t>688393.SH</t>
  </si>
  <si>
    <t>安必平</t>
  </si>
  <si>
    <t>广州安必平医药科技股份有限公司</t>
  </si>
  <si>
    <t>广州高新技术产业开发区南翔三路11号自编7栋</t>
  </si>
  <si>
    <t>688399.SH</t>
  </si>
  <si>
    <t>硕世生物</t>
  </si>
  <si>
    <t>江苏硕世生物科技股份有限公司</t>
  </si>
  <si>
    <t>泰州市开发区寺巷富野村、帅于村A幢(G19)第三层厂房与第三、第四层办研区</t>
  </si>
  <si>
    <t>688488.SH</t>
  </si>
  <si>
    <t>艾迪药业</t>
  </si>
  <si>
    <t>江苏艾迪药业股份有限公司</t>
  </si>
  <si>
    <t>扬州市邗江区刘庄路2号</t>
  </si>
  <si>
    <t>688505.SH</t>
  </si>
  <si>
    <t>复旦张江</t>
  </si>
  <si>
    <t>上海复旦张江生物医药股份有限公司</t>
  </si>
  <si>
    <t>上海市浦东新区张江高科技园区蔡伦路308号</t>
  </si>
  <si>
    <t>688513.SH</t>
  </si>
  <si>
    <t>苑东生物</t>
  </si>
  <si>
    <t>成都苑东生物制药股份有限公司</t>
  </si>
  <si>
    <t>成都高新区西源大道8号</t>
  </si>
  <si>
    <t>688520.SH</t>
  </si>
  <si>
    <t>神州细胞-U</t>
  </si>
  <si>
    <t>神州细胞</t>
  </si>
  <si>
    <t>微型企业</t>
  </si>
  <si>
    <t>北京神州细胞生物技术集团股份公司</t>
  </si>
  <si>
    <t>北京市北京经济技术开发区科创七街31号院5号楼307</t>
  </si>
  <si>
    <t>688566.SH</t>
  </si>
  <si>
    <t>吉贝尔</t>
  </si>
  <si>
    <t>江苏吉贝尔药业股份有限公司</t>
  </si>
  <si>
    <t>镇江市高新技术产业开发园区</t>
  </si>
  <si>
    <t>688580.SH</t>
  </si>
  <si>
    <t>伟思医疗</t>
  </si>
  <si>
    <t>南京伟思医疗科技股份有限公司</t>
  </si>
  <si>
    <t>南京市雨花台区宁双路19号9栋</t>
  </si>
  <si>
    <t>数据来源：东方财富Choice数据</t>
  </si>
  <si>
    <t>Stock Code</t>
    <phoneticPr fontId="4" type="noConversion"/>
  </si>
  <si>
    <t>敏感舆情条数</t>
    <phoneticPr fontId="5" type="noConversion"/>
  </si>
  <si>
    <t>专利信息条数</t>
    <phoneticPr fontId="5" type="noConversion"/>
  </si>
  <si>
    <t>近10年高级管理人员变更次数[条目1和条目2近10年出现的条目汇总数]
企查查对应条目1：高级管理人员备案（董事、监事、经理等）
企查查对应条目2:负责人变更（法定代表人、负责人、首席代表、合伙事务执行人等变更）</t>
    <phoneticPr fontId="5" type="noConversion"/>
  </si>
  <si>
    <t>上榜榜单条数
（若有，除了写条数外，还需要榜单名称，年份，排名）</t>
    <phoneticPr fontId="5" type="noConversion"/>
  </si>
  <si>
    <t>上榜榜单名称1</t>
    <phoneticPr fontId="5" type="noConversion"/>
  </si>
  <si>
    <t>上榜年份1</t>
    <phoneticPr fontId="5" type="noConversion"/>
  </si>
  <si>
    <t>榜单排名1</t>
    <phoneticPr fontId="5" type="noConversion"/>
  </si>
  <si>
    <t>上榜榜单名称2</t>
    <phoneticPr fontId="5" type="noConversion"/>
  </si>
  <si>
    <t>上榜年份2</t>
    <phoneticPr fontId="5" type="noConversion"/>
  </si>
  <si>
    <t>榜单排名2</t>
    <phoneticPr fontId="5" type="noConversion"/>
  </si>
  <si>
    <t>黄海玲</t>
    <phoneticPr fontId="4" type="noConversion"/>
  </si>
  <si>
    <t>李敏宜</t>
    <phoneticPr fontId="4" type="noConversion"/>
  </si>
  <si>
    <t>熊涛</t>
    <phoneticPr fontId="4" type="noConversion"/>
  </si>
  <si>
    <t>王公铎</t>
    <phoneticPr fontId="4" type="noConversion"/>
  </si>
  <si>
    <t>何政军</t>
    <phoneticPr fontId="4" type="noConversion"/>
  </si>
  <si>
    <t>000516.SZ</t>
    <phoneticPr fontId="4" type="noConversion"/>
  </si>
  <si>
    <t>查  企  业，就 上 企 查 查 
 联系电话：400-928-2212</t>
  </si>
  <si>
    <t/>
  </si>
  <si>
    <t>序号</t>
  </si>
  <si>
    <t>榜单名称</t>
  </si>
  <si>
    <t>榜单类型</t>
  </si>
  <si>
    <t>来源</t>
  </si>
  <si>
    <t>榜内位置</t>
  </si>
  <si>
    <t>榜内名称</t>
  </si>
  <si>
    <t>发布年份</t>
  </si>
  <si>
    <t>2020中国工业企业市值2000强</t>
  </si>
  <si>
    <t>企业榜</t>
  </si>
  <si>
    <t>中国工业报</t>
  </si>
  <si>
    <t>第81名</t>
  </si>
  <si>
    <t>2020企业智慧供应链解决方案提供商TOP50</t>
  </si>
  <si>
    <t>eNet硅谷动力</t>
  </si>
  <si>
    <t>第19名</t>
  </si>
  <si>
    <t>2020年BrandZ最具价值中国品牌100强</t>
  </si>
  <si>
    <t>品牌产品榜</t>
  </si>
  <si>
    <t>WPP、凯度</t>
  </si>
  <si>
    <t>第56名</t>
  </si>
  <si>
    <t>2020中国实体经济企业TOP300</t>
  </si>
  <si>
    <t>第92名</t>
  </si>
  <si>
    <t>2020中国品牌500强</t>
  </si>
  <si>
    <t>品牌联盟</t>
  </si>
  <si>
    <t>第94名</t>
  </si>
  <si>
    <t>2020最佳雇主TOP200</t>
  </si>
  <si>
    <t>第119名</t>
  </si>
  <si>
    <t>2020年中国最具价值品牌500强</t>
  </si>
  <si>
    <t>过硬研究院、GYbrand</t>
  </si>
  <si>
    <t>第201名</t>
  </si>
  <si>
    <t>2020智能供应链企业100强</t>
  </si>
  <si>
    <t>第17名</t>
  </si>
  <si>
    <t>2020年《财富》中国500强排行榜</t>
  </si>
  <si>
    <t>财富中文网</t>
  </si>
  <si>
    <t>第327名</t>
  </si>
  <si>
    <t>2019年度中国中药企业TOP100排行榜</t>
  </si>
  <si>
    <t>医药经济报、米内网</t>
  </si>
  <si>
    <t>第6名</t>
  </si>
  <si>
    <t>2019年度中国老字号典型TOP40考察录</t>
  </si>
  <si>
    <t>第4名</t>
  </si>
  <si>
    <t>2019胡润最具价值中国品牌榜</t>
  </si>
  <si>
    <t>胡润百富</t>
  </si>
  <si>
    <t>第66名</t>
  </si>
  <si>
    <t>2019中国医药企业品牌影响力排行榜</t>
  </si>
  <si>
    <t>第2名</t>
  </si>
  <si>
    <t>2019中国医药工业100强</t>
  </si>
  <si>
    <t>2019健康中国创新企业排行榜</t>
  </si>
  <si>
    <t>第8名</t>
  </si>
  <si>
    <t>2019“萌经济”影响力品牌TOP15</t>
  </si>
  <si>
    <t>第5名</t>
  </si>
  <si>
    <t>2019互联网+制药企业TOP150排行榜</t>
  </si>
  <si>
    <t>第1名</t>
  </si>
  <si>
    <t>2019中国市场日化用品企业互联网指数排行</t>
  </si>
  <si>
    <t>第7名</t>
  </si>
  <si>
    <t>2019人工智能分类排行（人工智能药品研发企业）</t>
  </si>
  <si>
    <t>第15名</t>
  </si>
  <si>
    <t>2018年度最佳雇主TOP100</t>
  </si>
  <si>
    <t>第44名</t>
  </si>
  <si>
    <t>2018胡润医疗健康品牌价值排名</t>
  </si>
  <si>
    <t>2019年中国500强排行榜</t>
  </si>
  <si>
    <t>第316名</t>
  </si>
  <si>
    <t>2018中华老字号品牌100强</t>
  </si>
  <si>
    <t>阿里研究院</t>
  </si>
  <si>
    <t>第3名</t>
  </si>
  <si>
    <t>2018中国最具影响力医药企业百强</t>
  </si>
  <si>
    <t>中国董事局网、中国数据研究中心</t>
  </si>
  <si>
    <t>2019年中国医药工业百强企业</t>
  </si>
  <si>
    <t>全国工商联医药业商会</t>
  </si>
  <si>
    <t>2019中国品牌价值百强排行榜</t>
  </si>
  <si>
    <t>睿富全球排行榜资讯集团、北京名牌资产评估有限公司</t>
  </si>
  <si>
    <t>第35名</t>
  </si>
  <si>
    <t>2019农业产业化龙头企业500强完整名单</t>
  </si>
  <si>
    <t>农民日报社</t>
  </si>
  <si>
    <t>第23名</t>
  </si>
  <si>
    <t>2019中国品牌500强</t>
  </si>
  <si>
    <t>第96名</t>
  </si>
  <si>
    <t>2019第十三届中国品牌节建国70周年70品牌</t>
  </si>
  <si>
    <t>-</t>
  </si>
  <si>
    <t>2018中国医药企业品牌影响力排行榜</t>
  </si>
  <si>
    <t>医疗健康企业100强</t>
  </si>
  <si>
    <t>第97名</t>
  </si>
  <si>
    <t>中国互联网20年大国品牌1000强</t>
  </si>
  <si>
    <t>第810名</t>
  </si>
  <si>
    <t>2018年中国500强排行榜</t>
  </si>
  <si>
    <t>第304名</t>
  </si>
  <si>
    <t>2018年财富中国企业500强排行榜</t>
  </si>
  <si>
    <t>000538.SZ</t>
    <phoneticPr fontId="4" type="noConversion"/>
  </si>
  <si>
    <t>000566.SZ</t>
    <phoneticPr fontId="4" type="noConversion"/>
  </si>
  <si>
    <t>第1033位</t>
  </si>
  <si>
    <t>2020养老医疗TOP10</t>
  </si>
  <si>
    <t>第5位</t>
  </si>
  <si>
    <t>2019海南省民营企业100强</t>
  </si>
  <si>
    <t>海南省工商联</t>
  </si>
  <si>
    <t>第12位</t>
  </si>
  <si>
    <t>2019海南百强企业完整名单</t>
  </si>
  <si>
    <t>海南省企业联合会、海南省企业家协会</t>
  </si>
  <si>
    <t>第36位</t>
  </si>
  <si>
    <t>2018海南企业100强排行榜</t>
  </si>
  <si>
    <t>第48位</t>
  </si>
  <si>
    <t>000590.SZ</t>
    <phoneticPr fontId="4" type="noConversion"/>
  </si>
  <si>
    <t>000597.SZ</t>
    <phoneticPr fontId="4" type="noConversion"/>
  </si>
  <si>
    <t>第1496位</t>
  </si>
  <si>
    <t>2019年度中国医药工业百强榜</t>
  </si>
  <si>
    <t>第44位</t>
  </si>
  <si>
    <t>第85位</t>
  </si>
  <si>
    <t>第30位</t>
  </si>
  <si>
    <t>2019辽宁民营企业百强榜单</t>
  </si>
  <si>
    <t>辽宁省工商联</t>
  </si>
  <si>
    <t>第25位</t>
  </si>
  <si>
    <t>第88位</t>
  </si>
  <si>
    <t>000623.SZ</t>
    <phoneticPr fontId="4" type="noConversion"/>
  </si>
  <si>
    <t>2020中国新经济企业500强</t>
  </si>
  <si>
    <t>中国企业评价协会</t>
  </si>
  <si>
    <t>第314名</t>
  </si>
  <si>
    <t>第672名</t>
  </si>
  <si>
    <t>2020中国农业企业500强</t>
  </si>
  <si>
    <t>第122名</t>
  </si>
  <si>
    <t>第138名</t>
  </si>
  <si>
    <t>第53名</t>
  </si>
  <si>
    <t>第46名</t>
  </si>
  <si>
    <t>第165名</t>
  </si>
  <si>
    <t>第128名</t>
  </si>
  <si>
    <t>第302名</t>
  </si>
  <si>
    <t>000650.SZ</t>
    <phoneticPr fontId="4" type="noConversion"/>
  </si>
  <si>
    <t>第1533位</t>
  </si>
  <si>
    <t>第465位</t>
  </si>
  <si>
    <t>2020胡润中国百强大健康民营企业</t>
  </si>
  <si>
    <t>第97位</t>
  </si>
  <si>
    <t>第14位</t>
  </si>
  <si>
    <t>第21位</t>
  </si>
  <si>
    <t>第81位</t>
  </si>
  <si>
    <t>第390位</t>
  </si>
  <si>
    <t>第523位</t>
  </si>
  <si>
    <t>000739.SZ</t>
    <phoneticPr fontId="4" type="noConversion"/>
  </si>
  <si>
    <t>第469位</t>
  </si>
  <si>
    <t>2020浙江省成长性最快百强企业</t>
  </si>
  <si>
    <t>浙江省企业联合会、浙江省企业家协会、浙江省工业经济联合会</t>
  </si>
  <si>
    <t>第90位</t>
  </si>
  <si>
    <t>第51位</t>
  </si>
  <si>
    <t>第39位</t>
  </si>
  <si>
    <t>000756.SZ</t>
    <phoneticPr fontId="4" type="noConversion"/>
  </si>
  <si>
    <t>2020智能工厂排行TOP200</t>
  </si>
  <si>
    <t>《互联网周刊》、eNet硅谷动力、德本咨询</t>
  </si>
  <si>
    <t>第91名</t>
  </si>
  <si>
    <t>2020山东省高端品牌培育企业名单</t>
  </si>
  <si>
    <t>山东省市场监督管理局</t>
  </si>
  <si>
    <t>第87名</t>
  </si>
  <si>
    <t>2020工业4.0排行</t>
  </si>
  <si>
    <t>第61名</t>
  </si>
  <si>
    <t>2019年山东省出口100强企业</t>
  </si>
  <si>
    <t>山东省政府新闻办</t>
  </si>
  <si>
    <t>第74名</t>
  </si>
  <si>
    <t>2019中国精细化工企业100强</t>
  </si>
  <si>
    <t>中国化工情报信息协会、全国精细化工原料及中间体行业协作组</t>
  </si>
  <si>
    <t>第72名</t>
  </si>
  <si>
    <t>2019年山东专利创新企业百强榜</t>
  </si>
  <si>
    <t>山东省科学技术情报研究院、青岛科学技术信息研究院</t>
  </si>
  <si>
    <t>第93名</t>
  </si>
  <si>
    <t>第31名</t>
  </si>
  <si>
    <t>2019中国精细化工企业影响力TOP50排行榜</t>
  </si>
  <si>
    <t>第16名</t>
  </si>
  <si>
    <t>第65名</t>
  </si>
  <si>
    <t>2019精细化工企业互联网指数排行榜</t>
  </si>
  <si>
    <t>2019中国精细化工百强</t>
  </si>
  <si>
    <t>第59名</t>
  </si>
  <si>
    <t>第735名</t>
  </si>
  <si>
    <t>2018山东省企业品牌价值100强排行榜</t>
  </si>
  <si>
    <t>山东省企业文化学会</t>
  </si>
  <si>
    <t>第76名</t>
  </si>
  <si>
    <r>
      <t xml:space="preserve"> 2018</t>
    </r>
    <r>
      <rPr>
        <sz val="10"/>
        <rFont val="宋体"/>
        <family val="3"/>
        <charset val="134"/>
      </rPr>
      <t>中国最具影响力医药企业百强</t>
    </r>
  </si>
  <si>
    <r>
      <rPr>
        <sz val="10"/>
        <rFont val="宋体"/>
        <family val="3"/>
        <charset val="134"/>
      </rPr>
      <t>第</t>
    </r>
    <r>
      <rPr>
        <sz val="10"/>
        <rFont val="Arial"/>
        <family val="2"/>
      </rPr>
      <t>59</t>
    </r>
    <r>
      <rPr>
        <sz val="10"/>
        <rFont val="宋体"/>
        <family val="3"/>
        <charset val="134"/>
      </rPr>
      <t>位</t>
    </r>
  </si>
  <si>
    <r>
      <t>2019</t>
    </r>
    <r>
      <rPr>
        <sz val="10"/>
        <rFont val="宋体"/>
        <family val="3"/>
        <charset val="134"/>
      </rPr>
      <t>年度中国医药工业百强榜</t>
    </r>
  </si>
  <si>
    <r>
      <rPr>
        <sz val="10"/>
        <rFont val="宋体"/>
        <family val="3"/>
        <charset val="134"/>
      </rPr>
      <t>第</t>
    </r>
    <r>
      <rPr>
        <sz val="10"/>
        <rFont val="Arial"/>
        <family val="2"/>
      </rPr>
      <t>73</t>
    </r>
    <r>
      <rPr>
        <sz val="10"/>
        <rFont val="宋体"/>
        <family val="3"/>
        <charset val="134"/>
      </rPr>
      <t>位</t>
    </r>
  </si>
  <si>
    <r>
      <rPr>
        <sz val="10"/>
        <rFont val="宋体"/>
        <family val="3"/>
        <charset val="134"/>
      </rPr>
      <t>中国互联网</t>
    </r>
    <r>
      <rPr>
        <sz val="10"/>
        <rFont val="Arial"/>
        <family val="2"/>
      </rPr>
      <t>20</t>
    </r>
    <r>
      <rPr>
        <sz val="10"/>
        <rFont val="宋体"/>
        <family val="3"/>
        <charset val="134"/>
      </rPr>
      <t>年大国品牌</t>
    </r>
    <r>
      <rPr>
        <sz val="10"/>
        <rFont val="Arial"/>
        <family val="2"/>
      </rPr>
      <t>1000</t>
    </r>
    <r>
      <rPr>
        <sz val="10"/>
        <rFont val="宋体"/>
        <family val="3"/>
        <charset val="134"/>
      </rPr>
      <t>强</t>
    </r>
  </si>
  <si>
    <r>
      <rPr>
        <sz val="10"/>
        <rFont val="宋体"/>
        <family val="3"/>
        <charset val="134"/>
      </rPr>
      <t>第</t>
    </r>
    <r>
      <rPr>
        <sz val="10"/>
        <rFont val="Arial"/>
        <family val="2"/>
      </rPr>
      <t>482</t>
    </r>
    <r>
      <rPr>
        <sz val="10"/>
        <rFont val="宋体"/>
        <family val="3"/>
        <charset val="134"/>
      </rPr>
      <t>位</t>
    </r>
  </si>
  <si>
    <r>
      <t>2020</t>
    </r>
    <r>
      <rPr>
        <sz val="10"/>
        <rFont val="宋体"/>
        <family val="3"/>
        <charset val="134"/>
      </rPr>
      <t>新型建筑材料企业</t>
    </r>
    <r>
      <rPr>
        <sz val="10"/>
        <rFont val="Arial"/>
        <family val="2"/>
      </rPr>
      <t>TOP30</t>
    </r>
  </si>
  <si>
    <r>
      <t xml:space="preserve"> </t>
    </r>
    <r>
      <rPr>
        <sz val="10"/>
        <rFont val="宋体"/>
        <family val="3"/>
        <charset val="134"/>
      </rPr>
      <t>第</t>
    </r>
    <r>
      <rPr>
        <sz val="10"/>
        <rFont val="Arial"/>
        <family val="2"/>
      </rPr>
      <t>11</t>
    </r>
    <r>
      <rPr>
        <sz val="10"/>
        <rFont val="宋体"/>
        <family val="3"/>
        <charset val="134"/>
      </rPr>
      <t>位</t>
    </r>
  </si>
  <si>
    <t>000538</t>
    <phoneticPr fontId="4" type="noConversion"/>
  </si>
  <si>
    <t>000566</t>
    <phoneticPr fontId="4" type="noConversion"/>
  </si>
  <si>
    <t>000597</t>
  </si>
  <si>
    <t>000623</t>
  </si>
  <si>
    <t>000650</t>
  </si>
  <si>
    <t>000739</t>
  </si>
  <si>
    <t>000756</t>
  </si>
  <si>
    <t>000513</t>
  </si>
  <si>
    <t>2020中国医药创新企业100强</t>
  </si>
  <si>
    <t>2020中国医药企业家科学家投资家大会</t>
  </si>
  <si>
    <t>第62名</t>
  </si>
  <si>
    <t>第241名</t>
  </si>
  <si>
    <t>2020世茂海峡?胡润中国500强民营企业排行榜</t>
  </si>
  <si>
    <t>胡润研究院</t>
  </si>
  <si>
    <t>第260名</t>
  </si>
  <si>
    <t>第315名</t>
  </si>
  <si>
    <t>第51名</t>
  </si>
  <si>
    <t>第25名</t>
  </si>
  <si>
    <t>第28名</t>
  </si>
  <si>
    <t>丽珠医药LIVZON</t>
  </si>
  <si>
    <t>000518</t>
  </si>
  <si>
    <t>000423</t>
  </si>
  <si>
    <t>第515名</t>
  </si>
  <si>
    <t>第63名</t>
  </si>
  <si>
    <t>第188名</t>
  </si>
  <si>
    <t>第265名</t>
  </si>
  <si>
    <t>2019全国农产品加工业100强</t>
  </si>
  <si>
    <t>中国农业产业化龙头企业协会</t>
  </si>
  <si>
    <t>第27名</t>
  </si>
  <si>
    <t>山东东阿阿胶股份有限公司</t>
  </si>
  <si>
    <t>第22名</t>
  </si>
  <si>
    <t>第141名</t>
  </si>
  <si>
    <t>第14名</t>
  </si>
  <si>
    <t>第33名</t>
  </si>
  <si>
    <t>第71名</t>
  </si>
  <si>
    <t>第57名</t>
  </si>
  <si>
    <t>东阿</t>
  </si>
  <si>
    <t>第156名</t>
  </si>
  <si>
    <t>第12名</t>
  </si>
  <si>
    <t>东阿阿胶DEEJ</t>
  </si>
  <si>
    <t>第21名</t>
  </si>
  <si>
    <t>000504</t>
  </si>
  <si>
    <t>第1215名</t>
  </si>
  <si>
    <t>第75名</t>
  </si>
  <si>
    <t>2019最值得关注的上市科技公司（智能医疗方向）</t>
  </si>
  <si>
    <t>2019最值得关注的上市科技公司（总榜）</t>
  </si>
  <si>
    <t>第64名</t>
  </si>
  <si>
    <t>第24名</t>
  </si>
  <si>
    <t>000411</t>
  </si>
  <si>
    <t>浙江上市公司内控30强</t>
  </si>
  <si>
    <t>浙江大学管理学院、浙江大学全球浙商研究院、浙江上市公司协会、浙江省总会计师协会、浙江大学财务与会计研究所</t>
  </si>
  <si>
    <t>2019中国药品流通行业批发百强企业</t>
  </si>
  <si>
    <t>中国医药商业协会</t>
  </si>
  <si>
    <t>第13名</t>
  </si>
  <si>
    <t>第371名</t>
  </si>
  <si>
    <t>2019医疗器械行业100强</t>
  </si>
  <si>
    <t>第54名</t>
  </si>
  <si>
    <t>2019浙商互联网指数TOP300</t>
  </si>
  <si>
    <t>第244名</t>
  </si>
  <si>
    <t>2018金融与实体经济互联网指数TOP200</t>
  </si>
  <si>
    <t>第147名</t>
  </si>
  <si>
    <t>第408名</t>
  </si>
  <si>
    <t>2019浙商全国500强排行榜</t>
  </si>
  <si>
    <t>《浙商》</t>
  </si>
  <si>
    <t>第83名</t>
  </si>
  <si>
    <t>第95名</t>
  </si>
  <si>
    <t>第388名</t>
  </si>
  <si>
    <t>000150</t>
  </si>
  <si>
    <t>第90名</t>
  </si>
  <si>
    <t>第32名</t>
  </si>
  <si>
    <t>2018最值得关注的上市科技公司（智能医疗方向）</t>
  </si>
  <si>
    <t>2018最值得关注的上市科技公司</t>
  </si>
  <si>
    <t>000153</t>
  </si>
  <si>
    <t>000078</t>
  </si>
  <si>
    <t>2020深圳企业500强</t>
  </si>
  <si>
    <t>中国企业联合会、中国企业家协会、深圳市企业联合会、深圳市企业家协会</t>
  </si>
  <si>
    <t>第240名</t>
  </si>
  <si>
    <t>第30名</t>
  </si>
  <si>
    <t>第113名</t>
  </si>
  <si>
    <t>第237名</t>
  </si>
  <si>
    <t>第297名</t>
  </si>
  <si>
    <t>000028</t>
  </si>
  <si>
    <t>第79名</t>
  </si>
  <si>
    <t>2019最具创新力生物制品企业TOP50</t>
  </si>
  <si>
    <t>2019广东企业500强排行榜</t>
  </si>
  <si>
    <t>广东省企业联合会、广东省企业家协会</t>
  </si>
  <si>
    <t>2018最具创新力生物制品企业TOP50</t>
  </si>
  <si>
    <t>2018广东企业100强排行榜</t>
  </si>
  <si>
    <t>第49名</t>
  </si>
  <si>
    <t>000004</t>
    <phoneticPr fontId="4" type="noConversion"/>
  </si>
  <si>
    <t>第59位</t>
  </si>
  <si>
    <t>深圳中国农大科技股份有限公司</t>
  </si>
  <si>
    <t>第73位</t>
  </si>
  <si>
    <t>第482位</t>
  </si>
  <si>
    <t>南华生物</t>
  </si>
  <si>
    <t>000509</t>
  </si>
  <si>
    <t>2020新型建筑材料企业TOP30</t>
  </si>
  <si>
    <t>第11位</t>
  </si>
  <si>
    <t>安徽丰原药业股份有限公司</t>
    <phoneticPr fontId="4" type="noConversion"/>
  </si>
  <si>
    <t>华塑控股股份有限公司</t>
    <phoneticPr fontId="4" type="noConversion"/>
  </si>
  <si>
    <t>002019</t>
  </si>
  <si>
    <t>第326名</t>
  </si>
  <si>
    <t>第363名</t>
  </si>
  <si>
    <t>第420名</t>
  </si>
  <si>
    <t>第40名</t>
  </si>
  <si>
    <t>第48名</t>
  </si>
  <si>
    <t>第189名</t>
  </si>
  <si>
    <t>第223名</t>
  </si>
  <si>
    <t>第775名</t>
  </si>
  <si>
    <t>002022</t>
  </si>
  <si>
    <t>002030</t>
  </si>
  <si>
    <t>002007</t>
  </si>
  <si>
    <t>2020年河南省企业100强</t>
  </si>
  <si>
    <t>河南企业家联合会</t>
  </si>
  <si>
    <t>第84名</t>
  </si>
  <si>
    <t>第105名</t>
  </si>
  <si>
    <t>第262名</t>
  </si>
  <si>
    <t>第462名</t>
  </si>
  <si>
    <t>第18名</t>
  </si>
  <si>
    <t>2019胡润中国500强民营企业</t>
  </si>
  <si>
    <t>第143名</t>
  </si>
  <si>
    <t>2019年度中国生物医药企业TOP20排行榜</t>
  </si>
  <si>
    <t>第10名</t>
  </si>
  <si>
    <t>第34名</t>
  </si>
  <si>
    <t>000661</t>
  </si>
  <si>
    <t>长春高新技术产业（集团）股份有限公司</t>
  </si>
  <si>
    <t>第367名</t>
  </si>
  <si>
    <t>第50名</t>
  </si>
  <si>
    <t>第819名</t>
  </si>
  <si>
    <t>2020福布斯中国上市公司潜力企业榜</t>
  </si>
  <si>
    <t>福布斯中国</t>
  </si>
  <si>
    <t>第41位</t>
  </si>
  <si>
    <t>2018山西制造业企业100强排行榜</t>
  </si>
  <si>
    <t>山西省企业联合会</t>
  </si>
  <si>
    <t>第56位</t>
  </si>
  <si>
    <t>振兴生化股份有限公司</t>
  </si>
  <si>
    <t>000403.SZ</t>
    <phoneticPr fontId="4" type="noConversion"/>
  </si>
  <si>
    <t>000403</t>
  </si>
  <si>
    <t>第72位</t>
  </si>
  <si>
    <t>第609位</t>
  </si>
  <si>
    <t>000534</t>
    <phoneticPr fontId="4" type="noConversion"/>
  </si>
  <si>
    <t>2020中国房地产企业500强排行榜</t>
  </si>
  <si>
    <t>中国房地产业协会、上海易居房地产研究院中国房地产测评中心</t>
  </si>
  <si>
    <t>第369位</t>
  </si>
  <si>
    <t>2019中国房地产互联网品牌500强</t>
  </si>
  <si>
    <t>第311位</t>
  </si>
  <si>
    <t>第32位</t>
  </si>
  <si>
    <t>000788</t>
    <phoneticPr fontId="4" type="noConversion"/>
  </si>
  <si>
    <t>第940位</t>
  </si>
  <si>
    <t>000813</t>
    <phoneticPr fontId="4" type="noConversion"/>
  </si>
  <si>
    <t>第1876位</t>
  </si>
  <si>
    <t>北京中关村科技发展（控股）股份有限公司</t>
  </si>
  <si>
    <t>第439位</t>
  </si>
  <si>
    <t>第70位</t>
  </si>
  <si>
    <t>000931</t>
    <phoneticPr fontId="4" type="noConversion"/>
  </si>
  <si>
    <t>第1277名</t>
  </si>
  <si>
    <t>2020上海市制造业企业100强</t>
  </si>
  <si>
    <t>上海市企业联合会</t>
  </si>
  <si>
    <t>2020上海民营制造业企业100强</t>
  </si>
  <si>
    <t>上海市企业联合会、上海市企业家协会、上海市经济团体联合会</t>
  </si>
  <si>
    <t>第36名</t>
  </si>
  <si>
    <t>2020上海民营企业100强名单</t>
  </si>
  <si>
    <t>第98名</t>
  </si>
  <si>
    <t>第43名</t>
  </si>
  <si>
    <t>第386名</t>
  </si>
  <si>
    <t>2018上海制造业企业100强排行榜</t>
  </si>
  <si>
    <t>第85名</t>
  </si>
  <si>
    <t>第421名</t>
  </si>
  <si>
    <t>2020核酸检测试剂盒生产研发企业榜</t>
  </si>
  <si>
    <t>2020.02生物检测机构排行</t>
  </si>
  <si>
    <t>第11名</t>
  </si>
  <si>
    <t>2019年度中国医疗器械（含IVD）企业TOP20排行榜</t>
  </si>
  <si>
    <t>第77名</t>
  </si>
  <si>
    <t>2019第三方检测机构排行榜</t>
  </si>
  <si>
    <t>第26名</t>
  </si>
  <si>
    <t>002038</t>
  </si>
  <si>
    <t>第1057名</t>
  </si>
  <si>
    <t>第55名</t>
  </si>
  <si>
    <t>第599名</t>
  </si>
  <si>
    <t>002252</t>
  </si>
  <si>
    <t>第163名</t>
  </si>
  <si>
    <t>第171名</t>
  </si>
  <si>
    <t>第233名</t>
  </si>
  <si>
    <t>第47名</t>
  </si>
  <si>
    <t>002399</t>
  </si>
  <si>
    <t>第375名</t>
  </si>
  <si>
    <t>第417名</t>
  </si>
  <si>
    <t>第271名</t>
  </si>
  <si>
    <t>第29名</t>
  </si>
  <si>
    <t>第42名</t>
  </si>
  <si>
    <t>第261名</t>
  </si>
  <si>
    <t>002880</t>
  </si>
  <si>
    <t>第1297位</t>
  </si>
  <si>
    <t>第375位</t>
  </si>
  <si>
    <t>002932</t>
  </si>
  <si>
    <t>第52位</t>
  </si>
  <si>
    <t>第29位</t>
  </si>
  <si>
    <t>300009</t>
  </si>
  <si>
    <t>第338位</t>
  </si>
  <si>
    <t>2020世茂海峡•胡润中国500强民营企业排行榜</t>
  </si>
  <si>
    <t>第497位</t>
  </si>
  <si>
    <t>安徽安科生物工程（集团）股份有限公司</t>
  </si>
  <si>
    <t>第584位</t>
  </si>
  <si>
    <t>第91位</t>
  </si>
  <si>
    <t>2019年度原创科技企业排行榜</t>
  </si>
  <si>
    <t>第33位</t>
  </si>
  <si>
    <t>第443位</t>
  </si>
  <si>
    <t>2020安徽省民营企业制造业综合百强</t>
  </si>
  <si>
    <t>安徽省工商联、安徽省经信厅、安徽省市场监管局</t>
  </si>
  <si>
    <t>第67位</t>
  </si>
  <si>
    <t>第17位</t>
  </si>
  <si>
    <t>第16位</t>
  </si>
  <si>
    <t>300111</t>
  </si>
  <si>
    <t>2020光伏企业TOP15</t>
  </si>
  <si>
    <t>第15位</t>
  </si>
  <si>
    <t>浙江向日葵光能科技股份有限公司</t>
  </si>
  <si>
    <t>2019中国绿色企业100强</t>
  </si>
  <si>
    <t>第68位</t>
  </si>
  <si>
    <t>2018中国光伏企业排行榜</t>
  </si>
  <si>
    <t>第58位</t>
  </si>
  <si>
    <t>中国新光伏企业100强</t>
  </si>
  <si>
    <t>300122</t>
  </si>
  <si>
    <t>第38名</t>
  </si>
  <si>
    <t>2020中国制造业民营企业500强</t>
  </si>
  <si>
    <t>全国工商联</t>
  </si>
  <si>
    <t>第445名</t>
  </si>
  <si>
    <t>2020重庆制造业企业100强名单</t>
  </si>
  <si>
    <t>重庆市企业联合会</t>
  </si>
  <si>
    <t>2020重庆企业100强名单</t>
  </si>
  <si>
    <t>第41名</t>
  </si>
  <si>
    <t>第181名</t>
  </si>
  <si>
    <t>第342名</t>
  </si>
  <si>
    <t>2019年重庆民企100强名单</t>
  </si>
  <si>
    <t>重庆市工商联、重庆市经信委</t>
  </si>
  <si>
    <t>2019重庆企业100强</t>
  </si>
  <si>
    <t>重庆市企业联合会、企业家协会</t>
  </si>
  <si>
    <t>2019重庆市制造业100强名单</t>
  </si>
  <si>
    <t>2018重庆制造业企业100强排行榜</t>
  </si>
  <si>
    <t>重庆企业家联合会</t>
  </si>
  <si>
    <t>第68名</t>
  </si>
  <si>
    <t>300142</t>
  </si>
  <si>
    <t>第115名</t>
  </si>
  <si>
    <t>第155名</t>
  </si>
  <si>
    <t>2020云南非公企业100强名单</t>
  </si>
  <si>
    <t>云南省工商联</t>
  </si>
  <si>
    <t>第86名</t>
  </si>
  <si>
    <t>第387名</t>
  </si>
  <si>
    <t>第52名</t>
  </si>
  <si>
    <t>第697名</t>
  </si>
  <si>
    <t>300149</t>
  </si>
  <si>
    <t>300439.SZ</t>
    <phoneticPr fontId="4" type="noConversion"/>
  </si>
  <si>
    <t>第1754位</t>
  </si>
  <si>
    <t>第20位</t>
  </si>
  <si>
    <t>第170位</t>
  </si>
  <si>
    <t>第62位</t>
  </si>
  <si>
    <t>第294位</t>
  </si>
  <si>
    <t>第55位</t>
  </si>
  <si>
    <t>第19位</t>
  </si>
  <si>
    <t>300439</t>
  </si>
  <si>
    <t>第306位</t>
  </si>
  <si>
    <t>第437位</t>
  </si>
  <si>
    <t>2020年四川企业技术创新发展能力100强</t>
  </si>
  <si>
    <t>四川省企业联合会、四川省企业家协会、四川经济日报社</t>
  </si>
  <si>
    <t>第27位</t>
  </si>
  <si>
    <t>第154位</t>
  </si>
  <si>
    <t>第6位</t>
  </si>
  <si>
    <t>第468位</t>
  </si>
  <si>
    <t>第50位</t>
  </si>
  <si>
    <t>2018成都民营企业100强排行榜</t>
  </si>
  <si>
    <t>成都企业联合会</t>
  </si>
  <si>
    <t>第46位</t>
  </si>
  <si>
    <t>第54位</t>
  </si>
  <si>
    <t>2018第十三届中国品牌节金谱奖</t>
  </si>
  <si>
    <t>300463.SZ</t>
    <phoneticPr fontId="4" type="noConversion"/>
  </si>
  <si>
    <t>300463</t>
  </si>
  <si>
    <t>300573.SZ</t>
    <phoneticPr fontId="4" type="noConversion"/>
  </si>
  <si>
    <t>300573</t>
  </si>
  <si>
    <t>第1123位</t>
  </si>
  <si>
    <t>300601.SZ</t>
    <phoneticPr fontId="4" type="noConversion"/>
  </si>
  <si>
    <t>300601</t>
  </si>
  <si>
    <t>第74位</t>
  </si>
  <si>
    <t>第80位</t>
  </si>
  <si>
    <t>第239位</t>
  </si>
  <si>
    <t>第304位</t>
  </si>
  <si>
    <t>第9位</t>
  </si>
  <si>
    <t>第433位</t>
  </si>
  <si>
    <t>300639.SZ</t>
    <phoneticPr fontId="4" type="noConversion"/>
  </si>
  <si>
    <t>300639</t>
  </si>
  <si>
    <t>第1149位</t>
  </si>
  <si>
    <t>第10位</t>
  </si>
  <si>
    <t>广东凯普生物科技有限公司</t>
  </si>
  <si>
    <t>第23位</t>
  </si>
  <si>
    <t>第47位</t>
  </si>
  <si>
    <t>300642.SZ</t>
    <phoneticPr fontId="4" type="noConversion"/>
  </si>
  <si>
    <t>300642</t>
  </si>
  <si>
    <t>第26位</t>
  </si>
  <si>
    <t>第79位</t>
  </si>
  <si>
    <t>300653.SZ</t>
    <phoneticPr fontId="4" type="noConversion"/>
  </si>
  <si>
    <t>300653</t>
  </si>
  <si>
    <t>第1476位</t>
  </si>
  <si>
    <t>2020胡润中国10强口腔产业企业</t>
  </si>
  <si>
    <t>第2位</t>
  </si>
  <si>
    <t>2020生物医用材料企业TOP30</t>
  </si>
  <si>
    <t>第24位</t>
  </si>
  <si>
    <t>248家专精特新“小巨人”企业名单</t>
  </si>
  <si>
    <t>工信部</t>
  </si>
  <si>
    <t>300676.SZ</t>
    <phoneticPr fontId="4" type="noConversion"/>
  </si>
  <si>
    <t>300676</t>
  </si>
  <si>
    <t>第178名</t>
  </si>
  <si>
    <t>2020中国人工智能商业化应用综合竞争力排行榜</t>
  </si>
  <si>
    <t>艾媒金榜</t>
  </si>
  <si>
    <t>第220名</t>
  </si>
  <si>
    <t>2020区块链创新排行</t>
  </si>
  <si>
    <t>2020中国抗疫最佳技术排行</t>
  </si>
  <si>
    <t>2020大数据创新排行榜</t>
  </si>
  <si>
    <t>2020区块链应用企业TOP100</t>
  </si>
  <si>
    <t>2020新基建创新案例TOP100</t>
  </si>
  <si>
    <t>2020新基建TOP100</t>
  </si>
  <si>
    <t>2019-2020中国市场黑科技TOP100（1-50）</t>
  </si>
  <si>
    <t>2019年度大数据提供商TOP100</t>
  </si>
  <si>
    <t>2020大数据应用企业例举</t>
  </si>
  <si>
    <t>2019未来感科技企业TOP100</t>
  </si>
  <si>
    <t>第9名</t>
  </si>
  <si>
    <t>生物育种企业TOP10</t>
  </si>
  <si>
    <t>2019数字中国建设企业TOP100</t>
  </si>
  <si>
    <t>2019医疗大数据企业排行榜</t>
  </si>
  <si>
    <t>2019中国值得关注的创意创新企业</t>
  </si>
  <si>
    <t>2019数字经济创新企业100强</t>
  </si>
  <si>
    <t>2018年度人工智能企业百强</t>
  </si>
  <si>
    <t>2019最具未来感的科技企业TOP100</t>
  </si>
  <si>
    <t>融资中国2018年度中国最具商业价值公司</t>
  </si>
  <si>
    <t>融资中国</t>
  </si>
  <si>
    <t>中国互联网20年数字中国创新企业100强</t>
  </si>
  <si>
    <t>2019赛迪人工智能企业百强榜</t>
  </si>
  <si>
    <t>赛迪顾问</t>
  </si>
  <si>
    <t>第390名</t>
  </si>
  <si>
    <t>中国互联网20年数字中国建设企业100强</t>
  </si>
  <si>
    <t>2018人工智能未来企业排行榜</t>
  </si>
  <si>
    <t>数字中国推动者TOP100</t>
  </si>
  <si>
    <t>2018最具活力的大数据应用解决方案提供商TOP100</t>
  </si>
  <si>
    <t>2018医疗大数据企业排行榜</t>
  </si>
  <si>
    <t>人工智能企业100强</t>
  </si>
  <si>
    <t>第247名</t>
  </si>
  <si>
    <t>2018胡润?天进粤港澳大湾区创新品牌榜</t>
  </si>
  <si>
    <t>2018新经济之王-医疗领域-医疗服务之王</t>
  </si>
  <si>
    <t>36氪</t>
  </si>
  <si>
    <t>300683</t>
  </si>
  <si>
    <t>300685</t>
  </si>
  <si>
    <t>300683.SZ</t>
    <phoneticPr fontId="4" type="noConversion"/>
  </si>
  <si>
    <t>第196位</t>
  </si>
  <si>
    <t>300685.SZ</t>
    <phoneticPr fontId="4" type="noConversion"/>
  </si>
  <si>
    <t>第31位</t>
  </si>
  <si>
    <t>第778位</t>
  </si>
  <si>
    <t>2020第三方检测机构10大创新案例榜单</t>
  </si>
  <si>
    <t>第4位</t>
  </si>
  <si>
    <t>第13位</t>
  </si>
  <si>
    <t>第28位</t>
  </si>
  <si>
    <t>第61位</t>
  </si>
  <si>
    <t>300725.SZ</t>
    <phoneticPr fontId="4" type="noConversion"/>
  </si>
  <si>
    <t>300725</t>
  </si>
  <si>
    <t>第746位</t>
  </si>
  <si>
    <t>2019年度中国CRO（含CDMO）企业TOP20排行榜</t>
  </si>
  <si>
    <t>300149.SZ</t>
    <phoneticPr fontId="4" type="noConversion"/>
  </si>
  <si>
    <t>第1163位</t>
  </si>
  <si>
    <t>300239.SZ</t>
    <phoneticPr fontId="4" type="noConversion"/>
  </si>
  <si>
    <t>300239</t>
  </si>
  <si>
    <t>2020年度内蒙古百强品牌</t>
  </si>
  <si>
    <t>第七届内蒙古品牌大会</t>
  </si>
  <si>
    <t>东宝/圆素</t>
  </si>
  <si>
    <t>300289.SZ</t>
    <phoneticPr fontId="4" type="noConversion"/>
  </si>
  <si>
    <t>300289</t>
  </si>
  <si>
    <t>300294.SZ</t>
    <phoneticPr fontId="4" type="noConversion"/>
  </si>
  <si>
    <t>300294</t>
  </si>
  <si>
    <t>抚州民营企业TOP50</t>
  </si>
  <si>
    <t>抚州市政府</t>
  </si>
  <si>
    <t>第759位</t>
  </si>
  <si>
    <t>江西博雅生物制药股份有限公司</t>
  </si>
  <si>
    <t>300357.SZ</t>
    <phoneticPr fontId="4" type="noConversion"/>
  </si>
  <si>
    <t>300357</t>
    <phoneticPr fontId="4" type="noConversion"/>
  </si>
  <si>
    <t>第385位</t>
  </si>
  <si>
    <t>第64位</t>
  </si>
  <si>
    <t>第302位</t>
  </si>
  <si>
    <t>第18位</t>
  </si>
  <si>
    <t>300381.SZ</t>
    <phoneticPr fontId="4" type="noConversion"/>
  </si>
  <si>
    <t>第1751位</t>
  </si>
  <si>
    <t>第448位</t>
  </si>
  <si>
    <t>300381</t>
    <phoneticPr fontId="4" type="noConversion"/>
  </si>
  <si>
    <t>300406.SZ</t>
    <phoneticPr fontId="4" type="noConversion"/>
  </si>
  <si>
    <t>第1081位</t>
  </si>
  <si>
    <t>第60位</t>
  </si>
  <si>
    <t>300406</t>
  </si>
  <si>
    <t>300434.SZ</t>
    <phoneticPr fontId="4" type="noConversion"/>
  </si>
  <si>
    <t>300434</t>
  </si>
  <si>
    <t>第99位</t>
  </si>
  <si>
    <t>2019工业企业互联网指数100强</t>
  </si>
  <si>
    <t>四川金石东方新材料设备股份有限公司</t>
  </si>
  <si>
    <t>300436.SZ</t>
    <phoneticPr fontId="4" type="noConversion"/>
  </si>
  <si>
    <t>300436</t>
  </si>
  <si>
    <t>2020年福建战略性新兴产业企业100强</t>
  </si>
  <si>
    <t>福建省企业与企业家联合会、福建省社会科学院</t>
  </si>
  <si>
    <t>第188位</t>
  </si>
  <si>
    <t>第83位</t>
  </si>
  <si>
    <t>第75位</t>
  </si>
  <si>
    <t>第89位</t>
  </si>
  <si>
    <t>000766</t>
    <phoneticPr fontId="4" type="noConversion"/>
  </si>
  <si>
    <t>第180位</t>
  </si>
  <si>
    <t>第76位</t>
  </si>
  <si>
    <t>000790.SZ</t>
    <phoneticPr fontId="4" type="noConversion"/>
  </si>
  <si>
    <t>000790</t>
    <phoneticPr fontId="4" type="noConversion"/>
  </si>
  <si>
    <t>000908.SZ</t>
    <phoneticPr fontId="4" type="noConversion"/>
  </si>
  <si>
    <t>2020湖南制造业企业100强排行榜</t>
  </si>
  <si>
    <t>湖南省企业和工业经济联合会</t>
  </si>
  <si>
    <t>第356位</t>
  </si>
  <si>
    <t>000908</t>
    <phoneticPr fontId="4" type="noConversion"/>
  </si>
  <si>
    <t>000915.SZ</t>
    <phoneticPr fontId="4" type="noConversion"/>
  </si>
  <si>
    <t>第1789位</t>
  </si>
  <si>
    <t>000915</t>
    <phoneticPr fontId="4" type="noConversion"/>
  </si>
  <si>
    <t>000919.SZ</t>
    <phoneticPr fontId="4" type="noConversion"/>
  </si>
  <si>
    <t>第92位</t>
  </si>
  <si>
    <t>第339位</t>
  </si>
  <si>
    <t>000919</t>
    <phoneticPr fontId="4" type="noConversion"/>
  </si>
  <si>
    <t>000950.SZ</t>
    <phoneticPr fontId="4" type="noConversion"/>
  </si>
  <si>
    <t>第254位</t>
  </si>
  <si>
    <t>2019连锁药店企业品牌TOP100排行榜</t>
  </si>
  <si>
    <t>第43位</t>
  </si>
  <si>
    <t>第291位</t>
  </si>
  <si>
    <t>第331位</t>
  </si>
  <si>
    <t>2018年中国500强新上榜和重新上榜公司</t>
  </si>
  <si>
    <t>第320位</t>
  </si>
  <si>
    <t>000950</t>
    <phoneticPr fontId="4" type="noConversion"/>
  </si>
  <si>
    <t>000952.SZ</t>
    <phoneticPr fontId="4" type="noConversion"/>
  </si>
  <si>
    <t>华东医药</t>
    <phoneticPr fontId="4" type="noConversion"/>
  </si>
  <si>
    <t>000963.SZ</t>
    <phoneticPr fontId="4" type="noConversion"/>
  </si>
  <si>
    <t>2020浙江民营企业就业100强</t>
  </si>
  <si>
    <t>浙江省工商业联合会</t>
  </si>
  <si>
    <t>2020浙江民营企业研发投入100强</t>
  </si>
  <si>
    <t>2020浙江民营企业200强</t>
  </si>
  <si>
    <t>第45名</t>
  </si>
  <si>
    <t>第177名</t>
  </si>
  <si>
    <t>2020长三角服务业企业百强榜</t>
  </si>
  <si>
    <t>江苏省企业联合会、上海市企业联合会、浙江省企业联合会</t>
  </si>
  <si>
    <t>2020浙江省百强企业榜单</t>
  </si>
  <si>
    <t>2020浙江省服务业百强企业</t>
  </si>
  <si>
    <t>第144名</t>
  </si>
  <si>
    <t>2020浙江省民营企业100强名单</t>
  </si>
  <si>
    <t>浙江省市场监督管理局、浙江省工商联</t>
  </si>
  <si>
    <t>第132名</t>
  </si>
  <si>
    <t>2020年中国上市公司百强排行榜</t>
  </si>
  <si>
    <t>华顿经济研究院</t>
  </si>
  <si>
    <t>第39名</t>
  </si>
  <si>
    <t>2020年《财富》中国500强净资产收益率（ROE）最高的40家公司</t>
  </si>
  <si>
    <t>第273名</t>
  </si>
  <si>
    <t>第150名</t>
  </si>
  <si>
    <t>第287名</t>
  </si>
  <si>
    <t>2019中国最佳董事会100强</t>
  </si>
  <si>
    <t>2019浙江省综合百强企业名单</t>
  </si>
  <si>
    <t>2019浙江省服务业百强企业名单</t>
  </si>
  <si>
    <t>2019浙江省成长性最快百强企业名单</t>
  </si>
  <si>
    <t>第82名</t>
  </si>
  <si>
    <t>2019长三角服务业100强名单</t>
  </si>
  <si>
    <t>长三角三省一市企业联合会、企业家协会</t>
  </si>
  <si>
    <t>2019中国民营企业500强榜单</t>
  </si>
  <si>
    <t>新浪财经</t>
  </si>
  <si>
    <t>第274名</t>
  </si>
  <si>
    <t>第263名</t>
  </si>
  <si>
    <t>000963</t>
    <phoneticPr fontId="4" type="noConversion"/>
  </si>
  <si>
    <t>000989.SZ</t>
    <phoneticPr fontId="4" type="noConversion"/>
  </si>
  <si>
    <t>第1536位</t>
  </si>
  <si>
    <t>第53位</t>
  </si>
  <si>
    <t>第414位</t>
  </si>
  <si>
    <t>第84位</t>
  </si>
  <si>
    <t>湖南九芝堂股份有限公司</t>
  </si>
  <si>
    <t>第71位</t>
  </si>
  <si>
    <t>第319位</t>
  </si>
  <si>
    <t>000989</t>
    <phoneticPr fontId="4" type="noConversion"/>
  </si>
  <si>
    <t>000989</t>
    <phoneticPr fontId="4" type="noConversion"/>
  </si>
  <si>
    <t>000999.SZ</t>
    <phoneticPr fontId="4" type="noConversion"/>
  </si>
  <si>
    <t>第530位</t>
  </si>
  <si>
    <t>第237位</t>
  </si>
  <si>
    <t>第492位</t>
  </si>
  <si>
    <t>第3位</t>
  </si>
  <si>
    <t>第45位</t>
  </si>
  <si>
    <t>000999</t>
    <phoneticPr fontId="4" type="noConversion"/>
  </si>
  <si>
    <t>002001.SZ</t>
    <phoneticPr fontId="4" type="noConversion"/>
  </si>
  <si>
    <t>第123位</t>
  </si>
  <si>
    <t>2020中国精细化工百强名单</t>
  </si>
  <si>
    <t>全国精细化工原料及中间体行业协作组、中国化工情报信息协会</t>
  </si>
  <si>
    <t>第165位</t>
  </si>
  <si>
    <t>第203位</t>
  </si>
  <si>
    <t>第236位</t>
  </si>
  <si>
    <t>第226位</t>
  </si>
  <si>
    <t>第457位</t>
  </si>
  <si>
    <t>第160位</t>
  </si>
  <si>
    <t>2019中国化工企业互联网指数500强</t>
  </si>
  <si>
    <t>第111位</t>
  </si>
  <si>
    <t>2019互联网+化工能源贡献企业榜</t>
  </si>
  <si>
    <t>002001</t>
    <phoneticPr fontId="4" type="noConversion"/>
  </si>
  <si>
    <t>002001</t>
    <phoneticPr fontId="4" type="noConversion"/>
  </si>
  <si>
    <t>Weight</t>
    <phoneticPr fontId="4" type="noConversion"/>
  </si>
  <si>
    <t>证券代码</t>
    <phoneticPr fontId="4" type="noConversion"/>
  </si>
  <si>
    <t>证券名称</t>
    <phoneticPr fontId="4" type="noConversion"/>
  </si>
  <si>
    <t>000004</t>
  </si>
  <si>
    <t>000503</t>
  </si>
  <si>
    <t>000534</t>
  </si>
  <si>
    <t>000538</t>
  </si>
  <si>
    <t>000566</t>
  </si>
  <si>
    <t>000590</t>
  </si>
  <si>
    <t>000766</t>
  </si>
  <si>
    <t>000788</t>
  </si>
  <si>
    <t>000790</t>
  </si>
  <si>
    <t>000813</t>
  </si>
  <si>
    <t>000908</t>
  </si>
  <si>
    <t>000915</t>
  </si>
  <si>
    <t>000919</t>
  </si>
  <si>
    <t>000931</t>
  </si>
  <si>
    <t>000950</t>
  </si>
  <si>
    <t>000952</t>
  </si>
  <si>
    <t>000963</t>
  </si>
  <si>
    <t>000989</t>
  </si>
  <si>
    <t>000999</t>
  </si>
  <si>
    <t>002001</t>
  </si>
  <si>
    <t>300357</t>
  </si>
  <si>
    <t>300381</t>
  </si>
  <si>
    <t>Stock Name</t>
    <phoneticPr fontId="4" type="noConversion"/>
  </si>
  <si>
    <t>Company Size</t>
    <phoneticPr fontId="4" type="noConversion"/>
  </si>
  <si>
    <t>Company Name</t>
    <phoneticPr fontId="4" type="noConversion"/>
  </si>
  <si>
    <t>Industry</t>
    <phoneticPr fontId="4" type="noConversion"/>
  </si>
  <si>
    <t>Shenwan Industry</t>
    <phoneticPr fontId="4" type="noConversion"/>
  </si>
  <si>
    <t>EastMoney Industry</t>
    <phoneticPr fontId="4" type="noConversion"/>
  </si>
  <si>
    <r>
      <rPr>
        <b/>
        <sz val="12"/>
        <color indexed="8"/>
        <rFont val="宋体"/>
        <family val="3"/>
        <charset val="134"/>
      </rPr>
      <t>年化收益率</t>
    </r>
    <r>
      <rPr>
        <b/>
        <sz val="12"/>
        <color indexed="8"/>
        <rFont val="Arial"/>
        <family val="2"/>
      </rPr>
      <t>(</t>
    </r>
    <r>
      <rPr>
        <b/>
        <sz val="12"/>
        <color indexed="8"/>
        <rFont val="宋体"/>
        <family val="3"/>
        <charset val="134"/>
      </rPr>
      <t>最近</t>
    </r>
    <r>
      <rPr>
        <b/>
        <sz val="12"/>
        <color indexed="8"/>
        <rFont val="Arial"/>
        <family val="2"/>
      </rPr>
      <t>24</t>
    </r>
    <r>
      <rPr>
        <b/>
        <sz val="12"/>
        <color indexed="8"/>
        <rFont val="宋体"/>
        <family val="3"/>
        <charset val="134"/>
      </rPr>
      <t>个月</t>
    </r>
    <r>
      <rPr>
        <b/>
        <sz val="12"/>
        <color indexed="8"/>
        <rFont val="Arial"/>
        <family val="2"/>
      </rPr>
      <t>)_x000D_
[</t>
    </r>
    <r>
      <rPr>
        <b/>
        <sz val="12"/>
        <color indexed="8"/>
        <rFont val="宋体"/>
        <family val="3"/>
        <charset val="134"/>
      </rPr>
      <t>交易日期</t>
    </r>
    <r>
      <rPr>
        <b/>
        <sz val="12"/>
        <color indexed="8"/>
        <rFont val="Arial"/>
        <family val="2"/>
      </rPr>
      <t>]2020-12-01_x000D_
[</t>
    </r>
    <r>
      <rPr>
        <b/>
        <sz val="12"/>
        <color indexed="8"/>
        <rFont val="宋体"/>
        <family val="3"/>
        <charset val="134"/>
      </rPr>
      <t>单位</t>
    </r>
    <r>
      <rPr>
        <b/>
        <sz val="12"/>
        <color indexed="8"/>
        <rFont val="Arial"/>
        <family val="2"/>
      </rPr>
      <t>]%</t>
    </r>
    <phoneticPr fontId="4" type="noConversion"/>
  </si>
  <si>
    <t>Reputation Positive</t>
    <phoneticPr fontId="4" type="noConversion"/>
  </si>
  <si>
    <t>Reputation Negative</t>
    <phoneticPr fontId="4" type="noConversion"/>
  </si>
  <si>
    <t>商誉度负向
敏感舆情条数&gt;40</t>
    <phoneticPr fontId="4" type="noConversion"/>
  </si>
  <si>
    <t>企业研发创新能力
专利信息条数&gt;100</t>
    <phoneticPr fontId="4" type="noConversion"/>
  </si>
  <si>
    <t>R&amp;D Capability</t>
    <phoneticPr fontId="4" type="noConversion"/>
  </si>
  <si>
    <r>
      <rPr>
        <b/>
        <sz val="12"/>
        <color indexed="8"/>
        <rFont val="宋体"/>
        <family val="3"/>
        <charset val="134"/>
      </rPr>
      <t xml:space="preserve">员工总数_x000D_
</t>
    </r>
    <r>
      <rPr>
        <b/>
        <sz val="12"/>
        <color indexed="8"/>
        <rFont val="Arial"/>
        <family val="2"/>
      </rPr>
      <t>[</t>
    </r>
    <r>
      <rPr>
        <b/>
        <sz val="12"/>
        <color indexed="8"/>
        <rFont val="宋体"/>
        <family val="3"/>
        <charset val="134"/>
      </rPr>
      <t>年度</t>
    </r>
    <r>
      <rPr>
        <b/>
        <sz val="12"/>
        <color indexed="8"/>
        <rFont val="Arial"/>
        <family val="2"/>
      </rPr>
      <t>]2019</t>
    </r>
    <phoneticPr fontId="4" type="noConversion"/>
  </si>
  <si>
    <t>Sustainability</t>
    <phoneticPr fontId="4" type="noConversion"/>
  </si>
  <si>
    <t>Development Strategy Direction</t>
    <phoneticPr fontId="4" type="noConversion"/>
  </si>
  <si>
    <t>商誉度正向
榜单含金量计算</t>
    <phoneticPr fontId="4" type="noConversion"/>
  </si>
  <si>
    <t>运营可持续稳定性
近10年高级管理人员变更次数&lt;10</t>
    <phoneticPr fontId="4" type="noConversion"/>
  </si>
  <si>
    <t>Ranking</t>
    <phoneticPr fontId="4" type="noConversion"/>
  </si>
  <si>
    <t>Patent Number</t>
    <phoneticPr fontId="4" type="noConversion"/>
  </si>
  <si>
    <t>Number of Negative News</t>
    <phoneticPr fontId="4" type="noConversion"/>
  </si>
  <si>
    <r>
      <t>E</t>
    </r>
    <r>
      <rPr>
        <b/>
        <sz val="12"/>
        <color indexed="8"/>
        <rFont val="Arial"/>
        <family val="2"/>
      </rPr>
      <t>xecutive Management Change within 10Y</t>
    </r>
    <phoneticPr fontId="4" type="noConversion"/>
  </si>
  <si>
    <t>Yield</t>
    <phoneticPr fontId="4" type="noConversion"/>
  </si>
  <si>
    <t>Score</t>
    <phoneticPr fontId="4" type="noConversion"/>
  </si>
  <si>
    <t>榜单最大值</t>
    <phoneticPr fontId="4" type="noConversion"/>
  </si>
  <si>
    <t>榜内置#</t>
  </si>
  <si>
    <r>
      <t>2018</t>
    </r>
    <r>
      <rPr>
        <sz val="10"/>
        <rFont val="宋体"/>
        <family val="3"/>
        <charset val="134"/>
      </rPr>
      <t>中国最具影响力医药企业百强</t>
    </r>
    <phoneticPr fontId="4" type="noConversion"/>
  </si>
  <si>
    <t>Rating</t>
    <phoneticPr fontId="4" type="noConversion"/>
  </si>
  <si>
    <t>行标签</t>
  </si>
  <si>
    <t>总计</t>
  </si>
  <si>
    <t>求和项:Rating</t>
  </si>
  <si>
    <r>
      <rPr>
        <b/>
        <sz val="12"/>
        <color indexed="8"/>
        <rFont val="宋体"/>
        <family val="3"/>
        <charset val="134"/>
      </rPr>
      <t>企业发展策略
每年员工总数变化量</t>
    </r>
    <r>
      <rPr>
        <b/>
        <sz val="12"/>
        <color indexed="8"/>
        <rFont val="Arial"/>
        <family val="2"/>
      </rPr>
      <t>&lt;5%</t>
    </r>
    <phoneticPr fontId="4" type="noConversion"/>
  </si>
  <si>
    <t>Stock Code</t>
  </si>
  <si>
    <t>员工总数_x000D_
[年度]2019</t>
  </si>
  <si>
    <t>000516</t>
  </si>
  <si>
    <t>000705</t>
  </si>
  <si>
    <t>000710</t>
  </si>
  <si>
    <t>002020</t>
  </si>
  <si>
    <t>002044</t>
  </si>
  <si>
    <t>002099</t>
  </si>
  <si>
    <t>002102</t>
  </si>
  <si>
    <t>002107</t>
  </si>
  <si>
    <t>002118</t>
  </si>
  <si>
    <t>002166</t>
  </si>
  <si>
    <t>002173</t>
  </si>
  <si>
    <t>002198</t>
  </si>
  <si>
    <t>002219</t>
  </si>
  <si>
    <t>002223</t>
  </si>
  <si>
    <t>002262</t>
  </si>
  <si>
    <t>002275</t>
  </si>
  <si>
    <t>002287</t>
  </si>
  <si>
    <t>002294</t>
  </si>
  <si>
    <t>002317</t>
  </si>
  <si>
    <t>002332</t>
  </si>
  <si>
    <t>002349</t>
  </si>
  <si>
    <t>002365</t>
  </si>
  <si>
    <t>002370</t>
  </si>
  <si>
    <t>002382</t>
  </si>
  <si>
    <t>002390</t>
  </si>
  <si>
    <t>002393</t>
  </si>
  <si>
    <t>002411</t>
  </si>
  <si>
    <t>002412</t>
  </si>
  <si>
    <t>002422</t>
  </si>
  <si>
    <t>002424</t>
  </si>
  <si>
    <t>002432</t>
  </si>
  <si>
    <t>002433</t>
  </si>
  <si>
    <t>002435</t>
  </si>
  <si>
    <t>002437</t>
  </si>
  <si>
    <t>002462</t>
  </si>
  <si>
    <t>002524</t>
  </si>
  <si>
    <t>002550</t>
  </si>
  <si>
    <t>002551</t>
  </si>
  <si>
    <t>002566</t>
  </si>
  <si>
    <t>002581</t>
  </si>
  <si>
    <t>002589</t>
  </si>
  <si>
    <t>002603</t>
  </si>
  <si>
    <t>002626</t>
  </si>
  <si>
    <t>002644</t>
  </si>
  <si>
    <t>002653</t>
  </si>
  <si>
    <t>002675</t>
  </si>
  <si>
    <t>002693</t>
  </si>
  <si>
    <t>002727</t>
  </si>
  <si>
    <t>002728</t>
  </si>
  <si>
    <t>002737</t>
  </si>
  <si>
    <t>002750</t>
  </si>
  <si>
    <t>002755</t>
  </si>
  <si>
    <t>002758</t>
  </si>
  <si>
    <t>002773</t>
  </si>
  <si>
    <t>002788</t>
  </si>
  <si>
    <t>002793</t>
  </si>
  <si>
    <t>002817</t>
  </si>
  <si>
    <t>002821</t>
  </si>
  <si>
    <t>002826</t>
  </si>
  <si>
    <t>002864</t>
  </si>
  <si>
    <t>002872</t>
  </si>
  <si>
    <t>002873</t>
  </si>
  <si>
    <t>002898</t>
  </si>
  <si>
    <t>002900</t>
  </si>
  <si>
    <t>002901</t>
  </si>
  <si>
    <t>002907</t>
  </si>
  <si>
    <t>002923</t>
  </si>
  <si>
    <t>002940</t>
  </si>
  <si>
    <t>002950</t>
  </si>
  <si>
    <t>300003</t>
  </si>
  <si>
    <t>300006</t>
  </si>
  <si>
    <t>300015</t>
  </si>
  <si>
    <t>300016</t>
  </si>
  <si>
    <t>300026</t>
  </si>
  <si>
    <t>300030</t>
  </si>
  <si>
    <t>300039</t>
  </si>
  <si>
    <t>300049</t>
  </si>
  <si>
    <t>300086</t>
  </si>
  <si>
    <t>300108</t>
  </si>
  <si>
    <t>300110</t>
  </si>
  <si>
    <t>300143</t>
  </si>
  <si>
    <t>300147</t>
  </si>
  <si>
    <t>300158</t>
  </si>
  <si>
    <t>300181</t>
  </si>
  <si>
    <t>300194</t>
  </si>
  <si>
    <t>300199</t>
  </si>
  <si>
    <t>300204</t>
  </si>
  <si>
    <t>300206</t>
  </si>
  <si>
    <t>300233</t>
  </si>
  <si>
    <t>300238</t>
  </si>
  <si>
    <t>300244</t>
  </si>
  <si>
    <t>300246</t>
  </si>
  <si>
    <t>300254</t>
  </si>
  <si>
    <t>300255</t>
  </si>
  <si>
    <t>300267</t>
  </si>
  <si>
    <t>300273</t>
  </si>
  <si>
    <t>300298</t>
  </si>
  <si>
    <t>300314</t>
  </si>
  <si>
    <t>300318</t>
  </si>
  <si>
    <t>300326</t>
  </si>
  <si>
    <t>300347</t>
  </si>
  <si>
    <t>300358</t>
  </si>
  <si>
    <t>300363</t>
  </si>
  <si>
    <t>300396</t>
  </si>
  <si>
    <t>300401</t>
  </si>
  <si>
    <t>300404</t>
  </si>
  <si>
    <t>300452</t>
  </si>
  <si>
    <t>300453</t>
  </si>
  <si>
    <t>300482</t>
  </si>
  <si>
    <t>300485</t>
  </si>
  <si>
    <t>300497</t>
  </si>
  <si>
    <t>300519</t>
  </si>
  <si>
    <t>300529</t>
  </si>
  <si>
    <t>300534</t>
  </si>
  <si>
    <t>300558</t>
  </si>
  <si>
    <t>300562</t>
  </si>
  <si>
    <t>300583</t>
  </si>
  <si>
    <t>300584</t>
  </si>
  <si>
    <t>300595</t>
  </si>
  <si>
    <t>300630</t>
  </si>
  <si>
    <t>300633</t>
  </si>
  <si>
    <t>300636</t>
  </si>
  <si>
    <t>300677</t>
  </si>
  <si>
    <t>300702</t>
  </si>
  <si>
    <t>300705</t>
  </si>
  <si>
    <t>300723</t>
  </si>
  <si>
    <t>300753</t>
  </si>
  <si>
    <t>300759</t>
  </si>
  <si>
    <t>300760</t>
  </si>
  <si>
    <t>300765</t>
  </si>
  <si>
    <t>300832</t>
  </si>
  <si>
    <t>300841</t>
  </si>
  <si>
    <t>300869</t>
  </si>
  <si>
    <t>300878</t>
  </si>
  <si>
    <t>300896</t>
  </si>
  <si>
    <t>600055</t>
  </si>
  <si>
    <t>600056</t>
  </si>
  <si>
    <t>600062</t>
  </si>
  <si>
    <t>600079</t>
  </si>
  <si>
    <t>600080</t>
  </si>
  <si>
    <t>600085</t>
  </si>
  <si>
    <t>600090</t>
  </si>
  <si>
    <t>600129</t>
  </si>
  <si>
    <t>600161</t>
  </si>
  <si>
    <t>600196</t>
  </si>
  <si>
    <t>600200</t>
  </si>
  <si>
    <t>600211</t>
  </si>
  <si>
    <t>600216</t>
  </si>
  <si>
    <t>600222</t>
  </si>
  <si>
    <t>600227</t>
  </si>
  <si>
    <t>600252</t>
  </si>
  <si>
    <t>600267</t>
  </si>
  <si>
    <t>600272</t>
  </si>
  <si>
    <t>600276</t>
  </si>
  <si>
    <t>600285</t>
  </si>
  <si>
    <t>600329</t>
  </si>
  <si>
    <t>600332</t>
  </si>
  <si>
    <t>600351</t>
  </si>
  <si>
    <t>600380</t>
  </si>
  <si>
    <t>600420</t>
  </si>
  <si>
    <t>600422</t>
  </si>
  <si>
    <t>600436</t>
  </si>
  <si>
    <t>600479</t>
  </si>
  <si>
    <t>600488</t>
  </si>
  <si>
    <t>600511</t>
  </si>
  <si>
    <t>600513</t>
  </si>
  <si>
    <t>600518</t>
  </si>
  <si>
    <t>600521</t>
  </si>
  <si>
    <t>600529</t>
  </si>
  <si>
    <t>600530</t>
  </si>
  <si>
    <t>600535</t>
  </si>
  <si>
    <t>600538</t>
  </si>
  <si>
    <t>600557</t>
  </si>
  <si>
    <t>600566</t>
  </si>
  <si>
    <t>600572</t>
  </si>
  <si>
    <t>600587</t>
  </si>
  <si>
    <t>600594</t>
  </si>
  <si>
    <t>600613</t>
  </si>
  <si>
    <t>600645</t>
  </si>
  <si>
    <t>600664</t>
  </si>
  <si>
    <t>600671</t>
  </si>
  <si>
    <t>600673</t>
  </si>
  <si>
    <t>600682</t>
  </si>
  <si>
    <t>600713</t>
  </si>
  <si>
    <t>600721</t>
  </si>
  <si>
    <t>600739</t>
  </si>
  <si>
    <t>600750</t>
  </si>
  <si>
    <t>600763</t>
  </si>
  <si>
    <t>600767</t>
  </si>
  <si>
    <t>600771</t>
  </si>
  <si>
    <t>600781</t>
  </si>
  <si>
    <t>600789</t>
  </si>
  <si>
    <t>600796</t>
  </si>
  <si>
    <t>600812</t>
  </si>
  <si>
    <t>600829</t>
  </si>
  <si>
    <t>600833</t>
  </si>
  <si>
    <t>600851</t>
  </si>
  <si>
    <t>600867</t>
  </si>
  <si>
    <t>600896</t>
  </si>
  <si>
    <t>600976</t>
  </si>
  <si>
    <t>600993</t>
  </si>
  <si>
    <t>600998</t>
  </si>
  <si>
    <t>601607</t>
  </si>
  <si>
    <t>603079</t>
  </si>
  <si>
    <t>603087</t>
  </si>
  <si>
    <t>603108</t>
  </si>
  <si>
    <t>603127</t>
  </si>
  <si>
    <t>603139</t>
  </si>
  <si>
    <t>603168</t>
  </si>
  <si>
    <t>603222</t>
  </si>
  <si>
    <t>603229</t>
  </si>
  <si>
    <t>603233</t>
  </si>
  <si>
    <t>603259</t>
  </si>
  <si>
    <t>603301</t>
  </si>
  <si>
    <t>603309</t>
  </si>
  <si>
    <t>603351</t>
  </si>
  <si>
    <t>603367</t>
  </si>
  <si>
    <t>603368</t>
  </si>
  <si>
    <t>603387</t>
  </si>
  <si>
    <t>603392</t>
  </si>
  <si>
    <t>603439</t>
  </si>
  <si>
    <t>603456</t>
  </si>
  <si>
    <t>603520</t>
  </si>
  <si>
    <t>603538</t>
  </si>
  <si>
    <t>603567</t>
  </si>
  <si>
    <t>603590</t>
  </si>
  <si>
    <t>603658</t>
  </si>
  <si>
    <t>603669</t>
  </si>
  <si>
    <t>603676</t>
  </si>
  <si>
    <t>603707</t>
  </si>
  <si>
    <t>603716</t>
  </si>
  <si>
    <t>603811</t>
  </si>
  <si>
    <t>603858</t>
  </si>
  <si>
    <t>603880</t>
  </si>
  <si>
    <t>603882</t>
  </si>
  <si>
    <t>603883</t>
  </si>
  <si>
    <t>603896</t>
  </si>
  <si>
    <t>603939</t>
  </si>
  <si>
    <t>603963</t>
  </si>
  <si>
    <t>603976</t>
  </si>
  <si>
    <t>603987</t>
  </si>
  <si>
    <t>603998</t>
  </si>
  <si>
    <t>605116</t>
  </si>
  <si>
    <t>605177</t>
  </si>
  <si>
    <t>605199</t>
  </si>
  <si>
    <t>605266</t>
  </si>
  <si>
    <t>605369</t>
  </si>
  <si>
    <t>688013</t>
  </si>
  <si>
    <t>688016</t>
  </si>
  <si>
    <t>688029</t>
  </si>
  <si>
    <t>688050</t>
  </si>
  <si>
    <t>688068</t>
  </si>
  <si>
    <t>688085</t>
  </si>
  <si>
    <t>688108</t>
  </si>
  <si>
    <t>688139</t>
  </si>
  <si>
    <t>688166</t>
  </si>
  <si>
    <t>688177</t>
  </si>
  <si>
    <t>688180</t>
  </si>
  <si>
    <t>688185</t>
  </si>
  <si>
    <t>688189</t>
  </si>
  <si>
    <t>688198</t>
  </si>
  <si>
    <t>688202</t>
  </si>
  <si>
    <t>688221</t>
  </si>
  <si>
    <t>688222</t>
  </si>
  <si>
    <t>688266</t>
  </si>
  <si>
    <t>688277</t>
  </si>
  <si>
    <t>688278</t>
  </si>
  <si>
    <t>688289</t>
  </si>
  <si>
    <t>688298</t>
  </si>
  <si>
    <t>688301</t>
  </si>
  <si>
    <t>688321</t>
  </si>
  <si>
    <t>688336</t>
  </si>
  <si>
    <t>688338</t>
  </si>
  <si>
    <t>688356</t>
  </si>
  <si>
    <t>688358</t>
  </si>
  <si>
    <t>688363</t>
  </si>
  <si>
    <t>688366</t>
  </si>
  <si>
    <t>688389</t>
  </si>
  <si>
    <t>688393</t>
  </si>
  <si>
    <t>688399</t>
  </si>
  <si>
    <t>688488</t>
  </si>
  <si>
    <t>688505</t>
  </si>
  <si>
    <t>688513</t>
  </si>
  <si>
    <t>688520</t>
  </si>
  <si>
    <t>688566</t>
  </si>
  <si>
    <t>688580</t>
  </si>
  <si>
    <t>Staff Number Standard Deviation</t>
    <phoneticPr fontId="4" type="noConversion"/>
  </si>
  <si>
    <t>Change 2019</t>
    <phoneticPr fontId="4" type="noConversion"/>
  </si>
  <si>
    <t>Change 2018</t>
    <phoneticPr fontId="4" type="noConversion"/>
  </si>
  <si>
    <t>Change 2017</t>
    <phoneticPr fontId="4" type="noConversion"/>
  </si>
  <si>
    <t>Change 2016</t>
    <phoneticPr fontId="4" type="noConversion"/>
  </si>
  <si>
    <t>Y</t>
  </si>
  <si>
    <t>N</t>
  </si>
  <si>
    <t>Low</t>
  </si>
  <si>
    <t>High</t>
  </si>
  <si>
    <t xml:space="preserve">Investment Decision </t>
    <phoneticPr fontId="4" type="noConversion"/>
  </si>
  <si>
    <r>
      <rPr>
        <b/>
        <sz val="12"/>
        <color indexed="8"/>
        <rFont val="宋体"/>
        <family val="3"/>
        <charset val="134"/>
      </rPr>
      <t>个股年化收益率</t>
    </r>
    <r>
      <rPr>
        <b/>
        <sz val="12"/>
        <color indexed="8"/>
        <rFont val="Arial"/>
        <family val="2"/>
      </rPr>
      <t>vs</t>
    </r>
    <r>
      <rPr>
        <b/>
        <sz val="12"/>
        <color indexed="8"/>
        <rFont val="宋体"/>
        <family val="3"/>
        <charset val="134"/>
      </rPr>
      <t xml:space="preserve">行业收益率均值
</t>
    </r>
    <r>
      <rPr>
        <b/>
        <sz val="12"/>
        <color indexed="8"/>
        <rFont val="Arial"/>
        <family val="2"/>
      </rPr>
      <t>(Y &gt; 40%, otherwise N)</t>
    </r>
    <phoneticPr fontId="4" type="noConversion"/>
  </si>
  <si>
    <t xml:space="preserve">InvestmentDecision </t>
    <phoneticPr fontId="4" type="noConversion"/>
  </si>
  <si>
    <t>CompanySize</t>
    <phoneticPr fontId="4" type="noConversion"/>
  </si>
  <si>
    <t>ReputationNegative</t>
    <phoneticPr fontId="4" type="noConversion"/>
  </si>
  <si>
    <t>ReputationPositive</t>
    <phoneticPr fontId="4" type="noConversion"/>
  </si>
  <si>
    <t>RDCapability</t>
    <phoneticPr fontId="4" type="noConversion"/>
  </si>
  <si>
    <t>DevelopmentStrategyDirection</t>
    <phoneticPr fontId="4" type="noConversion"/>
  </si>
  <si>
    <r>
      <rPr>
        <sz val="10"/>
        <rFont val="Arial"/>
        <family val="2"/>
      </rPr>
      <t>中型企业</t>
    </r>
  </si>
  <si>
    <r>
      <rPr>
        <sz val="10"/>
        <rFont val="Arial"/>
        <family val="2"/>
      </rPr>
      <t>大型企业</t>
    </r>
  </si>
  <si>
    <r>
      <rPr>
        <sz val="10"/>
        <rFont val="Arial"/>
        <family val="2"/>
      </rPr>
      <t>小型企业</t>
    </r>
  </si>
  <si>
    <t>StockCode</t>
    <phoneticPr fontId="4" type="noConversion"/>
  </si>
  <si>
    <t>DevelopmentStrategyDirection</t>
    <phoneticPr fontId="4" type="noConversion"/>
  </si>
  <si>
    <t>中型企业</t>
    <phoneticPr fontId="4" type="noConversion"/>
  </si>
  <si>
    <t>大型企业</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</si>
</sst>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5">
    <font>
      <sz val="10"/>
      <name val="Arial"/>
      <family val="2"/>
    </font>
    <font>
      <b/>
      <sz val="12"/>
      <color indexed="8"/>
      <name val="Arial"/>
      <family val="2"/>
    </font>
    <font>
      <b/>
      <sz val="12"/>
      <color indexed="8"/>
      <name val="Arial"/>
      <family val="2"/>
    </font>
    <font>
      <sz val="11"/>
      <color indexed="8"/>
      <name val="Arial"/>
      <family val="2"/>
    </font>
    <font>
      <sz val="9"/>
      <name val="宋体"/>
      <family val="3"/>
      <charset val="134"/>
    </font>
    <font>
      <sz val="9"/>
      <name val="宋体"/>
      <family val="3"/>
      <charset val="134"/>
    </font>
    <font>
      <sz val="10"/>
      <name val="宋体"/>
      <family val="3"/>
      <charset val="134"/>
    </font>
    <font>
      <sz val="14"/>
      <color indexed="23"/>
      <name val="Arial"/>
      <family val="2"/>
    </font>
    <font>
      <b/>
      <sz val="11"/>
      <color indexed="8"/>
      <name val="微软雅黑"/>
      <family val="2"/>
      <charset val="134"/>
    </font>
    <font>
      <b/>
      <sz val="11"/>
      <color indexed="9"/>
      <name val="微软雅黑"/>
      <family val="2"/>
      <charset val="134"/>
    </font>
    <font>
      <b/>
      <sz val="11"/>
      <color indexed="8"/>
      <name val="宋体"/>
      <family val="3"/>
      <charset val="134"/>
      <scheme val="minor"/>
    </font>
    <font>
      <sz val="11"/>
      <color indexed="8"/>
      <name val="宋体"/>
      <family val="3"/>
      <charset val="134"/>
      <scheme val="minor"/>
    </font>
    <font>
      <sz val="10"/>
      <color indexed="8"/>
      <name val="宋体"/>
      <family val="3"/>
      <charset val="134"/>
      <scheme val="minor"/>
    </font>
    <font>
      <b/>
      <sz val="12"/>
      <color indexed="8"/>
      <name val="宋体"/>
      <family val="3"/>
      <charset val="134"/>
    </font>
    <font>
      <b/>
      <sz val="12"/>
      <name val="Arial"/>
      <family val="2"/>
    </font>
  </fonts>
  <fills count="16">
    <fill>
      <patternFill patternType="none"/>
    </fill>
    <fill>
      <patternFill patternType="gray125"/>
    </fill>
    <fill>
      <patternFill patternType="solid">
        <fgColor indexed="49"/>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rgb="FFFFC000"/>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right style="thin">
        <color indexed="8"/>
      </right>
      <top/>
      <bottom/>
      <diagonal/>
    </border>
    <border>
      <left style="thin">
        <color indexed="64"/>
      </left>
      <right/>
      <top style="thin">
        <color indexed="64"/>
      </top>
      <bottom style="thin">
        <color indexed="64"/>
      </bottom>
      <diagonal/>
    </border>
  </borders>
  <cellStyleXfs count="2">
    <xf numFmtId="0" fontId="0" fillId="0" borderId="0"/>
    <xf numFmtId="0" fontId="11" fillId="0" borderId="0">
      <alignment vertical="center"/>
    </xf>
  </cellStyleXfs>
  <cellXfs count="105">
    <xf numFmtId="0" fontId="0" fillId="0" borderId="0" xfId="0"/>
    <xf numFmtId="0" fontId="1" fillId="0" borderId="0" xfId="0" applyFont="1" applyAlignment="1">
      <alignment horizontal="center" wrapText="1"/>
    </xf>
    <xf numFmtId="0" fontId="2" fillId="0" borderId="0" xfId="0" applyFont="1" applyAlignment="1">
      <alignment horizontal="center" wrapText="1"/>
    </xf>
    <xf numFmtId="3" fontId="0" fillId="0" borderId="0" xfId="0" applyNumberFormat="1"/>
    <xf numFmtId="176" fontId="0" fillId="0" borderId="0" xfId="0" applyNumberFormat="1"/>
    <xf numFmtId="0" fontId="0" fillId="3" borderId="0" xfId="0" applyFill="1"/>
    <xf numFmtId="176" fontId="0" fillId="3" borderId="0" xfId="0" applyNumberFormat="1" applyFill="1"/>
    <xf numFmtId="3" fontId="0" fillId="3" borderId="0" xfId="0" applyNumberFormat="1" applyFill="1"/>
    <xf numFmtId="0" fontId="0" fillId="0" borderId="1" xfId="0" applyBorder="1"/>
    <xf numFmtId="0" fontId="10" fillId="0" borderId="1" xfId="0" applyFont="1" applyBorder="1" applyAlignment="1">
      <alignment vertical="center"/>
    </xf>
    <xf numFmtId="0" fontId="10" fillId="0" borderId="1" xfId="0" applyFont="1" applyBorder="1" applyAlignment="1">
      <alignment vertical="center" wrapText="1"/>
    </xf>
    <xf numFmtId="0" fontId="10" fillId="4" borderId="1" xfId="0" applyFont="1" applyFill="1" applyBorder="1" applyAlignment="1">
      <alignment vertical="center"/>
    </xf>
    <xf numFmtId="0" fontId="3" fillId="0" borderId="1" xfId="0" applyFont="1" applyBorder="1" applyAlignment="1">
      <alignment horizontal="left"/>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0" borderId="0" xfId="0" applyBorder="1" applyAlignment="1">
      <alignment horizontal="center"/>
    </xf>
    <xf numFmtId="0" fontId="0" fillId="5" borderId="2" xfId="0" applyFill="1" applyBorder="1" applyAlignment="1"/>
    <xf numFmtId="0" fontId="0" fillId="6" borderId="2" xfId="0" applyFill="1" applyBorder="1" applyAlignment="1"/>
    <xf numFmtId="0" fontId="0" fillId="8" borderId="2" xfId="0" applyFill="1" applyBorder="1" applyAlignment="1"/>
    <xf numFmtId="0" fontId="0" fillId="10" borderId="1" xfId="0" applyFill="1" applyBorder="1"/>
    <xf numFmtId="0" fontId="8" fillId="0" borderId="0" xfId="0" applyFont="1"/>
    <xf numFmtId="0" fontId="9" fillId="2" borderId="3" xfId="0" applyFont="1" applyFill="1" applyBorder="1"/>
    <xf numFmtId="0" fontId="0" fillId="0" borderId="0" xfId="0" applyAlignment="1">
      <alignment vertical="center"/>
    </xf>
    <xf numFmtId="49" fontId="0" fillId="0" borderId="0" xfId="0" applyNumberFormat="1"/>
    <xf numFmtId="0" fontId="0" fillId="5" borderId="1" xfId="0" applyFill="1" applyBorder="1"/>
    <xf numFmtId="0" fontId="0" fillId="3" borderId="1" xfId="0" applyFill="1" applyBorder="1"/>
    <xf numFmtId="0" fontId="0" fillId="5" borderId="1" xfId="0" applyFill="1" applyBorder="1"/>
    <xf numFmtId="0" fontId="0" fillId="3" borderId="1" xfId="0" applyFill="1" applyBorder="1"/>
    <xf numFmtId="0" fontId="9" fillId="2" borderId="8" xfId="0" applyFont="1" applyFill="1" applyBorder="1"/>
    <xf numFmtId="0" fontId="0" fillId="0" borderId="0" xfId="0" applyNumberFormat="1" applyAlignment="1">
      <alignment vertical="center"/>
    </xf>
    <xf numFmtId="0" fontId="11" fillId="11" borderId="1" xfId="1" applyFill="1" applyBorder="1">
      <alignment vertical="center"/>
    </xf>
    <xf numFmtId="0" fontId="0" fillId="12" borderId="0" xfId="0" applyFill="1" applyAlignment="1">
      <alignment vertical="center"/>
    </xf>
    <xf numFmtId="0" fontId="11" fillId="11" borderId="1" xfId="1" applyFill="1" applyBorder="1">
      <alignment vertical="center"/>
    </xf>
    <xf numFmtId="0" fontId="11" fillId="11" borderId="1" xfId="1" applyFont="1" applyFill="1" applyBorder="1">
      <alignment vertical="center"/>
    </xf>
    <xf numFmtId="0" fontId="11" fillId="3" borderId="1" xfId="1" applyFont="1" applyFill="1" applyBorder="1">
      <alignment vertical="center"/>
    </xf>
    <xf numFmtId="0" fontId="11" fillId="11" borderId="1" xfId="1" applyFill="1" applyBorder="1">
      <alignment vertical="center"/>
    </xf>
    <xf numFmtId="0" fontId="11" fillId="11" borderId="1" xfId="1" applyFont="1" applyFill="1" applyBorder="1">
      <alignment vertical="center"/>
    </xf>
    <xf numFmtId="0" fontId="11" fillId="11" borderId="1" xfId="1" applyFill="1" applyBorder="1">
      <alignment vertical="center"/>
    </xf>
    <xf numFmtId="0" fontId="11" fillId="11" borderId="1" xfId="1" applyFill="1" applyBorder="1">
      <alignment vertical="center"/>
    </xf>
    <xf numFmtId="0" fontId="11" fillId="3" borderId="1" xfId="1" applyFill="1" applyBorder="1">
      <alignment vertical="center"/>
    </xf>
    <xf numFmtId="0" fontId="11" fillId="11" borderId="1" xfId="1" applyFont="1" applyFill="1" applyBorder="1">
      <alignment vertical="center"/>
    </xf>
    <xf numFmtId="0" fontId="11" fillId="3" borderId="1" xfId="1" applyFont="1" applyFill="1" applyBorder="1">
      <alignment vertical="center"/>
    </xf>
    <xf numFmtId="0" fontId="12" fillId="13" borderId="1" xfId="0" applyFont="1" applyFill="1" applyBorder="1" applyAlignment="1">
      <alignment vertical="center"/>
    </xf>
    <xf numFmtId="0" fontId="11" fillId="5" borderId="0" xfId="1" applyFill="1">
      <alignment vertical="center"/>
    </xf>
    <xf numFmtId="0" fontId="11" fillId="5" borderId="0" xfId="1" applyFill="1">
      <alignment vertical="center"/>
    </xf>
    <xf numFmtId="0" fontId="11" fillId="5" borderId="0" xfId="1" applyFill="1">
      <alignment vertical="center"/>
    </xf>
    <xf numFmtId="0" fontId="11" fillId="5" borderId="0" xfId="1" applyFill="1">
      <alignment vertical="center"/>
    </xf>
    <xf numFmtId="0" fontId="11" fillId="5" borderId="0" xfId="1" applyFill="1">
      <alignment vertical="center"/>
    </xf>
    <xf numFmtId="0" fontId="11" fillId="5" borderId="0" xfId="1" applyFill="1">
      <alignment vertical="center"/>
    </xf>
    <xf numFmtId="0" fontId="0" fillId="8" borderId="1" xfId="0" applyFill="1" applyBorder="1"/>
    <xf numFmtId="0" fontId="0" fillId="8" borderId="1" xfId="0" applyFill="1" applyBorder="1"/>
    <xf numFmtId="0" fontId="0" fillId="8" borderId="1" xfId="0" applyFill="1" applyBorder="1"/>
    <xf numFmtId="0" fontId="0" fillId="8" borderId="1" xfId="0" applyFill="1" applyBorder="1"/>
    <xf numFmtId="0" fontId="0" fillId="8" borderId="1" xfId="0" applyFill="1" applyBorder="1"/>
    <xf numFmtId="0" fontId="0" fillId="8" borderId="1" xfId="0" applyFill="1" applyBorder="1"/>
    <xf numFmtId="0" fontId="6" fillId="8" borderId="1" xfId="0" applyFont="1" applyFill="1" applyBorder="1"/>
    <xf numFmtId="0" fontId="9" fillId="2" borderId="9" xfId="0" applyFont="1" applyFill="1" applyBorder="1"/>
    <xf numFmtId="0" fontId="2" fillId="15" borderId="0" xfId="0" applyFont="1" applyFill="1" applyAlignment="1">
      <alignment horizontal="center" wrapText="1"/>
    </xf>
    <xf numFmtId="0" fontId="6" fillId="0" borderId="0" xfId="0" applyFont="1"/>
    <xf numFmtId="0" fontId="13" fillId="0" borderId="1" xfId="0" applyFont="1" applyBorder="1" applyAlignment="1">
      <alignment horizontal="center" wrapText="1"/>
    </xf>
    <xf numFmtId="0" fontId="0" fillId="0" borderId="1" xfId="0" applyFill="1" applyBorder="1"/>
    <xf numFmtId="0" fontId="11" fillId="0" borderId="1" xfId="1" applyFill="1" applyBorder="1">
      <alignment vertical="center"/>
    </xf>
    <xf numFmtId="0" fontId="11" fillId="0" borderId="1" xfId="1" applyFont="1" applyFill="1" applyBorder="1">
      <alignment vertical="center"/>
    </xf>
    <xf numFmtId="0" fontId="0" fillId="0" borderId="0" xfId="0" applyFill="1" applyAlignment="1">
      <alignment vertical="center"/>
    </xf>
    <xf numFmtId="0" fontId="11" fillId="0" borderId="0" xfId="1" applyFill="1">
      <alignment vertical="center"/>
    </xf>
    <xf numFmtId="0" fontId="12" fillId="0" borderId="1" xfId="0" applyFont="1" applyFill="1" applyBorder="1" applyAlignment="1">
      <alignment vertical="center"/>
    </xf>
    <xf numFmtId="0" fontId="1" fillId="0" borderId="0" xfId="0" applyFont="1" applyFill="1" applyAlignment="1">
      <alignment horizontal="center" wrapText="1"/>
    </xf>
    <xf numFmtId="0" fontId="0" fillId="0" borderId="1" xfId="0" applyFill="1" applyBorder="1" applyAlignment="1">
      <alignment horizontal="center"/>
    </xf>
    <xf numFmtId="0" fontId="0" fillId="0" borderId="0" xfId="0" applyAlignment="1">
      <alignment horizontal="center"/>
    </xf>
    <xf numFmtId="0" fontId="10" fillId="0" borderId="10" xfId="0" applyFont="1" applyBorder="1" applyAlignment="1">
      <alignment vertical="center" wrapText="1"/>
    </xf>
    <xf numFmtId="0" fontId="0" fillId="0" borderId="7" xfId="0" applyFill="1" applyBorder="1" applyAlignment="1">
      <alignment horizontal="center"/>
    </xf>
    <xf numFmtId="0" fontId="0" fillId="0" borderId="7" xfId="0" applyFill="1" applyBorder="1"/>
    <xf numFmtId="0" fontId="2" fillId="14" borderId="1" xfId="0" applyFont="1" applyFill="1" applyBorder="1" applyAlignment="1">
      <alignment horizontal="center" wrapText="1"/>
    </xf>
    <xf numFmtId="0" fontId="1" fillId="14" borderId="1" xfId="0" applyFont="1" applyFill="1" applyBorder="1" applyAlignment="1">
      <alignment horizontal="center" wrapText="1"/>
    </xf>
    <xf numFmtId="0" fontId="9" fillId="10" borderId="3" xfId="0" applyFont="1" applyFill="1" applyBorder="1"/>
    <xf numFmtId="0" fontId="9" fillId="10" borderId="8" xfId="0" applyFont="1" applyFill="1" applyBorder="1"/>
    <xf numFmtId="0" fontId="0" fillId="0" borderId="0" xfId="0" pivotButton="1"/>
    <xf numFmtId="0" fontId="0" fillId="0" borderId="0" xfId="0" applyAlignment="1">
      <alignment horizontal="left"/>
    </xf>
    <xf numFmtId="0" fontId="0" fillId="0" borderId="0" xfId="0" applyNumberFormat="1"/>
    <xf numFmtId="0" fontId="14" fillId="0" borderId="0" xfId="0" applyFont="1" applyFill="1" applyBorder="1" applyAlignment="1">
      <alignment horizontal="center" wrapText="1"/>
    </xf>
    <xf numFmtId="0" fontId="0" fillId="0" borderId="0" xfId="0" applyFont="1" applyFill="1" applyBorder="1"/>
    <xf numFmtId="0" fontId="0" fillId="0" borderId="0" xfId="0" applyFont="1" applyFill="1" applyBorder="1" applyAlignment="1">
      <alignment horizontal="center"/>
    </xf>
    <xf numFmtId="0" fontId="6" fillId="5" borderId="4" xfId="0" applyFont="1" applyFill="1" applyBorder="1" applyAlignment="1">
      <alignment horizontal="center" vertical="center"/>
    </xf>
    <xf numFmtId="0" fontId="6" fillId="5" borderId="0" xfId="0" applyFont="1" applyFill="1" applyBorder="1" applyAlignment="1">
      <alignment horizontal="center" vertical="center"/>
    </xf>
    <xf numFmtId="0" fontId="6" fillId="5" borderId="0" xfId="0" applyFont="1" applyFill="1" applyBorder="1" applyAlignment="1">
      <alignment horizontal="center"/>
    </xf>
    <xf numFmtId="0" fontId="6" fillId="5" borderId="2"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6" fillId="8" borderId="0" xfId="0" applyFont="1" applyFill="1" applyBorder="1" applyAlignment="1">
      <alignment horizontal="center" vertical="center"/>
    </xf>
    <xf numFmtId="0" fontId="0" fillId="8" borderId="0" xfId="0" applyFill="1" applyBorder="1" applyAlignment="1">
      <alignment horizontal="center"/>
    </xf>
    <xf numFmtId="0" fontId="0" fillId="8" borderId="0" xfId="0" applyFill="1" applyBorder="1" applyAlignment="1">
      <alignment horizontal="center" vertical="center"/>
    </xf>
    <xf numFmtId="0" fontId="0" fillId="8" borderId="2" xfId="0" applyFill="1" applyBorder="1" applyAlignment="1">
      <alignment horizontal="center" vertical="center"/>
    </xf>
    <xf numFmtId="0" fontId="6" fillId="7" borderId="0" xfId="0" applyFont="1" applyFill="1" applyBorder="1" applyAlignment="1">
      <alignment horizontal="center" vertical="center"/>
    </xf>
    <xf numFmtId="0" fontId="0" fillId="7" borderId="0" xfId="0" applyFill="1" applyBorder="1" applyAlignment="1">
      <alignment horizontal="center"/>
    </xf>
    <xf numFmtId="0" fontId="0" fillId="7" borderId="0" xfId="0" applyFill="1" applyBorder="1" applyAlignment="1">
      <alignment horizontal="center" vertical="center"/>
    </xf>
    <xf numFmtId="0" fontId="0" fillId="7" borderId="2" xfId="0" applyFill="1" applyBorder="1" applyAlignment="1">
      <alignment horizontal="center" vertical="center"/>
    </xf>
    <xf numFmtId="0" fontId="6" fillId="10" borderId="5" xfId="0" applyFont="1" applyFill="1" applyBorder="1" applyAlignment="1">
      <alignment horizontal="center" vertical="center"/>
    </xf>
    <xf numFmtId="0" fontId="0" fillId="10" borderId="6" xfId="0" applyFill="1" applyBorder="1" applyAlignment="1">
      <alignment horizontal="center" vertical="center"/>
    </xf>
    <xf numFmtId="0" fontId="0" fillId="10" borderId="7" xfId="0" applyFill="1" applyBorder="1" applyAlignment="1">
      <alignment horizontal="center" vertical="center"/>
    </xf>
    <xf numFmtId="0" fontId="7" fillId="0" borderId="3" xfId="0" applyFont="1" applyBorder="1" applyAlignment="1">
      <alignment horizontal="right" vertical="center" wrapText="1"/>
    </xf>
    <xf numFmtId="0" fontId="14" fillId="0" borderId="0" xfId="0" applyFont="1" applyFill="1" applyBorder="1" applyAlignment="1">
      <alignment horizontal="left"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171.003605902777" createdVersion="5" refreshedVersion="5" minRefreshableVersion="3" recordCount="542" xr:uid="{00000000-000A-0000-FFFF-FFFF00000000}">
  <cacheSource type="worksheet">
    <worksheetSource ref="A3:L545" sheet="上榜榜单"/>
  </cacheSource>
  <cacheFields count="12">
    <cacheField name="序号" numFmtId="0">
      <sharedItems containsSemiMixedTypes="0" containsString="0" containsNumber="1" containsInteger="1" minValue="1" maxValue="43"/>
    </cacheField>
    <cacheField name="榜单名称" numFmtId="0">
      <sharedItems/>
    </cacheField>
    <cacheField name="榜单类型" numFmtId="0">
      <sharedItems/>
    </cacheField>
    <cacheField name="来源" numFmtId="0">
      <sharedItems/>
    </cacheField>
    <cacheField name="榜内位置" numFmtId="0">
      <sharedItems/>
    </cacheField>
    <cacheField name="榜内名称" numFmtId="0">
      <sharedItems containsMixedTypes="1" containsNumber="1" containsInteger="1" minValue="999" maxValue="999"/>
    </cacheField>
    <cacheField name="发布年份" numFmtId="0">
      <sharedItems containsSemiMixedTypes="0" containsString="0" containsNumber="1" containsInteger="1" minValue="2018" maxValue="2020"/>
    </cacheField>
    <cacheField name="Stock Code" numFmtId="49">
      <sharedItems count="67">
        <s v="000538"/>
        <s v="000566"/>
        <s v="000597"/>
        <s v="000623"/>
        <s v="000650"/>
        <s v="000739"/>
        <s v="000756"/>
        <s v="000513"/>
        <s v="000423"/>
        <s v="000504"/>
        <s v="000411"/>
        <s v="000150"/>
        <s v="000078"/>
        <s v="000028"/>
        <s v="000004"/>
        <s v="000153"/>
        <s v="000509"/>
        <s v="002019"/>
        <s v="002007"/>
        <s v="000661"/>
        <s v="000403"/>
        <s v="000518"/>
        <s v="000534"/>
        <s v="000788"/>
        <s v="000813"/>
        <s v="000931"/>
        <s v="002022"/>
        <s v="002030"/>
        <s v="002038"/>
        <s v="002252"/>
        <s v="002399"/>
        <s v="002880"/>
        <s v="002932"/>
        <s v="300009"/>
        <s v="300111"/>
        <s v="300122"/>
        <s v="300142"/>
        <s v="300439"/>
        <s v="300463"/>
        <s v="300573"/>
        <s v="300601"/>
        <s v="300639"/>
        <s v="300642"/>
        <s v="300653"/>
        <s v="300676"/>
        <s v="300683"/>
        <s v="300685"/>
        <s v="300725"/>
        <s v="300149"/>
        <s v="300239"/>
        <s v="300289"/>
        <s v="300294"/>
        <s v="300357"/>
        <s v="300381"/>
        <s v="300406"/>
        <s v="300434"/>
        <s v="300436"/>
        <s v="000766"/>
        <s v="000790"/>
        <s v="000908"/>
        <s v="000915"/>
        <s v="000919"/>
        <s v="000950"/>
        <s v="000963"/>
        <s v="000989"/>
        <s v="000999"/>
        <s v="002001"/>
      </sharedItems>
    </cacheField>
    <cacheField name="榜内置#" numFmtId="0">
      <sharedItems containsMixedTypes="1" containsNumber="1" containsInteger="1" minValue="0" maxValue="1876"/>
    </cacheField>
    <cacheField name="榜单最大值" numFmtId="0">
      <sharedItems containsSemiMixedTypes="0" containsString="0" containsNumber="1" containsInteger="1" minValue="10" maxValue="2000"/>
    </cacheField>
    <cacheField name="Score" numFmtId="0">
      <sharedItems containsMixedTypes="1" containsNumber="1" minValue="3.7593984962406291E-3" maxValue="1"/>
    </cacheField>
    <cacheField name="Rating" numFmtId="0">
      <sharedItems containsSemiMixedTypes="0" containsString="0" containsNumber="1" minValue="0" maxValue="26.9019607843137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2">
  <r>
    <n v="1"/>
    <s v="2020中国工业企业市值2000强"/>
    <s v="企业榜"/>
    <s v="中国工业报"/>
    <s v="第81名"/>
    <s v="云南白药集团股份有限公司"/>
    <n v="2020"/>
    <x v="0"/>
    <n v="81"/>
    <n v="2000"/>
    <n v="0.95952023988005997"/>
    <n v="23.988005997001498"/>
  </r>
  <r>
    <n v="2"/>
    <s v="2020企业智慧供应链解决方案提供商TOP50"/>
    <s v="企业榜"/>
    <s v="eNet硅谷动力"/>
    <s v="第19名"/>
    <s v="云南白药集团股份有限公司"/>
    <n v="2020"/>
    <x v="0"/>
    <n v="19"/>
    <n v="50"/>
    <n v="0.62745098039215685"/>
    <n v="13.803921568627452"/>
  </r>
  <r>
    <n v="3"/>
    <s v="2020年BrandZ最具价值中国品牌100强"/>
    <s v="品牌产品榜"/>
    <s v="WPP、凯度"/>
    <s v="第56名"/>
    <s v="云南白药"/>
    <n v="2020"/>
    <x v="0"/>
    <n v="56"/>
    <n v="100"/>
    <n v="0.4455445544554455"/>
    <n v="8.4653465346534649"/>
  </r>
  <r>
    <n v="4"/>
    <s v="2020中国实体经济企业TOP300"/>
    <s v="企业榜"/>
    <s v="eNet硅谷动力"/>
    <s v="第92名"/>
    <s v="云南白药集团股份有限公司"/>
    <n v="2020"/>
    <x v="0"/>
    <n v="92"/>
    <n v="300"/>
    <n v="0.69435215946843853"/>
    <n v="15.275747508305647"/>
  </r>
  <r>
    <n v="5"/>
    <s v="2020中国品牌500强"/>
    <s v="品牌产品榜"/>
    <s v="品牌联盟"/>
    <s v="第94名"/>
    <s v="云南白药"/>
    <n v="2020"/>
    <x v="0"/>
    <n v="94"/>
    <n v="500"/>
    <n v="0.81237524950099804"/>
    <n v="15.435129740518963"/>
  </r>
  <r>
    <n v="6"/>
    <s v="2020最佳雇主TOP200"/>
    <s v="企业榜"/>
    <s v="eNet硅谷动力"/>
    <s v="第119名"/>
    <s v="云南白药集团股份有限公司"/>
    <n v="2020"/>
    <x v="0"/>
    <n v="119"/>
    <n v="200"/>
    <n v="0.40796019900497515"/>
    <n v="8.9751243781094541"/>
  </r>
  <r>
    <n v="7"/>
    <s v="2020年中国最具价值品牌500强"/>
    <s v="企业榜"/>
    <s v="过硬研究院、GYbrand"/>
    <s v="第201名"/>
    <s v="云南白药集团股份有限公司"/>
    <n v="2020"/>
    <x v="0"/>
    <n v="201"/>
    <n v="500"/>
    <n v="0.5988023952095809"/>
    <n v="11.377245508982037"/>
  </r>
  <r>
    <n v="8"/>
    <s v="2020智能供应链企业100强"/>
    <s v="企业榜"/>
    <s v="eNet硅谷动力"/>
    <s v="第17名"/>
    <s v="云南白药集团股份有限公司"/>
    <n v="2020"/>
    <x v="0"/>
    <n v="17"/>
    <n v="100"/>
    <n v="0.83168316831683164"/>
    <n v="18.297029702970296"/>
  </r>
  <r>
    <n v="9"/>
    <s v="2020年《财富》中国500强排行榜"/>
    <s v="企业榜"/>
    <s v="财富中文网"/>
    <s v="第327名"/>
    <s v="云南白药集团股份有限公司"/>
    <n v="2020"/>
    <x v="0"/>
    <n v="327"/>
    <n v="500"/>
    <n v="0.34730538922155685"/>
    <n v="9.7245508982035922"/>
  </r>
  <r>
    <n v="10"/>
    <s v="2019年度中国中药企业TOP100排行榜"/>
    <s v="企业榜"/>
    <s v="医药经济报、米内网"/>
    <s v="第6名"/>
    <s v="云南白药集团股份有限公司"/>
    <n v="2020"/>
    <x v="0"/>
    <n v="6"/>
    <n v="100"/>
    <n v="0.94059405940594054"/>
    <n v="14.108910891089108"/>
  </r>
  <r>
    <n v="11"/>
    <s v="2019年度中国老字号典型TOP40考察录"/>
    <s v="品牌产品榜"/>
    <s v="eNet硅谷动力"/>
    <s v="第4名"/>
    <s v="云南白药"/>
    <n v="2019"/>
    <x v="0"/>
    <n v="4"/>
    <n v="40"/>
    <n v="0.90243902439024393"/>
    <n v="13.536585365853659"/>
  </r>
  <r>
    <n v="12"/>
    <s v="2019胡润最具价值中国品牌榜"/>
    <s v="品牌产品榜"/>
    <s v="胡润百富"/>
    <s v="第66名"/>
    <s v="云南白药"/>
    <n v="2019"/>
    <x v="0"/>
    <n v="66"/>
    <n v="101"/>
    <n v="0.3529411764705882"/>
    <n v="7.7647058823529402"/>
  </r>
  <r>
    <n v="13"/>
    <s v="2019中国医药企业品牌影响力排行榜"/>
    <s v="品牌产品榜"/>
    <s v="eNet硅谷动力"/>
    <s v="第2名"/>
    <s v="云南白药"/>
    <n v="2019"/>
    <x v="0"/>
    <n v="2"/>
    <n v="101"/>
    <n v="0.98039215686274506"/>
    <n v="14.705882352941176"/>
  </r>
  <r>
    <n v="14"/>
    <s v="2019中国医药工业100强"/>
    <s v="企业榜"/>
    <s v="eNet硅谷动力"/>
    <s v="第4名"/>
    <s v="云南白药集团股份有限公司"/>
    <n v="2019"/>
    <x v="0"/>
    <n v="4"/>
    <n v="100"/>
    <n v="0.96039603960396036"/>
    <n v="14.405940594059405"/>
  </r>
  <r>
    <n v="15"/>
    <s v="2019健康中国创新企业排行榜"/>
    <s v="企业榜"/>
    <s v="eNet硅谷动力"/>
    <s v="第8名"/>
    <s v="云南白药集团股份有限公司"/>
    <n v="2019"/>
    <x v="0"/>
    <n v="8"/>
    <n v="101"/>
    <n v="0.92156862745098045"/>
    <n v="13.823529411764707"/>
  </r>
  <r>
    <n v="16"/>
    <s v="2019“萌经济”影响力品牌TOP15"/>
    <s v="品牌产品榜"/>
    <s v="eNet硅谷动力"/>
    <s v="第5名"/>
    <s v="云南白药"/>
    <n v="2019"/>
    <x v="0"/>
    <n v="5"/>
    <n v="15"/>
    <n v="0.6875"/>
    <n v="10.3125"/>
  </r>
  <r>
    <n v="17"/>
    <s v="2019互联网+制药企业TOP150排行榜"/>
    <s v="企业榜"/>
    <s v="eNet硅谷动力"/>
    <s v="第1名"/>
    <s v="云南白药集团股份有限公司"/>
    <n v="2019"/>
    <x v="0"/>
    <n v="1"/>
    <n v="150"/>
    <n v="0.99337748344370858"/>
    <n v="14.900662251655628"/>
  </r>
  <r>
    <n v="18"/>
    <s v="2019中国市场日化用品企业互联网指数排行"/>
    <s v="企业榜"/>
    <s v="eNet硅谷动力"/>
    <s v="第7名"/>
    <s v="云南白药"/>
    <n v="2019"/>
    <x v="0"/>
    <n v="7"/>
    <n v="101"/>
    <n v="0.93137254901960786"/>
    <n v="13.970588235294118"/>
  </r>
  <r>
    <n v="19"/>
    <s v="2019人工智能分类排行（人工智能药品研发企业）"/>
    <s v="企业榜"/>
    <s v="eNet硅谷动力"/>
    <s v="第15名"/>
    <s v="云南白药集团股份有限公司"/>
    <n v="2019"/>
    <x v="0"/>
    <n v="15"/>
    <n v="101"/>
    <n v="0.8529411764705882"/>
    <n v="12.794117647058822"/>
  </r>
  <r>
    <n v="20"/>
    <s v="2018年度最佳雇主TOP100"/>
    <s v="企业榜"/>
    <s v="eNet硅谷动力"/>
    <s v="第44名"/>
    <s v="云南白药集团股份有限公司"/>
    <n v="2019"/>
    <x v="0"/>
    <n v="44"/>
    <n v="100"/>
    <n v="0.56435643564356441"/>
    <n v="6.207920792079209"/>
  </r>
  <r>
    <n v="21"/>
    <s v="2018胡润医疗健康品牌价值排名"/>
    <s v="品牌产品榜"/>
    <s v="胡润百富"/>
    <s v="第1名"/>
    <s v="云南白药"/>
    <n v="2019"/>
    <x v="0"/>
    <n v="1"/>
    <n v="101"/>
    <n v="0.99019607843137258"/>
    <n v="12.872549019607844"/>
  </r>
  <r>
    <n v="22"/>
    <s v="2019年中国500强排行榜"/>
    <s v="企业榜"/>
    <s v="财富中文网"/>
    <s v="第316名"/>
    <s v="云南白药集团股份有限公司"/>
    <n v="2019"/>
    <x v="0"/>
    <n v="316"/>
    <n v="500"/>
    <n v="0.36926147704590817"/>
    <n v="8.1237524950099793"/>
  </r>
  <r>
    <n v="23"/>
    <s v="2018中华老字号品牌100强"/>
    <s v="品牌产品榜"/>
    <s v="阿里研究院"/>
    <s v="第3名"/>
    <s v="云南白药"/>
    <n v="2019"/>
    <x v="0"/>
    <n v="3"/>
    <n v="100"/>
    <n v="0.97029702970297027"/>
    <n v="12.613861386138613"/>
  </r>
  <r>
    <n v="24"/>
    <s v="2018中国最具影响力医药企业百强"/>
    <s v="企业榜"/>
    <s v="中国董事局网、中国数据研究中心"/>
    <s v="第5名"/>
    <s v="云南白药集团股份有限公司"/>
    <n v="2019"/>
    <x v="0"/>
    <n v="5"/>
    <n v="100"/>
    <n v="0.95049504950495045"/>
    <n v="12.356435643564357"/>
  </r>
  <r>
    <n v="25"/>
    <s v="2019年中国医药工业百强企业"/>
    <s v="企业榜"/>
    <s v="全国工商联医药业商会"/>
    <s v="第7名"/>
    <s v="云南白药集团股份有限公司"/>
    <n v="2019"/>
    <x v="0"/>
    <n v="7"/>
    <n v="100"/>
    <n v="0.93069306930693063"/>
    <n v="12.099009900990097"/>
  </r>
  <r>
    <n v="26"/>
    <s v="2019中国品牌价值百强排行榜"/>
    <s v="品牌产品榜"/>
    <s v="睿富全球排行榜资讯集团、北京名牌资产评估有限公司"/>
    <s v="第35名"/>
    <s v="云南白药"/>
    <n v="2019"/>
    <x v="0"/>
    <n v="35"/>
    <n v="100"/>
    <n v="0.65346534653465349"/>
    <n v="8.4950495049504955"/>
  </r>
  <r>
    <n v="27"/>
    <s v="2019农业产业化龙头企业500强完整名单"/>
    <s v="企业榜"/>
    <s v="农民日报社"/>
    <s v="第23名"/>
    <s v="云南白药集团股份有限公司"/>
    <n v="2019"/>
    <x v="0"/>
    <n v="23"/>
    <n v="500"/>
    <n v="0.95409181636726548"/>
    <n v="11.449101796407186"/>
  </r>
  <r>
    <n v="28"/>
    <s v="2019中国品牌500强"/>
    <s v="品牌产品榜"/>
    <s v="品牌联盟"/>
    <s v="第96名"/>
    <s v="云南白药"/>
    <n v="2019"/>
    <x v="0"/>
    <n v="96"/>
    <n v="500"/>
    <n v="0.80838323353293418"/>
    <n v="9.7005988023952092"/>
  </r>
  <r>
    <n v="29"/>
    <s v="2019第十三届中国品牌节建国70周年70品牌"/>
    <s v="品牌产品榜"/>
    <s v="品牌联盟"/>
    <s v="-"/>
    <s v="云南白药"/>
    <n v="2019"/>
    <x v="0"/>
    <n v="0"/>
    <n v="70"/>
    <n v="1"/>
    <n v="12"/>
  </r>
  <r>
    <n v="30"/>
    <s v="2018中国医药企业品牌影响力排行榜"/>
    <s v="品牌产品榜"/>
    <s v="eNet硅谷动力"/>
    <s v="第2名"/>
    <s v="云南白药"/>
    <n v="2018"/>
    <x v="0"/>
    <n v="2"/>
    <n v="101"/>
    <n v="0.98039215686274506"/>
    <n v="10.784313725490195"/>
  </r>
  <r>
    <n v="31"/>
    <s v="医疗健康企业100强"/>
    <s v="企业榜"/>
    <s v="eNet硅谷动力"/>
    <s v="第97名"/>
    <s v="云南白药集团股份有限公司"/>
    <n v="2018"/>
    <x v="0"/>
    <n v="97"/>
    <n v="100"/>
    <n v="3.9603960396039639E-2"/>
    <n v="0.43564356435643603"/>
  </r>
  <r>
    <n v="32"/>
    <s v="中国互联网20年大国品牌1000强"/>
    <s v="品牌产品榜"/>
    <s v="eNet硅谷动力"/>
    <s v="第810名"/>
    <s v="云南白药"/>
    <n v="2018"/>
    <x v="0"/>
    <n v="810"/>
    <n v="1000"/>
    <n v="0.19080919080919079"/>
    <n v="2.0989010989010985"/>
  </r>
  <r>
    <n v="33"/>
    <s v="2018年中国500强排行榜"/>
    <s v="企业榜"/>
    <s v="财富中文网"/>
    <s v="第304名"/>
    <s v="云南白药集团股份有限公司"/>
    <n v="2018"/>
    <x v="0"/>
    <n v="304"/>
    <n v="500"/>
    <n v="0.39321357285429137"/>
    <n v="6.6846307385229533"/>
  </r>
  <r>
    <n v="34"/>
    <s v="2018年财富中国企业500强排行榜"/>
    <s v="企业榜"/>
    <s v="财富中文网"/>
    <s v="第304名"/>
    <s v="云南白药集团股份有限公司"/>
    <n v="2018"/>
    <x v="0"/>
    <n v="304"/>
    <n v="500"/>
    <n v="0.39321357285429137"/>
    <n v="6.6846307385229533"/>
  </r>
  <r>
    <n v="1"/>
    <s v="2020中国工业企业市值2000强"/>
    <s v="企业榜"/>
    <s v="中国工业报"/>
    <s v="第1033位"/>
    <s v="海南海药股份有限公司"/>
    <n v="2020"/>
    <x v="1"/>
    <n v="1033"/>
    <n v="2000"/>
    <n v="0.48375812093953019"/>
    <n v="12.093953023488254"/>
  </r>
  <r>
    <n v="2"/>
    <s v="2020养老医疗TOP10"/>
    <s v="企业榜"/>
    <s v="eNet硅谷动力"/>
    <s v="第5位"/>
    <s v="海南海药股份有限公司"/>
    <n v="2020"/>
    <x v="1"/>
    <n v="5"/>
    <n v="10"/>
    <n v="0.54545454545454541"/>
    <n v="12"/>
  </r>
  <r>
    <n v="3"/>
    <s v="2019海南省民营企业100强"/>
    <s v="企业榜"/>
    <s v="海南省工商联"/>
    <s v="第12位"/>
    <s v="海南海药股份有限公司"/>
    <n v="2019"/>
    <x v="1"/>
    <n v="12"/>
    <n v="100"/>
    <n v="0.88118811881188119"/>
    <n v="9.6930693069306937"/>
  </r>
  <r>
    <n v="4"/>
    <s v="2019海南百强企业完整名单"/>
    <s v="企业榜"/>
    <s v="海南省企业联合会、海南省企业家协会"/>
    <s v="第36位"/>
    <s v="海南海药股份有限公司"/>
    <n v="2019"/>
    <x v="1"/>
    <n v="36"/>
    <n v="100"/>
    <n v="0.64356435643564358"/>
    <n v="7.0792079207920793"/>
  </r>
  <r>
    <n v="5"/>
    <s v="2018海南企业100强排行榜"/>
    <s v="企业榜"/>
    <s v="海南省企业联合会、海南省企业家协会"/>
    <s v="第48位"/>
    <s v="海南海药股份有限公司"/>
    <n v="2018"/>
    <x v="1"/>
    <n v="48"/>
    <n v="100"/>
    <n v="0.52475247524752477"/>
    <n v="5.2475247524752477"/>
  </r>
  <r>
    <n v="1"/>
    <s v="2020中国工业企业市值2000强"/>
    <s v="企业榜"/>
    <s v="中国工业报"/>
    <s v="第1496位"/>
    <s v="东北制药集团股份有限公司"/>
    <n v="2020"/>
    <x v="2"/>
    <n v="1496"/>
    <n v="2000"/>
    <n v="0.2523738130934533"/>
    <n v="6.3093453273363327"/>
  </r>
  <r>
    <n v="2"/>
    <s v="2019年度中国医药工业百强榜"/>
    <s v="企业榜"/>
    <s v="医药经济报、米内网"/>
    <s v="第44位"/>
    <s v="东北制药集团股份有限公司"/>
    <n v="2020"/>
    <x v="2"/>
    <n v="44"/>
    <n v="100"/>
    <n v="0.56435643564356441"/>
    <n v="8.4653465346534666"/>
  </r>
  <r>
    <n v="3"/>
    <s v="2019中国医药工业100强"/>
    <s v="企业榜"/>
    <s v="eNet硅谷动力"/>
    <s v="第85位"/>
    <s v="东北制药集团股份有限公司"/>
    <n v="2019"/>
    <x v="2"/>
    <n v="85"/>
    <n v="100"/>
    <n v="0.15841584158415845"/>
    <n v="2.3762376237623766"/>
  </r>
  <r>
    <n v="4"/>
    <s v="2019年中国医药工业百强企业"/>
    <s v="企业榜"/>
    <s v="全国工商联医药业商会"/>
    <s v="第30位"/>
    <s v="东北制药集团股份有限公司"/>
    <n v="2019"/>
    <x v="2"/>
    <n v="30"/>
    <n v="100"/>
    <n v="0.70297029702970293"/>
    <n v="9.1386138613861387"/>
  </r>
  <r>
    <n v="5"/>
    <s v="2019辽宁民营企业百强榜单"/>
    <s v="企业榜"/>
    <s v="辽宁省工商联"/>
    <s v="第25位"/>
    <s v="东北制药集团股份有限公司"/>
    <n v="2019"/>
    <x v="2"/>
    <n v="25"/>
    <n v="100"/>
    <n v="0.75247524752475248"/>
    <n v="8.2772277227722775"/>
  </r>
  <r>
    <n v="6"/>
    <s v="中国互联网20年大国品牌1000强"/>
    <s v="品牌产品榜"/>
    <s v="eNet硅谷动力"/>
    <s v="第88位"/>
    <s v="东北制药"/>
    <n v="2018"/>
    <x v="2"/>
    <n v="88"/>
    <n v="1000"/>
    <n v="0.91208791208791207"/>
    <n v="10.032967032967033"/>
  </r>
  <r>
    <n v="1"/>
    <s v="2020中国新经济企业500强"/>
    <s v="企业榜"/>
    <s v="中国企业评价协会"/>
    <s v="第314名"/>
    <s v="吉林敖东药业集团股份有限公司"/>
    <n v="2020"/>
    <x v="3"/>
    <n v="314"/>
    <n v="500"/>
    <n v="0.37325349301397204"/>
    <n v="7.0918163672654684"/>
  </r>
  <r>
    <n v="2"/>
    <s v="2020中国工业企业市值2000强"/>
    <s v="企业榜"/>
    <s v="中国工业报"/>
    <s v="第672名"/>
    <s v="吉林敖东药业集团股份有限公司"/>
    <n v="2020"/>
    <x v="3"/>
    <n v="672"/>
    <n v="2000"/>
    <n v="0.664167916041979"/>
    <n v="16.604197901049474"/>
  </r>
  <r>
    <n v="3"/>
    <s v="2020中国农业企业500强"/>
    <s v="企业榜"/>
    <s v="农民日报社"/>
    <s v="第122名"/>
    <s v="吉林敖东药业集团股份有限公司"/>
    <n v="2020"/>
    <x v="3"/>
    <n v="122"/>
    <n v="500"/>
    <n v="0.7564870259481038"/>
    <n v="14.373253493013973"/>
  </r>
  <r>
    <n v="4"/>
    <s v="2020中国品牌500强"/>
    <s v="品牌产品榜"/>
    <s v="品牌联盟"/>
    <s v="第138名"/>
    <s v="吉林敖东"/>
    <n v="2020"/>
    <x v="3"/>
    <n v="138"/>
    <n v="500"/>
    <n v="0.72455089820359286"/>
    <n v="13.766467065868264"/>
  </r>
  <r>
    <n v="5"/>
    <s v="2019年度中国医药工业百强榜"/>
    <s v="企业榜"/>
    <s v="医药经济报、米内网"/>
    <s v="第53名"/>
    <s v="吉林敖东药业集团股份有限公司"/>
    <n v="2020"/>
    <x v="3"/>
    <n v="53"/>
    <n v="100"/>
    <n v="0.47524752475247523"/>
    <n v="7.1287128712871279"/>
  </r>
  <r>
    <n v="6"/>
    <s v="2019中国医药企业品牌影响力排行榜"/>
    <s v="品牌产品榜"/>
    <s v="eNet硅谷动力"/>
    <s v="第19名"/>
    <s v="吉林敖东"/>
    <n v="2019"/>
    <x v="3"/>
    <n v="19"/>
    <n v="101"/>
    <n v="0.81372549019607843"/>
    <n v="12.205882352941176"/>
  </r>
  <r>
    <n v="7"/>
    <s v="2019中国医药工业100强"/>
    <s v="企业榜"/>
    <s v="eNet硅谷动力"/>
    <s v="第46名"/>
    <s v="吉林敖东药业集团股份有限公司"/>
    <n v="2019"/>
    <x v="3"/>
    <n v="46"/>
    <n v="100"/>
    <n v="0.54455445544554459"/>
    <n v="8.1683168316831694"/>
  </r>
  <r>
    <n v="8"/>
    <s v="2019健康中国创新企业排行榜"/>
    <s v="企业榜"/>
    <s v="eNet硅谷动力"/>
    <s v="第56名"/>
    <s v="吉林敖东药业集团股份有限公司"/>
    <n v="2019"/>
    <x v="3"/>
    <n v="56"/>
    <n v="101"/>
    <n v="0.4509803921568627"/>
    <n v="6.7647058823529402"/>
  </r>
  <r>
    <n v="9"/>
    <s v="2019农业产业化龙头企业500强完整名单"/>
    <s v="企业榜"/>
    <s v="农民日报社"/>
    <s v="第165名"/>
    <s v="吉林敖东药业集团股份有限公司"/>
    <n v="2019"/>
    <x v="3"/>
    <n v="165"/>
    <n v="500"/>
    <n v="0.6706586826347305"/>
    <n v="8.047904191616766"/>
  </r>
  <r>
    <n v="10"/>
    <s v="2019中国品牌500强"/>
    <s v="品牌产品榜"/>
    <s v="品牌联盟"/>
    <s v="第128名"/>
    <s v="吉林敖东"/>
    <n v="2019"/>
    <x v="3"/>
    <n v="128"/>
    <n v="500"/>
    <n v="0.7445109780439122"/>
    <n v="8.9341317365269468"/>
  </r>
  <r>
    <n v="11"/>
    <s v="2018中国医药企业品牌影响力排行榜"/>
    <s v="品牌产品榜"/>
    <s v="eNet硅谷动力"/>
    <s v="第17名"/>
    <s v="吉林敖东"/>
    <n v="2018"/>
    <x v="3"/>
    <n v="17"/>
    <n v="101"/>
    <n v="0.83333333333333337"/>
    <n v="9.1666666666666679"/>
  </r>
  <r>
    <n v="12"/>
    <s v="中国互联网20年大国品牌1000强"/>
    <s v="品牌产品榜"/>
    <s v="eNet硅谷动力"/>
    <s v="第302名"/>
    <s v="吉林敖东"/>
    <n v="2018"/>
    <x v="3"/>
    <n v="302"/>
    <n v="1000"/>
    <n v="0.6983016983016983"/>
    <n v="7.6813186813186816"/>
  </r>
  <r>
    <n v="1"/>
    <s v="2020中国工业企业市值2000强"/>
    <s v="企业榜"/>
    <s v="中国工业报"/>
    <s v="第1533位"/>
    <s v="仁和药业股份有限公司"/>
    <n v="2020"/>
    <x v="4"/>
    <n v="1533"/>
    <n v="2000"/>
    <n v="0.23388305847076463"/>
    <n v="5.8470764617691158"/>
  </r>
  <r>
    <n v="2"/>
    <s v="2020中国品牌500强"/>
    <s v="品牌产品榜"/>
    <s v="品牌联盟"/>
    <s v="第465位"/>
    <s v="仁和药业"/>
    <n v="2020"/>
    <x v="4"/>
    <n v="465"/>
    <n v="500"/>
    <n v="7.1856287425149712E-2"/>
    <n v="1.3652694610778444"/>
  </r>
  <r>
    <n v="3"/>
    <s v="2020胡润中国百强大健康民营企业"/>
    <s v="企业榜"/>
    <s v="胡润百富"/>
    <s v="第97位"/>
    <s v="仁和药业股份有限公司"/>
    <n v="2020"/>
    <x v="4"/>
    <n v="97"/>
    <n v="100"/>
    <n v="3.9603960396039639E-2"/>
    <n v="0.99009900990099098"/>
  </r>
  <r>
    <n v="4"/>
    <s v="2019年度中国中药企业TOP100排行榜"/>
    <s v="企业榜"/>
    <s v="医药经济报、米内网"/>
    <s v="第14位"/>
    <s v="仁和药业股份有限公司"/>
    <n v="2020"/>
    <x v="4"/>
    <n v="14"/>
    <n v="100"/>
    <n v="0.86138613861386137"/>
    <n v="12.920792079207921"/>
  </r>
  <r>
    <n v="5"/>
    <s v="2019中国医药企业品牌影响力排行榜"/>
    <s v="品牌产品榜"/>
    <s v="eNet硅谷动力"/>
    <s v="第21位"/>
    <s v="仁和药业"/>
    <n v="2019"/>
    <x v="4"/>
    <n v="21"/>
    <n v="101"/>
    <n v="0.79411764705882359"/>
    <n v="11.911764705882353"/>
  </r>
  <r>
    <n v="6"/>
    <s v="2019中国医药工业100强"/>
    <s v="企业榜"/>
    <s v="eNet硅谷动力"/>
    <s v="第81位"/>
    <s v="仁和药业股份有限公司"/>
    <n v="2019"/>
    <x v="4"/>
    <n v="81"/>
    <n v="100"/>
    <n v="0.19801980198019797"/>
    <n v="2.9702970297029694"/>
  </r>
  <r>
    <n v="7"/>
    <s v="2019中国品牌500强"/>
    <s v="品牌产品榜"/>
    <s v="品牌联盟"/>
    <s v="第390位"/>
    <s v="仁和药业"/>
    <n v="2019"/>
    <x v="4"/>
    <n v="390"/>
    <n v="500"/>
    <n v="0.22155688622754488"/>
    <n v="2.6586826347305386"/>
  </r>
  <r>
    <n v="8"/>
    <s v="中国互联网20年大国品牌1000强"/>
    <s v="品牌产品榜"/>
    <s v="eNet硅谷动力"/>
    <s v="第523位"/>
    <s v="仁和药业"/>
    <n v="2018"/>
    <x v="4"/>
    <n v="523"/>
    <n v="1000"/>
    <n v="0.47752247752247756"/>
    <n v="5.2527472527472536"/>
  </r>
  <r>
    <n v="1"/>
    <s v="2020中国工业企业市值2000强"/>
    <s v="企业榜"/>
    <s v="中国工业报"/>
    <s v="第469位"/>
    <s v="普洛药业股份有限公司"/>
    <n v="2020"/>
    <x v="5"/>
    <n v="469"/>
    <n v="2000"/>
    <n v="0.76561719140429785"/>
    <n v="19.140429785107447"/>
  </r>
  <r>
    <n v="2"/>
    <s v="2020浙江省成长性最快百强企业"/>
    <s v="企业榜"/>
    <s v="浙江省企业联合会、浙江省企业家协会、浙江省工业经济联合会"/>
    <s v="第90位"/>
    <s v="普洛药业股份有限公司"/>
    <n v="2020"/>
    <x v="5"/>
    <n v="90"/>
    <n v="100"/>
    <n v="0.1089108910891089"/>
    <n v="1.3069306930693068"/>
  </r>
  <r>
    <n v="3"/>
    <s v="2019年度中国医药工业百强榜"/>
    <s v="企业榜"/>
    <s v="医药经济报、米内网"/>
    <s v="第21位"/>
    <s v="普洛药业股份有限公司"/>
    <n v="2020"/>
    <x v="5"/>
    <n v="21"/>
    <n v="100"/>
    <n v="0.79207920792079212"/>
    <n v="11.881188118811881"/>
  </r>
  <r>
    <n v="4"/>
    <s v="2019中国医药工业100强"/>
    <s v="企业榜"/>
    <s v="eNet硅谷动力"/>
    <s v="第51位"/>
    <s v="普洛药业股份有限公司"/>
    <n v="2019"/>
    <x v="5"/>
    <n v="51"/>
    <n v="100"/>
    <n v="0.49504950495049505"/>
    <n v="7.4257425742574252"/>
  </r>
  <r>
    <n v="5"/>
    <s v="2019年中国医药工业百强企业"/>
    <s v="企业榜"/>
    <s v="全国工商联医药业商会"/>
    <s v="第39位"/>
    <s v="普洛药业股份有限公司"/>
    <n v="2019"/>
    <x v="5"/>
    <n v="39"/>
    <n v="100"/>
    <n v="0.61386138613861385"/>
    <n v="7.9801980198019802"/>
  </r>
  <r>
    <n v="1"/>
    <s v="2020智能工厂排行TOP200"/>
    <s v="企业榜"/>
    <s v="《互联网周刊》、eNet硅谷动力、德本咨询"/>
    <s v="第91名"/>
    <s v="山东新华制药股份有限公司"/>
    <n v="2020"/>
    <x v="6"/>
    <n v="91"/>
    <n v="200"/>
    <n v="0.54726368159203975"/>
    <n v="12.039800995024875"/>
  </r>
  <r>
    <n v="2"/>
    <s v="2020山东省高端品牌培育企业名单"/>
    <s v="企业榜"/>
    <s v="山东省市场监督管理局"/>
    <s v="第87名"/>
    <s v="山东新华制药股份有限公司"/>
    <n v="2020"/>
    <x v="6"/>
    <n v="87"/>
    <n v="101"/>
    <n v="0.1470588235294118"/>
    <n v="1.7647058823529416"/>
  </r>
  <r>
    <n v="3"/>
    <s v="2020工业4.0排行"/>
    <s v="企业榜"/>
    <s v="eNet硅谷动力"/>
    <s v="第61名"/>
    <s v="山东新华制药股份有限公司"/>
    <n v="2020"/>
    <x v="6"/>
    <n v="61"/>
    <n v="101"/>
    <n v="0.40196078431372551"/>
    <n v="8.8431372549019613"/>
  </r>
  <r>
    <n v="4"/>
    <s v="2019年山东省出口100强企业"/>
    <s v="企业榜"/>
    <s v="山东省政府新闻办"/>
    <s v="第74名"/>
    <s v="山东新华制药股份有限公司"/>
    <n v="2020"/>
    <x v="6"/>
    <n v="74"/>
    <n v="100"/>
    <n v="0.26732673267326734"/>
    <n v="2.9405940594059405"/>
  </r>
  <r>
    <n v="5"/>
    <s v="2019中国精细化工企业100强"/>
    <s v="企业榜"/>
    <s v="中国化工情报信息协会、全国精细化工原料及中间体行业协作组"/>
    <s v="第72名"/>
    <s v="山东新华制药股份有限公司"/>
    <n v="2020"/>
    <x v="6"/>
    <n v="72"/>
    <n v="100"/>
    <n v="0.28712871287128716"/>
    <n v="3.7326732673267333"/>
  </r>
  <r>
    <n v="6"/>
    <s v="2019年山东专利创新企业百强榜"/>
    <s v="企业榜"/>
    <s v="山东省科学技术情报研究院、青岛科学技术信息研究院"/>
    <s v="第93名"/>
    <s v="山东新华制药股份有限公司"/>
    <n v="2020"/>
    <x v="6"/>
    <n v="93"/>
    <n v="100"/>
    <n v="7.9207920792079167E-2"/>
    <n v="0.87128712871287084"/>
  </r>
  <r>
    <n v="7"/>
    <s v="2019年度中国医药工业百强榜"/>
    <s v="企业榜"/>
    <s v="医药经济报、米内网"/>
    <s v="第31名"/>
    <s v="山东新华制药股份有限公司"/>
    <n v="2020"/>
    <x v="6"/>
    <n v="31"/>
    <n v="100"/>
    <n v="0.69306930693069302"/>
    <n v="10.396039603960395"/>
  </r>
  <r>
    <n v="8"/>
    <s v="2019中国精细化工企业影响力TOP50排行榜"/>
    <s v="企业榜"/>
    <s v="eNet硅谷动力"/>
    <s v="第16名"/>
    <s v="山东新华制药股份有限公司"/>
    <n v="2019"/>
    <x v="6"/>
    <n v="16"/>
    <n v="50"/>
    <n v="0.68627450980392157"/>
    <n v="10.294117647058824"/>
  </r>
  <r>
    <n v="9"/>
    <s v="2019中国医药企业品牌影响力排行榜"/>
    <s v="品牌产品榜"/>
    <s v="eNet硅谷动力"/>
    <s v="第65名"/>
    <s v="新华制药"/>
    <n v="2019"/>
    <x v="6"/>
    <n v="65"/>
    <n v="101"/>
    <n v="0.36274509803921573"/>
    <n v="5.4411764705882355"/>
  </r>
  <r>
    <n v="10"/>
    <s v="2019精细化工企业互联网指数排行榜"/>
    <s v="企业榜"/>
    <s v="eNet硅谷动力"/>
    <s v="第15名"/>
    <s v="山东新华制药股份有限公司"/>
    <n v="2019"/>
    <x v="6"/>
    <n v="15"/>
    <n v="101"/>
    <n v="0.8529411764705882"/>
    <n v="12.794117647058822"/>
  </r>
  <r>
    <n v="11"/>
    <s v="2019年中国医药工业百强企业"/>
    <s v="企业榜"/>
    <s v="全国工商联医药业商会"/>
    <s v="第44名"/>
    <s v="山东新华制药股份有限公司"/>
    <n v="2019"/>
    <x v="6"/>
    <n v="44"/>
    <n v="100"/>
    <n v="0.56435643564356441"/>
    <n v="7.3366336633663369"/>
  </r>
  <r>
    <n v="12"/>
    <s v="2019中国精细化工百强"/>
    <s v="企业榜"/>
    <s v="中国化工情报信息协会、全国精细化工原料及中间体行业协作组"/>
    <s v="第72名"/>
    <s v="山东新华制药股份有限公司"/>
    <n v="2019"/>
    <x v="6"/>
    <n v="72"/>
    <n v="100"/>
    <n v="0.28712871287128716"/>
    <n v="3.7326732673267333"/>
  </r>
  <r>
    <n v="13"/>
    <s v="2018中国医药企业品牌影响力排行榜"/>
    <s v="品牌产品榜"/>
    <s v="eNet硅谷动力"/>
    <s v="第59名"/>
    <s v="新华制药"/>
    <n v="2018"/>
    <x v="6"/>
    <n v="59"/>
    <n v="101"/>
    <n v="0.42156862745098034"/>
    <n v="4.6372549019607838"/>
  </r>
  <r>
    <n v="14"/>
    <s v="中国互联网20年大国品牌1000强"/>
    <s v="品牌产品榜"/>
    <s v="eNet硅谷动力"/>
    <s v="第735名"/>
    <s v="新华制药"/>
    <n v="2018"/>
    <x v="6"/>
    <n v="735"/>
    <n v="1000"/>
    <n v="0.26573426573426573"/>
    <n v="2.9230769230769229"/>
  </r>
  <r>
    <n v="15"/>
    <s v="2018山东省企业品牌价值100强排行榜"/>
    <s v="企业榜"/>
    <s v="山东省企业文化学会"/>
    <s v="第76名"/>
    <s v="山东新华制药股份有限公司"/>
    <n v="2018"/>
    <x v="6"/>
    <n v="76"/>
    <n v="100"/>
    <n v="0.24752475247524752"/>
    <n v="2.4752475247524752"/>
  </r>
  <r>
    <n v="1"/>
    <s v="2020中国医药创新企业100强"/>
    <s v="企业榜"/>
    <s v="2020中国医药企业家科学家投资家大会"/>
    <s v="第62名"/>
    <s v="丽珠医药集团股份有限公司"/>
    <n v="2020"/>
    <x v="7"/>
    <n v="62"/>
    <n v="100"/>
    <n v="0.38613861386138615"/>
    <n v="7.3366336633663369"/>
  </r>
  <r>
    <n v="2"/>
    <s v="2020中国新经济企业500强"/>
    <s v="企业榜"/>
    <s v="中国企业评价协会"/>
    <s v="第241名"/>
    <s v="丽珠医药集团股份有限公司"/>
    <n v="2020"/>
    <x v="7"/>
    <n v="241"/>
    <n v="500"/>
    <n v="0.51896207584830334"/>
    <n v="9.860279441117763"/>
  </r>
  <r>
    <n v="3"/>
    <s v="2020世茂海峡?胡润中国500强民营企业排行榜"/>
    <s v="企业榜"/>
    <s v="胡润研究院"/>
    <s v="第260名"/>
    <s v="丽珠医药集团股份有限公司"/>
    <n v="2020"/>
    <x v="7"/>
    <n v="260"/>
    <n v="500"/>
    <n v="0.48103792415169666"/>
    <n v="12.025948103792416"/>
  </r>
  <r>
    <n v="4"/>
    <s v="2020中国工业企业市值2000强"/>
    <s v="企业榜"/>
    <s v="中国工业报"/>
    <s v="第315名"/>
    <s v="丽珠医药集团股份有限公司"/>
    <n v="2020"/>
    <x v="7"/>
    <n v="315"/>
    <n v="2000"/>
    <n v="0.8425787106446776"/>
    <n v="21.064467766116941"/>
  </r>
  <r>
    <n v="5"/>
    <s v="2019中国医药工业100强"/>
    <s v="企业榜"/>
    <s v="eNet硅谷动力"/>
    <s v="第23名"/>
    <s v="丽珠医药集团股份有限公司"/>
    <n v="2019"/>
    <x v="7"/>
    <n v="23"/>
    <n v="100"/>
    <n v="0.7722772277227723"/>
    <n v="11.584158415841584"/>
  </r>
  <r>
    <n v="6"/>
    <s v="2019健康中国创新企业排行榜"/>
    <s v="企业榜"/>
    <s v="eNet硅谷动力"/>
    <s v="第51名"/>
    <s v="丽珠医药集团股份有限公司"/>
    <n v="2019"/>
    <x v="7"/>
    <n v="51"/>
    <n v="101"/>
    <n v="0.5"/>
    <n v="7.5"/>
  </r>
  <r>
    <n v="7"/>
    <s v="2019年中国医药工业百强企业"/>
    <s v="企业榜"/>
    <s v="全国工商联医药业商会"/>
    <s v="第25名"/>
    <s v="丽珠医药集团股份有限公司"/>
    <n v="2019"/>
    <x v="7"/>
    <n v="25"/>
    <n v="100"/>
    <n v="0.75247524752475248"/>
    <n v="9.782178217821782"/>
  </r>
  <r>
    <n v="8"/>
    <s v="2018中国医药企业品牌影响力排行榜"/>
    <s v="品牌产品榜"/>
    <s v="eNet硅谷动力"/>
    <s v="第28名"/>
    <s v="丽珠医药LIVZON"/>
    <n v="2018"/>
    <x v="7"/>
    <n v="28"/>
    <n v="101"/>
    <n v="0.72549019607843135"/>
    <n v="7.9803921568627452"/>
  </r>
  <r>
    <n v="1"/>
    <s v="2020中国工业企业市值2000强"/>
    <s v="企业榜"/>
    <s v="中国工业报"/>
    <s v="第515名"/>
    <s v="东阿阿胶股份有限公司"/>
    <n v="2020"/>
    <x v="8"/>
    <n v="515"/>
    <n v="2000"/>
    <n v="0.74262868565717144"/>
    <n v="18.565717141429285"/>
  </r>
  <r>
    <n v="2"/>
    <s v="2020中国农业企业500强"/>
    <s v="企业榜"/>
    <s v="农民日报社"/>
    <s v="第63名"/>
    <s v="东阿阿胶股份有限公司"/>
    <n v="2020"/>
    <x v="8"/>
    <n v="63"/>
    <n v="500"/>
    <n v="0.87425149700598803"/>
    <n v="16.610778443113773"/>
  </r>
  <r>
    <n v="3"/>
    <s v="2020中国品牌500强"/>
    <s v="品牌产品榜"/>
    <s v="品牌联盟"/>
    <s v="第188名"/>
    <s v="东阿阿胶"/>
    <n v="2020"/>
    <x v="8"/>
    <n v="188"/>
    <n v="500"/>
    <n v="0.62475049900199608"/>
    <n v="11.870259481037925"/>
  </r>
  <r>
    <n v="4"/>
    <s v="2020山东省高端品牌培育企业名单"/>
    <s v="企业榜"/>
    <s v="山东省市场监督管理局"/>
    <s v="第265名"/>
    <s v="东阿阿胶股份有限公司"/>
    <n v="2020"/>
    <x v="8"/>
    <n v="265"/>
    <n v="265"/>
    <n v="3.7593984962406291E-3"/>
    <n v="4.5112781954887549E-2"/>
  </r>
  <r>
    <n v="5"/>
    <s v="2019全国农产品加工业100强"/>
    <s v="企业榜"/>
    <s v="中国农业产业化龙头企业协会"/>
    <s v="第27名"/>
    <s v="东阿阿胶股份有限公司"/>
    <n v="2020"/>
    <x v="8"/>
    <n v="27"/>
    <n v="100"/>
    <n v="0.73267326732673266"/>
    <n v="9.5247524752475243"/>
  </r>
  <r>
    <n v="6"/>
    <s v="2019年山东专利创新企业百强榜"/>
    <s v="企业榜"/>
    <s v="山东省科学技术情报研究院、青岛科学技术信息研究院"/>
    <s v="第65名"/>
    <s v="山东东阿阿胶股份有限公司"/>
    <n v="2020"/>
    <x v="8"/>
    <n v="65"/>
    <n v="100"/>
    <n v="0.35643564356435642"/>
    <n v="3.9207920792079207"/>
  </r>
  <r>
    <n v="7"/>
    <s v="2019年度中国中药企业TOP100排行榜"/>
    <s v="企业榜"/>
    <s v="医药经济报、米内网"/>
    <s v="第22名"/>
    <s v="东阿阿胶股份有限公司"/>
    <n v="2020"/>
    <x v="8"/>
    <n v="22"/>
    <n v="100"/>
    <n v="0.78217821782178221"/>
    <n v="11.732673267326733"/>
  </r>
  <r>
    <n v="8"/>
    <s v="2019胡润最具价值中国品牌榜"/>
    <s v="品牌产品榜"/>
    <s v="胡润百富"/>
    <s v="第141名"/>
    <s v="东阿阿胶"/>
    <n v="2019"/>
    <x v="8"/>
    <n v="141"/>
    <n v="141"/>
    <n v="7.0422535211267512E-3"/>
    <n v="0.15492957746478853"/>
  </r>
  <r>
    <n v="9"/>
    <s v="2019中国医药企业品牌影响力排行榜"/>
    <s v="品牌产品榜"/>
    <s v="eNet硅谷动力"/>
    <s v="第14名"/>
    <s v="东阿阿胶"/>
    <n v="2019"/>
    <x v="8"/>
    <n v="14"/>
    <n v="101"/>
    <n v="0.86274509803921573"/>
    <n v="12.941176470588236"/>
  </r>
  <r>
    <n v="10"/>
    <s v="2019中国医药工业100强"/>
    <s v="企业榜"/>
    <s v="eNet硅谷动力"/>
    <s v="第33名"/>
    <s v="东阿阿胶股份有限公司"/>
    <n v="2019"/>
    <x v="8"/>
    <n v="33"/>
    <n v="100"/>
    <n v="0.6732673267326732"/>
    <n v="10.099009900990097"/>
  </r>
  <r>
    <n v="11"/>
    <s v="2019健康中国创新企业排行榜"/>
    <s v="企业榜"/>
    <s v="eNet硅谷动力"/>
    <s v="第71名"/>
    <s v="东阿阿胶股份有限公司"/>
    <n v="2019"/>
    <x v="8"/>
    <n v="71"/>
    <n v="101"/>
    <n v="0.30392156862745101"/>
    <n v="4.5588235294117654"/>
  </r>
  <r>
    <n v="12"/>
    <s v="2018胡润医疗健康品牌价值排名"/>
    <s v="品牌产品榜"/>
    <s v="胡润百富"/>
    <s v="第5名"/>
    <s v="东阿阿胶"/>
    <n v="2019"/>
    <x v="8"/>
    <n v="5"/>
    <n v="101"/>
    <n v="0.9509803921568627"/>
    <n v="12.362745098039214"/>
  </r>
  <r>
    <n v="13"/>
    <s v="2019年中国医药工业百强企业"/>
    <s v="企业榜"/>
    <s v="全国工商联医药业商会"/>
    <s v="第31名"/>
    <s v="东阿阿胶股份有限公司"/>
    <n v="2019"/>
    <x v="8"/>
    <n v="31"/>
    <n v="100"/>
    <n v="0.69306930693069302"/>
    <n v="9.009900990099009"/>
  </r>
  <r>
    <n v="14"/>
    <s v="2019中国品牌价值百强排行榜"/>
    <s v="品牌产品榜"/>
    <s v="睿富全球排行榜资讯集团、北京名牌资产评估有限公司"/>
    <s v="第57名"/>
    <s v="东阿"/>
    <n v="2019"/>
    <x v="8"/>
    <n v="57"/>
    <n v="100"/>
    <n v="0.4356435643564357"/>
    <n v="5.663366336633664"/>
  </r>
  <r>
    <n v="15"/>
    <s v="2019中国品牌500强"/>
    <s v="品牌产品榜"/>
    <s v="品牌联盟"/>
    <s v="第156名"/>
    <s v="东阿阿胶"/>
    <n v="2019"/>
    <x v="8"/>
    <n v="156"/>
    <n v="500"/>
    <n v="0.68862275449101795"/>
    <n v="8.2634730538922163"/>
  </r>
  <r>
    <n v="16"/>
    <s v="2018中国医药企业品牌影响力排行榜"/>
    <s v="品牌产品榜"/>
    <s v="eNet硅谷动力"/>
    <s v="第12名"/>
    <s v="东阿阿胶DEEJ"/>
    <n v="2018"/>
    <x v="8"/>
    <n v="12"/>
    <n v="101"/>
    <n v="0.88235294117647056"/>
    <n v="9.7058823529411757"/>
  </r>
  <r>
    <n v="17"/>
    <s v="中国互联网20年大国品牌1000强"/>
    <s v="品牌产品榜"/>
    <s v="eNet硅谷动力"/>
    <s v="第87名"/>
    <s v="东阿阿胶"/>
    <n v="2018"/>
    <x v="8"/>
    <n v="87"/>
    <n v="1000"/>
    <n v="0.91308691308691303"/>
    <n v="10.043956043956044"/>
  </r>
  <r>
    <n v="18"/>
    <s v="2018山东省企业品牌价值100强排行榜"/>
    <s v="企业榜"/>
    <s v="山东省企业文化学会"/>
    <s v="第21名"/>
    <s v="东阿阿胶股份有限公司"/>
    <n v="2018"/>
    <x v="8"/>
    <n v="21"/>
    <n v="100"/>
    <n v="0.79207920792079212"/>
    <n v="7.9207920792079207"/>
  </r>
  <r>
    <n v="1"/>
    <s v="2020中国工业企业市值2000强"/>
    <s v="企业榜"/>
    <s v="中国工业报"/>
    <s v="第1215名"/>
    <s v="国新健康保障服务集团股份有限公司"/>
    <n v="2020"/>
    <x v="9"/>
    <n v="1215"/>
    <n v="2000"/>
    <n v="0.3928035982008995"/>
    <n v="9.8200899550224872"/>
  </r>
  <r>
    <n v="2"/>
    <s v="2019健康中国创新企业排行榜"/>
    <s v="企业榜"/>
    <s v="eNet硅谷动力"/>
    <s v="第75名"/>
    <s v="国新健康保障服务集团股份有限公司"/>
    <n v="2019"/>
    <x v="9"/>
    <n v="75"/>
    <n v="101"/>
    <n v="0.26470588235294112"/>
    <n v="3.9705882352941169"/>
  </r>
  <r>
    <n v="3"/>
    <s v="2019最值得关注的上市科技公司（智能医疗方向）"/>
    <s v="企业榜"/>
    <s v="eNet硅谷动力"/>
    <s v="第14名"/>
    <s v="国新健康保障服务集团股份有限公司"/>
    <n v="2019"/>
    <x v="9"/>
    <n v="14"/>
    <n v="101"/>
    <n v="0.86274509803921573"/>
    <n v="12.941176470588236"/>
  </r>
  <r>
    <n v="4"/>
    <s v="2019最值得关注的上市科技公司（总榜）"/>
    <s v="企业榜"/>
    <s v="eNet硅谷动力"/>
    <s v="第64名"/>
    <s v="国新健康保障服务集团股份有限公司"/>
    <n v="2019"/>
    <x v="9"/>
    <n v="64"/>
    <n v="101"/>
    <n v="0.37254901960784315"/>
    <n v="5.5882352941176467"/>
  </r>
  <r>
    <n v="5"/>
    <s v="医疗健康企业100强"/>
    <s v="企业榜"/>
    <s v="eNet硅谷动力"/>
    <s v="第24名"/>
    <s v="国新健康保障服务集团股份有限公司"/>
    <n v="2018"/>
    <x v="9"/>
    <n v="24"/>
    <n v="100"/>
    <n v="0.76237623762376239"/>
    <n v="8.3861386138613856"/>
  </r>
  <r>
    <n v="1"/>
    <s v="浙江上市公司内控30强"/>
    <s v="企业榜"/>
    <s v="浙江大学管理学院、浙江大学全球浙商研究院、浙江上市公司协会、浙江省总会计师协会、浙江大学财务与会计研究所"/>
    <s v="第5名"/>
    <s v="浙江英特集团股份有限公司"/>
    <n v="2020"/>
    <x v="10"/>
    <n v="5"/>
    <n v="30"/>
    <n v="0.83870967741935487"/>
    <n v="8.387096774193548"/>
  </r>
  <r>
    <n v="2"/>
    <s v="2019中国药品流通行业批发百强企业"/>
    <s v="企业榜"/>
    <s v="中国医药商业协会"/>
    <s v="第13名"/>
    <s v="浙江英特集团股份有限公司"/>
    <n v="2020"/>
    <x v="10"/>
    <n v="13"/>
    <n v="100"/>
    <n v="0.87128712871287128"/>
    <n v="11.326732673267326"/>
  </r>
  <r>
    <n v="3"/>
    <s v="2020年《财富》中国500强排行榜"/>
    <s v="企业榜"/>
    <s v="财富中文网"/>
    <s v="第371名"/>
    <s v="浙江英特集团股份有限公司"/>
    <n v="2020"/>
    <x v="10"/>
    <n v="371"/>
    <n v="500"/>
    <n v="0.25948103792415167"/>
    <n v="7.2654690618762467"/>
  </r>
  <r>
    <n v="4"/>
    <s v="2019医疗器械行业100强"/>
    <s v="企业榜"/>
    <s v="eNet硅谷动力"/>
    <s v="第54名"/>
    <s v="浙江英特集团股份有限公司"/>
    <n v="2019"/>
    <x v="10"/>
    <n v="54"/>
    <n v="100"/>
    <n v="0.46534653465346532"/>
    <n v="6.9801980198019802"/>
  </r>
  <r>
    <n v="5"/>
    <s v="2019浙商互联网指数TOP300"/>
    <s v="企业榜"/>
    <s v="eNet硅谷动力"/>
    <s v="第244名"/>
    <s v="浙江英特集团股份有限公司"/>
    <n v="2019"/>
    <x v="10"/>
    <n v="244"/>
    <n v="300"/>
    <n v="0.18936877076411962"/>
    <n v="2.0830564784053158"/>
  </r>
  <r>
    <n v="6"/>
    <s v="2018金融与实体经济互联网指数TOP200"/>
    <s v="企业榜"/>
    <s v="eNet硅谷动力"/>
    <s v="第147名"/>
    <s v="浙江英特集团股份有限公司"/>
    <n v="2019"/>
    <x v="10"/>
    <n v="147"/>
    <n v="200"/>
    <n v="0.26865671641791045"/>
    <n v="2.955223880597015"/>
  </r>
  <r>
    <n v="7"/>
    <s v="2019年中国500强排行榜"/>
    <s v="企业榜"/>
    <s v="财富中文网"/>
    <s v="第408名"/>
    <s v="浙江英特集团股份有限公司"/>
    <n v="2019"/>
    <x v="10"/>
    <n v="408"/>
    <n v="500"/>
    <n v="0.18562874251497008"/>
    <n v="4.0838323353293422"/>
  </r>
  <r>
    <n v="8"/>
    <s v="2019浙商全国500强排行榜"/>
    <s v="企业榜"/>
    <s v="《浙商》"/>
    <s v="第83名"/>
    <s v="浙江英特集团股份有限公司"/>
    <n v="2019"/>
    <x v="10"/>
    <n v="83"/>
    <n v="500"/>
    <n v="0.83433133732534936"/>
    <n v="9.1776447105788428"/>
  </r>
  <r>
    <n v="9"/>
    <s v="医疗健康企业100强"/>
    <s v="企业榜"/>
    <s v="eNet硅谷动力"/>
    <s v="第95名"/>
    <s v="浙江英特集团股份有限公司"/>
    <n v="2018"/>
    <x v="10"/>
    <n v="95"/>
    <n v="100"/>
    <n v="5.9405940594059459E-2"/>
    <n v="0.65346534653465405"/>
  </r>
  <r>
    <n v="10"/>
    <s v="2018年中国500强排行榜"/>
    <s v="企业榜"/>
    <s v="财富中文网"/>
    <s v="第388名"/>
    <s v="浙江英特集团股份有限公司"/>
    <n v="2018"/>
    <x v="10"/>
    <n v="388"/>
    <n v="500"/>
    <n v="0.22554890219560875"/>
    <n v="3.8343313373253487"/>
  </r>
  <r>
    <n v="11"/>
    <s v="2018年财富中国企业500强排行榜"/>
    <s v="企业榜"/>
    <s v="财富中文网"/>
    <s v="第388名"/>
    <s v="浙江英特集团股份有限公司"/>
    <n v="2018"/>
    <x v="10"/>
    <n v="388"/>
    <n v="500"/>
    <n v="0.22554890219560875"/>
    <n v="3.8343313373253487"/>
  </r>
  <r>
    <n v="1"/>
    <s v="2019健康中国创新企业排行榜"/>
    <s v="企业榜"/>
    <s v="eNet硅谷动力"/>
    <s v="第90名"/>
    <s v="宜华健康医疗股份有限公司"/>
    <n v="2019"/>
    <x v="11"/>
    <n v="90"/>
    <n v="101"/>
    <n v="0.11764705882352944"/>
    <n v="1.7647058823529416"/>
  </r>
  <r>
    <n v="2"/>
    <s v="2019最值得关注的上市科技公司（智能医疗方向）"/>
    <s v="企业榜"/>
    <s v="eNet硅谷动力"/>
    <s v="第32名"/>
    <s v="宜华健康医疗股份有限公司"/>
    <n v="2019"/>
    <x v="11"/>
    <n v="32"/>
    <n v="101"/>
    <n v="0.68627450980392157"/>
    <n v="10.294117647058824"/>
  </r>
  <r>
    <n v="3"/>
    <s v="医疗健康企业100强"/>
    <s v="企业榜"/>
    <s v="eNet硅谷动力"/>
    <s v="第92名"/>
    <s v="宜华健康医疗股份有限公司"/>
    <n v="2018"/>
    <x v="11"/>
    <n v="92"/>
    <n v="100"/>
    <n v="8.9108910891089077E-2"/>
    <n v="0.98019801980197985"/>
  </r>
  <r>
    <n v="4"/>
    <s v="2018最值得关注的上市科技公司（智能医疗方向）"/>
    <s v="企业榜"/>
    <s v="eNet硅谷动力"/>
    <s v="第17名"/>
    <s v="宜华健康医疗股份有限公司"/>
    <n v="2018"/>
    <x v="11"/>
    <n v="17"/>
    <n v="101"/>
    <n v="0.83333333333333337"/>
    <n v="9.1666666666666679"/>
  </r>
  <r>
    <n v="5"/>
    <s v="2018最值得关注的上市科技公司"/>
    <s v="企业榜"/>
    <s v="eNet硅谷动力"/>
    <s v="第92名"/>
    <s v="宜华健康医疗股份有限公司"/>
    <n v="2018"/>
    <x v="11"/>
    <n v="92"/>
    <n v="101"/>
    <n v="9.8039215686274495E-2"/>
    <n v="1.0784313725490193"/>
  </r>
  <r>
    <n v="1"/>
    <s v="2020深圳企业500强"/>
    <s v="企业榜"/>
    <s v="中国企业联合会、中国企业家协会、深圳市企业联合会、深圳市企业家协会"/>
    <s v="第28名"/>
    <s v="深圳市海王生物工程股份有限公司"/>
    <n v="2020"/>
    <x v="12"/>
    <n v="28"/>
    <n v="500"/>
    <n v="0.94411177644710575"/>
    <n v="11.32934131736527"/>
  </r>
  <r>
    <n v="2"/>
    <s v="2019中国药品流通行业批发百强企业"/>
    <s v="企业榜"/>
    <s v="中国医药商业协会"/>
    <s v="第6名"/>
    <s v="深圳市海王生物工程股份有限公司"/>
    <n v="2020"/>
    <x v="12"/>
    <n v="6"/>
    <n v="100"/>
    <n v="0.94059405940594054"/>
    <n v="12.227722772277227"/>
  </r>
  <r>
    <n v="3"/>
    <s v="2020胡润中国百强大健康民营企业"/>
    <s v="企业榜"/>
    <s v="胡润百富"/>
    <s v="第91名"/>
    <s v="深圳市海王生物工程股份有限公司"/>
    <n v="2020"/>
    <x v="12"/>
    <n v="91"/>
    <n v="100"/>
    <n v="9.9009900990098987E-2"/>
    <n v="2.4752475247524748"/>
  </r>
  <r>
    <n v="4"/>
    <s v="2020年《财富》中国500强排行榜"/>
    <s v="企业榜"/>
    <s v="财富中文网"/>
    <s v="第240名"/>
    <s v="深圳市海王生物工程股份有限公司"/>
    <n v="2020"/>
    <x v="12"/>
    <n v="240"/>
    <n v="500"/>
    <n v="0.52095808383233533"/>
    <n v="14.58682634730539"/>
  </r>
  <r>
    <n v="5"/>
    <s v="2019中国医药企业品牌影响力排行榜"/>
    <s v="品牌产品榜"/>
    <s v="eNet硅谷动力"/>
    <s v="第30名"/>
    <s v="海王生物"/>
    <n v="2019"/>
    <x v="12"/>
    <n v="30"/>
    <n v="101"/>
    <n v="0.70588235294117641"/>
    <n v="10.588235294117647"/>
  </r>
  <r>
    <n v="6"/>
    <s v="2019健康中国创新企业排行榜"/>
    <s v="企业榜"/>
    <s v="eNet硅谷动力"/>
    <s v="第31名"/>
    <s v="深圳市海王生物工程股份有限公司"/>
    <n v="2019"/>
    <x v="12"/>
    <n v="31"/>
    <n v="101"/>
    <n v="0.69607843137254899"/>
    <n v="10.441176470588236"/>
  </r>
  <r>
    <n v="7"/>
    <s v="2018金融与实体经济互联网指数TOP200"/>
    <s v="企业榜"/>
    <s v="eNet硅谷动力"/>
    <s v="第113名"/>
    <s v="深圳市海王生物工程股份有限公司"/>
    <n v="2019"/>
    <x v="12"/>
    <n v="113"/>
    <n v="200"/>
    <n v="0.43781094527363185"/>
    <n v="4.8159203980099505"/>
  </r>
  <r>
    <n v="8"/>
    <s v="2019年中国500强排行榜"/>
    <s v="企业榜"/>
    <s v="财富中文网"/>
    <s v="第237名"/>
    <s v="深圳市海王生物工程股份有限公司"/>
    <n v="2019"/>
    <x v="12"/>
    <n v="237"/>
    <n v="500"/>
    <n v="0.52694610778443107"/>
    <n v="11.592814371257484"/>
  </r>
  <r>
    <n v="9"/>
    <s v="医疗健康企业100强"/>
    <s v="企业榜"/>
    <s v="eNet硅谷动力"/>
    <s v="第27名"/>
    <s v="深圳市海王生物工程股份有限公司"/>
    <n v="2018"/>
    <x v="12"/>
    <n v="27"/>
    <n v="100"/>
    <n v="0.73267326732673266"/>
    <n v="8.0594059405940595"/>
  </r>
  <r>
    <n v="10"/>
    <s v="2018年中国500强排行榜"/>
    <s v="企业榜"/>
    <s v="财富中文网"/>
    <s v="第297名"/>
    <s v="深圳市海王生物工程股份有限公司"/>
    <n v="2018"/>
    <x v="12"/>
    <n v="297"/>
    <n v="500"/>
    <n v="0.40718562874251496"/>
    <n v="6.9221556886227544"/>
  </r>
  <r>
    <n v="11"/>
    <s v="2018年财富中国企业500强排行榜"/>
    <s v="企业榜"/>
    <s v="财富中文网"/>
    <s v="第297名"/>
    <s v="深圳市海王生物工程股份有限公司"/>
    <n v="2018"/>
    <x v="12"/>
    <n v="297"/>
    <n v="500"/>
    <n v="0.40718562874251496"/>
    <n v="6.9221556886227544"/>
  </r>
  <r>
    <n v="1"/>
    <s v="2020深圳企业500强"/>
    <s v="企业榜"/>
    <s v="中国企业联合会、中国企业家协会、深圳市企业联合会、深圳市企业家协会"/>
    <s v="第23名"/>
    <s v="国药集团一致药业股份有限公司"/>
    <n v="2020"/>
    <x v="13"/>
    <n v="23"/>
    <n v="500"/>
    <n v="0.95409181636726548"/>
    <n v="11.449101796407186"/>
  </r>
  <r>
    <n v="2"/>
    <s v="2019健康中国创新企业排行榜"/>
    <s v="企业榜"/>
    <s v="eNet硅谷动力"/>
    <s v="第79名"/>
    <s v="国药集团一致药业股份有限公司"/>
    <n v="2019"/>
    <x v="13"/>
    <n v="79"/>
    <n v="101"/>
    <n v="0.22549019607843135"/>
    <n v="3.3823529411764701"/>
  </r>
  <r>
    <n v="3"/>
    <s v="2019最具创新力生物制品企业TOP50"/>
    <s v="企业榜"/>
    <s v="eNet硅谷动力"/>
    <s v="第16名"/>
    <s v="国药集团一致药业股份有限公司"/>
    <n v="2019"/>
    <x v="13"/>
    <n v="16"/>
    <n v="50"/>
    <n v="0.68627450980392157"/>
    <n v="10.294117647058824"/>
  </r>
  <r>
    <n v="4"/>
    <s v="2019广东企业500强排行榜"/>
    <s v="企业榜"/>
    <s v="广东省企业联合会、广东省企业家协会"/>
    <s v="第54名"/>
    <s v="国药集团一致药业股份有限公司"/>
    <n v="2019"/>
    <x v="13"/>
    <n v="54"/>
    <n v="500"/>
    <n v="0.89221556886227549"/>
    <n v="9.8143712574850301"/>
  </r>
  <r>
    <n v="5"/>
    <s v="2018最具创新力生物制品企业TOP50"/>
    <s v="企业榜"/>
    <s v="eNet硅谷动力"/>
    <s v="第12名"/>
    <s v="国药集团一致药业股份有限公司"/>
    <n v="2018"/>
    <x v="13"/>
    <n v="12"/>
    <n v="50"/>
    <n v="0.76470588235294112"/>
    <n v="8.4117647058823515"/>
  </r>
  <r>
    <n v="6"/>
    <s v="2018广东企业100强排行榜"/>
    <s v="企业榜"/>
    <s v="广东省企业联合会、广东省企业家协会"/>
    <s v="第49名"/>
    <s v="国药集团一致药业股份有限公司"/>
    <n v="2018"/>
    <x v="13"/>
    <n v="49"/>
    <n v="100"/>
    <n v="0.51485148514851486"/>
    <n v="5.1485148514851486"/>
  </r>
  <r>
    <n v="1"/>
    <s v="2018中国最具影响力医药企业百强"/>
    <s v="企业榜"/>
    <s v="中国董事局网、中国数据研究中心"/>
    <s v="第59位"/>
    <s v="深圳中国农大科技股份有限公司"/>
    <n v="2019"/>
    <x v="14"/>
    <n v="59"/>
    <n v="100"/>
    <n v="0.41584158415841588"/>
    <n v="5.4059405940594063"/>
  </r>
  <r>
    <n v="1"/>
    <s v="2019年度中国医药工业百强榜"/>
    <s v="企业榜"/>
    <s v="医药经济报、米内网"/>
    <s v="第73位"/>
    <s v="安徽丰原药业股份有限公司"/>
    <n v="2020"/>
    <x v="15"/>
    <n v="73"/>
    <n v="100"/>
    <n v="0.27722772277227725"/>
    <n v="4.1584158415841586"/>
  </r>
  <r>
    <n v="1"/>
    <s v="中国互联网20年大国品牌1000强"/>
    <s v="品牌产品榜"/>
    <s v="eNet硅谷动力"/>
    <s v="第482位"/>
    <s v="南华生物"/>
    <n v="2018"/>
    <x v="9"/>
    <n v="482"/>
    <n v="1000"/>
    <n v="0.51848151848151847"/>
    <n v="5.7032967032967035"/>
  </r>
  <r>
    <n v="1"/>
    <s v="2020新型建筑材料企业TOP30"/>
    <s v="企业榜"/>
    <s v="eNet硅谷动力"/>
    <s v="第11位"/>
    <s v="华塑控股股份有限公司"/>
    <n v="2020"/>
    <x v="16"/>
    <n v="11"/>
    <n v="30"/>
    <n v="0.64516129032258063"/>
    <n v="14.193548387096774"/>
  </r>
  <r>
    <n v="1"/>
    <s v="2020中国医药创新企业100强"/>
    <s v="企业榜"/>
    <s v="2020中国医药企业家科学家投资家大会"/>
    <s v="第54名"/>
    <s v="亿帆医药股份有限公司"/>
    <n v="2020"/>
    <x v="17"/>
    <n v="54"/>
    <n v="100"/>
    <n v="0.46534653465346532"/>
    <n v="8.8415841584158414"/>
  </r>
  <r>
    <n v="2"/>
    <s v="2020中国新经济企业500强"/>
    <s v="企业榜"/>
    <s v="中国企业评价协会"/>
    <s v="第326名"/>
    <s v="亿帆医药股份有限公司"/>
    <n v="2020"/>
    <x v="17"/>
    <n v="326"/>
    <n v="500"/>
    <n v="0.34930139720558884"/>
    <n v="6.6367265469061882"/>
  </r>
  <r>
    <n v="3"/>
    <s v="2020世茂海峡?胡润中国500强民营企业排行榜"/>
    <s v="企业榜"/>
    <s v="胡润研究院"/>
    <s v="第363名"/>
    <s v="亿帆医药股份有限公司"/>
    <n v="2020"/>
    <x v="17"/>
    <n v="363"/>
    <n v="500"/>
    <n v="0.27544910179640714"/>
    <n v="6.8862275449101782"/>
  </r>
  <r>
    <n v="4"/>
    <s v="2020中国工业企业市值2000强"/>
    <s v="企业榜"/>
    <s v="中国工业报"/>
    <s v="第420名"/>
    <s v="亿帆医药股份有限公司"/>
    <n v="2020"/>
    <x v="17"/>
    <n v="420"/>
    <n v="2000"/>
    <n v="0.79010494752623694"/>
    <n v="19.752623688155925"/>
  </r>
  <r>
    <n v="5"/>
    <s v="2019年度中国医药工业百强榜"/>
    <s v="企业榜"/>
    <s v="医药经济报、米内网"/>
    <s v="第40名"/>
    <s v="亿帆医药股份有限公司"/>
    <n v="2020"/>
    <x v="17"/>
    <n v="40"/>
    <n v="100"/>
    <n v="0.60396039603960394"/>
    <n v="9.0594059405940595"/>
  </r>
  <r>
    <n v="6"/>
    <s v="2019中国医药企业品牌影响力排行榜"/>
    <s v="品牌产品榜"/>
    <s v="eNet硅谷动力"/>
    <s v="第57名"/>
    <s v="亿帆医药"/>
    <n v="2019"/>
    <x v="17"/>
    <n v="57"/>
    <n v="101"/>
    <n v="0.44117647058823528"/>
    <n v="6.617647058823529"/>
  </r>
  <r>
    <n v="7"/>
    <s v="2019中国医药工业100强"/>
    <s v="企业榜"/>
    <s v="eNet硅谷动力"/>
    <s v="第48名"/>
    <s v="亿帆医药股份有限公司"/>
    <n v="2019"/>
    <x v="17"/>
    <n v="48"/>
    <n v="100"/>
    <n v="0.52475247524752477"/>
    <n v="7.8712871287128721"/>
  </r>
  <r>
    <n v="8"/>
    <s v="2019健康中国创新企业排行榜"/>
    <s v="企业榜"/>
    <s v="eNet硅谷动力"/>
    <s v="第33名"/>
    <s v="亿帆医药股份有限公司"/>
    <n v="2019"/>
    <x v="17"/>
    <n v="33"/>
    <n v="101"/>
    <n v="0.67647058823529416"/>
    <n v="10.147058823529413"/>
  </r>
  <r>
    <n v="9"/>
    <s v="2019浙商互联网指数TOP300"/>
    <s v="企业榜"/>
    <s v="eNet硅谷动力"/>
    <s v="第189名"/>
    <s v="亿帆医药股份有限公司"/>
    <n v="2019"/>
    <x v="17"/>
    <n v="189"/>
    <n v="300"/>
    <n v="0.37209302325581395"/>
    <n v="4.0930232558139537"/>
  </r>
  <r>
    <n v="10"/>
    <s v="2019年中国医药工业百强企业"/>
    <s v="企业榜"/>
    <s v="全国工商联医药业商会"/>
    <s v="第51名"/>
    <s v="亿帆医药股份有限公司"/>
    <n v="2019"/>
    <x v="17"/>
    <n v="51"/>
    <n v="100"/>
    <n v="0.49504950495049505"/>
    <n v="6.435643564356436"/>
  </r>
  <r>
    <n v="11"/>
    <s v="2019浙商全国500强排行榜"/>
    <s v="企业榜"/>
    <s v="《浙商》"/>
    <s v="第223名"/>
    <s v="亿帆医药股份有限公司"/>
    <n v="2019"/>
    <x v="17"/>
    <n v="223"/>
    <n v="500"/>
    <n v="0.55489021956087825"/>
    <n v="6.1037924151696608"/>
  </r>
  <r>
    <n v="12"/>
    <s v="2018中国医药企业品牌影响力排行榜"/>
    <s v="品牌产品榜"/>
    <s v="eNet硅谷动力"/>
    <s v="第53名"/>
    <s v="亿帆医药"/>
    <n v="2018"/>
    <x v="17"/>
    <n v="53"/>
    <n v="101"/>
    <n v="0.48039215686274506"/>
    <n v="5.284313725490196"/>
  </r>
  <r>
    <n v="13"/>
    <s v="中国互联网20年大国品牌1000强"/>
    <s v="品牌产品榜"/>
    <s v="eNet硅谷动力"/>
    <s v="第775名"/>
    <s v="亿帆医药"/>
    <n v="2018"/>
    <x v="17"/>
    <n v="775"/>
    <n v="1000"/>
    <n v="0.22577422577422579"/>
    <n v="2.4835164835164836"/>
  </r>
  <r>
    <n v="1"/>
    <s v="2020年河南省企业100强"/>
    <s v="企业榜"/>
    <s v="河南企业家联合会"/>
    <s v="第84名"/>
    <s v="华兰生物工程股份有限公司"/>
    <n v="2020"/>
    <x v="18"/>
    <n v="84"/>
    <n v="100"/>
    <n v="0.16831683168316836"/>
    <n v="2.0198019801980203"/>
  </r>
  <r>
    <n v="2"/>
    <s v="2020世茂海峡?胡润中国500强民营企业排行榜"/>
    <s v="企业榜"/>
    <s v="胡润研究院"/>
    <s v="第81名"/>
    <s v="华兰生物工程股份有限公司"/>
    <n v="2020"/>
    <x v="18"/>
    <n v="81"/>
    <n v="500"/>
    <n v="0.83832335329341312"/>
    <n v="20.958083832335326"/>
  </r>
  <r>
    <n v="3"/>
    <s v="2020中国工业企业市值2000强"/>
    <s v="企业榜"/>
    <s v="中国工业报"/>
    <s v="第105名"/>
    <s v="华兰生物工程股份有限公司"/>
    <n v="2020"/>
    <x v="18"/>
    <n v="105"/>
    <n v="2000"/>
    <n v="0.94752623688155924"/>
    <n v="23.68815592203898"/>
  </r>
  <r>
    <n v="4"/>
    <s v="2020中国品牌500强"/>
    <s v="品牌产品榜"/>
    <s v="品牌联盟"/>
    <s v="第262名"/>
    <s v="华兰生物"/>
    <n v="2020"/>
    <x v="18"/>
    <n v="262"/>
    <n v="500"/>
    <n v="0.47704590818363268"/>
    <n v="9.0638722554890201"/>
  </r>
  <r>
    <n v="5"/>
    <s v="2020年中国最具价值品牌500强"/>
    <s v="企业榜"/>
    <s v="过硬研究院、GYbrand"/>
    <s v="第462名"/>
    <s v="华兰生物工程股份有限公司"/>
    <n v="2020"/>
    <x v="18"/>
    <n v="462"/>
    <n v="500"/>
    <n v="7.7844311377245456E-2"/>
    <n v="1.4790419161676636"/>
  </r>
  <r>
    <n v="6"/>
    <s v="2020胡润中国百强大健康民营企业"/>
    <s v="企业榜"/>
    <s v="胡润百富"/>
    <s v="第18名"/>
    <s v="华兰生物工程股份有限公司"/>
    <n v="2020"/>
    <x v="18"/>
    <n v="18"/>
    <n v="100"/>
    <n v="0.82178217821782185"/>
    <n v="20.544554455445546"/>
  </r>
  <r>
    <n v="7"/>
    <s v="2019胡润中国500强民营企业"/>
    <s v="企业榜"/>
    <s v="胡润百富"/>
    <s v="第143名"/>
    <s v="华兰生物工程股份有限公司"/>
    <n v="2020"/>
    <x v="18"/>
    <n v="143"/>
    <n v="500"/>
    <n v="0.71457085828343314"/>
    <n v="15.72055888223553"/>
  </r>
  <r>
    <n v="8"/>
    <s v="2019年度中国生物医药企业TOP20排行榜"/>
    <s v="企业榜"/>
    <s v="医药经济报、米内网"/>
    <s v="第4名"/>
    <s v="华兰生物工程股份有限公司"/>
    <n v="2020"/>
    <x v="18"/>
    <n v="4"/>
    <n v="20"/>
    <n v="0.80952380952380953"/>
    <n v="12.142857142857142"/>
  </r>
  <r>
    <n v="9"/>
    <s v="2019中国医药企业品牌影响力排行榜"/>
    <s v="品牌产品榜"/>
    <s v="eNet硅谷动力"/>
    <s v="第94名"/>
    <s v="华兰生物"/>
    <n v="2019"/>
    <x v="18"/>
    <n v="94"/>
    <n v="101"/>
    <n v="7.8431372549019662E-2"/>
    <n v="1.1764705882352948"/>
  </r>
  <r>
    <n v="10"/>
    <s v="2019中国医药工业100强"/>
    <s v="企业榜"/>
    <s v="eNet硅谷动力"/>
    <s v="第10名"/>
    <s v="华兰生物工程股份有限公司"/>
    <n v="2019"/>
    <x v="18"/>
    <n v="10"/>
    <n v="100"/>
    <n v="0.90099009900990101"/>
    <n v="13.514851485148515"/>
  </r>
  <r>
    <n v="11"/>
    <s v="2019健康中国创新企业排行榜"/>
    <s v="企业榜"/>
    <s v="eNet硅谷动力"/>
    <s v="第34名"/>
    <s v="华兰生物工程股份有限公司"/>
    <n v="2019"/>
    <x v="18"/>
    <n v="34"/>
    <n v="101"/>
    <n v="0.66666666666666674"/>
    <n v="10.000000000000002"/>
  </r>
  <r>
    <n v="12"/>
    <s v="2019最具创新力生物制品企业TOP50"/>
    <s v="企业榜"/>
    <s v="eNet硅谷动力"/>
    <s v="第7名"/>
    <s v="华兰生物工程股份有限公司"/>
    <n v="2019"/>
    <x v="18"/>
    <n v="7"/>
    <n v="50"/>
    <n v="0.86274509803921573"/>
    <n v="12.941176470588236"/>
  </r>
  <r>
    <n v="13"/>
    <s v="2019互联网+制药企业TOP150排行榜"/>
    <s v="企业榜"/>
    <s v="eNet硅谷动力"/>
    <s v="第23名"/>
    <s v="华兰生物工程股份有限公司"/>
    <n v="2019"/>
    <x v="18"/>
    <n v="23"/>
    <n v="150"/>
    <n v="0.84768211920529801"/>
    <n v="12.715231788079469"/>
  </r>
  <r>
    <n v="14"/>
    <s v="2018中国医药企业品牌影响力排行榜"/>
    <s v="品牌产品榜"/>
    <s v="eNet硅谷动力"/>
    <s v="第87名"/>
    <s v="华兰生物"/>
    <n v="2018"/>
    <x v="18"/>
    <n v="87"/>
    <n v="101"/>
    <n v="0.1470588235294118"/>
    <n v="1.6176470588235299"/>
  </r>
  <r>
    <n v="15"/>
    <s v="2018最具创新力生物制品企业TOP50"/>
    <s v="企业榜"/>
    <s v="eNet硅谷动力"/>
    <s v="第8名"/>
    <s v="华兰生物工程股份有限公司"/>
    <n v="2018"/>
    <x v="18"/>
    <n v="8"/>
    <n v="50"/>
    <n v="0.84313725490196079"/>
    <n v="9.2745098039215694"/>
  </r>
  <r>
    <n v="1"/>
    <s v="2020中国医药创新企业100强"/>
    <s v="企业榜"/>
    <s v="2020中国医药企业家科学家投资家大会"/>
    <s v="第19名"/>
    <s v="长春高新技术产业（集团）股份有限公司"/>
    <n v="2020"/>
    <x v="19"/>
    <n v="19"/>
    <n v="100"/>
    <n v="0.81188118811881194"/>
    <n v="15.425742574257427"/>
  </r>
  <r>
    <n v="2"/>
    <s v="2020中国工业企业市值2000强"/>
    <s v="企业榜"/>
    <s v="中国工业报"/>
    <s v="第64名"/>
    <s v="长春高新技术产业（集团）股份有限公司"/>
    <n v="2020"/>
    <x v="19"/>
    <n v="64"/>
    <n v="2000"/>
    <n v="0.96801599200399802"/>
    <n v="24.200399800099952"/>
  </r>
  <r>
    <n v="3"/>
    <s v="2020中国品牌500强"/>
    <s v="品牌产品榜"/>
    <s v="品牌联盟"/>
    <s v="第241名"/>
    <s v="长春高新"/>
    <n v="2020"/>
    <x v="19"/>
    <n v="241"/>
    <n v="500"/>
    <n v="0.51896207584830334"/>
    <n v="9.860279441117763"/>
  </r>
  <r>
    <n v="4"/>
    <s v="2020年中国最具价值品牌500强"/>
    <s v="企业榜"/>
    <s v="过硬研究院、GYbrand"/>
    <s v="第367名"/>
    <s v="长春高新技术产业（集团）股份有限公司"/>
    <n v="2020"/>
    <x v="19"/>
    <n v="367"/>
    <n v="500"/>
    <n v="0.2674650698602794"/>
    <n v="5.0818363273453091"/>
  </r>
  <r>
    <n v="5"/>
    <s v="2019年度中国生物医药企业TOP20排行榜"/>
    <s v="企业榜"/>
    <s v="医药经济报、米内网"/>
    <s v="第2名"/>
    <s v="长春高新技术产业(集团)股份有限公司"/>
    <n v="2020"/>
    <x v="19"/>
    <n v="2"/>
    <n v="20"/>
    <n v="0.90476190476190477"/>
    <n v="13.571428571428571"/>
  </r>
  <r>
    <n v="6"/>
    <s v="2019健康中国创新企业排行榜"/>
    <s v="企业榜"/>
    <s v="eNet硅谷动力"/>
    <s v="第27名"/>
    <s v="长春高新技术产业（集团）股份有限公司"/>
    <n v="2019"/>
    <x v="19"/>
    <n v="27"/>
    <n v="101"/>
    <n v="0.73529411764705888"/>
    <n v="11.029411764705884"/>
  </r>
  <r>
    <n v="7"/>
    <s v="2019最具创新力生物制品企业TOP50"/>
    <s v="企业榜"/>
    <s v="eNet硅谷动力"/>
    <s v="第4名"/>
    <s v="长春高新技术产业（集团）股份有限公司"/>
    <n v="2019"/>
    <x v="19"/>
    <n v="4"/>
    <n v="50"/>
    <n v="0.92156862745098045"/>
    <n v="13.823529411764707"/>
  </r>
  <r>
    <n v="8"/>
    <s v="2018中国最具影响力医药企业百强"/>
    <s v="企业榜"/>
    <s v="中国董事局网、中国数据研究中心"/>
    <s v="第50名"/>
    <s v="长春高新技术产业(集团)股份有限公司"/>
    <n v="2019"/>
    <x v="19"/>
    <n v="50"/>
    <n v="100"/>
    <n v="0.50495049504950495"/>
    <n v="6.564356435643564"/>
  </r>
  <r>
    <n v="9"/>
    <s v="2018最具创新力生物制品企业TOP50"/>
    <s v="企业榜"/>
    <s v="eNet硅谷动力"/>
    <s v="第6名"/>
    <s v="长春高新技术产业（集团）股份有限公司"/>
    <n v="2018"/>
    <x v="19"/>
    <n v="6"/>
    <n v="50"/>
    <n v="0.88235294117647056"/>
    <n v="9.7058823529411757"/>
  </r>
  <r>
    <n v="10"/>
    <s v="中国互联网20年大国品牌1000强"/>
    <s v="品牌产品榜"/>
    <s v="eNet硅谷动力"/>
    <s v="第819名"/>
    <s v="长春高新"/>
    <n v="2018"/>
    <x v="19"/>
    <n v="819"/>
    <n v="1000"/>
    <n v="0.18181818181818177"/>
    <n v="1.9999999999999996"/>
  </r>
  <r>
    <n v="1"/>
    <s v="2020福布斯中国上市公司潜力企业榜"/>
    <s v="企业榜"/>
    <s v="福布斯中国"/>
    <s v="第41位"/>
    <s v="南方双林生物制药股份有限公司"/>
    <n v="2020"/>
    <x v="20"/>
    <n v="41"/>
    <n v="101"/>
    <n v="0.59803921568627449"/>
    <n v="16.745098039215687"/>
  </r>
  <r>
    <n v="2"/>
    <s v="2018山西制造业企业100强排行榜"/>
    <s v="企业榜"/>
    <s v="山西省企业联合会"/>
    <s v="第56位"/>
    <s v="振兴生化股份有限公司"/>
    <n v="2018"/>
    <x v="20"/>
    <n v="56"/>
    <n v="100"/>
    <n v="0.4455445544554455"/>
    <n v="4.455445544554455"/>
  </r>
  <r>
    <n v="1"/>
    <s v="2018中国最具影响力医药企业百强"/>
    <s v="企业榜"/>
    <s v="中国董事局网、中国数据研究中心"/>
    <s v="第72位"/>
    <s v="江苏四环生物股份有限公司"/>
    <n v="2019"/>
    <x v="21"/>
    <n v="72"/>
    <n v="100"/>
    <n v="0.28712871287128716"/>
    <n v="3.7326732673267333"/>
  </r>
  <r>
    <n v="2"/>
    <s v="2018最具创新力生物制品企业TOP50"/>
    <s v="企业榜"/>
    <s v="eNet硅谷动力"/>
    <s v="第25位"/>
    <s v="江苏四环生物股份有限公司"/>
    <n v="2018"/>
    <x v="21"/>
    <n v="25"/>
    <n v="50"/>
    <n v="0.50980392156862742"/>
    <n v="5.6078431372549016"/>
  </r>
  <r>
    <n v="3"/>
    <s v="中国互联网20年大国品牌1000强"/>
    <s v="品牌产品榜"/>
    <s v="eNet硅谷动力"/>
    <s v="第609位"/>
    <s v="四环生物"/>
    <n v="2018"/>
    <x v="21"/>
    <n v="609"/>
    <n v="1000"/>
    <n v="0.39160839160839156"/>
    <n v="4.3076923076923075"/>
  </r>
  <r>
    <n v="1"/>
    <s v="2020中国房地产企业500强排行榜"/>
    <s v="企业榜"/>
    <s v="中国房地产业协会、上海易居房地产研究院中国房地产测评中心"/>
    <s v="第369位"/>
    <s v="万泽实业股份有限公司"/>
    <n v="2020"/>
    <x v="22"/>
    <n v="369"/>
    <n v="500"/>
    <n v="0.26347305389221554"/>
    <n v="5.0059880239520949"/>
  </r>
  <r>
    <n v="2"/>
    <s v="2019中国房地产互联网品牌500强"/>
    <s v="企业榜"/>
    <s v="eNet硅谷动力"/>
    <s v="第311位"/>
    <s v="万泽实业股份有限公司"/>
    <n v="2019"/>
    <x v="22"/>
    <n v="311"/>
    <n v="500"/>
    <n v="0.37924151696606789"/>
    <n v="5.6886227544910186"/>
  </r>
  <r>
    <n v="1"/>
    <s v="中国互联网20年大国品牌1000强"/>
    <s v="品牌产品榜"/>
    <s v="eNet硅谷动力"/>
    <s v="第32位"/>
    <s v="北大医药"/>
    <n v="2018"/>
    <x v="23"/>
    <n v="32"/>
    <n v="1000"/>
    <n v="0.968031968031968"/>
    <n v="10.648351648351648"/>
  </r>
  <r>
    <n v="1"/>
    <s v="2020中国工业企业市值2000强"/>
    <s v="企业榜"/>
    <s v="中国工业报"/>
    <s v="第940位"/>
    <s v="德展大健康股份有限公司"/>
    <n v="2020"/>
    <x v="24"/>
    <n v="940"/>
    <n v="2000"/>
    <n v="0.53023488255872064"/>
    <n v="13.255872063968017"/>
  </r>
  <r>
    <n v="1"/>
    <s v="2020中国工业企业市值2000强"/>
    <s v="企业榜"/>
    <s v="中国工业报"/>
    <s v="第1876位"/>
    <s v="北京中关村科技发展（控股）股份有限公司"/>
    <n v="2020"/>
    <x v="25"/>
    <n v="1876"/>
    <n v="2000"/>
    <n v="6.2468765617191391E-2"/>
    <n v="1.5617191404297848"/>
  </r>
  <r>
    <n v="2"/>
    <s v="2020中国房地产企业500强排行榜"/>
    <s v="企业榜"/>
    <s v="中国房地产业协会、上海易居房地产研究院中国房地产测评中心"/>
    <s v="第439位"/>
    <s v="北京中关村科技发展（控股）股份有限公司"/>
    <n v="2020"/>
    <x v="25"/>
    <n v="439"/>
    <n v="500"/>
    <n v="0.12375249500998009"/>
    <n v="2.3512974051896216"/>
  </r>
  <r>
    <n v="3"/>
    <s v="2019中国房地产互联网品牌500强"/>
    <s v="企业榜"/>
    <s v="eNet硅谷动力"/>
    <s v="第70位"/>
    <s v="北京中关村科技发展(控股)股份有限公司"/>
    <n v="2019"/>
    <x v="25"/>
    <n v="70"/>
    <n v="500"/>
    <n v="0.86027944111776444"/>
    <n v="12.904191616766466"/>
  </r>
  <r>
    <n v="1"/>
    <s v="2020中国工业企业市值2000强"/>
    <s v="企业榜"/>
    <s v="中国工业报"/>
    <s v="第1277名"/>
    <s v="上海科华生物工程股份有限公司"/>
    <n v="2020"/>
    <x v="26"/>
    <n v="1277"/>
    <n v="2000"/>
    <n v="0.36181909045477256"/>
    <n v="9.0454772613693137"/>
  </r>
  <r>
    <n v="2"/>
    <s v="2020上海市制造业企业100强"/>
    <s v="企业榜"/>
    <s v="上海市企业联合会"/>
    <s v="第61名"/>
    <s v="上海科华生物工程股份有限公司"/>
    <n v="2020"/>
    <x v="26"/>
    <n v="61"/>
    <n v="100"/>
    <n v="0.39603960396039606"/>
    <n v="4.7524752475247531"/>
  </r>
  <r>
    <n v="3"/>
    <s v="2020上海民营制造业企业100强"/>
    <s v="企业榜"/>
    <s v="上海市企业联合会、上海市企业家协会、上海市经济团体联合会"/>
    <s v="第36名"/>
    <s v="上海科华生物工程股份有限公司"/>
    <n v="2020"/>
    <x v="26"/>
    <n v="36"/>
    <n v="100"/>
    <n v="0.64356435643564358"/>
    <n v="7.7227722772277225"/>
  </r>
  <r>
    <n v="4"/>
    <s v="2020上海民营企业100强名单"/>
    <s v="企业榜"/>
    <s v="上海市企业联合会、上海市企业家协会、上海市经济团体联合会"/>
    <s v="第98名"/>
    <s v="上海科华生物工程股份有限公司"/>
    <n v="2020"/>
    <x v="26"/>
    <n v="98"/>
    <n v="100"/>
    <n v="2.9702970297029729E-2"/>
    <n v="0.35643564356435675"/>
  </r>
  <r>
    <n v="5"/>
    <s v="2019医疗器械行业100强"/>
    <s v="企业榜"/>
    <s v="eNet硅谷动力"/>
    <s v="第35名"/>
    <s v="上海科华生物工程股份有限公司"/>
    <n v="2019"/>
    <x v="26"/>
    <n v="35"/>
    <n v="100"/>
    <n v="0.65346534653465349"/>
    <n v="9.8019801980198018"/>
  </r>
  <r>
    <n v="6"/>
    <s v="医疗健康企业100强"/>
    <s v="企业榜"/>
    <s v="eNet硅谷动力"/>
    <s v="第43名"/>
    <s v="上海科华生物工程股份有限公司"/>
    <n v="2018"/>
    <x v="26"/>
    <n v="43"/>
    <n v="100"/>
    <n v="0.57425742574257432"/>
    <n v="6.3168316831683171"/>
  </r>
  <r>
    <n v="7"/>
    <s v="中国互联网20年大国品牌1000强"/>
    <s v="品牌产品榜"/>
    <s v="eNet硅谷动力"/>
    <s v="第386名"/>
    <s v="科华生物"/>
    <n v="2018"/>
    <x v="26"/>
    <n v="386"/>
    <n v="1000"/>
    <n v="0.61438561438561434"/>
    <n v="6.7582417582417573"/>
  </r>
  <r>
    <n v="8"/>
    <s v="2018上海制造业企业100强排行榜"/>
    <s v="企业榜"/>
    <s v="上海市企业联合会"/>
    <s v="第85名"/>
    <s v="上海科华生物工程股份有限公司"/>
    <n v="2018"/>
    <x v="26"/>
    <n v="85"/>
    <n v="100"/>
    <n v="0.15841584158415845"/>
    <n v="1.5841584158415845"/>
  </r>
  <r>
    <n v="1"/>
    <s v="2020中国工业企业市值2000强"/>
    <s v="企业榜"/>
    <s v="中国工业报"/>
    <s v="第421名"/>
    <s v="中山大学达安基因股份有限公司"/>
    <n v="2020"/>
    <x v="27"/>
    <n v="421"/>
    <n v="2000"/>
    <n v="0.78960519740129942"/>
    <n v="19.740129935032485"/>
  </r>
  <r>
    <n v="2"/>
    <s v="2020核酸检测试剂盒生产研发企业榜"/>
    <s v="企业榜"/>
    <s v="eNet硅谷动力"/>
    <s v="第6名"/>
    <s v="中山大学达安基因股份有限公司"/>
    <n v="2020"/>
    <x v="27"/>
    <n v="6"/>
    <n v="101"/>
    <n v="0.94117647058823528"/>
    <n v="20.705882352941178"/>
  </r>
  <r>
    <n v="3"/>
    <s v="2020.02生物检测机构排行"/>
    <s v="企业榜"/>
    <s v="eNet硅谷动力"/>
    <s v="第11名"/>
    <s v="中山大学达安基因股份有限公司"/>
    <n v="2020"/>
    <x v="27"/>
    <n v="11"/>
    <n v="101"/>
    <n v="0.89215686274509798"/>
    <n v="19.627450980392155"/>
  </r>
  <r>
    <n v="4"/>
    <s v="2019年度中国医疗器械（含IVD）企业TOP20排行榜"/>
    <s v="企业榜"/>
    <s v="医药经济报、米内网"/>
    <s v="第17名"/>
    <s v="中山大学达安基因股份有限公司"/>
    <n v="2020"/>
    <x v="27"/>
    <n v="17"/>
    <n v="20"/>
    <n v="0.19047619047619047"/>
    <n v="2.8571428571428568"/>
  </r>
  <r>
    <n v="5"/>
    <s v="2019健康中国创新企业排行榜"/>
    <s v="企业榜"/>
    <s v="eNet硅谷动力"/>
    <s v="第77名"/>
    <s v="中山大学达安基因股份有限公司"/>
    <n v="2019"/>
    <x v="27"/>
    <n v="77"/>
    <n v="101"/>
    <n v="0.24509803921568629"/>
    <n v="3.6764705882352944"/>
  </r>
  <r>
    <n v="6"/>
    <s v="2019第三方检测机构排行榜"/>
    <s v="企业榜"/>
    <s v="eNet硅谷动力"/>
    <s v="第11名"/>
    <s v="达安基因"/>
    <n v="2019"/>
    <x v="27"/>
    <n v="11"/>
    <n v="101"/>
    <n v="0.89215686274509798"/>
    <n v="13.382352941176469"/>
  </r>
  <r>
    <n v="7"/>
    <s v="2019最具创新力生物制品企业TOP50"/>
    <s v="企业榜"/>
    <s v="eNet硅谷动力"/>
    <s v="第26名"/>
    <s v="中山大学达安基因股份有限公司"/>
    <n v="2019"/>
    <x v="27"/>
    <n v="26"/>
    <n v="50"/>
    <n v="0.49019607843137258"/>
    <n v="7.3529411764705888"/>
  </r>
  <r>
    <n v="8"/>
    <s v="2019医疗器械行业100强"/>
    <s v="企业榜"/>
    <s v="eNet硅谷动力"/>
    <s v="第25名"/>
    <s v="中山大学达安基因股份有限公司"/>
    <n v="2019"/>
    <x v="27"/>
    <n v="25"/>
    <n v="100"/>
    <n v="0.75247524752475248"/>
    <n v="11.287128712871286"/>
  </r>
  <r>
    <n v="9"/>
    <s v="医疗健康企业100强"/>
    <s v="企业榜"/>
    <s v="eNet硅谷动力"/>
    <s v="第14名"/>
    <s v="中山大学达安基因股份有限公司"/>
    <n v="2018"/>
    <x v="27"/>
    <n v="14"/>
    <n v="100"/>
    <n v="0.86138613861386137"/>
    <n v="9.4752475247524757"/>
  </r>
  <r>
    <n v="10"/>
    <s v="中国互联网20年大国品牌1000强"/>
    <s v="品牌产品榜"/>
    <s v="eNet硅谷动力"/>
    <s v="第65名"/>
    <s v="达安基因"/>
    <n v="2018"/>
    <x v="27"/>
    <n v="65"/>
    <n v="1000"/>
    <n v="0.93506493506493504"/>
    <n v="10.285714285714285"/>
  </r>
  <r>
    <n v="1"/>
    <s v="2020中国工业企业市值2000强"/>
    <s v="企业榜"/>
    <s v="中国工业报"/>
    <s v="第1057名"/>
    <s v="北京双鹭药业股份有限公司"/>
    <n v="2020"/>
    <x v="28"/>
    <n v="1057"/>
    <n v="2000"/>
    <n v="0.47176411794102946"/>
    <n v="11.794102948525737"/>
  </r>
  <r>
    <n v="2"/>
    <s v="2019年度中国医药工业百强榜"/>
    <s v="企业榜"/>
    <s v="医药经济报、米内网"/>
    <s v="第61名"/>
    <s v="北京双鹭药业股份有限公司"/>
    <n v="2020"/>
    <x v="28"/>
    <n v="61"/>
    <n v="100"/>
    <n v="0.39603960396039606"/>
    <n v="5.9405940594059405"/>
  </r>
  <r>
    <n v="3"/>
    <s v="2019中国医药工业100强"/>
    <s v="企业榜"/>
    <s v="eNet硅谷动力"/>
    <s v="第55名"/>
    <s v="北京双鹭药业股份有限公司"/>
    <n v="2019"/>
    <x v="28"/>
    <n v="55"/>
    <n v="100"/>
    <n v="0.45544554455445541"/>
    <n v="6.8316831683168306"/>
  </r>
  <r>
    <n v="4"/>
    <s v="2019最具创新力生物制品企业TOP50"/>
    <s v="企业榜"/>
    <s v="eNet硅谷动力"/>
    <s v="第19名"/>
    <s v="北京双鹭药业股份有限公司"/>
    <n v="2019"/>
    <x v="28"/>
    <n v="19"/>
    <n v="50"/>
    <n v="0.62745098039215685"/>
    <n v="9.4117647058823533"/>
  </r>
  <r>
    <n v="5"/>
    <s v="2019最值得关注的上市科技公司（智能医疗方向）"/>
    <s v="企业榜"/>
    <s v="eNet硅谷动力"/>
    <s v="第15名"/>
    <s v="北京双鹭药业股份有限公司"/>
    <n v="2019"/>
    <x v="28"/>
    <n v="15"/>
    <n v="101"/>
    <n v="0.8529411764705882"/>
    <n v="12.794117647058822"/>
  </r>
  <r>
    <n v="6"/>
    <s v="2019最值得关注的上市科技公司（总榜）"/>
    <s v="企业榜"/>
    <s v="eNet硅谷动力"/>
    <s v="第74名"/>
    <s v="北京双鹭药业股份有限公司"/>
    <n v="2019"/>
    <x v="28"/>
    <n v="74"/>
    <n v="101"/>
    <n v="0.27450980392156865"/>
    <n v="4.1176470588235299"/>
  </r>
  <r>
    <n v="7"/>
    <s v="2018中国最具影响力医药企业百强"/>
    <s v="企业榜"/>
    <s v="中国董事局网、中国数据研究中心"/>
    <s v="第57名"/>
    <s v="北京双鹭药业股份有限公司"/>
    <n v="2019"/>
    <x v="28"/>
    <n v="57"/>
    <n v="100"/>
    <n v="0.4356435643564357"/>
    <n v="5.663366336633664"/>
  </r>
  <r>
    <n v="8"/>
    <s v="2018最具创新力生物制品企业TOP50"/>
    <s v="企业榜"/>
    <s v="eNet硅谷动力"/>
    <s v="第10名"/>
    <s v="北京双鹭药业股份有限公司"/>
    <n v="2018"/>
    <x v="28"/>
    <n v="10"/>
    <n v="50"/>
    <n v="0.80392156862745101"/>
    <n v="8.8431372549019613"/>
  </r>
  <r>
    <n v="9"/>
    <s v="中国互联网20年大国品牌1000强"/>
    <s v="品牌产品榜"/>
    <s v="eNet硅谷动力"/>
    <s v="第599名"/>
    <s v="双鹭药业"/>
    <n v="2018"/>
    <x v="28"/>
    <n v="599"/>
    <n v="1000"/>
    <n v="0.40159840159840154"/>
    <n v="4.417582417582417"/>
  </r>
  <r>
    <n v="1"/>
    <s v="2020中国新经济企业500强"/>
    <s v="企业榜"/>
    <s v="中国企业评价协会"/>
    <s v="第163名"/>
    <s v="上海莱士血液制品股份有限公司"/>
    <n v="2020"/>
    <x v="29"/>
    <n v="163"/>
    <n v="500"/>
    <n v="0.67465069860279447"/>
    <n v="12.818363273453095"/>
  </r>
  <r>
    <n v="2"/>
    <s v="2020世茂海峡?胡润中国500强民营企业排行榜"/>
    <s v="企业榜"/>
    <s v="胡润研究院"/>
    <s v="第171名"/>
    <s v="上海莱士血液制品股份有限公司"/>
    <n v="2020"/>
    <x v="29"/>
    <n v="171"/>
    <n v="500"/>
    <n v="0.6586826347305389"/>
    <n v="16.467065868263472"/>
  </r>
  <r>
    <n v="3"/>
    <s v="2020中国工业企业市值2000强"/>
    <s v="企业榜"/>
    <s v="中国工业报"/>
    <s v="第233名"/>
    <s v="上海莱士血液制品股份有限公司"/>
    <n v="2020"/>
    <x v="29"/>
    <n v="233"/>
    <n v="2000"/>
    <n v="0.88355822088955527"/>
    <n v="22.08895552223888"/>
  </r>
  <r>
    <n v="4"/>
    <s v="2020胡润中国百强大健康民营企业"/>
    <s v="企业榜"/>
    <s v="胡润百富"/>
    <s v="第25名"/>
    <s v="上海莱士血液制品股份有限公司"/>
    <n v="2020"/>
    <x v="29"/>
    <n v="25"/>
    <n v="100"/>
    <n v="0.75247524752475248"/>
    <n v="18.811881188118811"/>
  </r>
  <r>
    <n v="5"/>
    <s v="2019胡润中国500强民营企业"/>
    <s v="企业榜"/>
    <s v="胡润百富"/>
    <s v="第189名"/>
    <s v="上海莱士血液制品股份有限公司"/>
    <n v="2020"/>
    <x v="29"/>
    <n v="189"/>
    <n v="500"/>
    <n v="0.6227544910179641"/>
    <n v="13.700598802395209"/>
  </r>
  <r>
    <n v="6"/>
    <s v="2019年度中国生物医药企业TOP20排行榜"/>
    <s v="企业榜"/>
    <s v="医药经济报、米内网"/>
    <s v="第11名"/>
    <s v="上海莱士血液制品股份有限公司"/>
    <n v="2020"/>
    <x v="29"/>
    <n v="11"/>
    <n v="20"/>
    <n v="0.47619047619047616"/>
    <n v="7.1428571428571423"/>
  </r>
  <r>
    <n v="7"/>
    <s v="2019中国医药企业品牌影响力排行榜"/>
    <s v="品牌产品榜"/>
    <s v="eNet硅谷动力"/>
    <s v="第47名"/>
    <s v="上海莱士"/>
    <n v="2019"/>
    <x v="29"/>
    <n v="47"/>
    <n v="101"/>
    <n v="0.53921568627450989"/>
    <n v="8.0882352941176485"/>
  </r>
  <r>
    <n v="8"/>
    <s v="2019中国医药工业100强"/>
    <s v="企业榜"/>
    <s v="eNet硅谷动力"/>
    <s v="第17名"/>
    <s v="上海莱士血液制品股份有限公司"/>
    <n v="2019"/>
    <x v="29"/>
    <n v="17"/>
    <n v="100"/>
    <n v="0.83168316831683164"/>
    <n v="12.475247524752474"/>
  </r>
  <r>
    <n v="9"/>
    <s v="2019健康中国创新企业排行榜"/>
    <s v="企业榜"/>
    <s v="eNet硅谷动力"/>
    <s v="第7名"/>
    <s v="上海莱士血液制品股份有限公司"/>
    <n v="2019"/>
    <x v="29"/>
    <n v="7"/>
    <n v="101"/>
    <n v="0.93137254901960786"/>
    <n v="13.970588235294118"/>
  </r>
  <r>
    <n v="10"/>
    <s v="2018中国医药企业品牌影响力排行榜"/>
    <s v="品牌产品榜"/>
    <s v="eNet硅谷动力"/>
    <s v="第43名"/>
    <s v="上海莱士"/>
    <n v="2018"/>
    <x v="29"/>
    <n v="43"/>
    <n v="101"/>
    <n v="0.57843137254901955"/>
    <n v="6.3627450980392153"/>
  </r>
  <r>
    <n v="1"/>
    <s v="2020世茂海峡?胡润中国500强民营企业排行榜"/>
    <s v="企业榜"/>
    <s v="胡润研究院"/>
    <s v="第375名"/>
    <s v="深圳市海普瑞药业集团股份有限公司"/>
    <n v="2020"/>
    <x v="30"/>
    <n v="375"/>
    <n v="500"/>
    <n v="0.25149700598802394"/>
    <n v="6.2874251497005984"/>
  </r>
  <r>
    <n v="2"/>
    <s v="2020中国工业企业市值2000强"/>
    <s v="企业榜"/>
    <s v="中国工业报"/>
    <s v="第417名"/>
    <s v="深圳市海普瑞药业集团股份有限公司"/>
    <n v="2020"/>
    <x v="30"/>
    <n v="417"/>
    <n v="2000"/>
    <n v="0.79160419790104952"/>
    <n v="19.790104947526238"/>
  </r>
  <r>
    <n v="3"/>
    <s v="2020深圳企业500强"/>
    <s v="企业榜"/>
    <s v="中国企业联合会、中国企业家协会、深圳市企业联合会、深圳市企业家协会"/>
    <s v="第271名"/>
    <s v="深圳市海普瑞药业集团股份有限公司"/>
    <n v="2020"/>
    <x v="30"/>
    <n v="271"/>
    <n v="500"/>
    <n v="0.45908183632734534"/>
    <n v="5.5089820359281436"/>
  </r>
  <r>
    <n v="4"/>
    <s v="2019年度中国医药工业百强榜"/>
    <s v="企业榜"/>
    <s v="医药经济报、米内网"/>
    <s v="第29名"/>
    <s v="深圳市海普瑞药业集团股份有限公司"/>
    <n v="2020"/>
    <x v="30"/>
    <n v="29"/>
    <n v="100"/>
    <n v="0.71287128712871284"/>
    <n v="10.693069306930692"/>
  </r>
  <r>
    <n v="5"/>
    <s v="2019中国医药工业100强"/>
    <s v="企业榜"/>
    <s v="eNet硅谷动力"/>
    <s v="第42名"/>
    <s v="深圳市海普瑞药业集团股份有限公司"/>
    <n v="2019"/>
    <x v="30"/>
    <n v="42"/>
    <n v="100"/>
    <n v="0.58415841584158423"/>
    <n v="8.7623762376237639"/>
  </r>
  <r>
    <n v="6"/>
    <s v="2019健康中国创新企业排行榜"/>
    <s v="企业榜"/>
    <s v="eNet硅谷动力"/>
    <s v="第54名"/>
    <s v="深圳市海普瑞药业集团股份有限公司"/>
    <n v="2019"/>
    <x v="30"/>
    <n v="54"/>
    <n v="101"/>
    <n v="0.47058823529411764"/>
    <n v="7.0588235294117645"/>
  </r>
  <r>
    <n v="7"/>
    <s v="2019广东企业500强排行榜"/>
    <s v="企业榜"/>
    <s v="广东省企业联合会、广东省企业家协会"/>
    <s v="第261名"/>
    <s v="深圳市海普瑞药业集团股份有限公司"/>
    <n v="2019"/>
    <x v="30"/>
    <n v="261"/>
    <n v="500"/>
    <n v="0.47904191616766467"/>
    <n v="5.2694610778443112"/>
  </r>
  <r>
    <n v="1"/>
    <s v="2020中国工业企业市值2000强"/>
    <s v="企业榜"/>
    <s v="中国工业报"/>
    <s v="第1297位"/>
    <s v="深圳市卫光生物制品股份有限公司"/>
    <n v="2020"/>
    <x v="31"/>
    <n v="1297"/>
    <n v="2000"/>
    <n v="0.35182408795602194"/>
    <n v="8.7956021989005482"/>
  </r>
  <r>
    <n v="2"/>
    <s v="2020深圳企业500强"/>
    <s v="企业榜"/>
    <s v="中国企业联合会、中国企业家协会、深圳市企业联合会、深圳市企业家协会"/>
    <s v="第375位"/>
    <s v="深圳市卫光生物制品股份有限公司"/>
    <n v="2020"/>
    <x v="31"/>
    <n v="375"/>
    <n v="500"/>
    <n v="0.25149700598802394"/>
    <n v="3.0179640718562872"/>
  </r>
  <r>
    <n v="1"/>
    <s v="2019健康中国创新企业排行榜"/>
    <s v="企业榜"/>
    <s v="eNet硅谷动力"/>
    <s v="第72位"/>
    <s v="武汉明德生物科技股份有限公司"/>
    <n v="2019"/>
    <x v="32"/>
    <n v="72"/>
    <n v="101"/>
    <n v="0.29411764705882348"/>
    <n v="4.4117647058823524"/>
  </r>
  <r>
    <n v="2"/>
    <s v="2019医疗器械行业100强"/>
    <s v="企业榜"/>
    <s v="eNet硅谷动力"/>
    <s v="第52位"/>
    <s v="武汉明德生物科技股份有限公司"/>
    <n v="2019"/>
    <x v="32"/>
    <n v="52"/>
    <n v="100"/>
    <n v="0.48514851485148514"/>
    <n v="7.2772277227722775"/>
  </r>
  <r>
    <n v="3"/>
    <s v="2019互联网+制药企业TOP150排行榜"/>
    <s v="企业榜"/>
    <s v="eNet硅谷动力"/>
    <s v="第29位"/>
    <s v="武汉明德生物科技股份有限公司"/>
    <n v="2019"/>
    <x v="32"/>
    <n v="29"/>
    <n v="150"/>
    <n v="0.80794701986754969"/>
    <n v="12.119205298013245"/>
  </r>
  <r>
    <n v="1"/>
    <s v="2020中国新经济企业500强"/>
    <s v="企业榜"/>
    <s v="中国企业评价协会"/>
    <s v="第338位"/>
    <s v="安徽安科生物工程(集团)股份有限公司"/>
    <n v="2020"/>
    <x v="33"/>
    <n v="338"/>
    <n v="500"/>
    <n v="0.32534930139720564"/>
    <n v="6.1816367265469072"/>
  </r>
  <r>
    <n v="2"/>
    <s v="2020世茂海峡•胡润中国500强民营企业排行榜"/>
    <s v="企业榜"/>
    <s v="胡润研究院"/>
    <s v="第497位"/>
    <s v="安徽安科生物工程（集团）股份有限公司"/>
    <n v="2020"/>
    <x v="33"/>
    <n v="497"/>
    <n v="500"/>
    <n v="7.9840319361277334E-3"/>
    <n v="0.19960079840319334"/>
  </r>
  <r>
    <n v="3"/>
    <s v="2020中国工业企业市值2000强"/>
    <s v="企业榜"/>
    <s v="中国工业报"/>
    <s v="第584位"/>
    <s v="安徽安科生物工程（集团）股份有限公司"/>
    <n v="2020"/>
    <x v="33"/>
    <n v="584"/>
    <n v="2000"/>
    <n v="0.70814592703648183"/>
    <n v="17.703648175912047"/>
  </r>
  <r>
    <n v="4"/>
    <s v="2020胡润中国百强大健康民营企业"/>
    <s v="企业榜"/>
    <s v="胡润百富"/>
    <s v="第91位"/>
    <s v="安徽安科生物工程（集团）股份有限公司"/>
    <n v="2020"/>
    <x v="33"/>
    <n v="91"/>
    <n v="100"/>
    <n v="9.9009900990098987E-2"/>
    <n v="2.4752475247524748"/>
  </r>
  <r>
    <n v="5"/>
    <s v="2019年度原创科技企业排行榜"/>
    <s v="企业榜"/>
    <s v="eNet硅谷动力"/>
    <s v="第33位"/>
    <s v="安徽安科生物工程(集团)股份有限公司"/>
    <n v="2020"/>
    <x v="33"/>
    <n v="33"/>
    <n v="101"/>
    <n v="0.67647058823529416"/>
    <n v="10.147058823529413"/>
  </r>
  <r>
    <n v="6"/>
    <s v="2019胡润中国500强民营企业"/>
    <s v="企业榜"/>
    <s v="胡润百富"/>
    <s v="第443位"/>
    <s v="安徽安科生物工程（集团）股份有限公司"/>
    <n v="2020"/>
    <x v="33"/>
    <n v="443"/>
    <n v="500"/>
    <n v="0.11576846307385225"/>
    <n v="2.5469061876247494"/>
  </r>
  <r>
    <n v="7"/>
    <s v="2020安徽省民营企业制造业综合百强"/>
    <s v="企业榜"/>
    <s v="安徽省工商联、安徽省经信厅、安徽省市场监管局"/>
    <s v="第48位"/>
    <s v="安徽安科生物工程(集团)股份有限公司"/>
    <n v="2020"/>
    <x v="33"/>
    <n v="48"/>
    <n v="100"/>
    <n v="0.52475247524752477"/>
    <n v="6.2970297029702973"/>
  </r>
  <r>
    <n v="8"/>
    <s v="2019健康中国创新企业排行榜"/>
    <s v="企业榜"/>
    <s v="eNet硅谷动力"/>
    <s v="第67位"/>
    <s v="安徽安科生物工程（集团）股份有限公司"/>
    <n v="2019"/>
    <x v="33"/>
    <n v="67"/>
    <n v="101"/>
    <n v="0.34313725490196079"/>
    <n v="5.1470588235294121"/>
  </r>
  <r>
    <n v="9"/>
    <s v="2019最具创新力生物制品企业TOP50"/>
    <s v="企业榜"/>
    <s v="eNet硅谷动力"/>
    <s v="第17位"/>
    <s v="安徽安科生物工程（集团）股份有限公司"/>
    <n v="2019"/>
    <x v="33"/>
    <n v="17"/>
    <n v="50"/>
    <n v="0.66666666666666674"/>
    <n v="10.000000000000002"/>
  </r>
  <r>
    <n v="10"/>
    <s v="2019互联网+制药企业TOP150排行榜"/>
    <s v="企业榜"/>
    <s v="eNet硅谷动力"/>
    <s v="第16位"/>
    <s v="安徽安科生物工程（集团）股份有限公司"/>
    <n v="2019"/>
    <x v="33"/>
    <n v="16"/>
    <n v="150"/>
    <n v="0.89403973509933776"/>
    <n v="13.410596026490067"/>
  </r>
  <r>
    <n v="1"/>
    <s v="2020光伏企业TOP15"/>
    <s v="企业榜"/>
    <s v="eNet硅谷动力"/>
    <s v="第15位"/>
    <s v="浙江向日葵光能科技股份有限公司"/>
    <n v="2020"/>
    <x v="34"/>
    <n v="15"/>
    <n v="15"/>
    <n v="6.25E-2"/>
    <n v="1.375"/>
  </r>
  <r>
    <n v="2"/>
    <s v="2019中国绿色企业100强"/>
    <s v="企业榜"/>
    <s v="eNet硅谷动力"/>
    <s v="第68位"/>
    <s v="浙江向日葵光能科技股份有限公司"/>
    <n v="2019"/>
    <x v="34"/>
    <n v="68"/>
    <n v="100"/>
    <n v="0.32673267326732669"/>
    <n v="4.9009900990099"/>
  </r>
  <r>
    <n v="3"/>
    <s v="2018中国光伏企业排行榜"/>
    <s v="企业榜"/>
    <s v="eNet硅谷动力"/>
    <s v="第58位"/>
    <s v="浙江向日葵大健康科技股份有限公司"/>
    <n v="2018"/>
    <x v="34"/>
    <n v="58"/>
    <n v="101"/>
    <n v="0.43137254901960786"/>
    <n v="4.7450980392156863"/>
  </r>
  <r>
    <n v="4"/>
    <s v="中国新光伏企业100强"/>
    <s v="企业榜"/>
    <s v="eNet硅谷动力"/>
    <s v="第73位"/>
    <s v="浙江向日葵大健康科技股份有限公司"/>
    <n v="2018"/>
    <x v="34"/>
    <n v="73"/>
    <n v="100"/>
    <n v="0.27722772277227725"/>
    <n v="3.0495049504950495"/>
  </r>
  <r>
    <n v="1"/>
    <s v="2020中国医药创新企业100强"/>
    <s v="企业榜"/>
    <s v="2020中国医药企业家科学家投资家大会"/>
    <s v="第49名"/>
    <s v="重庆智飞生物制品股份有限公司"/>
    <n v="2020"/>
    <x v="35"/>
    <n v="49"/>
    <n v="100"/>
    <n v="0.51485148514851486"/>
    <n v="9.782178217821782"/>
  </r>
  <r>
    <n v="2"/>
    <s v="2020中国新经济企业500强"/>
    <s v="企业榜"/>
    <s v="中国企业评价协会"/>
    <s v="第64名"/>
    <s v="重庆智飞生物制品股份有限公司"/>
    <n v="2020"/>
    <x v="35"/>
    <n v="64"/>
    <n v="500"/>
    <n v="0.87225548902195604"/>
    <n v="16.572854291417165"/>
  </r>
  <r>
    <n v="3"/>
    <s v="2020世茂海峡?胡润中国500强民营企业排行榜"/>
    <s v="企业榜"/>
    <s v="胡润研究院"/>
    <s v="第34名"/>
    <s v="重庆智飞生物制品股份有限公司"/>
    <n v="2020"/>
    <x v="35"/>
    <n v="34"/>
    <n v="500"/>
    <n v="0.93213572854291415"/>
    <n v="23.303393213572853"/>
  </r>
  <r>
    <n v="4"/>
    <s v="2020中国工业企业市值2000强"/>
    <s v="企业榜"/>
    <s v="中国工业报"/>
    <s v="第38名"/>
    <s v="重庆智飞生物制品股份有限公司"/>
    <n v="2020"/>
    <x v="35"/>
    <n v="38"/>
    <n v="2000"/>
    <n v="0.9810094952523738"/>
    <n v="24.525237381309346"/>
  </r>
  <r>
    <n v="5"/>
    <s v="2020中国制造业民营企业500强"/>
    <s v="企业榜"/>
    <s v="全国工商联"/>
    <s v="第445名"/>
    <s v="重庆智飞生物制品股份有限公司"/>
    <n v="2020"/>
    <x v="35"/>
    <n v="445"/>
    <n v="500"/>
    <n v="0.11177644710578838"/>
    <n v="2.7944111776447094"/>
  </r>
  <r>
    <n v="6"/>
    <s v="2020重庆制造业企业100强名单"/>
    <s v="企业榜"/>
    <s v="重庆市企业联合会"/>
    <s v="第19名"/>
    <s v="重庆智飞生物制品股份有限公司"/>
    <n v="2020"/>
    <x v="35"/>
    <n v="19"/>
    <n v="100"/>
    <n v="0.81188118811881194"/>
    <n v="9.7425742574257441"/>
  </r>
  <r>
    <n v="7"/>
    <s v="2020重庆企业100强名单"/>
    <s v="企业榜"/>
    <s v="重庆市企业联合会"/>
    <s v="第41名"/>
    <s v="重庆智飞生物制品股份有限公司"/>
    <n v="2020"/>
    <x v="35"/>
    <n v="41"/>
    <n v="100"/>
    <n v="0.59405940594059403"/>
    <n v="7.1287128712871279"/>
  </r>
  <r>
    <n v="8"/>
    <s v="2020中国品牌500强"/>
    <s v="品牌产品榜"/>
    <s v="品牌联盟"/>
    <s v="第181名"/>
    <s v="智飞生物"/>
    <n v="2020"/>
    <x v="35"/>
    <n v="181"/>
    <n v="500"/>
    <n v="0.63872255489021956"/>
    <n v="12.135728542914173"/>
  </r>
  <r>
    <n v="9"/>
    <s v="2020年中国最具价值品牌500强"/>
    <s v="企业榜"/>
    <s v="过硬研究院、GYbrand"/>
    <s v="第342名"/>
    <s v="重庆智飞生物制品股份有限公司"/>
    <n v="2020"/>
    <x v="35"/>
    <n v="342"/>
    <n v="500"/>
    <n v="0.31736526946107779"/>
    <n v="6.0299401197604778"/>
  </r>
  <r>
    <n v="10"/>
    <s v="2020胡润中国百强大健康民营企业"/>
    <s v="企业榜"/>
    <s v="胡润百富"/>
    <s v="第11名"/>
    <s v="重庆智飞生物制品股份有限公司"/>
    <n v="2020"/>
    <x v="35"/>
    <n v="11"/>
    <n v="100"/>
    <n v="0.8910891089108911"/>
    <n v="22.277227722772277"/>
  </r>
  <r>
    <n v="11"/>
    <s v="2019胡润中国500强民营企业"/>
    <s v="企业榜"/>
    <s v="胡润百富"/>
    <s v="第87名"/>
    <s v="重庆智飞生物制品股份有限公司"/>
    <n v="2020"/>
    <x v="35"/>
    <n v="87"/>
    <n v="500"/>
    <n v="0.82634730538922152"/>
    <n v="18.179640718562872"/>
  </r>
  <r>
    <n v="12"/>
    <s v="2019年度中国生物医药企业TOP20排行榜"/>
    <s v="企业榜"/>
    <s v="医药经济报、米内网"/>
    <s v="第3名"/>
    <s v="重庆智飞生物制品股份有限公司"/>
    <n v="2020"/>
    <x v="35"/>
    <n v="3"/>
    <n v="101"/>
    <n v="0.97058823529411764"/>
    <n v="14.558823529411764"/>
  </r>
  <r>
    <n v="13"/>
    <s v="2019中国医药企业品牌影响力排行榜"/>
    <s v="品牌产品榜"/>
    <s v="eNet硅谷动力"/>
    <s v="第54名"/>
    <s v="智飞生物"/>
    <n v="2019"/>
    <x v="35"/>
    <n v="54"/>
    <n v="101"/>
    <n v="0.47058823529411764"/>
    <n v="7.0588235294117645"/>
  </r>
  <r>
    <n v="14"/>
    <s v="2019健康中国创新企业排行榜"/>
    <s v="企业榜"/>
    <s v="eNet硅谷动力"/>
    <s v="第16名"/>
    <s v="重庆智飞生物制品股份有限公司"/>
    <n v="2019"/>
    <x v="35"/>
    <n v="16"/>
    <n v="101"/>
    <n v="0.84313725490196079"/>
    <n v="12.647058823529411"/>
  </r>
  <r>
    <n v="15"/>
    <s v="2019最具创新力生物制品企业TOP50"/>
    <s v="企业榜"/>
    <s v="eNet硅谷动力"/>
    <s v="第2名"/>
    <s v="重庆智飞生物制品股份有限公司"/>
    <n v="2019"/>
    <x v="35"/>
    <n v="2"/>
    <n v="50"/>
    <n v="0.96078431372549022"/>
    <n v="14.411764705882353"/>
  </r>
  <r>
    <n v="16"/>
    <s v="2019互联网+制药企业TOP150排行榜"/>
    <s v="企业榜"/>
    <s v="eNet硅谷动力"/>
    <s v="第96名"/>
    <s v="重庆智飞生物制品股份有限公司"/>
    <n v="2019"/>
    <x v="35"/>
    <n v="96"/>
    <n v="150"/>
    <n v="0.36423841059602646"/>
    <n v="5.4635761589403966"/>
  </r>
  <r>
    <n v="17"/>
    <s v="2019年中国医药工业百强企业"/>
    <s v="企业榜"/>
    <s v="全国工商联医药业商会"/>
    <s v="第43名"/>
    <s v="重庆智飞生物制品股份有限公司"/>
    <n v="2019"/>
    <x v="35"/>
    <n v="43"/>
    <n v="100"/>
    <n v="0.57425742574257432"/>
    <n v="7.4653465346534666"/>
  </r>
  <r>
    <n v="18"/>
    <s v="2019年重庆民企100强名单"/>
    <s v="企业榜"/>
    <s v="重庆市工商联、重庆市经信委"/>
    <s v="第30名"/>
    <s v="重庆智飞生物制品股份有限公司"/>
    <n v="2019"/>
    <x v="35"/>
    <n v="30"/>
    <n v="100"/>
    <n v="0.70297029702970293"/>
    <n v="7.7326732673267324"/>
  </r>
  <r>
    <n v="19"/>
    <s v="2019重庆企业100强"/>
    <s v="企业榜"/>
    <s v="重庆市企业联合会、企业家协会"/>
    <s v="第66名"/>
    <s v="重庆智飞生物制品股份有限公司"/>
    <n v="2019"/>
    <x v="35"/>
    <n v="66"/>
    <n v="100"/>
    <n v="0.34653465346534651"/>
    <n v="3.8118811881188117"/>
  </r>
  <r>
    <n v="20"/>
    <s v="2019重庆市制造业100强名单"/>
    <s v="企业榜"/>
    <s v="重庆市企业联合会、企业家协会"/>
    <s v="第33名"/>
    <s v="重庆智飞生物制品股份有限公司"/>
    <n v="2019"/>
    <x v="35"/>
    <n v="33"/>
    <n v="100"/>
    <n v="0.6732673267326732"/>
    <n v="7.4059405940594054"/>
  </r>
  <r>
    <n v="21"/>
    <s v="2018中国医药企业品牌影响力排行榜"/>
    <s v="品牌产品榜"/>
    <s v="eNet硅谷动力"/>
    <s v="第50名"/>
    <s v="智飞生物"/>
    <n v="2018"/>
    <x v="35"/>
    <n v="50"/>
    <n v="101"/>
    <n v="0.50980392156862742"/>
    <n v="5.6078431372549016"/>
  </r>
  <r>
    <n v="22"/>
    <s v="2018重庆制造业企业100强排行榜"/>
    <s v="企业榜"/>
    <s v="重庆企业家联合会"/>
    <s v="第68名"/>
    <s v="重庆智飞生物制品股份有限公司"/>
    <n v="2018"/>
    <x v="35"/>
    <n v="68"/>
    <n v="100"/>
    <n v="0.32673267326732669"/>
    <n v="3.2673267326732667"/>
  </r>
  <r>
    <n v="1"/>
    <s v="2020中国新经济企业500强"/>
    <s v="企业榜"/>
    <s v="中国企业评价协会"/>
    <s v="第128名"/>
    <s v="云南沃森生物技术股份有限公司"/>
    <n v="2020"/>
    <x v="36"/>
    <n v="128"/>
    <n v="500"/>
    <n v="0.7445109780439122"/>
    <n v="14.145708582834331"/>
  </r>
  <r>
    <n v="2"/>
    <s v="2020世茂海峡?胡润中国500强民营企业排行榜"/>
    <s v="企业榜"/>
    <s v="胡润研究院"/>
    <s v="第115名"/>
    <s v="云南沃森生物技术股份有限公司"/>
    <n v="2020"/>
    <x v="36"/>
    <n v="115"/>
    <n v="500"/>
    <n v="0.77045908183632739"/>
    <n v="19.261477045908183"/>
  </r>
  <r>
    <n v="3"/>
    <s v="2020中国工业企业市值2000强"/>
    <s v="企业榜"/>
    <s v="中国工业报"/>
    <s v="第155名"/>
    <s v="云南沃森生物技术股份有限公司"/>
    <n v="2020"/>
    <x v="36"/>
    <n v="155"/>
    <n v="2000"/>
    <n v="0.92253873063468261"/>
    <n v="23.063468265867066"/>
  </r>
  <r>
    <n v="4"/>
    <s v="2020云南非公企业100强名单"/>
    <s v="企业榜"/>
    <s v="云南省工商联"/>
    <s v="第86名"/>
    <s v="云南沃森生物技术股份有限公司"/>
    <n v="2020"/>
    <x v="36"/>
    <n v="86"/>
    <n v="100"/>
    <n v="0.14851485148514854"/>
    <n v="1.7821782178217824"/>
  </r>
  <r>
    <n v="5"/>
    <s v="2020中国品牌500强"/>
    <s v="品牌产品榜"/>
    <s v="品牌联盟"/>
    <s v="第387名"/>
    <s v="沃森生物"/>
    <n v="2020"/>
    <x v="36"/>
    <n v="387"/>
    <n v="500"/>
    <n v="0.22754491017964074"/>
    <n v="4.3233532934131738"/>
  </r>
  <r>
    <n v="6"/>
    <s v="2020胡润中国百强大健康民营企业"/>
    <s v="企业榜"/>
    <s v="胡润百富"/>
    <s v="第26名"/>
    <s v="云南沃森生物技术股份有限公司"/>
    <n v="2020"/>
    <x v="36"/>
    <n v="26"/>
    <n v="100"/>
    <n v="0.74257425742574257"/>
    <n v="18.564356435643564"/>
  </r>
  <r>
    <n v="7"/>
    <s v="2019胡润中国500强民营企业"/>
    <s v="企业榜"/>
    <s v="胡润百富"/>
    <s v="第147名"/>
    <s v="云南沃森生物技术股份有限公司"/>
    <n v="2020"/>
    <x v="36"/>
    <n v="147"/>
    <n v="500"/>
    <n v="0.70658682634730541"/>
    <n v="15.54491017964072"/>
  </r>
  <r>
    <n v="8"/>
    <s v="2019年度中国生物医药企业TOP20排行榜"/>
    <s v="企业榜"/>
    <s v="医药经济报、米内网"/>
    <s v="第7名"/>
    <s v="云南沃森生物技术股份有限公司"/>
    <n v="2020"/>
    <x v="36"/>
    <n v="7"/>
    <n v="101"/>
    <n v="0.93137254901960786"/>
    <n v="13.970588235294118"/>
  </r>
  <r>
    <n v="9"/>
    <s v="2019中国医药企业品牌影响力排行榜"/>
    <s v="品牌产品榜"/>
    <s v="eNet硅谷动力"/>
    <s v="第56名"/>
    <s v="沃森生物"/>
    <n v="2019"/>
    <x v="36"/>
    <n v="56"/>
    <n v="101"/>
    <n v="0.4509803921568627"/>
    <n v="6.7647058823529402"/>
  </r>
  <r>
    <n v="10"/>
    <s v="2019健康中国创新企业排行榜"/>
    <s v="企业榜"/>
    <s v="eNet硅谷动力"/>
    <s v="第21名"/>
    <s v="云南沃森生物技术股份有限公司"/>
    <n v="2019"/>
    <x v="36"/>
    <n v="21"/>
    <n v="101"/>
    <n v="0.79411764705882359"/>
    <n v="11.911764705882353"/>
  </r>
  <r>
    <n v="11"/>
    <s v="2019最具创新力生物制品企业TOP50"/>
    <s v="企业榜"/>
    <s v="eNet硅谷动力"/>
    <s v="第8名"/>
    <s v="云南沃森生物技术股份有限公司"/>
    <n v="2019"/>
    <x v="36"/>
    <n v="8"/>
    <n v="50"/>
    <n v="0.84313725490196079"/>
    <n v="12.647058823529411"/>
  </r>
  <r>
    <n v="12"/>
    <s v="2019互联网+制药企业TOP150排行榜"/>
    <s v="企业榜"/>
    <s v="eNet硅谷动力"/>
    <s v="第25名"/>
    <s v="云南沃森生物技术股份有限公司"/>
    <n v="2019"/>
    <x v="36"/>
    <n v="25"/>
    <n v="150"/>
    <n v="0.83443708609271527"/>
    <n v="12.51655629139073"/>
  </r>
  <r>
    <n v="13"/>
    <s v="2018中国最具影响力医药企业百强"/>
    <s v="企业榜"/>
    <s v="中国董事局网、中国数据研究中心"/>
    <s v="第65名"/>
    <s v="云南沃森生物技术股份有限公司"/>
    <n v="2019"/>
    <x v="36"/>
    <n v="65"/>
    <n v="100"/>
    <n v="0.35643564356435642"/>
    <n v="4.6336633663366333"/>
  </r>
  <r>
    <n v="14"/>
    <s v="2018中国医药企业品牌影响力排行榜"/>
    <s v="品牌产品榜"/>
    <s v="eNet硅谷动力"/>
    <s v="第52名"/>
    <s v="沃森生物"/>
    <n v="2018"/>
    <x v="36"/>
    <n v="52"/>
    <n v="101"/>
    <n v="0.49019607843137258"/>
    <n v="5.3921568627450984"/>
  </r>
  <r>
    <n v="15"/>
    <s v="2018最具创新力生物制品企业TOP50"/>
    <s v="企业榜"/>
    <s v="eNet硅谷动力"/>
    <s v="第7名"/>
    <s v="云南沃森生物技术股份有限公司"/>
    <n v="2018"/>
    <x v="36"/>
    <n v="7"/>
    <n v="50"/>
    <n v="0.86274509803921573"/>
    <n v="9.4901960784313726"/>
  </r>
  <r>
    <n v="16"/>
    <s v="中国互联网20年大国品牌1000强"/>
    <s v="品牌产品榜"/>
    <s v="eNet硅谷动力"/>
    <s v="第697名"/>
    <s v="沃森生物"/>
    <n v="2018"/>
    <x v="36"/>
    <n v="697"/>
    <n v="1000"/>
    <n v="0.30369630369630374"/>
    <n v="3.3406593406593412"/>
  </r>
  <r>
    <n v="1"/>
    <s v="2020中国工业企业市值2000强"/>
    <s v="企业榜"/>
    <s v="中国工业报"/>
    <s v="第1754位"/>
    <s v="美康生物科技股份有限公司"/>
    <n v="2020"/>
    <x v="37"/>
    <n v="1754"/>
    <n v="2000"/>
    <n v="0.1234382808595702"/>
    <n v="3.0859570214892553"/>
  </r>
  <r>
    <n v="2"/>
    <s v="2020.02生物检测机构排行"/>
    <s v="企业榜"/>
    <s v="eNet硅谷动力"/>
    <s v="第20位"/>
    <s v="美康生物科技股份有限公司"/>
    <n v="2020"/>
    <x v="37"/>
    <n v="20"/>
    <n v="101"/>
    <n v="0.80392156862745101"/>
    <n v="17.686274509803923"/>
  </r>
  <r>
    <n v="3"/>
    <s v="2019医疗器械行业100强"/>
    <s v="企业榜"/>
    <s v="eNet硅谷动力"/>
    <s v="第36位"/>
    <s v="美康生物科技股份有限公司"/>
    <n v="2019"/>
    <x v="37"/>
    <n v="36"/>
    <n v="100"/>
    <n v="0.64356435643564358"/>
    <n v="9.653465346534654"/>
  </r>
  <r>
    <n v="4"/>
    <s v="2019浙商互联网指数TOP300"/>
    <s v="企业榜"/>
    <s v="eNet硅谷动力"/>
    <s v="第170位"/>
    <s v="美康生物科技股份有限公司"/>
    <n v="2019"/>
    <x v="37"/>
    <n v="170"/>
    <n v="300"/>
    <n v="0.43521594684385378"/>
    <n v="4.7873754152823915"/>
  </r>
  <r>
    <n v="5"/>
    <s v="2019互联网+制药企业TOP150排行榜"/>
    <s v="企业榜"/>
    <s v="eNet硅谷动力"/>
    <s v="第62位"/>
    <s v="美康生物科技股份有限公司"/>
    <n v="2019"/>
    <x v="37"/>
    <n v="62"/>
    <n v="150"/>
    <n v="0.58940397350993379"/>
    <n v="8.8410596026490076"/>
  </r>
  <r>
    <n v="6"/>
    <s v="2019浙商全国500强排行榜"/>
    <s v="企业榜"/>
    <s v="《浙商》"/>
    <s v="第294位"/>
    <s v="美康生物科技股份有限公司"/>
    <n v="2019"/>
    <x v="37"/>
    <n v="294"/>
    <n v="500"/>
    <n v="0.41317365269461082"/>
    <n v="4.544910179640719"/>
  </r>
  <r>
    <n v="7"/>
    <s v="医疗健康企业100强"/>
    <s v="企业榜"/>
    <s v="eNet硅谷动力"/>
    <s v="第55位"/>
    <s v="美康生物科技股份有限公司"/>
    <n v="2018"/>
    <x v="37"/>
    <n v="55"/>
    <n v="100"/>
    <n v="0.45544554455445541"/>
    <n v="5.009900990099009"/>
  </r>
  <r>
    <n v="8"/>
    <s v="2018最值得关注的上市科技公司（智能医疗方向）"/>
    <s v="企业榜"/>
    <s v="eNet硅谷动力"/>
    <s v="第19位"/>
    <s v="美康生物科技股份有限公司"/>
    <n v="2018"/>
    <x v="37"/>
    <n v="19"/>
    <n v="101"/>
    <n v="0.81372549019607843"/>
    <n v="8.9509803921568629"/>
  </r>
  <r>
    <n v="1"/>
    <s v="2020中国新经济企业500强"/>
    <s v="企业榜"/>
    <s v="中国企业评价协会"/>
    <s v="第306位"/>
    <s v="迈克生物股份有限公司"/>
    <n v="2020"/>
    <x v="38"/>
    <n v="306"/>
    <n v="500"/>
    <n v="0.3892215568862275"/>
    <n v="7.3952095808383227"/>
  </r>
  <r>
    <n v="2"/>
    <s v="2020世茂海峡•胡润中国500强民营企业排行榜"/>
    <s v="企业榜"/>
    <s v="胡润研究院"/>
    <s v="第375位"/>
    <s v="迈克生物股份有限公司"/>
    <n v="2020"/>
    <x v="38"/>
    <n v="375"/>
    <n v="500"/>
    <n v="0.25149700598802394"/>
    <n v="6.2874251497005984"/>
  </r>
  <r>
    <n v="3"/>
    <s v="2020中国工业企业市值2000强"/>
    <s v="企业榜"/>
    <s v="中国工业报"/>
    <s v="第437位"/>
    <s v="迈克生物股份有限公司"/>
    <n v="2020"/>
    <x v="38"/>
    <n v="437"/>
    <n v="2000"/>
    <n v="0.78160919540229878"/>
    <n v="19.540229885057471"/>
  </r>
  <r>
    <n v="4"/>
    <s v="2020年四川企业技术创新发展能力100强"/>
    <s v="企业榜"/>
    <s v="四川省企业联合会、四川省企业家协会、四川经济日报社"/>
    <s v="第27位"/>
    <s v="迈克生物股份有限公司"/>
    <n v="2020"/>
    <x v="38"/>
    <n v="27"/>
    <n v="100"/>
    <n v="0.73267326732673266"/>
    <n v="8.7920792079207928"/>
  </r>
  <r>
    <n v="5"/>
    <s v="2020中国品牌500强"/>
    <s v="品牌产品榜"/>
    <s v="品牌联盟"/>
    <s v="第497位"/>
    <s v="迈克生物"/>
    <n v="2020"/>
    <x v="38"/>
    <n v="497"/>
    <n v="500"/>
    <n v="7.9840319361277334E-3"/>
    <n v="0.15169660678642694"/>
  </r>
  <r>
    <n v="6"/>
    <s v="2020最佳雇主TOP200"/>
    <s v="企业榜"/>
    <s v="eNet硅谷动力"/>
    <s v="第154位"/>
    <s v="迈克生物股份有限公司"/>
    <n v="2020"/>
    <x v="38"/>
    <n v="154"/>
    <n v="200"/>
    <n v="0.23383084577114432"/>
    <n v="5.1442786069651749"/>
  </r>
  <r>
    <n v="7"/>
    <s v="2020胡润中国百强大健康民营企业"/>
    <s v="企业榜"/>
    <s v="胡润百富"/>
    <s v="第85位"/>
    <s v="迈克生物股份有限公司"/>
    <n v="2020"/>
    <x v="38"/>
    <n v="85"/>
    <n v="100"/>
    <n v="0.15841584158415845"/>
    <n v="3.9603960396039612"/>
  </r>
  <r>
    <n v="8"/>
    <s v="2020.02生物检测机构排行"/>
    <s v="企业榜"/>
    <s v="eNet硅谷动力"/>
    <s v="第6位"/>
    <s v="迈克生物股份有限公司"/>
    <n v="2020"/>
    <x v="38"/>
    <n v="6"/>
    <n v="101"/>
    <n v="0.94117647058823528"/>
    <n v="20.705882352941178"/>
  </r>
  <r>
    <n v="9"/>
    <s v="2019胡润中国500强民营企业"/>
    <s v="企业榜"/>
    <s v="胡润百富"/>
    <s v="第468位"/>
    <s v="迈克生物股份有限公司"/>
    <n v="2020"/>
    <x v="38"/>
    <n v="468"/>
    <n v="500"/>
    <n v="6.5868263473053856E-2"/>
    <n v="1.4491017964071848"/>
  </r>
  <r>
    <n v="10"/>
    <s v="2019年度中国医疗器械（含IVD）企业TOP20排行榜"/>
    <s v="企业榜"/>
    <s v="医药经济报、米内网"/>
    <s v="第12位"/>
    <s v="迈克生物股份有限公司"/>
    <n v="2020"/>
    <x v="38"/>
    <n v="12"/>
    <n v="20"/>
    <n v="0.4285714285714286"/>
    <n v="6.4285714285714288"/>
  </r>
  <r>
    <n v="11"/>
    <s v="2019中国医药工业100强"/>
    <s v="企业榜"/>
    <s v="eNet硅谷动力"/>
    <s v="第50位"/>
    <s v="迈克生物股份有限公司"/>
    <n v="2019"/>
    <x v="38"/>
    <n v="50"/>
    <n v="100"/>
    <n v="0.50495049504950495"/>
    <n v="7.5742574257425748"/>
  </r>
  <r>
    <n v="12"/>
    <s v="2019医疗器械行业100强"/>
    <s v="企业榜"/>
    <s v="eNet硅谷动力"/>
    <s v="第17位"/>
    <s v="迈克生物股份有限公司"/>
    <n v="2019"/>
    <x v="38"/>
    <n v="17"/>
    <n v="100"/>
    <n v="0.83168316831683164"/>
    <n v="12.475247524752474"/>
  </r>
  <r>
    <n v="13"/>
    <s v="2018成都民营企业100强排行榜"/>
    <s v="企业榜"/>
    <s v="成都企业联合会"/>
    <s v="第46位"/>
    <s v="迈克生物股份有限公司"/>
    <n v="2018"/>
    <x v="38"/>
    <n v="46"/>
    <n v="100"/>
    <n v="0.54455445544554459"/>
    <n v="5.4455445544554459"/>
  </r>
  <r>
    <n v="14"/>
    <s v="医疗健康企业100强"/>
    <s v="企业榜"/>
    <s v="eNet硅谷动力"/>
    <s v="第54位"/>
    <s v="迈克生物股份有限公司"/>
    <n v="2018"/>
    <x v="38"/>
    <n v="54"/>
    <n v="100"/>
    <n v="0.46534653465346532"/>
    <n v="5.1188118811881189"/>
  </r>
  <r>
    <n v="15"/>
    <s v="2018第十三届中国品牌节金谱奖"/>
    <s v="品牌产品榜"/>
    <s v="品牌联盟"/>
    <s v="-"/>
    <s v="迈克生物"/>
    <n v="2018"/>
    <x v="38"/>
    <s v="-"/>
    <n v="101"/>
    <e v="#VALUE!"/>
    <n v="0"/>
  </r>
  <r>
    <n v="1"/>
    <s v="2020中国工业企业市值2000强"/>
    <s v="企业榜"/>
    <s v="中国工业报"/>
    <s v="第1123位"/>
    <s v="沈阳兴齐眼药股份有限公司"/>
    <n v="2020"/>
    <x v="39"/>
    <n v="1123"/>
    <n v="2000"/>
    <n v="0.43878060969515242"/>
    <n v="10.96951524237881"/>
  </r>
  <r>
    <n v="2"/>
    <s v="2020福布斯中国上市公司潜力企业榜"/>
    <s v="企业榜"/>
    <s v="福布斯中国"/>
    <s v="第16位"/>
    <s v="沈阳兴齐眼药股份有限公司"/>
    <n v="2020"/>
    <x v="39"/>
    <n v="16"/>
    <n v="101"/>
    <n v="0.84313725490196079"/>
    <n v="23.607843137254903"/>
  </r>
  <r>
    <n v="1"/>
    <s v="2020中国新经济企业500强"/>
    <s v="企业榜"/>
    <s v="中国企业评价协会"/>
    <s v="第74位"/>
    <s v="深圳康泰生物制品股份有限公司"/>
    <n v="2020"/>
    <x v="40"/>
    <n v="74"/>
    <n v="500"/>
    <n v="0.85229540918163671"/>
    <n v="16.193612774451097"/>
  </r>
  <r>
    <n v="2"/>
    <s v="2020世茂海峡•胡润中国500强民营企业排行榜"/>
    <s v="企业榜"/>
    <s v="胡润研究院"/>
    <s v="第80位"/>
    <s v="深圳康泰生物制品股份有限公司"/>
    <n v="2020"/>
    <x v="40"/>
    <n v="80"/>
    <n v="500"/>
    <n v="0.84031936127744511"/>
    <n v="21.007984031936129"/>
  </r>
  <r>
    <n v="3"/>
    <s v="2020中国工业企业市值2000强"/>
    <s v="企业榜"/>
    <s v="中国工业报"/>
    <s v="第88位"/>
    <s v="深圳康泰生物制品股份有限公司"/>
    <n v="2020"/>
    <x v="40"/>
    <n v="88"/>
    <n v="2000"/>
    <n v="0.95602198900549729"/>
    <n v="23.900549725137431"/>
  </r>
  <r>
    <n v="4"/>
    <s v="2020深圳企业500强"/>
    <s v="企业榜"/>
    <s v="中国企业联合会、中国企业家协会、深圳市企业联合会、深圳市企业家协会"/>
    <s v="第239位"/>
    <s v="深圳康泰生物制品股份有限公司"/>
    <n v="2020"/>
    <x v="40"/>
    <n v="239"/>
    <n v="500"/>
    <n v="0.52295409181636732"/>
    <n v="6.2754491017964078"/>
  </r>
  <r>
    <n v="5"/>
    <s v="2020中国品牌500强"/>
    <s v="品牌产品榜"/>
    <s v="品牌联盟"/>
    <s v="第304位"/>
    <s v="康泰生物"/>
    <n v="2020"/>
    <x v="40"/>
    <n v="304"/>
    <n v="500"/>
    <n v="0.39321357285429137"/>
    <n v="7.4710578842315361"/>
  </r>
  <r>
    <n v="6"/>
    <s v="2019年度中国生物医药企业TOP20排行榜"/>
    <s v="企业榜"/>
    <s v="医药经济报、米内网"/>
    <s v="第6位"/>
    <s v="深圳康泰生物制品股份有限公司"/>
    <n v="2020"/>
    <x v="40"/>
    <n v="6"/>
    <n v="20"/>
    <n v="0.7142857142857143"/>
    <n v="10.714285714285715"/>
  </r>
  <r>
    <n v="7"/>
    <s v="2019最具创新力生物制品企业TOP50"/>
    <s v="企业榜"/>
    <s v="eNet硅谷动力"/>
    <s v="第9位"/>
    <s v="深圳康泰生物制品股份有限公司"/>
    <n v="2019"/>
    <x v="40"/>
    <n v="9"/>
    <n v="50"/>
    <n v="0.82352941176470584"/>
    <n v="12.352941176470587"/>
  </r>
  <r>
    <n v="8"/>
    <s v="2019广东企业500强排行榜"/>
    <s v="企业榜"/>
    <s v="广东省企业联合会、广东省企业家协会"/>
    <s v="第433位"/>
    <s v="深圳康泰生物制品股份有限公司"/>
    <n v="2019"/>
    <x v="40"/>
    <n v="433"/>
    <n v="500"/>
    <n v="0.13572854291417169"/>
    <n v="1.4930139720558886"/>
  </r>
  <r>
    <n v="1"/>
    <s v="2020中国工业企业市值2000强"/>
    <s v="企业榜"/>
    <s v="中国工业报"/>
    <s v="第1149位"/>
    <s v="广东凯普生物科技股份有限公司"/>
    <n v="2020"/>
    <x v="41"/>
    <n v="1149"/>
    <n v="2000"/>
    <n v="0.42578710644677664"/>
    <n v="10.644677661169416"/>
  </r>
  <r>
    <n v="2"/>
    <s v="2020核酸检测试剂盒生产研发企业榜"/>
    <s v="企业榜"/>
    <s v="eNet硅谷动力"/>
    <s v="第10位"/>
    <s v="广东凯普生物科技有限公司"/>
    <n v="2020"/>
    <x v="41"/>
    <n v="10"/>
    <n v="101"/>
    <n v="0.90196078431372551"/>
    <n v="19.843137254901961"/>
  </r>
  <r>
    <n v="3"/>
    <s v="2020福布斯中国上市公司潜力企业榜"/>
    <s v="企业榜"/>
    <s v="福布斯中国"/>
    <s v="第23位"/>
    <s v="广东凯普生物科技股份有限公司"/>
    <n v="2020"/>
    <x v="41"/>
    <n v="23"/>
    <n v="101"/>
    <n v="0.77450980392156865"/>
    <n v="21.686274509803923"/>
  </r>
  <r>
    <n v="4"/>
    <s v="2019医疗器械行业100强"/>
    <s v="企业榜"/>
    <s v="eNet硅谷动力"/>
    <s v="第47位"/>
    <s v="广东凯普生物科技股份有限公司"/>
    <n v="2019"/>
    <x v="41"/>
    <n v="47"/>
    <n v="100"/>
    <n v="0.53465346534653468"/>
    <n v="8.0198019801980198"/>
  </r>
  <r>
    <n v="5"/>
    <s v="医疗健康企业100强"/>
    <s v="企业榜"/>
    <s v="eNet硅谷动力"/>
    <s v="第41位"/>
    <s v="广东凯普生物科技股份有限公司"/>
    <n v="2018"/>
    <x v="41"/>
    <n v="41"/>
    <n v="100"/>
    <n v="0.59405940594059403"/>
    <n v="6.5346534653465342"/>
  </r>
  <r>
    <n v="1"/>
    <s v="2019医疗器械行业100强"/>
    <s v="企业榜"/>
    <s v="eNet硅谷动力"/>
    <s v="第46位"/>
    <s v="上海透景生命科技股份有限公司"/>
    <n v="2019"/>
    <x v="42"/>
    <n v="46"/>
    <n v="100"/>
    <n v="0.54455445544554459"/>
    <n v="8.1683168316831694"/>
  </r>
  <r>
    <n v="2"/>
    <s v="2019互联网+制药企业TOP150排行榜"/>
    <s v="企业榜"/>
    <s v="eNet硅谷动力"/>
    <s v="第26位"/>
    <s v="上海透景生命科技股份有限公司"/>
    <n v="2019"/>
    <x v="42"/>
    <n v="26"/>
    <n v="150"/>
    <n v="0.82781456953642385"/>
    <n v="12.417218543046358"/>
  </r>
  <r>
    <n v="3"/>
    <s v="2018中国最具影响力医药企业百强"/>
    <s v="企业榜"/>
    <s v="中国董事局网、中国数据研究中心"/>
    <s v="第70位"/>
    <s v="上海透景生命科技股份有限公司"/>
    <n v="2019"/>
    <x v="42"/>
    <n v="70"/>
    <n v="100"/>
    <n v="0.30693069306930698"/>
    <n v="3.990099009900991"/>
  </r>
  <r>
    <n v="4"/>
    <s v="医疗健康企业100强"/>
    <s v="企业榜"/>
    <s v="eNet硅谷动力"/>
    <s v="第79位"/>
    <s v="上海透景生命科技股份有限公司"/>
    <n v="2018"/>
    <x v="42"/>
    <n v="79"/>
    <n v="100"/>
    <n v="0.21782178217821779"/>
    <n v="2.3960396039603955"/>
  </r>
  <r>
    <n v="1"/>
    <s v="2020中国工业企业市值2000强"/>
    <s v="企业榜"/>
    <s v="中国工业报"/>
    <s v="第1476位"/>
    <s v="烟台正海生物科技股份有限公司"/>
    <n v="2020"/>
    <x v="43"/>
    <n v="1476"/>
    <n v="2000"/>
    <n v="0.26236881559220393"/>
    <n v="6.5592203898050983"/>
  </r>
  <r>
    <n v="2"/>
    <s v="2020胡润中国10强口腔产业企业"/>
    <s v="企业榜"/>
    <s v="胡润研究院"/>
    <s v="第2位"/>
    <s v="烟台正海生物科技股份有限公司"/>
    <n v="2020"/>
    <x v="43"/>
    <n v="2"/>
    <n v="10"/>
    <n v="0.81818181818181812"/>
    <n v="20.454545454545453"/>
  </r>
  <r>
    <n v="3"/>
    <s v="2020生物医用材料企业TOP30"/>
    <s v="企业榜"/>
    <s v="eNet硅谷动力"/>
    <s v="第15位"/>
    <s v="烟台正海生物科技股份有限公司"/>
    <n v="2020"/>
    <x v="43"/>
    <n v="15"/>
    <n v="30"/>
    <n v="0.5161290322580645"/>
    <n v="11.35483870967742"/>
  </r>
  <r>
    <n v="4"/>
    <s v="2020福布斯中国上市公司潜力企业榜"/>
    <s v="企业榜"/>
    <s v="福布斯中国"/>
    <s v="第24位"/>
    <s v="烟台正海生物科技股份有限公司"/>
    <n v="2020"/>
    <x v="43"/>
    <n v="24"/>
    <n v="101"/>
    <n v="0.76470588235294112"/>
    <n v="21.411764705882351"/>
  </r>
  <r>
    <n v="5"/>
    <s v="248家专精特新“小巨人”企业名单"/>
    <s v="企业榜"/>
    <s v="工信部"/>
    <s v="-"/>
    <s v="烟台正海生物科技股份有限公司"/>
    <n v="2019"/>
    <x v="43"/>
    <s v="-"/>
    <n v="101"/>
    <e v="#VALUE!"/>
    <n v="0"/>
  </r>
  <r>
    <n v="1"/>
    <s v="2020中国新经济企业500强"/>
    <s v="企业榜"/>
    <s v="中国企业评价协会"/>
    <s v="第223名"/>
    <s v="深圳华大基因股份有限公司"/>
    <n v="2020"/>
    <x v="44"/>
    <n v="223"/>
    <n v="500"/>
    <n v="0.55489021956087825"/>
    <n v="10.542914171656687"/>
  </r>
  <r>
    <n v="2"/>
    <s v="2020世茂海峡?胡润中国500强民营企业排行榜"/>
    <s v="企业榜"/>
    <s v="胡润研究院"/>
    <s v="第178名"/>
    <s v="深圳华大基因股份有限公司"/>
    <n v="2020"/>
    <x v="44"/>
    <n v="178"/>
    <n v="500"/>
    <n v="0.64471057884231531"/>
    <n v="16.117764471057882"/>
  </r>
  <r>
    <n v="3"/>
    <s v="2020中国人工智能商业化应用综合竞争力排行榜"/>
    <s v="企业榜"/>
    <s v="艾媒金榜"/>
    <s v="第25名"/>
    <s v="深圳华大基因股份有限公司"/>
    <n v="2020"/>
    <x v="44"/>
    <n v="25"/>
    <n v="101"/>
    <n v="0.75490196078431371"/>
    <n v="11.323529411764707"/>
  </r>
  <r>
    <n v="4"/>
    <s v="2020中国工业企业市值2000强"/>
    <s v="企业榜"/>
    <s v="中国工业报"/>
    <s v="第220名"/>
    <s v="深圳华大基因股份有限公司"/>
    <n v="2020"/>
    <x v="44"/>
    <n v="220"/>
    <n v="2000"/>
    <n v="0.8900549725137431"/>
    <n v="22.251374312843577"/>
  </r>
  <r>
    <n v="5"/>
    <s v="2020深圳企业500强"/>
    <s v="企业榜"/>
    <s v="中国企业联合会、中国企业家协会、深圳市企业联合会、深圳市企业家协会"/>
    <s v="第189名"/>
    <s v="深圳华大基因股份有限公司"/>
    <n v="2020"/>
    <x v="44"/>
    <n v="189"/>
    <n v="500"/>
    <n v="0.6227544910179641"/>
    <n v="7.4730538922155691"/>
  </r>
  <r>
    <n v="6"/>
    <s v="2020区块链创新排行"/>
    <s v="企业榜"/>
    <s v="eNet硅谷动力"/>
    <s v="第23名"/>
    <s v="深圳华大基因股份有限公司"/>
    <n v="2020"/>
    <x v="44"/>
    <n v="23"/>
    <n v="101"/>
    <n v="0.77450980392156865"/>
    <n v="17.03921568627451"/>
  </r>
  <r>
    <n v="7"/>
    <s v="2020中国抗疫最佳技术排行"/>
    <s v="企业榜"/>
    <s v="eNet硅谷动力"/>
    <s v="第1名"/>
    <s v="深圳华大基因股份有限公司"/>
    <n v="2020"/>
    <x v="44"/>
    <n v="1"/>
    <n v="101"/>
    <n v="0.99019607843137258"/>
    <n v="21.784313725490197"/>
  </r>
  <r>
    <n v="8"/>
    <s v="2020大数据创新排行榜"/>
    <s v="品牌产品榜"/>
    <s v="eNet硅谷动力"/>
    <s v="第8名"/>
    <s v="华大基因"/>
    <n v="2020"/>
    <x v="44"/>
    <n v="8"/>
    <n v="101"/>
    <n v="0.92156862745098045"/>
    <n v="20.274509803921571"/>
  </r>
  <r>
    <n v="9"/>
    <s v="2020中国品牌500强"/>
    <s v="品牌产品榜"/>
    <s v="品牌联盟"/>
    <s v="第302名"/>
    <s v="华大基因"/>
    <n v="2020"/>
    <x v="44"/>
    <n v="302"/>
    <n v="500"/>
    <n v="0.39720558882235524"/>
    <n v="7.5469061876247494"/>
  </r>
  <r>
    <n v="10"/>
    <s v="2020区块链应用企业TOP100"/>
    <s v="企业榜"/>
    <s v="eNet硅谷动力"/>
    <s v="第62名"/>
    <s v="深圳华大基因股份有限公司"/>
    <n v="2020"/>
    <x v="44"/>
    <n v="62"/>
    <n v="100"/>
    <n v="0.38613861386138615"/>
    <n v="8.4950495049504955"/>
  </r>
  <r>
    <n v="11"/>
    <s v="2020新基建创新案例TOP100"/>
    <s v="企业榜"/>
    <s v="eNet硅谷动力"/>
    <s v="第16名"/>
    <s v="深圳华大基因股份有限公司"/>
    <n v="2020"/>
    <x v="44"/>
    <n v="16"/>
    <n v="100"/>
    <n v="0.84158415841584155"/>
    <n v="18.514851485148515"/>
  </r>
  <r>
    <n v="12"/>
    <s v="2020新基建TOP100"/>
    <s v="企业榜"/>
    <s v="eNet硅谷动力"/>
    <s v="第41名"/>
    <s v="深圳华大基因股份有限公司"/>
    <n v="2020"/>
    <x v="44"/>
    <n v="41"/>
    <n v="100"/>
    <n v="0.59405940594059403"/>
    <n v="13.069306930693068"/>
  </r>
  <r>
    <n v="13"/>
    <s v="2019-2020中国市场黑科技TOP100（1-50）"/>
    <s v="企业榜"/>
    <s v="eNet硅谷动力"/>
    <s v="第29名"/>
    <s v="深圳华大基因股份有限公司"/>
    <n v="2020"/>
    <x v="44"/>
    <n v="29"/>
    <n v="100"/>
    <n v="0.71287128712871284"/>
    <n v="15.683168316831683"/>
  </r>
  <r>
    <n v="14"/>
    <s v="2020胡润中国百强大健康民营企业"/>
    <s v="企业榜"/>
    <s v="胡润百富"/>
    <s v="第41名"/>
    <s v="深圳华大基因股份有限公司"/>
    <n v="2020"/>
    <x v="44"/>
    <n v="41"/>
    <n v="100"/>
    <n v="0.59405940594059403"/>
    <n v="14.85148514851485"/>
  </r>
  <r>
    <n v="15"/>
    <s v="2019年度大数据提供商TOP100"/>
    <s v="企业榜"/>
    <s v="eNet硅谷动力"/>
    <s v="第13名"/>
    <s v="深圳华大基因股份有限公司"/>
    <n v="2020"/>
    <x v="44"/>
    <n v="13"/>
    <n v="100"/>
    <n v="0.87128712871287128"/>
    <n v="13.069306930693068"/>
  </r>
  <r>
    <n v="16"/>
    <s v="2020大数据应用企业例举"/>
    <s v="企业榜"/>
    <s v="eNet硅谷动力"/>
    <s v="第2名"/>
    <s v="华大基因"/>
    <n v="2020"/>
    <x v="44"/>
    <n v="2"/>
    <n v="101"/>
    <n v="0.98039215686274506"/>
    <n v="21.56862745098039"/>
  </r>
  <r>
    <n v="17"/>
    <s v="2020.02生物检测机构排行"/>
    <s v="企业榜"/>
    <s v="eNet硅谷动力"/>
    <s v="第1名"/>
    <s v="深圳华大基因股份有限公司"/>
    <n v="2020"/>
    <x v="44"/>
    <n v="1"/>
    <n v="101"/>
    <n v="0.99019607843137258"/>
    <n v="21.784313725490197"/>
  </r>
  <r>
    <n v="18"/>
    <s v="2020核酸检测试剂盒生产研发企业榜"/>
    <s v="企业榜"/>
    <s v="eNet硅谷动力"/>
    <s v="第2名"/>
    <s v="深圳华大基因股份有限公司"/>
    <n v="2020"/>
    <x v="44"/>
    <n v="2"/>
    <n v="101"/>
    <n v="0.98039215686274506"/>
    <n v="21.56862745098039"/>
  </r>
  <r>
    <n v="19"/>
    <s v="2019胡润中国500强民营企业"/>
    <s v="企业榜"/>
    <s v="胡润百富"/>
    <s v="第302名"/>
    <s v="深圳华大基因股份有限公司"/>
    <n v="2020"/>
    <x v="44"/>
    <n v="302"/>
    <n v="500"/>
    <n v="0.39720558882235524"/>
    <n v="8.738522954091815"/>
  </r>
  <r>
    <n v="20"/>
    <s v="2019未来感科技企业TOP100"/>
    <s v="企业榜"/>
    <s v="eNet硅谷动力"/>
    <s v="第9名"/>
    <s v="深圳华大基因股份有限公司"/>
    <n v="2020"/>
    <x v="44"/>
    <n v="9"/>
    <n v="100"/>
    <n v="0.91089108910891092"/>
    <n v="13.663366336633663"/>
  </r>
  <r>
    <n v="21"/>
    <s v="2019健康中国创新企业排行榜"/>
    <s v="企业榜"/>
    <s v="eNet硅谷动力"/>
    <s v="第11名"/>
    <s v="深圳华大基因股份有限公司"/>
    <n v="2019"/>
    <x v="44"/>
    <n v="11"/>
    <n v="101"/>
    <n v="0.89215686274509798"/>
    <n v="13.382352941176469"/>
  </r>
  <r>
    <n v="22"/>
    <s v="生物育种企业TOP10"/>
    <s v="企业榜"/>
    <s v="eNet硅谷动力"/>
    <s v="第2名"/>
    <s v="深圳华大基因股份有限公司"/>
    <n v="2019"/>
    <x v="44"/>
    <n v="2"/>
    <n v="10"/>
    <n v="0.81818181818181812"/>
    <n v="9"/>
  </r>
  <r>
    <n v="23"/>
    <s v="2019数字中国建设企业TOP100"/>
    <s v="企业榜"/>
    <s v="eNet硅谷动力"/>
    <s v="第29名"/>
    <s v="深圳华大基因股份有限公司"/>
    <n v="2019"/>
    <x v="44"/>
    <n v="29"/>
    <n v="100"/>
    <n v="0.71287128712871284"/>
    <n v="10.693069306930692"/>
  </r>
  <r>
    <n v="24"/>
    <s v="2019第三方检测机构排行榜"/>
    <s v="企业榜"/>
    <s v="eNet硅谷动力"/>
    <s v="第8名"/>
    <s v="华大基因"/>
    <n v="2019"/>
    <x v="44"/>
    <n v="8"/>
    <n v="101"/>
    <n v="0.92156862745098045"/>
    <n v="13.823529411764707"/>
  </r>
  <r>
    <n v="25"/>
    <s v="2019医疗大数据企业排行榜"/>
    <s v="企业榜"/>
    <s v="eNet硅谷动力"/>
    <s v="第5名"/>
    <s v="华大基因"/>
    <n v="2019"/>
    <x v="44"/>
    <n v="5"/>
    <n v="101"/>
    <n v="0.9509803921568627"/>
    <n v="14.26470588235294"/>
  </r>
  <r>
    <n v="26"/>
    <s v="2019中国值得关注的创意创新企业"/>
    <s v="企业榜"/>
    <s v="eNet硅谷动力"/>
    <s v="第10名"/>
    <s v="深圳华大基因股份有限公司"/>
    <n v="2019"/>
    <x v="44"/>
    <n v="10"/>
    <n v="101"/>
    <n v="0.90196078431372551"/>
    <n v="13.529411764705882"/>
  </r>
  <r>
    <n v="27"/>
    <s v="2019数字经济创新企业100强"/>
    <s v="企业榜"/>
    <s v="eNet硅谷动力"/>
    <s v="第26名"/>
    <s v="深圳华大基因股份有限公司"/>
    <n v="2019"/>
    <x v="44"/>
    <n v="26"/>
    <n v="100"/>
    <n v="0.74257425742574257"/>
    <n v="11.138613861386139"/>
  </r>
  <r>
    <n v="28"/>
    <s v="2018年度人工智能企业百强"/>
    <s v="企业榜"/>
    <s v="eNet硅谷动力"/>
    <s v="第11名"/>
    <s v="深圳华大基因股份有限公司"/>
    <n v="2019"/>
    <x v="44"/>
    <n v="11"/>
    <n v="100"/>
    <n v="0.8910891089108911"/>
    <n v="9.8019801980198018"/>
  </r>
  <r>
    <n v="29"/>
    <s v="2019最具未来感的科技企业TOP100"/>
    <s v="企业榜"/>
    <s v="eNet硅谷动力"/>
    <s v="第4名"/>
    <s v="深圳华大基因股份有限公司"/>
    <n v="2019"/>
    <x v="44"/>
    <n v="4"/>
    <n v="100"/>
    <n v="0.96039603960396036"/>
    <n v="14.405940594059405"/>
  </r>
  <r>
    <n v="30"/>
    <s v="融资中国2018年度中国最具商业价值公司"/>
    <s v="品牌产品榜"/>
    <s v="融资中国"/>
    <s v="第4名"/>
    <s v="华大基因"/>
    <n v="2019"/>
    <x v="44"/>
    <n v="4"/>
    <n v="101"/>
    <n v="0.96078431372549022"/>
    <n v="9.6078431372549016"/>
  </r>
  <r>
    <n v="31"/>
    <s v="中国互联网20年数字中国创新企业100强"/>
    <s v="企业榜"/>
    <s v="eNet硅谷动力"/>
    <s v="第25名"/>
    <s v="深圳华大基因股份有限公司"/>
    <n v="2019"/>
    <x v="44"/>
    <n v="25"/>
    <n v="100"/>
    <n v="0.75247524752475248"/>
    <n v="8.2772277227722775"/>
  </r>
  <r>
    <n v="32"/>
    <s v="2019赛迪人工智能企业百强榜"/>
    <s v="企业榜"/>
    <s v="赛迪顾问"/>
    <s v="第6名"/>
    <s v="深圳华大基因股份有限公司"/>
    <n v="2019"/>
    <x v="44"/>
    <n v="6"/>
    <n v="100"/>
    <n v="0.94059405940594054"/>
    <n v="12.227722772277227"/>
  </r>
  <r>
    <n v="33"/>
    <s v="2019广东企业500强排行榜"/>
    <s v="企业榜"/>
    <s v="广东省企业联合会、广东省企业家协会"/>
    <s v="第390名"/>
    <s v="深圳华大基因股份有限公司"/>
    <n v="2019"/>
    <x v="44"/>
    <n v="390"/>
    <n v="500"/>
    <n v="0.22155688622754488"/>
    <n v="2.4371257485029938"/>
  </r>
  <r>
    <n v="34"/>
    <s v="中国互联网20年数字中国建设企业100强"/>
    <s v="品牌产品榜"/>
    <s v="eNet硅谷动力"/>
    <s v="第25名"/>
    <s v="华大基因"/>
    <n v="2018"/>
    <x v="44"/>
    <n v="25"/>
    <n v="100"/>
    <n v="0.75247524752475248"/>
    <n v="8.2772277227722775"/>
  </r>
  <r>
    <n v="35"/>
    <s v="2018人工智能未来企业排行榜"/>
    <s v="企业榜"/>
    <s v="eNet硅谷动力"/>
    <s v="第6名"/>
    <s v="深圳华大基因股份有限公司"/>
    <n v="2018"/>
    <x v="44"/>
    <n v="6"/>
    <n v="101"/>
    <n v="0.94117647058823528"/>
    <n v="10.352941176470589"/>
  </r>
  <r>
    <n v="36"/>
    <s v="数字中国推动者TOP100"/>
    <s v="企业榜"/>
    <s v="eNet硅谷动力"/>
    <s v="第8名"/>
    <s v="深圳华大基因股份有限公司"/>
    <n v="2018"/>
    <x v="44"/>
    <n v="8"/>
    <n v="100"/>
    <n v="0.92079207920792083"/>
    <n v="10.12871287128713"/>
  </r>
  <r>
    <n v="37"/>
    <s v="2018最具活力的大数据应用解决方案提供商TOP100"/>
    <s v="企业榜"/>
    <s v="eNet硅谷动力"/>
    <s v="第86名"/>
    <s v="深圳华大基因股份有限公司"/>
    <n v="2018"/>
    <x v="44"/>
    <n v="86"/>
    <n v="100"/>
    <n v="0.14851485148514854"/>
    <n v="1.6336633663366338"/>
  </r>
  <r>
    <n v="38"/>
    <s v="2018医疗大数据企业排行榜"/>
    <s v="品牌产品榜"/>
    <s v="eNet硅谷动力"/>
    <s v="第7名"/>
    <s v="华大基因"/>
    <n v="2018"/>
    <x v="44"/>
    <n v="7"/>
    <n v="101"/>
    <n v="0.93137254901960786"/>
    <n v="10.245098039215687"/>
  </r>
  <r>
    <n v="39"/>
    <s v="人工智能企业100强"/>
    <s v="品牌产品榜"/>
    <s v="eNet硅谷动力"/>
    <s v="第31名"/>
    <s v="华大基因"/>
    <n v="2018"/>
    <x v="44"/>
    <n v="31"/>
    <n v="100"/>
    <n v="0.69306930693069302"/>
    <n v="7.6237623762376234"/>
  </r>
  <r>
    <n v="40"/>
    <s v="医疗健康企业100强"/>
    <s v="企业榜"/>
    <s v="eNet硅谷动力"/>
    <s v="第31名"/>
    <s v="深圳华大基因股份有限公司"/>
    <n v="2018"/>
    <x v="44"/>
    <n v="31"/>
    <n v="100"/>
    <n v="0.69306930693069302"/>
    <n v="7.6237623762376234"/>
  </r>
  <r>
    <n v="41"/>
    <s v="中国互联网20年大国品牌1000强"/>
    <s v="品牌产品榜"/>
    <s v="eNet硅谷动力"/>
    <s v="第247名"/>
    <s v="华大基因"/>
    <n v="2018"/>
    <x v="44"/>
    <n v="247"/>
    <n v="1000"/>
    <n v="0.75324675324675328"/>
    <n v="8.2857142857142865"/>
  </r>
  <r>
    <n v="42"/>
    <s v="2018胡润?天进粤港澳大湾区创新品牌榜"/>
    <s v="品牌产品榜"/>
    <s v="胡润百富"/>
    <s v="-"/>
    <s v="华大基因"/>
    <n v="2018"/>
    <x v="44"/>
    <s v="-"/>
    <n v="101"/>
    <e v="#VALUE!"/>
    <n v="0"/>
  </r>
  <r>
    <n v="43"/>
    <s v="2018新经济之王-医疗领域-医疗服务之王"/>
    <s v="品牌产品榜"/>
    <s v="36氪"/>
    <s v="-"/>
    <s v="华大基因"/>
    <n v="2018"/>
    <x v="44"/>
    <s v="-"/>
    <n v="101"/>
    <e v="#VALUE!"/>
    <n v="0"/>
  </r>
  <r>
    <n v="1"/>
    <s v="中国互联网20年大国品牌1000强"/>
    <s v="品牌产品榜"/>
    <s v="eNet硅谷动力"/>
    <s v="第196位"/>
    <s v="海特生物"/>
    <n v="2018"/>
    <x v="45"/>
    <n v="196"/>
    <n v="1000"/>
    <n v="0.80419580419580416"/>
    <n v="8.8461538461538467"/>
  </r>
  <r>
    <n v="1"/>
    <s v="2020中国工业企业市值2000强"/>
    <s v="企业榜"/>
    <s v="中国工业报"/>
    <s v="第778位"/>
    <s v="厦门艾德生物医药科技股份有限公司"/>
    <n v="2020"/>
    <x v="46"/>
    <n v="778"/>
    <n v="2000"/>
    <n v="0.61119440279860071"/>
    <n v="15.279860069965018"/>
  </r>
  <r>
    <n v="2"/>
    <s v="2020第三方检测机构10大创新案例榜单"/>
    <s v="企业榜"/>
    <s v="eNet硅谷动力"/>
    <s v="第4位"/>
    <s v="厦门艾德生物医药科技股份有限公司"/>
    <n v="2020"/>
    <x v="46"/>
    <n v="4"/>
    <n v="10"/>
    <n v="0.63636363636363635"/>
    <n v="14"/>
  </r>
  <r>
    <n v="3"/>
    <s v="2020.02生物检测机构排行"/>
    <s v="企业榜"/>
    <s v="eNet硅谷动力"/>
    <s v="第13位"/>
    <s v="厦门艾德生物医药科技股份有限公司"/>
    <n v="2020"/>
    <x v="46"/>
    <n v="13"/>
    <n v="101"/>
    <n v="0.87254901960784315"/>
    <n v="19.196078431372548"/>
  </r>
  <r>
    <n v="4"/>
    <s v="2020福布斯中国上市公司潜力企业榜"/>
    <s v="企业榜"/>
    <s v="福布斯中国"/>
    <s v="第28位"/>
    <s v="厦门艾德生物医药科技股份有限公司"/>
    <n v="2020"/>
    <x v="46"/>
    <n v="28"/>
    <n v="101"/>
    <n v="0.72549019607843135"/>
    <n v="20.313725490196077"/>
  </r>
  <r>
    <n v="5"/>
    <s v="2019年度中国医疗器械（含IVD）企业TOP20排行榜"/>
    <s v="企业榜"/>
    <s v="医药经济报、米内网"/>
    <s v="第19位"/>
    <s v="厦门艾德生物医药科技股份有限公司"/>
    <n v="2020"/>
    <x v="46"/>
    <n v="19"/>
    <n v="20"/>
    <n v="9.5238095238095233E-2"/>
    <n v="1.4285714285714284"/>
  </r>
  <r>
    <n v="6"/>
    <s v="2019健康中国创新企业排行榜"/>
    <s v="企业榜"/>
    <s v="eNet硅谷动力"/>
    <s v="第61位"/>
    <s v="厦门艾德生物医药科技股份有限公司"/>
    <n v="2019"/>
    <x v="46"/>
    <n v="61"/>
    <n v="101"/>
    <n v="0.40196078431372551"/>
    <n v="6.0294117647058822"/>
  </r>
  <r>
    <n v="7"/>
    <s v="2019第三方检测机构排行榜"/>
    <s v="企业榜"/>
    <s v="eNet硅谷动力"/>
    <s v="第15位"/>
    <s v="艾德生物"/>
    <n v="2019"/>
    <x v="46"/>
    <n v="15"/>
    <n v="101"/>
    <n v="0.8529411764705882"/>
    <n v="12.794117647058822"/>
  </r>
  <r>
    <n v="8"/>
    <s v="2019医疗器械行业100强"/>
    <s v="企业榜"/>
    <s v="eNet硅谷动力"/>
    <s v="第31位"/>
    <s v="厦门艾德生物医药科技股份有限公司"/>
    <n v="2019"/>
    <x v="46"/>
    <n v="31"/>
    <n v="100"/>
    <n v="0.69306930693069302"/>
    <n v="10.396039603960395"/>
  </r>
  <r>
    <n v="9"/>
    <s v="2018中国最具影响力医药企业百强"/>
    <s v="企业榜"/>
    <s v="中国董事局网、中国数据研究中心"/>
    <s v="第39位"/>
    <s v="厦门艾德生物医药科技股份有限公司"/>
    <n v="2019"/>
    <x v="46"/>
    <n v="39"/>
    <n v="100"/>
    <n v="0.61386138613861385"/>
    <n v="7.9801980198019802"/>
  </r>
  <r>
    <n v="10"/>
    <s v="中国互联网20年大国品牌1000强"/>
    <s v="品牌产品榜"/>
    <s v="eNet硅谷动力"/>
    <s v="第2位"/>
    <s v="艾德生物"/>
    <n v="2018"/>
    <x v="46"/>
    <n v="2"/>
    <n v="1000"/>
    <n v="0.99800199800199796"/>
    <n v="10.978021978021978"/>
  </r>
  <r>
    <n v="1"/>
    <s v="2020中国工业企业市值2000强"/>
    <s v="企业榜"/>
    <s v="中国工业报"/>
    <s v="第746位"/>
    <s v="南京药石科技股份有限公司"/>
    <n v="2020"/>
    <x v="47"/>
    <n v="746"/>
    <n v="2000"/>
    <n v="0.62718640679660176"/>
    <n v="15.679660169915044"/>
  </r>
  <r>
    <n v="2"/>
    <s v="2020福布斯中国上市公司潜力企业榜"/>
    <s v="企业榜"/>
    <s v="福布斯中国"/>
    <s v="第30位"/>
    <s v="南京药石科技股份有限公司"/>
    <n v="2020"/>
    <x v="47"/>
    <n v="30"/>
    <n v="101"/>
    <n v="0.70588235294117641"/>
    <n v="19.764705882352938"/>
  </r>
  <r>
    <n v="3"/>
    <s v="2019年度中国CRO（含CDMO）企业TOP20排行榜"/>
    <s v="企业榜"/>
    <s v="医药经济报、米内网"/>
    <s v="第10位"/>
    <s v="南京药石科技股份有限公司"/>
    <n v="2020"/>
    <x v="47"/>
    <n v="10"/>
    <n v="20"/>
    <n v="0.52380952380952384"/>
    <n v="7.8571428571428577"/>
  </r>
  <r>
    <n v="1"/>
    <s v="2020中国工业企业市值2000强"/>
    <s v="企业榜"/>
    <s v="中国工业报"/>
    <s v="第1163位"/>
    <s v="睿智医药科技股份有限公司"/>
    <n v="2020"/>
    <x v="48"/>
    <n v="1163"/>
    <n v="2000"/>
    <n v="0.41879060469765117"/>
    <n v="10.469765117441279"/>
  </r>
  <r>
    <n v="1"/>
    <s v="2020年度内蒙古百强品牌"/>
    <s v="品牌产品榜"/>
    <s v="第七届内蒙古品牌大会"/>
    <s v="第46位"/>
    <s v="东宝/圆素"/>
    <n v="2020"/>
    <x v="49"/>
    <n v="46"/>
    <n v="100"/>
    <n v="0.54455445544554459"/>
    <n v="6.5346534653465351"/>
  </r>
  <r>
    <n v="2"/>
    <s v="248家专精特新“小巨人”企业名单"/>
    <s v="企业榜"/>
    <s v="工信部"/>
    <s v="-"/>
    <s v="包头东宝生物技术股份有限公司"/>
    <n v="2019"/>
    <x v="49"/>
    <s v="-"/>
    <n v="101"/>
    <e v="#VALUE!"/>
    <n v="0"/>
  </r>
  <r>
    <n v="1"/>
    <s v="2019医疗器械行业100强"/>
    <s v="企业榜"/>
    <s v="eNet硅谷动力"/>
    <s v="第51位"/>
    <s v="北京利德曼生化股份有限公司"/>
    <n v="2019"/>
    <x v="50"/>
    <n v="51"/>
    <n v="100"/>
    <n v="0.49504950495049505"/>
    <n v="7.4257425742574252"/>
  </r>
  <r>
    <n v="1"/>
    <s v="抚州民营企业TOP50"/>
    <s v="企业榜"/>
    <s v="抚州市政府"/>
    <s v="第21位"/>
    <s v="博雅生物制药集团股份有限公司"/>
    <n v="2020"/>
    <x v="51"/>
    <n v="21"/>
    <n v="50"/>
    <n v="0.58823529411764708"/>
    <n v="5.882352941176471"/>
  </r>
  <r>
    <n v="2"/>
    <s v="2020中国工业企业市值2000强"/>
    <s v="企业榜"/>
    <s v="中国工业报"/>
    <s v="第759位"/>
    <s v="博雅生物制药集团股份有限公司"/>
    <n v="2020"/>
    <x v="51"/>
    <n v="759"/>
    <n v="2000"/>
    <n v="0.62068965517241381"/>
    <n v="15.517241379310345"/>
  </r>
  <r>
    <n v="3"/>
    <s v="2019互联网+制药企业TOP150排行榜"/>
    <s v="企业榜"/>
    <s v="eNet硅谷动力"/>
    <s v="第73位"/>
    <s v="江西博雅生物制药股份有限公司"/>
    <n v="2019"/>
    <x v="51"/>
    <n v="73"/>
    <n v="150"/>
    <n v="0.51655629139072845"/>
    <n v="7.7483443708609272"/>
  </r>
  <r>
    <n v="1"/>
    <s v="2020中国新经济企业500强"/>
    <s v="企业榜"/>
    <s v="中国企业评价协会"/>
    <s v="第196位"/>
    <s v="浙江我武生物科技股份有限公司"/>
    <n v="2020"/>
    <x v="52"/>
    <n v="196"/>
    <n v="500"/>
    <n v="0.60878243512974051"/>
    <n v="11.56686626746507"/>
  </r>
  <r>
    <n v="2"/>
    <s v="2020世茂海峡•胡润中国500强民营企业排行榜"/>
    <s v="企业榜"/>
    <s v="胡润研究院"/>
    <s v="第385位"/>
    <s v="浙江我武生物科技股份有限公司"/>
    <n v="2020"/>
    <x v="52"/>
    <n v="385"/>
    <n v="500"/>
    <n v="0.2315369261477046"/>
    <n v="5.788423153692615"/>
  </r>
  <r>
    <n v="3"/>
    <s v="2020中国工业企业市值2000强"/>
    <s v="企业榜"/>
    <s v="中国工业报"/>
    <s v="第439位"/>
    <s v="浙江我武生物科技股份有限公司"/>
    <n v="2020"/>
    <x v="52"/>
    <n v="439"/>
    <n v="2000"/>
    <n v="0.78060969515242373"/>
    <n v="19.515242378810594"/>
  </r>
  <r>
    <n v="4"/>
    <s v="2020胡润中国百强大健康民营企业"/>
    <s v="企业榜"/>
    <s v="胡润百富"/>
    <s v="第64位"/>
    <s v="浙江我武生物科技股份有限公司"/>
    <n v="2020"/>
    <x v="52"/>
    <n v="64"/>
    <n v="100"/>
    <n v="0.36633663366336633"/>
    <n v="9.1584158415841586"/>
  </r>
  <r>
    <n v="5"/>
    <s v="2019胡润中国500强民营企业"/>
    <s v="企业榜"/>
    <s v="胡润百富"/>
    <s v="第302位"/>
    <s v="浙江我武生物科技股份有限公司"/>
    <n v="2020"/>
    <x v="52"/>
    <n v="302"/>
    <n v="500"/>
    <n v="0.39720558882235524"/>
    <n v="8.738522954091815"/>
  </r>
  <r>
    <n v="6"/>
    <s v="2020福布斯中国上市公司潜力企业榜"/>
    <s v="企业榜"/>
    <s v="福布斯中国"/>
    <s v="第4位"/>
    <s v="浙江我武生物科技股份有限公司"/>
    <n v="2020"/>
    <x v="52"/>
    <n v="4"/>
    <n v="101"/>
    <n v="0.96078431372549022"/>
    <n v="26.901960784313726"/>
  </r>
  <r>
    <n v="7"/>
    <s v="2019中国医药工业100强"/>
    <s v="企业榜"/>
    <s v="eNet硅谷动力"/>
    <s v="第28位"/>
    <s v="浙江我武生物科技股份有限公司"/>
    <n v="2019"/>
    <x v="52"/>
    <n v="28"/>
    <n v="100"/>
    <n v="0.72277227722772275"/>
    <n v="10.841584158415841"/>
  </r>
  <r>
    <n v="8"/>
    <s v="2019最具创新力生物制品企业TOP50"/>
    <s v="企业榜"/>
    <s v="eNet硅谷动力"/>
    <s v="第18位"/>
    <s v="浙江我武生物科技股份有限公司"/>
    <n v="2019"/>
    <x v="52"/>
    <n v="18"/>
    <n v="50"/>
    <n v="0.64705882352941169"/>
    <n v="9.7058823529411757"/>
  </r>
  <r>
    <n v="9"/>
    <s v="2019医疗器械行业100强"/>
    <s v="企业榜"/>
    <s v="eNet硅谷动力"/>
    <s v="第13位"/>
    <s v="浙江我武生物科技股份有限公司"/>
    <n v="2019"/>
    <x v="52"/>
    <n v="13"/>
    <n v="100"/>
    <n v="0.87128712871287128"/>
    <n v="13.069306930693068"/>
  </r>
  <r>
    <n v="10"/>
    <s v="2019互联网+制药企业TOP150排行榜"/>
    <s v="企业榜"/>
    <s v="eNet硅谷动力"/>
    <s v="第9位"/>
    <s v="浙江我武生物科技股份有限公司"/>
    <n v="2019"/>
    <x v="52"/>
    <n v="9"/>
    <n v="150"/>
    <n v="0.94039735099337751"/>
    <n v="14.105960264900663"/>
  </r>
  <r>
    <n v="11"/>
    <s v="2018中国最具影响力医药企业百强"/>
    <s v="企业榜"/>
    <s v="中国董事局网、中国数据研究中心"/>
    <s v="第21位"/>
    <s v="浙江我武生物科技股份有限公司"/>
    <n v="2019"/>
    <x v="52"/>
    <n v="21"/>
    <n v="100"/>
    <n v="0.79207920792079212"/>
    <n v="10.297029702970297"/>
  </r>
  <r>
    <n v="1"/>
    <s v="2020中国工业企业市值2000强"/>
    <s v="企业榜"/>
    <s v="中国工业报"/>
    <s v="第1751位"/>
    <s v="广东溢多利生物科技股份有限公司"/>
    <n v="2020"/>
    <x v="53"/>
    <n v="1751"/>
    <n v="2000"/>
    <n v="0.12493753123438278"/>
    <n v="3.1234382808595695"/>
  </r>
  <r>
    <n v="2"/>
    <s v="2019互联网+制药企业TOP150排行榜"/>
    <s v="企业榜"/>
    <s v="eNet硅谷动力"/>
    <s v="第61位"/>
    <s v="广东溢多利生物科技股份有限公司"/>
    <n v="2019"/>
    <x v="53"/>
    <n v="61"/>
    <n v="150"/>
    <n v="0.5960264900662251"/>
    <n v="8.9403973509933756"/>
  </r>
  <r>
    <n v="3"/>
    <s v="2019广东企业500强排行榜"/>
    <s v="企业榜"/>
    <s v="广东省企业联合会、广东省企业家协会"/>
    <s v="第448位"/>
    <s v="广东溢多利生物科技股份有限公司"/>
    <n v="2019"/>
    <x v="53"/>
    <n v="448"/>
    <n v="500"/>
    <n v="0.10578842315369263"/>
    <n v="1.1636726546906191"/>
  </r>
  <r>
    <n v="1"/>
    <s v="2020中国工业企业市值2000强"/>
    <s v="企业榜"/>
    <s v="中国工业报"/>
    <s v="第1081位"/>
    <s v="北京九强生物技术股份有限公司"/>
    <n v="2020"/>
    <x v="54"/>
    <n v="1081"/>
    <n v="2000"/>
    <n v="0.45977011494252873"/>
    <n v="11.494252873563218"/>
  </r>
  <r>
    <n v="2"/>
    <s v="2019医疗器械行业100强"/>
    <s v="企业榜"/>
    <s v="eNet硅谷动力"/>
    <s v="第26位"/>
    <s v="北京九强生物技术股份有限公司"/>
    <n v="2019"/>
    <x v="54"/>
    <n v="26"/>
    <n v="100"/>
    <n v="0.74257425742574257"/>
    <n v="11.138613861386139"/>
  </r>
  <r>
    <n v="3"/>
    <s v="2019互联网+制药企业TOP150排行榜"/>
    <s v="企业榜"/>
    <s v="eNet硅谷动力"/>
    <s v="第60位"/>
    <s v="北京九强生物技术股份有限公司"/>
    <n v="2019"/>
    <x v="54"/>
    <n v="60"/>
    <n v="150"/>
    <n v="0.60264900662251653"/>
    <n v="9.0397350993377472"/>
  </r>
  <r>
    <n v="1"/>
    <s v="2019年度中国医药工业百强榜"/>
    <s v="企业榜"/>
    <s v="医药经济报、米内网"/>
    <s v="第99位"/>
    <s v="四川金石亚洲医药股份有限公司"/>
    <n v="2020"/>
    <x v="55"/>
    <n v="99"/>
    <n v="100"/>
    <n v="1.980198019801982E-2"/>
    <n v="0.29702970297029729"/>
  </r>
  <r>
    <n v="2"/>
    <s v="2019工业企业互联网指数100强"/>
    <s v="企业榜"/>
    <s v="eNet硅谷动力"/>
    <s v="第39位"/>
    <s v="四川金石东方新材料设备股份有限公司"/>
    <n v="2019"/>
    <x v="55"/>
    <n v="39"/>
    <n v="100"/>
    <n v="0.61386138613861385"/>
    <n v="9.2079207920792072"/>
  </r>
  <r>
    <n v="1"/>
    <s v="2020年福建战略性新兴产业企业100强"/>
    <s v="企业榜"/>
    <s v="福建省企业与企业家联合会、福建省社会科学院"/>
    <s v="第91位"/>
    <s v="福建广生堂药业股份有限公司"/>
    <n v="2020"/>
    <x v="56"/>
    <n v="91"/>
    <n v="100"/>
    <n v="9.9009900990098987E-2"/>
    <n v="1.1881188118811878"/>
  </r>
  <r>
    <n v="2"/>
    <s v="2020最佳雇主TOP200"/>
    <s v="企业榜"/>
    <s v="eNet硅谷动力"/>
    <s v="第188位"/>
    <s v="福建广生堂药业股份有限公司"/>
    <n v="2020"/>
    <x v="56"/>
    <n v="188"/>
    <n v="200"/>
    <n v="6.4676616915422924E-2"/>
    <n v="1.4228855721393043"/>
  </r>
  <r>
    <n v="3"/>
    <s v="2019健康中国创新企业排行榜"/>
    <s v="企业榜"/>
    <s v="eNet硅谷动力"/>
    <s v="第83位"/>
    <s v="福建广生堂药业股份有限公司"/>
    <n v="2019"/>
    <x v="56"/>
    <n v="83"/>
    <n v="101"/>
    <n v="0.18627450980392157"/>
    <n v="2.7941176470588234"/>
  </r>
  <r>
    <n v="4"/>
    <s v="2019互联网+制药企业TOP150排行榜"/>
    <s v="企业榜"/>
    <s v="eNet硅谷动力"/>
    <s v="第75位"/>
    <s v="福建广生堂药业股份有限公司"/>
    <n v="2019"/>
    <x v="56"/>
    <n v="75"/>
    <n v="150"/>
    <n v="0.50331125827814571"/>
    <n v="7.5496688741721858"/>
  </r>
  <r>
    <n v="5"/>
    <s v="2018中华老字号品牌100强"/>
    <s v="品牌产品榜"/>
    <s v="阿里研究院"/>
    <s v="第89位"/>
    <s v="广生堂"/>
    <n v="2019"/>
    <x v="56"/>
    <n v="89"/>
    <n v="100"/>
    <n v="0.11881188118811881"/>
    <n v="1.5445544554455446"/>
  </r>
  <r>
    <n v="6"/>
    <s v="2018中国最具影响力医药企业百强"/>
    <s v="企业榜"/>
    <s v="中国董事局网、中国数据研究中心"/>
    <s v="第55位"/>
    <s v="福建广生堂药业股份有限公司"/>
    <n v="2019"/>
    <x v="56"/>
    <n v="55"/>
    <n v="100"/>
    <n v="0.45544554455445541"/>
    <n v="5.9207920792079207"/>
  </r>
  <r>
    <n v="1"/>
    <s v="2020中国农业企业500强"/>
    <s v="企业榜"/>
    <s v="农民日报社"/>
    <s v="第180位"/>
    <s v="通化金马药业集团股份有限公司"/>
    <n v="2020"/>
    <x v="57"/>
    <n v="180"/>
    <n v="500"/>
    <n v="0.64071856287425155"/>
    <n v="12.17365269461078"/>
  </r>
  <r>
    <n v="2"/>
    <s v="2019年度中国医药工业百强榜"/>
    <s v="企业榜"/>
    <s v="医药经济报、米内网"/>
    <s v="第72位"/>
    <s v="通化金马药业集团股份有限公司"/>
    <n v="2020"/>
    <x v="57"/>
    <n v="72"/>
    <n v="100"/>
    <n v="0.28712871287128716"/>
    <n v="4.3069306930693072"/>
  </r>
  <r>
    <n v="3"/>
    <s v="2019健康中国创新企业排行榜"/>
    <s v="企业榜"/>
    <s v="eNet硅谷动力"/>
    <s v="第76位"/>
    <s v="通化金马药业集团股份有限公司"/>
    <n v="2019"/>
    <x v="57"/>
    <n v="76"/>
    <n v="101"/>
    <n v="0.25490196078431371"/>
    <n v="3.8235294117647056"/>
  </r>
  <r>
    <n v="4"/>
    <s v="2018中国最具影响力医药企业百强"/>
    <s v="企业榜"/>
    <s v="中国董事局网、中国数据研究中心"/>
    <s v="第51位"/>
    <s v="通化金马药业集团股份有限公司"/>
    <n v="2019"/>
    <x v="57"/>
    <n v="51"/>
    <n v="100"/>
    <n v="0.49504950495049505"/>
    <n v="6.435643564356436"/>
  </r>
  <r>
    <n v="1"/>
    <s v="2019健康中国创新企业排行榜"/>
    <s v="企业榜"/>
    <s v="eNet硅谷动力"/>
    <s v="第99位"/>
    <s v="成都华神科技集团股份有限公司"/>
    <n v="2019"/>
    <x v="58"/>
    <n v="99"/>
    <n v="101"/>
    <n v="2.9411764705882359E-2"/>
    <n v="0.44117647058823539"/>
  </r>
  <r>
    <n v="1"/>
    <s v="2020湖南制造业企业100强排行榜"/>
    <s v="企业榜"/>
    <s v="湖南省企业和工业经济联合会"/>
    <s v="第89位"/>
    <s v="湖南景峰医药股份有限公司"/>
    <n v="2020"/>
    <x v="59"/>
    <n v="89"/>
    <n v="100"/>
    <n v="0.11881188118811881"/>
    <n v="1.4257425742574257"/>
  </r>
  <r>
    <n v="2"/>
    <s v="2019年度中国中药企业TOP100排行榜"/>
    <s v="企业榜"/>
    <s v="医药经济报、米内网"/>
    <s v="第50位"/>
    <s v="湖南景峰医药股份有限公司"/>
    <n v="2020"/>
    <x v="59"/>
    <n v="50"/>
    <n v="100"/>
    <n v="0.50495049504950495"/>
    <n v="7.5742574257425748"/>
  </r>
  <r>
    <n v="3"/>
    <s v="2018中国最具影响力医药企业百强"/>
    <s v="企业榜"/>
    <s v="中国董事局网、中国数据研究中心"/>
    <s v="第76位"/>
    <s v="湖南景峰医药股份有限公司"/>
    <n v="2019"/>
    <x v="59"/>
    <n v="76"/>
    <n v="100"/>
    <n v="0.24752475247524752"/>
    <n v="3.217821782178218"/>
  </r>
  <r>
    <n v="4"/>
    <s v="中国互联网20年大国品牌1000强"/>
    <s v="品牌产品榜"/>
    <s v="eNet硅谷动力"/>
    <s v="第356位"/>
    <s v="景峰医药"/>
    <n v="2018"/>
    <x v="59"/>
    <n v="356"/>
    <n v="1000"/>
    <n v="0.64435564435564441"/>
    <n v="7.0879120879120885"/>
  </r>
  <r>
    <n v="1"/>
    <s v="2020中国工业企业市值2000强"/>
    <s v="企业榜"/>
    <s v="中国工业报"/>
    <s v="第1789位"/>
    <s v="山东山大华特科技股份有限公司"/>
    <n v="2020"/>
    <x v="60"/>
    <n v="1789"/>
    <n v="2000"/>
    <n v="0.10594702648675658"/>
    <n v="2.6486756621689143"/>
  </r>
  <r>
    <n v="2"/>
    <s v="2018山东省企业品牌价值100强排行榜"/>
    <s v="企业榜"/>
    <s v="山东省企业文化学会"/>
    <s v="第62位"/>
    <s v="山东山大华特科技股份有限公司"/>
    <n v="2018"/>
    <x v="60"/>
    <n v="62"/>
    <n v="100"/>
    <n v="0.38613861386138615"/>
    <n v="3.8613861386138613"/>
  </r>
  <r>
    <n v="1"/>
    <s v="2019中国医药企业品牌影响力排行榜"/>
    <s v="品牌产品榜"/>
    <s v="eNet硅谷动力"/>
    <s v="第92位"/>
    <s v="金陵药业"/>
    <n v="2019"/>
    <x v="61"/>
    <n v="92"/>
    <n v="101"/>
    <n v="9.8039215686274495E-2"/>
    <n v="1.4705882352941173"/>
  </r>
  <r>
    <n v="2"/>
    <s v="中国互联网20年大国品牌1000强"/>
    <s v="品牌产品榜"/>
    <s v="eNet硅谷动力"/>
    <s v="第339位"/>
    <s v="金陵药业"/>
    <n v="2018"/>
    <x v="61"/>
    <n v="339"/>
    <n v="1000"/>
    <n v="0.66133866133866137"/>
    <n v="7.2747252747252755"/>
  </r>
  <r>
    <n v="1"/>
    <s v="2019中国药品流通行业批发百强企业"/>
    <s v="企业榜"/>
    <s v="中国医药商业协会"/>
    <s v="第11位"/>
    <s v="重药控股股份有限公司"/>
    <n v="2020"/>
    <x v="62"/>
    <n v="11"/>
    <n v="100"/>
    <n v="0.8910891089108911"/>
    <n v="11.584158415841584"/>
  </r>
  <r>
    <n v="2"/>
    <s v="2020中国实体经济企业TOP300"/>
    <s v="企业榜"/>
    <s v="eNet硅谷动力"/>
    <s v="第254位"/>
    <s v="重药控股股份有限公司"/>
    <n v="2020"/>
    <x v="62"/>
    <n v="254"/>
    <n v="300"/>
    <n v="0.15614617940199338"/>
    <n v="3.4352159468438543"/>
  </r>
  <r>
    <n v="3"/>
    <s v="2019连锁药店企业品牌TOP100排行榜"/>
    <s v="企业榜"/>
    <s v="eNet硅谷动力"/>
    <s v="第43位"/>
    <s v="重药控股股份有限公司"/>
    <n v="2020"/>
    <x v="62"/>
    <n v="43"/>
    <n v="100"/>
    <n v="0.57425742574257432"/>
    <n v="8.6138613861386144"/>
  </r>
  <r>
    <n v="4"/>
    <s v="2020年《财富》中国500强排行榜"/>
    <s v="企业榜"/>
    <s v="财富中文网"/>
    <s v="第291位"/>
    <s v="重药控股股份有限公司"/>
    <n v="2020"/>
    <x v="62"/>
    <n v="291"/>
    <n v="500"/>
    <n v="0.41916167664670656"/>
    <n v="11.736526946107784"/>
  </r>
  <r>
    <n v="5"/>
    <s v="2019年中国500强排行榜"/>
    <s v="企业榜"/>
    <s v="财富中文网"/>
    <s v="第331位"/>
    <s v="重药控股股份有限公司"/>
    <n v="2019"/>
    <x v="62"/>
    <n v="331"/>
    <n v="500"/>
    <n v="0.33932135728542911"/>
    <n v="7.4650698602794403"/>
  </r>
  <r>
    <n v="6"/>
    <s v="2018年中国500强新上榜和重新上榜公司"/>
    <s v="企业榜"/>
    <s v="财富中文网"/>
    <s v="-"/>
    <s v="重药控股股份有限公司"/>
    <n v="2018"/>
    <x v="62"/>
    <s v="-"/>
    <n v="500"/>
    <e v="#VALUE!"/>
    <n v="0"/>
  </r>
  <r>
    <n v="7"/>
    <s v="2018年中国500强排行榜"/>
    <s v="企业榜"/>
    <s v="财富中文网"/>
    <s v="第320位"/>
    <s v="重药控股股份有限公司"/>
    <n v="2018"/>
    <x v="62"/>
    <n v="320"/>
    <n v="500"/>
    <n v="0.36127744510978044"/>
    <n v="6.1417165668662674"/>
  </r>
  <r>
    <n v="8"/>
    <s v="2018年财富中国企业500强排行榜"/>
    <s v="企业榜"/>
    <s v="财富中文网"/>
    <s v="第320位"/>
    <s v="重药控股股份有限公司"/>
    <n v="2018"/>
    <x v="62"/>
    <n v="320"/>
    <n v="500"/>
    <n v="0.36127744510978044"/>
    <n v="6.1417165668662674"/>
  </r>
  <r>
    <n v="1"/>
    <s v="2020浙江民营企业就业100强"/>
    <s v="企业榜"/>
    <s v="浙江省工商业联合会"/>
    <s v="第71名"/>
    <s v="华东医药股份有限公司"/>
    <n v="2020"/>
    <x v="63"/>
    <n v="71"/>
    <n v="100"/>
    <n v="0.29702970297029707"/>
    <n v="3.5643564356435649"/>
  </r>
  <r>
    <n v="2"/>
    <s v="2020浙江民营企业研发投入100强"/>
    <s v="企业榜"/>
    <s v="浙江省工商业联合会"/>
    <s v="第18名"/>
    <s v="华东医药股份有限公司"/>
    <n v="2020"/>
    <x v="63"/>
    <n v="18"/>
    <n v="100"/>
    <n v="0.82178217821782185"/>
    <n v="9.861386138613863"/>
  </r>
  <r>
    <n v="3"/>
    <s v="2020浙江民营企业200强"/>
    <s v="企业榜"/>
    <s v="浙江省工商业联合会"/>
    <s v="第45名"/>
    <s v="华东医药股份有限公司"/>
    <n v="2020"/>
    <x v="63"/>
    <n v="45"/>
    <n v="200"/>
    <n v="0.77611940298507465"/>
    <n v="9.3134328358208958"/>
  </r>
  <r>
    <n v="4"/>
    <s v="2020中国医药创新企业100强"/>
    <s v="企业榜"/>
    <s v="2020中国医药企业家科学家投资家大会"/>
    <s v="第41名"/>
    <s v="华东医药股份有限公司"/>
    <n v="2020"/>
    <x v="63"/>
    <n v="41"/>
    <n v="100"/>
    <n v="0.59405940594059403"/>
    <n v="11.287128712871286"/>
  </r>
  <r>
    <n v="5"/>
    <s v="2020中国新经济企业500强"/>
    <s v="企业榜"/>
    <s v="中国企业评价协会"/>
    <s v="第177名"/>
    <s v="华东医药股份有限公司"/>
    <n v="2020"/>
    <x v="63"/>
    <n v="177"/>
    <n v="500"/>
    <n v="0.6467065868263473"/>
    <n v="12.287425149700599"/>
  </r>
  <r>
    <n v="6"/>
    <s v="浙江上市公司内控30强"/>
    <s v="企业榜"/>
    <s v="浙江大学管理学院、浙江大学全球浙商研究院、浙江上市公司协会、浙江省总会计师协会、浙江大学财务与会计研究所"/>
    <s v="第9名"/>
    <s v="华东医药股份有限公司"/>
    <n v="2020"/>
    <x v="63"/>
    <n v="9"/>
    <n v="30"/>
    <n v="0.70967741935483875"/>
    <n v="7.0967741935483879"/>
  </r>
  <r>
    <n v="7"/>
    <s v="2020长三角服务业企业百强榜"/>
    <s v="企业榜"/>
    <s v="江苏省企业联合会、上海市企业联合会、浙江省企业联合会"/>
    <s v="第49名"/>
    <s v="华东医药股份有限公司"/>
    <n v="2020"/>
    <x v="63"/>
    <n v="49"/>
    <n v="100"/>
    <n v="0.51485148514851486"/>
    <n v="6.1782178217821784"/>
  </r>
  <r>
    <n v="8"/>
    <s v="2020浙江省百强企业榜单"/>
    <s v="企业榜"/>
    <s v="浙江省企业联合会、浙江省企业家协会、浙江省工业经济联合会"/>
    <s v="第52名"/>
    <s v="华东医药股份有限公司"/>
    <n v="2020"/>
    <x v="63"/>
    <n v="52"/>
    <n v="100"/>
    <n v="0.48514851485148514"/>
    <n v="5.8217821782178216"/>
  </r>
  <r>
    <n v="9"/>
    <s v="2020浙江省服务业百强企业"/>
    <s v="企业榜"/>
    <s v="浙江省企业联合会、浙江省企业家协会、浙江省工业经济联合会"/>
    <s v="第12名"/>
    <s v="华东医药股份有限公司"/>
    <n v="2020"/>
    <x v="63"/>
    <n v="12"/>
    <n v="100"/>
    <n v="0.88118811881188119"/>
    <n v="10.574257425742575"/>
  </r>
  <r>
    <n v="10"/>
    <s v="2020浙江省成长性最快百强企业"/>
    <s v="企业榜"/>
    <s v="浙江省企业联合会、浙江省企业家协会、浙江省工业经济联合会"/>
    <s v="第72名"/>
    <s v="华东医药股份有限公司"/>
    <n v="2020"/>
    <x v="63"/>
    <n v="72"/>
    <n v="100"/>
    <n v="0.28712871287128716"/>
    <n v="3.4455445544554459"/>
  </r>
  <r>
    <n v="11"/>
    <s v="2019中国药品流通行业批发百强企业"/>
    <s v="企业榜"/>
    <s v="中国医药商业协会"/>
    <s v="第8名"/>
    <s v="华东医药股份有限公司"/>
    <n v="2020"/>
    <x v="63"/>
    <n v="8"/>
    <n v="100"/>
    <n v="0.92079207920792083"/>
    <n v="11.970297029702971"/>
  </r>
  <r>
    <n v="12"/>
    <s v="2020中国制造业民营企业500强"/>
    <s v="企业榜"/>
    <s v="全国工商联"/>
    <s v="第144名"/>
    <s v="华东医药股份有限公司"/>
    <n v="2020"/>
    <x v="63"/>
    <n v="144"/>
    <n v="500"/>
    <n v="0.71257485029940115"/>
    <n v="17.814371257485028"/>
  </r>
  <r>
    <n v="13"/>
    <s v="2020浙江省民营企业100强名单"/>
    <s v="企业榜"/>
    <s v="浙江省市场监督管理局、浙江省工商联"/>
    <s v="第34名"/>
    <s v="华东医药股份有限公司"/>
    <n v="2020"/>
    <x v="63"/>
    <n v="34"/>
    <n v="100"/>
    <n v="0.66336633663366329"/>
    <n v="7.9603960396039595"/>
  </r>
  <r>
    <n v="14"/>
    <s v="2020中国实体经济企业TOP300"/>
    <s v="企业榜"/>
    <s v="eNet硅谷动力"/>
    <s v="第132名"/>
    <s v="华东医药股份有限公司"/>
    <n v="2020"/>
    <x v="63"/>
    <n v="132"/>
    <n v="300"/>
    <n v="0.56146179401993357"/>
    <n v="12.352159468438538"/>
  </r>
  <r>
    <n v="15"/>
    <s v="2020年中国上市公司百强排行榜"/>
    <s v="企业榜"/>
    <s v="华顿经济研究院"/>
    <s v="第188名"/>
    <s v="华东医药股份有限公司"/>
    <n v="2020"/>
    <x v="63"/>
    <n v="188"/>
    <n v="188"/>
    <n v="5.2910052910053462E-3"/>
    <n v="7.9365079365080193E-2"/>
  </r>
  <r>
    <n v="16"/>
    <s v="2020年中国最具价值品牌500强"/>
    <s v="企业榜"/>
    <s v="过硬研究院、GYbrand"/>
    <s v="第316名"/>
    <s v="华东医药股份有限公司"/>
    <n v="2020"/>
    <x v="63"/>
    <n v="316"/>
    <n v="500"/>
    <n v="0.36926147704590817"/>
    <n v="7.015968063872255"/>
  </r>
  <r>
    <n v="17"/>
    <s v="2020胡润中国百强大健康民营企业"/>
    <s v="企业榜"/>
    <s v="胡润百富"/>
    <s v="第39名"/>
    <s v="华东医药股份有限公司"/>
    <n v="2020"/>
    <x v="63"/>
    <n v="39"/>
    <n v="100"/>
    <n v="0.61386138613861385"/>
    <n v="15.346534653465346"/>
  </r>
  <r>
    <n v="18"/>
    <s v="2020年《财富》中国500强净资产收益率（ROE）最高的40家公司"/>
    <s v="企业榜"/>
    <s v="财富中文网"/>
    <s v="第35名"/>
    <s v="华东医药股份有限公司"/>
    <n v="2020"/>
    <x v="63"/>
    <n v="35"/>
    <n v="40"/>
    <n v="0.14634146341463417"/>
    <n v="4.0975609756097562"/>
  </r>
  <r>
    <n v="19"/>
    <s v="2020年《财富》中国500强排行榜"/>
    <s v="企业榜"/>
    <s v="财富中文网"/>
    <s v="第273名"/>
    <s v="华东医药股份有限公司"/>
    <n v="2020"/>
    <x v="63"/>
    <n v="273"/>
    <n v="500"/>
    <n v="0.45508982035928147"/>
    <n v="12.742514970059881"/>
  </r>
  <r>
    <n v="20"/>
    <s v="2019年度中国医药工业百强榜"/>
    <s v="企业榜"/>
    <s v="医药经济报、米内网"/>
    <s v="第10名"/>
    <s v="华东医药股份有限公司"/>
    <n v="2020"/>
    <x v="63"/>
    <n v="10"/>
    <n v="100"/>
    <n v="0.90099009900990101"/>
    <n v="13.514851485148515"/>
  </r>
  <r>
    <n v="21"/>
    <s v="2019中国医药企业品牌影响力排行榜"/>
    <s v="品牌产品榜"/>
    <s v="eNet硅谷动力"/>
    <s v="第48名"/>
    <s v="华东医药"/>
    <n v="2019"/>
    <x v="63"/>
    <n v="48"/>
    <n v="101"/>
    <n v="0.52941176470588236"/>
    <n v="7.9411764705882355"/>
  </r>
  <r>
    <n v="22"/>
    <s v="2019中国医药企业品牌影响力排行榜"/>
    <s v="品牌产品榜"/>
    <s v="eNet硅谷动力"/>
    <s v="第10名"/>
    <s v="华东医药"/>
    <n v="2019"/>
    <x v="63"/>
    <n v="10"/>
    <n v="101"/>
    <n v="0.90196078431372551"/>
    <n v="13.529411764705882"/>
  </r>
  <r>
    <n v="23"/>
    <s v="2019中国医药工业100强"/>
    <s v="企业榜"/>
    <s v="eNet硅谷动力"/>
    <s v="第16名"/>
    <s v="华东医药股份有限公司"/>
    <n v="2019"/>
    <x v="63"/>
    <n v="16"/>
    <n v="100"/>
    <n v="0.84158415841584155"/>
    <n v="12.623762376237623"/>
  </r>
  <r>
    <n v="24"/>
    <s v="2019健康中国创新企业排行榜"/>
    <s v="企业榜"/>
    <s v="eNet硅谷动力"/>
    <s v="第28名"/>
    <s v="华东医药股份有限公司"/>
    <n v="2019"/>
    <x v="63"/>
    <n v="28"/>
    <n v="101"/>
    <n v="0.72549019607843135"/>
    <n v="10.882352941176471"/>
  </r>
  <r>
    <n v="25"/>
    <s v="2019浙商互联网指数TOP300"/>
    <s v="企业榜"/>
    <s v="eNet硅谷动力"/>
    <s v="第150名"/>
    <s v="华东医药股份有限公司"/>
    <n v="2019"/>
    <x v="63"/>
    <n v="150"/>
    <n v="300"/>
    <n v="0.50166112956810638"/>
    <n v="5.5182724252491706"/>
  </r>
  <r>
    <n v="26"/>
    <s v="2019互联网+制药企业TOP150排行榜"/>
    <s v="企业榜"/>
    <s v="eNet硅谷动力"/>
    <s v="第38名"/>
    <s v="华东医药股份有限公司"/>
    <n v="2019"/>
    <x v="63"/>
    <n v="38"/>
    <n v="150"/>
    <n v="0.7483443708609272"/>
    <n v="11.225165562913908"/>
  </r>
  <r>
    <n v="27"/>
    <s v="2019年中国500强排行榜"/>
    <s v="企业榜"/>
    <s v="财富中文网"/>
    <s v="第287名"/>
    <s v="华东医药股份有限公司"/>
    <n v="2019"/>
    <x v="63"/>
    <n v="287"/>
    <n v="500"/>
    <n v="0.42714570858283429"/>
    <n v="9.397205588822354"/>
  </r>
  <r>
    <n v="28"/>
    <s v="2019中国最佳董事会100强"/>
    <s v="企业榜"/>
    <s v="财富中文网"/>
    <s v="-"/>
    <s v="华东医药股份有限公司"/>
    <n v="2019"/>
    <x v="63"/>
    <s v="-"/>
    <n v="100"/>
    <e v="#VALUE!"/>
    <n v="0"/>
  </r>
  <r>
    <n v="29"/>
    <s v="2019浙商全国500强排行榜"/>
    <s v="企业榜"/>
    <s v="《浙商》"/>
    <s v="第54名"/>
    <s v="华东医药股份有限公司"/>
    <n v="2019"/>
    <x v="63"/>
    <n v="54"/>
    <n v="500"/>
    <n v="0.89221556886227549"/>
    <n v="9.8143712574850301"/>
  </r>
  <r>
    <n v="30"/>
    <s v="2019浙江省综合百强企业名单"/>
    <s v="企业榜"/>
    <s v="浙江省企业联合会、浙江省企业家协会、浙江省工业经济联合会"/>
    <s v="第57名"/>
    <s v="华东医药股份有限公司"/>
    <n v="2019"/>
    <x v="63"/>
    <n v="57"/>
    <n v="100"/>
    <n v="0.4356435643564357"/>
    <n v="4.7920792079207928"/>
  </r>
  <r>
    <n v="31"/>
    <s v="2019浙江省服务业百强企业名单"/>
    <s v="企业榜"/>
    <s v="浙江省企业联合会、浙江省企业家协会、浙江省工业经济联合会"/>
    <s v="第14名"/>
    <s v="华东医药股份有限公司"/>
    <n v="2019"/>
    <x v="63"/>
    <n v="14"/>
    <n v="100"/>
    <n v="0.86138613861386137"/>
    <n v="9.4752475247524757"/>
  </r>
  <r>
    <n v="32"/>
    <s v="2019浙江省成长性最快百强企业名单"/>
    <s v="企业榜"/>
    <s v="浙江省企业联合会、浙江省企业家协会、浙江省工业经济联合会"/>
    <s v="第82名"/>
    <s v="华东医药股份有限公司"/>
    <n v="2019"/>
    <x v="63"/>
    <n v="82"/>
    <n v="100"/>
    <n v="0.18811881188118806"/>
    <n v="2.0693069306930685"/>
  </r>
  <r>
    <n v="33"/>
    <s v="2019长三角服务业100强名单"/>
    <s v="企业榜"/>
    <s v="长三角三省一市企业联合会、企业家协会"/>
    <s v="第49名"/>
    <s v="华东医药股份有限公司"/>
    <n v="2019"/>
    <x v="63"/>
    <n v="49"/>
    <n v="100"/>
    <n v="0.51485148514851486"/>
    <n v="6.1782178217821784"/>
  </r>
  <r>
    <n v="34"/>
    <s v="2019中国民营企业500强榜单"/>
    <s v="企业榜"/>
    <s v="新浪财经"/>
    <s v="第274名"/>
    <s v="华东医药股份有限公司"/>
    <n v="2019"/>
    <x v="63"/>
    <n v="274"/>
    <n v="500"/>
    <n v="0.45309381237524948"/>
    <n v="6.796407185628742"/>
  </r>
  <r>
    <n v="35"/>
    <s v="2018中国医药企业品牌影响力排行榜"/>
    <s v="品牌产品榜"/>
    <s v="eNet硅谷动力"/>
    <s v="第44名"/>
    <s v="华东医药"/>
    <n v="2018"/>
    <x v="63"/>
    <n v="44"/>
    <n v="101"/>
    <n v="0.56862745098039214"/>
    <n v="6.2549019607843137"/>
  </r>
  <r>
    <n v="36"/>
    <s v="2018年中国500强排行榜"/>
    <s v="企业榜"/>
    <s v="财富中文网"/>
    <s v="第263名"/>
    <s v="华东医药股份有限公司"/>
    <n v="2018"/>
    <x v="63"/>
    <n v="263"/>
    <n v="500"/>
    <n v="0.47504990019960081"/>
    <n v="8.0758483033932134"/>
  </r>
  <r>
    <n v="37"/>
    <s v="2018年财富中国企业500强排行榜"/>
    <s v="企业榜"/>
    <s v="财富中文网"/>
    <s v="第263名"/>
    <s v="华东医药股份有限公司"/>
    <n v="2018"/>
    <x v="63"/>
    <n v="263"/>
    <n v="500"/>
    <n v="0.47504990019960081"/>
    <n v="8.0758483033932134"/>
  </r>
  <r>
    <n v="1"/>
    <s v="2020中国工业企业市值2000强"/>
    <s v="企业榜"/>
    <s v="中国工业报"/>
    <s v="第1536位"/>
    <s v="九芝堂股份有限公司"/>
    <n v="2020"/>
    <x v="64"/>
    <n v="1536"/>
    <n v="2000"/>
    <n v="0.23238380809595205"/>
    <n v="5.8095952023988016"/>
  </r>
  <r>
    <n v="2"/>
    <s v="2020湖南制造业企业100强排行榜"/>
    <s v="企业榜"/>
    <s v="湖南省企业和工业经济联合会"/>
    <s v="第53位"/>
    <s v="九芝堂股份有限公司"/>
    <n v="2020"/>
    <x v="64"/>
    <n v="53"/>
    <n v="100"/>
    <n v="0.47524752475247523"/>
    <n v="5.7029702970297027"/>
  </r>
  <r>
    <n v="3"/>
    <s v="2020中国品牌500强"/>
    <s v="品牌产品榜"/>
    <s v="品牌联盟"/>
    <s v="第414位"/>
    <s v="九芝堂"/>
    <n v="2020"/>
    <x v="64"/>
    <n v="414"/>
    <n v="500"/>
    <n v="0.17365269461077848"/>
    <n v="3.2994011976047912"/>
  </r>
  <r>
    <n v="4"/>
    <s v="2019年度中国中药企业TOP100排行榜"/>
    <s v="企业榜"/>
    <s v="医药经济报、米内网"/>
    <s v="第28位"/>
    <s v="九芝堂股份有限公司"/>
    <n v="2020"/>
    <x v="64"/>
    <n v="28"/>
    <n v="100"/>
    <n v="0.72277227722772275"/>
    <n v="10.841584158415841"/>
  </r>
  <r>
    <n v="5"/>
    <s v="2019年度中国老字号典型TOP40考察录"/>
    <s v="品牌产品榜"/>
    <s v="eNet硅谷动力"/>
    <s v="第14位"/>
    <s v="九芝堂"/>
    <n v="2019"/>
    <x v="64"/>
    <n v="14"/>
    <n v="40"/>
    <n v="0.65853658536585358"/>
    <n v="9.8780487804878039"/>
  </r>
  <r>
    <n v="6"/>
    <s v="2019中国医药企业品牌影响力排行榜"/>
    <s v="品牌产品榜"/>
    <s v="eNet硅谷动力"/>
    <s v="第13位"/>
    <s v="九芝堂"/>
    <n v="2019"/>
    <x v="64"/>
    <n v="13"/>
    <n v="101"/>
    <n v="0.87254901960784315"/>
    <n v="13.088235294117647"/>
  </r>
  <r>
    <n v="7"/>
    <s v="2019中国医药工业100强"/>
    <s v="企业榜"/>
    <s v="eNet硅谷动力"/>
    <s v="第84位"/>
    <s v="湖南九芝堂股份有限公司"/>
    <n v="2019"/>
    <x v="64"/>
    <n v="84"/>
    <n v="100"/>
    <n v="0.16831683168316836"/>
    <n v="2.5247524752475252"/>
  </r>
  <r>
    <n v="8"/>
    <s v="2019健康中国创新企业排行榜"/>
    <s v="企业榜"/>
    <s v="eNet硅谷动力"/>
    <s v="第59位"/>
    <s v="九芝堂股份有限公司"/>
    <n v="2019"/>
    <x v="64"/>
    <n v="59"/>
    <n v="101"/>
    <n v="0.42156862745098034"/>
    <n v="6.3235294117647047"/>
  </r>
  <r>
    <n v="9"/>
    <s v="2018中华老字号品牌100强"/>
    <s v="品牌产品榜"/>
    <s v="阿里研究院"/>
    <s v="第48位"/>
    <s v="九芝堂"/>
    <n v="2019"/>
    <x v="64"/>
    <n v="48"/>
    <n v="100"/>
    <n v="0.52475247524752477"/>
    <n v="6.8217821782178216"/>
  </r>
  <r>
    <n v="10"/>
    <s v="2019年中国医药工业百强企业"/>
    <s v="企业榜"/>
    <s v="全国工商联医药业商会"/>
    <s v="第71位"/>
    <s v="九芝堂股份有限公司"/>
    <n v="2019"/>
    <x v="64"/>
    <n v="71"/>
    <n v="100"/>
    <n v="0.29702970297029707"/>
    <n v="3.8613861386138622"/>
  </r>
  <r>
    <n v="11"/>
    <s v="2019中国品牌500强"/>
    <s v="品牌产品榜"/>
    <s v="品牌联盟"/>
    <s v="第319位"/>
    <s v="九芝堂"/>
    <n v="2019"/>
    <x v="64"/>
    <n v="319"/>
    <n v="500"/>
    <n v="0.36327345309381243"/>
    <n v="4.3592814371257491"/>
  </r>
  <r>
    <n v="12"/>
    <s v="2018中国医药企业品牌影响力排行榜"/>
    <s v="品牌产品榜"/>
    <s v="eNet硅谷动力"/>
    <s v="第11位"/>
    <s v="九芝堂"/>
    <n v="2018"/>
    <x v="64"/>
    <n v="11"/>
    <n v="101"/>
    <n v="0.89215686274509798"/>
    <n v="9.8137254901960773"/>
  </r>
  <r>
    <n v="1"/>
    <s v="2020中国工业企业市值2000强"/>
    <s v="企业榜"/>
    <s v="中国工业报"/>
    <s v="第530位"/>
    <s v="华润三九医药股份有限公司"/>
    <n v="2020"/>
    <x v="65"/>
    <n v="530"/>
    <n v="2000"/>
    <n v="0.73513243378310844"/>
    <n v="18.378310844577712"/>
  </r>
  <r>
    <n v="2"/>
    <s v="2020深圳企业500强"/>
    <s v="企业榜"/>
    <s v="中国企业联合会、中国企业家协会、深圳市企业联合会、深圳市企业家协会"/>
    <s v="第55位"/>
    <s v="华润三九医药股份有限公司"/>
    <n v="2020"/>
    <x v="65"/>
    <n v="55"/>
    <n v="500"/>
    <n v="0.8902195608782435"/>
    <n v="10.682634730538922"/>
  </r>
  <r>
    <n v="3"/>
    <s v="2020年BrandZ最具价值中国品牌100强"/>
    <s v="品牌产品榜"/>
    <s v="WPP、凯度"/>
    <s v="第89位"/>
    <s v="华润三九"/>
    <n v="2020"/>
    <x v="65"/>
    <n v="89"/>
    <n v="100"/>
    <n v="0.11881188118811881"/>
    <n v="2.2574257425742572"/>
  </r>
  <r>
    <n v="4"/>
    <s v="2020年中国上市公司百强排行榜"/>
    <s v="企业榜"/>
    <s v="华顿经济研究院"/>
    <s v="第237位"/>
    <s v="华润三九医药股份有限公司"/>
    <n v="2020"/>
    <x v="65"/>
    <n v="237"/>
    <n v="237"/>
    <n v="4.2016806722688926E-3"/>
    <n v="6.302521008403339E-2"/>
  </r>
  <r>
    <n v="5"/>
    <s v="2020智能工厂排行TOP200"/>
    <s v="企业榜"/>
    <s v="《互联网周刊》、eNet硅谷动力、德本咨询"/>
    <s v="第75位"/>
    <s v="华润三九医药股份有限公司"/>
    <n v="2020"/>
    <x v="65"/>
    <n v="75"/>
    <n v="200"/>
    <n v="0.62686567164179108"/>
    <n v="13.791044776119403"/>
  </r>
  <r>
    <n v="6"/>
    <s v="2020年中国最具价值品牌500强"/>
    <s v="企业榜"/>
    <s v="过硬研究院、GYbrand"/>
    <s v="第492位"/>
    <s v="华润三九医药股份有限公司"/>
    <n v="2020"/>
    <x v="65"/>
    <n v="492"/>
    <n v="500"/>
    <n v="1.7964071856287456E-2"/>
    <n v="0.34131736526946166"/>
  </r>
  <r>
    <n v="7"/>
    <s v="2019年度中国中药企业TOP100排行榜"/>
    <s v="企业榜"/>
    <s v="医药经济报、米内网"/>
    <s v="第3位"/>
    <s v="华润三九医药股份有限公司"/>
    <n v="2020"/>
    <x v="65"/>
    <n v="3"/>
    <n v="100"/>
    <n v="0.97029702970297027"/>
    <n v="14.554455445544555"/>
  </r>
  <r>
    <n v="8"/>
    <s v="2019中国医药企业品牌影响力排行榜"/>
    <s v="品牌产品榜"/>
    <s v="eNet硅谷动力"/>
    <s v="第3位"/>
    <s v="华润三九"/>
    <n v="2019"/>
    <x v="65"/>
    <n v="3"/>
    <n v="101"/>
    <n v="0.97058823529411764"/>
    <n v="14.558823529411764"/>
  </r>
  <r>
    <n v="9"/>
    <s v="2019中国医药工业100强"/>
    <s v="企业榜"/>
    <s v="eNet硅谷动力"/>
    <s v="第27位"/>
    <s v="华润三九医药股份有限公司"/>
    <n v="2019"/>
    <x v="65"/>
    <n v="27"/>
    <n v="100"/>
    <n v="0.73267326732673266"/>
    <n v="10.990099009900989"/>
  </r>
  <r>
    <n v="10"/>
    <s v="2019健康中国创新企业排行榜"/>
    <s v="企业榜"/>
    <s v="eNet硅谷动力"/>
    <s v="第53位"/>
    <s v="华润三九医药股份有限公司"/>
    <n v="2019"/>
    <x v="65"/>
    <n v="53"/>
    <n v="101"/>
    <n v="0.48039215686274506"/>
    <n v="7.2058823529411757"/>
  </r>
  <r>
    <n v="11"/>
    <s v="2019互联网+制药企业TOP150排行榜"/>
    <s v="企业榜"/>
    <s v="eNet硅谷动力"/>
    <s v="第6位"/>
    <s v="华润三九医药股份有限公司"/>
    <n v="2019"/>
    <x v="65"/>
    <n v="6"/>
    <n v="150"/>
    <n v="0.96026490066225167"/>
    <n v="14.403973509933776"/>
  </r>
  <r>
    <n v="12"/>
    <s v="2019中国品牌价值百强排行榜"/>
    <s v="品牌产品榜"/>
    <s v="睿富全球排行榜资讯集团、北京名牌资产评估有限公司"/>
    <s v="第45位"/>
    <n v="999"/>
    <n v="2019"/>
    <x v="65"/>
    <n v="45"/>
    <n v="100"/>
    <n v="0.5544554455445545"/>
    <n v="7.207920792079209"/>
  </r>
  <r>
    <n v="13"/>
    <s v="医疗健康企业100强"/>
    <s v="企业榜"/>
    <s v="eNet硅谷动力"/>
    <s v="第32位"/>
    <s v="华润三九医药股份有限公司"/>
    <n v="2018"/>
    <x v="65"/>
    <n v="32"/>
    <n v="100"/>
    <n v="0.68316831683168311"/>
    <n v="7.5148514851485144"/>
  </r>
  <r>
    <n v="1"/>
    <s v="2020中国新经济企业500强"/>
    <s v="企业榜"/>
    <s v="中国企业评价协会"/>
    <s v="第123位"/>
    <s v="浙江新和成股份有限公司"/>
    <n v="2020"/>
    <x v="66"/>
    <n v="123"/>
    <n v="500"/>
    <n v="0.75449101796407181"/>
    <n v="14.335329341317365"/>
  </r>
  <r>
    <n v="2"/>
    <s v="2020中国精细化工百强名单"/>
    <s v="企业榜"/>
    <s v="全国精细化工原料及中间体行业协作组、中国化工情报信息协会"/>
    <s v="第2位"/>
    <s v="浙江新和成股份有限公司"/>
    <n v="2020"/>
    <x v="66"/>
    <n v="2"/>
    <n v="100"/>
    <n v="0.98019801980198018"/>
    <n v="14.702970297029703"/>
  </r>
  <r>
    <n v="3"/>
    <s v="2020世茂海峡•胡润中国500强民营企业排行榜"/>
    <s v="企业榜"/>
    <s v="胡润研究院"/>
    <s v="第165位"/>
    <s v="浙江新和成股份有限公司"/>
    <n v="2020"/>
    <x v="66"/>
    <n v="165"/>
    <n v="500"/>
    <n v="0.6706586826347305"/>
    <n v="16.766467065868262"/>
  </r>
  <r>
    <n v="4"/>
    <s v="浙江上市公司内控30强"/>
    <s v="企业榜"/>
    <s v="浙江大学管理学院、浙江大学全球浙商研究院、浙江上市公司协会、浙江省总会计师协会、浙江大学财务与会计研究所"/>
    <s v="第4位"/>
    <s v="浙江新和成股份有限公司"/>
    <n v="2020"/>
    <x v="66"/>
    <n v="4"/>
    <n v="30"/>
    <n v="0.87096774193548387"/>
    <n v="8.7096774193548381"/>
  </r>
  <r>
    <n v="5"/>
    <s v="2020中国工业企业市值2000强"/>
    <s v="企业榜"/>
    <s v="中国工业报"/>
    <s v="第203位"/>
    <s v="浙江新和成股份有限公司"/>
    <n v="2020"/>
    <x v="66"/>
    <n v="203"/>
    <n v="2000"/>
    <n v="0.89855072463768115"/>
    <n v="22.463768115942027"/>
  </r>
  <r>
    <n v="6"/>
    <s v="2020年中国上市公司百强排行榜"/>
    <s v="企业榜"/>
    <s v="华顿经济研究院"/>
    <s v="第236位"/>
    <s v="浙江新和成股份有限公司"/>
    <n v="2020"/>
    <x v="66"/>
    <n v="236"/>
    <n v="236"/>
    <n v="4.2194092827003704E-3"/>
    <n v="6.3291139240505556E-2"/>
  </r>
  <r>
    <n v="7"/>
    <s v="2020中国品牌500强"/>
    <s v="品牌产品榜"/>
    <s v="品牌联盟"/>
    <s v="第226位"/>
    <s v="新和成"/>
    <n v="2020"/>
    <x v="66"/>
    <n v="226"/>
    <n v="500"/>
    <n v="0.54890219560878251"/>
    <n v="10.429141716566868"/>
  </r>
  <r>
    <n v="8"/>
    <s v="2020年中国最具价值品牌500强"/>
    <s v="企业榜"/>
    <s v="过硬研究院、GYbrand"/>
    <s v="第457位"/>
    <s v="浙江新和成股份有限公司"/>
    <n v="2020"/>
    <x v="66"/>
    <n v="457"/>
    <n v="500"/>
    <n v="8.7824351297405179E-2"/>
    <n v="1.6686626746506983"/>
  </r>
  <r>
    <n v="9"/>
    <s v="2019中国精细化工企业100强"/>
    <s v="企业榜"/>
    <s v="中国化工情报信息协会、全国精细化工原料及中间体行业协作组"/>
    <s v="第2位"/>
    <s v="浙江新和成股份有限公司"/>
    <n v="2020"/>
    <x v="66"/>
    <n v="2"/>
    <n v="100"/>
    <n v="0.98019801980198018"/>
    <n v="12.742574257425742"/>
  </r>
  <r>
    <n v="10"/>
    <s v="2019年度中国医药工业百强榜"/>
    <s v="企业榜"/>
    <s v="医药经济报、米内网"/>
    <s v="第23位"/>
    <s v="浙江新和成股份有限公司"/>
    <n v="2020"/>
    <x v="66"/>
    <n v="23"/>
    <n v="100"/>
    <n v="0.7722772277227723"/>
    <n v="11.584158415841584"/>
  </r>
  <r>
    <n v="11"/>
    <s v="2019中国精细化工企业影响力TOP50排行榜"/>
    <s v="企业榜"/>
    <s v="eNet硅谷动力"/>
    <s v="第19位"/>
    <s v="浙江新和成股份有限公司"/>
    <n v="2019"/>
    <x v="66"/>
    <n v="19"/>
    <n v="50"/>
    <n v="0.62745098039215685"/>
    <n v="9.4117647058823533"/>
  </r>
  <r>
    <n v="12"/>
    <s v="2019中国医药工业100强"/>
    <s v="企业榜"/>
    <s v="eNet硅谷动力"/>
    <s v="第12位"/>
    <s v="浙江新和成股份有限公司"/>
    <n v="2019"/>
    <x v="66"/>
    <n v="12"/>
    <n v="100"/>
    <n v="0.88118811881188119"/>
    <n v="13.217821782178218"/>
  </r>
  <r>
    <n v="13"/>
    <s v="2019精细化工企业互联网指数排行榜"/>
    <s v="企业榜"/>
    <s v="eNet硅谷动力"/>
    <s v="第25位"/>
    <s v="浙江新和成股份有限公司"/>
    <n v="2019"/>
    <x v="66"/>
    <n v="25"/>
    <n v="101"/>
    <n v="0.75490196078431371"/>
    <n v="11.323529411764707"/>
  </r>
  <r>
    <n v="14"/>
    <s v="2019浙商互联网指数TOP300"/>
    <s v="企业榜"/>
    <s v="eNet硅谷动力"/>
    <s v="第160位"/>
    <s v="浙江新和成股份有限公司"/>
    <n v="2019"/>
    <x v="66"/>
    <n v="160"/>
    <n v="300"/>
    <n v="0.46843853820598003"/>
    <n v="5.1528239202657806"/>
  </r>
  <r>
    <n v="15"/>
    <s v="2019中国化工企业互联网指数500强"/>
    <s v="企业榜"/>
    <s v="eNet硅谷动力"/>
    <s v="第111位"/>
    <s v="浙江新和成股份有限公司"/>
    <n v="2019"/>
    <x v="66"/>
    <n v="111"/>
    <n v="500"/>
    <n v="0.77844311377245512"/>
    <n v="11.676646706586826"/>
  </r>
  <r>
    <n v="16"/>
    <s v="2019互联网+化工能源贡献企业榜"/>
    <s v="企业榜"/>
    <s v="eNet硅谷动力"/>
    <s v="第15位"/>
    <s v="浙江新和成股份有限公司"/>
    <n v="2019"/>
    <x v="66"/>
    <n v="15"/>
    <n v="101"/>
    <n v="0.8529411764705882"/>
    <n v="12.794117647058822"/>
  </r>
  <r>
    <n v="17"/>
    <s v="2019年中国医药工业百强企业"/>
    <s v="企业榜"/>
    <s v="全国工商联医药业商会"/>
    <s v="第26位"/>
    <s v="浙江新和成股份有限公司"/>
    <n v="2019"/>
    <x v="66"/>
    <n v="26"/>
    <n v="100"/>
    <n v="0.74257425742574257"/>
    <n v="9.653465346534654"/>
  </r>
  <r>
    <n v="18"/>
    <s v="2019浙商全国500强排行榜"/>
    <s v="企业榜"/>
    <s v="《浙商》"/>
    <s v="第160位"/>
    <s v="浙江新和成股份有限公司"/>
    <n v="2019"/>
    <x v="66"/>
    <n v="160"/>
    <n v="500"/>
    <n v="0.68063872255489022"/>
    <n v="7.487025948103792"/>
  </r>
  <r>
    <n v="19"/>
    <s v="2019中国精细化工百强"/>
    <s v="企业榜"/>
    <s v="中国化工情报信息协会、全国精细化工原料及中间体行业协作组"/>
    <s v="第2位"/>
    <s v="浙江新和成股份有限公司"/>
    <n v="2019"/>
    <x v="66"/>
    <n v="2"/>
    <n v="100"/>
    <n v="0.98019801980198018"/>
    <n v="12.7425742574257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数据透视表1"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M3:N71" firstHeaderRow="1" firstDataRow="1" firstDataCol="1"/>
  <pivotFields count="12">
    <pivotField showAll="0"/>
    <pivotField showAll="0"/>
    <pivotField showAll="0"/>
    <pivotField showAll="0"/>
    <pivotField showAll="0"/>
    <pivotField showAll="0"/>
    <pivotField showAll="0"/>
    <pivotField axis="axisRow" showAll="0">
      <items count="68">
        <item x="14"/>
        <item x="13"/>
        <item x="12"/>
        <item x="11"/>
        <item x="15"/>
        <item x="20"/>
        <item x="10"/>
        <item x="8"/>
        <item x="9"/>
        <item x="16"/>
        <item x="7"/>
        <item x="21"/>
        <item x="22"/>
        <item x="0"/>
        <item x="1"/>
        <item x="2"/>
        <item x="3"/>
        <item x="4"/>
        <item x="19"/>
        <item x="5"/>
        <item x="6"/>
        <item x="57"/>
        <item x="23"/>
        <item x="58"/>
        <item x="24"/>
        <item x="59"/>
        <item x="60"/>
        <item x="61"/>
        <item x="25"/>
        <item x="62"/>
        <item x="63"/>
        <item x="64"/>
        <item x="65"/>
        <item x="66"/>
        <item x="18"/>
        <item x="17"/>
        <item x="26"/>
        <item x="27"/>
        <item x="28"/>
        <item x="29"/>
        <item x="30"/>
        <item x="31"/>
        <item x="32"/>
        <item x="33"/>
        <item x="34"/>
        <item x="35"/>
        <item x="36"/>
        <item x="48"/>
        <item x="49"/>
        <item x="50"/>
        <item x="51"/>
        <item x="52"/>
        <item x="53"/>
        <item x="54"/>
        <item x="55"/>
        <item x="56"/>
        <item x="37"/>
        <item x="38"/>
        <item x="39"/>
        <item x="40"/>
        <item x="41"/>
        <item x="42"/>
        <item x="43"/>
        <item x="44"/>
        <item x="45"/>
        <item x="46"/>
        <item x="47"/>
        <item t="default"/>
      </items>
    </pivotField>
    <pivotField showAll="0"/>
    <pivotField showAll="0"/>
    <pivotField showAll="0"/>
    <pivotField dataField="1" showAll="0"/>
  </pivotFields>
  <rowFields count="1">
    <field x="7"/>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求和项:Rating"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qcc.com/web/bd/6b1e39a9cd715d234299a3fa4e39bb4b" TargetMode="External"/><Relationship Id="rId18" Type="http://schemas.openxmlformats.org/officeDocument/2006/relationships/hyperlink" Target="https://www.qcc.com/web/bd/6b0ddaf1fab5e3e5752677da276dfe2f" TargetMode="External"/><Relationship Id="rId26" Type="http://schemas.openxmlformats.org/officeDocument/2006/relationships/hyperlink" Target="https://www.qcc.com/web/bd/84b637c276b57ca90cc4a755beba9ac1" TargetMode="External"/><Relationship Id="rId3" Type="http://schemas.openxmlformats.org/officeDocument/2006/relationships/hyperlink" Target="https://www.qcc.com/web/bd/ef59a1297ddfd2f632a8b17d124fb366" TargetMode="External"/><Relationship Id="rId21" Type="http://schemas.openxmlformats.org/officeDocument/2006/relationships/hyperlink" Target="https://www.qcc.com/web/bd/33ffce7979b849afe4f5c1e475686c46" TargetMode="External"/><Relationship Id="rId34" Type="http://schemas.openxmlformats.org/officeDocument/2006/relationships/hyperlink" Target="https://www.qcc.com/web/bd/b8d870329435119665e9a88d1202f21d" TargetMode="External"/><Relationship Id="rId7" Type="http://schemas.openxmlformats.org/officeDocument/2006/relationships/hyperlink" Target="https://www.qcc.com/web/bd/5264a0aea2bf9a0b52261b5c667a3092" TargetMode="External"/><Relationship Id="rId12" Type="http://schemas.openxmlformats.org/officeDocument/2006/relationships/hyperlink" Target="https://www.qcc.com/web/bd/72da1b188e6b4dd1fb37a5d8150c820c" TargetMode="External"/><Relationship Id="rId17" Type="http://schemas.openxmlformats.org/officeDocument/2006/relationships/hyperlink" Target="https://www.qcc.com/web/bd/46264b0129cc3d2d89b1eee65ee06d5e" TargetMode="External"/><Relationship Id="rId25" Type="http://schemas.openxmlformats.org/officeDocument/2006/relationships/hyperlink" Target="https://www.qcc.com/web/bd/cc04ae0db8cc25c760ab9d12d7e0f8b6" TargetMode="External"/><Relationship Id="rId33" Type="http://schemas.openxmlformats.org/officeDocument/2006/relationships/hyperlink" Target="https://www.qcc.com/web/bd/a0ed209fc7b1521f9efe6d3f308bf779" TargetMode="External"/><Relationship Id="rId2" Type="http://schemas.openxmlformats.org/officeDocument/2006/relationships/hyperlink" Target="https://www.qcc.com/web/bd/f79a2cc2d9f5a7248c1df4f7076ad090" TargetMode="External"/><Relationship Id="rId16" Type="http://schemas.openxmlformats.org/officeDocument/2006/relationships/hyperlink" Target="https://www.qcc.com/web/bd/ffe4c99c5c8b3655fabe548dd5463ba9" TargetMode="External"/><Relationship Id="rId20" Type="http://schemas.openxmlformats.org/officeDocument/2006/relationships/hyperlink" Target="https://www.qcc.com/web/bd/5851cdeb96c3c62b1efc0faa8dfffc35" TargetMode="External"/><Relationship Id="rId29" Type="http://schemas.openxmlformats.org/officeDocument/2006/relationships/hyperlink" Target="https://www.qcc.com/web/bd/d5539694d932fd445fc40f135d6a1824" TargetMode="External"/><Relationship Id="rId1" Type="http://schemas.openxmlformats.org/officeDocument/2006/relationships/hyperlink" Target="https://www.qcc.com/web/bd/0fd8aeba36c3d0241ccf7e728a3eea3f" TargetMode="External"/><Relationship Id="rId6" Type="http://schemas.openxmlformats.org/officeDocument/2006/relationships/hyperlink" Target="https://www.qcc.com/web/bd/2952181ce891864cebb7a8ae218e7875" TargetMode="External"/><Relationship Id="rId11" Type="http://schemas.openxmlformats.org/officeDocument/2006/relationships/hyperlink" Target="https://www.qcc.com/web/bd/8b563618ebea194bac22402cac3e1b61" TargetMode="External"/><Relationship Id="rId24" Type="http://schemas.openxmlformats.org/officeDocument/2006/relationships/hyperlink" Target="https://www.qcc.com/web/bd/9a8aa4e6e8508130469b42ce952bf5fc" TargetMode="External"/><Relationship Id="rId32" Type="http://schemas.openxmlformats.org/officeDocument/2006/relationships/hyperlink" Target="https://www.qcc.com/web/bd/a01984c65fb39500362d7d3e559c99e0" TargetMode="External"/><Relationship Id="rId5" Type="http://schemas.openxmlformats.org/officeDocument/2006/relationships/hyperlink" Target="https://www.qcc.com/web/bd/544923831ac818a61781e96ede6b55b3" TargetMode="External"/><Relationship Id="rId15" Type="http://schemas.openxmlformats.org/officeDocument/2006/relationships/hyperlink" Target="https://www.qcc.com/web/bd/adfa63cf529404ed477143cdddb8e748" TargetMode="External"/><Relationship Id="rId23" Type="http://schemas.openxmlformats.org/officeDocument/2006/relationships/hyperlink" Target="https://www.qcc.com/web/bd/648949d52ed33c2f75d1b9035e32d973" TargetMode="External"/><Relationship Id="rId28" Type="http://schemas.openxmlformats.org/officeDocument/2006/relationships/hyperlink" Target="https://www.qcc.com/web/bd/b92c286c6c1ee116daad3580421496bd" TargetMode="External"/><Relationship Id="rId10" Type="http://schemas.openxmlformats.org/officeDocument/2006/relationships/hyperlink" Target="https://www.qcc.com/web/bd/340803915479d660aa677d4405c12abb" TargetMode="External"/><Relationship Id="rId19" Type="http://schemas.openxmlformats.org/officeDocument/2006/relationships/hyperlink" Target="https://www.qcc.com/web/bd/86b188d9101be27ac3acd4fee1cdb99f" TargetMode="External"/><Relationship Id="rId31" Type="http://schemas.openxmlformats.org/officeDocument/2006/relationships/hyperlink" Target="https://www.qcc.com/web/bd/d90a629d6a81720a2c2b8337b1b4f2c8" TargetMode="External"/><Relationship Id="rId4" Type="http://schemas.openxmlformats.org/officeDocument/2006/relationships/hyperlink" Target="https://www.qcc.com/web/bd/934a4db1e6a4bf4c151aeb60eb0e8acd" TargetMode="External"/><Relationship Id="rId9" Type="http://schemas.openxmlformats.org/officeDocument/2006/relationships/hyperlink" Target="https://www.qcc.com/web/bd/a43985c4d816304adbef192a18c41249" TargetMode="External"/><Relationship Id="rId14" Type="http://schemas.openxmlformats.org/officeDocument/2006/relationships/hyperlink" Target="https://www.qcc.com/web/bd/f1f00dad82473b5740f51504fc847b5d" TargetMode="External"/><Relationship Id="rId22" Type="http://schemas.openxmlformats.org/officeDocument/2006/relationships/hyperlink" Target="https://www.qcc.com/web/bd/165b2a74adef3ed72fd2f0c5f8810da7" TargetMode="External"/><Relationship Id="rId27" Type="http://schemas.openxmlformats.org/officeDocument/2006/relationships/hyperlink" Target="https://www.qcc.com/web/bd/be3413cb29340ecfa57f711efdac741f" TargetMode="External"/><Relationship Id="rId30" Type="http://schemas.openxmlformats.org/officeDocument/2006/relationships/hyperlink" Target="https://www.qcc.com/web/bd/e142a66983563c0e1f667dd4bccf578a" TargetMode="External"/><Relationship Id="rId8" Type="http://schemas.openxmlformats.org/officeDocument/2006/relationships/hyperlink" Target="https://www.qcc.com/web/bd/4f40d4da2677ce215ddd20de856c235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qcc.com/firm/0fe622dab989f3393250ffdd079b5dd6" TargetMode="External"/><Relationship Id="rId299" Type="http://schemas.openxmlformats.org/officeDocument/2006/relationships/hyperlink" Target="https://www.qcc.com/web/bd/3eb129a447b8ca3d610d2cafd1e2a86b" TargetMode="External"/><Relationship Id="rId21" Type="http://schemas.openxmlformats.org/officeDocument/2006/relationships/hyperlink" Target="https://www.qcc.com/firm/fb0ab55919b2db80a678b7d25e4aac2c" TargetMode="External"/><Relationship Id="rId63" Type="http://schemas.openxmlformats.org/officeDocument/2006/relationships/hyperlink" Target="https://www.qcc.com/product/384bd65d-0b8f-4c82-be36-1c72a73100eb.html" TargetMode="External"/><Relationship Id="rId159" Type="http://schemas.openxmlformats.org/officeDocument/2006/relationships/hyperlink" Target="https://www.qcc.com/firm/cf40e3d1e13358538207b44a50244914" TargetMode="External"/><Relationship Id="rId324" Type="http://schemas.openxmlformats.org/officeDocument/2006/relationships/hyperlink" Target="https://www.qcc.com/firm/d93846d6c970ec2d4eb908db2facaf6c" TargetMode="External"/><Relationship Id="rId366" Type="http://schemas.openxmlformats.org/officeDocument/2006/relationships/hyperlink" Target="https://www.qcc.com/product/818da284-dff9-4b0b-9411-00ef5e85d581.html" TargetMode="External"/><Relationship Id="rId170" Type="http://schemas.openxmlformats.org/officeDocument/2006/relationships/hyperlink" Target="https://www.qcc.com/web/bd/5e28db0e987c2657a956025507e4f4e8" TargetMode="External"/><Relationship Id="rId226" Type="http://schemas.openxmlformats.org/officeDocument/2006/relationships/hyperlink" Target="https://www.qcc.com/web/bd/5d9be2bb973b9eadca74b99a1a867fd1" TargetMode="External"/><Relationship Id="rId268" Type="http://schemas.openxmlformats.org/officeDocument/2006/relationships/hyperlink" Target="https://www.qcc.com/firm/0f2a47ba0b8be424c22d0c9df5138f0e" TargetMode="External"/><Relationship Id="rId32" Type="http://schemas.openxmlformats.org/officeDocument/2006/relationships/hyperlink" Target="https://www.qcc.com/web/bd/934a4db1e6a4bf4c151aeb60eb0e8acd" TargetMode="External"/><Relationship Id="rId74" Type="http://schemas.openxmlformats.org/officeDocument/2006/relationships/hyperlink" Target="https://www.qcc.com/web/bd/9dda74696eadd87c55864bc305f2f9c8" TargetMode="External"/><Relationship Id="rId128" Type="http://schemas.openxmlformats.org/officeDocument/2006/relationships/hyperlink" Target="https://www.qcc.com/web/bd/340803915479d660aa677d4405c12abb" TargetMode="External"/><Relationship Id="rId335" Type="http://schemas.openxmlformats.org/officeDocument/2006/relationships/hyperlink" Target="https://www.qcc.com/web/bd/a104031bac51ce28ac6b1659a071b365" TargetMode="External"/><Relationship Id="rId377" Type="http://schemas.openxmlformats.org/officeDocument/2006/relationships/hyperlink" Target="https://www.qcc.com/web/bd/ecc8c76af344e6402422f091acede487" TargetMode="External"/><Relationship Id="rId5" Type="http://schemas.openxmlformats.org/officeDocument/2006/relationships/hyperlink" Target="https://www.qcc.com/firm/a1c8bb72e7beecf677affc811090ed1b" TargetMode="External"/><Relationship Id="rId181" Type="http://schemas.openxmlformats.org/officeDocument/2006/relationships/hyperlink" Target="https://www.qcc.com/firm/61ff179ad031509c3b9aa062c61cd6ab" TargetMode="External"/><Relationship Id="rId237" Type="http://schemas.openxmlformats.org/officeDocument/2006/relationships/hyperlink" Target="https://www.qcc.com/web/bd/3ca0cd3a93cd93df813053030e4acbdc" TargetMode="External"/><Relationship Id="rId402" Type="http://schemas.openxmlformats.org/officeDocument/2006/relationships/hyperlink" Target="https://www.qcc.com/web/bd/f2063c4bd8355ff9f6fb06a3b82b4dcb" TargetMode="External"/><Relationship Id="rId279" Type="http://schemas.openxmlformats.org/officeDocument/2006/relationships/hyperlink" Target="https://www.qcc.com/web/bd/0fd8aeba36c3d0241ccf7e728a3eea3f" TargetMode="External"/><Relationship Id="rId43" Type="http://schemas.openxmlformats.org/officeDocument/2006/relationships/hyperlink" Target="https://www.qcc.com/firm/45d7d18a3a2b524a2c9da3d081cda61e" TargetMode="External"/><Relationship Id="rId139" Type="http://schemas.openxmlformats.org/officeDocument/2006/relationships/hyperlink" Target="https://www.qcc.com/firm/1853f606bf438e5200104cd1a575d164" TargetMode="External"/><Relationship Id="rId290" Type="http://schemas.openxmlformats.org/officeDocument/2006/relationships/hyperlink" Target="https://www.qcc.com/firm/b4b20b4af5bb7dafc7bfaf72b7bf5dab" TargetMode="External"/><Relationship Id="rId304" Type="http://schemas.openxmlformats.org/officeDocument/2006/relationships/hyperlink" Target="https://www.qcc.com/firm/6a38df441a5113e183836d6425e93220" TargetMode="External"/><Relationship Id="rId346" Type="http://schemas.openxmlformats.org/officeDocument/2006/relationships/hyperlink" Target="https://www.qcc.com/product/6c489012-722d-44b3-9a94-07688c2a314b.html" TargetMode="External"/><Relationship Id="rId388" Type="http://schemas.openxmlformats.org/officeDocument/2006/relationships/hyperlink" Target="https://www.qcc.com/web/bd/a01984c65fb39500362d7d3e559c99e0" TargetMode="External"/><Relationship Id="rId85" Type="http://schemas.openxmlformats.org/officeDocument/2006/relationships/hyperlink" Target="https://www.qcc.com/firm/c0e20f626443386f8202fada42548adc" TargetMode="External"/><Relationship Id="rId150" Type="http://schemas.openxmlformats.org/officeDocument/2006/relationships/hyperlink" Target="https://www.qcc.com/web/bd/6b0ddaf1fab5e3e5752677da276dfe2f" TargetMode="External"/><Relationship Id="rId192" Type="http://schemas.openxmlformats.org/officeDocument/2006/relationships/hyperlink" Target="https://www.qcc.com/web/bd/1a028ff00d78d5dbbe9a18a54cb5262b" TargetMode="External"/><Relationship Id="rId206" Type="http://schemas.openxmlformats.org/officeDocument/2006/relationships/hyperlink" Target="https://www.qcc.com/web/bd/3ca0cd3a93cd93df813053030e4acbdc" TargetMode="External"/><Relationship Id="rId413" Type="http://schemas.openxmlformats.org/officeDocument/2006/relationships/hyperlink" Target="https://www.qcc.com/firm/ca04fba5f85275ac2bac171e4484e3f6" TargetMode="External"/><Relationship Id="rId248" Type="http://schemas.openxmlformats.org/officeDocument/2006/relationships/hyperlink" Target="https://www.qcc.com/firm/a26c73dc7fb3e8bb6eb7a7321d70d3be" TargetMode="External"/><Relationship Id="rId12" Type="http://schemas.openxmlformats.org/officeDocument/2006/relationships/hyperlink" Target="https://www.qcc.com/web/bd/a268a77b7f41bdbcf11ac84025800d25" TargetMode="External"/><Relationship Id="rId108" Type="http://schemas.openxmlformats.org/officeDocument/2006/relationships/hyperlink" Target="https://www.qcc.com/web/bd/ffe4c99c5c8b3655fabe548dd5463ba9" TargetMode="External"/><Relationship Id="rId315" Type="http://schemas.openxmlformats.org/officeDocument/2006/relationships/hyperlink" Target="https://www.qcc.com/web/bd/45a2eebcb43d13e14d834717792389a0" TargetMode="External"/><Relationship Id="rId357" Type="http://schemas.openxmlformats.org/officeDocument/2006/relationships/hyperlink" Target="https://www.qcc.com/web/bd/2b3492beddb0203ef8328e3bef41df22" TargetMode="External"/><Relationship Id="rId54" Type="http://schemas.openxmlformats.org/officeDocument/2006/relationships/hyperlink" Target="https://www.qcc.com/web/bd/0b6a18099567316a3f5822a92330bc9b" TargetMode="External"/><Relationship Id="rId96" Type="http://schemas.openxmlformats.org/officeDocument/2006/relationships/hyperlink" Target="https://www.qcc.com/web/bd/3eb129a447b8ca3d610d2cafd1e2a86b" TargetMode="External"/><Relationship Id="rId161" Type="http://schemas.openxmlformats.org/officeDocument/2006/relationships/hyperlink" Target="https://www.qcc.com/firm/312c3ef2b08b07f2210e8fb39f97fdf8" TargetMode="External"/><Relationship Id="rId217" Type="http://schemas.openxmlformats.org/officeDocument/2006/relationships/hyperlink" Target="https://www.qcc.com/firm/867fe1147cb092b8c0573156be751393" TargetMode="External"/><Relationship Id="rId399" Type="http://schemas.openxmlformats.org/officeDocument/2006/relationships/hyperlink" Target="https://www.qcc.com/product/14a4c2ea-1a38-4591-878d-9d2d9d3bbf91.html" TargetMode="External"/><Relationship Id="rId259" Type="http://schemas.openxmlformats.org/officeDocument/2006/relationships/hyperlink" Target="https://www.qcc.com/web/bd/215898b521003f6aa1204cff9ed064ce" TargetMode="External"/><Relationship Id="rId424" Type="http://schemas.openxmlformats.org/officeDocument/2006/relationships/printerSettings" Target="../printerSettings/printerSettings1.bin"/><Relationship Id="rId23" Type="http://schemas.openxmlformats.org/officeDocument/2006/relationships/hyperlink" Target="https://www.qcc.com/product/2e1a5db5-b733-4fef-b063-e2963cc6dc0b.html" TargetMode="External"/><Relationship Id="rId119" Type="http://schemas.openxmlformats.org/officeDocument/2006/relationships/hyperlink" Target="https://www.qcc.com/firm/0fe622dab989f3393250ffdd079b5dd6" TargetMode="External"/><Relationship Id="rId270" Type="http://schemas.openxmlformats.org/officeDocument/2006/relationships/hyperlink" Target="https://www.qcc.com/firm/0f2a47ba0b8be424c22d0c9df5138f0e" TargetMode="External"/><Relationship Id="rId326" Type="http://schemas.openxmlformats.org/officeDocument/2006/relationships/hyperlink" Target="https://www.qcc.com/firm/d93846d6c970ec2d4eb908db2facaf6c" TargetMode="External"/><Relationship Id="rId65" Type="http://schemas.openxmlformats.org/officeDocument/2006/relationships/hyperlink" Target="https://www.qcc.com/firm/0b00cca9c7e64b06ceae69ab7620fda6" TargetMode="External"/><Relationship Id="rId130" Type="http://schemas.openxmlformats.org/officeDocument/2006/relationships/hyperlink" Target="https://www.qcc.com/web/bd/5d9be2bb973b9eadca74b99a1a867fd1" TargetMode="External"/><Relationship Id="rId368" Type="http://schemas.openxmlformats.org/officeDocument/2006/relationships/hyperlink" Target="https://www.qcc.com/firm/be0af4c4e34f455359ec64fe55d05cad" TargetMode="External"/><Relationship Id="rId172" Type="http://schemas.openxmlformats.org/officeDocument/2006/relationships/hyperlink" Target="https://www.qcc.com/web/bd/215898b521003f6aa1204cff9ed064ce" TargetMode="External"/><Relationship Id="rId228" Type="http://schemas.openxmlformats.org/officeDocument/2006/relationships/hyperlink" Target="https://www.qcc.com/web/bd/2952181ce891864cebb7a8ae218e7875" TargetMode="External"/><Relationship Id="rId281" Type="http://schemas.openxmlformats.org/officeDocument/2006/relationships/hyperlink" Target="https://www.qcc.com/web/bd/be3413cb29340ecfa57f711efdac741f" TargetMode="External"/><Relationship Id="rId337" Type="http://schemas.openxmlformats.org/officeDocument/2006/relationships/hyperlink" Target="https://www.qcc.com/web/bd/5d9be2bb973b9eadca74b99a1a867fd1" TargetMode="External"/><Relationship Id="rId34" Type="http://schemas.openxmlformats.org/officeDocument/2006/relationships/hyperlink" Target="https://www.qcc.com/web/bd/0fd8aeba36c3d0241ccf7e728a3eea3f" TargetMode="External"/><Relationship Id="rId76" Type="http://schemas.openxmlformats.org/officeDocument/2006/relationships/hyperlink" Target="https://www.qcc.com/web/bd/3eb129a447b8ca3d610d2cafd1e2a86b" TargetMode="External"/><Relationship Id="rId141" Type="http://schemas.openxmlformats.org/officeDocument/2006/relationships/hyperlink" Target="https://www.qcc.com/firm/1853f606bf438e5200104cd1a575d164" TargetMode="External"/><Relationship Id="rId379" Type="http://schemas.openxmlformats.org/officeDocument/2006/relationships/hyperlink" Target="https://www.qcc.com/web/bd/3eb129a447b8ca3d610d2cafd1e2a86b" TargetMode="External"/><Relationship Id="rId7" Type="http://schemas.openxmlformats.org/officeDocument/2006/relationships/hyperlink" Target="https://www.qcc.com/firm/a1c8bb72e7beecf677affc811090ed1b" TargetMode="External"/><Relationship Id="rId183" Type="http://schemas.openxmlformats.org/officeDocument/2006/relationships/hyperlink" Target="https://www.qcc.com/firm/61ff179ad031509c3b9aa062c61cd6ab" TargetMode="External"/><Relationship Id="rId239" Type="http://schemas.openxmlformats.org/officeDocument/2006/relationships/hyperlink" Target="https://www.qcc.com/web/bd/84b637c276b57ca90cc4a755beba9ac1" TargetMode="External"/><Relationship Id="rId390" Type="http://schemas.openxmlformats.org/officeDocument/2006/relationships/hyperlink" Target="https://www.qcc.com/web/bd/340803915479d660aa677d4405c12abb" TargetMode="External"/><Relationship Id="rId404" Type="http://schemas.openxmlformats.org/officeDocument/2006/relationships/hyperlink" Target="https://www.qcc.com/web/bd/0fd8aeba36c3d0241ccf7e728a3eea3f" TargetMode="External"/><Relationship Id="rId250" Type="http://schemas.openxmlformats.org/officeDocument/2006/relationships/hyperlink" Target="https://www.qcc.com/firm/a26c73dc7fb3e8bb6eb7a7321d70d3be" TargetMode="External"/><Relationship Id="rId292" Type="http://schemas.openxmlformats.org/officeDocument/2006/relationships/hyperlink" Target="https://www.qcc.com/product/69d499b7-ea59-4709-852a-5e7ad4f6f6cc.html" TargetMode="External"/><Relationship Id="rId306" Type="http://schemas.openxmlformats.org/officeDocument/2006/relationships/hyperlink" Target="https://www.qcc.com/firm/47978cb030fe76a899bde2b2d7f8e4b5" TargetMode="External"/><Relationship Id="rId45" Type="http://schemas.openxmlformats.org/officeDocument/2006/relationships/hyperlink" Target="https://www.qcc.com/product/f2aae84e-97fb-4681-8974-3f18410b7118.html" TargetMode="External"/><Relationship Id="rId87" Type="http://schemas.openxmlformats.org/officeDocument/2006/relationships/hyperlink" Target="https://www.qcc.com/firm/c0e20f626443386f8202fada42548adc" TargetMode="External"/><Relationship Id="rId110" Type="http://schemas.openxmlformats.org/officeDocument/2006/relationships/hyperlink" Target="https://www.qcc.com/web/bd/5d9be2bb973b9eadca74b99a1a867fd1" TargetMode="External"/><Relationship Id="rId348" Type="http://schemas.openxmlformats.org/officeDocument/2006/relationships/hyperlink" Target="https://www.qcc.com/product/6c489012-722d-44b3-9a94-07688c2a314b.html" TargetMode="External"/><Relationship Id="rId152" Type="http://schemas.openxmlformats.org/officeDocument/2006/relationships/hyperlink" Target="https://www.qcc.com/web/bd/1a028ff00d78d5dbbe9a18a54cb5262b" TargetMode="External"/><Relationship Id="rId194" Type="http://schemas.openxmlformats.org/officeDocument/2006/relationships/hyperlink" Target="https://www.qcc.com/web/bd/5d9be2bb973b9eadca74b99a1a867fd1" TargetMode="External"/><Relationship Id="rId208" Type="http://schemas.openxmlformats.org/officeDocument/2006/relationships/hyperlink" Target="https://www.qcc.com/web/bd/bcbfd37c794ab917cfe42d2d4cf85ea6" TargetMode="External"/><Relationship Id="rId415" Type="http://schemas.openxmlformats.org/officeDocument/2006/relationships/hyperlink" Target="https://www.qcc.com/firm/ca04fba5f85275ac2bac171e4484e3f6" TargetMode="External"/><Relationship Id="rId261" Type="http://schemas.openxmlformats.org/officeDocument/2006/relationships/hyperlink" Target="https://www.qcc.com/web/bd/3ca0cd3a93cd93df813053030e4acbdc" TargetMode="External"/><Relationship Id="rId14" Type="http://schemas.openxmlformats.org/officeDocument/2006/relationships/hyperlink" Target="https://www.qcc.com/web/bd/5d9be2bb973b9eadca74b99a1a867fd1" TargetMode="External"/><Relationship Id="rId56" Type="http://schemas.openxmlformats.org/officeDocument/2006/relationships/hyperlink" Target="https://www.qcc.com/web/bd/a268a77b7f41bdbcf11ac84025800d25" TargetMode="External"/><Relationship Id="rId317" Type="http://schemas.openxmlformats.org/officeDocument/2006/relationships/hyperlink" Target="https://www.qcc.com/web/bd/2d7e2670c6f8a4314b0fed06b892215a" TargetMode="External"/><Relationship Id="rId359" Type="http://schemas.openxmlformats.org/officeDocument/2006/relationships/hyperlink" Target="https://www.qcc.com/web/bd/4dc0b808ea5ae2aaee9b69ee6e3cf7b5" TargetMode="External"/><Relationship Id="rId98" Type="http://schemas.openxmlformats.org/officeDocument/2006/relationships/hyperlink" Target="https://www.qcc.com/web/bd/215898b521003f6aa1204cff9ed064ce" TargetMode="External"/><Relationship Id="rId121" Type="http://schemas.openxmlformats.org/officeDocument/2006/relationships/hyperlink" Target="https://www.qcc.com/firm/0fe622dab989f3393250ffdd079b5dd6" TargetMode="External"/><Relationship Id="rId163" Type="http://schemas.openxmlformats.org/officeDocument/2006/relationships/hyperlink" Target="https://www.qcc.com/firm/312c3ef2b08b07f2210e8fb39f97fdf8" TargetMode="External"/><Relationship Id="rId219" Type="http://schemas.openxmlformats.org/officeDocument/2006/relationships/hyperlink" Target="https://www.qcc.com/firm/867fe1147cb092b8c0573156be751393" TargetMode="External"/><Relationship Id="rId370" Type="http://schemas.openxmlformats.org/officeDocument/2006/relationships/hyperlink" Target="https://www.qcc.com/firm/be0af4c4e34f455359ec64fe55d05cad" TargetMode="External"/><Relationship Id="rId230" Type="http://schemas.openxmlformats.org/officeDocument/2006/relationships/hyperlink" Target="https://www.qcc.com/web/bd/9a8aa4e6e8508130469b42ce952bf5fc" TargetMode="External"/><Relationship Id="rId25" Type="http://schemas.openxmlformats.org/officeDocument/2006/relationships/hyperlink" Target="https://www.qcc.com/firm/fb0ab55919b2db80a678b7d25e4aac2c" TargetMode="External"/><Relationship Id="rId67" Type="http://schemas.openxmlformats.org/officeDocument/2006/relationships/hyperlink" Target="https://www.qcc.com/firm/53b6f1f1ab703d25989df6502d1ec3a1" TargetMode="External"/><Relationship Id="rId272" Type="http://schemas.openxmlformats.org/officeDocument/2006/relationships/hyperlink" Target="https://www.qcc.com/firm/0f2a47ba0b8be424c22d0c9df5138f0e" TargetMode="External"/><Relationship Id="rId328" Type="http://schemas.openxmlformats.org/officeDocument/2006/relationships/hyperlink" Target="https://www.qcc.com/firm/d93846d6c970ec2d4eb908db2facaf6c" TargetMode="External"/><Relationship Id="rId132" Type="http://schemas.openxmlformats.org/officeDocument/2006/relationships/hyperlink" Target="https://www.qcc.com/web/bd/46264b0129cc3d2d89b1eee65ee06d5e" TargetMode="External"/><Relationship Id="rId174" Type="http://schemas.openxmlformats.org/officeDocument/2006/relationships/hyperlink" Target="https://www.qcc.com/web/bd/23770ac5ea1251769e3c4ddb81ba33a3" TargetMode="External"/><Relationship Id="rId381" Type="http://schemas.openxmlformats.org/officeDocument/2006/relationships/hyperlink" Target="https://www.qcc.com/web/bd/663f6090d71caeafbea4793c6f3720ef" TargetMode="External"/><Relationship Id="rId241" Type="http://schemas.openxmlformats.org/officeDocument/2006/relationships/hyperlink" Target="https://www.qcc.com/web/bd/5d9be2bb973b9eadca74b99a1a867fd1" TargetMode="External"/><Relationship Id="rId36" Type="http://schemas.openxmlformats.org/officeDocument/2006/relationships/hyperlink" Target="https://www.qcc.com/web/bd/ecc8c76af344e6402422f091acede487" TargetMode="External"/><Relationship Id="rId283" Type="http://schemas.openxmlformats.org/officeDocument/2006/relationships/hyperlink" Target="https://www.qcc.com/web/bd/b92c286c6c1ee116daad3580421496bd" TargetMode="External"/><Relationship Id="rId339" Type="http://schemas.openxmlformats.org/officeDocument/2006/relationships/hyperlink" Target="https://www.qcc.com/web/bd/d5539694d932fd445fc40f135d6a1824" TargetMode="External"/><Relationship Id="rId78" Type="http://schemas.openxmlformats.org/officeDocument/2006/relationships/hyperlink" Target="https://www.qcc.com/web/bd/3ca0cd3a93cd93df813053030e4acbdc" TargetMode="External"/><Relationship Id="rId101" Type="http://schemas.openxmlformats.org/officeDocument/2006/relationships/hyperlink" Target="https://www.qcc.com/firm/c0e20f626443386f8202fada42548adc" TargetMode="External"/><Relationship Id="rId143" Type="http://schemas.openxmlformats.org/officeDocument/2006/relationships/hyperlink" Target="https://www.qcc.com/firm/1853f606bf438e5200104cd1a575d164" TargetMode="External"/><Relationship Id="rId185" Type="http://schemas.openxmlformats.org/officeDocument/2006/relationships/hyperlink" Target="https://www.qcc.com/firm/61ff179ad031509c3b9aa062c61cd6ab" TargetMode="External"/><Relationship Id="rId350" Type="http://schemas.openxmlformats.org/officeDocument/2006/relationships/hyperlink" Target="https://www.qcc.com/firm/05bf3d8cd6c6d89d9b03a87bbbe3a7a7" TargetMode="External"/><Relationship Id="rId406" Type="http://schemas.openxmlformats.org/officeDocument/2006/relationships/hyperlink" Target="https://www.qcc.com/web/bd/a3722cadc235724af92b369b2cfc8ebd" TargetMode="External"/><Relationship Id="rId9" Type="http://schemas.openxmlformats.org/officeDocument/2006/relationships/hyperlink" Target="https://www.qcc.com/firm/a1c8bb72e7beecf677affc811090ed1b" TargetMode="External"/><Relationship Id="rId210" Type="http://schemas.openxmlformats.org/officeDocument/2006/relationships/hyperlink" Target="https://www.qcc.com/web/bd/a268a77b7f41bdbcf11ac84025800d25" TargetMode="External"/><Relationship Id="rId392" Type="http://schemas.openxmlformats.org/officeDocument/2006/relationships/hyperlink" Target="https://www.qcc.com/web/bd/d27f9fbea0871a3d70b54437afcc7308" TargetMode="External"/><Relationship Id="rId252" Type="http://schemas.openxmlformats.org/officeDocument/2006/relationships/hyperlink" Target="https://www.qcc.com/firm/a26c73dc7fb3e8bb6eb7a7321d70d3be" TargetMode="External"/><Relationship Id="rId294" Type="http://schemas.openxmlformats.org/officeDocument/2006/relationships/hyperlink" Target="https://www.qcc.com/firm/b4b20b4af5bb7dafc7bfaf72b7bf5dab" TargetMode="External"/><Relationship Id="rId308" Type="http://schemas.openxmlformats.org/officeDocument/2006/relationships/hyperlink" Target="https://www.qcc.com/firm/47978cb030fe76a899bde2b2d7f8e4b5" TargetMode="External"/><Relationship Id="rId47" Type="http://schemas.openxmlformats.org/officeDocument/2006/relationships/hyperlink" Target="https://www.qcc.com/firm/a819f8dcd1263ea580356a8c8ecb33b1" TargetMode="External"/><Relationship Id="rId89" Type="http://schemas.openxmlformats.org/officeDocument/2006/relationships/hyperlink" Target="https://www.qcc.com/firm/c0e20f626443386f8202fada42548adc" TargetMode="External"/><Relationship Id="rId112" Type="http://schemas.openxmlformats.org/officeDocument/2006/relationships/hyperlink" Target="https://www.qcc.com/web/bd/610cdad7679e8fde30ce5b9372ea9f7e" TargetMode="External"/><Relationship Id="rId154" Type="http://schemas.openxmlformats.org/officeDocument/2006/relationships/hyperlink" Target="https://www.qcc.com/web/bd/86b188d9101be27ac3acd4fee1cdb99f" TargetMode="External"/><Relationship Id="rId361" Type="http://schemas.openxmlformats.org/officeDocument/2006/relationships/hyperlink" Target="https://www.qcc.com/web/bd/5d9be2bb973b9eadca74b99a1a867fd1" TargetMode="External"/><Relationship Id="rId196" Type="http://schemas.openxmlformats.org/officeDocument/2006/relationships/hyperlink" Target="https://www.qcc.com/web/bd/5851cdeb96c3c62b1efc0faa8dfffc35" TargetMode="External"/><Relationship Id="rId417" Type="http://schemas.openxmlformats.org/officeDocument/2006/relationships/hyperlink" Target="https://www.qcc.com/firm/ca04fba5f85275ac2bac171e4484e3f6" TargetMode="External"/><Relationship Id="rId16" Type="http://schemas.openxmlformats.org/officeDocument/2006/relationships/hyperlink" Target="https://www.qcc.com/web/bd/a95dcb8aebb202efeedb10d5538edeb9" TargetMode="External"/><Relationship Id="rId221" Type="http://schemas.openxmlformats.org/officeDocument/2006/relationships/hyperlink" Target="https://www.qcc.com/firm/867fe1147cb092b8c0573156be751393" TargetMode="External"/><Relationship Id="rId263" Type="http://schemas.openxmlformats.org/officeDocument/2006/relationships/hyperlink" Target="https://www.qcc.com/web/bd/663f6090d71caeafbea4793c6f3720ef" TargetMode="External"/><Relationship Id="rId319" Type="http://schemas.openxmlformats.org/officeDocument/2006/relationships/hyperlink" Target="https://www.qcc.com/web/bd/a268a77b7f41bdbcf11ac84025800d25" TargetMode="External"/><Relationship Id="rId58" Type="http://schemas.openxmlformats.org/officeDocument/2006/relationships/hyperlink" Target="https://www.qcc.com/web/bd/4f40d4da2677ce215ddd20de856c2352" TargetMode="External"/><Relationship Id="rId123" Type="http://schemas.openxmlformats.org/officeDocument/2006/relationships/hyperlink" Target="https://www.qcc.com/firm/0fe622dab989f3393250ffdd079b5dd6" TargetMode="External"/><Relationship Id="rId330" Type="http://schemas.openxmlformats.org/officeDocument/2006/relationships/hyperlink" Target="https://www.qcc.com/firm/d93846d6c970ec2d4eb908db2facaf6c" TargetMode="External"/><Relationship Id="rId165" Type="http://schemas.openxmlformats.org/officeDocument/2006/relationships/hyperlink" Target="https://www.qcc.com/firm/312c3ef2b08b07f2210e8fb39f97fdf8" TargetMode="External"/><Relationship Id="rId372" Type="http://schemas.openxmlformats.org/officeDocument/2006/relationships/hyperlink" Target="https://www.qcc.com/firm/be0af4c4e34f455359ec64fe55d05cad" TargetMode="External"/><Relationship Id="rId232" Type="http://schemas.openxmlformats.org/officeDocument/2006/relationships/hyperlink" Target="https://www.qcc.com/web/bd/5d9be2bb973b9eadca74b99a1a867fd1" TargetMode="External"/><Relationship Id="rId274" Type="http://schemas.openxmlformats.org/officeDocument/2006/relationships/hyperlink" Target="https://www.qcc.com/firm/59f368831badbc959016ae84e11f91a8" TargetMode="External"/><Relationship Id="rId27" Type="http://schemas.openxmlformats.org/officeDocument/2006/relationships/hyperlink" Target="https://www.qcc.com/product/2e1a5db5-b733-4fef-b063-e2963cc6dc0b.html" TargetMode="External"/><Relationship Id="rId69" Type="http://schemas.openxmlformats.org/officeDocument/2006/relationships/hyperlink" Target="https://www.qcc.com/firm/53b6f1f1ab703d25989df6502d1ec3a1" TargetMode="External"/><Relationship Id="rId134" Type="http://schemas.openxmlformats.org/officeDocument/2006/relationships/hyperlink" Target="https://www.qcc.com/web/bd/a95dcb8aebb202efeedb10d5538edeb9" TargetMode="External"/><Relationship Id="rId80" Type="http://schemas.openxmlformats.org/officeDocument/2006/relationships/hyperlink" Target="https://www.qcc.com/web/bd/663f6090d71caeafbea4793c6f3720ef" TargetMode="External"/><Relationship Id="rId176" Type="http://schemas.openxmlformats.org/officeDocument/2006/relationships/hyperlink" Target="https://www.qcc.com/web/bd/5d9be2bb973b9eadca74b99a1a867fd1" TargetMode="External"/><Relationship Id="rId341" Type="http://schemas.openxmlformats.org/officeDocument/2006/relationships/hyperlink" Target="https://www.qcc.com/web/bd/a95dcb8aebb202efeedb10d5538edeb9" TargetMode="External"/><Relationship Id="rId383" Type="http://schemas.openxmlformats.org/officeDocument/2006/relationships/hyperlink" Target="https://www.qcc.com/web/bd/24f54245a33645e1bc84ca1ac137dfc1" TargetMode="External"/><Relationship Id="rId201" Type="http://schemas.openxmlformats.org/officeDocument/2006/relationships/hyperlink" Target="https://www.qcc.com/firm/763974c7674e34a1539a62d4146213d6" TargetMode="External"/><Relationship Id="rId243" Type="http://schemas.openxmlformats.org/officeDocument/2006/relationships/hyperlink" Target="https://www.qcc.com/web/bd/663f6090d71caeafbea4793c6f3720ef" TargetMode="External"/><Relationship Id="rId285" Type="http://schemas.openxmlformats.org/officeDocument/2006/relationships/hyperlink" Target="https://www.qcc.com/web/bd/0b3d5609ee81e50809b7351e848e4698" TargetMode="External"/><Relationship Id="rId17" Type="http://schemas.openxmlformats.org/officeDocument/2006/relationships/hyperlink" Target="https://www.qcc.com/product/2e1a5db5-b733-4fef-b063-e2963cc6dc0b.html" TargetMode="External"/><Relationship Id="rId38" Type="http://schemas.openxmlformats.org/officeDocument/2006/relationships/hyperlink" Target="https://www.qcc.com/web/bd/e6932be9017ad8c04e9da5d38b09f4ed" TargetMode="External"/><Relationship Id="rId59" Type="http://schemas.openxmlformats.org/officeDocument/2006/relationships/hyperlink" Target="https://www.qcc.com/firm/96cff63fd242e423f3ec942bcbf51074" TargetMode="External"/><Relationship Id="rId103" Type="http://schemas.openxmlformats.org/officeDocument/2006/relationships/hyperlink" Target="https://www.qcc.com/firm/38c2498be060364b40849a26a6617809" TargetMode="External"/><Relationship Id="rId124" Type="http://schemas.openxmlformats.org/officeDocument/2006/relationships/hyperlink" Target="https://www.qcc.com/web/bd/8a828192955f492d1949883ad9f0371a" TargetMode="External"/><Relationship Id="rId310" Type="http://schemas.openxmlformats.org/officeDocument/2006/relationships/hyperlink" Target="https://www.qcc.com/firm/47978cb030fe76a899bde2b2d7f8e4b5" TargetMode="External"/><Relationship Id="rId70" Type="http://schemas.openxmlformats.org/officeDocument/2006/relationships/hyperlink" Target="https://www.qcc.com/web/bd/a43985c4d816304adbef192a18c41249" TargetMode="External"/><Relationship Id="rId91" Type="http://schemas.openxmlformats.org/officeDocument/2006/relationships/hyperlink" Target="https://www.qcc.com/firm/c0e20f626443386f8202fada42548adc" TargetMode="External"/><Relationship Id="rId145" Type="http://schemas.openxmlformats.org/officeDocument/2006/relationships/hyperlink" Target="https://www.qcc.com/firm/1853f606bf438e5200104cd1a575d164" TargetMode="External"/><Relationship Id="rId166" Type="http://schemas.openxmlformats.org/officeDocument/2006/relationships/hyperlink" Target="https://www.qcc.com/web/bd/9dda74696eadd87c55864bc305f2f9c8" TargetMode="External"/><Relationship Id="rId187" Type="http://schemas.openxmlformats.org/officeDocument/2006/relationships/hyperlink" Target="https://www.qcc.com/firm/74b6135325d7c5f785cc7404b04c7b25" TargetMode="External"/><Relationship Id="rId331" Type="http://schemas.openxmlformats.org/officeDocument/2006/relationships/hyperlink" Target="https://www.qcc.com/web/bd/d90a629d6a81720a2c2b8337b1b4f2c8" TargetMode="External"/><Relationship Id="rId352" Type="http://schemas.openxmlformats.org/officeDocument/2006/relationships/hyperlink" Target="https://www.qcc.com/firm/05bf3d8cd6c6d89d9b03a87bbbe3a7a7" TargetMode="External"/><Relationship Id="rId373" Type="http://schemas.openxmlformats.org/officeDocument/2006/relationships/hyperlink" Target="https://www.qcc.com/web/bd/0fc9b3fd2f1ed840a51e6bcc63001f4b" TargetMode="External"/><Relationship Id="rId394" Type="http://schemas.openxmlformats.org/officeDocument/2006/relationships/hyperlink" Target="https://www.qcc.com/web/bd/5d9be2bb973b9eadca74b99a1a867fd1" TargetMode="External"/><Relationship Id="rId408" Type="http://schemas.openxmlformats.org/officeDocument/2006/relationships/hyperlink" Target="https://www.qcc.com/web/bd/ecc8c76af344e6402422f091acede487" TargetMode="External"/><Relationship Id="rId1" Type="http://schemas.openxmlformats.org/officeDocument/2006/relationships/pivotTable" Target="../pivotTables/pivotTable1.xml"/><Relationship Id="rId212" Type="http://schemas.openxmlformats.org/officeDocument/2006/relationships/hyperlink" Target="https://www.qcc.com/web/bd/5d9be2bb973b9eadca74b99a1a867fd1" TargetMode="External"/><Relationship Id="rId233" Type="http://schemas.openxmlformats.org/officeDocument/2006/relationships/hyperlink" Target="https://www.qcc.com/firm/f0fa00c1e495a2c4ed763312484f3cc6" TargetMode="External"/><Relationship Id="rId254" Type="http://schemas.openxmlformats.org/officeDocument/2006/relationships/hyperlink" Target="https://www.qcc.com/firm/a26c73dc7fb3e8bb6eb7a7321d70d3be" TargetMode="External"/><Relationship Id="rId28" Type="http://schemas.openxmlformats.org/officeDocument/2006/relationships/hyperlink" Target="https://www.qcc.com/web/bd/a268a77b7f41bdbcf11ac84025800d25" TargetMode="External"/><Relationship Id="rId49" Type="http://schemas.openxmlformats.org/officeDocument/2006/relationships/hyperlink" Target="https://www.qcc.com/firm/fabac59f4b7e0a8778e4a7a1041e8a49" TargetMode="External"/><Relationship Id="rId114" Type="http://schemas.openxmlformats.org/officeDocument/2006/relationships/hyperlink" Target="https://www.qcc.com/web/bd/3ca0cd3a93cd93df813053030e4acbdc" TargetMode="External"/><Relationship Id="rId275" Type="http://schemas.openxmlformats.org/officeDocument/2006/relationships/hyperlink" Target="https://www.qcc.com/web/bd/3ca0cd3a93cd93df813053030e4acbdc" TargetMode="External"/><Relationship Id="rId296" Type="http://schemas.openxmlformats.org/officeDocument/2006/relationships/hyperlink" Target="https://www.qcc.com/firm/1e72bb0f465ea2fe838a1bba3b473663" TargetMode="External"/><Relationship Id="rId300" Type="http://schemas.openxmlformats.org/officeDocument/2006/relationships/hyperlink" Target="https://www.qcc.com/firm/1e72bb0f465ea2fe838a1bba3b473663" TargetMode="External"/><Relationship Id="rId60" Type="http://schemas.openxmlformats.org/officeDocument/2006/relationships/hyperlink" Target="https://www.qcc.com/web/bd/a43985c4d816304adbef192a18c41249" TargetMode="External"/><Relationship Id="rId81" Type="http://schemas.openxmlformats.org/officeDocument/2006/relationships/hyperlink" Target="https://www.qcc.com/firm/64ef755b27e7f32d9dc523d999d4a38b" TargetMode="External"/><Relationship Id="rId135" Type="http://schemas.openxmlformats.org/officeDocument/2006/relationships/hyperlink" Target="https://www.qcc.com/product/e420fad0-c7ab-42ab-87c7-4d9f9b873cfd.html" TargetMode="External"/><Relationship Id="rId156" Type="http://schemas.openxmlformats.org/officeDocument/2006/relationships/hyperlink" Target="https://www.qcc.com/web/bd/5d9be2bb973b9eadca74b99a1a867fd1" TargetMode="External"/><Relationship Id="rId177" Type="http://schemas.openxmlformats.org/officeDocument/2006/relationships/hyperlink" Target="https://www.qcc.com/firm/61ff179ad031509c3b9aa062c61cd6ab" TargetMode="External"/><Relationship Id="rId198" Type="http://schemas.openxmlformats.org/officeDocument/2006/relationships/hyperlink" Target="https://www.qcc.com/web/bd/33ffce7979b849afe4f5c1e475686c46" TargetMode="External"/><Relationship Id="rId321" Type="http://schemas.openxmlformats.org/officeDocument/2006/relationships/hyperlink" Target="https://www.qcc.com/web/bd/a04b00e7afeb248ff58dae1810fb4605" TargetMode="External"/><Relationship Id="rId342" Type="http://schemas.openxmlformats.org/officeDocument/2006/relationships/hyperlink" Target="https://www.qcc.com/product/6c489012-722d-44b3-9a94-07688c2a314b.html" TargetMode="External"/><Relationship Id="rId363" Type="http://schemas.openxmlformats.org/officeDocument/2006/relationships/hyperlink" Target="https://www.qcc.com/web/bd/9dda74696eadd87c55864bc305f2f9c8" TargetMode="External"/><Relationship Id="rId384" Type="http://schemas.openxmlformats.org/officeDocument/2006/relationships/hyperlink" Target="https://www.qcc.com/web/bd/1a028ff00d78d5dbbe9a18a54cb5262b" TargetMode="External"/><Relationship Id="rId419" Type="http://schemas.openxmlformats.org/officeDocument/2006/relationships/hyperlink" Target="https://www.qcc.com/firm/ca04fba5f85275ac2bac171e4484e3f6" TargetMode="External"/><Relationship Id="rId202" Type="http://schemas.openxmlformats.org/officeDocument/2006/relationships/hyperlink" Target="https://www.qcc.com/web/bd/165b2a74adef3ed72fd2f0c5f8810da7" TargetMode="External"/><Relationship Id="rId223" Type="http://schemas.openxmlformats.org/officeDocument/2006/relationships/hyperlink" Target="https://www.qcc.com/firm/867fe1147cb092b8c0573156be751393" TargetMode="External"/><Relationship Id="rId244" Type="http://schemas.openxmlformats.org/officeDocument/2006/relationships/hyperlink" Target="https://www.qcc.com/firm/1119bbe585718861c7ffe221a1f91d01" TargetMode="External"/><Relationship Id="rId18" Type="http://schemas.openxmlformats.org/officeDocument/2006/relationships/hyperlink" Target="https://www.qcc.com/web/bd/ef59a1297ddfd2f632a8b17d124fb366" TargetMode="External"/><Relationship Id="rId39" Type="http://schemas.openxmlformats.org/officeDocument/2006/relationships/hyperlink" Target="https://www.qcc.com/firm/a2a6f76ac384c7b4acf8c44b19989695" TargetMode="External"/><Relationship Id="rId265" Type="http://schemas.openxmlformats.org/officeDocument/2006/relationships/hyperlink" Target="https://www.qcc.com/web/bd/bcbfd37c794ab917cfe42d2d4cf85ea6" TargetMode="External"/><Relationship Id="rId286" Type="http://schemas.openxmlformats.org/officeDocument/2006/relationships/hyperlink" Target="https://www.qcc.com/firm/b4b20b4af5bb7dafc7bfaf72b7bf5dab" TargetMode="External"/><Relationship Id="rId50" Type="http://schemas.openxmlformats.org/officeDocument/2006/relationships/hyperlink" Target="https://www.qcc.com/web/bd/5264a0aea2bf9a0b52261b5c667a3092" TargetMode="External"/><Relationship Id="rId104" Type="http://schemas.openxmlformats.org/officeDocument/2006/relationships/hyperlink" Target="https://www.qcc.com/web/bd/f1f00dad82473b5740f51504fc847b5d" TargetMode="External"/><Relationship Id="rId125" Type="http://schemas.openxmlformats.org/officeDocument/2006/relationships/hyperlink" Target="https://www.qcc.com/firm/0fe622dab989f3393250ffdd079b5dd6" TargetMode="External"/><Relationship Id="rId146" Type="http://schemas.openxmlformats.org/officeDocument/2006/relationships/hyperlink" Target="https://www.qcc.com/web/bd/ecc8c76af344e6402422f091acede487" TargetMode="External"/><Relationship Id="rId167" Type="http://schemas.openxmlformats.org/officeDocument/2006/relationships/hyperlink" Target="https://www.qcc.com/firm/312c3ef2b08b07f2210e8fb39f97fdf8" TargetMode="External"/><Relationship Id="rId188" Type="http://schemas.openxmlformats.org/officeDocument/2006/relationships/hyperlink" Target="https://www.qcc.com/web/bd/663f6090d71caeafbea4793c6f3720ef" TargetMode="External"/><Relationship Id="rId311" Type="http://schemas.openxmlformats.org/officeDocument/2006/relationships/hyperlink" Target="https://www.qcc.com/web/bd/a268a77b7f41bdbcf11ac84025800d25" TargetMode="External"/><Relationship Id="rId332" Type="http://schemas.openxmlformats.org/officeDocument/2006/relationships/hyperlink" Target="https://www.qcc.com/firm/d93846d6c970ec2d4eb908db2facaf6c" TargetMode="External"/><Relationship Id="rId353" Type="http://schemas.openxmlformats.org/officeDocument/2006/relationships/hyperlink" Target="https://www.qcc.com/web/bd/c6538216801a11032f66213340fdb5ab" TargetMode="External"/><Relationship Id="rId374" Type="http://schemas.openxmlformats.org/officeDocument/2006/relationships/hyperlink" Target="https://www.qcc.com/firm/be0af4c4e34f455359ec64fe55d05cad" TargetMode="External"/><Relationship Id="rId395" Type="http://schemas.openxmlformats.org/officeDocument/2006/relationships/hyperlink" Target="https://www.qcc.com/firm/ca04fba5f85275ac2bac171e4484e3f6" TargetMode="External"/><Relationship Id="rId409" Type="http://schemas.openxmlformats.org/officeDocument/2006/relationships/hyperlink" Target="https://www.qcc.com/firm/ca04fba5f85275ac2bac171e4484e3f6" TargetMode="External"/><Relationship Id="rId71" Type="http://schemas.openxmlformats.org/officeDocument/2006/relationships/hyperlink" Target="https://www.qcc.com/firm/53b6f1f1ab703d25989df6502d1ec3a1" TargetMode="External"/><Relationship Id="rId92" Type="http://schemas.openxmlformats.org/officeDocument/2006/relationships/hyperlink" Target="https://www.qcc.com/web/bd/da1627473e75135af30e0f041c93607a" TargetMode="External"/><Relationship Id="rId213" Type="http://schemas.openxmlformats.org/officeDocument/2006/relationships/hyperlink" Target="https://www.qcc.com/firm/867fe1147cb092b8c0573156be751393" TargetMode="External"/><Relationship Id="rId234" Type="http://schemas.openxmlformats.org/officeDocument/2006/relationships/hyperlink" Target="https://www.qcc.com/web/bd/cc04ae0db8cc25c760ab9d12d7e0f8b6" TargetMode="External"/><Relationship Id="rId420" Type="http://schemas.openxmlformats.org/officeDocument/2006/relationships/hyperlink" Target="https://www.qcc.com/web/bd/01308b1cb36f52772b2ca6aa2fedd2e3" TargetMode="External"/><Relationship Id="rId2" Type="http://schemas.openxmlformats.org/officeDocument/2006/relationships/hyperlink" Target="https://www.qcc.com/web/bd/5d9be2bb973b9eadca74b99a1a867fd1" TargetMode="External"/><Relationship Id="rId29" Type="http://schemas.openxmlformats.org/officeDocument/2006/relationships/hyperlink" Target="https://www.qcc.com/product/2e1a5db5-b733-4fef-b063-e2963cc6dc0b.html" TargetMode="External"/><Relationship Id="rId255" Type="http://schemas.openxmlformats.org/officeDocument/2006/relationships/hyperlink" Target="https://www.qcc.com/web/bd/2952181ce891864cebb7a8ae218e7875" TargetMode="External"/><Relationship Id="rId276" Type="http://schemas.openxmlformats.org/officeDocument/2006/relationships/hyperlink" Target="https://www.qcc.com/firm/59f368831badbc959016ae84e11f91a8" TargetMode="External"/><Relationship Id="rId297" Type="http://schemas.openxmlformats.org/officeDocument/2006/relationships/hyperlink" Target="https://www.qcc.com/web/bd/0fd8aeba36c3d0241ccf7e728a3eea3f" TargetMode="External"/><Relationship Id="rId40" Type="http://schemas.openxmlformats.org/officeDocument/2006/relationships/hyperlink" Target="https://www.qcc.com/web/bd/bcbfd37c794ab917cfe42d2d4cf85ea6" TargetMode="External"/><Relationship Id="rId115" Type="http://schemas.openxmlformats.org/officeDocument/2006/relationships/hyperlink" Target="https://www.qcc.com/firm/0fe622dab989f3393250ffdd079b5dd6" TargetMode="External"/><Relationship Id="rId136" Type="http://schemas.openxmlformats.org/officeDocument/2006/relationships/hyperlink" Target="https://www.qcc.com/web/bd/0b3d5609ee81e50809b7351e848e4698" TargetMode="External"/><Relationship Id="rId157" Type="http://schemas.openxmlformats.org/officeDocument/2006/relationships/hyperlink" Target="https://www.qcc.com/firm/cf40e3d1e13358538207b44a50244914" TargetMode="External"/><Relationship Id="rId178" Type="http://schemas.openxmlformats.org/officeDocument/2006/relationships/hyperlink" Target="https://www.qcc.com/web/bd/028811e0aac20db11a434c4cb68a993e" TargetMode="External"/><Relationship Id="rId301" Type="http://schemas.openxmlformats.org/officeDocument/2006/relationships/hyperlink" Target="https://www.qcc.com/web/bd/bcbfd37c794ab917cfe42d2d4cf85ea6" TargetMode="External"/><Relationship Id="rId322" Type="http://schemas.openxmlformats.org/officeDocument/2006/relationships/hyperlink" Target="https://www.qcc.com/firm/d93846d6c970ec2d4eb908db2facaf6c" TargetMode="External"/><Relationship Id="rId343" Type="http://schemas.openxmlformats.org/officeDocument/2006/relationships/hyperlink" Target="https://www.qcc.com/web/bd/0fc9b3fd2f1ed840a51e6bcc63001f4b" TargetMode="External"/><Relationship Id="rId364" Type="http://schemas.openxmlformats.org/officeDocument/2006/relationships/hyperlink" Target="https://www.qcc.com/firm/be0af4c4e34f455359ec64fe55d05cad" TargetMode="External"/><Relationship Id="rId61" Type="http://schemas.openxmlformats.org/officeDocument/2006/relationships/hyperlink" Target="https://www.qcc.com/firm/96cff63fd242e423f3ec942bcbf51074" TargetMode="External"/><Relationship Id="rId82" Type="http://schemas.openxmlformats.org/officeDocument/2006/relationships/hyperlink" Target="https://www.qcc.com/web/bd/19b1b7cf4215a0696da9bac9f5d26fbe" TargetMode="External"/><Relationship Id="rId199" Type="http://schemas.openxmlformats.org/officeDocument/2006/relationships/hyperlink" Target="https://www.qcc.com/firm/763974c7674e34a1539a62d4146213d6" TargetMode="External"/><Relationship Id="rId203" Type="http://schemas.openxmlformats.org/officeDocument/2006/relationships/hyperlink" Target="https://www.qcc.com/firm/763974c7674e34a1539a62d4146213d6" TargetMode="External"/><Relationship Id="rId385" Type="http://schemas.openxmlformats.org/officeDocument/2006/relationships/hyperlink" Target="https://www.qcc.com/firm/be0af4c4e34f455359ec64fe55d05cad" TargetMode="External"/><Relationship Id="rId19" Type="http://schemas.openxmlformats.org/officeDocument/2006/relationships/hyperlink" Target="https://www.qcc.com/firm/fb0ab55919b2db80a678b7d25e4aac2c" TargetMode="External"/><Relationship Id="rId224" Type="http://schemas.openxmlformats.org/officeDocument/2006/relationships/hyperlink" Target="https://www.qcc.com/web/bd/0ba8943d3738f343c8f0fef0872240b6" TargetMode="External"/><Relationship Id="rId245" Type="http://schemas.openxmlformats.org/officeDocument/2006/relationships/hyperlink" Target="https://www.qcc.com/web/bd/19b1b7cf4215a0696da9bac9f5d26fbe" TargetMode="External"/><Relationship Id="rId266" Type="http://schemas.openxmlformats.org/officeDocument/2006/relationships/hyperlink" Target="https://www.qcc.com/firm/a26c73dc7fb3e8bb6eb7a7321d70d3be" TargetMode="External"/><Relationship Id="rId287" Type="http://schemas.openxmlformats.org/officeDocument/2006/relationships/hyperlink" Target="https://www.qcc.com/web/bd/3eb129a447b8ca3d610d2cafd1e2a86b" TargetMode="External"/><Relationship Id="rId410" Type="http://schemas.openxmlformats.org/officeDocument/2006/relationships/hyperlink" Target="https://www.qcc.com/web/bd/6a7d3caa4702e4cfb125717f199a6c2c" TargetMode="External"/><Relationship Id="rId30" Type="http://schemas.openxmlformats.org/officeDocument/2006/relationships/hyperlink" Target="https://www.qcc.com/web/bd/5d9be2bb973b9eadca74b99a1a867fd1" TargetMode="External"/><Relationship Id="rId105" Type="http://schemas.openxmlformats.org/officeDocument/2006/relationships/hyperlink" Target="https://www.qcc.com/firm/38c2498be060364b40849a26a6617809" TargetMode="External"/><Relationship Id="rId126" Type="http://schemas.openxmlformats.org/officeDocument/2006/relationships/hyperlink" Target="https://www.qcc.com/web/bd/19b1b7cf4215a0696da9bac9f5d26fbe" TargetMode="External"/><Relationship Id="rId147" Type="http://schemas.openxmlformats.org/officeDocument/2006/relationships/hyperlink" Target="https://www.qcc.com/firm/1853f606bf438e5200104cd1a575d164" TargetMode="External"/><Relationship Id="rId168" Type="http://schemas.openxmlformats.org/officeDocument/2006/relationships/hyperlink" Target="https://www.qcc.com/web/bd/a95dcb8aebb202efeedb10d5538edeb9" TargetMode="External"/><Relationship Id="rId312" Type="http://schemas.openxmlformats.org/officeDocument/2006/relationships/hyperlink" Target="https://www.qcc.com/product/46a975cc-fa8c-4bf2-bb65-4523f1e52ec3.html" TargetMode="External"/><Relationship Id="rId333" Type="http://schemas.openxmlformats.org/officeDocument/2006/relationships/hyperlink" Target="https://www.qcc.com/web/bd/aa5e841413c7cd629c229a44ae229c25" TargetMode="External"/><Relationship Id="rId354" Type="http://schemas.openxmlformats.org/officeDocument/2006/relationships/hyperlink" Target="https://www.qcc.com/product/6c489012-722d-44b3-9a94-07688c2a314b.html" TargetMode="External"/><Relationship Id="rId51" Type="http://schemas.openxmlformats.org/officeDocument/2006/relationships/hyperlink" Target="https://www.qcc.com/firm/fabac59f4b7e0a8778e4a7a1041e8a49" TargetMode="External"/><Relationship Id="rId72" Type="http://schemas.openxmlformats.org/officeDocument/2006/relationships/hyperlink" Target="https://www.qcc.com/web/bd/5d9be2bb973b9eadca74b99a1a867fd1" TargetMode="External"/><Relationship Id="rId93" Type="http://schemas.openxmlformats.org/officeDocument/2006/relationships/hyperlink" Target="https://www.qcc.com/firm/c0e20f626443386f8202fada42548adc" TargetMode="External"/><Relationship Id="rId189" Type="http://schemas.openxmlformats.org/officeDocument/2006/relationships/hyperlink" Target="https://www.qcc.com/firm/74b6135325d7c5f785cc7404b04c7b25" TargetMode="External"/><Relationship Id="rId375" Type="http://schemas.openxmlformats.org/officeDocument/2006/relationships/hyperlink" Target="https://www.qcc.com/web/bd/2d7e2670c6f8a4314b0fed06b892215a" TargetMode="External"/><Relationship Id="rId396" Type="http://schemas.openxmlformats.org/officeDocument/2006/relationships/hyperlink" Target="https://www.qcc.com/web/bd/4e6341b60021191f01e4902f9ebf7e6f" TargetMode="External"/><Relationship Id="rId3" Type="http://schemas.openxmlformats.org/officeDocument/2006/relationships/hyperlink" Target="https://www.qcc.com/firm/a1c8bb72e7beecf677affc811090ed1b" TargetMode="External"/><Relationship Id="rId214" Type="http://schemas.openxmlformats.org/officeDocument/2006/relationships/hyperlink" Target="https://www.qcc.com/web/bd/648949d52ed33c2f75d1b9035e32d973" TargetMode="External"/><Relationship Id="rId235" Type="http://schemas.openxmlformats.org/officeDocument/2006/relationships/hyperlink" Target="https://www.qcc.com/web/bd/165b2a74adef3ed72fd2f0c5f8810da7" TargetMode="External"/><Relationship Id="rId256" Type="http://schemas.openxmlformats.org/officeDocument/2006/relationships/hyperlink" Target="https://www.qcc.com/firm/a26c73dc7fb3e8bb6eb7a7321d70d3be" TargetMode="External"/><Relationship Id="rId277" Type="http://schemas.openxmlformats.org/officeDocument/2006/relationships/hyperlink" Target="https://www.qcc.com/web/bd/663f6090d71caeafbea4793c6f3720ef" TargetMode="External"/><Relationship Id="rId298" Type="http://schemas.openxmlformats.org/officeDocument/2006/relationships/hyperlink" Target="https://www.qcc.com/firm/1e72bb0f465ea2fe838a1bba3b473663" TargetMode="External"/><Relationship Id="rId400" Type="http://schemas.openxmlformats.org/officeDocument/2006/relationships/hyperlink" Target="https://www.qcc.com/web/bd/743eb100a453ee965a7791e43c66175b" TargetMode="External"/><Relationship Id="rId421" Type="http://schemas.openxmlformats.org/officeDocument/2006/relationships/hyperlink" Target="https://www.qcc.com/firm/ca04fba5f85275ac2bac171e4484e3f6" TargetMode="External"/><Relationship Id="rId116" Type="http://schemas.openxmlformats.org/officeDocument/2006/relationships/hyperlink" Target="https://www.qcc.com/web/bd/f44c4c0c7c34124f906a229908d56a01" TargetMode="External"/><Relationship Id="rId137" Type="http://schemas.openxmlformats.org/officeDocument/2006/relationships/hyperlink" Target="https://www.qcc.com/firm/1853f606bf438e5200104cd1a575d164" TargetMode="External"/><Relationship Id="rId158" Type="http://schemas.openxmlformats.org/officeDocument/2006/relationships/hyperlink" Target="https://www.qcc.com/web/bd/2952181ce891864cebb7a8ae218e7875" TargetMode="External"/><Relationship Id="rId302" Type="http://schemas.openxmlformats.org/officeDocument/2006/relationships/hyperlink" Target="https://www.qcc.com/firm/1e72bb0f465ea2fe838a1bba3b473663" TargetMode="External"/><Relationship Id="rId323" Type="http://schemas.openxmlformats.org/officeDocument/2006/relationships/hyperlink" Target="https://www.qcc.com/web/bd/7e1d6c348b74f54609cc16d61c6e05e4" TargetMode="External"/><Relationship Id="rId344" Type="http://schemas.openxmlformats.org/officeDocument/2006/relationships/hyperlink" Target="https://www.qcc.com/firm/05bf3d8cd6c6d89d9b03a87bbbe3a7a7" TargetMode="External"/><Relationship Id="rId20" Type="http://schemas.openxmlformats.org/officeDocument/2006/relationships/hyperlink" Target="https://www.qcc.com/web/bd/0fc9b3fd2f1ed840a51e6bcc63001f4b" TargetMode="External"/><Relationship Id="rId41" Type="http://schemas.openxmlformats.org/officeDocument/2006/relationships/hyperlink" Target="https://www.qcc.com/firm/31b5566f6b41e1173736b6efe9db6d55" TargetMode="External"/><Relationship Id="rId62" Type="http://schemas.openxmlformats.org/officeDocument/2006/relationships/hyperlink" Target="https://www.qcc.com/web/bd/a268a77b7f41bdbcf11ac84025800d25" TargetMode="External"/><Relationship Id="rId83" Type="http://schemas.openxmlformats.org/officeDocument/2006/relationships/hyperlink" Target="https://www.qcc.com/firm/c0e20f626443386f8202fada42548adc" TargetMode="External"/><Relationship Id="rId179" Type="http://schemas.openxmlformats.org/officeDocument/2006/relationships/hyperlink" Target="https://www.qcc.com/firm/61ff179ad031509c3b9aa062c61cd6ab" TargetMode="External"/><Relationship Id="rId365" Type="http://schemas.openxmlformats.org/officeDocument/2006/relationships/hyperlink" Target="https://www.qcc.com/web/bd/5b567175f4ed90fa962766b4f9ef167a" TargetMode="External"/><Relationship Id="rId386" Type="http://schemas.openxmlformats.org/officeDocument/2006/relationships/hyperlink" Target="https://www.qcc.com/web/bd/19b1b7cf4215a0696da9bac9f5d26fbe" TargetMode="External"/><Relationship Id="rId190" Type="http://schemas.openxmlformats.org/officeDocument/2006/relationships/hyperlink" Target="https://www.qcc.com/web/bd/bcbfd37c794ab917cfe42d2d4cf85ea6" TargetMode="External"/><Relationship Id="rId204" Type="http://schemas.openxmlformats.org/officeDocument/2006/relationships/hyperlink" Target="https://www.qcc.com/web/bd/a268a77b7f41bdbcf11ac84025800d25" TargetMode="External"/><Relationship Id="rId225" Type="http://schemas.openxmlformats.org/officeDocument/2006/relationships/hyperlink" Target="https://www.qcc.com/firm/867fe1147cb092b8c0573156be751393" TargetMode="External"/><Relationship Id="rId246" Type="http://schemas.openxmlformats.org/officeDocument/2006/relationships/hyperlink" Target="https://www.qcc.com/firm/a26c73dc7fb3e8bb6eb7a7321d70d3be" TargetMode="External"/><Relationship Id="rId267" Type="http://schemas.openxmlformats.org/officeDocument/2006/relationships/hyperlink" Target="https://www.qcc.com/web/bd/5d9be2bb973b9eadca74b99a1a867fd1" TargetMode="External"/><Relationship Id="rId288" Type="http://schemas.openxmlformats.org/officeDocument/2006/relationships/hyperlink" Target="https://www.qcc.com/firm/b4b20b4af5bb7dafc7bfaf72b7bf5dab" TargetMode="External"/><Relationship Id="rId411" Type="http://schemas.openxmlformats.org/officeDocument/2006/relationships/hyperlink" Target="https://www.qcc.com/firm/ca04fba5f85275ac2bac171e4484e3f6" TargetMode="External"/><Relationship Id="rId106" Type="http://schemas.openxmlformats.org/officeDocument/2006/relationships/hyperlink" Target="https://www.qcc.com/web/bd/adfa63cf529404ed477143cdddb8e748" TargetMode="External"/><Relationship Id="rId127" Type="http://schemas.openxmlformats.org/officeDocument/2006/relationships/hyperlink" Target="https://www.qcc.com/firm/1853f606bf438e5200104cd1a575d164" TargetMode="External"/><Relationship Id="rId313" Type="http://schemas.openxmlformats.org/officeDocument/2006/relationships/hyperlink" Target="https://www.qcc.com/web/bd/5d9be2bb973b9eadca74b99a1a867fd1" TargetMode="External"/><Relationship Id="rId10" Type="http://schemas.openxmlformats.org/officeDocument/2006/relationships/hyperlink" Target="https://www.qcc.com/web/bd/f79a2cc2d9f5a7248c1df4f7076ad090" TargetMode="External"/><Relationship Id="rId31" Type="http://schemas.openxmlformats.org/officeDocument/2006/relationships/hyperlink" Target="https://www.qcc.com/firm/a2a6f76ac384c7b4acf8c44b19989695" TargetMode="External"/><Relationship Id="rId52" Type="http://schemas.openxmlformats.org/officeDocument/2006/relationships/hyperlink" Target="https://www.qcc.com/web/bd/bcbfd37c794ab917cfe42d2d4cf85ea6" TargetMode="External"/><Relationship Id="rId73" Type="http://schemas.openxmlformats.org/officeDocument/2006/relationships/hyperlink" Target="https://www.qcc.com/firm/9f50729751ef99b850748fe0673a4f39" TargetMode="External"/><Relationship Id="rId94" Type="http://schemas.openxmlformats.org/officeDocument/2006/relationships/hyperlink" Target="https://www.qcc.com/web/bd/72da1b188e6b4dd1fb37a5d8150c820c" TargetMode="External"/><Relationship Id="rId148" Type="http://schemas.openxmlformats.org/officeDocument/2006/relationships/hyperlink" Target="https://www.qcc.com/web/bd/3ca0cd3a93cd93df813053030e4acbdc" TargetMode="External"/><Relationship Id="rId169" Type="http://schemas.openxmlformats.org/officeDocument/2006/relationships/hyperlink" Target="https://www.qcc.com/product/ccb0bbab-1955-4044-ae80-b15794fce07e.html" TargetMode="External"/><Relationship Id="rId334" Type="http://schemas.openxmlformats.org/officeDocument/2006/relationships/hyperlink" Target="https://www.qcc.com/firm/d93846d6c970ec2d4eb908db2facaf6c" TargetMode="External"/><Relationship Id="rId355" Type="http://schemas.openxmlformats.org/officeDocument/2006/relationships/hyperlink" Target="https://www.qcc.com/web/bd/e6932be9017ad8c04e9da5d38b09f4ed" TargetMode="External"/><Relationship Id="rId376" Type="http://schemas.openxmlformats.org/officeDocument/2006/relationships/hyperlink" Target="https://www.qcc.com/product/818da284-dff9-4b0b-9411-00ef5e85d581.html" TargetMode="External"/><Relationship Id="rId397" Type="http://schemas.openxmlformats.org/officeDocument/2006/relationships/hyperlink" Target="https://www.qcc.com/firm/ca04fba5f85275ac2bac171e4484e3f6" TargetMode="External"/><Relationship Id="rId4" Type="http://schemas.openxmlformats.org/officeDocument/2006/relationships/hyperlink" Target="https://www.qcc.com/web/bd/0fd8aeba36c3d0241ccf7e728a3eea3f" TargetMode="External"/><Relationship Id="rId180" Type="http://schemas.openxmlformats.org/officeDocument/2006/relationships/hyperlink" Target="https://www.qcc.com/web/bd/2952181ce891864cebb7a8ae218e7875" TargetMode="External"/><Relationship Id="rId215" Type="http://schemas.openxmlformats.org/officeDocument/2006/relationships/hyperlink" Target="https://www.qcc.com/firm/867fe1147cb092b8c0573156be751393" TargetMode="External"/><Relationship Id="rId236" Type="http://schemas.openxmlformats.org/officeDocument/2006/relationships/hyperlink" Target="https://www.qcc.com/firm/d191b93836d6dbea06b965851925cd79" TargetMode="External"/><Relationship Id="rId257" Type="http://schemas.openxmlformats.org/officeDocument/2006/relationships/hyperlink" Target="https://www.qcc.com/web/bd/ecc8c76af344e6402422f091acede487" TargetMode="External"/><Relationship Id="rId278" Type="http://schemas.openxmlformats.org/officeDocument/2006/relationships/hyperlink" Target="https://www.qcc.com/firm/59f368831badbc959016ae84e11f91a8" TargetMode="External"/><Relationship Id="rId401" Type="http://schemas.openxmlformats.org/officeDocument/2006/relationships/hyperlink" Target="https://www.qcc.com/firm/ca04fba5f85275ac2bac171e4484e3f6" TargetMode="External"/><Relationship Id="rId422" Type="http://schemas.openxmlformats.org/officeDocument/2006/relationships/hyperlink" Target="https://www.qcc.com/web/bd/5da479bc7c2b4e5aef0774dea85f55d2" TargetMode="External"/><Relationship Id="rId303" Type="http://schemas.openxmlformats.org/officeDocument/2006/relationships/hyperlink" Target="https://www.qcc.com/web/bd/3eb129a447b8ca3d610d2cafd1e2a86b" TargetMode="External"/><Relationship Id="rId42" Type="http://schemas.openxmlformats.org/officeDocument/2006/relationships/hyperlink" Target="https://www.qcc.com/web/bd/0fd8aeba36c3d0241ccf7e728a3eea3f" TargetMode="External"/><Relationship Id="rId84" Type="http://schemas.openxmlformats.org/officeDocument/2006/relationships/hyperlink" Target="https://www.qcc.com/web/bd/340803915479d660aa677d4405c12abb" TargetMode="External"/><Relationship Id="rId138" Type="http://schemas.openxmlformats.org/officeDocument/2006/relationships/hyperlink" Target="https://www.qcc.com/web/bd/ef59a1297ddfd2f632a8b17d124fb366" TargetMode="External"/><Relationship Id="rId345" Type="http://schemas.openxmlformats.org/officeDocument/2006/relationships/hyperlink" Target="https://www.qcc.com/web/bd/28fce78be1fcef81f101a04954108f58" TargetMode="External"/><Relationship Id="rId387" Type="http://schemas.openxmlformats.org/officeDocument/2006/relationships/hyperlink" Target="https://www.qcc.com/firm/ca04fba5f85275ac2bac171e4484e3f6" TargetMode="External"/><Relationship Id="rId191" Type="http://schemas.openxmlformats.org/officeDocument/2006/relationships/hyperlink" Target="https://www.qcc.com/firm/74b6135325d7c5f785cc7404b04c7b25" TargetMode="External"/><Relationship Id="rId205" Type="http://schemas.openxmlformats.org/officeDocument/2006/relationships/hyperlink" Target="https://www.qcc.com/product/63a9df48-764a-42d1-ad58-f05785176e4d.html" TargetMode="External"/><Relationship Id="rId247" Type="http://schemas.openxmlformats.org/officeDocument/2006/relationships/hyperlink" Target="https://www.qcc.com/web/bd/340803915479d660aa677d4405c12abb" TargetMode="External"/><Relationship Id="rId412" Type="http://schemas.openxmlformats.org/officeDocument/2006/relationships/hyperlink" Target="https://www.qcc.com/web/bd/f44c4c0c7c34124f906a229908d56a01" TargetMode="External"/><Relationship Id="rId107" Type="http://schemas.openxmlformats.org/officeDocument/2006/relationships/hyperlink" Target="https://www.qcc.com/firm/38c2498be060364b40849a26a6617809" TargetMode="External"/><Relationship Id="rId289" Type="http://schemas.openxmlformats.org/officeDocument/2006/relationships/hyperlink" Target="https://www.qcc.com/web/bd/663f6090d71caeafbea4793c6f3720ef" TargetMode="External"/><Relationship Id="rId11" Type="http://schemas.openxmlformats.org/officeDocument/2006/relationships/hyperlink" Target="https://www.qcc.com/firm/a1c8bb72e7beecf677affc811090ed1b" TargetMode="External"/><Relationship Id="rId53" Type="http://schemas.openxmlformats.org/officeDocument/2006/relationships/hyperlink" Target="https://www.qcc.com/firm/5e6edd48f1c5b74f4f7f51f3987ba553" TargetMode="External"/><Relationship Id="rId149" Type="http://schemas.openxmlformats.org/officeDocument/2006/relationships/hyperlink" Target="https://www.qcc.com/firm/1853f606bf438e5200104cd1a575d164" TargetMode="External"/><Relationship Id="rId314" Type="http://schemas.openxmlformats.org/officeDocument/2006/relationships/hyperlink" Target="https://www.qcc.com/firm/86389aec832929663819f0cf77d76f7a" TargetMode="External"/><Relationship Id="rId356" Type="http://schemas.openxmlformats.org/officeDocument/2006/relationships/hyperlink" Target="https://www.qcc.com/firm/05bf3d8cd6c6d89d9b03a87bbbe3a7a7" TargetMode="External"/><Relationship Id="rId398" Type="http://schemas.openxmlformats.org/officeDocument/2006/relationships/hyperlink" Target="https://www.qcc.com/web/bd/a95dcb8aebb202efeedb10d5538edeb9" TargetMode="External"/><Relationship Id="rId95" Type="http://schemas.openxmlformats.org/officeDocument/2006/relationships/hyperlink" Target="https://www.qcc.com/firm/c0e20f626443386f8202fada42548adc" TargetMode="External"/><Relationship Id="rId160" Type="http://schemas.openxmlformats.org/officeDocument/2006/relationships/hyperlink" Target="https://www.qcc.com/web/bd/19b1b7cf4215a0696da9bac9f5d26fbe" TargetMode="External"/><Relationship Id="rId216" Type="http://schemas.openxmlformats.org/officeDocument/2006/relationships/hyperlink" Target="https://www.qcc.com/web/bd/610cdad7679e8fde30ce5b9372ea9f7e" TargetMode="External"/><Relationship Id="rId423" Type="http://schemas.openxmlformats.org/officeDocument/2006/relationships/hyperlink" Target="https://www.qcc.com/firm/ca04fba5f85275ac2bac171e4484e3f6" TargetMode="External"/><Relationship Id="rId258" Type="http://schemas.openxmlformats.org/officeDocument/2006/relationships/hyperlink" Target="https://www.qcc.com/firm/a26c73dc7fb3e8bb6eb7a7321d70d3be" TargetMode="External"/><Relationship Id="rId22" Type="http://schemas.openxmlformats.org/officeDocument/2006/relationships/hyperlink" Target="https://www.qcc.com/web/bd/2d7e2670c6f8a4314b0fed06b892215a" TargetMode="External"/><Relationship Id="rId64" Type="http://schemas.openxmlformats.org/officeDocument/2006/relationships/hyperlink" Target="https://www.qcc.com/web/bd/5d9be2bb973b9eadca74b99a1a867fd1" TargetMode="External"/><Relationship Id="rId118" Type="http://schemas.openxmlformats.org/officeDocument/2006/relationships/hyperlink" Target="https://www.qcc.com/web/bd/663f6090d71caeafbea4793c6f3720ef" TargetMode="External"/><Relationship Id="rId325" Type="http://schemas.openxmlformats.org/officeDocument/2006/relationships/hyperlink" Target="https://www.qcc.com/web/bd/e142a66983563c0e1f667dd4bccf578a" TargetMode="External"/><Relationship Id="rId367" Type="http://schemas.openxmlformats.org/officeDocument/2006/relationships/hyperlink" Target="https://www.qcc.com/web/bd/4e6341b60021191f01e4902f9ebf7e6f" TargetMode="External"/><Relationship Id="rId171" Type="http://schemas.openxmlformats.org/officeDocument/2006/relationships/hyperlink" Target="https://www.qcc.com/firm/312c3ef2b08b07f2210e8fb39f97fdf8" TargetMode="External"/><Relationship Id="rId227" Type="http://schemas.openxmlformats.org/officeDocument/2006/relationships/hyperlink" Target="https://www.qcc.com/firm/a896a531e9cbb34578793ffe8c733fe5" TargetMode="External"/><Relationship Id="rId269" Type="http://schemas.openxmlformats.org/officeDocument/2006/relationships/hyperlink" Target="https://www.qcc.com/web/bd/663f6090d71caeafbea4793c6f3720ef" TargetMode="External"/><Relationship Id="rId33" Type="http://schemas.openxmlformats.org/officeDocument/2006/relationships/hyperlink" Target="https://www.qcc.com/firm/a2a6f76ac384c7b4acf8c44b19989695" TargetMode="External"/><Relationship Id="rId129" Type="http://schemas.openxmlformats.org/officeDocument/2006/relationships/hyperlink" Target="https://www.qcc.com/firm/1853f606bf438e5200104cd1a575d164" TargetMode="External"/><Relationship Id="rId280" Type="http://schemas.openxmlformats.org/officeDocument/2006/relationships/hyperlink" Target="https://www.qcc.com/firm/6b8ecf984874e4c1bbfe308bb136d800" TargetMode="External"/><Relationship Id="rId336" Type="http://schemas.openxmlformats.org/officeDocument/2006/relationships/hyperlink" Target="https://www.qcc.com/firm/d93846d6c970ec2d4eb908db2facaf6c" TargetMode="External"/><Relationship Id="rId75" Type="http://schemas.openxmlformats.org/officeDocument/2006/relationships/hyperlink" Target="https://www.qcc.com/firm/9f50729751ef99b850748fe0673a4f39" TargetMode="External"/><Relationship Id="rId140" Type="http://schemas.openxmlformats.org/officeDocument/2006/relationships/hyperlink" Target="https://www.qcc.com/web/bd/610cdad7679e8fde30ce5b9372ea9f7e" TargetMode="External"/><Relationship Id="rId182" Type="http://schemas.openxmlformats.org/officeDocument/2006/relationships/hyperlink" Target="https://www.qcc.com/web/bd/3ca0cd3a93cd93df813053030e4acbdc" TargetMode="External"/><Relationship Id="rId378" Type="http://schemas.openxmlformats.org/officeDocument/2006/relationships/hyperlink" Target="https://www.qcc.com/firm/be0af4c4e34f455359ec64fe55d05cad" TargetMode="External"/><Relationship Id="rId403" Type="http://schemas.openxmlformats.org/officeDocument/2006/relationships/hyperlink" Target="https://www.qcc.com/firm/ca04fba5f85275ac2bac171e4484e3f6" TargetMode="External"/><Relationship Id="rId6" Type="http://schemas.openxmlformats.org/officeDocument/2006/relationships/hyperlink" Target="https://www.qcc.com/web/bd/ecc8c76af344e6402422f091acede487" TargetMode="External"/><Relationship Id="rId238" Type="http://schemas.openxmlformats.org/officeDocument/2006/relationships/hyperlink" Target="https://www.qcc.com/firm/217dd65f1069f7ffae6c06cb57931553" TargetMode="External"/><Relationship Id="rId291" Type="http://schemas.openxmlformats.org/officeDocument/2006/relationships/hyperlink" Target="https://www.qcc.com/web/bd/c6538216801a11032f66213340fdb5ab" TargetMode="External"/><Relationship Id="rId305" Type="http://schemas.openxmlformats.org/officeDocument/2006/relationships/hyperlink" Target="https://www.qcc.com/web/bd/d5539694d932fd445fc40f135d6a1824" TargetMode="External"/><Relationship Id="rId347" Type="http://schemas.openxmlformats.org/officeDocument/2006/relationships/hyperlink" Target="https://www.qcc.com/web/bd/2d7e2670c6f8a4314b0fed06b892215a" TargetMode="External"/><Relationship Id="rId44" Type="http://schemas.openxmlformats.org/officeDocument/2006/relationships/hyperlink" Target="https://www.qcc.com/web/bd/a268a77b7f41bdbcf11ac84025800d25" TargetMode="External"/><Relationship Id="rId86" Type="http://schemas.openxmlformats.org/officeDocument/2006/relationships/hyperlink" Target="https://www.qcc.com/web/bd/5d9be2bb973b9eadca74b99a1a867fd1" TargetMode="External"/><Relationship Id="rId151" Type="http://schemas.openxmlformats.org/officeDocument/2006/relationships/hyperlink" Target="https://www.qcc.com/firm/1853f606bf438e5200104cd1a575d164" TargetMode="External"/><Relationship Id="rId389" Type="http://schemas.openxmlformats.org/officeDocument/2006/relationships/hyperlink" Target="https://www.qcc.com/firm/ca04fba5f85275ac2bac171e4484e3f6" TargetMode="External"/><Relationship Id="rId193" Type="http://schemas.openxmlformats.org/officeDocument/2006/relationships/hyperlink" Target="https://www.qcc.com/firm/74b6135325d7c5f785cc7404b04c7b25" TargetMode="External"/><Relationship Id="rId207" Type="http://schemas.openxmlformats.org/officeDocument/2006/relationships/hyperlink" Target="https://www.qcc.com/firm/867fe1147cb092b8c0573156be751393" TargetMode="External"/><Relationship Id="rId249" Type="http://schemas.openxmlformats.org/officeDocument/2006/relationships/hyperlink" Target="https://www.qcc.com/web/bd/5d9be2bb973b9eadca74b99a1a867fd1" TargetMode="External"/><Relationship Id="rId414" Type="http://schemas.openxmlformats.org/officeDocument/2006/relationships/hyperlink" Target="https://www.qcc.com/web/bd/a0ed209fc7b1521f9efe6d3f308bf779" TargetMode="External"/><Relationship Id="rId13" Type="http://schemas.openxmlformats.org/officeDocument/2006/relationships/hyperlink" Target="https://www.qcc.com/product/461eb37e-e62b-46ba-9dfa-9c8bf4a12482.html" TargetMode="External"/><Relationship Id="rId109" Type="http://schemas.openxmlformats.org/officeDocument/2006/relationships/hyperlink" Target="https://www.qcc.com/firm/38c2498be060364b40849a26a6617809" TargetMode="External"/><Relationship Id="rId260" Type="http://schemas.openxmlformats.org/officeDocument/2006/relationships/hyperlink" Target="https://www.qcc.com/firm/a26c73dc7fb3e8bb6eb7a7321d70d3be" TargetMode="External"/><Relationship Id="rId316" Type="http://schemas.openxmlformats.org/officeDocument/2006/relationships/hyperlink" Target="https://www.qcc.com/firm/86389aec832929663819f0cf77d76f7a" TargetMode="External"/><Relationship Id="rId55" Type="http://schemas.openxmlformats.org/officeDocument/2006/relationships/hyperlink" Target="https://www.qcc.com/firm/5e6edd48f1c5b74f4f7f51f3987ba553" TargetMode="External"/><Relationship Id="rId97" Type="http://schemas.openxmlformats.org/officeDocument/2006/relationships/hyperlink" Target="https://www.qcc.com/firm/c0e20f626443386f8202fada42548adc" TargetMode="External"/><Relationship Id="rId120" Type="http://schemas.openxmlformats.org/officeDocument/2006/relationships/hyperlink" Target="https://www.qcc.com/web/bd/01308b1cb36f52772b2ca6aa2fedd2e3" TargetMode="External"/><Relationship Id="rId358" Type="http://schemas.openxmlformats.org/officeDocument/2006/relationships/hyperlink" Target="https://www.qcc.com/product/6c489012-722d-44b3-9a94-07688c2a314b.html" TargetMode="External"/><Relationship Id="rId162" Type="http://schemas.openxmlformats.org/officeDocument/2006/relationships/hyperlink" Target="https://www.qcc.com/web/bd/340803915479d660aa677d4405c12abb" TargetMode="External"/><Relationship Id="rId218" Type="http://schemas.openxmlformats.org/officeDocument/2006/relationships/hyperlink" Target="https://www.qcc.com/web/bd/2952181ce891864cebb7a8ae218e7875" TargetMode="External"/><Relationship Id="rId271" Type="http://schemas.openxmlformats.org/officeDocument/2006/relationships/hyperlink" Target="https://www.qcc.com/web/bd/23770ac5ea1251769e3c4ddb81ba33a3" TargetMode="External"/><Relationship Id="rId24" Type="http://schemas.openxmlformats.org/officeDocument/2006/relationships/hyperlink" Target="https://www.qcc.com/web/bd/ecc8c76af344e6402422f091acede487" TargetMode="External"/><Relationship Id="rId66" Type="http://schemas.openxmlformats.org/officeDocument/2006/relationships/hyperlink" Target="https://www.qcc.com/web/bd/5d9be2bb973b9eadca74b99a1a867fd1" TargetMode="External"/><Relationship Id="rId131" Type="http://schemas.openxmlformats.org/officeDocument/2006/relationships/hyperlink" Target="https://www.qcc.com/firm/1853f606bf438e5200104cd1a575d164" TargetMode="External"/><Relationship Id="rId327" Type="http://schemas.openxmlformats.org/officeDocument/2006/relationships/hyperlink" Target="https://www.qcc.com/web/bd/8f290d3e42fbc92c84aba92c406b4dc1" TargetMode="External"/><Relationship Id="rId369" Type="http://schemas.openxmlformats.org/officeDocument/2006/relationships/hyperlink" Target="https://www.qcc.com/web/bd/14e1410eb2e6e386339caaa0da2fe4da" TargetMode="External"/><Relationship Id="rId173" Type="http://schemas.openxmlformats.org/officeDocument/2006/relationships/hyperlink" Target="https://www.qcc.com/firm/312c3ef2b08b07f2210e8fb39f97fdf8" TargetMode="External"/><Relationship Id="rId229" Type="http://schemas.openxmlformats.org/officeDocument/2006/relationships/hyperlink" Target="https://www.qcc.com/firm/a896a531e9cbb34578793ffe8c733fe5" TargetMode="External"/><Relationship Id="rId380" Type="http://schemas.openxmlformats.org/officeDocument/2006/relationships/hyperlink" Target="https://www.qcc.com/firm/be0af4c4e34f455359ec64fe55d05cad" TargetMode="External"/><Relationship Id="rId240" Type="http://schemas.openxmlformats.org/officeDocument/2006/relationships/hyperlink" Target="https://www.qcc.com/firm/1119bbe585718861c7ffe221a1f91d01" TargetMode="External"/><Relationship Id="rId35" Type="http://schemas.openxmlformats.org/officeDocument/2006/relationships/hyperlink" Target="https://www.qcc.com/firm/a2a6f76ac384c7b4acf8c44b19989695" TargetMode="External"/><Relationship Id="rId77" Type="http://schemas.openxmlformats.org/officeDocument/2006/relationships/hyperlink" Target="https://www.qcc.com/firm/64ef755b27e7f32d9dc523d999d4a38b" TargetMode="External"/><Relationship Id="rId100" Type="http://schemas.openxmlformats.org/officeDocument/2006/relationships/hyperlink" Target="https://www.qcc.com/web/bd/663f6090d71caeafbea4793c6f3720ef" TargetMode="External"/><Relationship Id="rId282" Type="http://schemas.openxmlformats.org/officeDocument/2006/relationships/hyperlink" Target="https://www.qcc.com/firm/6b8ecf984874e4c1bbfe308bb136d800" TargetMode="External"/><Relationship Id="rId338" Type="http://schemas.openxmlformats.org/officeDocument/2006/relationships/hyperlink" Target="https://www.qcc.com/firm/05bf3d8cd6c6d89d9b03a87bbbe3a7a7" TargetMode="External"/><Relationship Id="rId8" Type="http://schemas.openxmlformats.org/officeDocument/2006/relationships/hyperlink" Target="https://www.qcc.com/web/bd/e6932be9017ad8c04e9da5d38b09f4ed" TargetMode="External"/><Relationship Id="rId142" Type="http://schemas.openxmlformats.org/officeDocument/2006/relationships/hyperlink" Target="https://www.qcc.com/web/bd/da1627473e75135af30e0f041c93607a" TargetMode="External"/><Relationship Id="rId184" Type="http://schemas.openxmlformats.org/officeDocument/2006/relationships/hyperlink" Target="https://www.qcc.com/web/bd/1a028ff00d78d5dbbe9a18a54cb5262b" TargetMode="External"/><Relationship Id="rId391" Type="http://schemas.openxmlformats.org/officeDocument/2006/relationships/hyperlink" Target="https://www.qcc.com/firm/ca04fba5f85275ac2bac171e4484e3f6" TargetMode="External"/><Relationship Id="rId405" Type="http://schemas.openxmlformats.org/officeDocument/2006/relationships/hyperlink" Target="https://www.qcc.com/firm/ca04fba5f85275ac2bac171e4484e3f6" TargetMode="External"/><Relationship Id="rId251" Type="http://schemas.openxmlformats.org/officeDocument/2006/relationships/hyperlink" Target="https://www.qcc.com/web/bd/ef59a1297ddfd2f632a8b17d124fb366" TargetMode="External"/><Relationship Id="rId46" Type="http://schemas.openxmlformats.org/officeDocument/2006/relationships/hyperlink" Target="https://www.qcc.com/web/bd/544923831ac818a61781e96ede6b55b3" TargetMode="External"/><Relationship Id="rId293" Type="http://schemas.openxmlformats.org/officeDocument/2006/relationships/hyperlink" Target="https://www.qcc.com/web/bd/bcbfd37c794ab917cfe42d2d4cf85ea6" TargetMode="External"/><Relationship Id="rId307" Type="http://schemas.openxmlformats.org/officeDocument/2006/relationships/hyperlink" Target="https://www.qcc.com/web/bd/0fc9b3fd2f1ed840a51e6bcc63001f4b" TargetMode="External"/><Relationship Id="rId349" Type="http://schemas.openxmlformats.org/officeDocument/2006/relationships/hyperlink" Target="https://www.qcc.com/web/bd/ecc8c76af344e6402422f091acede487" TargetMode="External"/><Relationship Id="rId88" Type="http://schemas.openxmlformats.org/officeDocument/2006/relationships/hyperlink" Target="https://www.qcc.com/web/bd/ef59a1297ddfd2f632a8b17d124fb366" TargetMode="External"/><Relationship Id="rId111" Type="http://schemas.openxmlformats.org/officeDocument/2006/relationships/hyperlink" Target="https://www.qcc.com/firm/0fe622dab989f3393250ffdd079b5dd6" TargetMode="External"/><Relationship Id="rId153" Type="http://schemas.openxmlformats.org/officeDocument/2006/relationships/hyperlink" Target="https://www.qcc.com/firm/1853f606bf438e5200104cd1a575d164" TargetMode="External"/><Relationship Id="rId195" Type="http://schemas.openxmlformats.org/officeDocument/2006/relationships/hyperlink" Target="https://www.qcc.com/firm/763974c7674e34a1539a62d4146213d6" TargetMode="External"/><Relationship Id="rId209" Type="http://schemas.openxmlformats.org/officeDocument/2006/relationships/hyperlink" Target="https://www.qcc.com/firm/867fe1147cb092b8c0573156be751393" TargetMode="External"/><Relationship Id="rId360" Type="http://schemas.openxmlformats.org/officeDocument/2006/relationships/hyperlink" Target="https://www.qcc.com/product/6c489012-722d-44b3-9a94-07688c2a314b.html" TargetMode="External"/><Relationship Id="rId416" Type="http://schemas.openxmlformats.org/officeDocument/2006/relationships/hyperlink" Target="https://www.qcc.com/web/bd/b8d870329435119665e9a88d1202f21d" TargetMode="External"/><Relationship Id="rId220" Type="http://schemas.openxmlformats.org/officeDocument/2006/relationships/hyperlink" Target="https://www.qcc.com/web/bd/b0db9e7d51d2d921653a059df5a82c92" TargetMode="External"/><Relationship Id="rId15" Type="http://schemas.openxmlformats.org/officeDocument/2006/relationships/hyperlink" Target="https://www.qcc.com/firm/fb0ab55919b2db80a678b7d25e4aac2c" TargetMode="External"/><Relationship Id="rId57" Type="http://schemas.openxmlformats.org/officeDocument/2006/relationships/hyperlink" Target="https://www.qcc.com/product/ac740d71-f800-4e45-859c-3002ae07d1f7.html" TargetMode="External"/><Relationship Id="rId262" Type="http://schemas.openxmlformats.org/officeDocument/2006/relationships/hyperlink" Target="https://www.qcc.com/firm/a26c73dc7fb3e8bb6eb7a7321d70d3be" TargetMode="External"/><Relationship Id="rId318" Type="http://schemas.openxmlformats.org/officeDocument/2006/relationships/hyperlink" Target="https://www.qcc.com/product/3de97778-f607-432e-b36c-9eaf6f17ec55.html" TargetMode="External"/><Relationship Id="rId99" Type="http://schemas.openxmlformats.org/officeDocument/2006/relationships/hyperlink" Target="https://www.qcc.com/firm/c0e20f626443386f8202fada42548adc" TargetMode="External"/><Relationship Id="rId122" Type="http://schemas.openxmlformats.org/officeDocument/2006/relationships/hyperlink" Target="https://www.qcc.com/web/bd/1a028ff00d78d5dbbe9a18a54cb5262b" TargetMode="External"/><Relationship Id="rId164" Type="http://schemas.openxmlformats.org/officeDocument/2006/relationships/hyperlink" Target="https://www.qcc.com/web/bd/5d9be2bb973b9eadca74b99a1a867fd1" TargetMode="External"/><Relationship Id="rId371" Type="http://schemas.openxmlformats.org/officeDocument/2006/relationships/hyperlink" Target="https://www.qcc.com/web/bd/743eb100a453ee965a7791e43c66175b" TargetMode="External"/><Relationship Id="rId26" Type="http://schemas.openxmlformats.org/officeDocument/2006/relationships/hyperlink" Target="https://www.qcc.com/web/bd/2b3492beddb0203ef8328e3bef41df22" TargetMode="External"/><Relationship Id="rId231" Type="http://schemas.openxmlformats.org/officeDocument/2006/relationships/hyperlink" Target="https://www.qcc.com/firm/a896a531e9cbb34578793ffe8c733fe5" TargetMode="External"/><Relationship Id="rId273" Type="http://schemas.openxmlformats.org/officeDocument/2006/relationships/hyperlink" Target="https://www.qcc.com/web/bd/5d9be2bb973b9eadca74b99a1a867fd1" TargetMode="External"/><Relationship Id="rId329" Type="http://schemas.openxmlformats.org/officeDocument/2006/relationships/hyperlink" Target="https://www.qcc.com/web/bd/f67bc573d4955a1ea2002850fb7871e2" TargetMode="External"/><Relationship Id="rId68" Type="http://schemas.openxmlformats.org/officeDocument/2006/relationships/hyperlink" Target="https://www.qcc.com/web/bd/4f40d4da2677ce215ddd20de856c2352" TargetMode="External"/><Relationship Id="rId133" Type="http://schemas.openxmlformats.org/officeDocument/2006/relationships/hyperlink" Target="https://www.qcc.com/firm/1853f606bf438e5200104cd1a575d164" TargetMode="External"/><Relationship Id="rId175" Type="http://schemas.openxmlformats.org/officeDocument/2006/relationships/hyperlink" Target="https://www.qcc.com/firm/312c3ef2b08b07f2210e8fb39f97fdf8" TargetMode="External"/><Relationship Id="rId340" Type="http://schemas.openxmlformats.org/officeDocument/2006/relationships/hyperlink" Target="https://www.qcc.com/firm/05bf3d8cd6c6d89d9b03a87bbbe3a7a7" TargetMode="External"/><Relationship Id="rId200" Type="http://schemas.openxmlformats.org/officeDocument/2006/relationships/hyperlink" Target="https://www.qcc.com/web/bd/2952181ce891864cebb7a8ae218e7875" TargetMode="External"/><Relationship Id="rId382" Type="http://schemas.openxmlformats.org/officeDocument/2006/relationships/hyperlink" Target="https://www.qcc.com/firm/be0af4c4e34f455359ec64fe55d05cad" TargetMode="External"/><Relationship Id="rId242" Type="http://schemas.openxmlformats.org/officeDocument/2006/relationships/hyperlink" Target="https://www.qcc.com/firm/1119bbe585718861c7ffe221a1f91d01" TargetMode="External"/><Relationship Id="rId284" Type="http://schemas.openxmlformats.org/officeDocument/2006/relationships/hyperlink" Target="https://www.qcc.com/firm/b4b20b4af5bb7dafc7bfaf72b7bf5dab" TargetMode="External"/><Relationship Id="rId37" Type="http://schemas.openxmlformats.org/officeDocument/2006/relationships/hyperlink" Target="https://www.qcc.com/firm/a2a6f76ac384c7b4acf8c44b19989695" TargetMode="External"/><Relationship Id="rId79" Type="http://schemas.openxmlformats.org/officeDocument/2006/relationships/hyperlink" Target="https://www.qcc.com/firm/64ef755b27e7f32d9dc523d999d4a38b" TargetMode="External"/><Relationship Id="rId102" Type="http://schemas.openxmlformats.org/officeDocument/2006/relationships/hyperlink" Target="https://www.qcc.com/web/bd/6b1e39a9cd715d234299a3fa4e39bb4b" TargetMode="External"/><Relationship Id="rId144" Type="http://schemas.openxmlformats.org/officeDocument/2006/relationships/hyperlink" Target="https://www.qcc.com/web/bd/b0db9e7d51d2d921653a059df5a82c92" TargetMode="External"/><Relationship Id="rId90" Type="http://schemas.openxmlformats.org/officeDocument/2006/relationships/hyperlink" Target="https://www.qcc.com/web/bd/8b563618ebea194bac22402cac3e1b61" TargetMode="External"/><Relationship Id="rId186" Type="http://schemas.openxmlformats.org/officeDocument/2006/relationships/hyperlink" Target="https://www.qcc.com/web/bd/3ca0cd3a93cd93df813053030e4acbdc" TargetMode="External"/><Relationship Id="rId351" Type="http://schemas.openxmlformats.org/officeDocument/2006/relationships/hyperlink" Target="https://www.qcc.com/web/bd/3eb129a447b8ca3d610d2cafd1e2a86b" TargetMode="External"/><Relationship Id="rId393" Type="http://schemas.openxmlformats.org/officeDocument/2006/relationships/hyperlink" Target="https://www.qcc.com/firm/ca04fba5f85275ac2bac171e4484e3f6" TargetMode="External"/><Relationship Id="rId407" Type="http://schemas.openxmlformats.org/officeDocument/2006/relationships/hyperlink" Target="https://www.qcc.com/firm/ca04fba5f85275ac2bac171e4484e3f6" TargetMode="External"/><Relationship Id="rId211" Type="http://schemas.openxmlformats.org/officeDocument/2006/relationships/hyperlink" Target="https://www.qcc.com/product/c57d2b1f-46ec-4d27-8475-322899be8683.html" TargetMode="External"/><Relationship Id="rId253" Type="http://schemas.openxmlformats.org/officeDocument/2006/relationships/hyperlink" Target="https://www.qcc.com/web/bd/da1627473e75135af30e0f041c93607a" TargetMode="External"/><Relationship Id="rId295" Type="http://schemas.openxmlformats.org/officeDocument/2006/relationships/hyperlink" Target="https://www.qcc.com/web/bd/8c8096fc155fba55ade950a973e3d65a" TargetMode="External"/><Relationship Id="rId309" Type="http://schemas.openxmlformats.org/officeDocument/2006/relationships/hyperlink" Target="https://www.qcc.com/web/bd/bcbfd37c794ab917cfe42d2d4cf85ea6" TargetMode="External"/><Relationship Id="rId48" Type="http://schemas.openxmlformats.org/officeDocument/2006/relationships/hyperlink" Target="https://www.qcc.com/web/bd/2952181ce891864cebb7a8ae218e7875" TargetMode="External"/><Relationship Id="rId113" Type="http://schemas.openxmlformats.org/officeDocument/2006/relationships/hyperlink" Target="https://www.qcc.com/firm/0fe622dab989f3393250ffdd079b5dd6" TargetMode="External"/><Relationship Id="rId320" Type="http://schemas.openxmlformats.org/officeDocument/2006/relationships/hyperlink" Target="https://www.qcc.com/product/3de97778-f607-432e-b36c-9eaf6f17ec55.html" TargetMode="External"/><Relationship Id="rId155" Type="http://schemas.openxmlformats.org/officeDocument/2006/relationships/hyperlink" Target="https://www.qcc.com/product/e420fad0-c7ab-42ab-87c7-4d9f9b873cfd.html" TargetMode="External"/><Relationship Id="rId197" Type="http://schemas.openxmlformats.org/officeDocument/2006/relationships/hyperlink" Target="https://www.qcc.com/firm/763974c7674e34a1539a62d4146213d6" TargetMode="External"/><Relationship Id="rId362" Type="http://schemas.openxmlformats.org/officeDocument/2006/relationships/hyperlink" Target="https://www.qcc.com/firm/be0af4c4e34f455359ec64fe55d05cad" TargetMode="External"/><Relationship Id="rId418" Type="http://schemas.openxmlformats.org/officeDocument/2006/relationships/hyperlink" Target="https://www.qcc.com/web/bd/e6932be9017ad8c04e9da5d38b09f4ed" TargetMode="External"/><Relationship Id="rId222" Type="http://schemas.openxmlformats.org/officeDocument/2006/relationships/hyperlink" Target="https://www.qcc.com/web/bd/3eb129a447b8ca3d610d2cafd1e2a86b" TargetMode="External"/><Relationship Id="rId264" Type="http://schemas.openxmlformats.org/officeDocument/2006/relationships/hyperlink" Target="https://www.qcc.com/firm/a26c73dc7fb3e8bb6eb7a7321d70d3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fitToPage="1"/>
  </sheetPr>
  <dimension ref="A1:IH363"/>
  <sheetViews>
    <sheetView workbookViewId="0">
      <pane ySplit="1" topLeftCell="A2" activePane="bottomLeft" state="frozen"/>
      <selection pane="bottomLeft" activeCell="R357" sqref="E1:R357"/>
    </sheetView>
  </sheetViews>
  <sheetFormatPr baseColWidth="10" defaultColWidth="8.6640625" defaultRowHeight="13"/>
  <cols>
    <col min="1" max="1" width="8.6640625" style="8"/>
    <col min="2" max="3" width="14" style="8" customWidth="1"/>
    <col min="4" max="5" width="14" customWidth="1"/>
    <col min="6" max="6" width="18.6640625" customWidth="1"/>
    <col min="7" max="7" width="14" customWidth="1"/>
    <col min="8" max="8" width="23.5" customWidth="1"/>
    <col min="9" max="9" width="18.6640625" customWidth="1"/>
    <col min="10" max="10" width="28.1640625" customWidth="1"/>
    <col min="11" max="12" width="37.5" customWidth="1"/>
    <col min="13" max="18" width="18.6640625" customWidth="1"/>
    <col min="19" max="19" width="14" customWidth="1"/>
    <col min="20" max="20" width="37.5" customWidth="1"/>
    <col min="21" max="16384" width="8.6640625" style="8"/>
  </cols>
  <sheetData>
    <row r="1" spans="1:242" ht="63" customHeight="1">
      <c r="B1" s="62" t="s">
        <v>2133</v>
      </c>
      <c r="C1" s="62" t="s">
        <v>2134</v>
      </c>
      <c r="D1" s="2" t="s">
        <v>2</v>
      </c>
      <c r="E1" s="1" t="s">
        <v>1440</v>
      </c>
      <c r="F1" s="60" t="s">
        <v>3</v>
      </c>
      <c r="G1" s="2" t="s">
        <v>4</v>
      </c>
      <c r="H1" s="2" t="s">
        <v>5</v>
      </c>
      <c r="I1" s="2" t="s">
        <v>6</v>
      </c>
      <c r="J1" s="2" t="s">
        <v>7</v>
      </c>
      <c r="K1" s="2" t="s">
        <v>8</v>
      </c>
      <c r="L1" s="1" t="s">
        <v>2163</v>
      </c>
      <c r="M1" s="2" t="s">
        <v>9</v>
      </c>
      <c r="N1" s="1" t="s">
        <v>2169</v>
      </c>
      <c r="O1" s="2" t="s">
        <v>10</v>
      </c>
      <c r="P1" s="2" t="s">
        <v>11</v>
      </c>
      <c r="Q1" s="2" t="s">
        <v>12</v>
      </c>
      <c r="R1" s="2" t="s">
        <v>13</v>
      </c>
      <c r="S1" s="2" t="s">
        <v>14</v>
      </c>
      <c r="T1" s="2" t="s">
        <v>15</v>
      </c>
      <c r="U1" s="9" t="s">
        <v>1441</v>
      </c>
      <c r="V1" s="9" t="s">
        <v>1442</v>
      </c>
      <c r="W1" s="10" t="s">
        <v>1443</v>
      </c>
      <c r="X1" s="10" t="s">
        <v>1444</v>
      </c>
      <c r="Y1" s="9" t="s">
        <v>1445</v>
      </c>
      <c r="Z1" s="9" t="s">
        <v>1446</v>
      </c>
      <c r="AA1" s="9" t="s">
        <v>1447</v>
      </c>
      <c r="AB1" s="11" t="s">
        <v>1448</v>
      </c>
      <c r="AC1" s="11" t="s">
        <v>1449</v>
      </c>
      <c r="AD1" s="11" t="s">
        <v>1450</v>
      </c>
    </row>
    <row r="2" spans="1:242" s="13" customFormat="1" ht="12.5" customHeight="1">
      <c r="A2" s="85" t="s">
        <v>1451</v>
      </c>
      <c r="B2" s="13" t="s">
        <v>16</v>
      </c>
      <c r="C2" s="13" t="s">
        <v>17</v>
      </c>
      <c r="D2" t="s">
        <v>17</v>
      </c>
      <c r="E2" t="str">
        <f t="shared" ref="E2:E65" si="0">LEFT(B2,6)</f>
        <v>000004</v>
      </c>
      <c r="F2" t="s">
        <v>18</v>
      </c>
      <c r="G2" t="s">
        <v>19</v>
      </c>
      <c r="H2" t="s">
        <v>20</v>
      </c>
      <c r="I2" t="s">
        <v>21</v>
      </c>
      <c r="J2" t="s">
        <v>22</v>
      </c>
      <c r="K2" s="4">
        <v>146.96147896322699</v>
      </c>
      <c r="L2" s="4">
        <v>45.032399999999996</v>
      </c>
      <c r="M2" t="s">
        <v>23</v>
      </c>
      <c r="N2" s="3">
        <v>251</v>
      </c>
      <c r="O2" s="3">
        <v>210</v>
      </c>
      <c r="P2" s="3">
        <v>172</v>
      </c>
      <c r="Q2" s="3">
        <v>179</v>
      </c>
      <c r="R2" s="3">
        <v>208</v>
      </c>
      <c r="S2" t="s">
        <v>24</v>
      </c>
      <c r="T2" s="4">
        <v>179.72772482478501</v>
      </c>
      <c r="U2" s="27">
        <v>11</v>
      </c>
      <c r="V2" s="27">
        <v>2</v>
      </c>
      <c r="W2" s="27">
        <v>7</v>
      </c>
      <c r="X2" s="27">
        <v>1</v>
      </c>
      <c r="Y2" s="27" t="s">
        <v>1626</v>
      </c>
      <c r="Z2" s="27">
        <v>2019</v>
      </c>
      <c r="AA2" s="27" t="s">
        <v>1627</v>
      </c>
    </row>
    <row r="3" spans="1:242" s="13" customFormat="1">
      <c r="A3" s="86"/>
      <c r="B3" s="13" t="s">
        <v>25</v>
      </c>
      <c r="C3" s="13" t="s">
        <v>26</v>
      </c>
      <c r="D3" t="s">
        <v>26</v>
      </c>
      <c r="E3" t="str">
        <f t="shared" si="0"/>
        <v>000028</v>
      </c>
      <c r="F3" t="s">
        <v>27</v>
      </c>
      <c r="G3" t="s">
        <v>28</v>
      </c>
      <c r="H3" t="s">
        <v>29</v>
      </c>
      <c r="I3" t="s">
        <v>30</v>
      </c>
      <c r="J3" t="s">
        <v>30</v>
      </c>
      <c r="K3" s="4">
        <v>138.009767512385</v>
      </c>
      <c r="L3" s="4">
        <v>10.8072</v>
      </c>
      <c r="M3" t="s">
        <v>23</v>
      </c>
      <c r="N3" s="3">
        <v>27247</v>
      </c>
      <c r="O3" s="3">
        <v>24821</v>
      </c>
      <c r="P3" s="3">
        <v>22480</v>
      </c>
      <c r="Q3" s="3">
        <v>21192</v>
      </c>
      <c r="R3" s="3">
        <v>4310</v>
      </c>
      <c r="S3" t="s">
        <v>31</v>
      </c>
      <c r="T3" s="4">
        <v>152.711159036233</v>
      </c>
      <c r="U3" s="27">
        <v>23</v>
      </c>
      <c r="V3" s="27">
        <v>6</v>
      </c>
      <c r="W3" s="27">
        <v>6</v>
      </c>
      <c r="X3" s="28">
        <v>6</v>
      </c>
      <c r="Y3" s="27"/>
      <c r="Z3" s="27"/>
      <c r="AA3" s="27"/>
    </row>
    <row r="4" spans="1:242" s="13" customFormat="1">
      <c r="A4" s="86"/>
      <c r="B4" s="13" t="s">
        <v>32</v>
      </c>
      <c r="C4" s="13" t="s">
        <v>33</v>
      </c>
      <c r="D4" t="s">
        <v>33</v>
      </c>
      <c r="E4" t="str">
        <f t="shared" si="0"/>
        <v>000078</v>
      </c>
      <c r="F4" t="s">
        <v>27</v>
      </c>
      <c r="G4" t="s">
        <v>34</v>
      </c>
      <c r="H4" t="s">
        <v>29</v>
      </c>
      <c r="I4" t="s">
        <v>30</v>
      </c>
      <c r="J4" t="s">
        <v>30</v>
      </c>
      <c r="K4" s="4">
        <v>36.911405624338002</v>
      </c>
      <c r="L4" s="4">
        <v>21.295200000000001</v>
      </c>
      <c r="M4" t="s">
        <v>23</v>
      </c>
      <c r="N4" s="3">
        <v>11332</v>
      </c>
      <c r="O4" s="3">
        <v>11615</v>
      </c>
      <c r="P4" s="3">
        <v>9262</v>
      </c>
      <c r="Q4" s="3">
        <v>5616</v>
      </c>
      <c r="R4" s="3">
        <v>4502</v>
      </c>
      <c r="S4" t="s">
        <v>35</v>
      </c>
      <c r="T4" s="4">
        <v>41.412796554134999</v>
      </c>
      <c r="U4" s="27">
        <v>38</v>
      </c>
      <c r="V4" s="27">
        <v>0</v>
      </c>
      <c r="W4" s="27">
        <v>6</v>
      </c>
      <c r="X4" s="28">
        <v>11</v>
      </c>
      <c r="Y4" s="27"/>
      <c r="Z4" s="27"/>
      <c r="AA4" s="27"/>
    </row>
    <row r="5" spans="1:242" s="13" customFormat="1">
      <c r="A5" s="86"/>
      <c r="B5" s="13" t="s">
        <v>36</v>
      </c>
      <c r="C5" s="13" t="s">
        <v>37</v>
      </c>
      <c r="D5" t="s">
        <v>37</v>
      </c>
      <c r="E5" t="str">
        <f t="shared" si="0"/>
        <v>000150</v>
      </c>
      <c r="F5" t="s">
        <v>23</v>
      </c>
      <c r="G5" t="s">
        <v>38</v>
      </c>
      <c r="H5" t="s">
        <v>39</v>
      </c>
      <c r="I5" t="s">
        <v>40</v>
      </c>
      <c r="J5" t="s">
        <v>40</v>
      </c>
      <c r="K5" s="4">
        <v>17.315950270312001</v>
      </c>
      <c r="L5" s="4">
        <v>-54.206399999999995</v>
      </c>
      <c r="M5" t="s">
        <v>23</v>
      </c>
      <c r="N5" s="3">
        <v>11760</v>
      </c>
      <c r="O5" s="3">
        <v>13668</v>
      </c>
      <c r="P5" s="3">
        <v>18022</v>
      </c>
      <c r="Q5" s="3">
        <v>12100</v>
      </c>
      <c r="R5" s="3">
        <v>11726</v>
      </c>
      <c r="S5" t="s">
        <v>41</v>
      </c>
      <c r="T5" s="4">
        <v>10.217486184345001</v>
      </c>
      <c r="U5" s="27">
        <v>68</v>
      </c>
      <c r="V5" s="27">
        <v>0</v>
      </c>
      <c r="W5" s="27">
        <v>2</v>
      </c>
      <c r="X5" s="28">
        <v>5</v>
      </c>
      <c r="Y5" s="27"/>
      <c r="Z5" s="27"/>
      <c r="AA5" s="27"/>
    </row>
    <row r="6" spans="1:242" s="13" customFormat="1" ht="14">
      <c r="A6" s="86"/>
      <c r="B6" s="13" t="s">
        <v>42</v>
      </c>
      <c r="C6" s="13" t="s">
        <v>43</v>
      </c>
      <c r="D6" t="s">
        <v>43</v>
      </c>
      <c r="E6" t="str">
        <f t="shared" si="0"/>
        <v>000153</v>
      </c>
      <c r="F6" t="s">
        <v>27</v>
      </c>
      <c r="G6" t="s">
        <v>44</v>
      </c>
      <c r="H6" t="s">
        <v>45</v>
      </c>
      <c r="I6" t="s">
        <v>21</v>
      </c>
      <c r="J6" t="s">
        <v>21</v>
      </c>
      <c r="K6" s="4">
        <v>27.758166333213001</v>
      </c>
      <c r="L6" s="4">
        <v>31.511999999999993</v>
      </c>
      <c r="M6" t="s">
        <v>23</v>
      </c>
      <c r="N6" s="3">
        <v>4668</v>
      </c>
      <c r="O6" s="3">
        <v>4758</v>
      </c>
      <c r="P6" s="3">
        <v>4571</v>
      </c>
      <c r="Q6" s="3">
        <v>4593</v>
      </c>
      <c r="R6" s="3">
        <v>4547</v>
      </c>
      <c r="S6" t="s">
        <v>46</v>
      </c>
      <c r="T6" s="4">
        <v>35.168717526241998</v>
      </c>
      <c r="U6" s="27">
        <v>15</v>
      </c>
      <c r="V6" s="27">
        <v>69</v>
      </c>
      <c r="W6" s="27">
        <v>7</v>
      </c>
      <c r="X6" s="27">
        <v>1</v>
      </c>
      <c r="Y6" s="27" t="s">
        <v>1628</v>
      </c>
      <c r="Z6" s="27">
        <v>2020</v>
      </c>
      <c r="AA6" s="27" t="s">
        <v>1629</v>
      </c>
    </row>
    <row r="7" spans="1:242" s="5" customFormat="1" ht="12.5" customHeight="1">
      <c r="A7" s="87"/>
      <c r="B7" s="5" t="s">
        <v>1770</v>
      </c>
      <c r="C7" s="5" t="s">
        <v>47</v>
      </c>
      <c r="D7" s="5" t="s">
        <v>47</v>
      </c>
      <c r="E7" s="5" t="str">
        <f t="shared" si="0"/>
        <v>000403</v>
      </c>
      <c r="F7" s="5" t="s">
        <v>18</v>
      </c>
      <c r="G7" s="5" t="s">
        <v>48</v>
      </c>
      <c r="H7" s="5" t="s">
        <v>45</v>
      </c>
      <c r="I7" s="5" t="s">
        <v>49</v>
      </c>
      <c r="J7" s="5" t="s">
        <v>50</v>
      </c>
      <c r="K7" s="6">
        <v>85.100245850131003</v>
      </c>
      <c r="L7" s="6">
        <v>61.512</v>
      </c>
      <c r="M7" s="5" t="s">
        <v>23</v>
      </c>
      <c r="N7" s="7">
        <v>875</v>
      </c>
      <c r="O7" s="7">
        <v>1063</v>
      </c>
      <c r="P7" s="7">
        <v>1111</v>
      </c>
      <c r="Q7" s="7">
        <v>651</v>
      </c>
      <c r="R7" s="7">
        <v>706</v>
      </c>
      <c r="S7" s="5" t="s">
        <v>51</v>
      </c>
      <c r="T7" s="6">
        <v>198.59627059601499</v>
      </c>
      <c r="U7" s="33">
        <v>48</v>
      </c>
      <c r="V7" s="33">
        <v>1</v>
      </c>
      <c r="W7" s="33">
        <v>9</v>
      </c>
      <c r="X7" s="33">
        <v>2</v>
      </c>
    </row>
    <row r="8" spans="1:242" s="13" customFormat="1">
      <c r="A8" s="86"/>
      <c r="B8" s="13" t="s">
        <v>52</v>
      </c>
      <c r="C8" s="13" t="s">
        <v>53</v>
      </c>
      <c r="D8" t="s">
        <v>53</v>
      </c>
      <c r="E8" t="str">
        <f t="shared" si="0"/>
        <v>000411</v>
      </c>
      <c r="F8" t="s">
        <v>27</v>
      </c>
      <c r="G8" t="s">
        <v>54</v>
      </c>
      <c r="H8" t="s">
        <v>29</v>
      </c>
      <c r="I8" t="s">
        <v>30</v>
      </c>
      <c r="J8" t="s">
        <v>30</v>
      </c>
      <c r="K8" s="4">
        <v>24.588892932752</v>
      </c>
      <c r="L8" s="4">
        <v>35.721599999999995</v>
      </c>
      <c r="M8" t="s">
        <v>23</v>
      </c>
      <c r="N8" s="3">
        <v>2740</v>
      </c>
      <c r="O8" s="3">
        <v>2400</v>
      </c>
      <c r="P8" s="3">
        <v>2432</v>
      </c>
      <c r="Q8" s="3">
        <v>1981</v>
      </c>
      <c r="R8" s="3">
        <v>2002</v>
      </c>
      <c r="S8" t="s">
        <v>55</v>
      </c>
      <c r="T8" s="4">
        <v>39.052270638918998</v>
      </c>
      <c r="U8" s="29">
        <v>22</v>
      </c>
      <c r="V8" s="29">
        <v>5</v>
      </c>
      <c r="W8" s="29">
        <v>7</v>
      </c>
      <c r="X8" s="30">
        <v>11</v>
      </c>
      <c r="Y8" s="29"/>
      <c r="Z8" s="29"/>
      <c r="AA8" s="29"/>
    </row>
    <row r="9" spans="1:242" s="13" customFormat="1">
      <c r="A9" s="86"/>
      <c r="B9" s="13" t="s">
        <v>56</v>
      </c>
      <c r="C9" s="13" t="s">
        <v>57</v>
      </c>
      <c r="D9" t="s">
        <v>57</v>
      </c>
      <c r="E9" t="str">
        <f t="shared" si="0"/>
        <v>000423</v>
      </c>
      <c r="F9" t="s">
        <v>27</v>
      </c>
      <c r="G9" t="s">
        <v>58</v>
      </c>
      <c r="H9" t="s">
        <v>45</v>
      </c>
      <c r="I9" t="s">
        <v>59</v>
      </c>
      <c r="J9" t="s">
        <v>60</v>
      </c>
      <c r="K9" s="4">
        <v>258.20363873659699</v>
      </c>
      <c r="L9" s="4">
        <v>4.4171999999999993</v>
      </c>
      <c r="M9" t="s">
        <v>23</v>
      </c>
      <c r="N9" s="3">
        <v>4952</v>
      </c>
      <c r="O9" s="3">
        <v>4836</v>
      </c>
      <c r="P9" s="3">
        <v>4817</v>
      </c>
      <c r="Q9" s="3">
        <v>4391</v>
      </c>
      <c r="R9" s="3">
        <v>5117</v>
      </c>
      <c r="S9" t="s">
        <v>61</v>
      </c>
      <c r="T9" s="4">
        <v>306.85922162067902</v>
      </c>
      <c r="U9" s="29">
        <v>93</v>
      </c>
      <c r="V9" s="29">
        <v>1003</v>
      </c>
      <c r="W9" s="29">
        <v>7</v>
      </c>
      <c r="X9" s="30">
        <v>18</v>
      </c>
      <c r="Y9" s="29"/>
      <c r="Z9" s="29"/>
      <c r="AA9" s="29"/>
    </row>
    <row r="10" spans="1:242" s="13" customFormat="1">
      <c r="A10" s="86"/>
      <c r="B10" s="13" t="s">
        <v>62</v>
      </c>
      <c r="C10" s="13" t="s">
        <v>63</v>
      </c>
      <c r="D10" t="s">
        <v>63</v>
      </c>
      <c r="E10" t="str">
        <f t="shared" si="0"/>
        <v>000503</v>
      </c>
      <c r="F10" t="s">
        <v>18</v>
      </c>
      <c r="G10" t="s">
        <v>64</v>
      </c>
      <c r="H10" t="s">
        <v>20</v>
      </c>
      <c r="I10" t="s">
        <v>40</v>
      </c>
      <c r="J10" t="s">
        <v>40</v>
      </c>
      <c r="K10" s="4">
        <v>140.91123362377999</v>
      </c>
      <c r="L10" s="4">
        <v>-12.519600000000001</v>
      </c>
      <c r="M10" t="s">
        <v>23</v>
      </c>
      <c r="N10" s="3">
        <v>1157</v>
      </c>
      <c r="O10" s="3">
        <v>1223</v>
      </c>
      <c r="P10" s="3">
        <v>1167</v>
      </c>
      <c r="Q10" s="3">
        <v>1737</v>
      </c>
      <c r="R10" s="3">
        <v>1581</v>
      </c>
      <c r="S10" t="s">
        <v>65</v>
      </c>
      <c r="T10" s="4">
        <v>89.462248323935</v>
      </c>
      <c r="U10" s="29">
        <v>7</v>
      </c>
      <c r="V10" s="29">
        <v>0</v>
      </c>
      <c r="W10" s="29">
        <v>4</v>
      </c>
      <c r="X10" s="30">
        <v>5</v>
      </c>
      <c r="Y10" s="29"/>
      <c r="Z10" s="29"/>
      <c r="AA10" s="29"/>
    </row>
    <row r="11" spans="1:242" s="14" customFormat="1" ht="14">
      <c r="A11" s="86"/>
      <c r="B11" s="13" t="s">
        <v>66</v>
      </c>
      <c r="C11" s="13" t="s">
        <v>67</v>
      </c>
      <c r="D11" s="13" t="s">
        <v>67</v>
      </c>
      <c r="E11" s="13" t="str">
        <f t="shared" si="0"/>
        <v>000504</v>
      </c>
      <c r="F11" s="13" t="s">
        <v>27</v>
      </c>
      <c r="G11" s="13" t="s">
        <v>68</v>
      </c>
      <c r="H11" s="13" t="s">
        <v>69</v>
      </c>
      <c r="I11" s="13" t="s">
        <v>49</v>
      </c>
      <c r="J11" s="13" t="s">
        <v>70</v>
      </c>
      <c r="K11" s="13">
        <v>20.504804430478998</v>
      </c>
      <c r="L11" s="13">
        <v>14.138400000000001</v>
      </c>
      <c r="M11" s="13" t="s">
        <v>23</v>
      </c>
      <c r="N11" s="13">
        <v>351</v>
      </c>
      <c r="O11" s="13">
        <v>365</v>
      </c>
      <c r="P11" s="13">
        <v>143</v>
      </c>
      <c r="Q11" s="13">
        <v>65</v>
      </c>
      <c r="R11" s="13">
        <v>89</v>
      </c>
      <c r="S11" s="13" t="s">
        <v>71</v>
      </c>
      <c r="T11" s="13">
        <v>30.706452179307</v>
      </c>
      <c r="U11" s="29">
        <v>10</v>
      </c>
      <c r="V11" s="29">
        <v>2</v>
      </c>
      <c r="W11" s="29">
        <v>10</v>
      </c>
      <c r="X11" s="29">
        <v>1</v>
      </c>
      <c r="Y11" s="29" t="s">
        <v>1630</v>
      </c>
      <c r="Z11" s="29">
        <v>2018</v>
      </c>
      <c r="AA11" s="29" t="s">
        <v>1631</v>
      </c>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9"/>
      <c r="IG11" s="13"/>
      <c r="IH11" s="13"/>
    </row>
    <row r="12" spans="1:242" s="14" customFormat="1" ht="14">
      <c r="A12" s="86"/>
      <c r="B12" s="13" t="s">
        <v>72</v>
      </c>
      <c r="C12" s="13" t="s">
        <v>73</v>
      </c>
      <c r="D12" s="13" t="s">
        <v>73</v>
      </c>
      <c r="E12" s="13" t="str">
        <f t="shared" si="0"/>
        <v>000509</v>
      </c>
      <c r="F12" s="13" t="s">
        <v>74</v>
      </c>
      <c r="G12" s="13" t="s">
        <v>75</v>
      </c>
      <c r="H12" s="13" t="s">
        <v>45</v>
      </c>
      <c r="I12" s="13" t="s">
        <v>40</v>
      </c>
      <c r="J12" s="13" t="s">
        <v>76</v>
      </c>
      <c r="K12" s="13">
        <v>23.981697168720999</v>
      </c>
      <c r="L12" s="13">
        <v>5.1780000000000008</v>
      </c>
      <c r="M12" s="13" t="s">
        <v>23</v>
      </c>
      <c r="N12" s="13">
        <v>62</v>
      </c>
      <c r="O12" s="13">
        <v>64</v>
      </c>
      <c r="P12" s="13">
        <v>70</v>
      </c>
      <c r="Q12" s="13">
        <v>70</v>
      </c>
      <c r="R12" s="13">
        <v>369</v>
      </c>
      <c r="S12" s="13" t="s">
        <v>77</v>
      </c>
      <c r="T12" s="13">
        <v>22.282993619270002</v>
      </c>
      <c r="U12" s="29">
        <v>20</v>
      </c>
      <c r="V12" s="29">
        <v>0</v>
      </c>
      <c r="W12" s="29">
        <v>9</v>
      </c>
      <c r="X12" s="29">
        <v>1</v>
      </c>
      <c r="Y12" s="29" t="s">
        <v>1632</v>
      </c>
      <c r="Z12" s="29">
        <v>2020</v>
      </c>
      <c r="AA12" s="29" t="s">
        <v>1633</v>
      </c>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9"/>
      <c r="HP12" s="13"/>
      <c r="HQ12" s="13"/>
      <c r="IF12" s="19"/>
      <c r="IG12" s="13"/>
      <c r="IH12" s="13"/>
    </row>
    <row r="13" spans="1:242" s="14" customFormat="1">
      <c r="A13" s="88"/>
      <c r="B13" s="13" t="s">
        <v>78</v>
      </c>
      <c r="C13" s="13" t="s">
        <v>79</v>
      </c>
      <c r="D13" s="13" t="s">
        <v>79</v>
      </c>
      <c r="E13" s="13" t="str">
        <f t="shared" si="0"/>
        <v>000513</v>
      </c>
      <c r="F13" s="13" t="s">
        <v>27</v>
      </c>
      <c r="G13" s="13" t="s">
        <v>80</v>
      </c>
      <c r="H13" s="13" t="s">
        <v>45</v>
      </c>
      <c r="I13" s="13" t="s">
        <v>21</v>
      </c>
      <c r="J13" s="13" t="s">
        <v>21</v>
      </c>
      <c r="K13" s="13">
        <v>217.37327429233699</v>
      </c>
      <c r="L13" s="13">
        <v>35.907600000000002</v>
      </c>
      <c r="M13" s="13" t="s">
        <v>23</v>
      </c>
      <c r="N13" s="13">
        <v>9019</v>
      </c>
      <c r="O13" s="13">
        <v>7671</v>
      </c>
      <c r="P13" s="13">
        <v>6963</v>
      </c>
      <c r="Q13" s="13">
        <v>6297</v>
      </c>
      <c r="R13" s="13">
        <v>5913</v>
      </c>
      <c r="S13" s="13" t="s">
        <v>81</v>
      </c>
      <c r="T13" s="13">
        <v>289.619575034207</v>
      </c>
      <c r="U13" s="29">
        <v>66</v>
      </c>
      <c r="V13" s="29">
        <v>405</v>
      </c>
      <c r="W13" s="29">
        <v>3</v>
      </c>
      <c r="X13" s="30">
        <v>8</v>
      </c>
      <c r="Y13" s="29"/>
      <c r="Z13" s="29"/>
      <c r="AA13" s="29"/>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9"/>
      <c r="GY13" s="13"/>
      <c r="GZ13" s="13"/>
      <c r="HO13" s="19"/>
      <c r="HP13" s="13"/>
      <c r="HQ13" s="13"/>
      <c r="IF13" s="19"/>
      <c r="IG13" s="13"/>
      <c r="IH13" s="13"/>
    </row>
    <row r="14" spans="1:242" s="14" customFormat="1" ht="12.75" customHeight="1">
      <c r="A14" s="89" t="s">
        <v>1452</v>
      </c>
      <c r="B14" s="14" t="s">
        <v>1456</v>
      </c>
      <c r="C14" s="14" t="s">
        <v>82</v>
      </c>
      <c r="D14" t="s">
        <v>82</v>
      </c>
      <c r="E14" t="str">
        <f t="shared" si="0"/>
        <v>000516</v>
      </c>
      <c r="F14" t="s">
        <v>23</v>
      </c>
      <c r="G14" t="s">
        <v>83</v>
      </c>
      <c r="H14" t="s">
        <v>39</v>
      </c>
      <c r="I14" t="s">
        <v>40</v>
      </c>
      <c r="J14" t="s">
        <v>40</v>
      </c>
      <c r="K14" s="4">
        <v>145.213399588811</v>
      </c>
      <c r="L14" s="4">
        <v>37.083599999999997</v>
      </c>
      <c r="M14" t="s">
        <v>23</v>
      </c>
      <c r="N14" s="3">
        <v>6225</v>
      </c>
      <c r="O14" s="3">
        <v>2827</v>
      </c>
      <c r="P14" s="3">
        <v>3724</v>
      </c>
      <c r="Q14" s="3">
        <v>3582</v>
      </c>
      <c r="R14" s="3">
        <v>3579</v>
      </c>
      <c r="S14" t="s">
        <v>84</v>
      </c>
      <c r="T14" s="4">
        <v>259.71431425432002</v>
      </c>
    </row>
    <row r="15" spans="1:242" s="5" customFormat="1" ht="12.5" customHeight="1">
      <c r="A15" s="90"/>
      <c r="B15" s="5" t="s">
        <v>85</v>
      </c>
      <c r="C15" s="5" t="s">
        <v>86</v>
      </c>
      <c r="D15" s="5" t="s">
        <v>86</v>
      </c>
      <c r="E15" s="5" t="str">
        <f t="shared" si="0"/>
        <v>000518</v>
      </c>
      <c r="F15" s="5" t="s">
        <v>18</v>
      </c>
      <c r="G15" s="5" t="s">
        <v>87</v>
      </c>
      <c r="H15" s="5" t="s">
        <v>45</v>
      </c>
      <c r="I15" s="5" t="s">
        <v>49</v>
      </c>
      <c r="J15" s="5" t="s">
        <v>50</v>
      </c>
      <c r="K15" s="6">
        <v>28.834392694382998</v>
      </c>
      <c r="L15" s="6">
        <v>42.254400000000004</v>
      </c>
      <c r="M15" s="5" t="s">
        <v>23</v>
      </c>
      <c r="N15" s="7">
        <v>331</v>
      </c>
      <c r="O15" s="7">
        <v>314</v>
      </c>
      <c r="P15" s="7">
        <v>280</v>
      </c>
      <c r="Q15" s="7">
        <v>413</v>
      </c>
      <c r="R15" s="7">
        <v>430</v>
      </c>
      <c r="S15" s="5" t="s">
        <v>88</v>
      </c>
      <c r="T15" s="6">
        <v>37.961245283921002</v>
      </c>
      <c r="U15" s="35">
        <v>39</v>
      </c>
      <c r="V15" s="35">
        <v>9</v>
      </c>
      <c r="W15" s="35">
        <v>1</v>
      </c>
      <c r="X15" s="35">
        <v>3</v>
      </c>
    </row>
    <row r="16" spans="1:242" s="5" customFormat="1" ht="12.5" customHeight="1">
      <c r="A16" s="90"/>
      <c r="B16" s="5" t="s">
        <v>89</v>
      </c>
      <c r="C16" s="5" t="s">
        <v>90</v>
      </c>
      <c r="D16" s="5" t="s">
        <v>90</v>
      </c>
      <c r="E16" s="5" t="str">
        <f t="shared" si="0"/>
        <v>000534</v>
      </c>
      <c r="F16" s="5" t="s">
        <v>18</v>
      </c>
      <c r="G16" s="5" t="s">
        <v>91</v>
      </c>
      <c r="H16" s="5" t="s">
        <v>45</v>
      </c>
      <c r="I16" s="5" t="s">
        <v>49</v>
      </c>
      <c r="J16" s="5" t="s">
        <v>50</v>
      </c>
      <c r="K16" s="6">
        <v>24.574878906955998</v>
      </c>
      <c r="L16" s="6">
        <v>24.0168</v>
      </c>
      <c r="M16" s="5" t="s">
        <v>23</v>
      </c>
      <c r="N16" s="7">
        <v>861</v>
      </c>
      <c r="O16" s="7">
        <v>324</v>
      </c>
      <c r="P16" s="7">
        <v>389</v>
      </c>
      <c r="Q16" s="7">
        <v>387</v>
      </c>
      <c r="R16" s="7">
        <v>420</v>
      </c>
      <c r="S16" s="5" t="s">
        <v>92</v>
      </c>
      <c r="T16" s="6">
        <v>35.480047683073998</v>
      </c>
      <c r="U16" s="35">
        <v>5</v>
      </c>
      <c r="V16" s="35">
        <v>0</v>
      </c>
      <c r="W16" s="35">
        <v>4</v>
      </c>
      <c r="X16" s="35">
        <v>2</v>
      </c>
    </row>
    <row r="17" spans="1:242" s="14" customFormat="1" ht="12.75" customHeight="1">
      <c r="A17" s="91"/>
      <c r="B17" s="14" t="s">
        <v>1543</v>
      </c>
      <c r="C17" s="14" t="s">
        <v>93</v>
      </c>
      <c r="D17" t="s">
        <v>93</v>
      </c>
      <c r="E17" t="str">
        <f t="shared" si="0"/>
        <v>000538</v>
      </c>
      <c r="F17" t="s">
        <v>27</v>
      </c>
      <c r="G17" t="s">
        <v>94</v>
      </c>
      <c r="H17" t="s">
        <v>45</v>
      </c>
      <c r="I17" t="s">
        <v>59</v>
      </c>
      <c r="J17" t="s">
        <v>60</v>
      </c>
      <c r="K17" s="4">
        <v>1163.82460697643</v>
      </c>
      <c r="L17" s="4">
        <v>18.8916</v>
      </c>
      <c r="M17" t="s">
        <v>23</v>
      </c>
      <c r="N17" s="3">
        <v>8124</v>
      </c>
      <c r="O17" s="3">
        <v>8068</v>
      </c>
      <c r="P17" s="3">
        <v>8294</v>
      </c>
      <c r="Q17" s="3">
        <v>8396</v>
      </c>
      <c r="R17" s="3">
        <v>8151</v>
      </c>
      <c r="S17" t="s">
        <v>95</v>
      </c>
      <c r="T17" s="4">
        <v>1303.6632817867719</v>
      </c>
      <c r="U17" s="14">
        <v>76</v>
      </c>
      <c r="V17" s="14">
        <v>456</v>
      </c>
      <c r="W17" s="14">
        <v>4</v>
      </c>
      <c r="X17" s="14">
        <v>34</v>
      </c>
    </row>
    <row r="18" spans="1:242" s="14" customFormat="1" ht="12.75" customHeight="1">
      <c r="A18" s="91"/>
      <c r="B18" s="14" t="s">
        <v>1544</v>
      </c>
      <c r="C18" s="14" t="s">
        <v>96</v>
      </c>
      <c r="D18" t="s">
        <v>96</v>
      </c>
      <c r="E18" t="str">
        <f t="shared" si="0"/>
        <v>000566</v>
      </c>
      <c r="F18" t="s">
        <v>27</v>
      </c>
      <c r="G18" t="s">
        <v>97</v>
      </c>
      <c r="H18" t="s">
        <v>45</v>
      </c>
      <c r="I18" t="s">
        <v>21</v>
      </c>
      <c r="J18" t="s">
        <v>21</v>
      </c>
      <c r="K18" s="4">
        <v>52.898834104415002</v>
      </c>
      <c r="L18" s="4">
        <v>31.1952</v>
      </c>
      <c r="M18" t="s">
        <v>23</v>
      </c>
      <c r="N18" s="3">
        <v>2588</v>
      </c>
      <c r="O18" s="3">
        <v>2359</v>
      </c>
      <c r="P18" s="3">
        <v>2350</v>
      </c>
      <c r="Q18" s="3">
        <v>2270</v>
      </c>
      <c r="R18" s="3">
        <v>1918</v>
      </c>
      <c r="S18" t="s">
        <v>98</v>
      </c>
      <c r="T18" s="4">
        <v>80.096404384389004</v>
      </c>
      <c r="U18" s="14">
        <v>45</v>
      </c>
      <c r="V18" s="14">
        <v>6</v>
      </c>
      <c r="W18" s="14">
        <v>5</v>
      </c>
      <c r="X18" s="14">
        <v>5</v>
      </c>
    </row>
    <row r="19" spans="1:242" s="14" customFormat="1" ht="12.75" customHeight="1">
      <c r="A19" s="91"/>
      <c r="B19" s="14" t="s">
        <v>1556</v>
      </c>
      <c r="C19" s="14" t="s">
        <v>99</v>
      </c>
      <c r="D19" t="s">
        <v>99</v>
      </c>
      <c r="E19" t="str">
        <f t="shared" si="0"/>
        <v>000590</v>
      </c>
      <c r="F19" t="s">
        <v>18</v>
      </c>
      <c r="G19" t="s">
        <v>100</v>
      </c>
      <c r="H19" t="s">
        <v>45</v>
      </c>
      <c r="I19" t="s">
        <v>59</v>
      </c>
      <c r="J19" t="s">
        <v>60</v>
      </c>
      <c r="K19" s="4">
        <v>42.626824418380998</v>
      </c>
      <c r="L19" s="4">
        <v>40.094399999999993</v>
      </c>
      <c r="M19" t="s">
        <v>23</v>
      </c>
      <c r="N19" s="3">
        <v>1336</v>
      </c>
      <c r="O19" s="3">
        <v>1401</v>
      </c>
      <c r="P19" s="3">
        <v>1466</v>
      </c>
      <c r="Q19" s="3">
        <v>1812</v>
      </c>
      <c r="R19" s="3">
        <v>1638</v>
      </c>
      <c r="S19" t="s">
        <v>101</v>
      </c>
      <c r="T19" s="4">
        <v>34.546077074167997</v>
      </c>
      <c r="U19" s="14">
        <v>11</v>
      </c>
      <c r="V19" s="14">
        <v>40</v>
      </c>
      <c r="W19" s="14">
        <v>9</v>
      </c>
      <c r="X19" s="14">
        <v>0</v>
      </c>
    </row>
    <row r="20" spans="1:242" s="14" customFormat="1" ht="12.75" customHeight="1">
      <c r="A20" s="91"/>
      <c r="B20" s="14" t="s">
        <v>1557</v>
      </c>
      <c r="C20" s="14" t="s">
        <v>102</v>
      </c>
      <c r="D20" t="s">
        <v>102</v>
      </c>
      <c r="E20" t="str">
        <f t="shared" si="0"/>
        <v>000597</v>
      </c>
      <c r="F20" t="s">
        <v>27</v>
      </c>
      <c r="G20" t="s">
        <v>103</v>
      </c>
      <c r="H20" t="s">
        <v>45</v>
      </c>
      <c r="I20" t="s">
        <v>21</v>
      </c>
      <c r="J20" t="s">
        <v>104</v>
      </c>
      <c r="K20" s="4">
        <v>17.659947289194999</v>
      </c>
      <c r="L20" s="4">
        <v>9.3851999999999993</v>
      </c>
      <c r="M20" t="s">
        <v>23</v>
      </c>
      <c r="N20" s="3">
        <v>7826</v>
      </c>
      <c r="O20" s="3">
        <v>7659</v>
      </c>
      <c r="P20" s="3">
        <v>8106</v>
      </c>
      <c r="Q20" s="3">
        <v>8265</v>
      </c>
      <c r="R20" s="3">
        <v>8580</v>
      </c>
      <c r="S20" t="s">
        <v>105</v>
      </c>
      <c r="T20" s="4">
        <v>20.079507805468001</v>
      </c>
      <c r="U20" s="14">
        <v>95</v>
      </c>
      <c r="V20" s="14">
        <v>235</v>
      </c>
      <c r="W20" s="14">
        <v>20</v>
      </c>
      <c r="X20" s="14">
        <v>6</v>
      </c>
    </row>
    <row r="21" spans="1:242" s="16" customFormat="1">
      <c r="A21" s="91"/>
      <c r="B21" s="14" t="s">
        <v>1567</v>
      </c>
      <c r="C21" s="14" t="s">
        <v>106</v>
      </c>
      <c r="D21" s="14" t="s">
        <v>106</v>
      </c>
      <c r="E21" s="14" t="str">
        <f t="shared" si="0"/>
        <v>000623</v>
      </c>
      <c r="F21" s="14" t="s">
        <v>27</v>
      </c>
      <c r="G21" s="14" t="s">
        <v>107</v>
      </c>
      <c r="H21" s="14" t="s">
        <v>45</v>
      </c>
      <c r="I21" s="14" t="s">
        <v>21</v>
      </c>
      <c r="J21" s="14" t="s">
        <v>60</v>
      </c>
      <c r="K21" s="14">
        <v>339.32284037512602</v>
      </c>
      <c r="L21" s="14">
        <v>9.0635999999999992</v>
      </c>
      <c r="M21" s="14" t="s">
        <v>23</v>
      </c>
      <c r="N21" s="14">
        <v>3997</v>
      </c>
      <c r="O21" s="14">
        <v>3803</v>
      </c>
      <c r="P21" s="14">
        <v>3351</v>
      </c>
      <c r="Q21" s="14">
        <v>3922</v>
      </c>
      <c r="R21" s="14">
        <v>4189</v>
      </c>
      <c r="S21" s="14" t="s">
        <v>108</v>
      </c>
      <c r="T21" s="14">
        <v>362.02350881207002</v>
      </c>
      <c r="U21" s="14">
        <v>136</v>
      </c>
      <c r="V21" s="14">
        <v>12</v>
      </c>
      <c r="W21" s="14">
        <v>3</v>
      </c>
      <c r="X21" s="14">
        <v>12</v>
      </c>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20"/>
      <c r="IG21" s="14"/>
      <c r="IH21" s="14"/>
    </row>
    <row r="22" spans="1:242" s="14" customFormat="1">
      <c r="A22" s="91"/>
      <c r="B22" s="14" t="s">
        <v>1580</v>
      </c>
      <c r="C22" s="14" t="s">
        <v>109</v>
      </c>
      <c r="D22" t="s">
        <v>109</v>
      </c>
      <c r="E22" t="str">
        <f t="shared" si="0"/>
        <v>000650</v>
      </c>
      <c r="F22" t="s">
        <v>27</v>
      </c>
      <c r="G22" t="s">
        <v>110</v>
      </c>
      <c r="H22" t="s">
        <v>45</v>
      </c>
      <c r="I22" t="s">
        <v>59</v>
      </c>
      <c r="J22" t="s">
        <v>60</v>
      </c>
      <c r="K22" s="4">
        <v>102.813377451985</v>
      </c>
      <c r="L22" s="4">
        <v>8.0544000000000011</v>
      </c>
      <c r="M22" t="s">
        <v>23</v>
      </c>
      <c r="N22" s="3">
        <v>6886</v>
      </c>
      <c r="O22" s="3">
        <v>7362</v>
      </c>
      <c r="P22" s="3">
        <v>7197</v>
      </c>
      <c r="Q22" s="3">
        <v>6947</v>
      </c>
      <c r="R22" s="3">
        <v>6394</v>
      </c>
      <c r="S22" t="s">
        <v>111</v>
      </c>
      <c r="T22" s="4">
        <v>109.57324201567801</v>
      </c>
      <c r="U22" s="14">
        <v>170</v>
      </c>
      <c r="V22" s="14">
        <v>3</v>
      </c>
      <c r="W22" s="14">
        <v>11</v>
      </c>
      <c r="X22" s="14">
        <v>8</v>
      </c>
    </row>
    <row r="23" spans="1:242" s="5" customFormat="1" ht="12.5" customHeight="1">
      <c r="A23" s="90"/>
      <c r="B23" s="5" t="s">
        <v>112</v>
      </c>
      <c r="C23" s="5" t="s">
        <v>113</v>
      </c>
      <c r="D23" s="5" t="s">
        <v>113</v>
      </c>
      <c r="E23" s="5" t="str">
        <f t="shared" si="0"/>
        <v>000661</v>
      </c>
      <c r="F23" s="5" t="s">
        <v>27</v>
      </c>
      <c r="G23" s="5" t="s">
        <v>114</v>
      </c>
      <c r="H23" s="5" t="s">
        <v>45</v>
      </c>
      <c r="I23" s="5" t="s">
        <v>49</v>
      </c>
      <c r="J23" s="5" t="s">
        <v>50</v>
      </c>
      <c r="K23" s="6">
        <v>1462.0378483837701</v>
      </c>
      <c r="L23" s="6">
        <v>77.074799999999996</v>
      </c>
      <c r="M23" s="5" t="s">
        <v>23</v>
      </c>
      <c r="N23" s="7">
        <v>5535</v>
      </c>
      <c r="O23" s="7">
        <v>5072</v>
      </c>
      <c r="P23" s="7">
        <v>4613</v>
      </c>
      <c r="Q23" s="7">
        <v>4346</v>
      </c>
      <c r="R23" s="7">
        <v>3861</v>
      </c>
      <c r="S23" s="5" t="s">
        <v>115</v>
      </c>
      <c r="T23" s="6">
        <v>2467.0257845632659</v>
      </c>
      <c r="U23" s="36">
        <v>69</v>
      </c>
      <c r="V23" s="36">
        <v>0</v>
      </c>
      <c r="W23" s="36">
        <v>6</v>
      </c>
      <c r="X23" s="37">
        <v>10</v>
      </c>
    </row>
    <row r="24" spans="1:242" s="14" customFormat="1">
      <c r="A24" s="91"/>
      <c r="B24" s="14" t="s">
        <v>116</v>
      </c>
      <c r="C24" s="14" t="s">
        <v>117</v>
      </c>
      <c r="D24" t="s">
        <v>117</v>
      </c>
      <c r="E24" t="str">
        <f t="shared" si="0"/>
        <v>000705</v>
      </c>
      <c r="F24" t="s">
        <v>27</v>
      </c>
      <c r="G24" t="s">
        <v>118</v>
      </c>
      <c r="H24" t="s">
        <v>29</v>
      </c>
      <c r="I24" t="s">
        <v>30</v>
      </c>
      <c r="J24" t="s">
        <v>30</v>
      </c>
      <c r="K24" s="4">
        <v>29.883667854188001</v>
      </c>
      <c r="L24" s="4">
        <v>14.1876</v>
      </c>
      <c r="M24" t="s">
        <v>23</v>
      </c>
      <c r="N24" s="3">
        <v>1904</v>
      </c>
      <c r="O24" s="3">
        <v>1861</v>
      </c>
      <c r="P24" s="3">
        <v>1804</v>
      </c>
      <c r="Q24" s="3">
        <v>1783</v>
      </c>
      <c r="R24" s="3">
        <v>1756</v>
      </c>
      <c r="S24" t="s">
        <v>119</v>
      </c>
      <c r="T24" s="4">
        <v>35.209833907990998</v>
      </c>
    </row>
    <row r="25" spans="1:242" s="14" customFormat="1">
      <c r="A25" s="91"/>
      <c r="B25" s="14" t="s">
        <v>120</v>
      </c>
      <c r="C25" s="14" t="s">
        <v>121</v>
      </c>
      <c r="D25" t="s">
        <v>121</v>
      </c>
      <c r="E25" t="str">
        <f t="shared" si="0"/>
        <v>000710</v>
      </c>
      <c r="F25" t="s">
        <v>27</v>
      </c>
      <c r="G25" t="s">
        <v>122</v>
      </c>
      <c r="H25" t="s">
        <v>69</v>
      </c>
      <c r="I25" t="s">
        <v>123</v>
      </c>
      <c r="J25" t="s">
        <v>40</v>
      </c>
      <c r="K25" s="4">
        <v>92.951845851637998</v>
      </c>
      <c r="L25" s="4">
        <v>25.624800000000004</v>
      </c>
      <c r="M25" t="s">
        <v>23</v>
      </c>
      <c r="N25" s="3">
        <v>1681</v>
      </c>
      <c r="O25" s="3">
        <v>1608</v>
      </c>
      <c r="P25" s="3">
        <v>1337</v>
      </c>
      <c r="Q25" s="3">
        <v>626</v>
      </c>
      <c r="R25" s="3">
        <v>664</v>
      </c>
      <c r="S25" t="s">
        <v>124</v>
      </c>
      <c r="T25" s="4">
        <v>107.36710894501</v>
      </c>
    </row>
    <row r="26" spans="1:242" s="14" customFormat="1">
      <c r="A26" s="91"/>
      <c r="B26" s="14" t="s">
        <v>1590</v>
      </c>
      <c r="C26" s="14" t="s">
        <v>125</v>
      </c>
      <c r="D26" t="s">
        <v>125</v>
      </c>
      <c r="E26" t="str">
        <f t="shared" si="0"/>
        <v>000739</v>
      </c>
      <c r="F26" t="s">
        <v>27</v>
      </c>
      <c r="G26" t="s">
        <v>126</v>
      </c>
      <c r="H26" t="s">
        <v>45</v>
      </c>
      <c r="I26" t="s">
        <v>104</v>
      </c>
      <c r="J26" t="s">
        <v>104</v>
      </c>
      <c r="K26" s="4">
        <v>126.946447290745</v>
      </c>
      <c r="L26" s="4">
        <v>55.661999999999999</v>
      </c>
      <c r="M26" t="s">
        <v>23</v>
      </c>
      <c r="N26" s="3">
        <v>5719</v>
      </c>
      <c r="O26" s="3">
        <v>5761</v>
      </c>
      <c r="P26" s="3">
        <v>6176</v>
      </c>
      <c r="Q26" s="3">
        <v>6855</v>
      </c>
      <c r="R26" s="3">
        <v>6497</v>
      </c>
      <c r="S26" t="s">
        <v>127</v>
      </c>
      <c r="T26" s="4">
        <v>213.64614403089899</v>
      </c>
      <c r="U26" s="14">
        <v>4</v>
      </c>
      <c r="V26" s="14">
        <v>139</v>
      </c>
      <c r="W26" s="14">
        <v>8</v>
      </c>
      <c r="X26" s="14">
        <v>5</v>
      </c>
    </row>
    <row r="27" spans="1:242" s="14" customFormat="1">
      <c r="A27" s="91"/>
      <c r="B27" s="14" t="s">
        <v>1597</v>
      </c>
      <c r="C27" s="14" t="s">
        <v>128</v>
      </c>
      <c r="D27" t="s">
        <v>128</v>
      </c>
      <c r="E27" t="str">
        <f t="shared" si="0"/>
        <v>000756</v>
      </c>
      <c r="F27" t="s">
        <v>27</v>
      </c>
      <c r="G27" t="s">
        <v>129</v>
      </c>
      <c r="H27" t="s">
        <v>45</v>
      </c>
      <c r="I27" t="s">
        <v>104</v>
      </c>
      <c r="J27" t="s">
        <v>104</v>
      </c>
      <c r="K27" s="4">
        <v>10.964046184486</v>
      </c>
      <c r="L27" s="4">
        <v>33.105600000000003</v>
      </c>
      <c r="M27" s="3">
        <v>6305</v>
      </c>
      <c r="N27" s="3">
        <v>6399</v>
      </c>
      <c r="O27" s="3">
        <v>6357</v>
      </c>
      <c r="P27" s="3">
        <v>6384</v>
      </c>
      <c r="Q27" s="3">
        <v>6346</v>
      </c>
      <c r="R27" s="3">
        <v>6348</v>
      </c>
      <c r="S27" t="s">
        <v>130</v>
      </c>
      <c r="T27" s="4">
        <v>14.613895770708</v>
      </c>
      <c r="U27" s="14">
        <v>9</v>
      </c>
      <c r="V27" s="14">
        <v>412</v>
      </c>
      <c r="W27" s="14">
        <v>8</v>
      </c>
      <c r="X27" s="14">
        <v>15</v>
      </c>
    </row>
    <row r="28" spans="1:242" s="16" customFormat="1">
      <c r="A28" s="92" t="s">
        <v>1453</v>
      </c>
      <c r="B28" s="16" t="s">
        <v>131</v>
      </c>
      <c r="C28" s="16" t="s">
        <v>132</v>
      </c>
      <c r="D28" t="s">
        <v>132</v>
      </c>
      <c r="E28" t="str">
        <f t="shared" si="0"/>
        <v>000766</v>
      </c>
      <c r="F28" t="s">
        <v>27</v>
      </c>
      <c r="G28" t="s">
        <v>133</v>
      </c>
      <c r="H28" t="s">
        <v>45</v>
      </c>
      <c r="I28" t="s">
        <v>21</v>
      </c>
      <c r="J28" t="s">
        <v>21</v>
      </c>
      <c r="K28" s="4">
        <v>21.511691980556002</v>
      </c>
      <c r="L28" s="4">
        <v>-25.574400000000001</v>
      </c>
      <c r="M28" t="s">
        <v>23</v>
      </c>
      <c r="N28" s="3">
        <v>2116</v>
      </c>
      <c r="O28" s="3">
        <v>2130</v>
      </c>
      <c r="P28" s="3">
        <v>2366</v>
      </c>
      <c r="Q28" s="3">
        <v>2200</v>
      </c>
      <c r="R28" s="3">
        <v>867</v>
      </c>
      <c r="S28" t="s">
        <v>134</v>
      </c>
      <c r="T28" s="4">
        <v>13.175094024565</v>
      </c>
      <c r="U28" s="52">
        <v>57</v>
      </c>
      <c r="V28" s="52">
        <v>42</v>
      </c>
      <c r="W28" s="52">
        <v>13</v>
      </c>
      <c r="X28" s="52">
        <v>4</v>
      </c>
    </row>
    <row r="29" spans="1:242" s="5" customFormat="1" ht="12.5" customHeight="1">
      <c r="A29" s="93"/>
      <c r="B29" s="5" t="s">
        <v>135</v>
      </c>
      <c r="C29" s="5" t="s">
        <v>136</v>
      </c>
      <c r="D29" s="5" t="s">
        <v>136</v>
      </c>
      <c r="E29" s="5" t="str">
        <f t="shared" si="0"/>
        <v>000788</v>
      </c>
      <c r="F29" s="5" t="s">
        <v>18</v>
      </c>
      <c r="G29" s="5" t="s">
        <v>137</v>
      </c>
      <c r="H29" s="5" t="s">
        <v>45</v>
      </c>
      <c r="I29" s="5" t="s">
        <v>21</v>
      </c>
      <c r="J29" s="5" t="s">
        <v>50</v>
      </c>
      <c r="K29" s="6">
        <v>16.656840131399999</v>
      </c>
      <c r="L29" s="6">
        <v>15.268799999999999</v>
      </c>
      <c r="M29" s="5" t="s">
        <v>23</v>
      </c>
      <c r="N29" s="7">
        <v>841</v>
      </c>
      <c r="O29" s="7">
        <v>805</v>
      </c>
      <c r="P29" s="7">
        <v>841</v>
      </c>
      <c r="Q29" s="7">
        <v>825</v>
      </c>
      <c r="R29" s="7">
        <v>876</v>
      </c>
      <c r="S29" s="5" t="s">
        <v>138</v>
      </c>
      <c r="T29" s="6">
        <v>16.731870942802999</v>
      </c>
      <c r="U29" s="38">
        <v>36</v>
      </c>
      <c r="V29" s="38">
        <v>138</v>
      </c>
      <c r="W29" s="38">
        <v>6</v>
      </c>
      <c r="X29" s="38">
        <v>1</v>
      </c>
    </row>
    <row r="30" spans="1:242" s="16" customFormat="1">
      <c r="A30" s="94"/>
      <c r="B30" s="16" t="s">
        <v>2041</v>
      </c>
      <c r="C30" s="16" t="s">
        <v>139</v>
      </c>
      <c r="D30" t="s">
        <v>139</v>
      </c>
      <c r="E30" t="str">
        <f t="shared" si="0"/>
        <v>000790</v>
      </c>
      <c r="F30" t="s">
        <v>18</v>
      </c>
      <c r="G30" t="s">
        <v>140</v>
      </c>
      <c r="H30" t="s">
        <v>45</v>
      </c>
      <c r="I30" t="s">
        <v>59</v>
      </c>
      <c r="J30" t="s">
        <v>60</v>
      </c>
      <c r="K30" s="4">
        <v>41.868479065435999</v>
      </c>
      <c r="L30" s="4">
        <v>13.556399999999998</v>
      </c>
      <c r="M30" t="s">
        <v>23</v>
      </c>
      <c r="N30" s="3">
        <v>698</v>
      </c>
      <c r="O30" s="3">
        <v>702</v>
      </c>
      <c r="P30" s="3">
        <v>778</v>
      </c>
      <c r="Q30" s="3">
        <v>789</v>
      </c>
      <c r="R30" s="3">
        <v>827</v>
      </c>
      <c r="S30" t="s">
        <v>141</v>
      </c>
      <c r="T30" s="4">
        <v>47.059727705176002</v>
      </c>
      <c r="U30" s="53">
        <v>6</v>
      </c>
      <c r="V30" s="53">
        <v>43</v>
      </c>
      <c r="W30" s="53">
        <v>23</v>
      </c>
      <c r="X30" s="53">
        <v>1</v>
      </c>
    </row>
    <row r="31" spans="1:242" s="5" customFormat="1" ht="12.5" customHeight="1">
      <c r="A31" s="93"/>
      <c r="B31" s="5" t="s">
        <v>142</v>
      </c>
      <c r="C31" s="5" t="s">
        <v>143</v>
      </c>
      <c r="D31" s="5" t="s">
        <v>143</v>
      </c>
      <c r="E31" s="5" t="str">
        <f t="shared" si="0"/>
        <v>000813</v>
      </c>
      <c r="F31" s="5" t="s">
        <v>18</v>
      </c>
      <c r="G31" s="5" t="s">
        <v>144</v>
      </c>
      <c r="H31" s="5" t="s">
        <v>45</v>
      </c>
      <c r="I31" s="5" t="s">
        <v>21</v>
      </c>
      <c r="J31" s="5" t="s">
        <v>50</v>
      </c>
      <c r="K31" s="6">
        <v>17.513252480761999</v>
      </c>
      <c r="L31" s="6">
        <v>-3.4512</v>
      </c>
      <c r="M31" s="5" t="s">
        <v>23</v>
      </c>
      <c r="N31" s="7">
        <v>960</v>
      </c>
      <c r="O31" s="7">
        <v>900</v>
      </c>
      <c r="P31" s="7">
        <v>818</v>
      </c>
      <c r="Q31" s="7">
        <v>738</v>
      </c>
      <c r="R31" s="7">
        <v>1144</v>
      </c>
      <c r="S31" s="5" t="s">
        <v>145</v>
      </c>
      <c r="T31" s="6">
        <v>18.123857163134002</v>
      </c>
      <c r="U31" s="39">
        <v>27</v>
      </c>
      <c r="V31" s="39">
        <v>2</v>
      </c>
      <c r="W31" s="39">
        <v>3</v>
      </c>
      <c r="X31" s="39">
        <v>1</v>
      </c>
    </row>
    <row r="32" spans="1:242" s="16" customFormat="1">
      <c r="A32" s="94"/>
      <c r="B32" s="16" t="s">
        <v>2043</v>
      </c>
      <c r="C32" s="16" t="s">
        <v>146</v>
      </c>
      <c r="D32" s="16" t="s">
        <v>146</v>
      </c>
      <c r="E32" s="16" t="str">
        <f t="shared" si="0"/>
        <v>000908</v>
      </c>
      <c r="F32" s="16" t="s">
        <v>27</v>
      </c>
      <c r="G32" s="16" t="s">
        <v>147</v>
      </c>
      <c r="H32" s="16" t="s">
        <v>45</v>
      </c>
      <c r="I32" s="16" t="s">
        <v>21</v>
      </c>
      <c r="J32" s="16" t="s">
        <v>21</v>
      </c>
      <c r="K32" s="16">
        <v>8.5362587361590005</v>
      </c>
      <c r="L32" s="16">
        <v>20.905199999999997</v>
      </c>
      <c r="M32" s="16" t="s">
        <v>23</v>
      </c>
      <c r="N32" s="16">
        <v>3055</v>
      </c>
      <c r="O32" s="16">
        <v>3110</v>
      </c>
      <c r="P32" s="16">
        <v>3406</v>
      </c>
      <c r="Q32" s="16">
        <v>3198</v>
      </c>
      <c r="R32" s="16">
        <v>2733</v>
      </c>
      <c r="S32" s="16" t="s">
        <v>148</v>
      </c>
      <c r="T32" s="16">
        <v>12.152936779637001</v>
      </c>
      <c r="U32" s="54">
        <v>43</v>
      </c>
      <c r="V32" s="54">
        <v>2</v>
      </c>
      <c r="W32" s="54">
        <v>3</v>
      </c>
      <c r="X32" s="54">
        <v>4</v>
      </c>
      <c r="IF32" s="21"/>
    </row>
    <row r="33" spans="1:240" s="16" customFormat="1">
      <c r="A33" s="94"/>
      <c r="B33" s="16" t="s">
        <v>2048</v>
      </c>
      <c r="C33" s="16" t="s">
        <v>149</v>
      </c>
      <c r="D33" t="s">
        <v>149</v>
      </c>
      <c r="E33" t="str">
        <f t="shared" si="0"/>
        <v>000915</v>
      </c>
      <c r="F33" t="s">
        <v>27</v>
      </c>
      <c r="G33" t="s">
        <v>150</v>
      </c>
      <c r="H33" t="s">
        <v>45</v>
      </c>
      <c r="I33" t="s">
        <v>21</v>
      </c>
      <c r="J33" t="s">
        <v>21</v>
      </c>
      <c r="K33" s="4">
        <v>62.807159737686</v>
      </c>
      <c r="L33" s="4">
        <v>37.637999999999991</v>
      </c>
      <c r="M33" t="s">
        <v>23</v>
      </c>
      <c r="N33" s="3">
        <v>2886</v>
      </c>
      <c r="O33" s="3">
        <v>2878</v>
      </c>
      <c r="P33" s="3">
        <v>2761</v>
      </c>
      <c r="Q33" s="3">
        <v>2596</v>
      </c>
      <c r="R33" s="3">
        <v>2467</v>
      </c>
      <c r="S33" t="s">
        <v>151</v>
      </c>
      <c r="T33" s="4">
        <v>61.157651331632998</v>
      </c>
      <c r="U33" s="55">
        <v>3</v>
      </c>
      <c r="V33" s="55">
        <v>81</v>
      </c>
      <c r="W33" s="55">
        <v>16</v>
      </c>
      <c r="X33" s="55">
        <v>2</v>
      </c>
    </row>
    <row r="34" spans="1:240" s="16" customFormat="1">
      <c r="A34" s="94"/>
      <c r="B34" s="16" t="s">
        <v>2051</v>
      </c>
      <c r="C34" s="16" t="s">
        <v>152</v>
      </c>
      <c r="D34" t="s">
        <v>152</v>
      </c>
      <c r="E34" t="str">
        <f t="shared" si="0"/>
        <v>000919</v>
      </c>
      <c r="F34" t="s">
        <v>27</v>
      </c>
      <c r="G34" t="s">
        <v>153</v>
      </c>
      <c r="H34" t="s">
        <v>45</v>
      </c>
      <c r="I34" t="s">
        <v>59</v>
      </c>
      <c r="J34" t="s">
        <v>21</v>
      </c>
      <c r="K34" s="4">
        <v>19.547948490808999</v>
      </c>
      <c r="L34" s="4">
        <v>5.5823999999999998</v>
      </c>
      <c r="M34" t="s">
        <v>23</v>
      </c>
      <c r="N34" s="3">
        <v>4767</v>
      </c>
      <c r="O34" s="3">
        <v>4956</v>
      </c>
      <c r="P34" s="3">
        <v>5088</v>
      </c>
      <c r="Q34" s="3">
        <v>5244</v>
      </c>
      <c r="R34" s="3">
        <v>5325</v>
      </c>
      <c r="S34" t="s">
        <v>154</v>
      </c>
      <c r="T34" s="4">
        <v>18.563891358538999</v>
      </c>
      <c r="U34" s="56">
        <v>25</v>
      </c>
      <c r="V34" s="56">
        <v>77</v>
      </c>
      <c r="W34" s="56">
        <v>2</v>
      </c>
      <c r="X34" s="56">
        <v>2</v>
      </c>
    </row>
    <row r="35" spans="1:240" s="5" customFormat="1" ht="12.5" customHeight="1">
      <c r="A35" s="93"/>
      <c r="B35" s="5" t="s">
        <v>155</v>
      </c>
      <c r="C35" s="5" t="s">
        <v>156</v>
      </c>
      <c r="D35" s="5" t="s">
        <v>156</v>
      </c>
      <c r="E35" s="5" t="str">
        <f t="shared" si="0"/>
        <v>000931</v>
      </c>
      <c r="F35" s="5" t="s">
        <v>27</v>
      </c>
      <c r="G35" s="5" t="s">
        <v>157</v>
      </c>
      <c r="H35" s="5" t="s">
        <v>45</v>
      </c>
      <c r="I35" s="5" t="s">
        <v>21</v>
      </c>
      <c r="J35" s="5" t="s">
        <v>50</v>
      </c>
      <c r="K35" s="6">
        <v>13.081185622887</v>
      </c>
      <c r="L35" s="6">
        <v>8.7552000000000003</v>
      </c>
      <c r="M35" s="5" t="s">
        <v>23</v>
      </c>
      <c r="N35" s="7">
        <v>2255</v>
      </c>
      <c r="O35" s="7">
        <v>2230</v>
      </c>
      <c r="P35" s="7">
        <v>2879</v>
      </c>
      <c r="Q35" s="7">
        <v>2885</v>
      </c>
      <c r="R35" s="7">
        <v>2075</v>
      </c>
      <c r="S35" s="5" t="s">
        <v>158</v>
      </c>
      <c r="T35" s="6">
        <v>10.438387715318999</v>
      </c>
      <c r="U35" s="40">
        <v>36</v>
      </c>
      <c r="V35" s="40">
        <v>0</v>
      </c>
      <c r="W35" s="40">
        <v>12</v>
      </c>
      <c r="X35" s="40">
        <v>3</v>
      </c>
    </row>
    <row r="36" spans="1:240" s="16" customFormat="1">
      <c r="A36" s="94"/>
      <c r="B36" s="16" t="s">
        <v>2055</v>
      </c>
      <c r="C36" s="16" t="s">
        <v>159</v>
      </c>
      <c r="D36" t="s">
        <v>159</v>
      </c>
      <c r="E36" t="str">
        <f t="shared" si="0"/>
        <v>000950</v>
      </c>
      <c r="F36" t="s">
        <v>27</v>
      </c>
      <c r="G36" t="s">
        <v>160</v>
      </c>
      <c r="H36" t="s">
        <v>29</v>
      </c>
      <c r="I36" t="s">
        <v>30</v>
      </c>
      <c r="J36" t="s">
        <v>30</v>
      </c>
      <c r="K36" s="4">
        <v>11.753649365783</v>
      </c>
      <c r="L36" s="4">
        <v>6.9648000000000003</v>
      </c>
      <c r="M36" t="s">
        <v>23</v>
      </c>
      <c r="N36" s="3">
        <v>8109</v>
      </c>
      <c r="O36" s="3">
        <v>7806</v>
      </c>
      <c r="P36" s="3">
        <v>6934</v>
      </c>
      <c r="Q36" s="3">
        <v>1796</v>
      </c>
      <c r="R36" s="3">
        <v>1933</v>
      </c>
      <c r="S36" t="s">
        <v>161</v>
      </c>
      <c r="T36" s="4">
        <v>11.234052907623999</v>
      </c>
      <c r="U36" s="57">
        <v>119</v>
      </c>
      <c r="V36" s="57">
        <v>0</v>
      </c>
      <c r="W36" s="57">
        <v>2</v>
      </c>
      <c r="X36" s="57">
        <v>8</v>
      </c>
    </row>
    <row r="37" spans="1:240" s="16" customFormat="1">
      <c r="A37" s="94"/>
      <c r="B37" s="16" t="s">
        <v>2064</v>
      </c>
      <c r="C37" s="16" t="s">
        <v>162</v>
      </c>
      <c r="D37" t="s">
        <v>162</v>
      </c>
      <c r="E37" t="str">
        <f t="shared" si="0"/>
        <v>000952</v>
      </c>
      <c r="F37" t="s">
        <v>27</v>
      </c>
      <c r="G37" t="s">
        <v>163</v>
      </c>
      <c r="H37" t="s">
        <v>45</v>
      </c>
      <c r="I37" t="s">
        <v>104</v>
      </c>
      <c r="J37" t="s">
        <v>104</v>
      </c>
      <c r="K37" s="4">
        <v>9.7269891096260004</v>
      </c>
      <c r="L37" s="4">
        <v>0.93359999999999999</v>
      </c>
      <c r="M37" t="s">
        <v>23</v>
      </c>
      <c r="N37" s="3">
        <v>1383</v>
      </c>
      <c r="O37" s="3">
        <v>1350</v>
      </c>
      <c r="P37" s="3">
        <v>1311</v>
      </c>
      <c r="Q37" s="3">
        <v>1278</v>
      </c>
      <c r="R37" s="3">
        <v>1218</v>
      </c>
      <c r="S37" t="s">
        <v>164</v>
      </c>
      <c r="T37" s="4">
        <v>10.261829914334999</v>
      </c>
      <c r="U37" s="57">
        <v>17</v>
      </c>
      <c r="V37" s="57">
        <v>40</v>
      </c>
      <c r="W37" s="57">
        <v>10</v>
      </c>
      <c r="X37" s="57">
        <v>0</v>
      </c>
    </row>
    <row r="38" spans="1:240" s="16" customFormat="1" ht="14">
      <c r="A38" s="94"/>
      <c r="B38" s="16" t="s">
        <v>2066</v>
      </c>
      <c r="C38" s="58" t="s">
        <v>2065</v>
      </c>
      <c r="D38" t="s">
        <v>165</v>
      </c>
      <c r="E38" t="str">
        <f t="shared" si="0"/>
        <v>000963</v>
      </c>
      <c r="F38" t="s">
        <v>27</v>
      </c>
      <c r="G38" t="s">
        <v>166</v>
      </c>
      <c r="H38" t="s">
        <v>29</v>
      </c>
      <c r="I38" t="s">
        <v>21</v>
      </c>
      <c r="J38" t="s">
        <v>30</v>
      </c>
      <c r="K38" s="4">
        <v>212.92308472818499</v>
      </c>
      <c r="L38" s="4">
        <v>6.7320000000000002</v>
      </c>
      <c r="M38" t="s">
        <v>23</v>
      </c>
      <c r="N38" s="3">
        <v>12118</v>
      </c>
      <c r="O38" s="3">
        <v>10944</v>
      </c>
      <c r="P38" s="3">
        <v>8533</v>
      </c>
      <c r="Q38" s="3">
        <v>7001</v>
      </c>
      <c r="R38" s="3">
        <v>5405</v>
      </c>
      <c r="S38" t="s">
        <v>167</v>
      </c>
      <c r="T38" s="4">
        <v>252.02304090104499</v>
      </c>
      <c r="U38" s="57">
        <v>26</v>
      </c>
      <c r="V38" s="57">
        <v>22</v>
      </c>
      <c r="W38" s="57">
        <v>5</v>
      </c>
      <c r="X38" s="57">
        <v>36</v>
      </c>
    </row>
    <row r="39" spans="1:240" s="16" customFormat="1">
      <c r="A39" s="94"/>
      <c r="B39" s="16" t="s">
        <v>2100</v>
      </c>
      <c r="C39" s="16" t="s">
        <v>168</v>
      </c>
      <c r="D39" t="s">
        <v>168</v>
      </c>
      <c r="E39" t="str">
        <f t="shared" si="0"/>
        <v>000989</v>
      </c>
      <c r="F39" t="s">
        <v>27</v>
      </c>
      <c r="G39" t="s">
        <v>169</v>
      </c>
      <c r="H39" t="s">
        <v>45</v>
      </c>
      <c r="I39" t="s">
        <v>59</v>
      </c>
      <c r="J39" t="s">
        <v>60</v>
      </c>
      <c r="K39" s="4">
        <v>29.545731216926001</v>
      </c>
      <c r="L39" s="4">
        <v>-0.63719999999999999</v>
      </c>
      <c r="M39" t="s">
        <v>23</v>
      </c>
      <c r="N39" s="3">
        <v>4313</v>
      </c>
      <c r="O39" s="3">
        <v>4268</v>
      </c>
      <c r="P39" s="3">
        <v>4231</v>
      </c>
      <c r="Q39" s="3">
        <v>4106</v>
      </c>
      <c r="R39" s="3">
        <v>3800</v>
      </c>
      <c r="S39" t="s">
        <v>170</v>
      </c>
      <c r="T39" s="4">
        <v>31.964450838638001</v>
      </c>
      <c r="U39" s="57">
        <v>40</v>
      </c>
      <c r="V39" s="57">
        <v>272</v>
      </c>
      <c r="W39" s="57">
        <v>13</v>
      </c>
      <c r="X39" s="57">
        <v>12</v>
      </c>
    </row>
    <row r="40" spans="1:240" s="16" customFormat="1">
      <c r="A40" s="94"/>
      <c r="B40" s="16" t="s">
        <v>2110</v>
      </c>
      <c r="C40" s="16" t="s">
        <v>171</v>
      </c>
      <c r="D40" t="s">
        <v>171</v>
      </c>
      <c r="E40" t="str">
        <f t="shared" si="0"/>
        <v>000999</v>
      </c>
      <c r="F40" t="s">
        <v>27</v>
      </c>
      <c r="G40" t="s">
        <v>172</v>
      </c>
      <c r="H40" t="s">
        <v>45</v>
      </c>
      <c r="I40" t="s">
        <v>59</v>
      </c>
      <c r="J40" t="s">
        <v>60</v>
      </c>
      <c r="K40" s="4">
        <v>48.839481479390997</v>
      </c>
      <c r="L40" s="4">
        <v>10.072800000000001</v>
      </c>
      <c r="M40" t="s">
        <v>23</v>
      </c>
      <c r="N40" s="3">
        <v>14914</v>
      </c>
      <c r="O40" s="3">
        <v>15044</v>
      </c>
      <c r="P40" s="3">
        <v>14896</v>
      </c>
      <c r="Q40" s="3">
        <v>13271</v>
      </c>
      <c r="R40" s="3">
        <v>12285</v>
      </c>
      <c r="S40" t="s">
        <v>173</v>
      </c>
      <c r="T40" s="4">
        <v>42.657663332849999</v>
      </c>
      <c r="U40" s="57">
        <v>30</v>
      </c>
      <c r="V40" s="57">
        <v>416</v>
      </c>
      <c r="W40" s="57">
        <v>17</v>
      </c>
      <c r="X40" s="57">
        <v>12</v>
      </c>
    </row>
    <row r="41" spans="1:240" s="16" customFormat="1">
      <c r="A41" s="95"/>
      <c r="B41" s="16" t="s">
        <v>2117</v>
      </c>
      <c r="C41" s="16" t="s">
        <v>174</v>
      </c>
      <c r="D41" s="17" t="s">
        <v>174</v>
      </c>
      <c r="E41" s="17" t="str">
        <f t="shared" si="0"/>
        <v>002001</v>
      </c>
      <c r="F41" s="17" t="s">
        <v>27</v>
      </c>
      <c r="G41" s="17" t="s">
        <v>175</v>
      </c>
      <c r="H41" s="17" t="s">
        <v>45</v>
      </c>
      <c r="I41" s="17" t="s">
        <v>104</v>
      </c>
      <c r="J41" s="17" t="s">
        <v>104</v>
      </c>
      <c r="K41" s="17">
        <v>480.12281274243901</v>
      </c>
      <c r="L41" s="17">
        <v>40.475999999999999</v>
      </c>
      <c r="M41" s="17" t="s">
        <v>23</v>
      </c>
      <c r="N41" s="17">
        <v>9971</v>
      </c>
      <c r="O41" s="17">
        <v>8841</v>
      </c>
      <c r="P41" s="17">
        <v>6813</v>
      </c>
      <c r="Q41" s="17">
        <v>6150</v>
      </c>
      <c r="R41" s="17">
        <v>5918</v>
      </c>
      <c r="S41" s="17" t="s">
        <v>176</v>
      </c>
      <c r="T41" s="17">
        <v>693.12723512592902</v>
      </c>
      <c r="U41" s="57">
        <v>17</v>
      </c>
      <c r="V41" s="57">
        <v>472</v>
      </c>
      <c r="W41" s="57">
        <v>6</v>
      </c>
      <c r="X41" s="57">
        <v>19</v>
      </c>
      <c r="IF41" s="21"/>
    </row>
    <row r="42" spans="1:240" s="5" customFormat="1" ht="12.5" customHeight="1">
      <c r="A42" s="18"/>
      <c r="B42" s="5" t="s">
        <v>177</v>
      </c>
      <c r="C42" s="5" t="s">
        <v>178</v>
      </c>
      <c r="D42" s="5" t="s">
        <v>178</v>
      </c>
      <c r="E42" s="5" t="str">
        <f t="shared" si="0"/>
        <v>002007</v>
      </c>
      <c r="F42" s="5" t="s">
        <v>27</v>
      </c>
      <c r="G42" s="5" t="s">
        <v>179</v>
      </c>
      <c r="H42" s="5" t="s">
        <v>45</v>
      </c>
      <c r="I42" s="5" t="s">
        <v>49</v>
      </c>
      <c r="J42" s="5" t="s">
        <v>50</v>
      </c>
      <c r="K42" s="6">
        <v>811.70130041505797</v>
      </c>
      <c r="L42" s="6">
        <v>48.662399999999991</v>
      </c>
      <c r="M42" s="5" t="s">
        <v>23</v>
      </c>
      <c r="N42" s="7">
        <v>2417</v>
      </c>
      <c r="O42" s="7">
        <v>2144</v>
      </c>
      <c r="P42" s="7">
        <v>1951</v>
      </c>
      <c r="Q42" s="7">
        <v>1718</v>
      </c>
      <c r="R42" s="7">
        <v>1515</v>
      </c>
      <c r="S42" s="5" t="s">
        <v>180</v>
      </c>
      <c r="T42" s="6">
        <v>1344.7871260342761</v>
      </c>
      <c r="U42" s="43">
        <v>28</v>
      </c>
      <c r="V42" s="43">
        <v>79</v>
      </c>
      <c r="W42" s="43">
        <v>3</v>
      </c>
      <c r="X42" s="44">
        <v>15</v>
      </c>
    </row>
    <row r="43" spans="1:240" s="5" customFormat="1" ht="12.5" customHeight="1">
      <c r="A43" s="18"/>
      <c r="B43" s="5" t="s">
        <v>181</v>
      </c>
      <c r="C43" s="5" t="s">
        <v>182</v>
      </c>
      <c r="D43" s="5" t="s">
        <v>182</v>
      </c>
      <c r="E43" s="5" t="str">
        <f t="shared" si="0"/>
        <v>002019</v>
      </c>
      <c r="F43" s="5" t="s">
        <v>27</v>
      </c>
      <c r="G43" s="5" t="s">
        <v>183</v>
      </c>
      <c r="H43" s="5" t="s">
        <v>45</v>
      </c>
      <c r="I43" s="5" t="s">
        <v>104</v>
      </c>
      <c r="J43" s="5" t="s">
        <v>50</v>
      </c>
      <c r="K43" s="6">
        <v>163.92889634467801</v>
      </c>
      <c r="L43" s="6">
        <v>36.754799999999996</v>
      </c>
      <c r="M43" s="5" t="s">
        <v>23</v>
      </c>
      <c r="N43" s="7">
        <v>4295</v>
      </c>
      <c r="O43" s="7">
        <v>4230</v>
      </c>
      <c r="P43" s="7">
        <v>3836</v>
      </c>
      <c r="Q43" s="7">
        <v>3607</v>
      </c>
      <c r="R43" s="7">
        <v>3033</v>
      </c>
      <c r="S43" s="5" t="s">
        <v>184</v>
      </c>
      <c r="T43" s="6">
        <v>217.75657102208501</v>
      </c>
      <c r="U43" s="41">
        <v>10</v>
      </c>
      <c r="V43" s="41">
        <v>15</v>
      </c>
      <c r="W43" s="41">
        <v>5</v>
      </c>
      <c r="X43" s="42">
        <v>13</v>
      </c>
    </row>
    <row r="44" spans="1:240" s="15" customFormat="1">
      <c r="A44" s="96" t="s">
        <v>1454</v>
      </c>
      <c r="B44" s="15" t="s">
        <v>185</v>
      </c>
      <c r="C44" s="15" t="s">
        <v>186</v>
      </c>
      <c r="D44" t="s">
        <v>186</v>
      </c>
      <c r="E44" t="str">
        <f t="shared" si="0"/>
        <v>002020</v>
      </c>
      <c r="F44" t="s">
        <v>27</v>
      </c>
      <c r="G44" t="s">
        <v>187</v>
      </c>
      <c r="H44" t="s">
        <v>45</v>
      </c>
      <c r="I44" t="s">
        <v>21</v>
      </c>
      <c r="J44" t="s">
        <v>104</v>
      </c>
      <c r="K44" s="4">
        <v>72.355173643029005</v>
      </c>
      <c r="L44" s="4">
        <v>18.734399999999997</v>
      </c>
      <c r="M44" t="s">
        <v>23</v>
      </c>
      <c r="N44" s="3">
        <v>3000</v>
      </c>
      <c r="O44" s="3">
        <v>2771</v>
      </c>
      <c r="P44" s="3">
        <v>2429</v>
      </c>
      <c r="Q44" s="3">
        <v>2401</v>
      </c>
      <c r="R44" s="3">
        <v>2270</v>
      </c>
      <c r="S44" t="s">
        <v>188</v>
      </c>
      <c r="T44" s="4">
        <v>78.263003792161001</v>
      </c>
    </row>
    <row r="45" spans="1:240" s="5" customFormat="1" ht="12.5" customHeight="1">
      <c r="A45" s="97"/>
      <c r="B45" s="5" t="s">
        <v>189</v>
      </c>
      <c r="C45" s="5" t="s">
        <v>190</v>
      </c>
      <c r="D45" s="5" t="s">
        <v>190</v>
      </c>
      <c r="E45" s="5" t="str">
        <f t="shared" si="0"/>
        <v>002022</v>
      </c>
      <c r="F45" s="5" t="s">
        <v>27</v>
      </c>
      <c r="G45" s="5" t="s">
        <v>191</v>
      </c>
      <c r="H45" s="5" t="s">
        <v>45</v>
      </c>
      <c r="I45" s="5" t="s">
        <v>123</v>
      </c>
      <c r="J45" s="5" t="s">
        <v>50</v>
      </c>
      <c r="K45" s="6">
        <v>104.97996356882599</v>
      </c>
      <c r="L45" s="6">
        <v>36.9816</v>
      </c>
      <c r="M45" s="5" t="s">
        <v>23</v>
      </c>
      <c r="N45" s="7">
        <v>1808</v>
      </c>
      <c r="O45" s="7">
        <v>1769</v>
      </c>
      <c r="P45" s="7">
        <v>1058</v>
      </c>
      <c r="Q45" s="7">
        <v>1007</v>
      </c>
      <c r="R45" s="7">
        <v>1039</v>
      </c>
      <c r="S45" s="5" t="s">
        <v>192</v>
      </c>
      <c r="T45" s="6">
        <v>163.22373871588201</v>
      </c>
      <c r="U45" s="34">
        <v>32</v>
      </c>
      <c r="V45" s="34">
        <v>160</v>
      </c>
      <c r="W45" s="34">
        <v>22</v>
      </c>
      <c r="X45" s="34">
        <v>8</v>
      </c>
    </row>
    <row r="46" spans="1:240" s="5" customFormat="1" ht="12.5" customHeight="1">
      <c r="A46" s="97"/>
      <c r="B46" s="5" t="s">
        <v>193</v>
      </c>
      <c r="C46" s="5" t="s">
        <v>194</v>
      </c>
      <c r="D46" s="5" t="s">
        <v>194</v>
      </c>
      <c r="E46" s="5" t="str">
        <f t="shared" si="0"/>
        <v>002030</v>
      </c>
      <c r="F46" s="5" t="s">
        <v>27</v>
      </c>
      <c r="G46" s="5" t="s">
        <v>195</v>
      </c>
      <c r="H46" s="5" t="s">
        <v>45</v>
      </c>
      <c r="I46" s="5" t="s">
        <v>123</v>
      </c>
      <c r="J46" s="5" t="s">
        <v>50</v>
      </c>
      <c r="K46" s="6">
        <v>115.623565248034</v>
      </c>
      <c r="L46" s="6">
        <v>76.651200000000003</v>
      </c>
      <c r="M46" s="5" t="s">
        <v>23</v>
      </c>
      <c r="N46" s="7">
        <v>1167</v>
      </c>
      <c r="O46" s="7">
        <v>926</v>
      </c>
      <c r="P46" s="7">
        <v>2257</v>
      </c>
      <c r="Q46" s="7">
        <v>2670</v>
      </c>
      <c r="R46" s="7">
        <v>2156</v>
      </c>
      <c r="S46" s="5" t="s">
        <v>196</v>
      </c>
      <c r="T46" s="6">
        <v>374.95840516191203</v>
      </c>
      <c r="U46" s="34">
        <v>285</v>
      </c>
      <c r="V46" s="34">
        <v>224</v>
      </c>
      <c r="W46" s="34">
        <v>4</v>
      </c>
      <c r="X46" s="34">
        <v>10</v>
      </c>
    </row>
    <row r="47" spans="1:240" s="5" customFormat="1" ht="12.5" customHeight="1">
      <c r="A47" s="97"/>
      <c r="B47" s="5" t="s">
        <v>197</v>
      </c>
      <c r="C47" s="5" t="s">
        <v>198</v>
      </c>
      <c r="D47" s="5" t="s">
        <v>198</v>
      </c>
      <c r="E47" s="5" t="str">
        <f t="shared" si="0"/>
        <v>002038</v>
      </c>
      <c r="F47" s="5" t="s">
        <v>18</v>
      </c>
      <c r="G47" s="5" t="s">
        <v>199</v>
      </c>
      <c r="H47" s="5" t="s">
        <v>45</v>
      </c>
      <c r="I47" s="5" t="s">
        <v>49</v>
      </c>
      <c r="J47" s="5" t="s">
        <v>50</v>
      </c>
      <c r="K47" s="6">
        <v>211.311965664783</v>
      </c>
      <c r="L47" s="6">
        <v>-21.528000000000002</v>
      </c>
      <c r="M47" s="5" t="s">
        <v>23</v>
      </c>
      <c r="N47" s="7">
        <v>730</v>
      </c>
      <c r="O47" s="7">
        <v>657</v>
      </c>
      <c r="P47" s="7">
        <v>640</v>
      </c>
      <c r="Q47" s="7">
        <v>616</v>
      </c>
      <c r="R47" s="7">
        <v>671</v>
      </c>
      <c r="S47" s="5" t="s">
        <v>200</v>
      </c>
      <c r="T47" s="6">
        <v>189.73502466065</v>
      </c>
      <c r="U47" s="34">
        <v>8</v>
      </c>
      <c r="V47" s="34">
        <v>62</v>
      </c>
      <c r="W47" s="34">
        <v>1</v>
      </c>
      <c r="X47" s="34">
        <v>9</v>
      </c>
    </row>
    <row r="48" spans="1:240" s="15" customFormat="1">
      <c r="A48" s="98"/>
      <c r="B48" s="15" t="s">
        <v>201</v>
      </c>
      <c r="C48" s="15" t="s">
        <v>202</v>
      </c>
      <c r="D48" t="s">
        <v>202</v>
      </c>
      <c r="E48" t="str">
        <f t="shared" si="0"/>
        <v>002044</v>
      </c>
      <c r="F48" t="s">
        <v>23</v>
      </c>
      <c r="G48" t="s">
        <v>203</v>
      </c>
      <c r="H48" t="s">
        <v>39</v>
      </c>
      <c r="I48" t="s">
        <v>40</v>
      </c>
      <c r="J48" t="s">
        <v>40</v>
      </c>
      <c r="K48" s="4">
        <v>110.55407461234699</v>
      </c>
      <c r="L48" s="4">
        <v>6.8928000000000003</v>
      </c>
      <c r="M48" t="s">
        <v>23</v>
      </c>
      <c r="N48" s="3">
        <v>37173</v>
      </c>
      <c r="O48" s="3">
        <v>39296</v>
      </c>
      <c r="P48" s="3">
        <v>30826</v>
      </c>
      <c r="Q48" s="3">
        <v>18430</v>
      </c>
      <c r="R48" s="3">
        <v>14005</v>
      </c>
      <c r="S48" t="s">
        <v>204</v>
      </c>
      <c r="T48" s="4">
        <v>99.125173655801007</v>
      </c>
    </row>
    <row r="49" spans="1:24" s="15" customFormat="1">
      <c r="A49" s="98"/>
      <c r="B49" s="15" t="s">
        <v>205</v>
      </c>
      <c r="C49" s="15" t="s">
        <v>206</v>
      </c>
      <c r="D49" t="s">
        <v>206</v>
      </c>
      <c r="E49" t="str">
        <f t="shared" si="0"/>
        <v>002099</v>
      </c>
      <c r="F49" t="s">
        <v>27</v>
      </c>
      <c r="G49" t="s">
        <v>207</v>
      </c>
      <c r="H49" t="s">
        <v>45</v>
      </c>
      <c r="I49" t="s">
        <v>104</v>
      </c>
      <c r="J49" t="s">
        <v>104</v>
      </c>
      <c r="K49" s="4">
        <v>49.460876446731</v>
      </c>
      <c r="L49" s="4">
        <v>45.444000000000003</v>
      </c>
      <c r="M49" t="s">
        <v>23</v>
      </c>
      <c r="N49" s="3">
        <v>3294</v>
      </c>
      <c r="O49" s="3">
        <v>3177</v>
      </c>
      <c r="P49" s="3">
        <v>3093</v>
      </c>
      <c r="Q49" s="3">
        <v>3013</v>
      </c>
      <c r="R49" s="3">
        <v>3180</v>
      </c>
      <c r="S49" t="s">
        <v>208</v>
      </c>
      <c r="T49" s="4">
        <v>63.582417928651999</v>
      </c>
    </row>
    <row r="50" spans="1:24" s="15" customFormat="1">
      <c r="A50" s="98"/>
      <c r="B50" s="15" t="s">
        <v>209</v>
      </c>
      <c r="C50" s="15" t="s">
        <v>210</v>
      </c>
      <c r="D50" t="s">
        <v>210</v>
      </c>
      <c r="E50" t="str">
        <f t="shared" si="0"/>
        <v>002102</v>
      </c>
      <c r="F50" t="s">
        <v>18</v>
      </c>
      <c r="G50" t="s">
        <v>211</v>
      </c>
      <c r="H50" t="s">
        <v>45</v>
      </c>
      <c r="I50" t="s">
        <v>104</v>
      </c>
      <c r="J50" t="s">
        <v>212</v>
      </c>
      <c r="K50" s="4">
        <v>20.35791048986</v>
      </c>
      <c r="L50" s="4">
        <v>1.2971999999999999</v>
      </c>
      <c r="M50" t="s">
        <v>23</v>
      </c>
      <c r="N50" s="3">
        <v>945</v>
      </c>
      <c r="O50" s="3">
        <v>1429</v>
      </c>
      <c r="P50" s="3">
        <v>1340</v>
      </c>
      <c r="Q50" s="3">
        <v>1363</v>
      </c>
      <c r="R50" s="3">
        <v>845</v>
      </c>
      <c r="S50" t="s">
        <v>213</v>
      </c>
      <c r="T50" s="4">
        <v>17.04168977658</v>
      </c>
    </row>
    <row r="51" spans="1:24" s="15" customFormat="1">
      <c r="A51" s="98"/>
      <c r="B51" s="15" t="s">
        <v>214</v>
      </c>
      <c r="C51" s="15" t="s">
        <v>215</v>
      </c>
      <c r="D51" t="s">
        <v>215</v>
      </c>
      <c r="E51" t="str">
        <f t="shared" si="0"/>
        <v>002107</v>
      </c>
      <c r="F51" t="s">
        <v>27</v>
      </c>
      <c r="G51" t="s">
        <v>216</v>
      </c>
      <c r="H51" t="s">
        <v>45</v>
      </c>
      <c r="I51" t="s">
        <v>59</v>
      </c>
      <c r="J51" t="s">
        <v>60</v>
      </c>
      <c r="K51" s="4">
        <v>38.696766186811999</v>
      </c>
      <c r="L51" s="4">
        <v>41.788800000000002</v>
      </c>
      <c r="M51" t="s">
        <v>23</v>
      </c>
      <c r="N51" s="3">
        <v>1319</v>
      </c>
      <c r="O51" s="3">
        <v>1448</v>
      </c>
      <c r="P51" s="3">
        <v>1471</v>
      </c>
      <c r="Q51" s="3">
        <v>1464</v>
      </c>
      <c r="R51" s="3">
        <v>1420</v>
      </c>
      <c r="S51" t="s">
        <v>217</v>
      </c>
      <c r="T51" s="4">
        <v>64.873800139485994</v>
      </c>
    </row>
    <row r="52" spans="1:24" s="15" customFormat="1">
      <c r="A52" s="98"/>
      <c r="B52" s="15" t="s">
        <v>218</v>
      </c>
      <c r="C52" s="15" t="s">
        <v>219</v>
      </c>
      <c r="D52" t="s">
        <v>219</v>
      </c>
      <c r="E52" t="str">
        <f t="shared" si="0"/>
        <v>002118</v>
      </c>
      <c r="F52" t="s">
        <v>18</v>
      </c>
      <c r="G52" t="s">
        <v>220</v>
      </c>
      <c r="H52" t="s">
        <v>45</v>
      </c>
      <c r="I52" t="s">
        <v>59</v>
      </c>
      <c r="J52" t="s">
        <v>60</v>
      </c>
      <c r="K52" s="4">
        <v>77.811029079448005</v>
      </c>
      <c r="L52" s="4">
        <v>4.056</v>
      </c>
      <c r="M52" t="s">
        <v>23</v>
      </c>
      <c r="N52" s="3">
        <v>1517</v>
      </c>
      <c r="O52" s="3">
        <v>1865</v>
      </c>
      <c r="P52" s="3">
        <v>2007</v>
      </c>
      <c r="Q52" s="3">
        <v>1736</v>
      </c>
      <c r="R52" s="3">
        <v>1410</v>
      </c>
      <c r="S52" t="s">
        <v>221</v>
      </c>
      <c r="T52" s="4">
        <v>47.357830797555998</v>
      </c>
    </row>
    <row r="53" spans="1:24" s="15" customFormat="1">
      <c r="A53" s="98"/>
      <c r="B53" s="15" t="s">
        <v>222</v>
      </c>
      <c r="C53" s="15" t="s">
        <v>223</v>
      </c>
      <c r="D53" t="s">
        <v>223</v>
      </c>
      <c r="E53" t="str">
        <f t="shared" si="0"/>
        <v>002166</v>
      </c>
      <c r="F53" t="s">
        <v>18</v>
      </c>
      <c r="G53" t="s">
        <v>224</v>
      </c>
      <c r="H53" t="s">
        <v>45</v>
      </c>
      <c r="I53" t="s">
        <v>49</v>
      </c>
      <c r="J53" t="s">
        <v>60</v>
      </c>
      <c r="K53" s="4">
        <v>57.717766818369</v>
      </c>
      <c r="L53" s="4">
        <v>30.4452</v>
      </c>
      <c r="M53" t="s">
        <v>23</v>
      </c>
      <c r="N53" s="3">
        <v>551</v>
      </c>
      <c r="O53" s="3">
        <v>513</v>
      </c>
      <c r="P53" s="3">
        <v>486</v>
      </c>
      <c r="Q53" s="3">
        <v>464</v>
      </c>
      <c r="R53" s="3">
        <v>427</v>
      </c>
      <c r="S53" t="s">
        <v>225</v>
      </c>
      <c r="T53" s="4">
        <v>61.378700415009</v>
      </c>
    </row>
    <row r="54" spans="1:24" s="15" customFormat="1">
      <c r="A54" s="98"/>
      <c r="B54" s="15" t="s">
        <v>226</v>
      </c>
      <c r="C54" s="15" t="s">
        <v>227</v>
      </c>
      <c r="D54" t="s">
        <v>227</v>
      </c>
      <c r="E54" t="str">
        <f t="shared" si="0"/>
        <v>002173</v>
      </c>
      <c r="F54" t="s">
        <v>23</v>
      </c>
      <c r="G54" t="s">
        <v>228</v>
      </c>
      <c r="H54" t="s">
        <v>39</v>
      </c>
      <c r="I54" t="s">
        <v>40</v>
      </c>
      <c r="J54" t="s">
        <v>40</v>
      </c>
      <c r="K54" s="4">
        <v>18.656270690618001</v>
      </c>
      <c r="L54" s="4">
        <v>-1.3392000000000002</v>
      </c>
      <c r="M54" t="s">
        <v>23</v>
      </c>
      <c r="N54" s="3">
        <v>3587</v>
      </c>
      <c r="O54" s="3">
        <v>3676</v>
      </c>
      <c r="P54" s="3">
        <v>2988</v>
      </c>
      <c r="Q54" s="3">
        <v>3109</v>
      </c>
      <c r="R54" s="3">
        <v>539</v>
      </c>
      <c r="S54" t="s">
        <v>229</v>
      </c>
      <c r="T54" s="4">
        <v>21.577970505136001</v>
      </c>
    </row>
    <row r="55" spans="1:24" s="15" customFormat="1">
      <c r="A55" s="98"/>
      <c r="B55" s="15" t="s">
        <v>230</v>
      </c>
      <c r="C55" s="15" t="s">
        <v>231</v>
      </c>
      <c r="D55" t="s">
        <v>231</v>
      </c>
      <c r="E55" t="str">
        <f t="shared" si="0"/>
        <v>002198</v>
      </c>
      <c r="F55" t="s">
        <v>18</v>
      </c>
      <c r="G55" t="s">
        <v>232</v>
      </c>
      <c r="H55" t="s">
        <v>45</v>
      </c>
      <c r="I55" t="s">
        <v>59</v>
      </c>
      <c r="J55" t="s">
        <v>60</v>
      </c>
      <c r="K55" s="4">
        <v>27.899270319740001</v>
      </c>
      <c r="L55" s="4">
        <v>1.8479999999999999</v>
      </c>
      <c r="M55" t="s">
        <v>23</v>
      </c>
      <c r="N55" s="3">
        <v>827</v>
      </c>
      <c r="O55" s="3">
        <v>1021</v>
      </c>
      <c r="P55" s="3">
        <v>1122</v>
      </c>
      <c r="Q55" s="3">
        <v>1292</v>
      </c>
      <c r="R55" s="3">
        <v>1274</v>
      </c>
      <c r="S55" t="s">
        <v>233</v>
      </c>
      <c r="T55" s="4">
        <v>25.409171511602999</v>
      </c>
    </row>
    <row r="56" spans="1:24" s="15" customFormat="1">
      <c r="A56" s="98"/>
      <c r="B56" s="15" t="s">
        <v>234</v>
      </c>
      <c r="C56" s="15" t="s">
        <v>235</v>
      </c>
      <c r="D56" t="s">
        <v>235</v>
      </c>
      <c r="E56" t="str">
        <f t="shared" si="0"/>
        <v>002219</v>
      </c>
      <c r="F56" t="s">
        <v>27</v>
      </c>
      <c r="G56" t="s">
        <v>236</v>
      </c>
      <c r="H56" t="s">
        <v>45</v>
      </c>
      <c r="I56" t="s">
        <v>40</v>
      </c>
      <c r="J56" t="s">
        <v>40</v>
      </c>
      <c r="K56" s="4">
        <v>38.798008477121002</v>
      </c>
      <c r="L56" s="4">
        <v>-22.063199999999998</v>
      </c>
      <c r="M56" t="s">
        <v>23</v>
      </c>
      <c r="N56" s="3">
        <v>7818</v>
      </c>
      <c r="O56" s="3">
        <v>8608</v>
      </c>
      <c r="P56" s="3">
        <v>8757</v>
      </c>
      <c r="Q56" s="3">
        <v>5433</v>
      </c>
      <c r="R56" s="3">
        <v>4589</v>
      </c>
      <c r="S56" t="s">
        <v>237</v>
      </c>
      <c r="T56" s="4">
        <v>27.109905504934002</v>
      </c>
    </row>
    <row r="57" spans="1:24" s="15" customFormat="1">
      <c r="A57" s="99"/>
      <c r="B57" s="15" t="s">
        <v>238</v>
      </c>
      <c r="C57" s="15" t="s">
        <v>239</v>
      </c>
      <c r="D57" t="s">
        <v>239</v>
      </c>
      <c r="E57" t="str">
        <f t="shared" si="0"/>
        <v>002223</v>
      </c>
      <c r="F57" t="s">
        <v>27</v>
      </c>
      <c r="G57" t="s">
        <v>240</v>
      </c>
      <c r="H57" t="s">
        <v>45</v>
      </c>
      <c r="I57" t="s">
        <v>123</v>
      </c>
      <c r="J57" t="s">
        <v>123</v>
      </c>
      <c r="K57" s="4">
        <v>180.88817870899999</v>
      </c>
      <c r="L57" s="4">
        <v>30.232800000000005</v>
      </c>
      <c r="M57" t="s">
        <v>23</v>
      </c>
      <c r="N57" s="3">
        <v>5005</v>
      </c>
      <c r="O57" s="3">
        <v>4870</v>
      </c>
      <c r="P57" s="3">
        <v>4857</v>
      </c>
      <c r="Q57" s="3">
        <v>3851</v>
      </c>
      <c r="R57" s="3">
        <v>3947</v>
      </c>
      <c r="S57" t="s">
        <v>241</v>
      </c>
      <c r="T57" s="4">
        <v>254.33828249337799</v>
      </c>
    </row>
    <row r="58" spans="1:24" s="5" customFormat="1">
      <c r="B58" s="5" t="s">
        <v>242</v>
      </c>
      <c r="C58" s="5" t="s">
        <v>243</v>
      </c>
      <c r="D58" s="5" t="s">
        <v>243</v>
      </c>
      <c r="E58" s="5" t="str">
        <f t="shared" si="0"/>
        <v>002252</v>
      </c>
      <c r="F58" s="5" t="s">
        <v>27</v>
      </c>
      <c r="G58" s="5" t="s">
        <v>244</v>
      </c>
      <c r="H58" s="5" t="s">
        <v>45</v>
      </c>
      <c r="I58" s="5" t="s">
        <v>49</v>
      </c>
      <c r="J58" s="5" t="s">
        <v>50</v>
      </c>
      <c r="K58" s="6">
        <v>179.08590025132301</v>
      </c>
      <c r="L58" s="6">
        <v>-11.432400000000001</v>
      </c>
      <c r="M58" s="5" t="s">
        <v>23</v>
      </c>
      <c r="N58" s="7">
        <v>2790</v>
      </c>
      <c r="O58" s="7">
        <v>2990</v>
      </c>
      <c r="P58" s="7">
        <v>2812</v>
      </c>
      <c r="Q58" s="7">
        <v>2762</v>
      </c>
      <c r="R58" s="7">
        <v>2471</v>
      </c>
      <c r="S58" s="5" t="s">
        <v>245</v>
      </c>
      <c r="T58" s="6">
        <v>203.86208886505301</v>
      </c>
      <c r="U58" s="34">
        <v>39</v>
      </c>
      <c r="V58" s="34">
        <v>32</v>
      </c>
      <c r="W58" s="34">
        <v>6</v>
      </c>
      <c r="X58" s="34">
        <v>10</v>
      </c>
    </row>
    <row r="59" spans="1:24" s="22" customFormat="1">
      <c r="A59" s="100" t="s">
        <v>1455</v>
      </c>
      <c r="B59" s="22" t="s">
        <v>246</v>
      </c>
      <c r="C59" s="22" t="s">
        <v>247</v>
      </c>
      <c r="D59" t="s">
        <v>247</v>
      </c>
      <c r="E59" t="str">
        <f t="shared" si="0"/>
        <v>002262</v>
      </c>
      <c r="F59" t="s">
        <v>27</v>
      </c>
      <c r="G59" t="s">
        <v>248</v>
      </c>
      <c r="H59" t="s">
        <v>45</v>
      </c>
      <c r="I59" t="s">
        <v>21</v>
      </c>
      <c r="J59" t="s">
        <v>21</v>
      </c>
      <c r="K59" s="4">
        <v>98.746426771928995</v>
      </c>
      <c r="L59" s="4">
        <v>28.193999999999996</v>
      </c>
      <c r="M59" t="s">
        <v>23</v>
      </c>
      <c r="N59" s="3">
        <v>4414</v>
      </c>
      <c r="O59" s="3">
        <v>4168</v>
      </c>
      <c r="P59" s="3">
        <v>3793</v>
      </c>
      <c r="Q59" s="3">
        <v>3360</v>
      </c>
      <c r="R59" s="3">
        <v>3356</v>
      </c>
      <c r="S59" t="s">
        <v>249</v>
      </c>
      <c r="T59" s="4">
        <v>157.11580895872601</v>
      </c>
    </row>
    <row r="60" spans="1:24" s="22" customFormat="1">
      <c r="A60" s="101"/>
      <c r="B60" s="22" t="s">
        <v>250</v>
      </c>
      <c r="C60" s="22" t="s">
        <v>251</v>
      </c>
      <c r="D60" t="s">
        <v>251</v>
      </c>
      <c r="E60" t="str">
        <f t="shared" si="0"/>
        <v>002275</v>
      </c>
      <c r="F60" t="s">
        <v>27</v>
      </c>
      <c r="G60" t="s">
        <v>252</v>
      </c>
      <c r="H60" t="s">
        <v>45</v>
      </c>
      <c r="I60" t="s">
        <v>59</v>
      </c>
      <c r="J60" t="s">
        <v>60</v>
      </c>
      <c r="K60" s="4">
        <v>21.734993811816999</v>
      </c>
      <c r="L60" s="4">
        <v>7.0991999999999997</v>
      </c>
      <c r="M60" t="s">
        <v>23</v>
      </c>
      <c r="N60" s="3">
        <v>2193</v>
      </c>
      <c r="O60" s="3">
        <v>2397</v>
      </c>
      <c r="P60" s="3">
        <v>2604</v>
      </c>
      <c r="Q60" s="3">
        <v>2374</v>
      </c>
      <c r="R60" s="3">
        <v>2633</v>
      </c>
      <c r="S60" t="s">
        <v>253</v>
      </c>
      <c r="T60" s="4">
        <v>23.964140759843001</v>
      </c>
    </row>
    <row r="61" spans="1:24" s="22" customFormat="1">
      <c r="A61" s="101"/>
      <c r="B61" s="22" t="s">
        <v>254</v>
      </c>
      <c r="C61" s="22" t="s">
        <v>255</v>
      </c>
      <c r="D61" t="s">
        <v>255</v>
      </c>
      <c r="E61" t="str">
        <f t="shared" si="0"/>
        <v>002287</v>
      </c>
      <c r="F61" t="s">
        <v>27</v>
      </c>
      <c r="G61" t="s">
        <v>256</v>
      </c>
      <c r="H61" t="s">
        <v>45</v>
      </c>
      <c r="I61" t="s">
        <v>59</v>
      </c>
      <c r="J61" t="s">
        <v>60</v>
      </c>
      <c r="K61" s="4">
        <v>32.534711250720001</v>
      </c>
      <c r="L61" s="4">
        <v>25.790400000000002</v>
      </c>
      <c r="M61" t="s">
        <v>23</v>
      </c>
      <c r="N61" s="3">
        <v>2191</v>
      </c>
      <c r="O61" s="3">
        <v>1934</v>
      </c>
      <c r="P61" s="3">
        <v>1866</v>
      </c>
      <c r="Q61" s="3">
        <v>2064</v>
      </c>
      <c r="R61" s="3">
        <v>1922</v>
      </c>
      <c r="S61" t="s">
        <v>257</v>
      </c>
      <c r="T61" s="4">
        <v>37.082210247272997</v>
      </c>
    </row>
    <row r="62" spans="1:24" s="22" customFormat="1">
      <c r="A62" s="101"/>
      <c r="B62" s="22" t="s">
        <v>258</v>
      </c>
      <c r="C62" s="22" t="s">
        <v>259</v>
      </c>
      <c r="D62" t="s">
        <v>259</v>
      </c>
      <c r="E62" t="str">
        <f t="shared" si="0"/>
        <v>002294</v>
      </c>
      <c r="F62" t="s">
        <v>27</v>
      </c>
      <c r="G62" t="s">
        <v>260</v>
      </c>
      <c r="H62" t="s">
        <v>45</v>
      </c>
      <c r="I62" t="s">
        <v>21</v>
      </c>
      <c r="J62" t="s">
        <v>21</v>
      </c>
      <c r="K62" s="4">
        <v>220.00410266099999</v>
      </c>
      <c r="L62" s="4">
        <v>16.549199999999999</v>
      </c>
      <c r="M62" t="s">
        <v>23</v>
      </c>
      <c r="N62" s="3">
        <v>4270</v>
      </c>
      <c r="O62" s="3">
        <v>4622</v>
      </c>
      <c r="P62" s="3">
        <v>4044</v>
      </c>
      <c r="Q62" s="3">
        <v>3439</v>
      </c>
      <c r="R62" s="3">
        <v>3121</v>
      </c>
      <c r="S62" t="s">
        <v>261</v>
      </c>
      <c r="T62" s="4">
        <v>310.30208530402803</v>
      </c>
    </row>
    <row r="63" spans="1:24" s="22" customFormat="1">
      <c r="A63" s="101"/>
      <c r="B63" s="22" t="s">
        <v>262</v>
      </c>
      <c r="C63" s="22" t="s">
        <v>263</v>
      </c>
      <c r="D63" t="s">
        <v>263</v>
      </c>
      <c r="E63" t="str">
        <f t="shared" si="0"/>
        <v>002317</v>
      </c>
      <c r="F63" t="s">
        <v>27</v>
      </c>
      <c r="G63" t="s">
        <v>264</v>
      </c>
      <c r="H63" t="s">
        <v>45</v>
      </c>
      <c r="I63" t="s">
        <v>59</v>
      </c>
      <c r="J63" t="s">
        <v>60</v>
      </c>
      <c r="K63" s="4">
        <v>129.049621348637</v>
      </c>
      <c r="L63" s="4">
        <v>29.123999999999999</v>
      </c>
      <c r="M63" t="s">
        <v>23</v>
      </c>
      <c r="N63" s="3">
        <v>1807</v>
      </c>
      <c r="O63" s="3">
        <v>1801</v>
      </c>
      <c r="P63" s="3">
        <v>1704</v>
      </c>
      <c r="Q63" s="3">
        <v>1833</v>
      </c>
      <c r="R63" s="3">
        <v>1935</v>
      </c>
      <c r="S63" t="s">
        <v>265</v>
      </c>
      <c r="T63" s="4">
        <v>135.79942837225801</v>
      </c>
    </row>
    <row r="64" spans="1:24" s="22" customFormat="1">
      <c r="A64" s="101"/>
      <c r="B64" s="22" t="s">
        <v>266</v>
      </c>
      <c r="C64" s="22" t="s">
        <v>267</v>
      </c>
      <c r="D64" t="s">
        <v>267</v>
      </c>
      <c r="E64" t="str">
        <f t="shared" si="0"/>
        <v>002332</v>
      </c>
      <c r="F64" t="s">
        <v>27</v>
      </c>
      <c r="G64" t="s">
        <v>268</v>
      </c>
      <c r="H64" t="s">
        <v>45</v>
      </c>
      <c r="I64" t="s">
        <v>21</v>
      </c>
      <c r="J64" t="s">
        <v>21</v>
      </c>
      <c r="K64" s="4">
        <v>25.041112966092999</v>
      </c>
      <c r="L64" s="4">
        <v>40.663199999999996</v>
      </c>
      <c r="M64" t="s">
        <v>23</v>
      </c>
      <c r="N64" s="3">
        <v>3690</v>
      </c>
      <c r="O64" s="3">
        <v>3828</v>
      </c>
      <c r="P64" s="3">
        <v>3890</v>
      </c>
      <c r="Q64" s="3">
        <v>3866</v>
      </c>
      <c r="R64" s="3">
        <v>3974</v>
      </c>
      <c r="S64" t="s">
        <v>269</v>
      </c>
      <c r="T64" s="4">
        <v>35.550534893807999</v>
      </c>
    </row>
    <row r="65" spans="1:24" s="22" customFormat="1">
      <c r="A65" s="101"/>
      <c r="B65" s="22" t="s">
        <v>270</v>
      </c>
      <c r="C65" s="22" t="s">
        <v>271</v>
      </c>
      <c r="D65" t="s">
        <v>271</v>
      </c>
      <c r="E65" t="str">
        <f t="shared" si="0"/>
        <v>002349</v>
      </c>
      <c r="F65" t="s">
        <v>27</v>
      </c>
      <c r="G65" t="s">
        <v>272</v>
      </c>
      <c r="H65" t="s">
        <v>45</v>
      </c>
      <c r="I65" t="s">
        <v>59</v>
      </c>
      <c r="J65" t="s">
        <v>60</v>
      </c>
      <c r="K65" s="4">
        <v>35.080638877946001</v>
      </c>
      <c r="L65" s="4">
        <v>-5.7492000000000001</v>
      </c>
      <c r="M65" t="s">
        <v>23</v>
      </c>
      <c r="N65" s="3">
        <v>1504</v>
      </c>
      <c r="O65" s="3">
        <v>1506</v>
      </c>
      <c r="P65" s="3">
        <v>1570</v>
      </c>
      <c r="Q65" s="3">
        <v>1546</v>
      </c>
      <c r="R65" s="3">
        <v>1515</v>
      </c>
      <c r="S65" t="s">
        <v>273</v>
      </c>
      <c r="T65" s="4">
        <v>39.465718737689002</v>
      </c>
    </row>
    <row r="66" spans="1:24" s="22" customFormat="1">
      <c r="A66" s="101"/>
      <c r="B66" s="22" t="s">
        <v>274</v>
      </c>
      <c r="C66" s="22" t="s">
        <v>275</v>
      </c>
      <c r="D66" t="s">
        <v>275</v>
      </c>
      <c r="E66" t="str">
        <f t="shared" ref="E66:E129" si="1">LEFT(B66,6)</f>
        <v>002365</v>
      </c>
      <c r="F66" t="s">
        <v>18</v>
      </c>
      <c r="G66" t="s">
        <v>276</v>
      </c>
      <c r="H66" t="s">
        <v>45</v>
      </c>
      <c r="I66" t="s">
        <v>104</v>
      </c>
      <c r="J66" t="s">
        <v>104</v>
      </c>
      <c r="K66" s="4">
        <v>32.328759664598003</v>
      </c>
      <c r="L66" s="4">
        <v>3.5460000000000003</v>
      </c>
      <c r="M66" t="s">
        <v>23</v>
      </c>
      <c r="N66" s="3">
        <v>944</v>
      </c>
      <c r="O66" s="3">
        <v>831</v>
      </c>
      <c r="P66" s="3">
        <v>857</v>
      </c>
      <c r="Q66" s="3">
        <v>872</v>
      </c>
      <c r="R66" s="3">
        <v>909</v>
      </c>
      <c r="S66" t="s">
        <v>277</v>
      </c>
      <c r="T66" s="4">
        <v>35.311481649507002</v>
      </c>
    </row>
    <row r="67" spans="1:24" s="22" customFormat="1">
      <c r="A67" s="101"/>
      <c r="B67" s="22" t="s">
        <v>278</v>
      </c>
      <c r="C67" s="22" t="s">
        <v>279</v>
      </c>
      <c r="D67" t="s">
        <v>279</v>
      </c>
      <c r="E67" t="str">
        <f t="shared" si="1"/>
        <v>002370</v>
      </c>
      <c r="F67" t="s">
        <v>18</v>
      </c>
      <c r="G67" t="s">
        <v>280</v>
      </c>
      <c r="H67" t="s">
        <v>45</v>
      </c>
      <c r="I67" t="s">
        <v>21</v>
      </c>
      <c r="J67" t="s">
        <v>21</v>
      </c>
      <c r="K67" s="4">
        <v>22.378088392390001</v>
      </c>
      <c r="L67" s="4">
        <v>-37.457999999999998</v>
      </c>
      <c r="M67" t="s">
        <v>23</v>
      </c>
      <c r="N67" s="3">
        <v>781</v>
      </c>
      <c r="O67" s="3">
        <v>1030</v>
      </c>
      <c r="P67" s="3">
        <v>923</v>
      </c>
      <c r="Q67" s="3">
        <v>896</v>
      </c>
      <c r="R67" s="3">
        <v>955</v>
      </c>
      <c r="S67" t="s">
        <v>281</v>
      </c>
      <c r="T67" s="4">
        <v>15.777611216717</v>
      </c>
    </row>
    <row r="68" spans="1:24" s="22" customFormat="1">
      <c r="A68" s="101"/>
      <c r="B68" s="22" t="s">
        <v>282</v>
      </c>
      <c r="C68" s="22" t="s">
        <v>283</v>
      </c>
      <c r="D68" t="s">
        <v>283</v>
      </c>
      <c r="E68" t="str">
        <f t="shared" si="1"/>
        <v>002382</v>
      </c>
      <c r="F68" t="s">
        <v>27</v>
      </c>
      <c r="G68" t="s">
        <v>284</v>
      </c>
      <c r="H68" t="s">
        <v>45</v>
      </c>
      <c r="I68" t="s">
        <v>123</v>
      </c>
      <c r="J68" t="s">
        <v>123</v>
      </c>
      <c r="K68" s="4">
        <v>78.610573626397994</v>
      </c>
      <c r="L68" s="4">
        <v>22.488</v>
      </c>
      <c r="M68" t="s">
        <v>23</v>
      </c>
      <c r="N68" s="3">
        <v>4106</v>
      </c>
      <c r="O68" s="3">
        <v>4465</v>
      </c>
      <c r="P68" s="3">
        <v>3294</v>
      </c>
      <c r="Q68" s="3">
        <v>2854</v>
      </c>
      <c r="R68" s="3">
        <v>2933</v>
      </c>
      <c r="S68" t="s">
        <v>285</v>
      </c>
      <c r="T68" s="4">
        <v>131.85919051727501</v>
      </c>
    </row>
    <row r="69" spans="1:24" s="22" customFormat="1">
      <c r="A69" s="102"/>
      <c r="B69" s="22" t="s">
        <v>286</v>
      </c>
      <c r="C69" s="22" t="s">
        <v>287</v>
      </c>
      <c r="D69" t="s">
        <v>287</v>
      </c>
      <c r="E69" t="str">
        <f t="shared" si="1"/>
        <v>002390</v>
      </c>
      <c r="F69" t="s">
        <v>27</v>
      </c>
      <c r="G69" t="s">
        <v>288</v>
      </c>
      <c r="H69" t="s">
        <v>45</v>
      </c>
      <c r="I69" t="s">
        <v>59</v>
      </c>
      <c r="J69" t="s">
        <v>30</v>
      </c>
      <c r="K69" s="4">
        <v>54.171732203326997</v>
      </c>
      <c r="L69" s="4">
        <v>23.384399999999999</v>
      </c>
      <c r="M69" t="s">
        <v>23</v>
      </c>
      <c r="N69" s="3">
        <v>6407</v>
      </c>
      <c r="O69" s="3">
        <v>6994</v>
      </c>
      <c r="P69" s="3">
        <v>5651</v>
      </c>
      <c r="Q69" s="3">
        <v>6041</v>
      </c>
      <c r="R69" s="3">
        <v>5265</v>
      </c>
      <c r="S69" t="s">
        <v>289</v>
      </c>
      <c r="T69" s="4">
        <v>67.020814794249006</v>
      </c>
    </row>
    <row r="70" spans="1:24">
      <c r="B70" s="8" t="s">
        <v>290</v>
      </c>
      <c r="C70" s="8" t="s">
        <v>291</v>
      </c>
      <c r="D70" t="s">
        <v>291</v>
      </c>
      <c r="E70" t="str">
        <f t="shared" si="1"/>
        <v>002393</v>
      </c>
      <c r="F70" t="s">
        <v>27</v>
      </c>
      <c r="G70" t="s">
        <v>292</v>
      </c>
      <c r="H70" t="s">
        <v>45</v>
      </c>
      <c r="I70" t="s">
        <v>21</v>
      </c>
      <c r="J70" t="s">
        <v>21</v>
      </c>
      <c r="K70" s="4">
        <v>31.602811340835</v>
      </c>
      <c r="L70" s="4">
        <v>9.1571999999999996</v>
      </c>
      <c r="M70" t="s">
        <v>23</v>
      </c>
      <c r="N70" s="3">
        <v>1679</v>
      </c>
      <c r="O70" s="3">
        <v>1652</v>
      </c>
      <c r="P70" s="3">
        <v>1692</v>
      </c>
      <c r="Q70" s="3">
        <v>1813</v>
      </c>
      <c r="R70" s="3">
        <v>1861</v>
      </c>
      <c r="S70" t="s">
        <v>293</v>
      </c>
      <c r="T70" s="4">
        <v>29.032092111975999</v>
      </c>
    </row>
    <row r="71" spans="1:24" s="5" customFormat="1">
      <c r="B71" s="5" t="s">
        <v>294</v>
      </c>
      <c r="C71" s="5" t="s">
        <v>295</v>
      </c>
      <c r="D71" s="5" t="s">
        <v>295</v>
      </c>
      <c r="E71" s="5" t="str">
        <f t="shared" si="1"/>
        <v>002399</v>
      </c>
      <c r="F71" s="5" t="s">
        <v>27</v>
      </c>
      <c r="G71" s="5" t="s">
        <v>296</v>
      </c>
      <c r="H71" s="5" t="s">
        <v>45</v>
      </c>
      <c r="I71" s="5" t="s">
        <v>104</v>
      </c>
      <c r="J71" s="5" t="s">
        <v>50</v>
      </c>
      <c r="K71" s="6">
        <v>72.150136055597002</v>
      </c>
      <c r="L71" s="6">
        <v>3.6863999999999999</v>
      </c>
      <c r="M71" s="5" t="s">
        <v>23</v>
      </c>
      <c r="N71" s="7">
        <v>2162</v>
      </c>
      <c r="O71" s="7">
        <v>2333</v>
      </c>
      <c r="P71" s="7">
        <v>1615</v>
      </c>
      <c r="Q71" s="7">
        <v>1913</v>
      </c>
      <c r="R71" s="7">
        <v>1636</v>
      </c>
      <c r="S71" s="5" t="s">
        <v>297</v>
      </c>
      <c r="T71" s="6">
        <v>71.668882033095002</v>
      </c>
      <c r="U71" s="34">
        <v>2</v>
      </c>
      <c r="V71" s="34">
        <v>51</v>
      </c>
      <c r="W71" s="34">
        <v>3</v>
      </c>
      <c r="X71" s="34">
        <v>7</v>
      </c>
    </row>
    <row r="72" spans="1:24">
      <c r="B72" s="8" t="s">
        <v>298</v>
      </c>
      <c r="C72" s="8" t="s">
        <v>299</v>
      </c>
      <c r="D72" t="s">
        <v>299</v>
      </c>
      <c r="E72" t="str">
        <f t="shared" si="1"/>
        <v>002411</v>
      </c>
      <c r="F72" t="s">
        <v>27</v>
      </c>
      <c r="G72" t="s">
        <v>300</v>
      </c>
      <c r="H72" t="s">
        <v>45</v>
      </c>
      <c r="I72" t="s">
        <v>21</v>
      </c>
      <c r="J72" t="s">
        <v>30</v>
      </c>
      <c r="K72" s="4">
        <v>65.109276109819007</v>
      </c>
      <c r="L72" s="4">
        <v>-44.709600000000002</v>
      </c>
      <c r="M72" t="s">
        <v>23</v>
      </c>
      <c r="N72" s="3">
        <v>5147</v>
      </c>
      <c r="O72" s="3">
        <v>4946</v>
      </c>
      <c r="P72" s="3">
        <v>6435</v>
      </c>
      <c r="Q72" s="3">
        <v>5274</v>
      </c>
      <c r="R72" s="3">
        <v>5266</v>
      </c>
      <c r="S72" t="s">
        <v>301</v>
      </c>
      <c r="T72" s="4">
        <v>25.618813056646999</v>
      </c>
    </row>
    <row r="73" spans="1:24">
      <c r="B73" s="8" t="s">
        <v>302</v>
      </c>
      <c r="C73" s="8" t="s">
        <v>303</v>
      </c>
      <c r="D73" t="s">
        <v>303</v>
      </c>
      <c r="E73" t="str">
        <f t="shared" si="1"/>
        <v>002412</v>
      </c>
      <c r="F73" t="s">
        <v>27</v>
      </c>
      <c r="G73" t="s">
        <v>304</v>
      </c>
      <c r="H73" t="s">
        <v>45</v>
      </c>
      <c r="I73" t="s">
        <v>59</v>
      </c>
      <c r="J73" t="s">
        <v>60</v>
      </c>
      <c r="K73" s="4">
        <v>64.229191869472004</v>
      </c>
      <c r="L73" s="4">
        <v>-5.0520000000000005</v>
      </c>
      <c r="M73" t="s">
        <v>23</v>
      </c>
      <c r="N73" s="3">
        <v>1561</v>
      </c>
      <c r="O73" s="3">
        <v>1924</v>
      </c>
      <c r="P73" s="3">
        <v>2161</v>
      </c>
      <c r="Q73" s="3">
        <v>2175</v>
      </c>
      <c r="R73" s="3">
        <v>2439</v>
      </c>
      <c r="S73" t="s">
        <v>305</v>
      </c>
      <c r="T73" s="4">
        <v>51.280789136407002</v>
      </c>
    </row>
    <row r="74" spans="1:24">
      <c r="B74" s="8" t="s">
        <v>306</v>
      </c>
      <c r="C74" s="8" t="s">
        <v>307</v>
      </c>
      <c r="D74" t="s">
        <v>307</v>
      </c>
      <c r="E74" t="str">
        <f t="shared" si="1"/>
        <v>002422</v>
      </c>
      <c r="F74" t="s">
        <v>27</v>
      </c>
      <c r="G74" t="s">
        <v>308</v>
      </c>
      <c r="H74" t="s">
        <v>45</v>
      </c>
      <c r="I74" t="s">
        <v>21</v>
      </c>
      <c r="J74" t="s">
        <v>21</v>
      </c>
      <c r="K74" s="4">
        <v>150.29217052143301</v>
      </c>
      <c r="L74" s="4">
        <v>-1.9944</v>
      </c>
      <c r="M74" t="s">
        <v>23</v>
      </c>
      <c r="N74" s="3">
        <v>20242</v>
      </c>
      <c r="O74" s="3">
        <v>19990</v>
      </c>
      <c r="P74" s="3">
        <v>18289</v>
      </c>
      <c r="Q74" s="3">
        <v>18855</v>
      </c>
      <c r="R74" s="3">
        <v>21460</v>
      </c>
      <c r="S74" t="s">
        <v>309</v>
      </c>
      <c r="T74" s="4">
        <v>136.69541809668399</v>
      </c>
    </row>
    <row r="75" spans="1:24">
      <c r="B75" s="8" t="s">
        <v>310</v>
      </c>
      <c r="C75" s="8" t="s">
        <v>311</v>
      </c>
      <c r="D75" t="s">
        <v>311</v>
      </c>
      <c r="E75" t="str">
        <f t="shared" si="1"/>
        <v>002424</v>
      </c>
      <c r="F75" t="s">
        <v>27</v>
      </c>
      <c r="G75" t="s">
        <v>312</v>
      </c>
      <c r="H75" t="s">
        <v>45</v>
      </c>
      <c r="I75" t="s">
        <v>59</v>
      </c>
      <c r="J75" t="s">
        <v>60</v>
      </c>
      <c r="K75" s="4">
        <v>91.908935951697998</v>
      </c>
      <c r="L75" s="4">
        <v>6.7140000000000004</v>
      </c>
      <c r="M75" t="s">
        <v>23</v>
      </c>
      <c r="N75" s="3">
        <v>5961</v>
      </c>
      <c r="O75" s="3">
        <v>5588</v>
      </c>
      <c r="P75" s="3">
        <v>5456</v>
      </c>
      <c r="Q75" s="3">
        <v>4928</v>
      </c>
      <c r="R75" s="3">
        <v>4463</v>
      </c>
      <c r="S75" t="s">
        <v>313</v>
      </c>
      <c r="T75" s="4">
        <v>94.939343707456999</v>
      </c>
    </row>
    <row r="76" spans="1:24">
      <c r="B76" s="8" t="s">
        <v>314</v>
      </c>
      <c r="C76" s="8" t="s">
        <v>315</v>
      </c>
      <c r="D76" t="s">
        <v>315</v>
      </c>
      <c r="E76" t="str">
        <f t="shared" si="1"/>
        <v>002432</v>
      </c>
      <c r="F76" t="s">
        <v>27</v>
      </c>
      <c r="G76" t="s">
        <v>316</v>
      </c>
      <c r="H76" t="s">
        <v>45</v>
      </c>
      <c r="I76" t="s">
        <v>123</v>
      </c>
      <c r="J76" t="s">
        <v>123</v>
      </c>
      <c r="K76" s="4">
        <v>15.620701435653</v>
      </c>
      <c r="L76" s="4">
        <v>33.396000000000001</v>
      </c>
      <c r="M76" s="3">
        <v>1153</v>
      </c>
      <c r="N76" s="3">
        <v>1230</v>
      </c>
      <c r="O76" s="3">
        <v>1399</v>
      </c>
      <c r="P76" s="3">
        <v>1879</v>
      </c>
      <c r="Q76" s="3">
        <v>1769</v>
      </c>
      <c r="R76" s="3">
        <v>1656</v>
      </c>
      <c r="S76" t="s">
        <v>317</v>
      </c>
      <c r="T76" s="4">
        <v>29.495559769673999</v>
      </c>
    </row>
    <row r="77" spans="1:24">
      <c r="B77" s="8" t="s">
        <v>318</v>
      </c>
      <c r="C77" s="8" t="s">
        <v>319</v>
      </c>
      <c r="D77" t="s">
        <v>319</v>
      </c>
      <c r="E77" t="str">
        <f t="shared" si="1"/>
        <v>002433</v>
      </c>
      <c r="F77" t="s">
        <v>27</v>
      </c>
      <c r="G77" t="s">
        <v>320</v>
      </c>
      <c r="H77" t="s">
        <v>45</v>
      </c>
      <c r="I77" t="s">
        <v>59</v>
      </c>
      <c r="J77" t="s">
        <v>60</v>
      </c>
      <c r="K77" s="4">
        <v>19.366586852853999</v>
      </c>
      <c r="L77" s="4">
        <v>-0.92879999999999996</v>
      </c>
      <c r="M77" t="s">
        <v>23</v>
      </c>
      <c r="N77" s="3">
        <v>2130</v>
      </c>
      <c r="O77" s="3">
        <v>1887</v>
      </c>
      <c r="P77" s="3">
        <v>1698</v>
      </c>
      <c r="Q77" s="3">
        <v>1522</v>
      </c>
      <c r="R77" s="3">
        <v>1662</v>
      </c>
      <c r="S77" t="s">
        <v>321</v>
      </c>
      <c r="T77" s="4">
        <v>19.661854831178999</v>
      </c>
    </row>
    <row r="78" spans="1:24">
      <c r="B78" s="8" t="s">
        <v>322</v>
      </c>
      <c r="C78" s="8" t="s">
        <v>323</v>
      </c>
      <c r="D78" t="s">
        <v>323</v>
      </c>
      <c r="E78" t="str">
        <f t="shared" si="1"/>
        <v>002435</v>
      </c>
      <c r="F78" t="s">
        <v>27</v>
      </c>
      <c r="G78" t="s">
        <v>324</v>
      </c>
      <c r="H78" t="s">
        <v>45</v>
      </c>
      <c r="I78" t="s">
        <v>21</v>
      </c>
      <c r="J78" t="s">
        <v>21</v>
      </c>
      <c r="K78" s="4">
        <v>16.943459252886999</v>
      </c>
      <c r="L78" s="4">
        <v>8.0123999999999995</v>
      </c>
      <c r="M78" t="s">
        <v>23</v>
      </c>
      <c r="N78" s="3">
        <v>3017</v>
      </c>
      <c r="O78" s="3">
        <v>2889</v>
      </c>
      <c r="P78" s="3">
        <v>1849</v>
      </c>
      <c r="Q78" s="3">
        <v>1939</v>
      </c>
      <c r="R78" s="3">
        <v>1318</v>
      </c>
      <c r="S78" t="s">
        <v>325</v>
      </c>
      <c r="T78" s="4">
        <v>17.239969789812001</v>
      </c>
    </row>
    <row r="79" spans="1:24">
      <c r="B79" s="8" t="s">
        <v>326</v>
      </c>
      <c r="C79" s="8" t="s">
        <v>327</v>
      </c>
      <c r="D79" t="s">
        <v>327</v>
      </c>
      <c r="E79" t="str">
        <f t="shared" si="1"/>
        <v>002437</v>
      </c>
      <c r="F79" t="s">
        <v>27</v>
      </c>
      <c r="G79" t="s">
        <v>328</v>
      </c>
      <c r="H79" t="s">
        <v>45</v>
      </c>
      <c r="I79" t="s">
        <v>21</v>
      </c>
      <c r="J79" t="s">
        <v>21</v>
      </c>
      <c r="K79" s="4">
        <v>48.018484739472001</v>
      </c>
      <c r="L79" s="4">
        <v>7.2875999999999994</v>
      </c>
      <c r="M79" t="s">
        <v>23</v>
      </c>
      <c r="N79" s="3">
        <v>7375</v>
      </c>
      <c r="O79" s="3">
        <v>2427</v>
      </c>
      <c r="P79" s="3">
        <v>2640</v>
      </c>
      <c r="Q79" s="3">
        <v>3017</v>
      </c>
      <c r="R79" s="3">
        <v>3057</v>
      </c>
      <c r="S79" t="s">
        <v>329</v>
      </c>
      <c r="T79" s="4">
        <v>48.493915281447002</v>
      </c>
    </row>
    <row r="80" spans="1:24">
      <c r="B80" s="8" t="s">
        <v>330</v>
      </c>
      <c r="C80" s="8" t="s">
        <v>331</v>
      </c>
      <c r="D80" t="s">
        <v>331</v>
      </c>
      <c r="E80" t="str">
        <f t="shared" si="1"/>
        <v>002462</v>
      </c>
      <c r="F80" t="s">
        <v>27</v>
      </c>
      <c r="G80" t="s">
        <v>332</v>
      </c>
      <c r="H80" t="s">
        <v>29</v>
      </c>
      <c r="I80" t="s">
        <v>30</v>
      </c>
      <c r="J80" t="s">
        <v>30</v>
      </c>
      <c r="K80" s="4">
        <v>26.152604381602</v>
      </c>
      <c r="L80" s="4">
        <v>4.1772</v>
      </c>
      <c r="M80" t="s">
        <v>23</v>
      </c>
      <c r="N80" s="3">
        <v>2960</v>
      </c>
      <c r="O80" s="3">
        <v>2713</v>
      </c>
      <c r="P80" s="3">
        <v>2587</v>
      </c>
      <c r="Q80" s="3">
        <v>2126</v>
      </c>
      <c r="R80" s="3">
        <v>1935</v>
      </c>
      <c r="S80" t="s">
        <v>333</v>
      </c>
      <c r="T80" s="4">
        <v>26.146083906918999</v>
      </c>
    </row>
    <row r="81" spans="2:20">
      <c r="B81" s="8" t="s">
        <v>334</v>
      </c>
      <c r="C81" s="8" t="s">
        <v>335</v>
      </c>
      <c r="D81" t="s">
        <v>335</v>
      </c>
      <c r="E81" t="str">
        <f t="shared" si="1"/>
        <v>002524</v>
      </c>
      <c r="F81" t="s">
        <v>23</v>
      </c>
      <c r="G81" t="s">
        <v>336</v>
      </c>
      <c r="H81" t="s">
        <v>39</v>
      </c>
      <c r="I81" t="s">
        <v>40</v>
      </c>
      <c r="J81" t="s">
        <v>40</v>
      </c>
      <c r="K81" s="4">
        <v>47.878024404126002</v>
      </c>
      <c r="L81" s="4">
        <v>63.699599999999997</v>
      </c>
      <c r="M81" t="s">
        <v>23</v>
      </c>
      <c r="N81" s="3">
        <v>1611</v>
      </c>
      <c r="O81" s="3">
        <v>2620</v>
      </c>
      <c r="P81" s="3">
        <v>886</v>
      </c>
      <c r="Q81" s="3">
        <v>870</v>
      </c>
      <c r="R81" s="3">
        <v>1050</v>
      </c>
      <c r="S81" t="s">
        <v>337</v>
      </c>
      <c r="T81" s="4">
        <v>63.470484459109997</v>
      </c>
    </row>
    <row r="82" spans="2:20">
      <c r="B82" s="8" t="s">
        <v>338</v>
      </c>
      <c r="C82" s="8" t="s">
        <v>339</v>
      </c>
      <c r="D82" t="s">
        <v>339</v>
      </c>
      <c r="E82" t="str">
        <f t="shared" si="1"/>
        <v>002550</v>
      </c>
      <c r="F82" t="s">
        <v>27</v>
      </c>
      <c r="G82" t="s">
        <v>340</v>
      </c>
      <c r="H82" t="s">
        <v>45</v>
      </c>
      <c r="I82" t="s">
        <v>21</v>
      </c>
      <c r="J82" t="s">
        <v>104</v>
      </c>
      <c r="K82" s="4">
        <v>41.544194081470003</v>
      </c>
      <c r="L82" s="4">
        <v>11.930399999999999</v>
      </c>
      <c r="M82" t="s">
        <v>23</v>
      </c>
      <c r="N82" s="3">
        <v>1371</v>
      </c>
      <c r="O82" s="3">
        <v>1255</v>
      </c>
      <c r="P82" s="3">
        <v>1164</v>
      </c>
      <c r="Q82" s="3">
        <v>1110</v>
      </c>
      <c r="R82" s="3">
        <v>1033</v>
      </c>
      <c r="S82" t="s">
        <v>341</v>
      </c>
      <c r="T82" s="4">
        <v>43.873771725147002</v>
      </c>
    </row>
    <row r="83" spans="2:20">
      <c r="B83" s="8" t="s">
        <v>342</v>
      </c>
      <c r="C83" s="8" t="s">
        <v>343</v>
      </c>
      <c r="D83" t="s">
        <v>343</v>
      </c>
      <c r="E83" t="str">
        <f t="shared" si="1"/>
        <v>002551</v>
      </c>
      <c r="F83" t="s">
        <v>27</v>
      </c>
      <c r="G83" t="s">
        <v>344</v>
      </c>
      <c r="H83" t="s">
        <v>45</v>
      </c>
      <c r="I83" t="s">
        <v>123</v>
      </c>
      <c r="J83" t="s">
        <v>123</v>
      </c>
      <c r="K83" s="4">
        <v>38.637513319556</v>
      </c>
      <c r="L83" s="4">
        <v>27.845999999999997</v>
      </c>
      <c r="M83" t="s">
        <v>23</v>
      </c>
      <c r="N83" s="3">
        <v>1706</v>
      </c>
      <c r="O83" s="3">
        <v>1779</v>
      </c>
      <c r="P83" s="3">
        <v>1929</v>
      </c>
      <c r="Q83" s="3">
        <v>2239</v>
      </c>
      <c r="R83" s="3">
        <v>2201</v>
      </c>
      <c r="S83" t="s">
        <v>345</v>
      </c>
      <c r="T83" s="4">
        <v>54.674158632834001</v>
      </c>
    </row>
    <row r="84" spans="2:20">
      <c r="B84" s="8" t="s">
        <v>346</v>
      </c>
      <c r="C84" s="8" t="s">
        <v>347</v>
      </c>
      <c r="D84" t="s">
        <v>347</v>
      </c>
      <c r="E84" t="str">
        <f t="shared" si="1"/>
        <v>002566</v>
      </c>
      <c r="F84" t="s">
        <v>27</v>
      </c>
      <c r="G84" t="s">
        <v>348</v>
      </c>
      <c r="H84" t="s">
        <v>45</v>
      </c>
      <c r="I84" t="s">
        <v>59</v>
      </c>
      <c r="J84" t="s">
        <v>60</v>
      </c>
      <c r="K84" s="4">
        <v>20.372503100833001</v>
      </c>
      <c r="L84" s="4">
        <v>8.5763999999999996</v>
      </c>
      <c r="M84" t="s">
        <v>23</v>
      </c>
      <c r="N84" s="3">
        <v>1816</v>
      </c>
      <c r="O84" s="3">
        <v>1823</v>
      </c>
      <c r="P84" s="3">
        <v>1939</v>
      </c>
      <c r="Q84" s="3">
        <v>1821</v>
      </c>
      <c r="R84" s="3">
        <v>1803</v>
      </c>
      <c r="S84" t="s">
        <v>349</v>
      </c>
      <c r="T84" s="4">
        <v>21.784376818868001</v>
      </c>
    </row>
    <row r="85" spans="2:20">
      <c r="B85" s="8" t="s">
        <v>350</v>
      </c>
      <c r="C85" s="8" t="s">
        <v>351</v>
      </c>
      <c r="D85" t="s">
        <v>351</v>
      </c>
      <c r="E85" t="str">
        <f t="shared" si="1"/>
        <v>002581</v>
      </c>
      <c r="F85" t="s">
        <v>18</v>
      </c>
      <c r="G85" t="s">
        <v>352</v>
      </c>
      <c r="H85" t="s">
        <v>45</v>
      </c>
      <c r="I85" t="s">
        <v>49</v>
      </c>
      <c r="J85" t="s">
        <v>21</v>
      </c>
      <c r="K85" s="4">
        <v>20.265539186754001</v>
      </c>
      <c r="L85" s="4">
        <v>61.5336</v>
      </c>
      <c r="M85" t="s">
        <v>23</v>
      </c>
      <c r="N85" s="3">
        <v>946</v>
      </c>
      <c r="O85" s="3">
        <v>942</v>
      </c>
      <c r="P85" s="3">
        <v>914</v>
      </c>
      <c r="Q85" s="3">
        <v>1060</v>
      </c>
      <c r="R85" s="3">
        <v>940</v>
      </c>
      <c r="S85" t="s">
        <v>353</v>
      </c>
      <c r="T85" s="4">
        <v>48.383253101139999</v>
      </c>
    </row>
    <row r="86" spans="2:20">
      <c r="B86" s="8" t="s">
        <v>354</v>
      </c>
      <c r="C86" s="8" t="s">
        <v>355</v>
      </c>
      <c r="D86" t="s">
        <v>355</v>
      </c>
      <c r="E86" t="str">
        <f t="shared" si="1"/>
        <v>002589</v>
      </c>
      <c r="F86" t="s">
        <v>27</v>
      </c>
      <c r="G86" t="s">
        <v>356</v>
      </c>
      <c r="H86" t="s">
        <v>29</v>
      </c>
      <c r="I86" t="s">
        <v>30</v>
      </c>
      <c r="J86" t="s">
        <v>30</v>
      </c>
      <c r="K86" s="4">
        <v>73.014686800481996</v>
      </c>
      <c r="L86" s="4">
        <v>-11.3208</v>
      </c>
      <c r="M86" t="s">
        <v>23</v>
      </c>
      <c r="N86" s="3">
        <v>10011</v>
      </c>
      <c r="O86" s="3">
        <v>10097</v>
      </c>
      <c r="P86" s="3">
        <v>6914</v>
      </c>
      <c r="Q86" s="3">
        <v>4051</v>
      </c>
      <c r="R86" s="3">
        <v>2491</v>
      </c>
      <c r="S86" t="s">
        <v>357</v>
      </c>
      <c r="T86" s="4">
        <v>53.770505783300997</v>
      </c>
    </row>
    <row r="87" spans="2:20">
      <c r="B87" s="8" t="s">
        <v>358</v>
      </c>
      <c r="C87" s="8" t="s">
        <v>359</v>
      </c>
      <c r="D87" t="s">
        <v>359</v>
      </c>
      <c r="E87" t="str">
        <f t="shared" si="1"/>
        <v>002603</v>
      </c>
      <c r="F87" t="s">
        <v>27</v>
      </c>
      <c r="G87" t="s">
        <v>360</v>
      </c>
      <c r="H87" t="s">
        <v>45</v>
      </c>
      <c r="I87" t="s">
        <v>59</v>
      </c>
      <c r="J87" t="s">
        <v>60</v>
      </c>
      <c r="K87" s="4">
        <v>32.827383541606999</v>
      </c>
      <c r="L87" s="4">
        <v>53.889599999999994</v>
      </c>
      <c r="M87" t="s">
        <v>23</v>
      </c>
      <c r="N87" s="3">
        <v>9618</v>
      </c>
      <c r="O87" s="3">
        <v>5218</v>
      </c>
      <c r="P87" s="3">
        <v>5239</v>
      </c>
      <c r="Q87" s="3">
        <v>4976</v>
      </c>
      <c r="R87" s="3">
        <v>4690</v>
      </c>
      <c r="S87" t="s">
        <v>361</v>
      </c>
      <c r="T87" s="4">
        <v>69.376131522522996</v>
      </c>
    </row>
    <row r="88" spans="2:20">
      <c r="B88" s="8" t="s">
        <v>362</v>
      </c>
      <c r="C88" s="8" t="s">
        <v>363</v>
      </c>
      <c r="D88" t="s">
        <v>363</v>
      </c>
      <c r="E88" t="str">
        <f t="shared" si="1"/>
        <v>002626</v>
      </c>
      <c r="F88" t="s">
        <v>27</v>
      </c>
      <c r="G88" t="s">
        <v>364</v>
      </c>
      <c r="H88" t="s">
        <v>45</v>
      </c>
      <c r="I88" t="s">
        <v>104</v>
      </c>
      <c r="J88" t="s">
        <v>104</v>
      </c>
      <c r="K88" s="4">
        <v>147.88442775468999</v>
      </c>
      <c r="L88" s="4">
        <v>80.73</v>
      </c>
      <c r="M88" t="s">
        <v>23</v>
      </c>
      <c r="N88" s="3">
        <v>2071</v>
      </c>
      <c r="O88" s="3">
        <v>1912</v>
      </c>
      <c r="P88" s="3">
        <v>1837</v>
      </c>
      <c r="Q88" s="3">
        <v>1670</v>
      </c>
      <c r="R88" s="3">
        <v>1794</v>
      </c>
      <c r="S88" t="s">
        <v>365</v>
      </c>
      <c r="T88" s="4">
        <v>260.638517964529</v>
      </c>
    </row>
    <row r="89" spans="2:20">
      <c r="B89" s="8" t="s">
        <v>366</v>
      </c>
      <c r="C89" s="8" t="s">
        <v>367</v>
      </c>
      <c r="D89" t="s">
        <v>367</v>
      </c>
      <c r="E89" t="str">
        <f t="shared" si="1"/>
        <v>002644</v>
      </c>
      <c r="F89" t="s">
        <v>27</v>
      </c>
      <c r="G89" t="s">
        <v>368</v>
      </c>
      <c r="H89" t="s">
        <v>45</v>
      </c>
      <c r="I89" t="s">
        <v>59</v>
      </c>
      <c r="J89" t="s">
        <v>60</v>
      </c>
      <c r="K89" s="4">
        <v>40.817437209175999</v>
      </c>
      <c r="L89" s="4">
        <v>-1.3679999999999999</v>
      </c>
      <c r="M89" t="s">
        <v>23</v>
      </c>
      <c r="N89" s="3">
        <v>1440</v>
      </c>
      <c r="O89" s="3">
        <v>1504</v>
      </c>
      <c r="P89" s="3">
        <v>1475</v>
      </c>
      <c r="Q89" s="3">
        <v>1370</v>
      </c>
      <c r="R89" s="3">
        <v>1324</v>
      </c>
      <c r="S89" t="s">
        <v>369</v>
      </c>
      <c r="T89" s="4">
        <v>43.589078870997</v>
      </c>
    </row>
    <row r="90" spans="2:20">
      <c r="B90" s="8" t="s">
        <v>370</v>
      </c>
      <c r="C90" s="8" t="s">
        <v>371</v>
      </c>
      <c r="D90" t="s">
        <v>371</v>
      </c>
      <c r="E90" t="str">
        <f t="shared" si="1"/>
        <v>002653</v>
      </c>
      <c r="F90" t="s">
        <v>27</v>
      </c>
      <c r="G90" t="s">
        <v>372</v>
      </c>
      <c r="H90" t="s">
        <v>45</v>
      </c>
      <c r="I90" t="s">
        <v>21</v>
      </c>
      <c r="J90" t="s">
        <v>21</v>
      </c>
      <c r="K90" s="4">
        <v>64.544045274748996</v>
      </c>
      <c r="L90" s="4">
        <v>34.3872</v>
      </c>
      <c r="M90" t="s">
        <v>23</v>
      </c>
      <c r="N90" s="3">
        <v>3552</v>
      </c>
      <c r="O90" s="3">
        <v>2211</v>
      </c>
      <c r="P90" s="3">
        <v>1943</v>
      </c>
      <c r="Q90" s="3">
        <v>1868</v>
      </c>
      <c r="R90" s="3">
        <v>1894</v>
      </c>
      <c r="S90" t="s">
        <v>373</v>
      </c>
      <c r="T90" s="4">
        <v>62.131618169981998</v>
      </c>
    </row>
    <row r="91" spans="2:20">
      <c r="B91" s="8" t="s">
        <v>374</v>
      </c>
      <c r="C91" s="8" t="s">
        <v>375</v>
      </c>
      <c r="D91" t="s">
        <v>375</v>
      </c>
      <c r="E91" t="str">
        <f t="shared" si="1"/>
        <v>002675</v>
      </c>
      <c r="F91" t="s">
        <v>27</v>
      </c>
      <c r="G91" t="s">
        <v>376</v>
      </c>
      <c r="H91" t="s">
        <v>45</v>
      </c>
      <c r="I91" t="s">
        <v>21</v>
      </c>
      <c r="J91" t="s">
        <v>104</v>
      </c>
      <c r="K91" s="4">
        <v>79.966291132660999</v>
      </c>
      <c r="L91" s="4">
        <v>55.855199999999989</v>
      </c>
      <c r="M91" t="s">
        <v>23</v>
      </c>
      <c r="N91" s="3">
        <v>1932</v>
      </c>
      <c r="O91" s="3">
        <v>1673</v>
      </c>
      <c r="P91" s="3">
        <v>1285</v>
      </c>
      <c r="Q91" s="3">
        <v>1251</v>
      </c>
      <c r="R91" s="3">
        <v>1015</v>
      </c>
      <c r="S91" t="s">
        <v>377</v>
      </c>
      <c r="T91" s="4">
        <v>114.167371478004</v>
      </c>
    </row>
    <row r="92" spans="2:20">
      <c r="B92" s="8" t="s">
        <v>378</v>
      </c>
      <c r="C92" s="8" t="s">
        <v>379</v>
      </c>
      <c r="D92" t="s">
        <v>379</v>
      </c>
      <c r="E92" t="str">
        <f t="shared" si="1"/>
        <v>002693</v>
      </c>
      <c r="F92" t="s">
        <v>18</v>
      </c>
      <c r="G92" t="s">
        <v>380</v>
      </c>
      <c r="H92" t="s">
        <v>45</v>
      </c>
      <c r="I92" t="s">
        <v>49</v>
      </c>
      <c r="J92" t="s">
        <v>104</v>
      </c>
      <c r="K92" s="4">
        <v>16.253563436152</v>
      </c>
      <c r="L92" s="4">
        <v>9.2615999999999996</v>
      </c>
      <c r="M92" t="s">
        <v>23</v>
      </c>
      <c r="N92" s="3">
        <v>353</v>
      </c>
      <c r="O92" s="3">
        <v>483</v>
      </c>
      <c r="P92" s="3">
        <v>570</v>
      </c>
      <c r="Q92" s="3">
        <v>543</v>
      </c>
      <c r="R92" s="3">
        <v>559</v>
      </c>
      <c r="S92" t="s">
        <v>381</v>
      </c>
      <c r="T92" s="4">
        <v>16.673914214673001</v>
      </c>
    </row>
    <row r="93" spans="2:20">
      <c r="B93" s="8" t="s">
        <v>382</v>
      </c>
      <c r="C93" s="8" t="s">
        <v>383</v>
      </c>
      <c r="D93" t="s">
        <v>383</v>
      </c>
      <c r="E93" t="str">
        <f t="shared" si="1"/>
        <v>002727</v>
      </c>
      <c r="F93" t="s">
        <v>27</v>
      </c>
      <c r="G93" t="s">
        <v>384</v>
      </c>
      <c r="H93" t="s">
        <v>29</v>
      </c>
      <c r="I93" t="s">
        <v>30</v>
      </c>
      <c r="J93" t="s">
        <v>30</v>
      </c>
      <c r="K93" s="4">
        <v>49.146121867542</v>
      </c>
      <c r="L93" s="4">
        <v>40.699200000000005</v>
      </c>
      <c r="M93" t="s">
        <v>23</v>
      </c>
      <c r="N93" s="3">
        <v>27644</v>
      </c>
      <c r="O93" s="3">
        <v>26999</v>
      </c>
      <c r="P93" s="3">
        <v>25310</v>
      </c>
      <c r="Q93" s="3">
        <v>22683</v>
      </c>
      <c r="R93" s="3">
        <v>20966</v>
      </c>
      <c r="S93" t="s">
        <v>385</v>
      </c>
      <c r="T93" s="4">
        <v>87.622227374025996</v>
      </c>
    </row>
    <row r="94" spans="2:20">
      <c r="B94" s="8" t="s">
        <v>386</v>
      </c>
      <c r="C94" s="8" t="s">
        <v>387</v>
      </c>
      <c r="D94" t="s">
        <v>387</v>
      </c>
      <c r="E94" t="str">
        <f t="shared" si="1"/>
        <v>002728</v>
      </c>
      <c r="F94" t="s">
        <v>27</v>
      </c>
      <c r="G94" t="s">
        <v>388</v>
      </c>
      <c r="H94" t="s">
        <v>45</v>
      </c>
      <c r="I94" t="s">
        <v>59</v>
      </c>
      <c r="J94" t="s">
        <v>60</v>
      </c>
      <c r="K94" s="4">
        <v>36.792874137403999</v>
      </c>
      <c r="L94" s="4">
        <v>4.5263999999999998</v>
      </c>
      <c r="M94" t="s">
        <v>23</v>
      </c>
      <c r="N94" s="3">
        <v>1361</v>
      </c>
      <c r="O94" s="3">
        <v>1280</v>
      </c>
      <c r="P94" s="3">
        <v>1189</v>
      </c>
      <c r="Q94" s="3">
        <v>1202</v>
      </c>
      <c r="R94" s="3">
        <v>1020</v>
      </c>
      <c r="S94" t="s">
        <v>389</v>
      </c>
      <c r="T94" s="4">
        <v>29.984675179277001</v>
      </c>
    </row>
    <row r="95" spans="2:20">
      <c r="B95" s="8" t="s">
        <v>390</v>
      </c>
      <c r="C95" s="8" t="s">
        <v>391</v>
      </c>
      <c r="D95" t="s">
        <v>391</v>
      </c>
      <c r="E95" t="str">
        <f t="shared" si="1"/>
        <v>002737</v>
      </c>
      <c r="F95" t="s">
        <v>27</v>
      </c>
      <c r="G95" t="s">
        <v>392</v>
      </c>
      <c r="H95" t="s">
        <v>45</v>
      </c>
      <c r="I95" t="s">
        <v>59</v>
      </c>
      <c r="J95" t="s">
        <v>60</v>
      </c>
      <c r="K95" s="4">
        <v>65.08070450084</v>
      </c>
      <c r="L95" s="4">
        <v>2.5631999999999997</v>
      </c>
      <c r="M95" t="s">
        <v>23</v>
      </c>
      <c r="N95" s="3">
        <v>5772</v>
      </c>
      <c r="O95" s="3">
        <v>5940</v>
      </c>
      <c r="P95" s="3">
        <v>5801</v>
      </c>
      <c r="Q95" s="3">
        <v>5553</v>
      </c>
      <c r="R95" s="3">
        <v>5533</v>
      </c>
      <c r="S95" t="s">
        <v>393</v>
      </c>
      <c r="T95" s="4">
        <v>70.630587417851004</v>
      </c>
    </row>
    <row r="96" spans="2:20">
      <c r="B96" s="8" t="s">
        <v>394</v>
      </c>
      <c r="C96" s="8" t="s">
        <v>395</v>
      </c>
      <c r="D96" t="s">
        <v>395</v>
      </c>
      <c r="E96" t="str">
        <f t="shared" si="1"/>
        <v>002750</v>
      </c>
      <c r="F96" t="s">
        <v>74</v>
      </c>
      <c r="G96" t="s">
        <v>396</v>
      </c>
      <c r="H96" t="s">
        <v>45</v>
      </c>
      <c r="I96" t="s">
        <v>59</v>
      </c>
      <c r="J96" t="s">
        <v>60</v>
      </c>
      <c r="K96" s="4">
        <v>79.703922393121999</v>
      </c>
      <c r="L96" s="4">
        <v>55.016399999999997</v>
      </c>
      <c r="M96" t="s">
        <v>23</v>
      </c>
      <c r="N96" s="3">
        <v>241</v>
      </c>
      <c r="O96" s="3">
        <v>238</v>
      </c>
      <c r="P96" s="3">
        <v>223</v>
      </c>
      <c r="Q96" s="3">
        <v>222</v>
      </c>
      <c r="R96" s="3">
        <v>301</v>
      </c>
      <c r="S96" t="s">
        <v>397</v>
      </c>
      <c r="T96" s="4">
        <v>60.685766393526997</v>
      </c>
    </row>
    <row r="97" spans="2:24">
      <c r="B97" s="8" t="s">
        <v>398</v>
      </c>
      <c r="C97" s="8" t="s">
        <v>399</v>
      </c>
      <c r="D97" t="s">
        <v>399</v>
      </c>
      <c r="E97" t="str">
        <f t="shared" si="1"/>
        <v>002755</v>
      </c>
      <c r="F97" t="s">
        <v>27</v>
      </c>
      <c r="G97" t="s">
        <v>400</v>
      </c>
      <c r="H97" t="s">
        <v>45</v>
      </c>
      <c r="I97" t="s">
        <v>21</v>
      </c>
      <c r="J97" t="s">
        <v>40</v>
      </c>
      <c r="K97" s="4">
        <v>28.022137972138001</v>
      </c>
      <c r="L97" s="4">
        <v>2.8187999999999995</v>
      </c>
      <c r="M97" t="s">
        <v>23</v>
      </c>
      <c r="N97" s="3">
        <v>2049</v>
      </c>
      <c r="O97" s="3">
        <v>1566</v>
      </c>
      <c r="P97" s="3">
        <v>533</v>
      </c>
      <c r="Q97" s="3">
        <v>404</v>
      </c>
      <c r="R97" s="3">
        <v>411</v>
      </c>
      <c r="S97" t="s">
        <v>401</v>
      </c>
      <c r="T97" s="4">
        <v>26.165160079776999</v>
      </c>
    </row>
    <row r="98" spans="2:24">
      <c r="B98" s="8" t="s">
        <v>402</v>
      </c>
      <c r="C98" s="8" t="s">
        <v>403</v>
      </c>
      <c r="D98" t="s">
        <v>403</v>
      </c>
      <c r="E98" t="str">
        <f t="shared" si="1"/>
        <v>002758</v>
      </c>
      <c r="F98" t="s">
        <v>27</v>
      </c>
      <c r="G98" t="s">
        <v>404</v>
      </c>
      <c r="H98" t="s">
        <v>29</v>
      </c>
      <c r="I98" t="s">
        <v>30</v>
      </c>
      <c r="J98" t="s">
        <v>30</v>
      </c>
      <c r="K98" s="4">
        <v>40.908513492273997</v>
      </c>
      <c r="L98" s="4">
        <v>24.245999999999999</v>
      </c>
      <c r="M98" t="s">
        <v>23</v>
      </c>
      <c r="N98" s="3">
        <v>1114</v>
      </c>
      <c r="O98" s="3">
        <v>1042</v>
      </c>
      <c r="P98" s="3">
        <v>1024</v>
      </c>
      <c r="Q98" s="3">
        <v>891</v>
      </c>
      <c r="R98" s="3">
        <v>792</v>
      </c>
      <c r="S98" t="s">
        <v>405</v>
      </c>
      <c r="T98" s="4">
        <v>44.798261657083003</v>
      </c>
    </row>
    <row r="99" spans="2:24">
      <c r="B99" s="8" t="s">
        <v>406</v>
      </c>
      <c r="C99" s="8" t="s">
        <v>407</v>
      </c>
      <c r="D99" t="s">
        <v>407</v>
      </c>
      <c r="E99" t="str">
        <f t="shared" si="1"/>
        <v>002773</v>
      </c>
      <c r="F99" t="s">
        <v>27</v>
      </c>
      <c r="G99" t="s">
        <v>408</v>
      </c>
      <c r="H99" t="s">
        <v>45</v>
      </c>
      <c r="I99" t="s">
        <v>21</v>
      </c>
      <c r="J99" t="s">
        <v>21</v>
      </c>
      <c r="K99" s="4">
        <v>73.948086975090007</v>
      </c>
      <c r="L99" s="4">
        <v>31.494</v>
      </c>
      <c r="M99" t="s">
        <v>23</v>
      </c>
      <c r="N99" s="3">
        <v>4201</v>
      </c>
      <c r="O99" s="3">
        <v>4382</v>
      </c>
      <c r="P99" s="3">
        <v>4500</v>
      </c>
      <c r="Q99" s="3">
        <v>4388</v>
      </c>
      <c r="R99" s="3">
        <v>3701</v>
      </c>
      <c r="S99" t="s">
        <v>409</v>
      </c>
      <c r="T99" s="4">
        <v>87.874120322638007</v>
      </c>
    </row>
    <row r="100" spans="2:24">
      <c r="B100" s="8" t="s">
        <v>410</v>
      </c>
      <c r="C100" s="8" t="s">
        <v>411</v>
      </c>
      <c r="D100" t="s">
        <v>411</v>
      </c>
      <c r="E100" t="str">
        <f t="shared" si="1"/>
        <v>002788</v>
      </c>
      <c r="F100" t="s">
        <v>27</v>
      </c>
      <c r="G100" t="s">
        <v>412</v>
      </c>
      <c r="H100" t="s">
        <v>29</v>
      </c>
      <c r="I100" t="s">
        <v>30</v>
      </c>
      <c r="J100" t="s">
        <v>30</v>
      </c>
      <c r="K100" s="4">
        <v>21.520377396034998</v>
      </c>
      <c r="L100" s="4">
        <v>15.137999999999998</v>
      </c>
      <c r="M100" t="s">
        <v>23</v>
      </c>
      <c r="N100" s="3">
        <v>4819</v>
      </c>
      <c r="O100" s="3">
        <v>4086</v>
      </c>
      <c r="P100" s="3">
        <v>3348</v>
      </c>
      <c r="Q100" s="3">
        <v>2334</v>
      </c>
      <c r="R100" s="3">
        <v>2174</v>
      </c>
      <c r="S100" t="s">
        <v>413</v>
      </c>
      <c r="T100" s="4">
        <v>26.518887181486999</v>
      </c>
    </row>
    <row r="101" spans="2:24">
      <c r="B101" s="8" t="s">
        <v>414</v>
      </c>
      <c r="C101" s="8" t="s">
        <v>415</v>
      </c>
      <c r="D101" t="s">
        <v>415</v>
      </c>
      <c r="E101" t="str">
        <f t="shared" si="1"/>
        <v>002793</v>
      </c>
      <c r="F101" t="s">
        <v>27</v>
      </c>
      <c r="G101" t="s">
        <v>416</v>
      </c>
      <c r="H101" t="s">
        <v>45</v>
      </c>
      <c r="I101" t="s">
        <v>21</v>
      </c>
      <c r="J101" t="s">
        <v>104</v>
      </c>
      <c r="K101" s="4">
        <v>48.439998019847003</v>
      </c>
      <c r="L101" s="4">
        <v>44.287200000000006</v>
      </c>
      <c r="M101" t="s">
        <v>23</v>
      </c>
      <c r="N101" s="3">
        <v>7177</v>
      </c>
      <c r="O101" s="3">
        <v>1406</v>
      </c>
      <c r="P101" s="3">
        <v>1229</v>
      </c>
      <c r="Q101" s="3">
        <v>1144</v>
      </c>
      <c r="R101" s="3">
        <v>950</v>
      </c>
      <c r="S101" t="s">
        <v>417</v>
      </c>
      <c r="T101" s="4">
        <v>42.148795429076998</v>
      </c>
    </row>
    <row r="102" spans="2:24">
      <c r="B102" s="8" t="s">
        <v>418</v>
      </c>
      <c r="C102" s="8" t="s">
        <v>419</v>
      </c>
      <c r="D102" t="s">
        <v>419</v>
      </c>
      <c r="E102" t="str">
        <f t="shared" si="1"/>
        <v>002817</v>
      </c>
      <c r="F102" t="s">
        <v>18</v>
      </c>
      <c r="G102" t="s">
        <v>420</v>
      </c>
      <c r="H102" t="s">
        <v>45</v>
      </c>
      <c r="I102" t="s">
        <v>59</v>
      </c>
      <c r="J102" t="s">
        <v>104</v>
      </c>
      <c r="K102" s="4">
        <v>22.875346555688001</v>
      </c>
      <c r="L102" s="4">
        <v>23.026800000000001</v>
      </c>
      <c r="M102" t="s">
        <v>23</v>
      </c>
      <c r="N102" s="3">
        <v>666</v>
      </c>
      <c r="O102" s="3">
        <v>662</v>
      </c>
      <c r="P102" s="3">
        <v>720</v>
      </c>
      <c r="Q102" s="3">
        <v>650</v>
      </c>
      <c r="R102" t="s">
        <v>23</v>
      </c>
      <c r="S102" t="s">
        <v>421</v>
      </c>
      <c r="T102" s="4">
        <v>25.828083822743</v>
      </c>
    </row>
    <row r="103" spans="2:24">
      <c r="B103" s="8" t="s">
        <v>422</v>
      </c>
      <c r="C103" s="8" t="s">
        <v>423</v>
      </c>
      <c r="D103" t="s">
        <v>423</v>
      </c>
      <c r="E103" t="str">
        <f t="shared" si="1"/>
        <v>002821</v>
      </c>
      <c r="F103" t="s">
        <v>27</v>
      </c>
      <c r="G103" t="s">
        <v>424</v>
      </c>
      <c r="H103" t="s">
        <v>45</v>
      </c>
      <c r="I103" t="s">
        <v>104</v>
      </c>
      <c r="J103" t="s">
        <v>104</v>
      </c>
      <c r="K103" s="4">
        <v>262.53456776009898</v>
      </c>
      <c r="L103" s="4">
        <v>70.01039999999999</v>
      </c>
      <c r="M103" t="s">
        <v>23</v>
      </c>
      <c r="N103" s="3">
        <v>3840</v>
      </c>
      <c r="O103" s="3">
        <v>3291</v>
      </c>
      <c r="P103" s="3">
        <v>2682</v>
      </c>
      <c r="Q103" s="3">
        <v>2040</v>
      </c>
      <c r="R103" t="s">
        <v>23</v>
      </c>
      <c r="S103" t="s">
        <v>425</v>
      </c>
      <c r="T103" s="4">
        <v>514.353452191477</v>
      </c>
    </row>
    <row r="104" spans="2:24">
      <c r="B104" s="8" t="s">
        <v>426</v>
      </c>
      <c r="C104" s="8" t="s">
        <v>427</v>
      </c>
      <c r="D104" t="s">
        <v>427</v>
      </c>
      <c r="E104" t="str">
        <f t="shared" si="1"/>
        <v>002826</v>
      </c>
      <c r="F104" t="s">
        <v>18</v>
      </c>
      <c r="G104" t="s">
        <v>428</v>
      </c>
      <c r="H104" t="s">
        <v>45</v>
      </c>
      <c r="I104" t="s">
        <v>59</v>
      </c>
      <c r="J104" t="s">
        <v>60</v>
      </c>
      <c r="K104" s="4">
        <v>10.219545394065999</v>
      </c>
      <c r="L104" s="4">
        <v>8.9459999999999997</v>
      </c>
      <c r="M104" t="s">
        <v>23</v>
      </c>
      <c r="N104" s="3">
        <v>421</v>
      </c>
      <c r="O104" s="3">
        <v>377</v>
      </c>
      <c r="P104" s="3">
        <v>731</v>
      </c>
      <c r="Q104" s="3">
        <v>743</v>
      </c>
      <c r="R104" t="s">
        <v>23</v>
      </c>
      <c r="S104" t="s">
        <v>429</v>
      </c>
      <c r="T104" s="4">
        <v>11.305060083156</v>
      </c>
    </row>
    <row r="105" spans="2:24">
      <c r="B105" s="8" t="s">
        <v>430</v>
      </c>
      <c r="C105" s="8" t="s">
        <v>431</v>
      </c>
      <c r="D105" t="s">
        <v>431</v>
      </c>
      <c r="E105" t="str">
        <f t="shared" si="1"/>
        <v>002864</v>
      </c>
      <c r="F105" t="s">
        <v>18</v>
      </c>
      <c r="G105" t="s">
        <v>432</v>
      </c>
      <c r="H105" t="s">
        <v>45</v>
      </c>
      <c r="I105" t="s">
        <v>59</v>
      </c>
      <c r="J105" t="s">
        <v>60</v>
      </c>
      <c r="K105" s="4">
        <v>27.639731835100001</v>
      </c>
      <c r="L105" s="4">
        <v>-6.5579999999999998</v>
      </c>
      <c r="M105" t="s">
        <v>23</v>
      </c>
      <c r="N105" s="3">
        <v>721</v>
      </c>
      <c r="O105" s="3">
        <v>641</v>
      </c>
      <c r="P105" s="3">
        <v>575</v>
      </c>
      <c r="Q105" s="3">
        <v>579</v>
      </c>
      <c r="R105" s="3">
        <v>533</v>
      </c>
      <c r="S105" t="s">
        <v>433</v>
      </c>
      <c r="T105" s="4">
        <v>27.088898905573</v>
      </c>
    </row>
    <row r="106" spans="2:24">
      <c r="B106" s="8" t="s">
        <v>434</v>
      </c>
      <c r="C106" s="8" t="s">
        <v>435</v>
      </c>
      <c r="D106" t="s">
        <v>435</v>
      </c>
      <c r="E106" t="str">
        <f t="shared" si="1"/>
        <v>002872</v>
      </c>
      <c r="F106" t="s">
        <v>27</v>
      </c>
      <c r="G106" t="s">
        <v>436</v>
      </c>
      <c r="H106" t="s">
        <v>29</v>
      </c>
      <c r="I106" t="s">
        <v>30</v>
      </c>
      <c r="J106" t="s">
        <v>30</v>
      </c>
      <c r="K106" s="4">
        <v>8.1808781826029993</v>
      </c>
      <c r="L106" s="4">
        <v>-17.144399999999997</v>
      </c>
      <c r="M106" t="s">
        <v>23</v>
      </c>
      <c r="N106" s="3">
        <v>2162</v>
      </c>
      <c r="O106" s="3">
        <v>2485</v>
      </c>
      <c r="P106" s="3">
        <v>2588</v>
      </c>
      <c r="Q106" s="3">
        <v>2051</v>
      </c>
      <c r="R106" s="3">
        <v>2056</v>
      </c>
      <c r="S106" t="s">
        <v>437</v>
      </c>
      <c r="T106" s="4">
        <v>8.4850000481270005</v>
      </c>
    </row>
    <row r="107" spans="2:24">
      <c r="B107" s="8" t="s">
        <v>438</v>
      </c>
      <c r="C107" s="8" t="s">
        <v>439</v>
      </c>
      <c r="D107" t="s">
        <v>439</v>
      </c>
      <c r="E107" t="str">
        <f t="shared" si="1"/>
        <v>002873</v>
      </c>
      <c r="F107" t="s">
        <v>27</v>
      </c>
      <c r="G107" t="s">
        <v>440</v>
      </c>
      <c r="H107" t="s">
        <v>45</v>
      </c>
      <c r="I107" t="s">
        <v>59</v>
      </c>
      <c r="J107" t="s">
        <v>60</v>
      </c>
      <c r="K107" s="4">
        <v>28.969935152059001</v>
      </c>
      <c r="L107" s="4">
        <v>11.1936</v>
      </c>
      <c r="M107" t="s">
        <v>23</v>
      </c>
      <c r="N107" s="3">
        <v>1157</v>
      </c>
      <c r="O107" s="3">
        <v>1521</v>
      </c>
      <c r="P107" s="3">
        <v>1257</v>
      </c>
      <c r="Q107" s="3">
        <v>1106</v>
      </c>
      <c r="R107" s="3">
        <v>1008</v>
      </c>
      <c r="S107" t="s">
        <v>441</v>
      </c>
      <c r="T107" s="4">
        <v>30.956290251893002</v>
      </c>
    </row>
    <row r="108" spans="2:24" s="5" customFormat="1">
      <c r="B108" s="5" t="s">
        <v>442</v>
      </c>
      <c r="C108" s="5" t="s">
        <v>443</v>
      </c>
      <c r="D108" s="5" t="s">
        <v>443</v>
      </c>
      <c r="E108" s="5" t="str">
        <f t="shared" si="1"/>
        <v>002880</v>
      </c>
      <c r="F108" s="5" t="s">
        <v>18</v>
      </c>
      <c r="G108" s="5" t="s">
        <v>444</v>
      </c>
      <c r="H108" s="5" t="s">
        <v>45</v>
      </c>
      <c r="I108" s="5" t="s">
        <v>49</v>
      </c>
      <c r="J108" s="5" t="s">
        <v>50</v>
      </c>
      <c r="K108" s="6">
        <v>52.876377845282001</v>
      </c>
      <c r="L108" s="6">
        <v>33.072000000000003</v>
      </c>
      <c r="M108" s="5" t="s">
        <v>23</v>
      </c>
      <c r="N108" s="7">
        <v>682</v>
      </c>
      <c r="O108" s="7">
        <v>713</v>
      </c>
      <c r="P108" s="7">
        <v>732</v>
      </c>
      <c r="Q108" s="7">
        <v>664</v>
      </c>
      <c r="R108" s="7">
        <v>610</v>
      </c>
      <c r="S108" s="5" t="s">
        <v>445</v>
      </c>
      <c r="T108" s="6">
        <v>78.911268988800003</v>
      </c>
      <c r="U108" s="34">
        <v>13</v>
      </c>
      <c r="V108" s="34">
        <v>54</v>
      </c>
      <c r="W108" s="34">
        <v>4</v>
      </c>
      <c r="X108" s="34">
        <v>2</v>
      </c>
    </row>
    <row r="109" spans="2:24">
      <c r="B109" s="8" t="s">
        <v>446</v>
      </c>
      <c r="C109" s="8" t="s">
        <v>447</v>
      </c>
      <c r="D109" t="s">
        <v>447</v>
      </c>
      <c r="E109" t="str">
        <f t="shared" si="1"/>
        <v>002898</v>
      </c>
      <c r="F109" t="s">
        <v>18</v>
      </c>
      <c r="G109" t="s">
        <v>448</v>
      </c>
      <c r="H109" t="s">
        <v>45</v>
      </c>
      <c r="I109" t="s">
        <v>21</v>
      </c>
      <c r="J109" t="s">
        <v>21</v>
      </c>
      <c r="K109" s="4">
        <v>14.250965388307</v>
      </c>
      <c r="L109" s="4">
        <v>-2.6352000000000002</v>
      </c>
      <c r="M109" t="s">
        <v>23</v>
      </c>
      <c r="N109" s="3">
        <v>388</v>
      </c>
      <c r="O109" s="3">
        <v>451</v>
      </c>
      <c r="P109" s="3">
        <v>408</v>
      </c>
      <c r="Q109" s="3">
        <v>428</v>
      </c>
      <c r="R109" s="3">
        <v>367</v>
      </c>
      <c r="S109" t="s">
        <v>449</v>
      </c>
      <c r="T109" s="4">
        <v>13.572595248494</v>
      </c>
    </row>
    <row r="110" spans="2:24">
      <c r="B110" s="8" t="s">
        <v>450</v>
      </c>
      <c r="C110" s="8" t="s">
        <v>451</v>
      </c>
      <c r="D110" t="s">
        <v>451</v>
      </c>
      <c r="E110" t="str">
        <f t="shared" si="1"/>
        <v>002900</v>
      </c>
      <c r="F110" t="s">
        <v>27</v>
      </c>
      <c r="G110" t="s">
        <v>452</v>
      </c>
      <c r="H110" t="s">
        <v>45</v>
      </c>
      <c r="I110" t="s">
        <v>21</v>
      </c>
      <c r="J110" t="s">
        <v>21</v>
      </c>
      <c r="K110" s="4">
        <v>18.933287091764999</v>
      </c>
      <c r="L110" s="4">
        <v>-1.044</v>
      </c>
      <c r="M110" t="s">
        <v>23</v>
      </c>
      <c r="N110" s="3">
        <v>1843</v>
      </c>
      <c r="O110" s="3">
        <v>1696</v>
      </c>
      <c r="P110" s="3">
        <v>1564</v>
      </c>
      <c r="Q110" s="3">
        <v>1459</v>
      </c>
      <c r="R110" t="s">
        <v>23</v>
      </c>
      <c r="S110" t="s">
        <v>453</v>
      </c>
      <c r="T110" s="4">
        <v>16.554168185632999</v>
      </c>
    </row>
    <row r="111" spans="2:24">
      <c r="B111" s="8" t="s">
        <v>454</v>
      </c>
      <c r="C111" s="8" t="s">
        <v>455</v>
      </c>
      <c r="D111" t="s">
        <v>455</v>
      </c>
      <c r="E111" t="str">
        <f t="shared" si="1"/>
        <v>002901</v>
      </c>
      <c r="F111" t="s">
        <v>27</v>
      </c>
      <c r="G111" t="s">
        <v>456</v>
      </c>
      <c r="H111" t="s">
        <v>45</v>
      </c>
      <c r="I111" t="s">
        <v>123</v>
      </c>
      <c r="J111" t="s">
        <v>123</v>
      </c>
      <c r="K111" s="4">
        <v>61.409549686279</v>
      </c>
      <c r="L111" s="4">
        <v>44.894399999999997</v>
      </c>
      <c r="M111" t="s">
        <v>23</v>
      </c>
      <c r="N111" s="3">
        <v>2272</v>
      </c>
      <c r="O111" s="3">
        <v>1890</v>
      </c>
      <c r="P111" s="3">
        <v>1495</v>
      </c>
      <c r="Q111" s="3">
        <v>1219</v>
      </c>
      <c r="R111" s="3">
        <v>1133</v>
      </c>
      <c r="S111" t="s">
        <v>457</v>
      </c>
      <c r="T111" s="4">
        <v>72.046734535461994</v>
      </c>
    </row>
    <row r="112" spans="2:24">
      <c r="B112" s="8" t="s">
        <v>458</v>
      </c>
      <c r="C112" s="8" t="s">
        <v>459</v>
      </c>
      <c r="D112" t="s">
        <v>459</v>
      </c>
      <c r="E112" t="str">
        <f t="shared" si="1"/>
        <v>002907</v>
      </c>
      <c r="F112" t="s">
        <v>27</v>
      </c>
      <c r="G112" t="s">
        <v>460</v>
      </c>
      <c r="H112" t="s">
        <v>45</v>
      </c>
      <c r="I112" t="s">
        <v>59</v>
      </c>
      <c r="J112" t="s">
        <v>21</v>
      </c>
      <c r="K112" s="4">
        <v>16.739024371336999</v>
      </c>
      <c r="L112" s="4">
        <v>-1.1688000000000001</v>
      </c>
      <c r="M112" t="s">
        <v>23</v>
      </c>
      <c r="N112" s="3">
        <v>1553</v>
      </c>
      <c r="O112" s="3">
        <v>1140</v>
      </c>
      <c r="P112" s="3">
        <v>977</v>
      </c>
      <c r="Q112" s="3">
        <v>916</v>
      </c>
      <c r="R112" s="3">
        <v>854</v>
      </c>
      <c r="S112" t="s">
        <v>461</v>
      </c>
      <c r="T112" s="4">
        <v>15.871369165148</v>
      </c>
    </row>
    <row r="113" spans="2:24">
      <c r="B113" s="8" t="s">
        <v>462</v>
      </c>
      <c r="C113" s="8" t="s">
        <v>463</v>
      </c>
      <c r="D113" t="s">
        <v>463</v>
      </c>
      <c r="E113" t="str">
        <f t="shared" si="1"/>
        <v>002923</v>
      </c>
      <c r="F113" t="s">
        <v>27</v>
      </c>
      <c r="G113" t="s">
        <v>464</v>
      </c>
      <c r="H113" t="s">
        <v>45</v>
      </c>
      <c r="I113" t="s">
        <v>21</v>
      </c>
      <c r="J113" t="s">
        <v>21</v>
      </c>
      <c r="K113" s="4">
        <v>32.574789317208001</v>
      </c>
      <c r="L113" s="4">
        <v>9.9</v>
      </c>
      <c r="M113" t="s">
        <v>23</v>
      </c>
      <c r="N113" s="3">
        <v>1347</v>
      </c>
      <c r="O113" s="3">
        <v>1152</v>
      </c>
      <c r="P113" s="3">
        <v>1042</v>
      </c>
      <c r="Q113" t="s">
        <v>23</v>
      </c>
      <c r="R113" t="s">
        <v>23</v>
      </c>
      <c r="S113" t="s">
        <v>465</v>
      </c>
      <c r="T113" s="4">
        <v>34.311895165391</v>
      </c>
    </row>
    <row r="114" spans="2:24" s="5" customFormat="1">
      <c r="B114" s="5" t="s">
        <v>466</v>
      </c>
      <c r="C114" s="5" t="s">
        <v>467</v>
      </c>
      <c r="D114" s="5" t="s">
        <v>467</v>
      </c>
      <c r="E114" s="5" t="str">
        <f t="shared" si="1"/>
        <v>002932</v>
      </c>
      <c r="F114" s="5" t="s">
        <v>18</v>
      </c>
      <c r="G114" s="5" t="s">
        <v>468</v>
      </c>
      <c r="H114" s="5" t="s">
        <v>45</v>
      </c>
      <c r="I114" s="5" t="s">
        <v>123</v>
      </c>
      <c r="J114" s="5" t="s">
        <v>50</v>
      </c>
      <c r="K114" s="6">
        <v>36.759913264867997</v>
      </c>
      <c r="L114" s="6">
        <v>30.256799999999998</v>
      </c>
      <c r="M114" s="5" t="s">
        <v>23</v>
      </c>
      <c r="N114" s="7">
        <v>623</v>
      </c>
      <c r="O114" s="7">
        <v>433</v>
      </c>
      <c r="P114" s="7">
        <v>369</v>
      </c>
      <c r="Q114" s="7">
        <v>299</v>
      </c>
      <c r="R114" s="7">
        <v>217</v>
      </c>
      <c r="S114" s="5" t="s">
        <v>469</v>
      </c>
      <c r="T114" s="6">
        <v>64.015023276669993</v>
      </c>
      <c r="U114" s="34">
        <v>14</v>
      </c>
      <c r="V114" s="34">
        <v>110</v>
      </c>
      <c r="W114" s="34">
        <v>4</v>
      </c>
      <c r="X114" s="34">
        <v>3</v>
      </c>
    </row>
    <row r="115" spans="2:24">
      <c r="B115" s="8" t="s">
        <v>470</v>
      </c>
      <c r="C115" s="8" t="s">
        <v>471</v>
      </c>
      <c r="D115" t="s">
        <v>471</v>
      </c>
      <c r="E115" t="str">
        <f t="shared" si="1"/>
        <v>002940</v>
      </c>
      <c r="F115" t="s">
        <v>18</v>
      </c>
      <c r="G115" t="s">
        <v>472</v>
      </c>
      <c r="H115" t="s">
        <v>45</v>
      </c>
      <c r="I115" t="s">
        <v>21</v>
      </c>
      <c r="J115" t="s">
        <v>21</v>
      </c>
      <c r="K115" s="4">
        <v>30.597683057156001</v>
      </c>
      <c r="L115" s="4">
        <v>13.234800000000002</v>
      </c>
      <c r="M115" t="s">
        <v>23</v>
      </c>
      <c r="N115" s="3">
        <v>871</v>
      </c>
      <c r="O115" s="3">
        <v>901</v>
      </c>
      <c r="P115" s="3">
        <v>870</v>
      </c>
      <c r="Q115" s="3">
        <v>859</v>
      </c>
      <c r="R115" s="3">
        <v>900</v>
      </c>
      <c r="S115" t="s">
        <v>473</v>
      </c>
      <c r="T115" s="4">
        <v>48.086725711432003</v>
      </c>
    </row>
    <row r="116" spans="2:24">
      <c r="B116" s="8" t="s">
        <v>474</v>
      </c>
      <c r="C116" s="8" t="s">
        <v>475</v>
      </c>
      <c r="D116" t="s">
        <v>475</v>
      </c>
      <c r="E116" t="str">
        <f t="shared" si="1"/>
        <v>002950</v>
      </c>
      <c r="F116" t="s">
        <v>27</v>
      </c>
      <c r="G116" t="s">
        <v>476</v>
      </c>
      <c r="H116" t="s">
        <v>45</v>
      </c>
      <c r="I116" t="s">
        <v>123</v>
      </c>
      <c r="J116" t="s">
        <v>123</v>
      </c>
      <c r="K116" s="4">
        <v>21.073332097567999</v>
      </c>
      <c r="L116" s="4">
        <v>140.00880000000001</v>
      </c>
      <c r="M116" t="s">
        <v>23</v>
      </c>
      <c r="N116" s="3">
        <v>4886</v>
      </c>
      <c r="O116" s="3">
        <v>4526</v>
      </c>
      <c r="P116" s="3">
        <v>4433</v>
      </c>
      <c r="Q116" s="3">
        <v>4361</v>
      </c>
      <c r="R116" s="3">
        <v>4247</v>
      </c>
      <c r="S116" t="s">
        <v>477</v>
      </c>
      <c r="T116" s="4">
        <v>33.454289003284998</v>
      </c>
    </row>
    <row r="117" spans="2:24">
      <c r="B117" s="8" t="s">
        <v>478</v>
      </c>
      <c r="C117" s="8" t="s">
        <v>479</v>
      </c>
      <c r="D117" t="s">
        <v>479</v>
      </c>
      <c r="E117" t="str">
        <f t="shared" si="1"/>
        <v>300003</v>
      </c>
      <c r="F117" t="s">
        <v>27</v>
      </c>
      <c r="G117" t="s">
        <v>480</v>
      </c>
      <c r="H117" t="s">
        <v>45</v>
      </c>
      <c r="I117" t="s">
        <v>123</v>
      </c>
      <c r="J117" t="s">
        <v>123</v>
      </c>
      <c r="K117" s="4">
        <v>143.42133113940201</v>
      </c>
      <c r="L117" s="4">
        <v>6.1631999999999998</v>
      </c>
      <c r="M117" t="s">
        <v>23</v>
      </c>
      <c r="N117" s="3">
        <v>8918</v>
      </c>
      <c r="O117" s="3">
        <v>7689</v>
      </c>
      <c r="P117" s="3">
        <v>6316</v>
      </c>
      <c r="Q117" s="3">
        <v>5465</v>
      </c>
      <c r="R117" s="3">
        <v>4321</v>
      </c>
      <c r="S117" t="s">
        <v>481</v>
      </c>
      <c r="T117" s="4">
        <v>126.525839048827</v>
      </c>
    </row>
    <row r="118" spans="2:24">
      <c r="B118" s="8" t="s">
        <v>482</v>
      </c>
      <c r="C118" s="8" t="s">
        <v>483</v>
      </c>
      <c r="D118" t="s">
        <v>483</v>
      </c>
      <c r="E118" t="str">
        <f t="shared" si="1"/>
        <v>300006</v>
      </c>
      <c r="F118" t="s">
        <v>27</v>
      </c>
      <c r="G118" t="s">
        <v>484</v>
      </c>
      <c r="H118" t="s">
        <v>45</v>
      </c>
      <c r="I118" t="s">
        <v>21</v>
      </c>
      <c r="J118" t="s">
        <v>21</v>
      </c>
      <c r="K118" s="4">
        <v>43.304626164837003</v>
      </c>
      <c r="L118" s="4">
        <v>49.580400000000004</v>
      </c>
      <c r="M118" t="s">
        <v>23</v>
      </c>
      <c r="N118" s="3">
        <v>1505</v>
      </c>
      <c r="O118" s="3">
        <v>1319</v>
      </c>
      <c r="P118" s="3">
        <v>1458</v>
      </c>
      <c r="Q118" s="3">
        <v>1514</v>
      </c>
      <c r="R118" s="3">
        <v>1625</v>
      </c>
      <c r="S118" t="s">
        <v>485</v>
      </c>
      <c r="T118" s="4">
        <v>63.507057605272998</v>
      </c>
    </row>
    <row r="119" spans="2:24" s="5" customFormat="1">
      <c r="B119" s="5" t="s">
        <v>486</v>
      </c>
      <c r="C119" s="5" t="s">
        <v>487</v>
      </c>
      <c r="D119" s="5" t="s">
        <v>487</v>
      </c>
      <c r="E119" s="5" t="str">
        <f t="shared" si="1"/>
        <v>300009</v>
      </c>
      <c r="F119" s="5" t="s">
        <v>27</v>
      </c>
      <c r="G119" s="5" t="s">
        <v>488</v>
      </c>
      <c r="H119" s="5" t="s">
        <v>45</v>
      </c>
      <c r="I119" s="5" t="s">
        <v>49</v>
      </c>
      <c r="J119" s="5" t="s">
        <v>50</v>
      </c>
      <c r="K119" s="6">
        <v>172.719192199997</v>
      </c>
      <c r="L119" s="6">
        <v>21.905999999999999</v>
      </c>
      <c r="M119" s="5" t="s">
        <v>23</v>
      </c>
      <c r="N119" s="7">
        <v>2295</v>
      </c>
      <c r="O119" s="7">
        <v>1993</v>
      </c>
      <c r="P119" s="7">
        <v>1657</v>
      </c>
      <c r="Q119" s="7">
        <v>1546</v>
      </c>
      <c r="R119" s="7">
        <v>1228</v>
      </c>
      <c r="S119" s="5" t="s">
        <v>489</v>
      </c>
      <c r="T119" s="6">
        <v>237.21861177691599</v>
      </c>
      <c r="U119" s="34">
        <v>8</v>
      </c>
      <c r="V119" s="34">
        <v>63</v>
      </c>
      <c r="W119" s="34">
        <v>3</v>
      </c>
      <c r="X119" s="34">
        <v>10</v>
      </c>
    </row>
    <row r="120" spans="2:24">
      <c r="B120" s="8" t="s">
        <v>490</v>
      </c>
      <c r="C120" s="8" t="s">
        <v>491</v>
      </c>
      <c r="D120" t="s">
        <v>491</v>
      </c>
      <c r="E120" t="str">
        <f t="shared" si="1"/>
        <v>300015</v>
      </c>
      <c r="F120" t="s">
        <v>23</v>
      </c>
      <c r="G120" t="s">
        <v>492</v>
      </c>
      <c r="H120" t="s">
        <v>39</v>
      </c>
      <c r="I120" t="s">
        <v>40</v>
      </c>
      <c r="J120" t="s">
        <v>40</v>
      </c>
      <c r="K120" s="4">
        <v>882.828346364612</v>
      </c>
      <c r="L120" s="4">
        <v>69.559200000000004</v>
      </c>
      <c r="M120" t="s">
        <v>23</v>
      </c>
      <c r="N120" s="3">
        <v>18241</v>
      </c>
      <c r="O120" s="3">
        <v>16430</v>
      </c>
      <c r="P120" s="3">
        <v>15702</v>
      </c>
      <c r="Q120" s="3">
        <v>13071</v>
      </c>
      <c r="R120" s="3">
        <v>10093</v>
      </c>
      <c r="S120" t="s">
        <v>493</v>
      </c>
      <c r="T120" s="4">
        <v>1885.324991848453</v>
      </c>
    </row>
    <row r="121" spans="2:24">
      <c r="B121" s="8" t="s">
        <v>494</v>
      </c>
      <c r="C121" s="8" t="s">
        <v>495</v>
      </c>
      <c r="D121" t="s">
        <v>495</v>
      </c>
      <c r="E121" t="str">
        <f t="shared" si="1"/>
        <v>300016</v>
      </c>
      <c r="F121" t="s">
        <v>18</v>
      </c>
      <c r="G121" t="s">
        <v>496</v>
      </c>
      <c r="H121" t="s">
        <v>45</v>
      </c>
      <c r="I121" t="s">
        <v>21</v>
      </c>
      <c r="J121" t="s">
        <v>21</v>
      </c>
      <c r="K121" s="4">
        <v>65.647629145335003</v>
      </c>
      <c r="L121" s="4">
        <v>31.027199999999997</v>
      </c>
      <c r="M121" t="s">
        <v>23</v>
      </c>
      <c r="N121" s="3">
        <v>641</v>
      </c>
      <c r="O121" s="3">
        <v>535</v>
      </c>
      <c r="P121" s="3">
        <v>461</v>
      </c>
      <c r="Q121" s="3">
        <v>412</v>
      </c>
      <c r="R121" s="3">
        <v>617</v>
      </c>
      <c r="S121" t="s">
        <v>497</v>
      </c>
      <c r="T121" s="4">
        <v>82.127797152986005</v>
      </c>
    </row>
    <row r="122" spans="2:24">
      <c r="B122" s="8" t="s">
        <v>498</v>
      </c>
      <c r="C122" s="8" t="s">
        <v>499</v>
      </c>
      <c r="D122" t="s">
        <v>499</v>
      </c>
      <c r="E122" t="str">
        <f t="shared" si="1"/>
        <v>300026</v>
      </c>
      <c r="F122" t="s">
        <v>27</v>
      </c>
      <c r="G122" t="s">
        <v>500</v>
      </c>
      <c r="H122" t="s">
        <v>45</v>
      </c>
      <c r="I122" t="s">
        <v>59</v>
      </c>
      <c r="J122" t="s">
        <v>60</v>
      </c>
      <c r="K122" s="4">
        <v>167.91620743407401</v>
      </c>
      <c r="L122" s="4">
        <v>26.023200000000003</v>
      </c>
      <c r="M122" t="s">
        <v>23</v>
      </c>
      <c r="N122" s="3">
        <v>5493</v>
      </c>
      <c r="O122" s="3">
        <v>5487</v>
      </c>
      <c r="P122" s="3">
        <v>5369</v>
      </c>
      <c r="Q122" s="3">
        <v>6089</v>
      </c>
      <c r="R122" s="3">
        <v>5183</v>
      </c>
      <c r="S122" t="s">
        <v>501</v>
      </c>
      <c r="T122" s="4">
        <v>248.84847529866599</v>
      </c>
    </row>
    <row r="123" spans="2:24">
      <c r="B123" s="8" t="s">
        <v>502</v>
      </c>
      <c r="C123" s="8" t="s">
        <v>503</v>
      </c>
      <c r="D123" t="s">
        <v>503</v>
      </c>
      <c r="E123" t="str">
        <f t="shared" si="1"/>
        <v>300030</v>
      </c>
      <c r="F123" t="s">
        <v>18</v>
      </c>
      <c r="G123" t="s">
        <v>504</v>
      </c>
      <c r="H123" t="s">
        <v>45</v>
      </c>
      <c r="I123" t="s">
        <v>123</v>
      </c>
      <c r="J123" t="s">
        <v>123</v>
      </c>
      <c r="K123" s="4">
        <v>29.363797741833999</v>
      </c>
      <c r="L123" s="4">
        <v>55.38839999999999</v>
      </c>
      <c r="M123" t="s">
        <v>23</v>
      </c>
      <c r="N123" s="3">
        <v>798</v>
      </c>
      <c r="O123" s="3">
        <v>946</v>
      </c>
      <c r="P123" s="3">
        <v>906</v>
      </c>
      <c r="Q123" s="3">
        <v>891</v>
      </c>
      <c r="R123" s="3">
        <v>1042</v>
      </c>
      <c r="S123" t="s">
        <v>505</v>
      </c>
      <c r="T123" s="4">
        <v>52.470407385477998</v>
      </c>
    </row>
    <row r="124" spans="2:24">
      <c r="B124" s="8" t="s">
        <v>506</v>
      </c>
      <c r="C124" s="8" t="s">
        <v>507</v>
      </c>
      <c r="D124" t="s">
        <v>507</v>
      </c>
      <c r="E124" t="str">
        <f t="shared" si="1"/>
        <v>300039</v>
      </c>
      <c r="F124" t="s">
        <v>27</v>
      </c>
      <c r="G124" t="s">
        <v>508</v>
      </c>
      <c r="H124" t="s">
        <v>45</v>
      </c>
      <c r="I124" t="s">
        <v>59</v>
      </c>
      <c r="J124" t="s">
        <v>60</v>
      </c>
      <c r="K124" s="4">
        <v>56.482342941808</v>
      </c>
      <c r="L124" s="4">
        <v>13.941599999999998</v>
      </c>
      <c r="M124" t="s">
        <v>23</v>
      </c>
      <c r="N124" s="3">
        <v>1701</v>
      </c>
      <c r="O124" s="3">
        <v>1673</v>
      </c>
      <c r="P124" s="3">
        <v>1701</v>
      </c>
      <c r="Q124" s="3">
        <v>1684</v>
      </c>
      <c r="R124" s="3">
        <v>1579</v>
      </c>
      <c r="S124" t="s">
        <v>509</v>
      </c>
      <c r="T124" s="4">
        <v>61.388457173315999</v>
      </c>
    </row>
    <row r="125" spans="2:24">
      <c r="B125" s="8" t="s">
        <v>510</v>
      </c>
      <c r="C125" s="8" t="s">
        <v>511</v>
      </c>
      <c r="D125" t="s">
        <v>511</v>
      </c>
      <c r="E125" t="str">
        <f t="shared" si="1"/>
        <v>300049</v>
      </c>
      <c r="F125" t="s">
        <v>18</v>
      </c>
      <c r="G125" t="s">
        <v>512</v>
      </c>
      <c r="H125" t="s">
        <v>45</v>
      </c>
      <c r="I125" t="s">
        <v>123</v>
      </c>
      <c r="J125" t="s">
        <v>60</v>
      </c>
      <c r="K125" s="4">
        <v>27.600986145351001</v>
      </c>
      <c r="L125" s="4">
        <v>0.37679999999999997</v>
      </c>
      <c r="M125" t="s">
        <v>23</v>
      </c>
      <c r="N125" s="3">
        <v>519</v>
      </c>
      <c r="O125" s="3">
        <v>626</v>
      </c>
      <c r="P125" s="3">
        <v>649</v>
      </c>
      <c r="Q125" s="3">
        <v>619</v>
      </c>
      <c r="R125" s="3">
        <v>579</v>
      </c>
      <c r="S125" t="s">
        <v>513</v>
      </c>
      <c r="T125" s="4">
        <v>34.636531633381999</v>
      </c>
    </row>
    <row r="126" spans="2:24">
      <c r="B126" s="8" t="s">
        <v>514</v>
      </c>
      <c r="C126" s="8" t="s">
        <v>515</v>
      </c>
      <c r="D126" t="s">
        <v>515</v>
      </c>
      <c r="E126" t="str">
        <f t="shared" si="1"/>
        <v>300086</v>
      </c>
      <c r="F126" t="s">
        <v>27</v>
      </c>
      <c r="G126" t="s">
        <v>516</v>
      </c>
      <c r="H126" t="s">
        <v>45</v>
      </c>
      <c r="I126" t="s">
        <v>21</v>
      </c>
      <c r="J126" t="s">
        <v>21</v>
      </c>
      <c r="K126" s="4">
        <v>26.092147281898001</v>
      </c>
      <c r="L126" s="4">
        <v>20.2044</v>
      </c>
      <c r="M126" t="s">
        <v>23</v>
      </c>
      <c r="N126" s="3">
        <v>1452</v>
      </c>
      <c r="O126" s="3">
        <v>1587</v>
      </c>
      <c r="P126" s="3">
        <v>834</v>
      </c>
      <c r="Q126" s="3">
        <v>857</v>
      </c>
      <c r="R126" s="3">
        <v>880</v>
      </c>
      <c r="S126" t="s">
        <v>517</v>
      </c>
      <c r="T126" s="4">
        <v>31.819691807192999</v>
      </c>
    </row>
    <row r="127" spans="2:24">
      <c r="B127" s="8" t="s">
        <v>518</v>
      </c>
      <c r="C127" s="8" t="s">
        <v>519</v>
      </c>
      <c r="D127" t="s">
        <v>519</v>
      </c>
      <c r="E127" t="str">
        <f t="shared" si="1"/>
        <v>300108</v>
      </c>
      <c r="F127" t="s">
        <v>27</v>
      </c>
      <c r="G127" t="s">
        <v>520</v>
      </c>
      <c r="H127" t="s">
        <v>45</v>
      </c>
      <c r="I127" t="s">
        <v>59</v>
      </c>
      <c r="J127" t="s">
        <v>60</v>
      </c>
      <c r="K127" s="4">
        <v>24.356222298256998</v>
      </c>
      <c r="L127" s="4">
        <v>-4.9379999999999988</v>
      </c>
      <c r="M127" t="s">
        <v>23</v>
      </c>
      <c r="N127" s="3">
        <v>1399</v>
      </c>
      <c r="O127" s="3">
        <v>1544</v>
      </c>
      <c r="P127" s="3">
        <v>822</v>
      </c>
      <c r="Q127" s="3">
        <v>741</v>
      </c>
      <c r="R127" s="3">
        <v>773</v>
      </c>
      <c r="S127" t="s">
        <v>521</v>
      </c>
      <c r="T127" s="4">
        <v>27.5545141152</v>
      </c>
    </row>
    <row r="128" spans="2:24">
      <c r="B128" s="8" t="s">
        <v>522</v>
      </c>
      <c r="C128" s="8" t="s">
        <v>523</v>
      </c>
      <c r="D128" t="s">
        <v>523</v>
      </c>
      <c r="E128" t="str">
        <f t="shared" si="1"/>
        <v>300110</v>
      </c>
      <c r="F128" t="s">
        <v>27</v>
      </c>
      <c r="G128" t="s">
        <v>524</v>
      </c>
      <c r="H128" t="s">
        <v>45</v>
      </c>
      <c r="I128" t="s">
        <v>21</v>
      </c>
      <c r="J128" t="s">
        <v>21</v>
      </c>
      <c r="K128" s="4">
        <v>22.935514937928001</v>
      </c>
      <c r="L128" s="4">
        <v>28.630800000000001</v>
      </c>
      <c r="M128" t="s">
        <v>23</v>
      </c>
      <c r="N128" s="3">
        <v>2539</v>
      </c>
      <c r="O128" s="3">
        <v>2617</v>
      </c>
      <c r="P128" s="3">
        <v>2639</v>
      </c>
      <c r="Q128" s="3">
        <v>2482</v>
      </c>
      <c r="R128" s="3">
        <v>2952</v>
      </c>
      <c r="S128" t="s">
        <v>525</v>
      </c>
      <c r="T128" s="4">
        <v>27.699626119967999</v>
      </c>
    </row>
    <row r="129" spans="2:24" s="5" customFormat="1">
      <c r="B129" s="5" t="s">
        <v>526</v>
      </c>
      <c r="C129" s="5" t="s">
        <v>527</v>
      </c>
      <c r="D129" s="5" t="s">
        <v>527</v>
      </c>
      <c r="E129" s="5" t="str">
        <f t="shared" si="1"/>
        <v>300111</v>
      </c>
      <c r="F129" s="5" t="s">
        <v>18</v>
      </c>
      <c r="G129" s="5" t="s">
        <v>528</v>
      </c>
      <c r="H129" s="5" t="s">
        <v>45</v>
      </c>
      <c r="I129" s="5" t="s">
        <v>30</v>
      </c>
      <c r="J129" s="5" t="s">
        <v>50</v>
      </c>
      <c r="K129" s="6">
        <v>5.294967969819</v>
      </c>
      <c r="L129" s="6">
        <v>27.9084</v>
      </c>
      <c r="M129" s="5" t="s">
        <v>23</v>
      </c>
      <c r="N129" s="7">
        <v>868</v>
      </c>
      <c r="O129" s="7">
        <v>602</v>
      </c>
      <c r="P129" s="7">
        <v>1198</v>
      </c>
      <c r="Q129" s="7">
        <v>1276</v>
      </c>
      <c r="R129" s="7">
        <v>1499</v>
      </c>
      <c r="S129" s="5" t="s">
        <v>529</v>
      </c>
      <c r="T129" s="6">
        <v>7.7180889051600001</v>
      </c>
      <c r="U129" s="34">
        <v>7</v>
      </c>
      <c r="V129" s="34">
        <v>11</v>
      </c>
      <c r="W129" s="34">
        <v>10</v>
      </c>
      <c r="X129" s="34">
        <v>4</v>
      </c>
    </row>
    <row r="130" spans="2:24" s="5" customFormat="1">
      <c r="B130" s="5" t="s">
        <v>530</v>
      </c>
      <c r="C130" s="5" t="s">
        <v>531</v>
      </c>
      <c r="D130" s="5" t="s">
        <v>531</v>
      </c>
      <c r="E130" s="5" t="str">
        <f t="shared" ref="E130:E193" si="2">LEFT(B130,6)</f>
        <v>300122</v>
      </c>
      <c r="F130" s="5" t="s">
        <v>27</v>
      </c>
      <c r="G130" s="5" t="s">
        <v>532</v>
      </c>
      <c r="H130" s="5" t="s">
        <v>45</v>
      </c>
      <c r="I130" s="5" t="s">
        <v>49</v>
      </c>
      <c r="J130" s="5" t="s">
        <v>50</v>
      </c>
      <c r="K130" s="6">
        <v>206.61708864427399</v>
      </c>
      <c r="L130" s="6">
        <v>78.092399999999998</v>
      </c>
      <c r="M130" s="5" t="s">
        <v>23</v>
      </c>
      <c r="N130" s="7">
        <v>2972</v>
      </c>
      <c r="O130" s="7">
        <v>2405</v>
      </c>
      <c r="P130" s="7">
        <v>1811</v>
      </c>
      <c r="Q130" s="7">
        <v>1306</v>
      </c>
      <c r="R130" s="7">
        <v>1125</v>
      </c>
      <c r="S130" s="5" t="s">
        <v>533</v>
      </c>
      <c r="T130" s="6">
        <v>545.18919510088904</v>
      </c>
      <c r="U130" s="34">
        <v>24</v>
      </c>
      <c r="V130" s="34">
        <v>38</v>
      </c>
      <c r="W130" s="34">
        <v>2</v>
      </c>
      <c r="X130" s="34">
        <v>22</v>
      </c>
    </row>
    <row r="131" spans="2:24" s="5" customFormat="1">
      <c r="B131" s="5" t="s">
        <v>534</v>
      </c>
      <c r="C131" s="5" t="s">
        <v>535</v>
      </c>
      <c r="D131" s="5" t="s">
        <v>535</v>
      </c>
      <c r="E131" s="5" t="str">
        <f t="shared" si="2"/>
        <v>300142</v>
      </c>
      <c r="F131" s="5" t="s">
        <v>27</v>
      </c>
      <c r="G131" s="5" t="s">
        <v>536</v>
      </c>
      <c r="H131" s="5" t="s">
        <v>45</v>
      </c>
      <c r="I131" s="5" t="s">
        <v>49</v>
      </c>
      <c r="J131" s="5" t="s">
        <v>50</v>
      </c>
      <c r="K131" s="6">
        <v>480.74901557669898</v>
      </c>
      <c r="L131" s="6">
        <v>57.019200000000005</v>
      </c>
      <c r="M131" s="5" t="s">
        <v>23</v>
      </c>
      <c r="N131" s="7">
        <v>1237</v>
      </c>
      <c r="O131" s="7">
        <v>1089</v>
      </c>
      <c r="P131" s="7">
        <v>1225</v>
      </c>
      <c r="Q131" s="7">
        <v>1227</v>
      </c>
      <c r="R131" s="7">
        <v>1270</v>
      </c>
      <c r="S131" s="5" t="s">
        <v>537</v>
      </c>
      <c r="T131" s="6">
        <v>628.80865309617195</v>
      </c>
      <c r="U131" s="34">
        <v>36</v>
      </c>
      <c r="V131" s="34">
        <v>60</v>
      </c>
      <c r="W131" s="34">
        <v>3</v>
      </c>
      <c r="X131" s="34">
        <v>16</v>
      </c>
    </row>
    <row r="132" spans="2:24">
      <c r="B132" s="8" t="s">
        <v>538</v>
      </c>
      <c r="C132" s="8" t="s">
        <v>539</v>
      </c>
      <c r="D132" t="s">
        <v>539</v>
      </c>
      <c r="E132" t="str">
        <f t="shared" si="2"/>
        <v>300143</v>
      </c>
      <c r="F132" t="s">
        <v>23</v>
      </c>
      <c r="G132" t="s">
        <v>540</v>
      </c>
      <c r="H132" t="s">
        <v>39</v>
      </c>
      <c r="I132" t="s">
        <v>40</v>
      </c>
      <c r="J132" t="s">
        <v>123</v>
      </c>
      <c r="K132" s="4">
        <v>39.574797493721</v>
      </c>
      <c r="L132" s="4">
        <v>59.3232</v>
      </c>
      <c r="M132" t="s">
        <v>23</v>
      </c>
      <c r="N132" s="3">
        <v>1196</v>
      </c>
      <c r="O132" s="3">
        <v>1189</v>
      </c>
      <c r="P132" s="3">
        <v>734</v>
      </c>
      <c r="Q132" s="3">
        <v>1080</v>
      </c>
      <c r="R132" s="3">
        <v>1134</v>
      </c>
      <c r="S132" t="s">
        <v>541</v>
      </c>
      <c r="T132" s="4">
        <v>94.409908951185997</v>
      </c>
    </row>
    <row r="133" spans="2:24">
      <c r="B133" s="8" t="s">
        <v>542</v>
      </c>
      <c r="C133" s="8" t="s">
        <v>543</v>
      </c>
      <c r="D133" t="s">
        <v>543</v>
      </c>
      <c r="E133" t="str">
        <f t="shared" si="2"/>
        <v>300147</v>
      </c>
      <c r="F133" t="s">
        <v>27</v>
      </c>
      <c r="G133" t="s">
        <v>544</v>
      </c>
      <c r="H133" t="s">
        <v>45</v>
      </c>
      <c r="I133" t="s">
        <v>59</v>
      </c>
      <c r="J133" t="s">
        <v>60</v>
      </c>
      <c r="K133" s="4">
        <v>45.794401122151001</v>
      </c>
      <c r="L133" s="4">
        <v>29.101200000000006</v>
      </c>
      <c r="M133" t="s">
        <v>23</v>
      </c>
      <c r="N133" s="3">
        <v>2808</v>
      </c>
      <c r="O133" s="3">
        <v>3561</v>
      </c>
      <c r="P133" s="3">
        <v>3494</v>
      </c>
      <c r="Q133" s="3">
        <v>3616</v>
      </c>
      <c r="R133" s="3">
        <v>3018</v>
      </c>
      <c r="S133" t="s">
        <v>545</v>
      </c>
      <c r="T133" s="4">
        <v>51.912371916204997</v>
      </c>
    </row>
    <row r="134" spans="2:24" s="5" customFormat="1" ht="14">
      <c r="B134" s="5" t="s">
        <v>1996</v>
      </c>
      <c r="C134" s="5" t="s">
        <v>546</v>
      </c>
      <c r="D134" s="5" t="s">
        <v>546</v>
      </c>
      <c r="E134" s="5" t="str">
        <f t="shared" si="2"/>
        <v>300149</v>
      </c>
      <c r="F134" s="5" t="s">
        <v>27</v>
      </c>
      <c r="G134" s="5" t="s">
        <v>547</v>
      </c>
      <c r="H134" s="5" t="s">
        <v>69</v>
      </c>
      <c r="I134" s="5" t="s">
        <v>40</v>
      </c>
      <c r="J134" s="5" t="s">
        <v>50</v>
      </c>
      <c r="K134" s="6">
        <v>86.893659474201996</v>
      </c>
      <c r="L134" s="6">
        <v>14.317200000000001</v>
      </c>
      <c r="M134" s="5" t="s">
        <v>23</v>
      </c>
      <c r="N134" s="7">
        <v>2439</v>
      </c>
      <c r="O134" s="7">
        <v>2428</v>
      </c>
      <c r="P134" s="7">
        <v>330</v>
      </c>
      <c r="Q134" s="7">
        <v>314</v>
      </c>
      <c r="R134" s="7">
        <v>327</v>
      </c>
      <c r="S134" s="5" t="s">
        <v>548</v>
      </c>
      <c r="T134" s="6">
        <v>108.97640902478901</v>
      </c>
      <c r="U134" s="46">
        <v>15</v>
      </c>
      <c r="V134" s="46">
        <v>66</v>
      </c>
      <c r="W134" s="46">
        <v>6</v>
      </c>
      <c r="X134" s="46">
        <v>1</v>
      </c>
    </row>
    <row r="135" spans="2:24">
      <c r="B135" s="8" t="s">
        <v>549</v>
      </c>
      <c r="C135" s="8" t="s">
        <v>550</v>
      </c>
      <c r="D135" t="s">
        <v>550</v>
      </c>
      <c r="E135" t="str">
        <f t="shared" si="2"/>
        <v>300158</v>
      </c>
      <c r="F135" t="s">
        <v>27</v>
      </c>
      <c r="G135" t="s">
        <v>551</v>
      </c>
      <c r="H135" t="s">
        <v>45</v>
      </c>
      <c r="I135" t="s">
        <v>21</v>
      </c>
      <c r="J135" t="s">
        <v>60</v>
      </c>
      <c r="K135" s="4">
        <v>20.624864053547999</v>
      </c>
      <c r="L135" s="4">
        <v>24.374400000000001</v>
      </c>
      <c r="M135" t="s">
        <v>23</v>
      </c>
      <c r="N135" s="3">
        <v>3861</v>
      </c>
      <c r="O135" s="3">
        <v>3746</v>
      </c>
      <c r="P135" s="3">
        <v>3913</v>
      </c>
      <c r="Q135" s="3">
        <v>4042</v>
      </c>
      <c r="R135" s="3">
        <v>3435</v>
      </c>
      <c r="S135" t="s">
        <v>552</v>
      </c>
      <c r="T135" s="4">
        <v>25.048718226925001</v>
      </c>
    </row>
    <row r="136" spans="2:24">
      <c r="B136" s="8" t="s">
        <v>553</v>
      </c>
      <c r="C136" s="8" t="s">
        <v>554</v>
      </c>
      <c r="D136" t="s">
        <v>554</v>
      </c>
      <c r="E136" t="str">
        <f t="shared" si="2"/>
        <v>300181</v>
      </c>
      <c r="F136" t="s">
        <v>27</v>
      </c>
      <c r="G136" t="s">
        <v>555</v>
      </c>
      <c r="H136" t="s">
        <v>45</v>
      </c>
      <c r="I136" t="s">
        <v>59</v>
      </c>
      <c r="J136" t="s">
        <v>60</v>
      </c>
      <c r="K136" s="4">
        <v>36.624561690490999</v>
      </c>
      <c r="L136" s="4">
        <v>14.445600000000001</v>
      </c>
      <c r="M136" t="s">
        <v>23</v>
      </c>
      <c r="N136" s="3">
        <v>1773</v>
      </c>
      <c r="O136" s="3">
        <v>1708</v>
      </c>
      <c r="P136" s="3">
        <v>1867</v>
      </c>
      <c r="Q136" s="3">
        <v>1815</v>
      </c>
      <c r="R136" s="3">
        <v>1734</v>
      </c>
      <c r="S136" t="s">
        <v>556</v>
      </c>
      <c r="T136" s="4">
        <v>47.862138448388997</v>
      </c>
    </row>
    <row r="137" spans="2:24">
      <c r="B137" s="8" t="s">
        <v>557</v>
      </c>
      <c r="C137" s="8" t="s">
        <v>558</v>
      </c>
      <c r="D137" t="s">
        <v>558</v>
      </c>
      <c r="E137" t="str">
        <f t="shared" si="2"/>
        <v>300194</v>
      </c>
      <c r="F137" t="s">
        <v>27</v>
      </c>
      <c r="G137" t="s">
        <v>559</v>
      </c>
      <c r="H137" t="s">
        <v>45</v>
      </c>
      <c r="I137" t="s">
        <v>21</v>
      </c>
      <c r="J137" t="s">
        <v>21</v>
      </c>
      <c r="K137" s="4">
        <v>34.752461167417998</v>
      </c>
      <c r="L137" s="4">
        <v>49.702799999999996</v>
      </c>
      <c r="M137" t="s">
        <v>23</v>
      </c>
      <c r="N137" s="3">
        <v>2986</v>
      </c>
      <c r="O137" s="3">
        <v>3030</v>
      </c>
      <c r="P137" s="3">
        <v>3039</v>
      </c>
      <c r="Q137" s="3">
        <v>3093</v>
      </c>
      <c r="R137" s="3">
        <v>1975</v>
      </c>
      <c r="S137" t="s">
        <v>560</v>
      </c>
      <c r="T137" s="4">
        <v>39.254103652486997</v>
      </c>
    </row>
    <row r="138" spans="2:24">
      <c r="B138" s="8" t="s">
        <v>561</v>
      </c>
      <c r="C138" s="8" t="s">
        <v>562</v>
      </c>
      <c r="D138" t="s">
        <v>562</v>
      </c>
      <c r="E138" t="str">
        <f t="shared" si="2"/>
        <v>300199</v>
      </c>
      <c r="F138" t="s">
        <v>18</v>
      </c>
      <c r="G138" t="s">
        <v>563</v>
      </c>
      <c r="H138" t="s">
        <v>45</v>
      </c>
      <c r="I138" t="s">
        <v>21</v>
      </c>
      <c r="J138" t="s">
        <v>21</v>
      </c>
      <c r="K138" s="4">
        <v>48.229414078424</v>
      </c>
      <c r="L138" s="4">
        <v>-4.3020000000000005</v>
      </c>
      <c r="M138" t="s">
        <v>23</v>
      </c>
      <c r="N138" s="3">
        <v>976</v>
      </c>
      <c r="O138" s="3">
        <v>1059</v>
      </c>
      <c r="P138" s="3">
        <v>927</v>
      </c>
      <c r="Q138" s="3">
        <v>856</v>
      </c>
      <c r="R138" s="3">
        <v>826</v>
      </c>
      <c r="S138" t="s">
        <v>564</v>
      </c>
      <c r="T138" s="4">
        <v>62.473334298476999</v>
      </c>
    </row>
    <row r="139" spans="2:24">
      <c r="B139" s="8" t="s">
        <v>565</v>
      </c>
      <c r="C139" s="8" t="s">
        <v>566</v>
      </c>
      <c r="D139" t="s">
        <v>566</v>
      </c>
      <c r="E139" t="str">
        <f t="shared" si="2"/>
        <v>300204</v>
      </c>
      <c r="F139" t="s">
        <v>18</v>
      </c>
      <c r="G139" t="s">
        <v>567</v>
      </c>
      <c r="H139" t="s">
        <v>45</v>
      </c>
      <c r="I139" t="s">
        <v>49</v>
      </c>
      <c r="J139" t="s">
        <v>50</v>
      </c>
      <c r="K139" s="4">
        <v>87.827707132236995</v>
      </c>
      <c r="L139" s="4">
        <v>4.2179999999999991</v>
      </c>
      <c r="M139" t="s">
        <v>23</v>
      </c>
      <c r="N139" s="3">
        <v>866</v>
      </c>
      <c r="O139" s="3">
        <v>864</v>
      </c>
      <c r="P139" s="3">
        <v>678</v>
      </c>
      <c r="Q139" s="3">
        <v>691</v>
      </c>
      <c r="R139" s="3">
        <v>721</v>
      </c>
      <c r="S139" t="s">
        <v>568</v>
      </c>
      <c r="T139" s="4">
        <v>81.711134671241993</v>
      </c>
    </row>
    <row r="140" spans="2:24">
      <c r="B140" s="8" t="s">
        <v>569</v>
      </c>
      <c r="C140" s="8" t="s">
        <v>570</v>
      </c>
      <c r="D140" t="s">
        <v>570</v>
      </c>
      <c r="E140" t="str">
        <f t="shared" si="2"/>
        <v>300206</v>
      </c>
      <c r="F140" t="s">
        <v>27</v>
      </c>
      <c r="G140" t="s">
        <v>571</v>
      </c>
      <c r="H140" t="s">
        <v>45</v>
      </c>
      <c r="I140" t="s">
        <v>123</v>
      </c>
      <c r="J140" t="s">
        <v>123</v>
      </c>
      <c r="K140" s="4">
        <v>46.155848646602998</v>
      </c>
      <c r="L140" s="4">
        <v>63.359999999999992</v>
      </c>
      <c r="M140" t="s">
        <v>23</v>
      </c>
      <c r="N140" s="3">
        <v>1928</v>
      </c>
      <c r="O140" s="3">
        <v>1847</v>
      </c>
      <c r="P140" s="3">
        <v>1797</v>
      </c>
      <c r="Q140" s="3">
        <v>1456</v>
      </c>
      <c r="R140" s="3">
        <v>1350</v>
      </c>
      <c r="S140" t="s">
        <v>572</v>
      </c>
      <c r="T140" s="4">
        <v>110.24401487166099</v>
      </c>
    </row>
    <row r="141" spans="2:24">
      <c r="B141" s="8" t="s">
        <v>573</v>
      </c>
      <c r="C141" s="8" t="s">
        <v>574</v>
      </c>
      <c r="D141" t="s">
        <v>574</v>
      </c>
      <c r="E141" t="str">
        <f t="shared" si="2"/>
        <v>300233</v>
      </c>
      <c r="F141" t="s">
        <v>27</v>
      </c>
      <c r="G141" t="s">
        <v>575</v>
      </c>
      <c r="H141" t="s">
        <v>45</v>
      </c>
      <c r="I141" t="s">
        <v>21</v>
      </c>
      <c r="J141" t="s">
        <v>104</v>
      </c>
      <c r="K141" s="4">
        <v>43.188342415854997</v>
      </c>
      <c r="L141" s="4">
        <v>30.680399999999995</v>
      </c>
      <c r="M141" t="s">
        <v>23</v>
      </c>
      <c r="N141" s="3">
        <v>3023</v>
      </c>
      <c r="O141" s="3">
        <v>2926</v>
      </c>
      <c r="P141" s="3">
        <v>2776</v>
      </c>
      <c r="Q141" s="3">
        <v>2399</v>
      </c>
      <c r="R141" s="3">
        <v>2118</v>
      </c>
      <c r="S141" t="s">
        <v>576</v>
      </c>
      <c r="T141" s="4">
        <v>48.202033611082001</v>
      </c>
    </row>
    <row r="142" spans="2:24">
      <c r="B142" s="8" t="s">
        <v>577</v>
      </c>
      <c r="C142" s="8" t="s">
        <v>578</v>
      </c>
      <c r="D142" t="s">
        <v>578</v>
      </c>
      <c r="E142" t="str">
        <f t="shared" si="2"/>
        <v>300238</v>
      </c>
      <c r="F142" t="s">
        <v>18</v>
      </c>
      <c r="G142" t="s">
        <v>579</v>
      </c>
      <c r="H142" t="s">
        <v>45</v>
      </c>
      <c r="I142" t="s">
        <v>123</v>
      </c>
      <c r="J142" t="s">
        <v>123</v>
      </c>
      <c r="K142" s="4">
        <v>77.725646554761994</v>
      </c>
      <c r="L142" s="4">
        <v>70.391999999999996</v>
      </c>
      <c r="M142" t="s">
        <v>23</v>
      </c>
      <c r="N142" s="3">
        <v>492</v>
      </c>
      <c r="O142" s="3">
        <v>482</v>
      </c>
      <c r="P142" s="3">
        <v>432</v>
      </c>
      <c r="Q142" s="3">
        <v>332</v>
      </c>
      <c r="R142" s="3">
        <v>321</v>
      </c>
      <c r="S142" t="s">
        <v>580</v>
      </c>
      <c r="T142" s="4">
        <v>103.79714225447201</v>
      </c>
    </row>
    <row r="143" spans="2:24" s="5" customFormat="1" ht="14">
      <c r="B143" s="5" t="s">
        <v>1998</v>
      </c>
      <c r="C143" s="5" t="s">
        <v>581</v>
      </c>
      <c r="D143" s="5" t="s">
        <v>581</v>
      </c>
      <c r="E143" s="5" t="str">
        <f t="shared" si="2"/>
        <v>300239</v>
      </c>
      <c r="F143" s="5" t="s">
        <v>18</v>
      </c>
      <c r="G143" s="5" t="s">
        <v>582</v>
      </c>
      <c r="H143" s="5" t="s">
        <v>45</v>
      </c>
      <c r="I143" s="5" t="s">
        <v>49</v>
      </c>
      <c r="J143" s="5" t="s">
        <v>50</v>
      </c>
      <c r="K143" s="6">
        <v>27.135918485424</v>
      </c>
      <c r="L143" s="6">
        <v>23.380800000000001</v>
      </c>
      <c r="M143" s="5" t="s">
        <v>23</v>
      </c>
      <c r="N143" s="7">
        <v>716</v>
      </c>
      <c r="O143" s="7">
        <v>702</v>
      </c>
      <c r="P143" s="7">
        <v>641</v>
      </c>
      <c r="Q143" s="7">
        <v>596</v>
      </c>
      <c r="R143" s="7">
        <v>503</v>
      </c>
      <c r="S143" s="5" t="s">
        <v>583</v>
      </c>
      <c r="T143" s="6">
        <v>32.788642621191997</v>
      </c>
      <c r="U143" s="47">
        <v>72</v>
      </c>
      <c r="V143" s="47">
        <v>31</v>
      </c>
      <c r="W143" s="47">
        <v>7</v>
      </c>
      <c r="X143" s="47">
        <v>2</v>
      </c>
    </row>
    <row r="144" spans="2:24">
      <c r="B144" s="8" t="s">
        <v>584</v>
      </c>
      <c r="C144" s="8" t="s">
        <v>585</v>
      </c>
      <c r="D144" t="s">
        <v>585</v>
      </c>
      <c r="E144" t="str">
        <f t="shared" si="2"/>
        <v>300244</v>
      </c>
      <c r="F144" t="s">
        <v>23</v>
      </c>
      <c r="G144" t="s">
        <v>586</v>
      </c>
      <c r="H144" t="s">
        <v>39</v>
      </c>
      <c r="I144" t="s">
        <v>123</v>
      </c>
      <c r="J144" t="s">
        <v>30</v>
      </c>
      <c r="K144" s="4">
        <v>211.05292696338401</v>
      </c>
      <c r="L144" s="4">
        <v>45.799199999999992</v>
      </c>
      <c r="M144" t="s">
        <v>23</v>
      </c>
      <c r="N144" s="3">
        <v>8794</v>
      </c>
      <c r="O144" s="3">
        <v>8256</v>
      </c>
      <c r="P144" s="3">
        <v>7345</v>
      </c>
      <c r="Q144" s="3">
        <v>5566</v>
      </c>
      <c r="R144" s="3">
        <v>3970</v>
      </c>
      <c r="S144" t="s">
        <v>587</v>
      </c>
      <c r="T144" s="4">
        <v>320.41307733724898</v>
      </c>
    </row>
    <row r="145" spans="2:24">
      <c r="B145" s="8" t="s">
        <v>588</v>
      </c>
      <c r="C145" s="8" t="s">
        <v>589</v>
      </c>
      <c r="D145" t="s">
        <v>589</v>
      </c>
      <c r="E145" t="str">
        <f t="shared" si="2"/>
        <v>300246</v>
      </c>
      <c r="F145" t="s">
        <v>18</v>
      </c>
      <c r="G145" t="s">
        <v>590</v>
      </c>
      <c r="H145" t="s">
        <v>45</v>
      </c>
      <c r="I145" t="s">
        <v>123</v>
      </c>
      <c r="J145" t="s">
        <v>123</v>
      </c>
      <c r="K145" s="4">
        <v>57.684186206653003</v>
      </c>
      <c r="L145" s="4">
        <v>59.559600000000003</v>
      </c>
      <c r="M145" t="s">
        <v>23</v>
      </c>
      <c r="N145" s="3">
        <v>991</v>
      </c>
      <c r="O145" s="3">
        <v>1019</v>
      </c>
      <c r="P145" s="3">
        <v>1036</v>
      </c>
      <c r="Q145" s="3">
        <v>940</v>
      </c>
      <c r="R145" s="3">
        <v>868</v>
      </c>
      <c r="S145" t="s">
        <v>591</v>
      </c>
      <c r="T145" s="4">
        <v>107.72519167243399</v>
      </c>
    </row>
    <row r="146" spans="2:24">
      <c r="B146" s="8" t="s">
        <v>592</v>
      </c>
      <c r="C146" s="8" t="s">
        <v>593</v>
      </c>
      <c r="D146" t="s">
        <v>593</v>
      </c>
      <c r="E146" t="str">
        <f t="shared" si="2"/>
        <v>300254</v>
      </c>
      <c r="F146" t="s">
        <v>27</v>
      </c>
      <c r="G146" t="s">
        <v>594</v>
      </c>
      <c r="H146" t="s">
        <v>45</v>
      </c>
      <c r="I146" t="s">
        <v>21</v>
      </c>
      <c r="J146" t="s">
        <v>21</v>
      </c>
      <c r="K146" s="4">
        <v>12.234211017825</v>
      </c>
      <c r="L146" s="4">
        <v>7.1472000000000007</v>
      </c>
      <c r="M146" t="s">
        <v>23</v>
      </c>
      <c r="N146" s="3">
        <v>1305</v>
      </c>
      <c r="O146" s="3">
        <v>1665</v>
      </c>
      <c r="P146" s="3">
        <v>1745</v>
      </c>
      <c r="Q146" s="3">
        <v>1895</v>
      </c>
      <c r="R146" s="3">
        <v>2011</v>
      </c>
      <c r="S146" t="s">
        <v>595</v>
      </c>
      <c r="T146" s="4">
        <v>11.695786083055999</v>
      </c>
    </row>
    <row r="147" spans="2:24">
      <c r="B147" s="8" t="s">
        <v>596</v>
      </c>
      <c r="C147" s="8" t="s">
        <v>597</v>
      </c>
      <c r="D147" t="s">
        <v>597</v>
      </c>
      <c r="E147" t="str">
        <f t="shared" si="2"/>
        <v>300255</v>
      </c>
      <c r="F147" t="s">
        <v>27</v>
      </c>
      <c r="G147" t="s">
        <v>598</v>
      </c>
      <c r="H147" t="s">
        <v>45</v>
      </c>
      <c r="I147" t="s">
        <v>49</v>
      </c>
      <c r="J147" t="s">
        <v>104</v>
      </c>
      <c r="K147" s="4">
        <v>43.449438313682997</v>
      </c>
      <c r="L147" s="4">
        <v>30.599999999999998</v>
      </c>
      <c r="M147" t="s">
        <v>23</v>
      </c>
      <c r="N147" s="3">
        <v>1003</v>
      </c>
      <c r="O147" s="3">
        <v>938</v>
      </c>
      <c r="P147" s="3">
        <v>808</v>
      </c>
      <c r="Q147" s="3">
        <v>703</v>
      </c>
      <c r="R147" s="3">
        <v>751</v>
      </c>
      <c r="S147" t="s">
        <v>599</v>
      </c>
      <c r="T147" s="4">
        <v>51.875856188142997</v>
      </c>
    </row>
    <row r="148" spans="2:24">
      <c r="B148" s="8" t="s">
        <v>600</v>
      </c>
      <c r="C148" s="8" t="s">
        <v>601</v>
      </c>
      <c r="D148" t="s">
        <v>601</v>
      </c>
      <c r="E148" t="str">
        <f t="shared" si="2"/>
        <v>300267</v>
      </c>
      <c r="F148" t="s">
        <v>27</v>
      </c>
      <c r="G148" t="s">
        <v>602</v>
      </c>
      <c r="H148" t="s">
        <v>45</v>
      </c>
      <c r="I148" t="s">
        <v>104</v>
      </c>
      <c r="J148" t="s">
        <v>104</v>
      </c>
      <c r="K148" s="4">
        <v>52.966697444612002</v>
      </c>
      <c r="L148" s="4">
        <v>17.134799999999998</v>
      </c>
      <c r="M148" t="s">
        <v>23</v>
      </c>
      <c r="N148" s="3">
        <v>1286</v>
      </c>
      <c r="O148" s="3">
        <v>1485</v>
      </c>
      <c r="P148" s="3">
        <v>1477</v>
      </c>
      <c r="Q148" s="3">
        <v>1698</v>
      </c>
      <c r="R148" s="3">
        <v>1534</v>
      </c>
      <c r="S148" t="s">
        <v>603</v>
      </c>
      <c r="T148" s="4">
        <v>49.503803798489002</v>
      </c>
    </row>
    <row r="149" spans="2:24">
      <c r="B149" s="8" t="s">
        <v>604</v>
      </c>
      <c r="C149" s="8" t="s">
        <v>605</v>
      </c>
      <c r="D149" t="s">
        <v>605</v>
      </c>
      <c r="E149" t="str">
        <f t="shared" si="2"/>
        <v>300273</v>
      </c>
      <c r="F149" t="s">
        <v>27</v>
      </c>
      <c r="G149" t="s">
        <v>606</v>
      </c>
      <c r="H149" t="s">
        <v>45</v>
      </c>
      <c r="I149" t="s">
        <v>123</v>
      </c>
      <c r="J149" t="s">
        <v>123</v>
      </c>
      <c r="K149" s="4">
        <v>29.086151438876001</v>
      </c>
      <c r="L149" s="4">
        <v>16.778399999999998</v>
      </c>
      <c r="M149" t="s">
        <v>23</v>
      </c>
      <c r="N149" s="3">
        <v>1022</v>
      </c>
      <c r="O149" s="3">
        <v>1210</v>
      </c>
      <c r="P149" s="3">
        <v>1440</v>
      </c>
      <c r="Q149" s="3">
        <v>1204</v>
      </c>
      <c r="R149" s="3">
        <v>1126</v>
      </c>
      <c r="S149" t="s">
        <v>607</v>
      </c>
      <c r="T149" s="4">
        <v>37.097905727429001</v>
      </c>
    </row>
    <row r="150" spans="2:24" s="5" customFormat="1" ht="14">
      <c r="B150" s="5" t="s">
        <v>2003</v>
      </c>
      <c r="C150" s="5" t="s">
        <v>608</v>
      </c>
      <c r="D150" s="5" t="s">
        <v>608</v>
      </c>
      <c r="E150" s="5" t="str">
        <f t="shared" si="2"/>
        <v>300289</v>
      </c>
      <c r="F150" s="5" t="s">
        <v>18</v>
      </c>
      <c r="G150" s="5" t="s">
        <v>609</v>
      </c>
      <c r="H150" s="5" t="s">
        <v>45</v>
      </c>
      <c r="I150" s="5" t="s">
        <v>123</v>
      </c>
      <c r="J150" s="5" t="s">
        <v>50</v>
      </c>
      <c r="K150" s="6">
        <v>15.046081905109</v>
      </c>
      <c r="L150" s="6">
        <v>7.2888000000000011</v>
      </c>
      <c r="M150" s="5" t="s">
        <v>23</v>
      </c>
      <c r="N150" s="7">
        <v>512</v>
      </c>
      <c r="O150" s="7">
        <v>550</v>
      </c>
      <c r="P150" s="7">
        <v>542</v>
      </c>
      <c r="Q150" s="7">
        <v>445</v>
      </c>
      <c r="R150" s="7">
        <v>447</v>
      </c>
      <c r="S150" s="5" t="s">
        <v>610</v>
      </c>
      <c r="T150" s="6">
        <v>17.960395806925</v>
      </c>
      <c r="U150" s="48">
        <v>29</v>
      </c>
      <c r="V150" s="48">
        <v>136</v>
      </c>
      <c r="W150" s="48">
        <v>12</v>
      </c>
      <c r="X150" s="48">
        <v>1</v>
      </c>
    </row>
    <row r="151" spans="2:24" s="5" customFormat="1" ht="14">
      <c r="B151" s="5" t="s">
        <v>2005</v>
      </c>
      <c r="C151" s="5" t="s">
        <v>611</v>
      </c>
      <c r="D151" s="5" t="s">
        <v>611</v>
      </c>
      <c r="E151" s="5" t="str">
        <f t="shared" si="2"/>
        <v>300294</v>
      </c>
      <c r="F151" s="5" t="s">
        <v>27</v>
      </c>
      <c r="G151" s="5" t="s">
        <v>612</v>
      </c>
      <c r="H151" s="5" t="s">
        <v>45</v>
      </c>
      <c r="I151" s="5" t="s">
        <v>49</v>
      </c>
      <c r="J151" s="5" t="s">
        <v>50</v>
      </c>
      <c r="K151" s="6">
        <v>149.00694083943799</v>
      </c>
      <c r="L151" s="6">
        <v>16.542000000000002</v>
      </c>
      <c r="M151" s="5" t="s">
        <v>23</v>
      </c>
      <c r="N151" s="7">
        <v>1611</v>
      </c>
      <c r="O151" s="7">
        <v>1626</v>
      </c>
      <c r="P151" s="7">
        <v>1629</v>
      </c>
      <c r="Q151" s="7">
        <v>1365</v>
      </c>
      <c r="R151" s="7">
        <v>1295</v>
      </c>
      <c r="S151" s="5" t="s">
        <v>613</v>
      </c>
      <c r="T151" s="6">
        <v>182.57317321110199</v>
      </c>
      <c r="U151" s="48">
        <v>191</v>
      </c>
      <c r="V151" s="48">
        <v>122</v>
      </c>
      <c r="W151" s="48">
        <v>4</v>
      </c>
      <c r="X151" s="48">
        <v>3</v>
      </c>
    </row>
    <row r="152" spans="2:24">
      <c r="B152" s="8" t="s">
        <v>614</v>
      </c>
      <c r="C152" s="8" t="s">
        <v>615</v>
      </c>
      <c r="D152" t="s">
        <v>615</v>
      </c>
      <c r="E152" t="str">
        <f t="shared" si="2"/>
        <v>300298</v>
      </c>
      <c r="F152" t="s">
        <v>27</v>
      </c>
      <c r="G152" t="s">
        <v>616</v>
      </c>
      <c r="H152" t="s">
        <v>45</v>
      </c>
      <c r="I152" t="s">
        <v>123</v>
      </c>
      <c r="J152" t="s">
        <v>123</v>
      </c>
      <c r="K152" s="4">
        <v>91.459388597936993</v>
      </c>
      <c r="L152" s="4">
        <v>68.268000000000001</v>
      </c>
      <c r="M152" t="s">
        <v>23</v>
      </c>
      <c r="N152" s="3">
        <v>2824</v>
      </c>
      <c r="O152" s="3">
        <v>2329</v>
      </c>
      <c r="P152" s="3">
        <v>1855</v>
      </c>
      <c r="Q152" s="3">
        <v>1688</v>
      </c>
      <c r="R152" s="3">
        <v>1658</v>
      </c>
      <c r="S152" t="s">
        <v>617</v>
      </c>
      <c r="T152" s="4">
        <v>204.04630796735799</v>
      </c>
    </row>
    <row r="153" spans="2:24">
      <c r="B153" s="8" t="s">
        <v>618</v>
      </c>
      <c r="C153" s="8" t="s">
        <v>619</v>
      </c>
      <c r="D153" t="s">
        <v>619</v>
      </c>
      <c r="E153" t="str">
        <f t="shared" si="2"/>
        <v>300314</v>
      </c>
      <c r="F153" t="s">
        <v>18</v>
      </c>
      <c r="G153" t="s">
        <v>620</v>
      </c>
      <c r="H153" t="s">
        <v>45</v>
      </c>
      <c r="I153" t="s">
        <v>123</v>
      </c>
      <c r="J153" t="s">
        <v>123</v>
      </c>
      <c r="K153" s="4">
        <v>35.132734244600002</v>
      </c>
      <c r="L153" s="4">
        <v>59.360399999999998</v>
      </c>
      <c r="M153" t="s">
        <v>23</v>
      </c>
      <c r="N153" s="3">
        <v>663</v>
      </c>
      <c r="O153" s="3">
        <v>571</v>
      </c>
      <c r="P153" s="3">
        <v>573</v>
      </c>
      <c r="Q153" s="3">
        <v>536</v>
      </c>
      <c r="R153" s="3">
        <v>501</v>
      </c>
      <c r="S153" t="s">
        <v>621</v>
      </c>
      <c r="T153" s="4">
        <v>71.441180909923006</v>
      </c>
    </row>
    <row r="154" spans="2:24">
      <c r="B154" s="8" t="s">
        <v>622</v>
      </c>
      <c r="C154" s="8" t="s">
        <v>623</v>
      </c>
      <c r="D154" t="s">
        <v>623</v>
      </c>
      <c r="E154" t="str">
        <f t="shared" si="2"/>
        <v>300318</v>
      </c>
      <c r="F154" t="s">
        <v>27</v>
      </c>
      <c r="G154" t="s">
        <v>624</v>
      </c>
      <c r="H154" t="s">
        <v>45</v>
      </c>
      <c r="I154" t="s">
        <v>123</v>
      </c>
      <c r="J154" t="s">
        <v>123</v>
      </c>
      <c r="K154" s="4">
        <v>26.613369474245999</v>
      </c>
      <c r="L154" s="4">
        <v>80.523599999999988</v>
      </c>
      <c r="M154" t="s">
        <v>23</v>
      </c>
      <c r="N154" s="3">
        <v>1415</v>
      </c>
      <c r="O154" s="3">
        <v>1393</v>
      </c>
      <c r="P154" s="3">
        <v>1228</v>
      </c>
      <c r="Q154" s="3">
        <v>519</v>
      </c>
      <c r="R154" s="3">
        <v>499</v>
      </c>
      <c r="S154" t="s">
        <v>625</v>
      </c>
      <c r="T154" s="4">
        <v>97.303118416735003</v>
      </c>
    </row>
    <row r="155" spans="2:24">
      <c r="B155" s="8" t="s">
        <v>626</v>
      </c>
      <c r="C155" s="8" t="s">
        <v>627</v>
      </c>
      <c r="D155" t="s">
        <v>627</v>
      </c>
      <c r="E155" t="str">
        <f t="shared" si="2"/>
        <v>300326</v>
      </c>
      <c r="F155" t="s">
        <v>18</v>
      </c>
      <c r="G155" t="s">
        <v>628</v>
      </c>
      <c r="H155" t="s">
        <v>45</v>
      </c>
      <c r="I155" t="s">
        <v>123</v>
      </c>
      <c r="J155" t="s">
        <v>123</v>
      </c>
      <c r="K155" s="4">
        <v>151.83663934904899</v>
      </c>
      <c r="L155" s="4">
        <v>33.997199999999999</v>
      </c>
      <c r="M155" t="s">
        <v>23</v>
      </c>
      <c r="N155" s="3">
        <v>846</v>
      </c>
      <c r="O155" s="3">
        <v>711</v>
      </c>
      <c r="P155" s="3">
        <v>851</v>
      </c>
      <c r="Q155" s="3">
        <v>843</v>
      </c>
      <c r="R155" s="3">
        <v>717</v>
      </c>
      <c r="S155" t="s">
        <v>629</v>
      </c>
      <c r="T155" s="4">
        <v>168.80538822342299</v>
      </c>
    </row>
    <row r="156" spans="2:24">
      <c r="B156" s="8" t="s">
        <v>630</v>
      </c>
      <c r="C156" s="8" t="s">
        <v>631</v>
      </c>
      <c r="D156" t="s">
        <v>631</v>
      </c>
      <c r="E156" t="str">
        <f t="shared" si="2"/>
        <v>300347</v>
      </c>
      <c r="F156" t="s">
        <v>23</v>
      </c>
      <c r="G156" t="s">
        <v>632</v>
      </c>
      <c r="H156" t="s">
        <v>39</v>
      </c>
      <c r="I156" t="s">
        <v>40</v>
      </c>
      <c r="J156" t="s">
        <v>40</v>
      </c>
      <c r="K156" s="4">
        <v>788.61260713843501</v>
      </c>
      <c r="L156" s="4">
        <v>73.034399999999991</v>
      </c>
      <c r="M156" t="s">
        <v>23</v>
      </c>
      <c r="N156" s="3">
        <v>4959</v>
      </c>
      <c r="O156" s="3">
        <v>3898</v>
      </c>
      <c r="P156" s="3">
        <v>3214</v>
      </c>
      <c r="Q156" s="3">
        <v>2422</v>
      </c>
      <c r="R156" s="3">
        <v>1845</v>
      </c>
      <c r="S156" t="s">
        <v>633</v>
      </c>
      <c r="T156" s="4">
        <v>1477.1536465710051</v>
      </c>
    </row>
    <row r="157" spans="2:24" s="5" customFormat="1" ht="14">
      <c r="B157" s="5" t="s">
        <v>2011</v>
      </c>
      <c r="C157" s="5" t="s">
        <v>634</v>
      </c>
      <c r="D157" s="5" t="s">
        <v>634</v>
      </c>
      <c r="E157" s="5" t="str">
        <f t="shared" si="2"/>
        <v>300357</v>
      </c>
      <c r="F157" s="5" t="s">
        <v>27</v>
      </c>
      <c r="G157" s="5" t="s">
        <v>635</v>
      </c>
      <c r="H157" s="5" t="s">
        <v>45</v>
      </c>
      <c r="I157" s="5" t="s">
        <v>49</v>
      </c>
      <c r="J157" s="5" t="s">
        <v>50</v>
      </c>
      <c r="K157" s="6">
        <v>240.25781328518701</v>
      </c>
      <c r="L157" s="6">
        <v>59.541600000000003</v>
      </c>
      <c r="M157" s="5" t="s">
        <v>23</v>
      </c>
      <c r="N157" s="7">
        <v>1067</v>
      </c>
      <c r="O157" s="7">
        <v>901</v>
      </c>
      <c r="P157" s="7">
        <v>718</v>
      </c>
      <c r="Q157" s="7">
        <v>702</v>
      </c>
      <c r="R157" s="7">
        <v>612</v>
      </c>
      <c r="S157" s="5" t="s">
        <v>636</v>
      </c>
      <c r="T157" s="6">
        <v>334.419663919627</v>
      </c>
      <c r="U157" s="49">
        <v>9</v>
      </c>
      <c r="V157" s="49">
        <v>36</v>
      </c>
      <c r="W157" s="49">
        <v>6</v>
      </c>
      <c r="X157" s="49">
        <v>11</v>
      </c>
    </row>
    <row r="158" spans="2:24">
      <c r="B158" s="8" t="s">
        <v>637</v>
      </c>
      <c r="C158" s="8" t="s">
        <v>638</v>
      </c>
      <c r="D158" t="s">
        <v>638</v>
      </c>
      <c r="E158" t="str">
        <f t="shared" si="2"/>
        <v>300358</v>
      </c>
      <c r="F158" t="s">
        <v>27</v>
      </c>
      <c r="G158" t="s">
        <v>639</v>
      </c>
      <c r="H158" t="s">
        <v>45</v>
      </c>
      <c r="I158" t="s">
        <v>123</v>
      </c>
      <c r="J158" t="s">
        <v>123</v>
      </c>
      <c r="K158" s="4">
        <v>36.156483166148</v>
      </c>
      <c r="L158" s="4">
        <v>28.747199999999999</v>
      </c>
      <c r="M158" t="s">
        <v>23</v>
      </c>
      <c r="N158" s="3">
        <v>3035</v>
      </c>
      <c r="O158" s="3">
        <v>2982</v>
      </c>
      <c r="P158" s="3">
        <v>2651</v>
      </c>
      <c r="Q158" s="3">
        <v>2629</v>
      </c>
      <c r="R158" s="3">
        <v>2563</v>
      </c>
      <c r="S158" t="s">
        <v>640</v>
      </c>
      <c r="T158" s="4">
        <v>66.024358733819994</v>
      </c>
    </row>
    <row r="159" spans="2:24">
      <c r="B159" s="8" t="s">
        <v>641</v>
      </c>
      <c r="C159" s="8" t="s">
        <v>642</v>
      </c>
      <c r="D159" t="s">
        <v>642</v>
      </c>
      <c r="E159" t="str">
        <f t="shared" si="2"/>
        <v>300363</v>
      </c>
      <c r="F159" t="s">
        <v>27</v>
      </c>
      <c r="G159" t="s">
        <v>643</v>
      </c>
      <c r="H159" t="s">
        <v>45</v>
      </c>
      <c r="I159" t="s">
        <v>104</v>
      </c>
      <c r="J159" t="s">
        <v>104</v>
      </c>
      <c r="K159" s="4">
        <v>54.179608144269999</v>
      </c>
      <c r="L159" s="4">
        <v>78.127200000000002</v>
      </c>
      <c r="M159" t="s">
        <v>23</v>
      </c>
      <c r="N159" s="3">
        <v>2077</v>
      </c>
      <c r="O159" s="3">
        <v>1642</v>
      </c>
      <c r="P159" s="3">
        <v>1784</v>
      </c>
      <c r="Q159" s="3">
        <v>1727</v>
      </c>
      <c r="R159" s="3">
        <v>1587</v>
      </c>
      <c r="S159" t="s">
        <v>644</v>
      </c>
      <c r="T159" s="4">
        <v>125.237985633234</v>
      </c>
    </row>
    <row r="160" spans="2:24" s="5" customFormat="1" ht="14">
      <c r="B160" s="5" t="s">
        <v>2017</v>
      </c>
      <c r="C160" s="5" t="s">
        <v>645</v>
      </c>
      <c r="D160" s="5" t="s">
        <v>645</v>
      </c>
      <c r="E160" s="5" t="str">
        <f t="shared" si="2"/>
        <v>300381</v>
      </c>
      <c r="F160" s="5" t="s">
        <v>27</v>
      </c>
      <c r="G160" s="5" t="s">
        <v>646</v>
      </c>
      <c r="H160" s="5" t="s">
        <v>45</v>
      </c>
      <c r="I160" s="5" t="s">
        <v>49</v>
      </c>
      <c r="J160" s="5" t="s">
        <v>50</v>
      </c>
      <c r="K160" s="6">
        <v>61.687147191789002</v>
      </c>
      <c r="L160" s="6">
        <v>29.933999999999997</v>
      </c>
      <c r="M160" s="5" t="s">
        <v>23</v>
      </c>
      <c r="N160" s="7">
        <v>2503</v>
      </c>
      <c r="O160" s="7">
        <v>2611</v>
      </c>
      <c r="P160" s="7">
        <v>2759</v>
      </c>
      <c r="Q160" s="7">
        <v>2592</v>
      </c>
      <c r="R160" s="7">
        <v>2253</v>
      </c>
      <c r="S160" s="5" t="s">
        <v>647</v>
      </c>
      <c r="T160" s="6">
        <v>79.695877547346001</v>
      </c>
      <c r="U160" s="50">
        <v>16</v>
      </c>
      <c r="V160" s="50">
        <v>112</v>
      </c>
      <c r="W160" s="50">
        <v>3</v>
      </c>
      <c r="X160" s="50">
        <v>3</v>
      </c>
    </row>
    <row r="161" spans="2:24">
      <c r="B161" s="8" t="s">
        <v>648</v>
      </c>
      <c r="C161" s="8" t="s">
        <v>649</v>
      </c>
      <c r="D161" t="s">
        <v>649</v>
      </c>
      <c r="E161" t="str">
        <f t="shared" si="2"/>
        <v>300396</v>
      </c>
      <c r="F161" t="s">
        <v>27</v>
      </c>
      <c r="G161" t="s">
        <v>650</v>
      </c>
      <c r="H161" t="s">
        <v>45</v>
      </c>
      <c r="I161" t="s">
        <v>123</v>
      </c>
      <c r="J161" t="s">
        <v>123</v>
      </c>
      <c r="K161" s="4">
        <v>79.611246549439002</v>
      </c>
      <c r="L161" s="4">
        <v>40.357200000000006</v>
      </c>
      <c r="M161" t="s">
        <v>23</v>
      </c>
      <c r="N161" s="3">
        <v>1885</v>
      </c>
      <c r="O161" s="3">
        <v>1788</v>
      </c>
      <c r="P161" s="3">
        <v>1769</v>
      </c>
      <c r="Q161" s="3">
        <v>1601</v>
      </c>
      <c r="R161" s="3">
        <v>1480</v>
      </c>
      <c r="S161" t="s">
        <v>651</v>
      </c>
      <c r="T161" s="4">
        <v>121.71660490924</v>
      </c>
    </row>
    <row r="162" spans="2:24">
      <c r="B162" s="8" t="s">
        <v>652</v>
      </c>
      <c r="C162" s="8" t="s">
        <v>653</v>
      </c>
      <c r="D162" t="s">
        <v>653</v>
      </c>
      <c r="E162" t="str">
        <f t="shared" si="2"/>
        <v>300401</v>
      </c>
      <c r="F162" t="s">
        <v>18</v>
      </c>
      <c r="G162" t="s">
        <v>654</v>
      </c>
      <c r="H162" t="s">
        <v>45</v>
      </c>
      <c r="I162" t="s">
        <v>104</v>
      </c>
      <c r="J162" t="s">
        <v>104</v>
      </c>
      <c r="K162" s="4">
        <v>63.101020723735999</v>
      </c>
      <c r="L162" s="4">
        <v>11.9808</v>
      </c>
      <c r="M162" t="s">
        <v>23</v>
      </c>
      <c r="N162" s="3">
        <v>525</v>
      </c>
      <c r="O162" s="3">
        <v>493</v>
      </c>
      <c r="P162" s="3">
        <v>463</v>
      </c>
      <c r="Q162" s="3">
        <v>461</v>
      </c>
      <c r="R162" s="3">
        <v>328</v>
      </c>
      <c r="S162" t="s">
        <v>655</v>
      </c>
      <c r="T162" s="4">
        <v>70.56349059211</v>
      </c>
    </row>
    <row r="163" spans="2:24">
      <c r="B163" s="8" t="s">
        <v>656</v>
      </c>
      <c r="C163" s="8" t="s">
        <v>657</v>
      </c>
      <c r="D163" t="s">
        <v>657</v>
      </c>
      <c r="E163" t="str">
        <f t="shared" si="2"/>
        <v>300404</v>
      </c>
      <c r="F163" t="s">
        <v>27</v>
      </c>
      <c r="G163" t="s">
        <v>658</v>
      </c>
      <c r="H163" t="s">
        <v>69</v>
      </c>
      <c r="I163" t="s">
        <v>40</v>
      </c>
      <c r="J163" t="s">
        <v>40</v>
      </c>
      <c r="K163" s="4">
        <v>39.336717298319002</v>
      </c>
      <c r="L163" s="4">
        <v>44.047200000000004</v>
      </c>
      <c r="M163" t="s">
        <v>23</v>
      </c>
      <c r="N163" s="3">
        <v>651</v>
      </c>
      <c r="O163" s="3">
        <v>616</v>
      </c>
      <c r="P163" s="3">
        <v>501</v>
      </c>
      <c r="Q163" s="3">
        <v>440</v>
      </c>
      <c r="R163" s="3">
        <v>420</v>
      </c>
      <c r="S163" t="s">
        <v>659</v>
      </c>
      <c r="T163" s="4">
        <v>42.924096510444002</v>
      </c>
    </row>
    <row r="164" spans="2:24" s="5" customFormat="1" ht="14">
      <c r="B164" s="5" t="s">
        <v>2021</v>
      </c>
      <c r="C164" s="5" t="s">
        <v>660</v>
      </c>
      <c r="D164" s="5" t="s">
        <v>660</v>
      </c>
      <c r="E164" s="5" t="str">
        <f t="shared" si="2"/>
        <v>300406</v>
      </c>
      <c r="F164" s="5" t="s">
        <v>18</v>
      </c>
      <c r="G164" s="5" t="s">
        <v>661</v>
      </c>
      <c r="H164" s="5" t="s">
        <v>45</v>
      </c>
      <c r="I164" s="5" t="s">
        <v>123</v>
      </c>
      <c r="J164" s="5" t="s">
        <v>50</v>
      </c>
      <c r="K164" s="6">
        <v>68.265484258750007</v>
      </c>
      <c r="L164" s="6">
        <v>44.1708</v>
      </c>
      <c r="M164" s="5" t="s">
        <v>23</v>
      </c>
      <c r="N164" s="7">
        <v>529</v>
      </c>
      <c r="O164" s="7">
        <v>429</v>
      </c>
      <c r="P164" s="7">
        <v>410</v>
      </c>
      <c r="Q164" s="7">
        <v>295</v>
      </c>
      <c r="R164" s="7">
        <v>248</v>
      </c>
      <c r="S164" s="5" t="s">
        <v>662</v>
      </c>
      <c r="T164" s="6">
        <v>87.218767518988003</v>
      </c>
      <c r="U164" s="51">
        <v>15</v>
      </c>
      <c r="V164" s="51">
        <v>123</v>
      </c>
      <c r="W164" s="51">
        <v>7</v>
      </c>
      <c r="X164" s="51">
        <v>3</v>
      </c>
    </row>
    <row r="165" spans="2:24" s="5" customFormat="1" ht="14">
      <c r="B165" s="5" t="s">
        <v>2025</v>
      </c>
      <c r="C165" s="5" t="s">
        <v>663</v>
      </c>
      <c r="D165" s="5" t="s">
        <v>663</v>
      </c>
      <c r="E165" s="5" t="str">
        <f t="shared" si="2"/>
        <v>300434</v>
      </c>
      <c r="F165" s="5" t="s">
        <v>27</v>
      </c>
      <c r="G165" s="5" t="s">
        <v>664</v>
      </c>
      <c r="H165" s="5" t="s">
        <v>45</v>
      </c>
      <c r="I165" s="5" t="s">
        <v>21</v>
      </c>
      <c r="J165" s="5" t="s">
        <v>50</v>
      </c>
      <c r="K165" s="6">
        <v>27.975999082796999</v>
      </c>
      <c r="L165" s="6">
        <v>-3.6240000000000001</v>
      </c>
      <c r="M165" s="5" t="s">
        <v>23</v>
      </c>
      <c r="N165" s="7">
        <v>1682</v>
      </c>
      <c r="O165" s="7">
        <v>1617</v>
      </c>
      <c r="P165" s="7">
        <v>1648</v>
      </c>
      <c r="Q165" s="7">
        <v>175</v>
      </c>
      <c r="R165" s="7">
        <v>159</v>
      </c>
      <c r="S165" s="5" t="s">
        <v>665</v>
      </c>
      <c r="T165" s="6">
        <v>31.562166670758</v>
      </c>
      <c r="U165" s="51">
        <v>16</v>
      </c>
      <c r="V165" s="51">
        <v>56</v>
      </c>
      <c r="W165" s="51">
        <v>4</v>
      </c>
      <c r="X165" s="51">
        <v>2</v>
      </c>
    </row>
    <row r="166" spans="2:24" s="5" customFormat="1" ht="14">
      <c r="B166" s="5" t="s">
        <v>2030</v>
      </c>
      <c r="C166" s="5" t="s">
        <v>666</v>
      </c>
      <c r="D166" s="5" t="s">
        <v>666</v>
      </c>
      <c r="E166" s="5" t="str">
        <f t="shared" si="2"/>
        <v>300436</v>
      </c>
      <c r="F166" s="5" t="s">
        <v>18</v>
      </c>
      <c r="G166" s="5" t="s">
        <v>667</v>
      </c>
      <c r="H166" s="5" t="s">
        <v>45</v>
      </c>
      <c r="I166" s="5" t="s">
        <v>21</v>
      </c>
      <c r="J166" s="5" t="s">
        <v>50</v>
      </c>
      <c r="K166" s="6">
        <v>67.284880963622001</v>
      </c>
      <c r="L166" s="6">
        <v>23.1084</v>
      </c>
      <c r="M166" s="5" t="s">
        <v>23</v>
      </c>
      <c r="N166" s="7">
        <v>681</v>
      </c>
      <c r="O166" s="7">
        <v>832</v>
      </c>
      <c r="P166" s="7">
        <v>559</v>
      </c>
      <c r="Q166" s="7">
        <v>545</v>
      </c>
      <c r="R166" s="7">
        <v>451</v>
      </c>
      <c r="S166" s="5" t="s">
        <v>668</v>
      </c>
      <c r="T166" s="6">
        <v>71.763784184393003</v>
      </c>
      <c r="U166" s="51">
        <v>10</v>
      </c>
      <c r="V166" s="51">
        <v>148</v>
      </c>
      <c r="W166" s="51">
        <v>16</v>
      </c>
      <c r="X166" s="51">
        <v>6</v>
      </c>
    </row>
    <row r="167" spans="2:24" s="5" customFormat="1" ht="14">
      <c r="B167" s="5" t="s">
        <v>1884</v>
      </c>
      <c r="C167" s="5" t="s">
        <v>669</v>
      </c>
      <c r="D167" s="5" t="s">
        <v>669</v>
      </c>
      <c r="E167" s="5" t="str">
        <f t="shared" si="2"/>
        <v>300439</v>
      </c>
      <c r="F167" s="5" t="s">
        <v>27</v>
      </c>
      <c r="G167" s="5" t="s">
        <v>670</v>
      </c>
      <c r="H167" s="5" t="s">
        <v>45</v>
      </c>
      <c r="I167" s="5" t="s">
        <v>123</v>
      </c>
      <c r="J167" s="5" t="s">
        <v>50</v>
      </c>
      <c r="K167" s="6">
        <v>41.714973730914998</v>
      </c>
      <c r="L167" s="6">
        <v>22.216799999999996</v>
      </c>
      <c r="M167" s="5" t="s">
        <v>23</v>
      </c>
      <c r="N167" s="7">
        <v>2397</v>
      </c>
      <c r="O167" s="7">
        <v>2863</v>
      </c>
      <c r="P167" s="7">
        <v>2018</v>
      </c>
      <c r="Q167" s="7">
        <v>1264</v>
      </c>
      <c r="R167" s="7">
        <v>958</v>
      </c>
      <c r="S167" s="5" t="s">
        <v>671</v>
      </c>
      <c r="T167" s="6">
        <v>64.535518183709996</v>
      </c>
      <c r="U167" s="45">
        <v>12</v>
      </c>
      <c r="V167" s="45">
        <v>180</v>
      </c>
      <c r="W167" s="45">
        <v>9</v>
      </c>
      <c r="X167" s="45">
        <v>8</v>
      </c>
    </row>
    <row r="168" spans="2:24">
      <c r="B168" s="8" t="s">
        <v>672</v>
      </c>
      <c r="C168" s="8" t="s">
        <v>673</v>
      </c>
      <c r="D168" t="s">
        <v>673</v>
      </c>
      <c r="E168" t="str">
        <f t="shared" si="2"/>
        <v>300452</v>
      </c>
      <c r="F168" t="s">
        <v>18</v>
      </c>
      <c r="G168" t="s">
        <v>674</v>
      </c>
      <c r="H168" t="s">
        <v>45</v>
      </c>
      <c r="I168" t="s">
        <v>104</v>
      </c>
      <c r="J168" t="s">
        <v>104</v>
      </c>
      <c r="K168" s="4">
        <v>47.546776459942997</v>
      </c>
      <c r="L168" s="4">
        <v>37.822800000000001</v>
      </c>
      <c r="M168" t="s">
        <v>23</v>
      </c>
      <c r="N168" s="3">
        <v>844</v>
      </c>
      <c r="O168" s="3">
        <v>792</v>
      </c>
      <c r="P168" s="3">
        <v>590</v>
      </c>
      <c r="Q168" s="3">
        <v>574</v>
      </c>
      <c r="R168" s="3">
        <v>517</v>
      </c>
      <c r="S168" t="s">
        <v>675</v>
      </c>
      <c r="T168" s="4">
        <v>73.882404284678003</v>
      </c>
    </row>
    <row r="169" spans="2:24">
      <c r="B169" s="8" t="s">
        <v>676</v>
      </c>
      <c r="C169" s="8" t="s">
        <v>677</v>
      </c>
      <c r="D169" t="s">
        <v>677</v>
      </c>
      <c r="E169" t="str">
        <f t="shared" si="2"/>
        <v>300453</v>
      </c>
      <c r="F169" t="s">
        <v>27</v>
      </c>
      <c r="G169" t="s">
        <v>678</v>
      </c>
      <c r="H169" t="s">
        <v>45</v>
      </c>
      <c r="I169" t="s">
        <v>123</v>
      </c>
      <c r="J169" t="s">
        <v>123</v>
      </c>
      <c r="K169" s="4">
        <v>24.864260765897999</v>
      </c>
      <c r="L169" s="4">
        <v>62.965199999999996</v>
      </c>
      <c r="M169" t="s">
        <v>23</v>
      </c>
      <c r="N169" s="3">
        <v>1733</v>
      </c>
      <c r="O169" s="3">
        <v>1511</v>
      </c>
      <c r="P169" s="3">
        <v>1442</v>
      </c>
      <c r="Q169" s="3">
        <v>1314</v>
      </c>
      <c r="R169" s="3">
        <v>1403</v>
      </c>
      <c r="S169" t="s">
        <v>679</v>
      </c>
      <c r="T169" s="4">
        <v>50.045528581927002</v>
      </c>
    </row>
    <row r="170" spans="2:24" s="5" customFormat="1" ht="14">
      <c r="B170" s="5" t="s">
        <v>1907</v>
      </c>
      <c r="C170" s="5" t="s">
        <v>680</v>
      </c>
      <c r="D170" s="5" t="s">
        <v>680</v>
      </c>
      <c r="E170" s="5" t="str">
        <f t="shared" si="2"/>
        <v>300463</v>
      </c>
      <c r="F170" s="5" t="s">
        <v>27</v>
      </c>
      <c r="G170" s="5" t="s">
        <v>681</v>
      </c>
      <c r="H170" s="5" t="s">
        <v>45</v>
      </c>
      <c r="I170" s="5" t="s">
        <v>123</v>
      </c>
      <c r="J170" s="5" t="s">
        <v>50</v>
      </c>
      <c r="K170" s="6">
        <v>83.655241985090001</v>
      </c>
      <c r="L170" s="6">
        <v>57.646799999999999</v>
      </c>
      <c r="M170" s="5" t="s">
        <v>23</v>
      </c>
      <c r="N170" s="7">
        <v>2353</v>
      </c>
      <c r="O170" s="7">
        <v>2255</v>
      </c>
      <c r="P170" s="7">
        <v>1972</v>
      </c>
      <c r="Q170" s="7">
        <v>1591</v>
      </c>
      <c r="R170" s="7">
        <v>1162</v>
      </c>
      <c r="S170" s="5" t="s">
        <v>682</v>
      </c>
      <c r="T170" s="6">
        <v>136.478736376771</v>
      </c>
      <c r="U170" s="45">
        <v>21</v>
      </c>
      <c r="V170" s="45">
        <v>251</v>
      </c>
      <c r="W170" s="45">
        <v>23</v>
      </c>
      <c r="X170" s="45">
        <v>15</v>
      </c>
    </row>
    <row r="171" spans="2:24">
      <c r="B171" s="8" t="s">
        <v>683</v>
      </c>
      <c r="C171" s="8" t="s">
        <v>684</v>
      </c>
      <c r="D171" t="s">
        <v>684</v>
      </c>
      <c r="E171" t="str">
        <f t="shared" si="2"/>
        <v>300482</v>
      </c>
      <c r="F171" t="s">
        <v>27</v>
      </c>
      <c r="G171" t="s">
        <v>685</v>
      </c>
      <c r="H171" t="s">
        <v>45</v>
      </c>
      <c r="I171" t="s">
        <v>123</v>
      </c>
      <c r="J171" t="s">
        <v>123</v>
      </c>
      <c r="K171" s="4">
        <v>190.21446543407001</v>
      </c>
      <c r="L171" s="4">
        <v>44.732399999999991</v>
      </c>
      <c r="M171" t="s">
        <v>23</v>
      </c>
      <c r="N171" s="3">
        <v>2476</v>
      </c>
      <c r="O171" s="3">
        <v>2252</v>
      </c>
      <c r="P171" s="3">
        <v>1996</v>
      </c>
      <c r="Q171" s="3">
        <v>1188</v>
      </c>
      <c r="R171" s="3">
        <v>1107</v>
      </c>
      <c r="S171" t="s">
        <v>686</v>
      </c>
      <c r="T171" s="4">
        <v>242.85028522766001</v>
      </c>
    </row>
    <row r="172" spans="2:24">
      <c r="B172" s="8" t="s">
        <v>687</v>
      </c>
      <c r="C172" s="8" t="s">
        <v>688</v>
      </c>
      <c r="D172" t="s">
        <v>688</v>
      </c>
      <c r="E172" t="str">
        <f t="shared" si="2"/>
        <v>300485</v>
      </c>
      <c r="F172" t="s">
        <v>18</v>
      </c>
      <c r="G172" t="s">
        <v>689</v>
      </c>
      <c r="H172" t="s">
        <v>45</v>
      </c>
      <c r="I172" t="s">
        <v>49</v>
      </c>
      <c r="J172" t="s">
        <v>21</v>
      </c>
      <c r="K172" s="4">
        <v>37.378217559048998</v>
      </c>
      <c r="L172" s="4">
        <v>33.825600000000001</v>
      </c>
      <c r="M172" t="s">
        <v>23</v>
      </c>
      <c r="N172" s="3">
        <v>609</v>
      </c>
      <c r="O172" s="3">
        <v>512</v>
      </c>
      <c r="P172" s="3">
        <v>494</v>
      </c>
      <c r="Q172" s="3">
        <v>556</v>
      </c>
      <c r="R172" s="3">
        <v>442</v>
      </c>
      <c r="S172" t="s">
        <v>690</v>
      </c>
      <c r="T172" s="4">
        <v>72.020311798666</v>
      </c>
    </row>
    <row r="173" spans="2:24">
      <c r="B173" s="8" t="s">
        <v>691</v>
      </c>
      <c r="C173" s="8" t="s">
        <v>692</v>
      </c>
      <c r="D173" t="s">
        <v>692</v>
      </c>
      <c r="E173" t="str">
        <f t="shared" si="2"/>
        <v>300497</v>
      </c>
      <c r="F173" t="s">
        <v>27</v>
      </c>
      <c r="G173" t="s">
        <v>693</v>
      </c>
      <c r="H173" t="s">
        <v>45</v>
      </c>
      <c r="I173" t="s">
        <v>104</v>
      </c>
      <c r="J173" t="s">
        <v>104</v>
      </c>
      <c r="K173" s="4">
        <v>70.885966007641997</v>
      </c>
      <c r="L173" s="4">
        <v>30.4224</v>
      </c>
      <c r="M173" t="s">
        <v>23</v>
      </c>
      <c r="N173" s="3">
        <v>1460</v>
      </c>
      <c r="O173" s="3">
        <v>1413</v>
      </c>
      <c r="P173" s="3">
        <v>1341</v>
      </c>
      <c r="Q173" s="3">
        <v>1219</v>
      </c>
      <c r="R173" s="3">
        <v>943</v>
      </c>
      <c r="S173" t="s">
        <v>694</v>
      </c>
      <c r="T173" s="4">
        <v>85.129976531688001</v>
      </c>
    </row>
    <row r="174" spans="2:24">
      <c r="B174" s="8" t="s">
        <v>695</v>
      </c>
      <c r="C174" s="8" t="s">
        <v>696</v>
      </c>
      <c r="D174" t="s">
        <v>696</v>
      </c>
      <c r="E174" t="str">
        <f t="shared" si="2"/>
        <v>300519</v>
      </c>
      <c r="F174" t="s">
        <v>18</v>
      </c>
      <c r="G174" t="s">
        <v>697</v>
      </c>
      <c r="H174" t="s">
        <v>45</v>
      </c>
      <c r="I174" t="s">
        <v>59</v>
      </c>
      <c r="J174" t="s">
        <v>60</v>
      </c>
      <c r="K174" s="4">
        <v>28.189337609311</v>
      </c>
      <c r="L174" s="4">
        <v>22.447199999999999</v>
      </c>
      <c r="M174" t="s">
        <v>23</v>
      </c>
      <c r="N174" s="3">
        <v>318</v>
      </c>
      <c r="O174" s="3">
        <v>317</v>
      </c>
      <c r="P174" s="3">
        <v>328</v>
      </c>
      <c r="Q174" s="3">
        <v>331</v>
      </c>
      <c r="R174" s="3">
        <v>331</v>
      </c>
      <c r="S174" t="s">
        <v>698</v>
      </c>
      <c r="T174" s="4">
        <v>42.316645225590001</v>
      </c>
    </row>
    <row r="175" spans="2:24">
      <c r="B175" s="8" t="s">
        <v>699</v>
      </c>
      <c r="C175" s="8" t="s">
        <v>700</v>
      </c>
      <c r="D175" t="s">
        <v>700</v>
      </c>
      <c r="E175" t="str">
        <f t="shared" si="2"/>
        <v>300529</v>
      </c>
      <c r="F175" t="s">
        <v>27</v>
      </c>
      <c r="G175" t="s">
        <v>701</v>
      </c>
      <c r="H175" t="s">
        <v>45</v>
      </c>
      <c r="I175" t="s">
        <v>123</v>
      </c>
      <c r="J175" t="s">
        <v>123</v>
      </c>
      <c r="K175" s="4">
        <v>73.598521112300006</v>
      </c>
      <c r="L175" s="4">
        <v>60.342000000000006</v>
      </c>
      <c r="M175" t="s">
        <v>23</v>
      </c>
      <c r="N175" s="3">
        <v>1895</v>
      </c>
      <c r="O175" s="3">
        <v>1561</v>
      </c>
      <c r="P175" s="3">
        <v>1257</v>
      </c>
      <c r="Q175" s="3">
        <v>1020</v>
      </c>
      <c r="R175" s="3">
        <v>996</v>
      </c>
      <c r="S175" t="s">
        <v>702</v>
      </c>
      <c r="T175" s="4">
        <v>129.61609790364699</v>
      </c>
    </row>
    <row r="176" spans="2:24">
      <c r="B176" s="8" t="s">
        <v>703</v>
      </c>
      <c r="C176" s="8" t="s">
        <v>704</v>
      </c>
      <c r="D176" t="s">
        <v>704</v>
      </c>
      <c r="E176" t="str">
        <f t="shared" si="2"/>
        <v>300534</v>
      </c>
      <c r="F176" t="s">
        <v>18</v>
      </c>
      <c r="G176" t="s">
        <v>705</v>
      </c>
      <c r="H176" t="s">
        <v>45</v>
      </c>
      <c r="I176" t="s">
        <v>59</v>
      </c>
      <c r="J176" t="s">
        <v>60</v>
      </c>
      <c r="K176" s="4">
        <v>20.937270252102</v>
      </c>
      <c r="L176" s="4">
        <v>7.7207999999999997</v>
      </c>
      <c r="M176" t="s">
        <v>23</v>
      </c>
      <c r="N176" s="3">
        <v>303</v>
      </c>
      <c r="O176" s="3">
        <v>260</v>
      </c>
      <c r="P176" s="3">
        <v>264</v>
      </c>
      <c r="Q176" s="3">
        <v>264</v>
      </c>
      <c r="R176" t="s">
        <v>23</v>
      </c>
      <c r="S176" t="s">
        <v>706</v>
      </c>
      <c r="T176" s="4">
        <v>24.105369673439</v>
      </c>
    </row>
    <row r="177" spans="2:24">
      <c r="B177" s="8" t="s">
        <v>707</v>
      </c>
      <c r="C177" s="8" t="s">
        <v>708</v>
      </c>
      <c r="D177" t="s">
        <v>708</v>
      </c>
      <c r="E177" t="str">
        <f t="shared" si="2"/>
        <v>300558</v>
      </c>
      <c r="F177" t="s">
        <v>27</v>
      </c>
      <c r="G177" t="s">
        <v>709</v>
      </c>
      <c r="H177" t="s">
        <v>45</v>
      </c>
      <c r="I177" t="s">
        <v>21</v>
      </c>
      <c r="J177" t="s">
        <v>21</v>
      </c>
      <c r="K177" s="4">
        <v>66.563698812745002</v>
      </c>
      <c r="L177" s="4">
        <v>56.581199999999995</v>
      </c>
      <c r="M177" t="s">
        <v>23</v>
      </c>
      <c r="N177" s="3">
        <v>1328</v>
      </c>
      <c r="O177" s="3">
        <v>1160</v>
      </c>
      <c r="P177" s="3">
        <v>984</v>
      </c>
      <c r="Q177" s="3">
        <v>859</v>
      </c>
      <c r="R177" t="s">
        <v>23</v>
      </c>
      <c r="S177" t="s">
        <v>710</v>
      </c>
      <c r="T177" s="4">
        <v>93.232315797582999</v>
      </c>
    </row>
    <row r="178" spans="2:24">
      <c r="B178" s="8" t="s">
        <v>711</v>
      </c>
      <c r="C178" s="8" t="s">
        <v>712</v>
      </c>
      <c r="D178" t="s">
        <v>712</v>
      </c>
      <c r="E178" t="str">
        <f t="shared" si="2"/>
        <v>300562</v>
      </c>
      <c r="F178" t="s">
        <v>27</v>
      </c>
      <c r="G178" t="s">
        <v>713</v>
      </c>
      <c r="H178" t="s">
        <v>45</v>
      </c>
      <c r="I178" t="s">
        <v>123</v>
      </c>
      <c r="J178" t="s">
        <v>123</v>
      </c>
      <c r="K178" s="4">
        <v>47.447563927871997</v>
      </c>
      <c r="L178" s="4">
        <v>45.068399999999997</v>
      </c>
      <c r="M178" t="s">
        <v>23</v>
      </c>
      <c r="N178" s="3">
        <v>2244</v>
      </c>
      <c r="O178" s="3">
        <v>1851</v>
      </c>
      <c r="P178" s="3">
        <v>1919</v>
      </c>
      <c r="Q178" s="3">
        <v>2116</v>
      </c>
      <c r="R178" t="s">
        <v>23</v>
      </c>
      <c r="S178" t="s">
        <v>714</v>
      </c>
      <c r="T178" s="4">
        <v>66.014301531496002</v>
      </c>
    </row>
    <row r="179" spans="2:24" s="5" customFormat="1" ht="14">
      <c r="B179" s="5" t="s">
        <v>1909</v>
      </c>
      <c r="C179" s="5" t="s">
        <v>715</v>
      </c>
      <c r="D179" s="5" t="s">
        <v>715</v>
      </c>
      <c r="E179" s="5" t="str">
        <f t="shared" si="2"/>
        <v>300573</v>
      </c>
      <c r="F179" s="5" t="s">
        <v>18</v>
      </c>
      <c r="G179" s="5" t="s">
        <v>716</v>
      </c>
      <c r="H179" s="5" t="s">
        <v>45</v>
      </c>
      <c r="I179" s="5" t="s">
        <v>21</v>
      </c>
      <c r="J179" s="5" t="s">
        <v>50</v>
      </c>
      <c r="K179" s="6">
        <v>72.954600534652002</v>
      </c>
      <c r="L179" s="6">
        <v>161.10959999999997</v>
      </c>
      <c r="M179" s="5" t="s">
        <v>23</v>
      </c>
      <c r="N179" s="7">
        <v>987</v>
      </c>
      <c r="O179" s="7">
        <v>858</v>
      </c>
      <c r="P179" s="7">
        <v>756</v>
      </c>
      <c r="Q179" s="7">
        <v>581</v>
      </c>
      <c r="R179" s="5" t="s">
        <v>23</v>
      </c>
      <c r="S179" s="5" t="s">
        <v>717</v>
      </c>
      <c r="T179" s="6">
        <v>117.69070238142</v>
      </c>
      <c r="U179" s="45">
        <v>15</v>
      </c>
      <c r="V179" s="45">
        <v>90</v>
      </c>
      <c r="W179" s="45">
        <v>16</v>
      </c>
      <c r="X179" s="45">
        <v>2</v>
      </c>
    </row>
    <row r="180" spans="2:24">
      <c r="B180" s="8" t="s">
        <v>718</v>
      </c>
      <c r="C180" s="8" t="s">
        <v>719</v>
      </c>
      <c r="D180" t="s">
        <v>719</v>
      </c>
      <c r="E180" t="str">
        <f t="shared" si="2"/>
        <v>300583</v>
      </c>
      <c r="F180" t="s">
        <v>27</v>
      </c>
      <c r="G180" t="s">
        <v>720</v>
      </c>
      <c r="H180" t="s">
        <v>45</v>
      </c>
      <c r="I180" t="s">
        <v>104</v>
      </c>
      <c r="J180" t="s">
        <v>104</v>
      </c>
      <c r="K180" s="4">
        <v>34.439633768086999</v>
      </c>
      <c r="L180" s="4">
        <v>-8.6975999999999996</v>
      </c>
      <c r="M180" t="s">
        <v>23</v>
      </c>
      <c r="N180" s="3">
        <v>1029</v>
      </c>
      <c r="O180" s="3">
        <v>686</v>
      </c>
      <c r="P180" s="3">
        <v>622</v>
      </c>
      <c r="Q180" s="3">
        <v>545</v>
      </c>
      <c r="R180" s="3">
        <v>470</v>
      </c>
      <c r="S180" t="s">
        <v>721</v>
      </c>
      <c r="T180" s="4">
        <v>28.548485550338</v>
      </c>
    </row>
    <row r="181" spans="2:24">
      <c r="B181" s="8" t="s">
        <v>722</v>
      </c>
      <c r="C181" s="8" t="s">
        <v>723</v>
      </c>
      <c r="D181" t="s">
        <v>723</v>
      </c>
      <c r="E181" t="str">
        <f t="shared" si="2"/>
        <v>300584</v>
      </c>
      <c r="F181" t="s">
        <v>18</v>
      </c>
      <c r="G181" t="s">
        <v>724</v>
      </c>
      <c r="H181" t="s">
        <v>45</v>
      </c>
      <c r="I181" t="s">
        <v>21</v>
      </c>
      <c r="J181" t="s">
        <v>21</v>
      </c>
      <c r="K181" s="4">
        <v>43.831334817501002</v>
      </c>
      <c r="L181" s="4">
        <v>-0.95879999999999987</v>
      </c>
      <c r="M181" t="s">
        <v>23</v>
      </c>
      <c r="N181" s="3">
        <v>677</v>
      </c>
      <c r="O181" s="3">
        <v>557</v>
      </c>
      <c r="P181" s="3">
        <v>460</v>
      </c>
      <c r="Q181" s="3">
        <v>426</v>
      </c>
      <c r="R181" s="3">
        <v>426</v>
      </c>
      <c r="S181" t="s">
        <v>725</v>
      </c>
      <c r="T181" s="4">
        <v>37.504373833443999</v>
      </c>
    </row>
    <row r="182" spans="2:24">
      <c r="B182" s="8" t="s">
        <v>726</v>
      </c>
      <c r="C182" s="8" t="s">
        <v>727</v>
      </c>
      <c r="D182" t="s">
        <v>727</v>
      </c>
      <c r="E182" t="str">
        <f t="shared" si="2"/>
        <v>300595</v>
      </c>
      <c r="F182" t="s">
        <v>27</v>
      </c>
      <c r="G182" t="s">
        <v>728</v>
      </c>
      <c r="H182" t="s">
        <v>45</v>
      </c>
      <c r="I182" t="s">
        <v>123</v>
      </c>
      <c r="J182" t="s">
        <v>123</v>
      </c>
      <c r="K182" s="4">
        <v>282.42150314961799</v>
      </c>
      <c r="L182" s="4">
        <v>84.340799999999987</v>
      </c>
      <c r="M182" t="s">
        <v>23</v>
      </c>
      <c r="N182" s="3">
        <v>1633</v>
      </c>
      <c r="O182" s="3">
        <v>898</v>
      </c>
      <c r="P182" s="3">
        <v>637</v>
      </c>
      <c r="Q182" s="3">
        <v>323</v>
      </c>
      <c r="R182" s="3">
        <v>270</v>
      </c>
      <c r="S182" t="s">
        <v>729</v>
      </c>
      <c r="T182" s="4">
        <v>585.43275410101205</v>
      </c>
    </row>
    <row r="183" spans="2:24" s="5" customFormat="1" ht="14">
      <c r="B183" s="5" t="s">
        <v>1912</v>
      </c>
      <c r="C183" s="5" t="s">
        <v>730</v>
      </c>
      <c r="D183" s="5" t="s">
        <v>730</v>
      </c>
      <c r="E183" s="5" t="str">
        <f t="shared" si="2"/>
        <v>300601</v>
      </c>
      <c r="F183" s="5" t="s">
        <v>27</v>
      </c>
      <c r="G183" s="5" t="s">
        <v>731</v>
      </c>
      <c r="H183" s="5" t="s">
        <v>45</v>
      </c>
      <c r="I183" s="5" t="s">
        <v>49</v>
      </c>
      <c r="J183" s="5" t="s">
        <v>50</v>
      </c>
      <c r="K183" s="6">
        <v>132.68155844830201</v>
      </c>
      <c r="L183" s="6">
        <v>80.742000000000004</v>
      </c>
      <c r="M183" s="5" t="s">
        <v>23</v>
      </c>
      <c r="N183" s="7">
        <v>1336</v>
      </c>
      <c r="O183" s="7">
        <v>1146</v>
      </c>
      <c r="P183" s="7">
        <v>998</v>
      </c>
      <c r="Q183" s="7">
        <v>771</v>
      </c>
      <c r="R183" s="5" t="s">
        <v>23</v>
      </c>
      <c r="S183" s="5" t="s">
        <v>732</v>
      </c>
      <c r="T183" s="6">
        <v>216.67654104783901</v>
      </c>
      <c r="U183" s="45">
        <v>52</v>
      </c>
      <c r="V183" s="45">
        <v>42</v>
      </c>
      <c r="W183" s="45">
        <v>15</v>
      </c>
      <c r="X183" s="45">
        <v>8</v>
      </c>
    </row>
    <row r="184" spans="2:24">
      <c r="B184" s="8" t="s">
        <v>733</v>
      </c>
      <c r="C184" s="8" t="s">
        <v>734</v>
      </c>
      <c r="D184" t="s">
        <v>734</v>
      </c>
      <c r="E184" t="str">
        <f t="shared" si="2"/>
        <v>300630</v>
      </c>
      <c r="F184" t="s">
        <v>18</v>
      </c>
      <c r="G184" t="s">
        <v>735</v>
      </c>
      <c r="H184" t="s">
        <v>45</v>
      </c>
      <c r="I184" t="s">
        <v>21</v>
      </c>
      <c r="J184" t="s">
        <v>104</v>
      </c>
      <c r="K184" s="4">
        <v>127.978606604451</v>
      </c>
      <c r="L184" s="4">
        <v>40.767600000000002</v>
      </c>
      <c r="M184" t="s">
        <v>23</v>
      </c>
      <c r="N184" s="3">
        <v>708</v>
      </c>
      <c r="O184" s="3">
        <v>554</v>
      </c>
      <c r="P184" s="3">
        <v>415</v>
      </c>
      <c r="Q184" s="3">
        <v>339</v>
      </c>
      <c r="R184" s="3">
        <v>260</v>
      </c>
      <c r="S184" t="s">
        <v>736</v>
      </c>
      <c r="T184" s="4">
        <v>149.47665981851799</v>
      </c>
    </row>
    <row r="185" spans="2:24">
      <c r="B185" s="8" t="s">
        <v>737</v>
      </c>
      <c r="C185" s="8" t="s">
        <v>738</v>
      </c>
      <c r="D185" t="s">
        <v>738</v>
      </c>
      <c r="E185" t="str">
        <f t="shared" si="2"/>
        <v>300633</v>
      </c>
      <c r="F185" t="s">
        <v>27</v>
      </c>
      <c r="G185" t="s">
        <v>739</v>
      </c>
      <c r="H185" t="s">
        <v>45</v>
      </c>
      <c r="I185" t="s">
        <v>123</v>
      </c>
      <c r="J185" t="s">
        <v>123</v>
      </c>
      <c r="K185" s="4">
        <v>24.069313028842998</v>
      </c>
      <c r="L185" s="4">
        <v>-5.9436</v>
      </c>
      <c r="M185" t="s">
        <v>23</v>
      </c>
      <c r="N185" s="3">
        <v>2369</v>
      </c>
      <c r="O185" s="3">
        <v>2140</v>
      </c>
      <c r="P185" s="3">
        <v>1747</v>
      </c>
      <c r="Q185" s="3">
        <v>1465</v>
      </c>
      <c r="R185" s="3">
        <v>1164</v>
      </c>
      <c r="S185" t="s">
        <v>740</v>
      </c>
      <c r="T185" s="4">
        <v>22.861898062971001</v>
      </c>
    </row>
    <row r="186" spans="2:24">
      <c r="B186" s="8" t="s">
        <v>741</v>
      </c>
      <c r="C186" s="8" t="s">
        <v>742</v>
      </c>
      <c r="D186" t="s">
        <v>742</v>
      </c>
      <c r="E186" t="str">
        <f t="shared" si="2"/>
        <v>300636</v>
      </c>
      <c r="F186" t="s">
        <v>18</v>
      </c>
      <c r="G186" t="s">
        <v>743</v>
      </c>
      <c r="H186" t="s">
        <v>45</v>
      </c>
      <c r="I186" t="s">
        <v>104</v>
      </c>
      <c r="J186" t="s">
        <v>104</v>
      </c>
      <c r="K186" s="4">
        <v>29.535334742579</v>
      </c>
      <c r="L186" s="4">
        <v>53.629199999999997</v>
      </c>
      <c r="M186" t="s">
        <v>23</v>
      </c>
      <c r="N186" s="3">
        <v>942</v>
      </c>
      <c r="O186" s="3">
        <v>739</v>
      </c>
      <c r="P186" s="3">
        <v>659</v>
      </c>
      <c r="Q186" s="3">
        <v>673</v>
      </c>
      <c r="R186" s="3">
        <v>753</v>
      </c>
      <c r="S186" t="s">
        <v>744</v>
      </c>
      <c r="T186" s="4">
        <v>44.340093620570997</v>
      </c>
    </row>
    <row r="187" spans="2:24" s="5" customFormat="1" ht="14">
      <c r="B187" s="5" t="s">
        <v>1920</v>
      </c>
      <c r="C187" s="5" t="s">
        <v>745</v>
      </c>
      <c r="D187" s="5" t="s">
        <v>745</v>
      </c>
      <c r="E187" s="5" t="str">
        <f t="shared" si="2"/>
        <v>300639</v>
      </c>
      <c r="F187" s="5" t="s">
        <v>27</v>
      </c>
      <c r="G187" s="5" t="s">
        <v>746</v>
      </c>
      <c r="H187" s="5" t="s">
        <v>45</v>
      </c>
      <c r="I187" s="5" t="s">
        <v>123</v>
      </c>
      <c r="J187" s="5" t="s">
        <v>50</v>
      </c>
      <c r="K187" s="6">
        <v>59.543339192902003</v>
      </c>
      <c r="L187" s="6">
        <v>64.915199999999999</v>
      </c>
      <c r="M187" s="5" t="s">
        <v>23</v>
      </c>
      <c r="N187" s="7">
        <v>1340</v>
      </c>
      <c r="O187" s="7">
        <v>1180</v>
      </c>
      <c r="P187" s="7">
        <v>1012</v>
      </c>
      <c r="Q187" s="7">
        <v>860</v>
      </c>
      <c r="R187" s="7">
        <v>740</v>
      </c>
      <c r="S187" s="5" t="s">
        <v>747</v>
      </c>
      <c r="T187" s="6">
        <v>87.075933208758002</v>
      </c>
      <c r="U187" s="45">
        <v>16</v>
      </c>
      <c r="V187" s="45">
        <v>59</v>
      </c>
      <c r="W187" s="45">
        <v>18</v>
      </c>
      <c r="X187" s="45">
        <v>5</v>
      </c>
    </row>
    <row r="188" spans="2:24" s="5" customFormat="1" ht="14">
      <c r="B188" s="5" t="s">
        <v>1927</v>
      </c>
      <c r="C188" s="5" t="s">
        <v>748</v>
      </c>
      <c r="D188" s="5" t="s">
        <v>748</v>
      </c>
      <c r="E188" s="5" t="str">
        <f t="shared" si="2"/>
        <v>300642</v>
      </c>
      <c r="F188" s="5" t="s">
        <v>18</v>
      </c>
      <c r="G188" s="5" t="s">
        <v>749</v>
      </c>
      <c r="H188" s="5" t="s">
        <v>45</v>
      </c>
      <c r="I188" s="5" t="s">
        <v>123</v>
      </c>
      <c r="J188" s="5" t="s">
        <v>50</v>
      </c>
      <c r="K188" s="6">
        <v>62.823576813080003</v>
      </c>
      <c r="L188" s="6">
        <v>15.9252</v>
      </c>
      <c r="M188" s="5" t="s">
        <v>23</v>
      </c>
      <c r="N188" s="7">
        <v>478</v>
      </c>
      <c r="O188" s="7">
        <v>385</v>
      </c>
      <c r="P188" s="7">
        <v>313</v>
      </c>
      <c r="Q188" s="7">
        <v>254</v>
      </c>
      <c r="R188" s="7">
        <v>186</v>
      </c>
      <c r="S188" s="5" t="s">
        <v>750</v>
      </c>
      <c r="T188" s="6">
        <v>83.492196384313999</v>
      </c>
      <c r="U188" s="45">
        <v>30</v>
      </c>
      <c r="V188" s="45">
        <v>47</v>
      </c>
      <c r="W188" s="45">
        <v>15</v>
      </c>
      <c r="X188" s="45">
        <v>4</v>
      </c>
    </row>
    <row r="189" spans="2:24" s="5" customFormat="1" ht="14">
      <c r="B189" s="5" t="s">
        <v>1931</v>
      </c>
      <c r="C189" s="5" t="s">
        <v>751</v>
      </c>
      <c r="D189" s="5" t="s">
        <v>751</v>
      </c>
      <c r="E189" s="5" t="str">
        <f t="shared" si="2"/>
        <v>300653</v>
      </c>
      <c r="F189" s="5" t="s">
        <v>74</v>
      </c>
      <c r="G189" s="5" t="s">
        <v>752</v>
      </c>
      <c r="H189" s="5" t="s">
        <v>45</v>
      </c>
      <c r="I189" s="5" t="s">
        <v>123</v>
      </c>
      <c r="J189" s="5" t="s">
        <v>50</v>
      </c>
      <c r="K189" s="6">
        <v>72.512508152294998</v>
      </c>
      <c r="L189" s="6">
        <v>35.371199999999995</v>
      </c>
      <c r="M189" s="5" t="s">
        <v>23</v>
      </c>
      <c r="N189" s="7">
        <v>285</v>
      </c>
      <c r="O189" s="7">
        <v>256</v>
      </c>
      <c r="P189" s="7">
        <v>178</v>
      </c>
      <c r="Q189" s="7">
        <v>177</v>
      </c>
      <c r="R189" s="7">
        <v>154</v>
      </c>
      <c r="S189" s="5" t="s">
        <v>753</v>
      </c>
      <c r="T189" s="6">
        <v>97.526256468935003</v>
      </c>
      <c r="U189" s="45">
        <v>15</v>
      </c>
      <c r="V189" s="45">
        <v>95</v>
      </c>
      <c r="W189" s="45">
        <v>18</v>
      </c>
      <c r="X189" s="45">
        <v>5</v>
      </c>
    </row>
    <row r="190" spans="2:24" s="5" customFormat="1" ht="14">
      <c r="B190" s="5" t="s">
        <v>1940</v>
      </c>
      <c r="C190" s="5" t="s">
        <v>754</v>
      </c>
      <c r="D190" s="5" t="s">
        <v>754</v>
      </c>
      <c r="E190" s="5" t="str">
        <f t="shared" si="2"/>
        <v>300676</v>
      </c>
      <c r="F190" s="5" t="s">
        <v>27</v>
      </c>
      <c r="G190" s="5" t="s">
        <v>755</v>
      </c>
      <c r="H190" s="5" t="s">
        <v>69</v>
      </c>
      <c r="I190" s="5" t="s">
        <v>123</v>
      </c>
      <c r="J190" s="5" t="s">
        <v>50</v>
      </c>
      <c r="K190" s="6">
        <v>69.093337484573993</v>
      </c>
      <c r="L190" s="6">
        <v>50.893199999999993</v>
      </c>
      <c r="M190" s="5" t="s">
        <v>23</v>
      </c>
      <c r="N190" s="7">
        <v>3585</v>
      </c>
      <c r="O190" s="7">
        <v>3150</v>
      </c>
      <c r="P190" s="7">
        <v>2846</v>
      </c>
      <c r="Q190" s="7">
        <v>2585</v>
      </c>
      <c r="R190" s="7">
        <v>2241</v>
      </c>
      <c r="S190" s="5" t="s">
        <v>756</v>
      </c>
      <c r="T190" s="6">
        <v>131.26767364274301</v>
      </c>
      <c r="U190" s="45">
        <v>32</v>
      </c>
      <c r="V190" s="45">
        <v>319</v>
      </c>
      <c r="W190" s="45">
        <v>20</v>
      </c>
      <c r="X190" s="45">
        <v>43</v>
      </c>
    </row>
    <row r="191" spans="2:24">
      <c r="B191" s="8" t="s">
        <v>757</v>
      </c>
      <c r="C191" s="8" t="s">
        <v>758</v>
      </c>
      <c r="D191" t="s">
        <v>758</v>
      </c>
      <c r="E191" t="str">
        <f t="shared" si="2"/>
        <v>300677</v>
      </c>
      <c r="F191" t="s">
        <v>27</v>
      </c>
      <c r="G191" t="s">
        <v>759</v>
      </c>
      <c r="H191" t="s">
        <v>45</v>
      </c>
      <c r="I191" t="s">
        <v>123</v>
      </c>
      <c r="J191" t="s">
        <v>123</v>
      </c>
      <c r="K191" s="4">
        <v>33.990321645616</v>
      </c>
      <c r="L191" s="4">
        <v>159.41399999999999</v>
      </c>
      <c r="M191" t="s">
        <v>23</v>
      </c>
      <c r="N191" s="3">
        <v>3671</v>
      </c>
      <c r="O191" s="3">
        <v>3523</v>
      </c>
      <c r="P191" s="3">
        <v>3600</v>
      </c>
      <c r="Q191" s="3">
        <v>3194</v>
      </c>
      <c r="R191" s="3">
        <v>2265</v>
      </c>
      <c r="S191" t="s">
        <v>760</v>
      </c>
      <c r="T191" s="4">
        <v>389.75036504379301</v>
      </c>
    </row>
    <row r="192" spans="2:24" s="5" customFormat="1" ht="14">
      <c r="B192" s="5" t="s">
        <v>1982</v>
      </c>
      <c r="C192" s="5" t="s">
        <v>761</v>
      </c>
      <c r="D192" s="5" t="s">
        <v>761</v>
      </c>
      <c r="E192" s="5" t="str">
        <f t="shared" si="2"/>
        <v>300683</v>
      </c>
      <c r="F192" s="5" t="s">
        <v>18</v>
      </c>
      <c r="G192" s="5" t="s">
        <v>762</v>
      </c>
      <c r="H192" s="5" t="s">
        <v>45</v>
      </c>
      <c r="I192" s="5" t="s">
        <v>49</v>
      </c>
      <c r="J192" s="5" t="s">
        <v>50</v>
      </c>
      <c r="K192" s="6">
        <v>30.699486897084</v>
      </c>
      <c r="L192" s="6">
        <v>34.309199999999997</v>
      </c>
      <c r="M192" s="5" t="s">
        <v>23</v>
      </c>
      <c r="N192" s="7">
        <v>762</v>
      </c>
      <c r="O192" s="7">
        <v>659</v>
      </c>
      <c r="P192" s="7">
        <v>311</v>
      </c>
      <c r="Q192" s="7">
        <v>290</v>
      </c>
      <c r="R192" s="7">
        <v>263</v>
      </c>
      <c r="S192" s="5" t="s">
        <v>763</v>
      </c>
      <c r="T192" s="6">
        <v>48.167183293580003</v>
      </c>
      <c r="U192" s="45">
        <v>3</v>
      </c>
      <c r="V192" s="45">
        <v>15</v>
      </c>
      <c r="W192" s="45">
        <v>16</v>
      </c>
      <c r="X192" s="45">
        <v>1</v>
      </c>
    </row>
    <row r="193" spans="2:24" s="5" customFormat="1" ht="14">
      <c r="B193" s="5" t="s">
        <v>1984</v>
      </c>
      <c r="C193" s="5" t="s">
        <v>764</v>
      </c>
      <c r="D193" s="5" t="s">
        <v>764</v>
      </c>
      <c r="E193" s="5" t="str">
        <f t="shared" si="2"/>
        <v>300685</v>
      </c>
      <c r="F193" s="5" t="s">
        <v>18</v>
      </c>
      <c r="G193" s="5" t="s">
        <v>765</v>
      </c>
      <c r="H193" s="5" t="s">
        <v>45</v>
      </c>
      <c r="I193" s="5" t="s">
        <v>123</v>
      </c>
      <c r="J193" s="5" t="s">
        <v>50</v>
      </c>
      <c r="K193" s="6">
        <v>121.30493841819001</v>
      </c>
      <c r="L193" s="6">
        <v>50.156399999999998</v>
      </c>
      <c r="M193" s="5" t="s">
        <v>23</v>
      </c>
      <c r="N193" s="7">
        <v>654</v>
      </c>
      <c r="O193" s="7">
        <v>541</v>
      </c>
      <c r="P193" s="7">
        <v>415</v>
      </c>
      <c r="Q193" s="7">
        <v>411</v>
      </c>
      <c r="R193" s="7">
        <v>318</v>
      </c>
      <c r="S193" s="5" t="s">
        <v>766</v>
      </c>
      <c r="T193" s="6">
        <v>207.526929008553</v>
      </c>
      <c r="U193" s="45">
        <v>18</v>
      </c>
      <c r="V193" s="45">
        <v>82</v>
      </c>
      <c r="W193" s="45">
        <v>19</v>
      </c>
      <c r="X193" s="45">
        <v>10</v>
      </c>
    </row>
    <row r="194" spans="2:24">
      <c r="B194" s="8" t="s">
        <v>767</v>
      </c>
      <c r="C194" s="8" t="s">
        <v>768</v>
      </c>
      <c r="D194" t="s">
        <v>768</v>
      </c>
      <c r="E194" t="str">
        <f t="shared" ref="E194:E257" si="3">LEFT(B194,6)</f>
        <v>300702</v>
      </c>
      <c r="F194" t="s">
        <v>27</v>
      </c>
      <c r="G194" t="s">
        <v>769</v>
      </c>
      <c r="H194" t="s">
        <v>45</v>
      </c>
      <c r="I194" t="s">
        <v>21</v>
      </c>
      <c r="J194" t="s">
        <v>104</v>
      </c>
      <c r="K194" s="4">
        <v>75.706174295517002</v>
      </c>
      <c r="L194" s="4">
        <v>90.990000000000009</v>
      </c>
      <c r="M194" t="s">
        <v>23</v>
      </c>
      <c r="N194" s="3">
        <v>3270</v>
      </c>
      <c r="O194" s="3">
        <v>2893</v>
      </c>
      <c r="P194" s="3">
        <v>2663</v>
      </c>
      <c r="Q194" s="3">
        <v>2553</v>
      </c>
      <c r="R194" t="s">
        <v>23</v>
      </c>
      <c r="S194" t="s">
        <v>770</v>
      </c>
      <c r="T194" s="4">
        <v>141.62830271011299</v>
      </c>
    </row>
    <row r="195" spans="2:24">
      <c r="B195" s="8" t="s">
        <v>771</v>
      </c>
      <c r="C195" s="8" t="s">
        <v>772</v>
      </c>
      <c r="D195" t="s">
        <v>772</v>
      </c>
      <c r="E195" t="str">
        <f t="shared" si="3"/>
        <v>300705</v>
      </c>
      <c r="F195" t="s">
        <v>27</v>
      </c>
      <c r="G195" t="s">
        <v>773</v>
      </c>
      <c r="H195" t="s">
        <v>45</v>
      </c>
      <c r="I195" t="s">
        <v>21</v>
      </c>
      <c r="J195" t="s">
        <v>21</v>
      </c>
      <c r="K195" s="4">
        <v>24.715410003795999</v>
      </c>
      <c r="L195" s="4">
        <v>36.701999999999998</v>
      </c>
      <c r="M195" t="s">
        <v>23</v>
      </c>
      <c r="N195" s="3">
        <v>1123</v>
      </c>
      <c r="O195" s="3">
        <v>862</v>
      </c>
      <c r="P195" s="3">
        <v>729</v>
      </c>
      <c r="Q195" s="3">
        <v>559</v>
      </c>
      <c r="R195" s="3">
        <v>606</v>
      </c>
      <c r="S195" t="s">
        <v>774</v>
      </c>
      <c r="T195" s="4">
        <v>46.885161755322997</v>
      </c>
    </row>
    <row r="196" spans="2:24">
      <c r="B196" s="8" t="s">
        <v>775</v>
      </c>
      <c r="C196" s="8" t="s">
        <v>776</v>
      </c>
      <c r="D196" t="s">
        <v>776</v>
      </c>
      <c r="E196" t="str">
        <f t="shared" si="3"/>
        <v>300723</v>
      </c>
      <c r="F196" t="s">
        <v>18</v>
      </c>
      <c r="G196" t="s">
        <v>777</v>
      </c>
      <c r="H196" t="s">
        <v>45</v>
      </c>
      <c r="I196" t="s">
        <v>21</v>
      </c>
      <c r="J196" t="s">
        <v>21</v>
      </c>
      <c r="K196" s="4">
        <v>38.700277387261998</v>
      </c>
      <c r="L196" s="4">
        <v>27.267600000000002</v>
      </c>
      <c r="M196" t="s">
        <v>23</v>
      </c>
      <c r="N196" s="3">
        <v>913</v>
      </c>
      <c r="O196" s="3">
        <v>829</v>
      </c>
      <c r="P196" s="3">
        <v>591</v>
      </c>
      <c r="Q196" s="3">
        <v>583</v>
      </c>
      <c r="R196" s="3">
        <v>633</v>
      </c>
      <c r="S196" t="s">
        <v>778</v>
      </c>
      <c r="T196" s="4">
        <v>42.766029826256997</v>
      </c>
    </row>
    <row r="197" spans="2:24" s="5" customFormat="1" ht="14">
      <c r="B197" s="5" t="s">
        <v>1992</v>
      </c>
      <c r="C197" s="5" t="s">
        <v>779</v>
      </c>
      <c r="D197" s="5" t="s">
        <v>779</v>
      </c>
      <c r="E197" s="5" t="str">
        <f t="shared" si="3"/>
        <v>300725</v>
      </c>
      <c r="F197" s="5" t="s">
        <v>18</v>
      </c>
      <c r="G197" s="5" t="s">
        <v>780</v>
      </c>
      <c r="H197" s="5" t="s">
        <v>45</v>
      </c>
      <c r="I197" s="5" t="s">
        <v>104</v>
      </c>
      <c r="J197" s="5" t="s">
        <v>50</v>
      </c>
      <c r="K197" s="6">
        <v>133.77383224479499</v>
      </c>
      <c r="L197" s="6">
        <v>63.215999999999994</v>
      </c>
      <c r="M197" s="5" t="s">
        <v>23</v>
      </c>
      <c r="N197" s="7">
        <v>652</v>
      </c>
      <c r="O197" s="7">
        <v>512</v>
      </c>
      <c r="P197" s="7">
        <v>427</v>
      </c>
      <c r="Q197" s="7">
        <v>467</v>
      </c>
      <c r="R197" s="7">
        <v>267</v>
      </c>
      <c r="S197" s="5" t="s">
        <v>781</v>
      </c>
      <c r="T197" s="6">
        <v>231.79811073064599</v>
      </c>
      <c r="U197" s="45">
        <v>15</v>
      </c>
      <c r="V197" s="45">
        <v>81</v>
      </c>
      <c r="W197" s="45">
        <v>19</v>
      </c>
      <c r="X197" s="45">
        <v>3</v>
      </c>
    </row>
    <row r="198" spans="2:24">
      <c r="B198" s="8" t="s">
        <v>782</v>
      </c>
      <c r="C198" s="8" t="s">
        <v>783</v>
      </c>
      <c r="D198" t="s">
        <v>783</v>
      </c>
      <c r="E198" t="str">
        <f t="shared" si="3"/>
        <v>300753</v>
      </c>
      <c r="F198" t="s">
        <v>18</v>
      </c>
      <c r="G198" t="s">
        <v>784</v>
      </c>
      <c r="H198" t="s">
        <v>45</v>
      </c>
      <c r="I198" t="s">
        <v>123</v>
      </c>
      <c r="J198" t="s">
        <v>123</v>
      </c>
      <c r="K198" s="4">
        <v>41.333856060483001</v>
      </c>
      <c r="L198" s="4">
        <v>78.929999999999993</v>
      </c>
      <c r="M198" t="s">
        <v>23</v>
      </c>
      <c r="N198" s="3">
        <v>661</v>
      </c>
      <c r="O198" s="3">
        <v>653</v>
      </c>
      <c r="P198" s="3">
        <v>622</v>
      </c>
      <c r="Q198" s="3">
        <v>534</v>
      </c>
      <c r="R198" s="3">
        <v>349</v>
      </c>
      <c r="S198" t="s">
        <v>785</v>
      </c>
      <c r="T198" s="4">
        <v>37.322476277539003</v>
      </c>
    </row>
    <row r="199" spans="2:24" s="5" customFormat="1">
      <c r="B199" s="5" t="s">
        <v>786</v>
      </c>
      <c r="C199" s="5" t="s">
        <v>787</v>
      </c>
      <c r="D199" s="5" t="s">
        <v>787</v>
      </c>
      <c r="E199" s="5" t="str">
        <f t="shared" si="3"/>
        <v>300759</v>
      </c>
      <c r="F199" s="5" t="s">
        <v>27</v>
      </c>
      <c r="G199" s="5" t="s">
        <v>788</v>
      </c>
      <c r="H199" s="5" t="s">
        <v>69</v>
      </c>
      <c r="I199" s="5" t="s">
        <v>40</v>
      </c>
      <c r="J199" s="5" t="s">
        <v>50</v>
      </c>
      <c r="K199" s="6">
        <v>51.755720022618</v>
      </c>
      <c r="L199" s="6">
        <v>189.4092</v>
      </c>
      <c r="M199" s="5" t="s">
        <v>23</v>
      </c>
      <c r="N199" s="7">
        <v>7393</v>
      </c>
      <c r="O199" s="7">
        <v>6171</v>
      </c>
      <c r="P199" s="7">
        <v>5166</v>
      </c>
      <c r="Q199" s="7">
        <v>4124</v>
      </c>
      <c r="R199" s="7">
        <v>3146</v>
      </c>
      <c r="S199" s="5" t="s">
        <v>789</v>
      </c>
      <c r="T199" s="6">
        <v>96.902249928209997</v>
      </c>
    </row>
    <row r="200" spans="2:24">
      <c r="B200" s="8" t="s">
        <v>790</v>
      </c>
      <c r="C200" s="8" t="s">
        <v>791</v>
      </c>
      <c r="D200" t="s">
        <v>791</v>
      </c>
      <c r="E200" t="str">
        <f t="shared" si="3"/>
        <v>300760</v>
      </c>
      <c r="F200" t="s">
        <v>27</v>
      </c>
      <c r="G200" t="s">
        <v>792</v>
      </c>
      <c r="H200" t="s">
        <v>45</v>
      </c>
      <c r="I200" t="s">
        <v>123</v>
      </c>
      <c r="J200" t="s">
        <v>123</v>
      </c>
      <c r="K200" s="4">
        <v>183.240542135065</v>
      </c>
      <c r="L200" s="4">
        <v>61.008000000000003</v>
      </c>
      <c r="M200" t="s">
        <v>23</v>
      </c>
      <c r="N200" s="3">
        <v>9819</v>
      </c>
      <c r="O200" s="3">
        <v>9234</v>
      </c>
      <c r="P200" s="3">
        <v>8320</v>
      </c>
      <c r="Q200" s="3">
        <v>7651</v>
      </c>
      <c r="R200" s="3">
        <v>9558</v>
      </c>
      <c r="S200" t="s">
        <v>793</v>
      </c>
      <c r="T200" s="4">
        <v>345.35942135135298</v>
      </c>
    </row>
    <row r="201" spans="2:24">
      <c r="B201" s="8" t="s">
        <v>794</v>
      </c>
      <c r="C201" s="8" t="s">
        <v>795</v>
      </c>
      <c r="D201" t="s">
        <v>795</v>
      </c>
      <c r="E201" t="str">
        <f t="shared" si="3"/>
        <v>300765</v>
      </c>
      <c r="F201" t="s">
        <v>27</v>
      </c>
      <c r="G201" t="s">
        <v>796</v>
      </c>
      <c r="H201" t="s">
        <v>45</v>
      </c>
      <c r="I201" t="s">
        <v>104</v>
      </c>
      <c r="J201" t="s">
        <v>104</v>
      </c>
      <c r="K201" s="4">
        <v>36.020000000000003</v>
      </c>
      <c r="L201" s="4">
        <v>65.572800000000001</v>
      </c>
      <c r="M201" t="s">
        <v>23</v>
      </c>
      <c r="N201" s="3">
        <v>1791</v>
      </c>
      <c r="O201" s="3">
        <v>1567</v>
      </c>
      <c r="P201" s="3">
        <v>1468</v>
      </c>
      <c r="Q201" s="3">
        <v>1380</v>
      </c>
      <c r="R201" s="3">
        <v>1515</v>
      </c>
      <c r="S201" t="s">
        <v>797</v>
      </c>
      <c r="T201" s="4">
        <v>46.293897588126001</v>
      </c>
    </row>
    <row r="202" spans="2:24">
      <c r="B202" s="8" t="s">
        <v>798</v>
      </c>
      <c r="C202" s="8" t="s">
        <v>799</v>
      </c>
      <c r="D202" t="s">
        <v>799</v>
      </c>
      <c r="E202" t="str">
        <f t="shared" si="3"/>
        <v>300832</v>
      </c>
      <c r="F202" t="s">
        <v>27</v>
      </c>
      <c r="G202" t="s">
        <v>800</v>
      </c>
      <c r="H202" t="s">
        <v>45</v>
      </c>
      <c r="I202" t="s">
        <v>123</v>
      </c>
      <c r="J202" t="s">
        <v>123</v>
      </c>
      <c r="K202" s="4">
        <v>37.67</v>
      </c>
      <c r="L202" s="4">
        <v>670.95839999999998</v>
      </c>
      <c r="M202" t="s">
        <v>23</v>
      </c>
      <c r="N202" s="3">
        <v>1760</v>
      </c>
      <c r="O202" t="s">
        <v>23</v>
      </c>
      <c r="P202" s="3">
        <v>1264</v>
      </c>
      <c r="Q202" s="3">
        <v>1198</v>
      </c>
      <c r="R202" s="3">
        <v>1032</v>
      </c>
      <c r="S202" t="s">
        <v>801</v>
      </c>
      <c r="T202" s="4">
        <v>146.54935908575601</v>
      </c>
    </row>
    <row r="203" spans="2:24" s="5" customFormat="1">
      <c r="B203" s="5" t="s">
        <v>802</v>
      </c>
      <c r="C203" s="5" t="s">
        <v>803</v>
      </c>
      <c r="D203" s="5" t="s">
        <v>803</v>
      </c>
      <c r="E203" s="5" t="str">
        <f t="shared" si="3"/>
        <v>300841</v>
      </c>
      <c r="F203" s="5" t="s">
        <v>74</v>
      </c>
      <c r="G203" s="5" t="s">
        <v>804</v>
      </c>
      <c r="H203" s="5" t="s">
        <v>45</v>
      </c>
      <c r="I203" s="5" t="s">
        <v>49</v>
      </c>
      <c r="J203" s="5" t="s">
        <v>50</v>
      </c>
      <c r="K203" s="6">
        <v>84.44</v>
      </c>
      <c r="L203" s="6">
        <v>910.35839999999996</v>
      </c>
      <c r="M203" s="5" t="s">
        <v>23</v>
      </c>
      <c r="N203" s="7">
        <v>283</v>
      </c>
      <c r="O203" s="7">
        <v>265</v>
      </c>
      <c r="P203" s="7">
        <v>183</v>
      </c>
      <c r="Q203" s="7">
        <v>179</v>
      </c>
      <c r="R203" s="7">
        <v>191</v>
      </c>
      <c r="S203" s="5" t="s">
        <v>805</v>
      </c>
      <c r="T203" s="6">
        <v>480.09</v>
      </c>
    </row>
    <row r="204" spans="2:24">
      <c r="B204" s="8" t="s">
        <v>806</v>
      </c>
      <c r="C204" s="8" t="s">
        <v>807</v>
      </c>
      <c r="D204" t="s">
        <v>807</v>
      </c>
      <c r="E204" t="str">
        <f t="shared" si="3"/>
        <v>300869</v>
      </c>
      <c r="F204" t="s">
        <v>27</v>
      </c>
      <c r="G204" t="s">
        <v>808</v>
      </c>
      <c r="H204" t="s">
        <v>45</v>
      </c>
      <c r="I204" t="s">
        <v>123</v>
      </c>
      <c r="J204" t="s">
        <v>123</v>
      </c>
      <c r="K204" s="4">
        <v>55</v>
      </c>
      <c r="L204" s="4">
        <v>2447.268</v>
      </c>
      <c r="M204" t="s">
        <v>23</v>
      </c>
      <c r="N204" s="3">
        <v>1200</v>
      </c>
      <c r="O204" s="3">
        <v>1147</v>
      </c>
      <c r="P204" s="3">
        <v>1173</v>
      </c>
      <c r="Q204" s="3">
        <v>1197</v>
      </c>
      <c r="R204" s="3">
        <v>1242</v>
      </c>
      <c r="S204" t="s">
        <v>809</v>
      </c>
      <c r="T204" s="4">
        <v>144.44999999999999</v>
      </c>
    </row>
    <row r="205" spans="2:24">
      <c r="B205" s="8" t="s">
        <v>810</v>
      </c>
      <c r="C205" s="8" t="s">
        <v>811</v>
      </c>
      <c r="D205" t="s">
        <v>811</v>
      </c>
      <c r="E205" t="str">
        <f t="shared" si="3"/>
        <v>300878</v>
      </c>
      <c r="F205" t="s">
        <v>18</v>
      </c>
      <c r="G205" t="s">
        <v>812</v>
      </c>
      <c r="H205" t="s">
        <v>45</v>
      </c>
      <c r="I205" t="s">
        <v>59</v>
      </c>
      <c r="J205" t="s">
        <v>21</v>
      </c>
      <c r="K205" s="4">
        <v>77</v>
      </c>
      <c r="L205" s="4">
        <v>171.75960000000001</v>
      </c>
      <c r="M205" t="s">
        <v>23</v>
      </c>
      <c r="N205" s="3">
        <v>939</v>
      </c>
      <c r="O205" s="3">
        <v>950</v>
      </c>
      <c r="P205" s="3">
        <v>905</v>
      </c>
      <c r="Q205" s="3">
        <v>659</v>
      </c>
      <c r="R205" t="s">
        <v>23</v>
      </c>
      <c r="S205" t="s">
        <v>813</v>
      </c>
      <c r="T205" s="4">
        <v>61.2</v>
      </c>
    </row>
    <row r="206" spans="2:24">
      <c r="B206" s="8" t="s">
        <v>814</v>
      </c>
      <c r="C206" s="8" t="s">
        <v>815</v>
      </c>
      <c r="D206" t="s">
        <v>815</v>
      </c>
      <c r="E206" t="str">
        <f t="shared" si="3"/>
        <v>300896</v>
      </c>
      <c r="F206" t="s">
        <v>18</v>
      </c>
      <c r="G206" t="s">
        <v>816</v>
      </c>
      <c r="H206" t="s">
        <v>45</v>
      </c>
      <c r="I206" t="s">
        <v>123</v>
      </c>
      <c r="J206" t="s">
        <v>123</v>
      </c>
      <c r="K206" s="4">
        <v>320</v>
      </c>
      <c r="L206" s="4">
        <v>921.9695999999999</v>
      </c>
      <c r="M206" t="s">
        <v>23</v>
      </c>
      <c r="N206" s="3">
        <v>315</v>
      </c>
      <c r="O206" s="3">
        <v>289</v>
      </c>
      <c r="P206" s="3">
        <v>250</v>
      </c>
      <c r="Q206" s="3">
        <v>183</v>
      </c>
      <c r="R206" t="s">
        <v>23</v>
      </c>
      <c r="S206" t="s">
        <v>817</v>
      </c>
      <c r="T206" s="4">
        <v>531.9</v>
      </c>
    </row>
    <row r="207" spans="2:24">
      <c r="B207" s="8" t="s">
        <v>818</v>
      </c>
      <c r="C207" s="8" t="s">
        <v>819</v>
      </c>
      <c r="D207" t="s">
        <v>819</v>
      </c>
      <c r="E207" t="str">
        <f t="shared" si="3"/>
        <v>600055</v>
      </c>
      <c r="F207" t="s">
        <v>18</v>
      </c>
      <c r="G207" t="s">
        <v>820</v>
      </c>
      <c r="H207" t="s">
        <v>45</v>
      </c>
      <c r="I207" t="s">
        <v>123</v>
      </c>
      <c r="J207" t="s">
        <v>123</v>
      </c>
      <c r="K207" s="4">
        <v>109.58739816712399</v>
      </c>
      <c r="L207" s="4">
        <v>19.112400000000001</v>
      </c>
      <c r="M207" t="s">
        <v>23</v>
      </c>
      <c r="N207" s="3">
        <v>672</v>
      </c>
      <c r="O207" s="3">
        <v>743</v>
      </c>
      <c r="P207" s="3">
        <v>806</v>
      </c>
      <c r="Q207" s="3">
        <v>800</v>
      </c>
      <c r="R207" s="3">
        <v>786</v>
      </c>
      <c r="S207" t="s">
        <v>821</v>
      </c>
      <c r="T207" s="4">
        <v>118.07869547928</v>
      </c>
    </row>
    <row r="208" spans="2:24">
      <c r="B208" s="8" t="s">
        <v>822</v>
      </c>
      <c r="C208" s="8" t="s">
        <v>823</v>
      </c>
      <c r="D208" t="s">
        <v>823</v>
      </c>
      <c r="E208" t="str">
        <f t="shared" si="3"/>
        <v>600056</v>
      </c>
      <c r="F208" t="s">
        <v>27</v>
      </c>
      <c r="G208" t="s">
        <v>824</v>
      </c>
      <c r="H208" t="s">
        <v>45</v>
      </c>
      <c r="I208" t="s">
        <v>30</v>
      </c>
      <c r="J208" t="s">
        <v>30</v>
      </c>
      <c r="K208" s="4">
        <v>92.8798717361</v>
      </c>
      <c r="L208" s="4">
        <v>8.8163999999999998</v>
      </c>
      <c r="M208" t="s">
        <v>23</v>
      </c>
      <c r="N208" s="3">
        <v>8767</v>
      </c>
      <c r="O208" s="3">
        <v>8610</v>
      </c>
      <c r="P208" s="3">
        <v>7930</v>
      </c>
      <c r="Q208" s="3">
        <v>7788</v>
      </c>
      <c r="R208" s="3">
        <v>6469</v>
      </c>
      <c r="S208" t="s">
        <v>825</v>
      </c>
      <c r="T208" s="4">
        <v>110.53884456932001</v>
      </c>
    </row>
    <row r="209" spans="2:20">
      <c r="B209" s="8" t="s">
        <v>826</v>
      </c>
      <c r="C209" s="8" t="s">
        <v>827</v>
      </c>
      <c r="D209" t="s">
        <v>827</v>
      </c>
      <c r="E209" t="str">
        <f t="shared" si="3"/>
        <v>600062</v>
      </c>
      <c r="F209" t="s">
        <v>27</v>
      </c>
      <c r="G209" t="s">
        <v>828</v>
      </c>
      <c r="H209" t="s">
        <v>45</v>
      </c>
      <c r="I209" t="s">
        <v>21</v>
      </c>
      <c r="J209" t="s">
        <v>21</v>
      </c>
      <c r="K209" s="4">
        <v>76.411563647741005</v>
      </c>
      <c r="L209" s="4">
        <v>-1.8287999999999998</v>
      </c>
      <c r="M209" t="s">
        <v>23</v>
      </c>
      <c r="N209" s="3">
        <v>12276</v>
      </c>
      <c r="O209" s="3">
        <v>12010</v>
      </c>
      <c r="P209" s="3">
        <v>12479</v>
      </c>
      <c r="Q209" s="3">
        <v>12876</v>
      </c>
      <c r="R209" s="3">
        <v>14843</v>
      </c>
      <c r="S209" t="s">
        <v>829</v>
      </c>
      <c r="T209" s="4">
        <v>75.677226194100001</v>
      </c>
    </row>
    <row r="210" spans="2:20">
      <c r="B210" s="8" t="s">
        <v>830</v>
      </c>
      <c r="C210" s="8" t="s">
        <v>831</v>
      </c>
      <c r="D210" t="s">
        <v>831</v>
      </c>
      <c r="E210" t="str">
        <f t="shared" si="3"/>
        <v>600079</v>
      </c>
      <c r="F210" t="s">
        <v>27</v>
      </c>
      <c r="G210" t="s">
        <v>832</v>
      </c>
      <c r="H210" t="s">
        <v>45</v>
      </c>
      <c r="I210" t="s">
        <v>21</v>
      </c>
      <c r="J210" t="s">
        <v>21</v>
      </c>
      <c r="K210" s="4">
        <v>149.29495955964401</v>
      </c>
      <c r="L210" s="4">
        <v>64.509599999999992</v>
      </c>
      <c r="M210" t="s">
        <v>23</v>
      </c>
      <c r="N210" s="3">
        <v>15711</v>
      </c>
      <c r="O210" s="3">
        <v>15137</v>
      </c>
      <c r="P210" s="3">
        <v>13873</v>
      </c>
      <c r="Q210" s="3">
        <v>13030</v>
      </c>
      <c r="R210" s="3">
        <v>12344</v>
      </c>
      <c r="S210" t="s">
        <v>833</v>
      </c>
      <c r="T210" s="4">
        <v>375.26817802731301</v>
      </c>
    </row>
    <row r="211" spans="2:20" s="5" customFormat="1">
      <c r="B211" s="5" t="s">
        <v>834</v>
      </c>
      <c r="C211" s="5" t="s">
        <v>835</v>
      </c>
      <c r="D211" s="5" t="s">
        <v>835</v>
      </c>
      <c r="E211" s="5" t="str">
        <f t="shared" si="3"/>
        <v>600080</v>
      </c>
      <c r="F211" s="5" t="s">
        <v>18</v>
      </c>
      <c r="G211" s="5" t="s">
        <v>836</v>
      </c>
      <c r="H211" s="5" t="s">
        <v>45</v>
      </c>
      <c r="I211" s="5" t="s">
        <v>49</v>
      </c>
      <c r="J211" s="5" t="s">
        <v>50</v>
      </c>
      <c r="K211" s="6">
        <v>23.500058284028999</v>
      </c>
      <c r="L211" s="6">
        <v>-14.752799999999999</v>
      </c>
      <c r="M211" s="5" t="s">
        <v>23</v>
      </c>
      <c r="N211" s="7">
        <v>770</v>
      </c>
      <c r="O211" s="7">
        <v>770</v>
      </c>
      <c r="P211" s="7">
        <v>772</v>
      </c>
      <c r="Q211" s="7">
        <v>755</v>
      </c>
      <c r="R211" s="7">
        <v>754</v>
      </c>
      <c r="S211" s="5" t="s">
        <v>837</v>
      </c>
      <c r="T211" s="6">
        <v>23.791381230319001</v>
      </c>
    </row>
    <row r="212" spans="2:20">
      <c r="B212" s="8" t="s">
        <v>838</v>
      </c>
      <c r="C212" s="8" t="s">
        <v>839</v>
      </c>
      <c r="D212" t="s">
        <v>839</v>
      </c>
      <c r="E212" t="str">
        <f t="shared" si="3"/>
        <v>600085</v>
      </c>
      <c r="F212" t="s">
        <v>27</v>
      </c>
      <c r="G212" t="s">
        <v>840</v>
      </c>
      <c r="H212" t="s">
        <v>45</v>
      </c>
      <c r="I212" t="s">
        <v>59</v>
      </c>
      <c r="J212" t="s">
        <v>60</v>
      </c>
      <c r="K212" s="4">
        <v>256.73076061038302</v>
      </c>
      <c r="L212" s="4">
        <v>-0.48719999999999997</v>
      </c>
      <c r="M212" t="s">
        <v>23</v>
      </c>
      <c r="N212" s="3">
        <v>18398</v>
      </c>
      <c r="O212" s="3">
        <v>17139</v>
      </c>
      <c r="P212" s="3">
        <v>16273</v>
      </c>
      <c r="Q212" s="3">
        <v>15414</v>
      </c>
      <c r="R212" s="3">
        <v>14764</v>
      </c>
      <c r="S212" t="s">
        <v>841</v>
      </c>
      <c r="T212" s="4">
        <v>246.15760505841101</v>
      </c>
    </row>
    <row r="213" spans="2:20">
      <c r="B213" s="8" t="s">
        <v>842</v>
      </c>
      <c r="C213" s="8" t="s">
        <v>843</v>
      </c>
      <c r="D213" t="s">
        <v>843</v>
      </c>
      <c r="E213" t="str">
        <f t="shared" si="3"/>
        <v>600090</v>
      </c>
      <c r="F213" t="s">
        <v>27</v>
      </c>
      <c r="G213" t="s">
        <v>844</v>
      </c>
      <c r="H213" t="s">
        <v>29</v>
      </c>
      <c r="I213" t="s">
        <v>30</v>
      </c>
      <c r="J213" t="s">
        <v>30</v>
      </c>
      <c r="K213" s="4">
        <v>19.349454746186002</v>
      </c>
      <c r="L213" s="4">
        <v>-49.199999999999996</v>
      </c>
      <c r="M213" t="s">
        <v>23</v>
      </c>
      <c r="N213" s="3">
        <v>959</v>
      </c>
      <c r="O213" s="3">
        <v>1103</v>
      </c>
      <c r="P213" s="3">
        <v>1039</v>
      </c>
      <c r="Q213" s="3">
        <v>1030</v>
      </c>
      <c r="R213" s="3">
        <v>2203</v>
      </c>
      <c r="S213" t="s">
        <v>845</v>
      </c>
      <c r="T213" s="4">
        <v>8.2004832019550005</v>
      </c>
    </row>
    <row r="214" spans="2:20">
      <c r="B214" s="8" t="s">
        <v>846</v>
      </c>
      <c r="C214" s="8" t="s">
        <v>847</v>
      </c>
      <c r="D214" t="s">
        <v>847</v>
      </c>
      <c r="E214" t="str">
        <f t="shared" si="3"/>
        <v>600129</v>
      </c>
      <c r="F214" t="s">
        <v>27</v>
      </c>
      <c r="G214" t="s">
        <v>848</v>
      </c>
      <c r="H214" t="s">
        <v>45</v>
      </c>
      <c r="I214" t="s">
        <v>59</v>
      </c>
      <c r="J214" t="s">
        <v>60</v>
      </c>
      <c r="K214" s="4">
        <v>26.306313060941001</v>
      </c>
      <c r="L214" s="4">
        <v>25.0776</v>
      </c>
      <c r="M214" t="s">
        <v>23</v>
      </c>
      <c r="N214" s="3">
        <v>13292</v>
      </c>
      <c r="O214" s="3">
        <v>13494</v>
      </c>
      <c r="P214" s="3">
        <v>14301</v>
      </c>
      <c r="Q214" s="3">
        <v>14363</v>
      </c>
      <c r="R214" s="3">
        <v>12282</v>
      </c>
      <c r="S214" t="s">
        <v>849</v>
      </c>
      <c r="T214" s="4">
        <v>33.614903105042004</v>
      </c>
    </row>
    <row r="215" spans="2:20" s="5" customFormat="1">
      <c r="B215" s="5" t="s">
        <v>850</v>
      </c>
      <c r="C215" s="5" t="s">
        <v>851</v>
      </c>
      <c r="D215" s="5" t="s">
        <v>851</v>
      </c>
      <c r="E215" s="5" t="str">
        <f t="shared" si="3"/>
        <v>600161</v>
      </c>
      <c r="F215" s="5" t="s">
        <v>27</v>
      </c>
      <c r="G215" s="5" t="s">
        <v>852</v>
      </c>
      <c r="H215" s="5" t="s">
        <v>45</v>
      </c>
      <c r="I215" s="5" t="s">
        <v>49</v>
      </c>
      <c r="J215" s="5" t="s">
        <v>50</v>
      </c>
      <c r="K215" s="6">
        <v>234.29527961653699</v>
      </c>
      <c r="L215" s="6">
        <v>55.967999999999996</v>
      </c>
      <c r="M215" s="5" t="s">
        <v>23</v>
      </c>
      <c r="N215" s="7">
        <v>3415</v>
      </c>
      <c r="O215" s="7">
        <v>3195</v>
      </c>
      <c r="P215" s="7">
        <v>1626</v>
      </c>
      <c r="Q215" s="7">
        <v>2627</v>
      </c>
      <c r="R215" s="7">
        <v>2680</v>
      </c>
      <c r="S215" s="5" t="s">
        <v>853</v>
      </c>
      <c r="T215" s="6">
        <v>397.70585457460902</v>
      </c>
    </row>
    <row r="216" spans="2:20" s="5" customFormat="1">
      <c r="B216" s="5" t="s">
        <v>854</v>
      </c>
      <c r="C216" s="5" t="s">
        <v>855</v>
      </c>
      <c r="D216" s="5" t="s">
        <v>855</v>
      </c>
      <c r="E216" s="5" t="str">
        <f t="shared" si="3"/>
        <v>600196</v>
      </c>
      <c r="F216" s="5" t="s">
        <v>27</v>
      </c>
      <c r="G216" s="5" t="s">
        <v>856</v>
      </c>
      <c r="H216" s="5" t="s">
        <v>45</v>
      </c>
      <c r="I216" s="5" t="s">
        <v>49</v>
      </c>
      <c r="J216" s="5" t="s">
        <v>50</v>
      </c>
      <c r="K216" s="6">
        <v>337.81392118928699</v>
      </c>
      <c r="L216" s="6">
        <v>49.616400000000006</v>
      </c>
      <c r="M216" s="7">
        <v>30925</v>
      </c>
      <c r="N216" s="7">
        <v>31370</v>
      </c>
      <c r="O216" s="7">
        <v>28245</v>
      </c>
      <c r="P216" s="7">
        <v>28848</v>
      </c>
      <c r="Q216" s="7">
        <v>19523</v>
      </c>
      <c r="R216" s="7">
        <v>17842</v>
      </c>
      <c r="S216" s="5" t="s">
        <v>857</v>
      </c>
      <c r="T216" s="6">
        <v>666.14276651810405</v>
      </c>
    </row>
    <row r="217" spans="2:20">
      <c r="B217" s="8" t="s">
        <v>858</v>
      </c>
      <c r="C217" s="8" t="s">
        <v>859</v>
      </c>
      <c r="D217" t="s">
        <v>859</v>
      </c>
      <c r="E217" t="str">
        <f t="shared" si="3"/>
        <v>600200</v>
      </c>
      <c r="F217" t="s">
        <v>23</v>
      </c>
      <c r="G217" t="s">
        <v>860</v>
      </c>
      <c r="H217" t="s">
        <v>861</v>
      </c>
      <c r="I217" t="s">
        <v>21</v>
      </c>
      <c r="J217" t="s">
        <v>30</v>
      </c>
      <c r="K217" s="4">
        <v>39.727097772013003</v>
      </c>
      <c r="L217" s="4">
        <v>-1.3704000000000001</v>
      </c>
      <c r="M217" t="s">
        <v>23</v>
      </c>
      <c r="N217" s="3">
        <v>1264</v>
      </c>
      <c r="O217" s="3">
        <v>1791</v>
      </c>
      <c r="P217" s="3">
        <v>1844</v>
      </c>
      <c r="Q217" s="3">
        <v>1921</v>
      </c>
      <c r="R217" s="3">
        <v>1332</v>
      </c>
      <c r="S217" t="s">
        <v>862</v>
      </c>
      <c r="T217" s="4">
        <v>40.836793240505003</v>
      </c>
    </row>
    <row r="218" spans="2:20">
      <c r="B218" s="8" t="s">
        <v>863</v>
      </c>
      <c r="C218" s="8" t="s">
        <v>864</v>
      </c>
      <c r="D218" t="s">
        <v>864</v>
      </c>
      <c r="E218" t="str">
        <f t="shared" si="3"/>
        <v>600211</v>
      </c>
      <c r="F218" t="s">
        <v>18</v>
      </c>
      <c r="G218" t="s">
        <v>865</v>
      </c>
      <c r="H218" t="s">
        <v>45</v>
      </c>
      <c r="I218" t="s">
        <v>59</v>
      </c>
      <c r="J218" t="s">
        <v>21</v>
      </c>
      <c r="K218" s="4">
        <v>40.097618976669999</v>
      </c>
      <c r="L218" s="4">
        <v>109.78079999999999</v>
      </c>
      <c r="M218" t="s">
        <v>23</v>
      </c>
      <c r="N218" s="3">
        <v>476</v>
      </c>
      <c r="O218" s="3">
        <v>466</v>
      </c>
      <c r="P218" s="3">
        <v>465</v>
      </c>
      <c r="Q218" s="3">
        <v>479</v>
      </c>
      <c r="R218" s="3">
        <v>451</v>
      </c>
      <c r="S218" t="s">
        <v>866</v>
      </c>
      <c r="T218" s="4">
        <v>110.67599239338401</v>
      </c>
    </row>
    <row r="219" spans="2:20">
      <c r="B219" s="8" t="s">
        <v>867</v>
      </c>
      <c r="C219" s="8" t="s">
        <v>868</v>
      </c>
      <c r="D219" t="s">
        <v>868</v>
      </c>
      <c r="E219" t="str">
        <f t="shared" si="3"/>
        <v>600216</v>
      </c>
      <c r="F219" t="s">
        <v>27</v>
      </c>
      <c r="G219" t="s">
        <v>869</v>
      </c>
      <c r="H219" t="s">
        <v>45</v>
      </c>
      <c r="I219" t="s">
        <v>104</v>
      </c>
      <c r="J219" t="s">
        <v>104</v>
      </c>
      <c r="K219" s="4">
        <v>57.916330672114</v>
      </c>
      <c r="L219" s="4">
        <v>31.654799999999998</v>
      </c>
      <c r="M219" t="s">
        <v>23</v>
      </c>
      <c r="N219" s="3">
        <v>6417</v>
      </c>
      <c r="O219" s="3">
        <v>6896</v>
      </c>
      <c r="P219" s="3">
        <v>6946</v>
      </c>
      <c r="Q219" s="3">
        <v>6581</v>
      </c>
      <c r="R219" s="3">
        <v>6256</v>
      </c>
      <c r="S219" t="s">
        <v>870</v>
      </c>
      <c r="T219" s="4">
        <v>67.415888616877993</v>
      </c>
    </row>
    <row r="220" spans="2:20">
      <c r="B220" s="8" t="s">
        <v>871</v>
      </c>
      <c r="C220" s="8" t="s">
        <v>872</v>
      </c>
      <c r="D220" t="s">
        <v>872</v>
      </c>
      <c r="E220" t="str">
        <f t="shared" si="3"/>
        <v>600222</v>
      </c>
      <c r="F220" t="s">
        <v>27</v>
      </c>
      <c r="G220" t="s">
        <v>873</v>
      </c>
      <c r="H220" t="s">
        <v>45</v>
      </c>
      <c r="I220" t="s">
        <v>59</v>
      </c>
      <c r="J220" t="s">
        <v>60</v>
      </c>
      <c r="K220" s="4">
        <v>14.013662415741001</v>
      </c>
      <c r="L220" s="4">
        <v>25.8264</v>
      </c>
      <c r="M220" t="s">
        <v>23</v>
      </c>
      <c r="N220" s="3">
        <v>2168</v>
      </c>
      <c r="O220" s="3">
        <v>1817</v>
      </c>
      <c r="P220" s="3">
        <v>1675</v>
      </c>
      <c r="Q220" s="3">
        <v>1502</v>
      </c>
      <c r="R220" s="3">
        <v>1313</v>
      </c>
      <c r="S220" t="s">
        <v>874</v>
      </c>
      <c r="T220" s="4">
        <v>17.35322116515</v>
      </c>
    </row>
    <row r="221" spans="2:20">
      <c r="B221" s="8" t="s">
        <v>875</v>
      </c>
      <c r="C221" s="8" t="s">
        <v>876</v>
      </c>
      <c r="D221" t="s">
        <v>876</v>
      </c>
      <c r="E221" t="str">
        <f t="shared" si="3"/>
        <v>600227</v>
      </c>
      <c r="F221" t="s">
        <v>27</v>
      </c>
      <c r="G221" t="s">
        <v>877</v>
      </c>
      <c r="H221" t="s">
        <v>45</v>
      </c>
      <c r="I221" t="s">
        <v>21</v>
      </c>
      <c r="J221" t="s">
        <v>21</v>
      </c>
      <c r="K221" s="4">
        <v>10.733181498567999</v>
      </c>
      <c r="L221" s="4">
        <v>0.75119999999999998</v>
      </c>
      <c r="M221" t="s">
        <v>23</v>
      </c>
      <c r="N221" s="3">
        <v>1238</v>
      </c>
      <c r="O221" s="3">
        <v>1244</v>
      </c>
      <c r="P221" s="3">
        <v>1710</v>
      </c>
      <c r="Q221" s="3">
        <v>2823</v>
      </c>
      <c r="R221" s="3">
        <v>1632</v>
      </c>
      <c r="S221" t="s">
        <v>878</v>
      </c>
      <c r="T221" s="4">
        <v>12.181309161073001</v>
      </c>
    </row>
    <row r="222" spans="2:20">
      <c r="B222" s="8" t="s">
        <v>879</v>
      </c>
      <c r="C222" s="8" t="s">
        <v>880</v>
      </c>
      <c r="D222" t="s">
        <v>880</v>
      </c>
      <c r="E222" t="str">
        <f t="shared" si="3"/>
        <v>600252</v>
      </c>
      <c r="F222" t="s">
        <v>27</v>
      </c>
      <c r="G222" t="s">
        <v>881</v>
      </c>
      <c r="H222" t="s">
        <v>45</v>
      </c>
      <c r="I222" t="s">
        <v>59</v>
      </c>
      <c r="J222" t="s">
        <v>60</v>
      </c>
      <c r="K222" s="4">
        <v>95.250144539922999</v>
      </c>
      <c r="L222" s="4">
        <v>14.7432</v>
      </c>
      <c r="M222" t="s">
        <v>23</v>
      </c>
      <c r="N222" s="3">
        <v>2469</v>
      </c>
      <c r="O222" s="3">
        <v>2434</v>
      </c>
      <c r="P222" s="3">
        <v>2216</v>
      </c>
      <c r="Q222" s="3">
        <v>2194</v>
      </c>
      <c r="R222" s="3">
        <v>2488</v>
      </c>
      <c r="S222" t="s">
        <v>882</v>
      </c>
      <c r="T222" s="4">
        <v>95.534330291076003</v>
      </c>
    </row>
    <row r="223" spans="2:20">
      <c r="B223" s="8" t="s">
        <v>883</v>
      </c>
      <c r="C223" s="8" t="s">
        <v>884</v>
      </c>
      <c r="D223" t="s">
        <v>884</v>
      </c>
      <c r="E223" t="str">
        <f t="shared" si="3"/>
        <v>600267</v>
      </c>
      <c r="F223" t="s">
        <v>27</v>
      </c>
      <c r="G223" t="s">
        <v>885</v>
      </c>
      <c r="H223" t="s">
        <v>45</v>
      </c>
      <c r="I223" t="s">
        <v>104</v>
      </c>
      <c r="J223" t="s">
        <v>104</v>
      </c>
      <c r="K223" s="4">
        <v>51.359414956883001</v>
      </c>
      <c r="L223" s="4">
        <v>32.794800000000002</v>
      </c>
      <c r="M223" t="s">
        <v>23</v>
      </c>
      <c r="N223" s="3">
        <v>8072</v>
      </c>
      <c r="O223" s="3">
        <v>9871</v>
      </c>
      <c r="P223" s="3">
        <v>9497</v>
      </c>
      <c r="Q223" s="3">
        <v>9441</v>
      </c>
      <c r="R223" s="3">
        <v>9293</v>
      </c>
      <c r="S223" t="s">
        <v>886</v>
      </c>
      <c r="T223" s="4">
        <v>87.632293017305003</v>
      </c>
    </row>
    <row r="224" spans="2:20">
      <c r="B224" s="8" t="s">
        <v>887</v>
      </c>
      <c r="C224" s="8" t="s">
        <v>888</v>
      </c>
      <c r="D224" t="s">
        <v>888</v>
      </c>
      <c r="E224" t="str">
        <f t="shared" si="3"/>
        <v>600272</v>
      </c>
      <c r="F224" t="s">
        <v>27</v>
      </c>
      <c r="G224" t="s">
        <v>889</v>
      </c>
      <c r="H224" t="s">
        <v>29</v>
      </c>
      <c r="I224" t="s">
        <v>30</v>
      </c>
      <c r="J224" t="s">
        <v>30</v>
      </c>
      <c r="K224" s="4">
        <v>8.0991983032379995</v>
      </c>
      <c r="L224" s="4">
        <v>4.6452</v>
      </c>
      <c r="M224" t="s">
        <v>23</v>
      </c>
      <c r="N224" s="3">
        <v>714</v>
      </c>
      <c r="O224" s="3">
        <v>955</v>
      </c>
      <c r="P224" s="3">
        <v>967</v>
      </c>
      <c r="Q224" s="3">
        <v>1038</v>
      </c>
      <c r="R224" s="3">
        <v>1228</v>
      </c>
      <c r="S224" t="s">
        <v>890</v>
      </c>
      <c r="T224" s="4">
        <v>8.3097310052939992</v>
      </c>
    </row>
    <row r="225" spans="2:20">
      <c r="B225" s="8" t="s">
        <v>891</v>
      </c>
      <c r="C225" s="8" t="s">
        <v>892</v>
      </c>
      <c r="D225" t="s">
        <v>892</v>
      </c>
      <c r="E225" t="str">
        <f t="shared" si="3"/>
        <v>600276</v>
      </c>
      <c r="F225" t="s">
        <v>27</v>
      </c>
      <c r="G225" t="s">
        <v>893</v>
      </c>
      <c r="H225" t="s">
        <v>45</v>
      </c>
      <c r="I225" t="s">
        <v>21</v>
      </c>
      <c r="J225" t="s">
        <v>21</v>
      </c>
      <c r="K225" s="4">
        <v>3122.7621683041061</v>
      </c>
      <c r="L225" s="4">
        <v>37.352399999999996</v>
      </c>
      <c r="M225" t="s">
        <v>23</v>
      </c>
      <c r="N225" s="3">
        <v>24431</v>
      </c>
      <c r="O225" s="3">
        <v>21016</v>
      </c>
      <c r="P225" s="3">
        <v>14864</v>
      </c>
      <c r="Q225" s="3">
        <v>12653</v>
      </c>
      <c r="R225" s="3">
        <v>10191</v>
      </c>
      <c r="S225" t="s">
        <v>894</v>
      </c>
      <c r="T225" s="4">
        <v>3739.599891410317</v>
      </c>
    </row>
    <row r="226" spans="2:20">
      <c r="B226" s="8" t="s">
        <v>895</v>
      </c>
      <c r="C226" s="8" t="s">
        <v>896</v>
      </c>
      <c r="D226" t="s">
        <v>896</v>
      </c>
      <c r="E226" t="str">
        <f t="shared" si="3"/>
        <v>600285</v>
      </c>
      <c r="F226" t="s">
        <v>27</v>
      </c>
      <c r="G226" t="s">
        <v>897</v>
      </c>
      <c r="H226" t="s">
        <v>45</v>
      </c>
      <c r="I226" t="s">
        <v>59</v>
      </c>
      <c r="J226" t="s">
        <v>60</v>
      </c>
      <c r="K226" s="4">
        <v>52.861903616120998</v>
      </c>
      <c r="L226" s="4">
        <v>14.294400000000001</v>
      </c>
      <c r="M226" t="s">
        <v>23</v>
      </c>
      <c r="N226" s="3">
        <v>2617</v>
      </c>
      <c r="O226" s="3">
        <v>2319</v>
      </c>
      <c r="P226" s="3">
        <v>2436</v>
      </c>
      <c r="Q226" s="3">
        <v>2191</v>
      </c>
      <c r="R226" s="3">
        <v>1935</v>
      </c>
      <c r="S226" t="s">
        <v>898</v>
      </c>
      <c r="T226" s="4">
        <v>51.022899285904998</v>
      </c>
    </row>
    <row r="227" spans="2:20">
      <c r="B227" s="8" t="s">
        <v>899</v>
      </c>
      <c r="C227" s="8" t="s">
        <v>900</v>
      </c>
      <c r="D227" t="s">
        <v>900</v>
      </c>
      <c r="E227" t="str">
        <f t="shared" si="3"/>
        <v>600329</v>
      </c>
      <c r="F227" t="s">
        <v>27</v>
      </c>
      <c r="G227" t="s">
        <v>901</v>
      </c>
      <c r="H227" t="s">
        <v>45</v>
      </c>
      <c r="I227" t="s">
        <v>59</v>
      </c>
      <c r="J227" t="s">
        <v>60</v>
      </c>
      <c r="K227" s="4">
        <v>33.589411222664999</v>
      </c>
      <c r="L227" s="4">
        <v>12.307199999999998</v>
      </c>
      <c r="M227" t="s">
        <v>23</v>
      </c>
      <c r="N227" s="3">
        <v>4720</v>
      </c>
      <c r="O227" s="3">
        <v>4642</v>
      </c>
      <c r="P227" s="3">
        <v>4430</v>
      </c>
      <c r="Q227" s="3">
        <v>4440</v>
      </c>
      <c r="R227" s="3">
        <v>4655</v>
      </c>
      <c r="S227" t="s">
        <v>902</v>
      </c>
      <c r="T227" s="4">
        <v>39.761425534314</v>
      </c>
    </row>
    <row r="228" spans="2:20">
      <c r="B228" s="8" t="s">
        <v>903</v>
      </c>
      <c r="C228" s="8" t="s">
        <v>904</v>
      </c>
      <c r="D228" t="s">
        <v>904</v>
      </c>
      <c r="E228" t="str">
        <f t="shared" si="3"/>
        <v>600332</v>
      </c>
      <c r="F228" t="s">
        <v>27</v>
      </c>
      <c r="G228" t="s">
        <v>905</v>
      </c>
      <c r="H228" t="s">
        <v>45</v>
      </c>
      <c r="I228" t="s">
        <v>59</v>
      </c>
      <c r="J228" t="s">
        <v>60</v>
      </c>
      <c r="K228" s="4">
        <v>40.253619761014001</v>
      </c>
      <c r="L228" s="4">
        <v>-5.1984000000000004</v>
      </c>
      <c r="M228" t="s">
        <v>23</v>
      </c>
      <c r="N228" s="3">
        <v>25853</v>
      </c>
      <c r="O228" s="3">
        <v>23131</v>
      </c>
      <c r="P228" s="3">
        <v>21955</v>
      </c>
      <c r="Q228" s="3">
        <v>22353</v>
      </c>
      <c r="R228" s="3">
        <v>14896</v>
      </c>
      <c r="S228" t="s">
        <v>906</v>
      </c>
      <c r="T228" s="4">
        <v>36.320536796832002</v>
      </c>
    </row>
    <row r="229" spans="2:20">
      <c r="B229" s="8" t="s">
        <v>907</v>
      </c>
      <c r="C229" s="8" t="s">
        <v>908</v>
      </c>
      <c r="D229" t="s">
        <v>908</v>
      </c>
      <c r="E229" t="str">
        <f t="shared" si="3"/>
        <v>600351</v>
      </c>
      <c r="F229" t="s">
        <v>27</v>
      </c>
      <c r="G229" t="s">
        <v>909</v>
      </c>
      <c r="H229" t="s">
        <v>45</v>
      </c>
      <c r="I229" t="s">
        <v>59</v>
      </c>
      <c r="J229" t="s">
        <v>60</v>
      </c>
      <c r="K229" s="4">
        <v>42.718028170929998</v>
      </c>
      <c r="L229" s="4">
        <v>-0.49199999999999999</v>
      </c>
      <c r="M229" t="s">
        <v>23</v>
      </c>
      <c r="N229" s="3">
        <v>5603</v>
      </c>
      <c r="O229" s="3">
        <v>5478</v>
      </c>
      <c r="P229" s="3">
        <v>5742</v>
      </c>
      <c r="Q229" s="3">
        <v>5640</v>
      </c>
      <c r="R229" s="3">
        <v>6066</v>
      </c>
      <c r="S229" t="s">
        <v>910</v>
      </c>
      <c r="T229" s="4">
        <v>39.274074163252997</v>
      </c>
    </row>
    <row r="230" spans="2:20">
      <c r="B230" s="8" t="s">
        <v>911</v>
      </c>
      <c r="C230" s="8" t="s">
        <v>912</v>
      </c>
      <c r="D230" t="s">
        <v>912</v>
      </c>
      <c r="E230" t="str">
        <f t="shared" si="3"/>
        <v>600380</v>
      </c>
      <c r="F230" t="s">
        <v>27</v>
      </c>
      <c r="G230" t="s">
        <v>913</v>
      </c>
      <c r="H230" t="s">
        <v>45</v>
      </c>
      <c r="I230" t="s">
        <v>21</v>
      </c>
      <c r="J230" t="s">
        <v>21</v>
      </c>
      <c r="K230" s="4">
        <v>83.383882976768007</v>
      </c>
      <c r="L230" s="4">
        <v>35.800799999999995</v>
      </c>
      <c r="M230" t="s">
        <v>23</v>
      </c>
      <c r="N230" s="3">
        <v>12699</v>
      </c>
      <c r="O230" s="3">
        <v>10574</v>
      </c>
      <c r="P230" s="3">
        <v>9906</v>
      </c>
      <c r="Q230" s="3">
        <v>9430</v>
      </c>
      <c r="R230" s="3">
        <v>9032</v>
      </c>
      <c r="S230" t="s">
        <v>914</v>
      </c>
      <c r="T230" s="4">
        <v>116.960957703842</v>
      </c>
    </row>
    <row r="231" spans="2:20">
      <c r="B231" s="8" t="s">
        <v>915</v>
      </c>
      <c r="C231" s="8" t="s">
        <v>916</v>
      </c>
      <c r="D231" t="s">
        <v>916</v>
      </c>
      <c r="E231" t="str">
        <f t="shared" si="3"/>
        <v>600420</v>
      </c>
      <c r="F231" t="s">
        <v>27</v>
      </c>
      <c r="G231" t="s">
        <v>917</v>
      </c>
      <c r="H231" t="s">
        <v>45</v>
      </c>
      <c r="I231" t="s">
        <v>21</v>
      </c>
      <c r="J231" t="s">
        <v>21</v>
      </c>
      <c r="K231" s="4">
        <v>64.979686784869997</v>
      </c>
      <c r="L231" s="4">
        <v>2.6088</v>
      </c>
      <c r="M231" t="s">
        <v>23</v>
      </c>
      <c r="N231" s="3">
        <v>13117</v>
      </c>
      <c r="O231" s="3">
        <v>12374</v>
      </c>
      <c r="P231" s="3">
        <v>14246</v>
      </c>
      <c r="Q231" s="3">
        <v>14711</v>
      </c>
      <c r="R231" s="3">
        <v>5695</v>
      </c>
      <c r="S231" t="s">
        <v>918</v>
      </c>
      <c r="T231" s="4">
        <v>75.826708743170997</v>
      </c>
    </row>
    <row r="232" spans="2:20">
      <c r="B232" s="8" t="s">
        <v>919</v>
      </c>
      <c r="C232" s="8" t="s">
        <v>920</v>
      </c>
      <c r="D232" t="s">
        <v>920</v>
      </c>
      <c r="E232" t="str">
        <f t="shared" si="3"/>
        <v>600422</v>
      </c>
      <c r="F232" t="s">
        <v>27</v>
      </c>
      <c r="G232" t="s">
        <v>921</v>
      </c>
      <c r="H232" t="s">
        <v>45</v>
      </c>
      <c r="I232" t="s">
        <v>59</v>
      </c>
      <c r="J232" t="s">
        <v>60</v>
      </c>
      <c r="K232" s="4">
        <v>82.134708555367993</v>
      </c>
      <c r="L232" s="4">
        <v>23.666399999999999</v>
      </c>
      <c r="M232" t="s">
        <v>23</v>
      </c>
      <c r="N232" s="3">
        <v>4261</v>
      </c>
      <c r="O232" s="3">
        <v>4121</v>
      </c>
      <c r="P232" s="3">
        <v>4469</v>
      </c>
      <c r="Q232" s="3">
        <v>4636</v>
      </c>
      <c r="R232" s="3">
        <v>4228</v>
      </c>
      <c r="S232" t="s">
        <v>922</v>
      </c>
      <c r="T232" s="4">
        <v>73.549061665123006</v>
      </c>
    </row>
    <row r="233" spans="2:20">
      <c r="B233" s="8" t="s">
        <v>923</v>
      </c>
      <c r="C233" s="8" t="s">
        <v>924</v>
      </c>
      <c r="D233" t="s">
        <v>924</v>
      </c>
      <c r="E233" t="str">
        <f t="shared" si="3"/>
        <v>600436</v>
      </c>
      <c r="F233" t="s">
        <v>27</v>
      </c>
      <c r="G233" t="s">
        <v>925</v>
      </c>
      <c r="H233" t="s">
        <v>45</v>
      </c>
      <c r="I233" t="s">
        <v>59</v>
      </c>
      <c r="J233" t="s">
        <v>60</v>
      </c>
      <c r="K233" s="4">
        <v>559.23401159672096</v>
      </c>
      <c r="L233" s="4">
        <v>54.211200000000005</v>
      </c>
      <c r="M233" t="s">
        <v>23</v>
      </c>
      <c r="N233" s="3">
        <v>2371</v>
      </c>
      <c r="O233" s="3">
        <v>2233</v>
      </c>
      <c r="P233" s="3">
        <v>2063</v>
      </c>
      <c r="Q233" s="3">
        <v>1763</v>
      </c>
      <c r="R233" s="3">
        <v>1653</v>
      </c>
      <c r="S233" t="s">
        <v>926</v>
      </c>
      <c r="T233" s="4">
        <v>1125.0954951625999</v>
      </c>
    </row>
    <row r="234" spans="2:20">
      <c r="B234" s="8" t="s">
        <v>927</v>
      </c>
      <c r="C234" s="8" t="s">
        <v>928</v>
      </c>
      <c r="D234" t="s">
        <v>928</v>
      </c>
      <c r="E234" t="str">
        <f t="shared" si="3"/>
        <v>600479</v>
      </c>
      <c r="F234" t="s">
        <v>27</v>
      </c>
      <c r="G234" t="s">
        <v>929</v>
      </c>
      <c r="H234" t="s">
        <v>45</v>
      </c>
      <c r="I234" t="s">
        <v>59</v>
      </c>
      <c r="J234" t="s">
        <v>60</v>
      </c>
      <c r="K234" s="4">
        <v>80.196244498368998</v>
      </c>
      <c r="L234" s="4">
        <v>9.0564</v>
      </c>
      <c r="M234" t="s">
        <v>23</v>
      </c>
      <c r="N234" s="3">
        <v>5028</v>
      </c>
      <c r="O234" s="3">
        <v>4847</v>
      </c>
      <c r="P234" s="3">
        <v>4521</v>
      </c>
      <c r="Q234" s="3">
        <v>4326</v>
      </c>
      <c r="R234" s="3">
        <v>4296</v>
      </c>
      <c r="S234" t="s">
        <v>930</v>
      </c>
      <c r="T234" s="4">
        <v>87.608528550811997</v>
      </c>
    </row>
    <row r="235" spans="2:20">
      <c r="B235" s="8" t="s">
        <v>931</v>
      </c>
      <c r="C235" s="8" t="s">
        <v>932</v>
      </c>
      <c r="D235" t="s">
        <v>932</v>
      </c>
      <c r="E235" t="str">
        <f t="shared" si="3"/>
        <v>600488</v>
      </c>
      <c r="F235" t="s">
        <v>27</v>
      </c>
      <c r="G235" t="s">
        <v>933</v>
      </c>
      <c r="H235" t="s">
        <v>45</v>
      </c>
      <c r="I235" t="s">
        <v>21</v>
      </c>
      <c r="J235" t="s">
        <v>104</v>
      </c>
      <c r="K235" s="4">
        <v>21.287272508228</v>
      </c>
      <c r="L235" s="4">
        <v>18.5076</v>
      </c>
      <c r="M235" t="s">
        <v>23</v>
      </c>
      <c r="N235" s="3">
        <v>2520</v>
      </c>
      <c r="O235" s="3">
        <v>2311</v>
      </c>
      <c r="P235" s="3">
        <v>2296</v>
      </c>
      <c r="Q235" s="3">
        <v>1310</v>
      </c>
      <c r="R235" s="3">
        <v>1338</v>
      </c>
      <c r="S235" t="s">
        <v>934</v>
      </c>
      <c r="T235" s="4">
        <v>26.319796133349001</v>
      </c>
    </row>
    <row r="236" spans="2:20">
      <c r="B236" s="8" t="s">
        <v>935</v>
      </c>
      <c r="C236" s="8" t="s">
        <v>936</v>
      </c>
      <c r="D236" t="s">
        <v>936</v>
      </c>
      <c r="E236" t="str">
        <f t="shared" si="3"/>
        <v>600511</v>
      </c>
      <c r="F236" t="s">
        <v>27</v>
      </c>
      <c r="G236" t="s">
        <v>937</v>
      </c>
      <c r="H236" t="s">
        <v>29</v>
      </c>
      <c r="I236" t="s">
        <v>30</v>
      </c>
      <c r="J236" t="s">
        <v>30</v>
      </c>
      <c r="K236" s="4">
        <v>115.011084282673</v>
      </c>
      <c r="L236" s="4">
        <v>34.095600000000005</v>
      </c>
      <c r="M236" t="s">
        <v>23</v>
      </c>
      <c r="N236" s="3">
        <v>2923</v>
      </c>
      <c r="O236" s="3">
        <v>2857</v>
      </c>
      <c r="P236" s="3">
        <v>2770</v>
      </c>
      <c r="Q236" s="3">
        <v>1790</v>
      </c>
      <c r="R236" s="3">
        <v>1632</v>
      </c>
      <c r="S236" t="s">
        <v>938</v>
      </c>
      <c r="T236" s="4">
        <v>191.57513288065999</v>
      </c>
    </row>
    <row r="237" spans="2:20">
      <c r="B237" s="8" t="s">
        <v>939</v>
      </c>
      <c r="C237" s="8" t="s">
        <v>940</v>
      </c>
      <c r="D237" t="s">
        <v>940</v>
      </c>
      <c r="E237" t="str">
        <f t="shared" si="3"/>
        <v>600513</v>
      </c>
      <c r="F237" t="s">
        <v>27</v>
      </c>
      <c r="G237" t="s">
        <v>941</v>
      </c>
      <c r="H237" t="s">
        <v>45</v>
      </c>
      <c r="I237" t="s">
        <v>21</v>
      </c>
      <c r="J237" t="s">
        <v>21</v>
      </c>
      <c r="K237" s="4">
        <v>36.796966325645997</v>
      </c>
      <c r="L237" s="4">
        <v>37.423200000000001</v>
      </c>
      <c r="M237" t="s">
        <v>23</v>
      </c>
      <c r="N237" s="3">
        <v>1414</v>
      </c>
      <c r="O237" s="3">
        <v>1321</v>
      </c>
      <c r="P237" s="3">
        <v>1182</v>
      </c>
      <c r="Q237" s="3">
        <v>1237</v>
      </c>
      <c r="R237" s="3">
        <v>1260</v>
      </c>
      <c r="S237" t="s">
        <v>942</v>
      </c>
      <c r="T237" s="4">
        <v>48.744713276599001</v>
      </c>
    </row>
    <row r="238" spans="2:20">
      <c r="B238" s="8" t="s">
        <v>943</v>
      </c>
      <c r="C238" s="8" t="s">
        <v>944</v>
      </c>
      <c r="D238" t="s">
        <v>944</v>
      </c>
      <c r="E238" t="str">
        <f t="shared" si="3"/>
        <v>600518</v>
      </c>
      <c r="F238" t="s">
        <v>27</v>
      </c>
      <c r="G238" t="s">
        <v>945</v>
      </c>
      <c r="H238" t="s">
        <v>45</v>
      </c>
      <c r="I238" t="s">
        <v>59</v>
      </c>
      <c r="J238" t="s">
        <v>60</v>
      </c>
      <c r="K238" s="4">
        <v>135.064469810563</v>
      </c>
      <c r="L238" s="4">
        <v>-29.324400000000001</v>
      </c>
      <c r="M238" t="s">
        <v>23</v>
      </c>
      <c r="N238" s="3">
        <v>9209</v>
      </c>
      <c r="O238" s="3">
        <v>12596</v>
      </c>
      <c r="P238" s="3">
        <v>11219</v>
      </c>
      <c r="Q238" s="3">
        <v>10037</v>
      </c>
      <c r="R238" s="3">
        <v>8880</v>
      </c>
      <c r="S238" t="s">
        <v>946</v>
      </c>
      <c r="T238" s="4">
        <v>109.423888643317</v>
      </c>
    </row>
    <row r="239" spans="2:20">
      <c r="B239" s="8" t="s">
        <v>947</v>
      </c>
      <c r="C239" s="8" t="s">
        <v>948</v>
      </c>
      <c r="D239" t="s">
        <v>948</v>
      </c>
      <c r="E239" t="str">
        <f t="shared" si="3"/>
        <v>600521</v>
      </c>
      <c r="F239" t="s">
        <v>27</v>
      </c>
      <c r="G239" t="s">
        <v>949</v>
      </c>
      <c r="H239" t="s">
        <v>45</v>
      </c>
      <c r="I239" t="s">
        <v>21</v>
      </c>
      <c r="J239" t="s">
        <v>104</v>
      </c>
      <c r="K239" s="4">
        <v>223.12505467652599</v>
      </c>
      <c r="L239" s="4">
        <v>60.4452</v>
      </c>
      <c r="M239" t="s">
        <v>23</v>
      </c>
      <c r="N239" s="3">
        <v>6050</v>
      </c>
      <c r="O239" s="3">
        <v>6214</v>
      </c>
      <c r="P239" s="3">
        <v>6065</v>
      </c>
      <c r="Q239" s="3">
        <v>5275</v>
      </c>
      <c r="R239" s="3">
        <v>4546</v>
      </c>
      <c r="S239" t="s">
        <v>950</v>
      </c>
      <c r="T239" s="4">
        <v>454.65529584076899</v>
      </c>
    </row>
    <row r="240" spans="2:20">
      <c r="B240" s="8" t="s">
        <v>951</v>
      </c>
      <c r="C240" s="8" t="s">
        <v>952</v>
      </c>
      <c r="D240" t="s">
        <v>952</v>
      </c>
      <c r="E240" t="str">
        <f t="shared" si="3"/>
        <v>600529</v>
      </c>
      <c r="F240" t="s">
        <v>27</v>
      </c>
      <c r="G240" t="s">
        <v>953</v>
      </c>
      <c r="H240" t="s">
        <v>45</v>
      </c>
      <c r="I240" t="s">
        <v>123</v>
      </c>
      <c r="J240" t="s">
        <v>123</v>
      </c>
      <c r="K240" s="4">
        <v>177.25469959259701</v>
      </c>
      <c r="L240" s="4">
        <v>74.047200000000004</v>
      </c>
      <c r="M240" t="s">
        <v>23</v>
      </c>
      <c r="N240" s="3">
        <v>5587</v>
      </c>
      <c r="O240" s="3">
        <v>5049</v>
      </c>
      <c r="P240" s="3">
        <v>5384</v>
      </c>
      <c r="Q240" s="3">
        <v>5343</v>
      </c>
      <c r="R240" s="3">
        <v>4852</v>
      </c>
      <c r="S240" t="s">
        <v>954</v>
      </c>
      <c r="T240" s="4">
        <v>289.671271174938</v>
      </c>
    </row>
    <row r="241" spans="2:20" s="5" customFormat="1">
      <c r="B241" s="5" t="s">
        <v>955</v>
      </c>
      <c r="C241" s="5" t="s">
        <v>956</v>
      </c>
      <c r="D241" s="5" t="s">
        <v>956</v>
      </c>
      <c r="E241" s="5" t="str">
        <f t="shared" si="3"/>
        <v>600530</v>
      </c>
      <c r="F241" s="5" t="s">
        <v>18</v>
      </c>
      <c r="G241" s="5" t="s">
        <v>957</v>
      </c>
      <c r="H241" s="5" t="s">
        <v>45</v>
      </c>
      <c r="I241" s="5" t="s">
        <v>49</v>
      </c>
      <c r="J241" s="5" t="s">
        <v>50</v>
      </c>
      <c r="K241" s="6">
        <v>23.627617295606999</v>
      </c>
      <c r="L241" s="6">
        <v>-17.4252</v>
      </c>
      <c r="M241" s="5" t="s">
        <v>23</v>
      </c>
      <c r="N241" s="7">
        <v>922</v>
      </c>
      <c r="O241" s="7">
        <v>519</v>
      </c>
      <c r="P241" s="7">
        <v>529</v>
      </c>
      <c r="Q241" s="7">
        <v>561</v>
      </c>
      <c r="R241" s="7">
        <v>610</v>
      </c>
      <c r="S241" s="5" t="s">
        <v>958</v>
      </c>
      <c r="T241" s="6">
        <v>14.176570377363999</v>
      </c>
    </row>
    <row r="242" spans="2:20">
      <c r="B242" s="8" t="s">
        <v>959</v>
      </c>
      <c r="C242" s="8" t="s">
        <v>960</v>
      </c>
      <c r="D242" t="s">
        <v>960</v>
      </c>
      <c r="E242" t="str">
        <f t="shared" si="3"/>
        <v>600535</v>
      </c>
      <c r="F242" t="s">
        <v>27</v>
      </c>
      <c r="G242" t="s">
        <v>961</v>
      </c>
      <c r="H242" t="s">
        <v>45</v>
      </c>
      <c r="I242" t="s">
        <v>59</v>
      </c>
      <c r="J242" t="s">
        <v>30</v>
      </c>
      <c r="K242" s="4">
        <v>136.877597693957</v>
      </c>
      <c r="L242" s="4">
        <v>-6.444</v>
      </c>
      <c r="M242" t="s">
        <v>23</v>
      </c>
      <c r="N242" s="3">
        <v>9235</v>
      </c>
      <c r="O242" s="3">
        <v>9274</v>
      </c>
      <c r="P242" s="3">
        <v>9871</v>
      </c>
      <c r="Q242" s="3">
        <v>10455</v>
      </c>
      <c r="R242" s="3">
        <v>10836</v>
      </c>
      <c r="S242" t="s">
        <v>962</v>
      </c>
      <c r="T242" s="4">
        <v>151.30585534690499</v>
      </c>
    </row>
    <row r="243" spans="2:20">
      <c r="B243" s="8" t="s">
        <v>963</v>
      </c>
      <c r="C243" s="8" t="s">
        <v>964</v>
      </c>
      <c r="D243" t="s">
        <v>964</v>
      </c>
      <c r="E243" t="str">
        <f t="shared" si="3"/>
        <v>600538</v>
      </c>
      <c r="F243" t="s">
        <v>18</v>
      </c>
      <c r="G243" t="s">
        <v>965</v>
      </c>
      <c r="H243" t="s">
        <v>29</v>
      </c>
      <c r="I243" t="s">
        <v>59</v>
      </c>
      <c r="J243" t="s">
        <v>30</v>
      </c>
      <c r="K243" s="4">
        <v>12.886321935823</v>
      </c>
      <c r="L243" s="4">
        <v>24.193199999999997</v>
      </c>
      <c r="M243" t="s">
        <v>23</v>
      </c>
      <c r="N243" s="3">
        <v>349</v>
      </c>
      <c r="O243" s="3">
        <v>380</v>
      </c>
      <c r="P243" s="3">
        <v>829</v>
      </c>
      <c r="Q243" s="3">
        <v>822</v>
      </c>
      <c r="R243" s="3">
        <v>878</v>
      </c>
      <c r="S243" t="s">
        <v>966</v>
      </c>
      <c r="T243" s="4">
        <v>14.541679496749</v>
      </c>
    </row>
    <row r="244" spans="2:20">
      <c r="B244" s="8" t="s">
        <v>967</v>
      </c>
      <c r="C244" s="8" t="s">
        <v>968</v>
      </c>
      <c r="D244" t="s">
        <v>968</v>
      </c>
      <c r="E244" t="str">
        <f t="shared" si="3"/>
        <v>600557</v>
      </c>
      <c r="F244" t="s">
        <v>27</v>
      </c>
      <c r="G244" t="s">
        <v>969</v>
      </c>
      <c r="H244" t="s">
        <v>45</v>
      </c>
      <c r="I244" t="s">
        <v>59</v>
      </c>
      <c r="J244" t="s">
        <v>60</v>
      </c>
      <c r="K244" s="4">
        <v>102.49897657696501</v>
      </c>
      <c r="L244" s="4">
        <v>9.4944000000000006</v>
      </c>
      <c r="M244" t="s">
        <v>23</v>
      </c>
      <c r="N244" s="3">
        <v>7498</v>
      </c>
      <c r="O244" s="3">
        <v>6299</v>
      </c>
      <c r="P244" s="3">
        <v>5821</v>
      </c>
      <c r="Q244" s="3">
        <v>4563</v>
      </c>
      <c r="R244" s="3">
        <v>4305</v>
      </c>
      <c r="S244" t="s">
        <v>970</v>
      </c>
      <c r="T244" s="4">
        <v>86.409525270689997</v>
      </c>
    </row>
    <row r="245" spans="2:20">
      <c r="B245" s="8" t="s">
        <v>971</v>
      </c>
      <c r="C245" s="8" t="s">
        <v>972</v>
      </c>
      <c r="D245" t="s">
        <v>972</v>
      </c>
      <c r="E245" t="str">
        <f t="shared" si="3"/>
        <v>600566</v>
      </c>
      <c r="F245" t="s">
        <v>27</v>
      </c>
      <c r="G245" t="s">
        <v>973</v>
      </c>
      <c r="H245" t="s">
        <v>45</v>
      </c>
      <c r="I245" t="s">
        <v>59</v>
      </c>
      <c r="J245" t="s">
        <v>21</v>
      </c>
      <c r="K245" s="4">
        <v>36.633572980597997</v>
      </c>
      <c r="L245" s="4">
        <v>-18.703199999999999</v>
      </c>
      <c r="M245" t="s">
        <v>23</v>
      </c>
      <c r="N245" s="3">
        <v>7073</v>
      </c>
      <c r="O245" s="3">
        <v>7145</v>
      </c>
      <c r="P245" s="3">
        <v>6263</v>
      </c>
      <c r="Q245" s="3">
        <v>5118</v>
      </c>
      <c r="R245" s="3">
        <v>4403</v>
      </c>
      <c r="S245" t="s">
        <v>974</v>
      </c>
      <c r="T245" s="4">
        <v>35.063629230286999</v>
      </c>
    </row>
    <row r="246" spans="2:20">
      <c r="B246" s="8" t="s">
        <v>975</v>
      </c>
      <c r="C246" s="8" t="s">
        <v>976</v>
      </c>
      <c r="D246" t="s">
        <v>976</v>
      </c>
      <c r="E246" t="str">
        <f t="shared" si="3"/>
        <v>600572</v>
      </c>
      <c r="F246" t="s">
        <v>27</v>
      </c>
      <c r="G246" t="s">
        <v>977</v>
      </c>
      <c r="H246" t="s">
        <v>45</v>
      </c>
      <c r="I246" t="s">
        <v>59</v>
      </c>
      <c r="J246" t="s">
        <v>60</v>
      </c>
      <c r="K246" s="4">
        <v>71.667942356040996</v>
      </c>
      <c r="L246" s="4">
        <v>0.37679999999999997</v>
      </c>
      <c r="M246" t="s">
        <v>23</v>
      </c>
      <c r="N246" s="3">
        <v>9513</v>
      </c>
      <c r="O246" s="3">
        <v>9334</v>
      </c>
      <c r="P246" s="3">
        <v>8773</v>
      </c>
      <c r="Q246" s="3">
        <v>8632</v>
      </c>
      <c r="R246" s="3">
        <v>7624</v>
      </c>
      <c r="S246" t="s">
        <v>978</v>
      </c>
      <c r="T246" s="4">
        <v>58.481040962529001</v>
      </c>
    </row>
    <row r="247" spans="2:20">
      <c r="B247" s="8" t="s">
        <v>979</v>
      </c>
      <c r="C247" s="8" t="s">
        <v>980</v>
      </c>
      <c r="D247" t="s">
        <v>980</v>
      </c>
      <c r="E247" t="str">
        <f t="shared" si="3"/>
        <v>600587</v>
      </c>
      <c r="F247" t="s">
        <v>27</v>
      </c>
      <c r="G247" t="s">
        <v>981</v>
      </c>
      <c r="H247" t="s">
        <v>45</v>
      </c>
      <c r="I247" t="s">
        <v>123</v>
      </c>
      <c r="J247" t="s">
        <v>123</v>
      </c>
      <c r="K247" s="4">
        <v>60.698985438767998</v>
      </c>
      <c r="L247" s="4">
        <v>10.866</v>
      </c>
      <c r="M247" t="s">
        <v>23</v>
      </c>
      <c r="N247" s="3">
        <v>6264</v>
      </c>
      <c r="O247" s="3">
        <v>6280</v>
      </c>
      <c r="P247" s="3">
        <v>5997</v>
      </c>
      <c r="Q247" s="3">
        <v>6969</v>
      </c>
      <c r="R247" s="3">
        <v>6942</v>
      </c>
      <c r="S247" t="s">
        <v>982</v>
      </c>
      <c r="T247" s="4">
        <v>64.612864501824006</v>
      </c>
    </row>
    <row r="248" spans="2:20">
      <c r="B248" s="8" t="s">
        <v>983</v>
      </c>
      <c r="C248" s="8" t="s">
        <v>984</v>
      </c>
      <c r="D248" t="s">
        <v>984</v>
      </c>
      <c r="E248" t="str">
        <f t="shared" si="3"/>
        <v>600594</v>
      </c>
      <c r="F248" t="s">
        <v>27</v>
      </c>
      <c r="G248" t="s">
        <v>985</v>
      </c>
      <c r="H248" t="s">
        <v>45</v>
      </c>
      <c r="I248" t="s">
        <v>59</v>
      </c>
      <c r="J248" t="s">
        <v>60</v>
      </c>
      <c r="K248" s="4">
        <v>55.819986048373003</v>
      </c>
      <c r="L248" s="4">
        <v>10.261199999999999</v>
      </c>
      <c r="M248" t="s">
        <v>23</v>
      </c>
      <c r="N248" s="3">
        <v>5837</v>
      </c>
      <c r="O248" s="3">
        <v>8977</v>
      </c>
      <c r="P248" s="3">
        <v>7011</v>
      </c>
      <c r="Q248" s="3">
        <v>4672</v>
      </c>
      <c r="R248" s="3">
        <v>3323</v>
      </c>
      <c r="S248" t="s">
        <v>986</v>
      </c>
      <c r="T248" s="4">
        <v>71.738154993432005</v>
      </c>
    </row>
    <row r="249" spans="2:20">
      <c r="B249" s="8" t="s">
        <v>987</v>
      </c>
      <c r="C249" s="8" t="s">
        <v>988</v>
      </c>
      <c r="D249" t="s">
        <v>988</v>
      </c>
      <c r="E249" t="str">
        <f t="shared" si="3"/>
        <v>600613</v>
      </c>
      <c r="F249" t="s">
        <v>27</v>
      </c>
      <c r="G249" t="s">
        <v>989</v>
      </c>
      <c r="H249" t="s">
        <v>45</v>
      </c>
      <c r="I249" t="s">
        <v>21</v>
      </c>
      <c r="J249" t="s">
        <v>60</v>
      </c>
      <c r="K249" s="4">
        <v>163.465542351577</v>
      </c>
      <c r="L249" s="4">
        <v>8.532</v>
      </c>
      <c r="M249" t="s">
        <v>23</v>
      </c>
      <c r="N249" s="3">
        <v>1475</v>
      </c>
      <c r="O249" s="3">
        <v>1432</v>
      </c>
      <c r="P249" s="3">
        <v>1783</v>
      </c>
      <c r="Q249" s="3">
        <v>1895</v>
      </c>
      <c r="R249" s="3">
        <v>2076</v>
      </c>
      <c r="S249" t="s">
        <v>990</v>
      </c>
      <c r="T249" s="4">
        <v>118.842636640004</v>
      </c>
    </row>
    <row r="250" spans="2:20" s="5" customFormat="1">
      <c r="B250" s="5" t="s">
        <v>991</v>
      </c>
      <c r="C250" s="5" t="s">
        <v>992</v>
      </c>
      <c r="D250" s="5" t="s">
        <v>992</v>
      </c>
      <c r="E250" s="5" t="str">
        <f t="shared" si="3"/>
        <v>600645</v>
      </c>
      <c r="F250" s="5" t="s">
        <v>27</v>
      </c>
      <c r="G250" s="5" t="s">
        <v>993</v>
      </c>
      <c r="H250" s="5" t="s">
        <v>69</v>
      </c>
      <c r="I250" s="5" t="s">
        <v>49</v>
      </c>
      <c r="J250" s="5" t="s">
        <v>50</v>
      </c>
      <c r="K250" s="6">
        <v>236.152240959745</v>
      </c>
      <c r="L250" s="6">
        <v>21.990000000000002</v>
      </c>
      <c r="M250" s="5" t="s">
        <v>23</v>
      </c>
      <c r="N250" s="7">
        <v>2384</v>
      </c>
      <c r="O250" s="7">
        <v>2201</v>
      </c>
      <c r="P250" s="7">
        <v>1981</v>
      </c>
      <c r="Q250" s="7">
        <v>1860</v>
      </c>
      <c r="R250" s="7">
        <v>1700</v>
      </c>
      <c r="S250" s="5" t="s">
        <v>994</v>
      </c>
      <c r="T250" s="6">
        <v>316.721829051893</v>
      </c>
    </row>
    <row r="251" spans="2:20">
      <c r="B251" s="8" t="s">
        <v>995</v>
      </c>
      <c r="C251" s="8" t="s">
        <v>996</v>
      </c>
      <c r="D251" t="s">
        <v>996</v>
      </c>
      <c r="E251" t="str">
        <f t="shared" si="3"/>
        <v>600664</v>
      </c>
      <c r="F251" t="s">
        <v>27</v>
      </c>
      <c r="G251" t="s">
        <v>997</v>
      </c>
      <c r="H251" t="s">
        <v>45</v>
      </c>
      <c r="I251" t="s">
        <v>21</v>
      </c>
      <c r="J251" t="s">
        <v>21</v>
      </c>
      <c r="K251" s="4">
        <v>38.028342523683001</v>
      </c>
      <c r="L251" s="4">
        <v>2.4143999999999997</v>
      </c>
      <c r="M251" t="s">
        <v>23</v>
      </c>
      <c r="N251" s="3">
        <v>14295</v>
      </c>
      <c r="O251" s="3">
        <v>15396</v>
      </c>
      <c r="P251" s="3">
        <v>15709</v>
      </c>
      <c r="Q251" s="3">
        <v>16949</v>
      </c>
      <c r="R251" s="3">
        <v>17866</v>
      </c>
      <c r="S251" t="s">
        <v>998</v>
      </c>
      <c r="T251" s="4">
        <v>32.724389487484999</v>
      </c>
    </row>
    <row r="252" spans="2:20">
      <c r="B252" s="8" t="s">
        <v>999</v>
      </c>
      <c r="C252" s="8" t="s">
        <v>1000</v>
      </c>
      <c r="D252" t="s">
        <v>1000</v>
      </c>
      <c r="E252" t="str">
        <f t="shared" si="3"/>
        <v>600671</v>
      </c>
      <c r="F252" t="s">
        <v>18</v>
      </c>
      <c r="G252" t="s">
        <v>1001</v>
      </c>
      <c r="H252" t="s">
        <v>45</v>
      </c>
      <c r="I252" t="s">
        <v>59</v>
      </c>
      <c r="J252" t="s">
        <v>60</v>
      </c>
      <c r="K252" s="4">
        <v>36.712742250833003</v>
      </c>
      <c r="L252" s="4">
        <v>-9.0492000000000008</v>
      </c>
      <c r="M252" t="s">
        <v>23</v>
      </c>
      <c r="N252" s="3">
        <v>488</v>
      </c>
      <c r="O252" s="3">
        <v>478</v>
      </c>
      <c r="P252" s="3">
        <v>542</v>
      </c>
      <c r="Q252" s="3">
        <v>531</v>
      </c>
      <c r="R252" s="3">
        <v>560</v>
      </c>
      <c r="S252" t="s">
        <v>1002</v>
      </c>
      <c r="T252" s="4">
        <v>26.253186625798001</v>
      </c>
    </row>
    <row r="253" spans="2:20">
      <c r="B253" s="8" t="s">
        <v>1003</v>
      </c>
      <c r="C253" s="8" t="s">
        <v>1004</v>
      </c>
      <c r="D253" t="s">
        <v>1004</v>
      </c>
      <c r="E253" t="str">
        <f t="shared" si="3"/>
        <v>600673</v>
      </c>
      <c r="F253" t="s">
        <v>23</v>
      </c>
      <c r="G253" t="s">
        <v>1005</v>
      </c>
      <c r="H253" t="s">
        <v>861</v>
      </c>
      <c r="I253" t="s">
        <v>21</v>
      </c>
      <c r="J253" t="s">
        <v>1006</v>
      </c>
      <c r="K253" s="4">
        <v>118.221343071029</v>
      </c>
      <c r="L253" s="4">
        <v>-11.608799999999999</v>
      </c>
      <c r="M253" t="s">
        <v>23</v>
      </c>
      <c r="N253" s="3">
        <v>13222</v>
      </c>
      <c r="O253" s="3">
        <v>11123</v>
      </c>
      <c r="P253" s="3">
        <v>6767</v>
      </c>
      <c r="Q253" s="3">
        <v>6245</v>
      </c>
      <c r="R253" s="3">
        <v>6166</v>
      </c>
      <c r="S253" t="s">
        <v>1007</v>
      </c>
      <c r="T253" s="4">
        <v>64.853514010504995</v>
      </c>
    </row>
    <row r="254" spans="2:20">
      <c r="B254" s="8" t="s">
        <v>1008</v>
      </c>
      <c r="C254" s="8" t="s">
        <v>1009</v>
      </c>
      <c r="D254" t="s">
        <v>1009</v>
      </c>
      <c r="E254" t="str">
        <f t="shared" si="3"/>
        <v>600682</v>
      </c>
      <c r="F254" t="s">
        <v>27</v>
      </c>
      <c r="G254" t="s">
        <v>1010</v>
      </c>
      <c r="H254" t="s">
        <v>29</v>
      </c>
      <c r="I254" t="s">
        <v>49</v>
      </c>
      <c r="J254" t="s">
        <v>1011</v>
      </c>
      <c r="K254" s="4">
        <v>108.737561199696</v>
      </c>
      <c r="L254" s="4">
        <v>25.423200000000001</v>
      </c>
      <c r="M254" t="s">
        <v>23</v>
      </c>
      <c r="N254" s="3">
        <v>12859</v>
      </c>
      <c r="O254" s="3">
        <v>12326</v>
      </c>
      <c r="P254" s="3">
        <v>16333</v>
      </c>
      <c r="Q254" s="3">
        <v>6645</v>
      </c>
      <c r="R254" s="3">
        <v>6664</v>
      </c>
      <c r="S254" t="s">
        <v>1012</v>
      </c>
      <c r="T254" s="4">
        <v>117.200878770903</v>
      </c>
    </row>
    <row r="255" spans="2:20">
      <c r="B255" s="8" t="s">
        <v>1013</v>
      </c>
      <c r="C255" s="8" t="s">
        <v>1014</v>
      </c>
      <c r="D255" t="s">
        <v>1014</v>
      </c>
      <c r="E255" t="str">
        <f t="shared" si="3"/>
        <v>600713</v>
      </c>
      <c r="F255" t="s">
        <v>27</v>
      </c>
      <c r="G255" t="s">
        <v>1015</v>
      </c>
      <c r="H255" t="s">
        <v>29</v>
      </c>
      <c r="I255" t="s">
        <v>30</v>
      </c>
      <c r="J255" t="s">
        <v>30</v>
      </c>
      <c r="K255" s="4">
        <v>37.786161839256998</v>
      </c>
      <c r="L255" s="4">
        <v>4.7807999999999993</v>
      </c>
      <c r="M255" t="s">
        <v>23</v>
      </c>
      <c r="N255" s="3">
        <v>4767</v>
      </c>
      <c r="O255" s="3">
        <v>4470</v>
      </c>
      <c r="P255" s="3">
        <v>4480</v>
      </c>
      <c r="Q255" s="3">
        <v>4486</v>
      </c>
      <c r="R255" s="3">
        <v>4454</v>
      </c>
      <c r="S255" t="s">
        <v>1016</v>
      </c>
      <c r="T255" s="4">
        <v>37.671788083195999</v>
      </c>
    </row>
    <row r="256" spans="2:20">
      <c r="B256" s="8" t="s">
        <v>1017</v>
      </c>
      <c r="C256" s="8" t="s">
        <v>1018</v>
      </c>
      <c r="D256" t="s">
        <v>1018</v>
      </c>
      <c r="E256" t="str">
        <f t="shared" si="3"/>
        <v>600721</v>
      </c>
      <c r="F256" t="s">
        <v>27</v>
      </c>
      <c r="G256" t="s">
        <v>1019</v>
      </c>
      <c r="H256" t="s">
        <v>69</v>
      </c>
      <c r="I256" t="s">
        <v>40</v>
      </c>
      <c r="J256" t="s">
        <v>40</v>
      </c>
      <c r="K256" s="4">
        <v>8.8931970282789994</v>
      </c>
      <c r="L256" s="4">
        <v>-7.4315999999999995</v>
      </c>
      <c r="M256" t="s">
        <v>23</v>
      </c>
      <c r="N256" s="3">
        <v>856</v>
      </c>
      <c r="O256" s="3">
        <v>723</v>
      </c>
      <c r="P256" s="3">
        <v>576</v>
      </c>
      <c r="Q256" s="3">
        <v>452</v>
      </c>
      <c r="R256" s="3">
        <v>2608</v>
      </c>
      <c r="S256" t="s">
        <v>1020</v>
      </c>
      <c r="T256" s="4">
        <v>5.8158254956270001</v>
      </c>
    </row>
    <row r="257" spans="2:20">
      <c r="B257" s="8" t="s">
        <v>1021</v>
      </c>
      <c r="C257" s="8" t="s">
        <v>1022</v>
      </c>
      <c r="D257" t="s">
        <v>1022</v>
      </c>
      <c r="E257" t="str">
        <f t="shared" si="3"/>
        <v>600739</v>
      </c>
      <c r="F257" t="s">
        <v>27</v>
      </c>
      <c r="G257" t="s">
        <v>1023</v>
      </c>
      <c r="H257" t="s">
        <v>29</v>
      </c>
      <c r="I257" t="s">
        <v>49</v>
      </c>
      <c r="J257" t="s">
        <v>212</v>
      </c>
      <c r="K257" s="4">
        <v>374.49619949632802</v>
      </c>
      <c r="L257" s="4">
        <v>43.7136</v>
      </c>
      <c r="M257" t="s">
        <v>23</v>
      </c>
      <c r="N257" s="3">
        <v>3267</v>
      </c>
      <c r="O257" s="3">
        <v>2958</v>
      </c>
      <c r="P257" s="3">
        <v>2655</v>
      </c>
      <c r="Q257" s="3">
        <v>1735</v>
      </c>
      <c r="R257" s="3">
        <v>2433</v>
      </c>
      <c r="S257" t="s">
        <v>1024</v>
      </c>
      <c r="T257" s="4">
        <v>543.73356489912396</v>
      </c>
    </row>
    <row r="258" spans="2:20">
      <c r="B258" s="8" t="s">
        <v>1025</v>
      </c>
      <c r="C258" s="8" t="s">
        <v>1026</v>
      </c>
      <c r="D258" t="s">
        <v>1026</v>
      </c>
      <c r="E258" t="str">
        <f t="shared" ref="E258:E321" si="4">LEFT(B258,6)</f>
        <v>600750</v>
      </c>
      <c r="F258" t="s">
        <v>27</v>
      </c>
      <c r="G258" t="s">
        <v>1027</v>
      </c>
      <c r="H258" t="s">
        <v>45</v>
      </c>
      <c r="I258" t="s">
        <v>59</v>
      </c>
      <c r="J258" t="s">
        <v>60</v>
      </c>
      <c r="K258" s="4">
        <v>124.36677658188501</v>
      </c>
      <c r="L258" s="4">
        <v>4.9404000000000003</v>
      </c>
      <c r="M258" t="s">
        <v>23</v>
      </c>
      <c r="N258" s="3">
        <v>3795</v>
      </c>
      <c r="O258" s="3">
        <v>2849</v>
      </c>
      <c r="P258" s="3">
        <v>3235</v>
      </c>
      <c r="Q258" s="3">
        <v>3325</v>
      </c>
      <c r="R258" s="3">
        <v>3364</v>
      </c>
      <c r="S258" t="s">
        <v>1028</v>
      </c>
      <c r="T258" s="4">
        <v>137.01043712900099</v>
      </c>
    </row>
    <row r="259" spans="2:20">
      <c r="B259" s="8" t="s">
        <v>1029</v>
      </c>
      <c r="C259" s="8" t="s">
        <v>1030</v>
      </c>
      <c r="D259" t="s">
        <v>1030</v>
      </c>
      <c r="E259" t="str">
        <f t="shared" si="4"/>
        <v>600763</v>
      </c>
      <c r="F259" t="s">
        <v>23</v>
      </c>
      <c r="G259" t="s">
        <v>1031</v>
      </c>
      <c r="H259" t="s">
        <v>39</v>
      </c>
      <c r="I259" t="s">
        <v>40</v>
      </c>
      <c r="J259" t="s">
        <v>40</v>
      </c>
      <c r="K259" s="4">
        <v>249.11289647527599</v>
      </c>
      <c r="L259" s="4">
        <v>79.099199999999996</v>
      </c>
      <c r="M259" t="s">
        <v>23</v>
      </c>
      <c r="N259" s="3">
        <v>3375</v>
      </c>
      <c r="O259" s="3">
        <v>2967</v>
      </c>
      <c r="P259" s="3">
        <v>2638</v>
      </c>
      <c r="Q259" s="3">
        <v>2324</v>
      </c>
      <c r="R259" s="3">
        <v>2067</v>
      </c>
      <c r="S259" t="s">
        <v>1032</v>
      </c>
      <c r="T259" s="4">
        <v>536.06542053317901</v>
      </c>
    </row>
    <row r="260" spans="2:20">
      <c r="B260" s="8" t="s">
        <v>1033</v>
      </c>
      <c r="C260" s="8" t="s">
        <v>1034</v>
      </c>
      <c r="D260" t="s">
        <v>1034</v>
      </c>
      <c r="E260" t="str">
        <f t="shared" si="4"/>
        <v>600767</v>
      </c>
      <c r="F260" t="s">
        <v>74</v>
      </c>
      <c r="G260" t="s">
        <v>1035</v>
      </c>
      <c r="H260" t="s">
        <v>20</v>
      </c>
      <c r="I260" t="s">
        <v>40</v>
      </c>
      <c r="J260" t="s">
        <v>40</v>
      </c>
      <c r="K260" s="4">
        <v>14.387180750495</v>
      </c>
      <c r="L260" s="4">
        <v>-16.774799999999999</v>
      </c>
      <c r="M260" t="s">
        <v>23</v>
      </c>
      <c r="N260" s="3">
        <v>60</v>
      </c>
      <c r="O260" s="3">
        <v>316</v>
      </c>
      <c r="P260" s="3">
        <v>305</v>
      </c>
      <c r="Q260" s="3">
        <v>282</v>
      </c>
      <c r="R260" s="3">
        <v>230</v>
      </c>
      <c r="S260" t="s">
        <v>1036</v>
      </c>
      <c r="T260" s="4">
        <v>9.2596739840710001</v>
      </c>
    </row>
    <row r="261" spans="2:20">
      <c r="B261" s="8" t="s">
        <v>1037</v>
      </c>
      <c r="C261" s="8" t="s">
        <v>1038</v>
      </c>
      <c r="D261" t="s">
        <v>1038</v>
      </c>
      <c r="E261" t="str">
        <f t="shared" si="4"/>
        <v>600771</v>
      </c>
      <c r="F261" t="s">
        <v>27</v>
      </c>
      <c r="G261" t="s">
        <v>1039</v>
      </c>
      <c r="H261" t="s">
        <v>45</v>
      </c>
      <c r="I261" t="s">
        <v>59</v>
      </c>
      <c r="J261" t="s">
        <v>60</v>
      </c>
      <c r="K261" s="4">
        <v>109.41155633176299</v>
      </c>
      <c r="L261" s="4">
        <v>-11.541599999999999</v>
      </c>
      <c r="M261" t="s">
        <v>23</v>
      </c>
      <c r="N261" s="3">
        <v>2676</v>
      </c>
      <c r="O261" s="3">
        <v>3115</v>
      </c>
      <c r="P261" s="3">
        <v>2174</v>
      </c>
      <c r="Q261" s="3">
        <v>1786</v>
      </c>
      <c r="R261" s="3">
        <v>1322</v>
      </c>
      <c r="S261" t="s">
        <v>1040</v>
      </c>
      <c r="T261" s="4">
        <v>94.255784997025003</v>
      </c>
    </row>
    <row r="262" spans="2:20">
      <c r="B262" s="8" t="s">
        <v>1041</v>
      </c>
      <c r="C262" s="8" t="s">
        <v>1042</v>
      </c>
      <c r="D262" t="s">
        <v>1042</v>
      </c>
      <c r="E262" t="str">
        <f t="shared" si="4"/>
        <v>600781</v>
      </c>
      <c r="F262" t="s">
        <v>27</v>
      </c>
      <c r="G262" t="s">
        <v>1043</v>
      </c>
      <c r="H262" t="s">
        <v>45</v>
      </c>
      <c r="I262" t="s">
        <v>21</v>
      </c>
      <c r="J262" t="s">
        <v>60</v>
      </c>
      <c r="K262" s="4">
        <v>11.283992467974</v>
      </c>
      <c r="L262" s="4">
        <v>-56.699999999999996</v>
      </c>
      <c r="M262" t="s">
        <v>23</v>
      </c>
      <c r="N262" s="3">
        <v>3694</v>
      </c>
      <c r="O262" s="3">
        <v>4653</v>
      </c>
      <c r="P262" s="3">
        <v>4331</v>
      </c>
      <c r="Q262" s="3">
        <v>1150</v>
      </c>
      <c r="R262" s="3">
        <v>1207</v>
      </c>
      <c r="S262" t="s">
        <v>1044</v>
      </c>
      <c r="T262" s="4">
        <v>7.3345951041830002</v>
      </c>
    </row>
    <row r="263" spans="2:20">
      <c r="B263" s="8" t="s">
        <v>1045</v>
      </c>
      <c r="C263" s="8" t="s">
        <v>1046</v>
      </c>
      <c r="D263" t="s">
        <v>1046</v>
      </c>
      <c r="E263" t="str">
        <f t="shared" si="4"/>
        <v>600789</v>
      </c>
      <c r="F263" t="s">
        <v>27</v>
      </c>
      <c r="G263" t="s">
        <v>1047</v>
      </c>
      <c r="H263" t="s">
        <v>45</v>
      </c>
      <c r="I263" t="s">
        <v>21</v>
      </c>
      <c r="J263" t="s">
        <v>21</v>
      </c>
      <c r="K263" s="4">
        <v>17.247224856959001</v>
      </c>
      <c r="L263" s="4">
        <v>23.936399999999999</v>
      </c>
      <c r="M263" t="s">
        <v>23</v>
      </c>
      <c r="N263" s="3">
        <v>6060</v>
      </c>
      <c r="O263" s="3">
        <v>6232</v>
      </c>
      <c r="P263" s="3">
        <v>5971</v>
      </c>
      <c r="Q263" s="3">
        <v>5938</v>
      </c>
      <c r="R263" s="3">
        <v>5940</v>
      </c>
      <c r="S263" t="s">
        <v>1048</v>
      </c>
      <c r="T263" s="4">
        <v>21.020977291626</v>
      </c>
    </row>
    <row r="264" spans="2:20">
      <c r="B264" s="8" t="s">
        <v>1049</v>
      </c>
      <c r="C264" s="8" t="s">
        <v>1050</v>
      </c>
      <c r="D264" t="s">
        <v>1050</v>
      </c>
      <c r="E264" t="str">
        <f t="shared" si="4"/>
        <v>600796</v>
      </c>
      <c r="F264" t="s">
        <v>18</v>
      </c>
      <c r="G264" t="s">
        <v>1051</v>
      </c>
      <c r="H264" t="s">
        <v>45</v>
      </c>
      <c r="I264" t="s">
        <v>49</v>
      </c>
      <c r="J264" t="s">
        <v>1052</v>
      </c>
      <c r="K264" s="4">
        <v>33.706458478458003</v>
      </c>
      <c r="L264" s="4">
        <v>-2.2584</v>
      </c>
      <c r="M264" t="s">
        <v>23</v>
      </c>
      <c r="N264" s="3">
        <v>596</v>
      </c>
      <c r="O264" s="3">
        <v>606</v>
      </c>
      <c r="P264" s="3">
        <v>640</v>
      </c>
      <c r="Q264" s="3">
        <v>642</v>
      </c>
      <c r="R264" s="3">
        <v>583</v>
      </c>
      <c r="S264" t="s">
        <v>1053</v>
      </c>
      <c r="T264" s="4">
        <v>31.669254944045999</v>
      </c>
    </row>
    <row r="265" spans="2:20">
      <c r="B265" s="8" t="s">
        <v>1054</v>
      </c>
      <c r="C265" s="8" t="s">
        <v>1055</v>
      </c>
      <c r="D265" t="s">
        <v>1055</v>
      </c>
      <c r="E265" t="str">
        <f t="shared" si="4"/>
        <v>600812</v>
      </c>
      <c r="F265" t="s">
        <v>27</v>
      </c>
      <c r="G265" t="s">
        <v>1056</v>
      </c>
      <c r="H265" t="s">
        <v>45</v>
      </c>
      <c r="I265" t="s">
        <v>21</v>
      </c>
      <c r="J265" t="s">
        <v>104</v>
      </c>
      <c r="K265" s="4">
        <v>32.919941172065002</v>
      </c>
      <c r="L265" s="4">
        <v>72.314400000000006</v>
      </c>
      <c r="M265" t="s">
        <v>23</v>
      </c>
      <c r="N265" s="3">
        <v>10975</v>
      </c>
      <c r="O265" s="3">
        <v>10909</v>
      </c>
      <c r="P265" s="3">
        <v>10636</v>
      </c>
      <c r="Q265" s="3">
        <v>10886</v>
      </c>
      <c r="R265" s="3">
        <v>11871</v>
      </c>
      <c r="S265" t="s">
        <v>1057</v>
      </c>
      <c r="T265" s="4">
        <v>34.735101390076998</v>
      </c>
    </row>
    <row r="266" spans="2:20">
      <c r="B266" s="8" t="s">
        <v>1058</v>
      </c>
      <c r="C266" s="8" t="s">
        <v>1059</v>
      </c>
      <c r="D266" t="s">
        <v>1059</v>
      </c>
      <c r="E266" t="str">
        <f t="shared" si="4"/>
        <v>600829</v>
      </c>
      <c r="F266" t="s">
        <v>27</v>
      </c>
      <c r="G266" t="s">
        <v>1060</v>
      </c>
      <c r="H266" t="s">
        <v>29</v>
      </c>
      <c r="I266" t="s">
        <v>30</v>
      </c>
      <c r="J266" t="s">
        <v>30</v>
      </c>
      <c r="K266" s="4">
        <v>51.879198830443002</v>
      </c>
      <c r="L266" s="4">
        <v>13.1172</v>
      </c>
      <c r="M266" t="s">
        <v>23</v>
      </c>
      <c r="N266" s="3">
        <v>3424</v>
      </c>
      <c r="O266" s="3">
        <v>2483</v>
      </c>
      <c r="P266" s="3">
        <v>2484</v>
      </c>
      <c r="Q266" s="3">
        <v>2584</v>
      </c>
      <c r="R266" s="3">
        <v>2607</v>
      </c>
      <c r="S266" t="s">
        <v>1061</v>
      </c>
      <c r="T266" s="4">
        <v>57.112626782635999</v>
      </c>
    </row>
    <row r="267" spans="2:20">
      <c r="B267" s="8" t="s">
        <v>1062</v>
      </c>
      <c r="C267" s="8" t="s">
        <v>1063</v>
      </c>
      <c r="D267" t="s">
        <v>1063</v>
      </c>
      <c r="E267" t="str">
        <f t="shared" si="4"/>
        <v>600833</v>
      </c>
      <c r="F267" t="s">
        <v>27</v>
      </c>
      <c r="G267" t="s">
        <v>1064</v>
      </c>
      <c r="H267" t="s">
        <v>29</v>
      </c>
      <c r="I267" t="s">
        <v>30</v>
      </c>
      <c r="J267" t="s">
        <v>30</v>
      </c>
      <c r="K267" s="4">
        <v>259.74312452780202</v>
      </c>
      <c r="L267" s="4">
        <v>14.52</v>
      </c>
      <c r="M267" t="s">
        <v>23</v>
      </c>
      <c r="N267" s="3">
        <v>841</v>
      </c>
      <c r="O267" s="3">
        <v>892</v>
      </c>
      <c r="P267" s="3">
        <v>934</v>
      </c>
      <c r="Q267" s="3">
        <v>996</v>
      </c>
      <c r="R267" s="3">
        <v>1041</v>
      </c>
      <c r="S267" t="s">
        <v>1065</v>
      </c>
      <c r="T267" s="4">
        <v>300.56475118562298</v>
      </c>
    </row>
    <row r="268" spans="2:20">
      <c r="B268" s="8" t="s">
        <v>1066</v>
      </c>
      <c r="C268" s="8" t="s">
        <v>1067</v>
      </c>
      <c r="D268" t="s">
        <v>1067</v>
      </c>
      <c r="E268" t="str">
        <f t="shared" si="4"/>
        <v>600851</v>
      </c>
      <c r="F268" t="s">
        <v>27</v>
      </c>
      <c r="G268" t="s">
        <v>1068</v>
      </c>
      <c r="H268" t="s">
        <v>45</v>
      </c>
      <c r="I268" t="s">
        <v>21</v>
      </c>
      <c r="J268" t="s">
        <v>104</v>
      </c>
      <c r="K268" s="4">
        <v>71.953983816439006</v>
      </c>
      <c r="L268" s="4">
        <v>4.0356000000000005</v>
      </c>
      <c r="M268" t="s">
        <v>23</v>
      </c>
      <c r="N268" s="3">
        <v>1508</v>
      </c>
      <c r="O268" s="3">
        <v>1551</v>
      </c>
      <c r="P268" s="3">
        <v>1665</v>
      </c>
      <c r="Q268" s="3">
        <v>1776</v>
      </c>
      <c r="R268" s="3">
        <v>2094</v>
      </c>
      <c r="S268" t="s">
        <v>1069</v>
      </c>
      <c r="T268" s="4">
        <v>69.591640741909998</v>
      </c>
    </row>
    <row r="269" spans="2:20" s="5" customFormat="1">
      <c r="B269" s="5" t="s">
        <v>1070</v>
      </c>
      <c r="C269" s="5" t="s">
        <v>1071</v>
      </c>
      <c r="D269" s="5" t="s">
        <v>1071</v>
      </c>
      <c r="E269" s="5" t="str">
        <f t="shared" si="4"/>
        <v>600867</v>
      </c>
      <c r="F269" s="5" t="s">
        <v>27</v>
      </c>
      <c r="G269" s="5" t="s">
        <v>1072</v>
      </c>
      <c r="H269" s="5" t="s">
        <v>45</v>
      </c>
      <c r="I269" s="5" t="s">
        <v>49</v>
      </c>
      <c r="J269" s="5" t="s">
        <v>50</v>
      </c>
      <c r="K269" s="6">
        <v>340.594742281538</v>
      </c>
      <c r="L269" s="6">
        <v>6.6192000000000002</v>
      </c>
      <c r="M269" s="5" t="s">
        <v>23</v>
      </c>
      <c r="N269" s="7">
        <v>2706</v>
      </c>
      <c r="O269" s="7">
        <v>2651</v>
      </c>
      <c r="P269" s="7">
        <v>2345</v>
      </c>
      <c r="Q269" s="7">
        <v>2094</v>
      </c>
      <c r="R269" s="7">
        <v>1970</v>
      </c>
      <c r="S269" s="5" t="s">
        <v>1073</v>
      </c>
      <c r="T269" s="6">
        <v>366.77226651506697</v>
      </c>
    </row>
    <row r="270" spans="2:20">
      <c r="B270" s="8" t="s">
        <v>1074</v>
      </c>
      <c r="C270" s="8" t="s">
        <v>1075</v>
      </c>
      <c r="D270" t="s">
        <v>1075</v>
      </c>
      <c r="E270" t="str">
        <f t="shared" si="4"/>
        <v>600896</v>
      </c>
      <c r="F270" t="s">
        <v>23</v>
      </c>
      <c r="G270" t="s">
        <v>1076</v>
      </c>
      <c r="H270" t="s">
        <v>39</v>
      </c>
      <c r="I270" t="s">
        <v>40</v>
      </c>
      <c r="J270" t="s">
        <v>40</v>
      </c>
      <c r="K270" s="4">
        <v>16.415147594215998</v>
      </c>
      <c r="L270" s="4">
        <v>12.4764</v>
      </c>
      <c r="M270" t="s">
        <v>23</v>
      </c>
      <c r="N270" s="3">
        <v>177</v>
      </c>
      <c r="O270" s="3">
        <v>171</v>
      </c>
      <c r="P270" s="3">
        <v>133</v>
      </c>
      <c r="Q270" s="3">
        <v>144</v>
      </c>
      <c r="R270" s="3">
        <v>898</v>
      </c>
      <c r="S270" t="s">
        <v>1077</v>
      </c>
      <c r="T270" s="4">
        <v>16.035167325831001</v>
      </c>
    </row>
    <row r="271" spans="2:20">
      <c r="B271" s="8" t="s">
        <v>1078</v>
      </c>
      <c r="C271" s="8" t="s">
        <v>1079</v>
      </c>
      <c r="D271" t="s">
        <v>1079</v>
      </c>
      <c r="E271" t="str">
        <f t="shared" si="4"/>
        <v>600976</v>
      </c>
      <c r="F271" t="s">
        <v>27</v>
      </c>
      <c r="G271" t="s">
        <v>1080</v>
      </c>
      <c r="H271" t="s">
        <v>29</v>
      </c>
      <c r="I271" t="s">
        <v>59</v>
      </c>
      <c r="J271" t="s">
        <v>60</v>
      </c>
      <c r="K271" s="4">
        <v>40.631248935599999</v>
      </c>
      <c r="L271" s="4">
        <v>37.085999999999999</v>
      </c>
      <c r="M271" t="s">
        <v>23</v>
      </c>
      <c r="N271" s="3">
        <v>1782</v>
      </c>
      <c r="O271" s="3">
        <v>1972</v>
      </c>
      <c r="P271" s="3">
        <v>1861</v>
      </c>
      <c r="Q271" s="3">
        <v>1720</v>
      </c>
      <c r="R271" s="3">
        <v>1692</v>
      </c>
      <c r="S271" t="s">
        <v>1081</v>
      </c>
      <c r="T271" s="4">
        <v>63.938936278984997</v>
      </c>
    </row>
    <row r="272" spans="2:20">
      <c r="B272" s="8" t="s">
        <v>1082</v>
      </c>
      <c r="C272" s="8" t="s">
        <v>1083</v>
      </c>
      <c r="D272" t="s">
        <v>1083</v>
      </c>
      <c r="E272" t="str">
        <f t="shared" si="4"/>
        <v>600993</v>
      </c>
      <c r="F272" t="s">
        <v>27</v>
      </c>
      <c r="G272" t="s">
        <v>1084</v>
      </c>
      <c r="H272" t="s">
        <v>29</v>
      </c>
      <c r="I272" t="s">
        <v>59</v>
      </c>
      <c r="J272" t="s">
        <v>60</v>
      </c>
      <c r="K272" s="4">
        <v>167.99857537208101</v>
      </c>
      <c r="L272" s="4">
        <v>28.185599999999997</v>
      </c>
      <c r="M272" t="s">
        <v>23</v>
      </c>
      <c r="N272" s="3">
        <v>3079</v>
      </c>
      <c r="O272" s="3">
        <v>3164</v>
      </c>
      <c r="P272" s="3">
        <v>3119</v>
      </c>
      <c r="Q272" s="3">
        <v>3079</v>
      </c>
      <c r="R272" s="3">
        <v>3058</v>
      </c>
      <c r="S272" t="s">
        <v>1085</v>
      </c>
      <c r="T272" s="4">
        <v>198.23006375397301</v>
      </c>
    </row>
    <row r="273" spans="2:20">
      <c r="B273" s="8" t="s">
        <v>1086</v>
      </c>
      <c r="C273" s="8" t="s">
        <v>1087</v>
      </c>
      <c r="D273" t="s">
        <v>1087</v>
      </c>
      <c r="E273" t="str">
        <f t="shared" si="4"/>
        <v>600998</v>
      </c>
      <c r="F273" t="s">
        <v>27</v>
      </c>
      <c r="G273" t="s">
        <v>1088</v>
      </c>
      <c r="H273" t="s">
        <v>29</v>
      </c>
      <c r="I273" t="s">
        <v>30</v>
      </c>
      <c r="J273" t="s">
        <v>30</v>
      </c>
      <c r="K273" s="4">
        <v>14.514614623225</v>
      </c>
      <c r="L273" s="4">
        <v>13.034400000000002</v>
      </c>
      <c r="M273" t="s">
        <v>23</v>
      </c>
      <c r="N273" s="3">
        <v>25796</v>
      </c>
      <c r="O273" s="3">
        <v>26119</v>
      </c>
      <c r="P273" s="3">
        <v>25186</v>
      </c>
      <c r="Q273" s="3">
        <v>18344</v>
      </c>
      <c r="R273" s="3">
        <v>12340</v>
      </c>
      <c r="S273" t="s">
        <v>1089</v>
      </c>
      <c r="T273" s="4">
        <v>18.408019833318001</v>
      </c>
    </row>
    <row r="274" spans="2:20">
      <c r="B274" s="8" t="s">
        <v>1090</v>
      </c>
      <c r="C274" s="8" t="s">
        <v>1091</v>
      </c>
      <c r="D274" t="s">
        <v>1091</v>
      </c>
      <c r="E274" t="str">
        <f t="shared" si="4"/>
        <v>601607</v>
      </c>
      <c r="F274" t="s">
        <v>27</v>
      </c>
      <c r="G274" t="s">
        <v>1092</v>
      </c>
      <c r="H274" t="s">
        <v>29</v>
      </c>
      <c r="I274" t="s">
        <v>30</v>
      </c>
      <c r="J274" t="s">
        <v>30</v>
      </c>
      <c r="K274" s="4">
        <v>156.77282540533599</v>
      </c>
      <c r="L274" s="4">
        <v>4.9775999999999998</v>
      </c>
      <c r="M274" t="s">
        <v>23</v>
      </c>
      <c r="N274" s="3">
        <v>47778</v>
      </c>
      <c r="O274" s="3">
        <v>47590</v>
      </c>
      <c r="P274" s="3">
        <v>42236</v>
      </c>
      <c r="Q274" s="3">
        <v>40852</v>
      </c>
      <c r="R274" s="3">
        <v>41173</v>
      </c>
      <c r="S274" t="s">
        <v>1093</v>
      </c>
      <c r="T274" s="4">
        <v>175.500129802396</v>
      </c>
    </row>
    <row r="275" spans="2:20">
      <c r="B275" s="8" t="s">
        <v>1094</v>
      </c>
      <c r="C275" s="8" t="s">
        <v>1095</v>
      </c>
      <c r="D275" t="s">
        <v>1095</v>
      </c>
      <c r="E275" t="str">
        <f t="shared" si="4"/>
        <v>603079</v>
      </c>
      <c r="F275" t="s">
        <v>27</v>
      </c>
      <c r="G275" t="s">
        <v>1096</v>
      </c>
      <c r="H275" t="s">
        <v>45</v>
      </c>
      <c r="I275" t="s">
        <v>104</v>
      </c>
      <c r="J275" t="s">
        <v>104</v>
      </c>
      <c r="K275" s="4">
        <v>56.154681847799999</v>
      </c>
      <c r="L275" s="4">
        <v>48.521999999999998</v>
      </c>
      <c r="M275" t="s">
        <v>23</v>
      </c>
      <c r="N275" s="3">
        <v>1044</v>
      </c>
      <c r="O275" s="3">
        <v>994</v>
      </c>
      <c r="P275" s="3">
        <v>781</v>
      </c>
      <c r="Q275" s="3">
        <v>819</v>
      </c>
      <c r="R275" s="3">
        <v>781</v>
      </c>
      <c r="S275" t="s">
        <v>1097</v>
      </c>
      <c r="T275" s="4">
        <v>48.994512257148003</v>
      </c>
    </row>
    <row r="276" spans="2:20" s="5" customFormat="1">
      <c r="B276" s="5" t="s">
        <v>1098</v>
      </c>
      <c r="C276" s="5" t="s">
        <v>1099</v>
      </c>
      <c r="D276" s="5" t="s">
        <v>1099</v>
      </c>
      <c r="E276" s="5" t="str">
        <f t="shared" si="4"/>
        <v>603087</v>
      </c>
      <c r="F276" s="5" t="s">
        <v>27</v>
      </c>
      <c r="G276" s="5" t="s">
        <v>1100</v>
      </c>
      <c r="H276" s="5" t="s">
        <v>45</v>
      </c>
      <c r="I276" s="5" t="s">
        <v>49</v>
      </c>
      <c r="J276" s="5" t="s">
        <v>50</v>
      </c>
      <c r="K276" s="6">
        <v>91.18</v>
      </c>
      <c r="L276" s="6">
        <v>286.96199999999999</v>
      </c>
      <c r="M276" s="5" t="s">
        <v>23</v>
      </c>
      <c r="N276" s="7">
        <v>2419</v>
      </c>
      <c r="O276" s="7">
        <v>2488</v>
      </c>
      <c r="P276" s="7">
        <v>2060</v>
      </c>
      <c r="Q276" s="7">
        <v>1703</v>
      </c>
      <c r="R276" s="7">
        <v>1740</v>
      </c>
      <c r="S276" s="5" t="s">
        <v>1101</v>
      </c>
      <c r="T276" s="6">
        <v>153.947996366827</v>
      </c>
    </row>
    <row r="277" spans="2:20">
      <c r="B277" s="8" t="s">
        <v>1102</v>
      </c>
      <c r="C277" s="8" t="s">
        <v>1103</v>
      </c>
      <c r="D277" t="s">
        <v>1103</v>
      </c>
      <c r="E277" t="str">
        <f t="shared" si="4"/>
        <v>603108</v>
      </c>
      <c r="F277" t="s">
        <v>27</v>
      </c>
      <c r="G277" t="s">
        <v>1104</v>
      </c>
      <c r="H277" t="s">
        <v>29</v>
      </c>
      <c r="I277" t="s">
        <v>40</v>
      </c>
      <c r="J277" t="s">
        <v>30</v>
      </c>
      <c r="K277" s="4">
        <v>54.982158839278</v>
      </c>
      <c r="L277" s="4">
        <v>27.161999999999995</v>
      </c>
      <c r="M277" t="s">
        <v>23</v>
      </c>
      <c r="N277" s="3">
        <v>2490</v>
      </c>
      <c r="O277" s="3">
        <v>2138</v>
      </c>
      <c r="P277" s="3">
        <v>1868</v>
      </c>
      <c r="Q277" s="3">
        <v>1369</v>
      </c>
      <c r="R277" s="3">
        <v>897</v>
      </c>
      <c r="S277" t="s">
        <v>1105</v>
      </c>
      <c r="T277" s="4">
        <v>69.332502296330006</v>
      </c>
    </row>
    <row r="278" spans="2:20">
      <c r="B278" s="8" t="s">
        <v>1106</v>
      </c>
      <c r="C278" s="8" t="s">
        <v>1107</v>
      </c>
      <c r="D278" t="s">
        <v>1107</v>
      </c>
      <c r="E278" t="str">
        <f t="shared" si="4"/>
        <v>603127</v>
      </c>
      <c r="F278" t="s">
        <v>27</v>
      </c>
      <c r="G278" t="s">
        <v>1108</v>
      </c>
      <c r="H278" t="s">
        <v>69</v>
      </c>
      <c r="I278" t="s">
        <v>40</v>
      </c>
      <c r="J278" t="s">
        <v>40</v>
      </c>
      <c r="K278" s="4">
        <v>114.550178718632</v>
      </c>
      <c r="L278" s="4">
        <v>75.519599999999997</v>
      </c>
      <c r="M278" t="s">
        <v>23</v>
      </c>
      <c r="N278" s="3">
        <v>1224</v>
      </c>
      <c r="O278" s="3">
        <v>817</v>
      </c>
      <c r="P278" s="3">
        <v>672</v>
      </c>
      <c r="Q278" s="3">
        <v>642</v>
      </c>
      <c r="R278" s="3">
        <v>564</v>
      </c>
      <c r="S278" t="s">
        <v>1109</v>
      </c>
      <c r="T278" s="4">
        <v>259.96220839615802</v>
      </c>
    </row>
    <row r="279" spans="2:20">
      <c r="B279" s="8" t="s">
        <v>1110</v>
      </c>
      <c r="C279" s="8" t="s">
        <v>1111</v>
      </c>
      <c r="D279" t="s">
        <v>1111</v>
      </c>
      <c r="E279" t="str">
        <f t="shared" si="4"/>
        <v>603139</v>
      </c>
      <c r="F279" t="s">
        <v>18</v>
      </c>
      <c r="G279" t="s">
        <v>1112</v>
      </c>
      <c r="H279" t="s">
        <v>45</v>
      </c>
      <c r="I279" t="s">
        <v>59</v>
      </c>
      <c r="J279" t="s">
        <v>60</v>
      </c>
      <c r="K279" s="4">
        <v>17.543450762003001</v>
      </c>
      <c r="L279" s="4">
        <v>10.369199999999999</v>
      </c>
      <c r="M279" t="s">
        <v>23</v>
      </c>
      <c r="N279" s="3">
        <v>751</v>
      </c>
      <c r="O279" s="3">
        <v>874</v>
      </c>
      <c r="P279" s="3">
        <v>819</v>
      </c>
      <c r="Q279" s="3">
        <v>766</v>
      </c>
      <c r="R279" t="s">
        <v>23</v>
      </c>
      <c r="S279" t="s">
        <v>1113</v>
      </c>
      <c r="T279" s="4">
        <v>19.062257998279001</v>
      </c>
    </row>
    <row r="280" spans="2:20">
      <c r="B280" s="8" t="s">
        <v>1114</v>
      </c>
      <c r="C280" s="8" t="s">
        <v>1115</v>
      </c>
      <c r="D280" t="s">
        <v>1115</v>
      </c>
      <c r="E280" t="str">
        <f t="shared" si="4"/>
        <v>603168</v>
      </c>
      <c r="F280" t="s">
        <v>18</v>
      </c>
      <c r="G280" t="s">
        <v>1116</v>
      </c>
      <c r="H280" t="s">
        <v>45</v>
      </c>
      <c r="I280" t="s">
        <v>21</v>
      </c>
      <c r="J280" t="s">
        <v>21</v>
      </c>
      <c r="K280" s="4">
        <v>41.463853909020997</v>
      </c>
      <c r="L280" s="4">
        <v>11.459999999999999</v>
      </c>
      <c r="M280" t="s">
        <v>23</v>
      </c>
      <c r="N280" s="3">
        <v>1445</v>
      </c>
      <c r="O280" s="3">
        <v>1707</v>
      </c>
      <c r="P280" s="3">
        <v>2040</v>
      </c>
      <c r="Q280" s="3">
        <v>1843</v>
      </c>
      <c r="R280" s="3">
        <v>1733</v>
      </c>
      <c r="S280" t="s">
        <v>1117</v>
      </c>
      <c r="T280" s="4">
        <v>38.103317334521002</v>
      </c>
    </row>
    <row r="281" spans="2:20">
      <c r="B281" s="8" t="s">
        <v>1118</v>
      </c>
      <c r="C281" s="8" t="s">
        <v>1119</v>
      </c>
      <c r="D281" t="s">
        <v>1119</v>
      </c>
      <c r="E281" t="str">
        <f t="shared" si="4"/>
        <v>603222</v>
      </c>
      <c r="F281" t="s">
        <v>27</v>
      </c>
      <c r="G281" t="s">
        <v>1120</v>
      </c>
      <c r="H281" t="s">
        <v>45</v>
      </c>
      <c r="I281" t="s">
        <v>21</v>
      </c>
      <c r="J281" t="s">
        <v>104</v>
      </c>
      <c r="K281" s="4">
        <v>108.009031956174</v>
      </c>
      <c r="L281" s="4">
        <v>74.395200000000003</v>
      </c>
      <c r="M281" t="s">
        <v>23</v>
      </c>
      <c r="N281" s="3">
        <v>2073</v>
      </c>
      <c r="O281" s="3">
        <v>2297</v>
      </c>
      <c r="P281" s="3">
        <v>1528</v>
      </c>
      <c r="Q281" s="3">
        <v>1119</v>
      </c>
      <c r="R281" s="3">
        <v>1370</v>
      </c>
      <c r="S281" t="s">
        <v>1121</v>
      </c>
      <c r="T281" s="4">
        <v>84.074838828981001</v>
      </c>
    </row>
    <row r="282" spans="2:20">
      <c r="B282" s="8" t="s">
        <v>1122</v>
      </c>
      <c r="C282" s="8" t="s">
        <v>1123</v>
      </c>
      <c r="D282" t="s">
        <v>1123</v>
      </c>
      <c r="E282" t="str">
        <f t="shared" si="4"/>
        <v>603229</v>
      </c>
      <c r="F282" t="s">
        <v>18</v>
      </c>
      <c r="G282" t="s">
        <v>1124</v>
      </c>
      <c r="H282" t="s">
        <v>45</v>
      </c>
      <c r="I282" t="s">
        <v>104</v>
      </c>
      <c r="J282" t="s">
        <v>104</v>
      </c>
      <c r="K282" s="4">
        <v>20.422445646734001</v>
      </c>
      <c r="L282" s="4">
        <v>88.726799999999997</v>
      </c>
      <c r="M282" t="s">
        <v>23</v>
      </c>
      <c r="N282" s="3">
        <v>587</v>
      </c>
      <c r="O282" s="3">
        <v>561</v>
      </c>
      <c r="P282" s="3">
        <v>513</v>
      </c>
      <c r="Q282" s="3">
        <v>429</v>
      </c>
      <c r="R282" s="3">
        <v>295</v>
      </c>
      <c r="S282" t="s">
        <v>1125</v>
      </c>
      <c r="T282" s="4">
        <v>47.205858262553001</v>
      </c>
    </row>
    <row r="283" spans="2:20">
      <c r="B283" s="8" t="s">
        <v>1126</v>
      </c>
      <c r="C283" s="8" t="s">
        <v>1127</v>
      </c>
      <c r="D283" t="s">
        <v>1127</v>
      </c>
      <c r="E283" t="str">
        <f t="shared" si="4"/>
        <v>603233</v>
      </c>
      <c r="F283" t="s">
        <v>27</v>
      </c>
      <c r="G283" t="s">
        <v>1128</v>
      </c>
      <c r="H283" t="s">
        <v>29</v>
      </c>
      <c r="I283" t="s">
        <v>30</v>
      </c>
      <c r="J283" t="s">
        <v>30</v>
      </c>
      <c r="K283" s="4">
        <v>69.376954110911001</v>
      </c>
      <c r="L283" s="4">
        <v>65.306399999999996</v>
      </c>
      <c r="M283" t="s">
        <v>23</v>
      </c>
      <c r="N283" s="3">
        <v>26762</v>
      </c>
      <c r="O283" s="3">
        <v>23854</v>
      </c>
      <c r="P283" s="3">
        <v>20329</v>
      </c>
      <c r="Q283" s="3">
        <v>16958</v>
      </c>
      <c r="R283" s="3">
        <v>13986</v>
      </c>
      <c r="S283" t="s">
        <v>1129</v>
      </c>
      <c r="T283" s="4">
        <v>137.43579033998</v>
      </c>
    </row>
    <row r="284" spans="2:20">
      <c r="B284" s="8" t="s">
        <v>1130</v>
      </c>
      <c r="C284" s="8" t="s">
        <v>1131</v>
      </c>
      <c r="D284" t="s">
        <v>1131</v>
      </c>
      <c r="E284" t="str">
        <f t="shared" si="4"/>
        <v>603259</v>
      </c>
      <c r="F284" t="s">
        <v>27</v>
      </c>
      <c r="G284" t="s">
        <v>1132</v>
      </c>
      <c r="H284" t="s">
        <v>69</v>
      </c>
      <c r="I284" t="s">
        <v>40</v>
      </c>
      <c r="J284" t="s">
        <v>40</v>
      </c>
      <c r="K284" s="4">
        <v>130.30991414282801</v>
      </c>
      <c r="L284" s="4">
        <v>55.490399999999994</v>
      </c>
      <c r="M284" t="s">
        <v>23</v>
      </c>
      <c r="N284" s="3">
        <v>21744</v>
      </c>
      <c r="O284" s="3">
        <v>17730</v>
      </c>
      <c r="P284" s="3">
        <v>14763</v>
      </c>
      <c r="Q284" s="3">
        <v>11613</v>
      </c>
      <c r="R284" s="3">
        <v>9291</v>
      </c>
      <c r="S284" t="s">
        <v>1133</v>
      </c>
      <c r="T284" s="4">
        <v>214.60219147453199</v>
      </c>
    </row>
    <row r="285" spans="2:20">
      <c r="B285" s="8" t="s">
        <v>1134</v>
      </c>
      <c r="C285" s="8" t="s">
        <v>1135</v>
      </c>
      <c r="D285" t="s">
        <v>1135</v>
      </c>
      <c r="E285" t="str">
        <f t="shared" si="4"/>
        <v>603301</v>
      </c>
      <c r="F285" t="s">
        <v>27</v>
      </c>
      <c r="G285" t="s">
        <v>1136</v>
      </c>
      <c r="H285" t="s">
        <v>45</v>
      </c>
      <c r="I285" t="s">
        <v>123</v>
      </c>
      <c r="J285" t="s">
        <v>123</v>
      </c>
      <c r="K285" s="4">
        <v>30.554724275754001</v>
      </c>
      <c r="L285" s="4">
        <v>92.006399999999999</v>
      </c>
      <c r="M285" t="s">
        <v>23</v>
      </c>
      <c r="N285" s="3">
        <v>5030</v>
      </c>
      <c r="O285" s="3">
        <v>4049</v>
      </c>
      <c r="P285" s="3">
        <v>3825</v>
      </c>
      <c r="Q285" s="3">
        <v>3555</v>
      </c>
      <c r="R285" s="3">
        <v>3661</v>
      </c>
      <c r="S285" t="s">
        <v>1137</v>
      </c>
      <c r="T285" s="4">
        <v>112.91959383709199</v>
      </c>
    </row>
    <row r="286" spans="2:20">
      <c r="B286" s="8" t="s">
        <v>1138</v>
      </c>
      <c r="C286" s="8" t="s">
        <v>1139</v>
      </c>
      <c r="D286" t="s">
        <v>1139</v>
      </c>
      <c r="E286" t="str">
        <f t="shared" si="4"/>
        <v>603309</v>
      </c>
      <c r="F286" t="s">
        <v>27</v>
      </c>
      <c r="G286" t="s">
        <v>1140</v>
      </c>
      <c r="H286" t="s">
        <v>45</v>
      </c>
      <c r="I286" t="s">
        <v>123</v>
      </c>
      <c r="J286" t="s">
        <v>123</v>
      </c>
      <c r="K286" s="4">
        <v>30.284638595089</v>
      </c>
      <c r="L286" s="4">
        <v>33.507599999999996</v>
      </c>
      <c r="M286" t="s">
        <v>23</v>
      </c>
      <c r="N286" s="3">
        <v>2410</v>
      </c>
      <c r="O286" s="3">
        <v>2337</v>
      </c>
      <c r="P286" s="3">
        <v>1981</v>
      </c>
      <c r="Q286" s="3">
        <v>1917</v>
      </c>
      <c r="R286" s="3">
        <v>1953</v>
      </c>
      <c r="S286" t="s">
        <v>1141</v>
      </c>
      <c r="T286" s="4">
        <v>35.978544452005998</v>
      </c>
    </row>
    <row r="287" spans="2:20">
      <c r="B287" s="8" t="s">
        <v>1142</v>
      </c>
      <c r="C287" s="8" t="s">
        <v>1143</v>
      </c>
      <c r="D287" t="s">
        <v>1143</v>
      </c>
      <c r="E287" t="str">
        <f t="shared" si="4"/>
        <v>603351</v>
      </c>
      <c r="F287" t="s">
        <v>18</v>
      </c>
      <c r="G287" t="s">
        <v>1144</v>
      </c>
      <c r="H287" t="s">
        <v>45</v>
      </c>
      <c r="I287" t="s">
        <v>104</v>
      </c>
      <c r="J287" t="s">
        <v>1145</v>
      </c>
      <c r="K287" s="4">
        <v>49.652564502541999</v>
      </c>
      <c r="L287" s="4">
        <v>29.983199999999997</v>
      </c>
      <c r="M287" t="s">
        <v>23</v>
      </c>
      <c r="N287" s="3">
        <v>510</v>
      </c>
      <c r="O287" s="3">
        <v>508</v>
      </c>
      <c r="P287" s="3">
        <v>463</v>
      </c>
      <c r="Q287" s="3">
        <v>413</v>
      </c>
      <c r="R287" s="3">
        <v>382</v>
      </c>
      <c r="S287" t="s">
        <v>1146</v>
      </c>
      <c r="T287" s="4">
        <v>47.778229865649003</v>
      </c>
    </row>
    <row r="288" spans="2:20">
      <c r="B288" s="8" t="s">
        <v>1147</v>
      </c>
      <c r="C288" s="8" t="s">
        <v>1148</v>
      </c>
      <c r="D288" t="s">
        <v>1148</v>
      </c>
      <c r="E288" t="str">
        <f t="shared" si="4"/>
        <v>603367</v>
      </c>
      <c r="F288" t="s">
        <v>27</v>
      </c>
      <c r="G288" t="s">
        <v>1149</v>
      </c>
      <c r="H288" t="s">
        <v>45</v>
      </c>
      <c r="I288" t="s">
        <v>123</v>
      </c>
      <c r="J288" t="s">
        <v>21</v>
      </c>
      <c r="K288" s="4">
        <v>16.984572496622999</v>
      </c>
      <c r="L288" s="4">
        <v>-4.2636000000000003</v>
      </c>
      <c r="M288" t="s">
        <v>23</v>
      </c>
      <c r="N288" s="3">
        <v>2983</v>
      </c>
      <c r="O288" s="3">
        <v>2880</v>
      </c>
      <c r="P288" s="3">
        <v>2700</v>
      </c>
      <c r="Q288" s="3">
        <v>2554</v>
      </c>
      <c r="R288" s="3">
        <v>2674</v>
      </c>
      <c r="S288" t="s">
        <v>1150</v>
      </c>
      <c r="T288" s="4">
        <v>15.578481841841</v>
      </c>
    </row>
    <row r="289" spans="2:20">
      <c r="B289" s="8" t="s">
        <v>1151</v>
      </c>
      <c r="C289" s="8" t="s">
        <v>1152</v>
      </c>
      <c r="D289" t="s">
        <v>1152</v>
      </c>
      <c r="E289" t="str">
        <f t="shared" si="4"/>
        <v>603368</v>
      </c>
      <c r="F289" t="s">
        <v>27</v>
      </c>
      <c r="G289" t="s">
        <v>1153</v>
      </c>
      <c r="H289" t="s">
        <v>29</v>
      </c>
      <c r="I289" t="s">
        <v>30</v>
      </c>
      <c r="J289" t="s">
        <v>30</v>
      </c>
      <c r="K289" s="4">
        <v>64.750058542527995</v>
      </c>
      <c r="L289" s="4">
        <v>10.4604</v>
      </c>
      <c r="M289" t="s">
        <v>23</v>
      </c>
      <c r="N289" s="3">
        <v>4215</v>
      </c>
      <c r="O289" s="3">
        <v>3590</v>
      </c>
      <c r="P289" s="3">
        <v>2575</v>
      </c>
      <c r="Q289" s="3">
        <v>1900</v>
      </c>
      <c r="R289" s="3">
        <v>1763</v>
      </c>
      <c r="S289" t="s">
        <v>1154</v>
      </c>
      <c r="T289" s="4">
        <v>65.476163895659994</v>
      </c>
    </row>
    <row r="290" spans="2:20">
      <c r="B290" s="8" t="s">
        <v>1155</v>
      </c>
      <c r="C290" s="8" t="s">
        <v>1156</v>
      </c>
      <c r="D290" t="s">
        <v>1156</v>
      </c>
      <c r="E290" t="str">
        <f t="shared" si="4"/>
        <v>603387</v>
      </c>
      <c r="F290" t="s">
        <v>27</v>
      </c>
      <c r="G290" t="s">
        <v>1157</v>
      </c>
      <c r="H290" t="s">
        <v>45</v>
      </c>
      <c r="I290" t="s">
        <v>123</v>
      </c>
      <c r="J290" t="s">
        <v>21</v>
      </c>
      <c r="K290" s="4">
        <v>46.068344851482998</v>
      </c>
      <c r="L290" s="4">
        <v>32.425199999999997</v>
      </c>
      <c r="M290" t="s">
        <v>23</v>
      </c>
      <c r="N290" s="3">
        <v>1729</v>
      </c>
      <c r="O290" s="3">
        <v>1458</v>
      </c>
      <c r="P290" s="3">
        <v>1194</v>
      </c>
      <c r="Q290" s="3">
        <v>1049</v>
      </c>
      <c r="R290" s="3">
        <v>923</v>
      </c>
      <c r="S290" t="s">
        <v>1158</v>
      </c>
      <c r="T290" s="4">
        <v>66.728379646511002</v>
      </c>
    </row>
    <row r="291" spans="2:20" s="5" customFormat="1">
      <c r="B291" s="5" t="s">
        <v>1159</v>
      </c>
      <c r="C291" s="5" t="s">
        <v>1160</v>
      </c>
      <c r="D291" s="5" t="s">
        <v>1160</v>
      </c>
      <c r="E291" s="5" t="str">
        <f t="shared" si="4"/>
        <v>603392</v>
      </c>
      <c r="F291" s="5" t="s">
        <v>27</v>
      </c>
      <c r="G291" s="5" t="s">
        <v>1161</v>
      </c>
      <c r="H291" s="5" t="s">
        <v>45</v>
      </c>
      <c r="I291" s="5" t="s">
        <v>123</v>
      </c>
      <c r="J291" s="5" t="s">
        <v>50</v>
      </c>
      <c r="K291" s="6">
        <v>12.6</v>
      </c>
      <c r="L291" s="6">
        <v>971.91480000000001</v>
      </c>
      <c r="M291" s="5" t="s">
        <v>23</v>
      </c>
      <c r="N291" s="7">
        <v>1784</v>
      </c>
      <c r="O291" s="7">
        <v>1694</v>
      </c>
      <c r="P291" s="7">
        <v>1541</v>
      </c>
      <c r="Q291" s="7">
        <v>1382</v>
      </c>
      <c r="R291" s="7">
        <v>1159</v>
      </c>
      <c r="S291" s="5" t="s">
        <v>1162</v>
      </c>
      <c r="T291" s="6">
        <v>170.99</v>
      </c>
    </row>
    <row r="292" spans="2:20">
      <c r="B292" s="8" t="s">
        <v>1163</v>
      </c>
      <c r="C292" s="8" t="s">
        <v>1164</v>
      </c>
      <c r="D292" t="s">
        <v>1164</v>
      </c>
      <c r="E292" t="str">
        <f t="shared" si="4"/>
        <v>603439</v>
      </c>
      <c r="F292" t="s">
        <v>74</v>
      </c>
      <c r="G292" t="s">
        <v>1165</v>
      </c>
      <c r="H292" t="s">
        <v>45</v>
      </c>
      <c r="I292" t="s">
        <v>59</v>
      </c>
      <c r="J292" t="s">
        <v>60</v>
      </c>
      <c r="K292" s="4">
        <v>8.82</v>
      </c>
      <c r="L292" s="4">
        <v>238.21199999999999</v>
      </c>
      <c r="M292" t="s">
        <v>23</v>
      </c>
      <c r="N292" s="3">
        <v>298</v>
      </c>
      <c r="O292" s="3">
        <v>293</v>
      </c>
      <c r="P292" s="3">
        <v>284</v>
      </c>
      <c r="Q292" s="3">
        <v>223</v>
      </c>
      <c r="R292" s="3">
        <v>176</v>
      </c>
      <c r="S292" t="s">
        <v>1166</v>
      </c>
      <c r="T292" s="4">
        <v>20.03</v>
      </c>
    </row>
    <row r="293" spans="2:20">
      <c r="B293" s="8" t="s">
        <v>1167</v>
      </c>
      <c r="C293" s="8" t="s">
        <v>1168</v>
      </c>
      <c r="D293" t="s">
        <v>1168</v>
      </c>
      <c r="E293" t="str">
        <f t="shared" si="4"/>
        <v>603456</v>
      </c>
      <c r="F293" t="s">
        <v>27</v>
      </c>
      <c r="G293" t="s">
        <v>1169</v>
      </c>
      <c r="H293" t="s">
        <v>45</v>
      </c>
      <c r="I293" t="s">
        <v>104</v>
      </c>
      <c r="J293" t="s">
        <v>104</v>
      </c>
      <c r="K293" s="4">
        <v>52.592768588977997</v>
      </c>
      <c r="L293" s="4">
        <v>81.623999999999995</v>
      </c>
      <c r="M293" t="s">
        <v>23</v>
      </c>
      <c r="N293" s="3">
        <v>2998</v>
      </c>
      <c r="O293" s="3">
        <v>2943</v>
      </c>
      <c r="P293" s="3">
        <v>3011</v>
      </c>
      <c r="Q293" s="3">
        <v>3129</v>
      </c>
      <c r="R293" s="3">
        <v>3205</v>
      </c>
      <c r="S293" t="s">
        <v>1170</v>
      </c>
      <c r="T293" s="4">
        <v>117.83205941878001</v>
      </c>
    </row>
    <row r="294" spans="2:20">
      <c r="B294" s="8" t="s">
        <v>1171</v>
      </c>
      <c r="C294" s="8" t="s">
        <v>1172</v>
      </c>
      <c r="D294" t="s">
        <v>1172</v>
      </c>
      <c r="E294" t="str">
        <f t="shared" si="4"/>
        <v>603520</v>
      </c>
      <c r="F294" t="s">
        <v>27</v>
      </c>
      <c r="G294" t="s">
        <v>1173</v>
      </c>
      <c r="H294" t="s">
        <v>45</v>
      </c>
      <c r="I294" t="s">
        <v>104</v>
      </c>
      <c r="J294" t="s">
        <v>104</v>
      </c>
      <c r="K294" s="4">
        <v>62.460589292959</v>
      </c>
      <c r="L294" s="4">
        <v>100.878</v>
      </c>
      <c r="M294" t="s">
        <v>23</v>
      </c>
      <c r="N294" s="3">
        <v>1615</v>
      </c>
      <c r="O294" s="3">
        <v>1487</v>
      </c>
      <c r="P294" s="3">
        <v>1230</v>
      </c>
      <c r="Q294" s="3">
        <v>1373</v>
      </c>
      <c r="R294" s="3">
        <v>1265</v>
      </c>
      <c r="S294" t="s">
        <v>1174</v>
      </c>
      <c r="T294" s="4">
        <v>137.84654414686801</v>
      </c>
    </row>
    <row r="295" spans="2:20">
      <c r="B295" s="8" t="s">
        <v>1175</v>
      </c>
      <c r="C295" s="8" t="s">
        <v>1176</v>
      </c>
      <c r="D295" t="s">
        <v>1176</v>
      </c>
      <c r="E295" t="str">
        <f t="shared" si="4"/>
        <v>603538</v>
      </c>
      <c r="F295" t="s">
        <v>27</v>
      </c>
      <c r="G295" t="s">
        <v>1177</v>
      </c>
      <c r="H295" t="s">
        <v>45</v>
      </c>
      <c r="I295" t="s">
        <v>104</v>
      </c>
      <c r="J295" t="s">
        <v>104</v>
      </c>
      <c r="K295" s="4">
        <v>30.228044333191999</v>
      </c>
      <c r="L295" s="4">
        <v>28.874399999999998</v>
      </c>
      <c r="M295" t="s">
        <v>23</v>
      </c>
      <c r="N295" s="3">
        <v>2268</v>
      </c>
      <c r="O295" s="3">
        <v>2006</v>
      </c>
      <c r="P295" s="3">
        <v>1443</v>
      </c>
      <c r="Q295" s="3">
        <v>1273</v>
      </c>
      <c r="R295" s="3">
        <v>1312</v>
      </c>
      <c r="S295" t="s">
        <v>1178</v>
      </c>
      <c r="T295" s="4">
        <v>37.926348258673997</v>
      </c>
    </row>
    <row r="296" spans="2:20">
      <c r="B296" s="8" t="s">
        <v>1179</v>
      </c>
      <c r="C296" s="8" t="s">
        <v>1180</v>
      </c>
      <c r="D296" t="s">
        <v>1180</v>
      </c>
      <c r="E296" t="str">
        <f t="shared" si="4"/>
        <v>603567</v>
      </c>
      <c r="F296" t="s">
        <v>27</v>
      </c>
      <c r="G296" t="s">
        <v>1181</v>
      </c>
      <c r="H296" t="s">
        <v>45</v>
      </c>
      <c r="I296" t="s">
        <v>59</v>
      </c>
      <c r="J296" t="s">
        <v>60</v>
      </c>
      <c r="K296" s="4">
        <v>27.203039402502998</v>
      </c>
      <c r="L296" s="4">
        <v>1.6572</v>
      </c>
      <c r="M296" t="s">
        <v>23</v>
      </c>
      <c r="N296" s="3">
        <v>2704</v>
      </c>
      <c r="O296" s="3">
        <v>2996</v>
      </c>
      <c r="P296" s="3">
        <v>2980</v>
      </c>
      <c r="Q296" s="3">
        <v>3666</v>
      </c>
      <c r="R296" s="3">
        <v>3444</v>
      </c>
      <c r="S296" t="s">
        <v>1182</v>
      </c>
      <c r="T296" s="4">
        <v>25.09930485588</v>
      </c>
    </row>
    <row r="297" spans="2:20">
      <c r="B297" s="8" t="s">
        <v>1183</v>
      </c>
      <c r="C297" s="8" t="s">
        <v>1184</v>
      </c>
      <c r="D297" t="s">
        <v>1184</v>
      </c>
      <c r="E297" t="str">
        <f t="shared" si="4"/>
        <v>603590</v>
      </c>
      <c r="F297" t="s">
        <v>74</v>
      </c>
      <c r="G297" t="s">
        <v>1185</v>
      </c>
      <c r="H297" t="s">
        <v>45</v>
      </c>
      <c r="I297" t="s">
        <v>49</v>
      </c>
      <c r="J297" t="s">
        <v>50</v>
      </c>
      <c r="K297" s="4">
        <v>35.611770708422</v>
      </c>
      <c r="L297" s="4">
        <v>15.641999999999999</v>
      </c>
      <c r="M297" t="s">
        <v>23</v>
      </c>
      <c r="N297" s="3">
        <v>286</v>
      </c>
      <c r="O297" s="3">
        <v>263</v>
      </c>
      <c r="P297" s="3">
        <v>236</v>
      </c>
      <c r="Q297" s="3">
        <v>235</v>
      </c>
      <c r="R297" s="3">
        <v>230</v>
      </c>
      <c r="S297" t="s">
        <v>1186</v>
      </c>
      <c r="T297" s="4">
        <v>41.026766918973998</v>
      </c>
    </row>
    <row r="298" spans="2:20">
      <c r="B298" s="8" t="s">
        <v>1187</v>
      </c>
      <c r="C298" s="8" t="s">
        <v>1188</v>
      </c>
      <c r="D298" t="s">
        <v>1188</v>
      </c>
      <c r="E298" t="str">
        <f t="shared" si="4"/>
        <v>603658</v>
      </c>
      <c r="F298" t="s">
        <v>27</v>
      </c>
      <c r="G298" t="s">
        <v>1189</v>
      </c>
      <c r="H298" t="s">
        <v>45</v>
      </c>
      <c r="I298" t="s">
        <v>123</v>
      </c>
      <c r="J298" t="s">
        <v>50</v>
      </c>
      <c r="K298" s="4">
        <v>102.12361250447501</v>
      </c>
      <c r="L298" s="4">
        <v>52.048800000000007</v>
      </c>
      <c r="M298" t="s">
        <v>23</v>
      </c>
      <c r="N298" s="3">
        <v>3764</v>
      </c>
      <c r="O298" s="3">
        <v>3059</v>
      </c>
      <c r="P298" s="3">
        <v>2292</v>
      </c>
      <c r="Q298" s="3">
        <v>1923</v>
      </c>
      <c r="R298" t="s">
        <v>23</v>
      </c>
      <c r="S298" t="s">
        <v>1190</v>
      </c>
      <c r="T298" s="4">
        <v>151.91388561507199</v>
      </c>
    </row>
    <row r="299" spans="2:20">
      <c r="B299" s="8" t="s">
        <v>1191</v>
      </c>
      <c r="C299" s="8" t="s">
        <v>1192</v>
      </c>
      <c r="D299" t="s">
        <v>1192</v>
      </c>
      <c r="E299" t="str">
        <f t="shared" si="4"/>
        <v>603669</v>
      </c>
      <c r="F299" t="s">
        <v>18</v>
      </c>
      <c r="G299" t="s">
        <v>1193</v>
      </c>
      <c r="H299" t="s">
        <v>45</v>
      </c>
      <c r="I299" t="s">
        <v>21</v>
      </c>
      <c r="J299" t="s">
        <v>21</v>
      </c>
      <c r="K299" s="4">
        <v>16.273771683850001</v>
      </c>
      <c r="L299" s="4">
        <v>36.584400000000002</v>
      </c>
      <c r="M299" t="s">
        <v>23</v>
      </c>
      <c r="N299" s="3">
        <v>883</v>
      </c>
      <c r="O299" s="3">
        <v>909</v>
      </c>
      <c r="P299" s="3">
        <v>922</v>
      </c>
      <c r="Q299" s="3">
        <v>945</v>
      </c>
      <c r="R299" s="3">
        <v>1014</v>
      </c>
      <c r="S299" t="s">
        <v>1194</v>
      </c>
      <c r="T299" s="4">
        <v>27.702905479485999</v>
      </c>
    </row>
    <row r="300" spans="2:20">
      <c r="B300" s="8" t="s">
        <v>1195</v>
      </c>
      <c r="C300" s="8" t="s">
        <v>1196</v>
      </c>
      <c r="D300" t="s">
        <v>1196</v>
      </c>
      <c r="E300" t="str">
        <f t="shared" si="4"/>
        <v>603676</v>
      </c>
      <c r="F300" t="s">
        <v>18</v>
      </c>
      <c r="G300" t="s">
        <v>1197</v>
      </c>
      <c r="H300" t="s">
        <v>45</v>
      </c>
      <c r="I300" t="s">
        <v>21</v>
      </c>
      <c r="J300" t="s">
        <v>21</v>
      </c>
      <c r="K300" s="4">
        <v>10.706124994271001</v>
      </c>
      <c r="L300" s="4">
        <v>-2.0604</v>
      </c>
      <c r="M300" t="s">
        <v>23</v>
      </c>
      <c r="N300" s="3">
        <v>478</v>
      </c>
      <c r="O300" s="3">
        <v>498</v>
      </c>
      <c r="P300" s="3">
        <v>492</v>
      </c>
      <c r="Q300" s="3">
        <v>499</v>
      </c>
      <c r="R300" s="3">
        <v>539</v>
      </c>
      <c r="S300" t="s">
        <v>1198</v>
      </c>
      <c r="T300" s="4">
        <v>10.483993562827999</v>
      </c>
    </row>
    <row r="301" spans="2:20">
      <c r="B301" s="8" t="s">
        <v>1199</v>
      </c>
      <c r="C301" s="8" t="s">
        <v>1200</v>
      </c>
      <c r="D301" t="s">
        <v>1200</v>
      </c>
      <c r="E301" t="str">
        <f t="shared" si="4"/>
        <v>603707</v>
      </c>
      <c r="F301" t="s">
        <v>18</v>
      </c>
      <c r="G301" t="s">
        <v>1201</v>
      </c>
      <c r="H301" t="s">
        <v>45</v>
      </c>
      <c r="I301" t="s">
        <v>104</v>
      </c>
      <c r="J301" t="s">
        <v>104</v>
      </c>
      <c r="K301" s="4">
        <v>71.075614892274004</v>
      </c>
      <c r="L301" s="4">
        <v>66.062399999999997</v>
      </c>
      <c r="M301" t="s">
        <v>23</v>
      </c>
      <c r="N301" s="3">
        <v>919</v>
      </c>
      <c r="O301" s="3">
        <v>713</v>
      </c>
      <c r="P301" s="3">
        <v>648</v>
      </c>
      <c r="Q301" s="3">
        <v>618</v>
      </c>
      <c r="R301" s="3">
        <v>360</v>
      </c>
      <c r="S301" t="s">
        <v>1202</v>
      </c>
      <c r="T301" s="4">
        <v>82.936627221413005</v>
      </c>
    </row>
    <row r="302" spans="2:20">
      <c r="B302" s="8" t="s">
        <v>1203</v>
      </c>
      <c r="C302" s="8" t="s">
        <v>1204</v>
      </c>
      <c r="D302" t="s">
        <v>1204</v>
      </c>
      <c r="E302" t="str">
        <f t="shared" si="4"/>
        <v>603716</v>
      </c>
      <c r="F302" t="s">
        <v>27</v>
      </c>
      <c r="G302" t="s">
        <v>1205</v>
      </c>
      <c r="H302" t="s">
        <v>29</v>
      </c>
      <c r="I302" t="s">
        <v>30</v>
      </c>
      <c r="J302" t="s">
        <v>30</v>
      </c>
      <c r="K302" s="4">
        <v>60.155599912856999</v>
      </c>
      <c r="L302" s="4">
        <v>13.226399999999998</v>
      </c>
      <c r="M302" t="s">
        <v>23</v>
      </c>
      <c r="N302" s="3">
        <v>1182</v>
      </c>
      <c r="O302" s="3">
        <v>1069</v>
      </c>
      <c r="P302" s="3">
        <v>834</v>
      </c>
      <c r="Q302" s="3">
        <v>445</v>
      </c>
      <c r="R302" t="s">
        <v>23</v>
      </c>
      <c r="S302" t="s">
        <v>1206</v>
      </c>
      <c r="T302" s="4">
        <v>61.843795547656001</v>
      </c>
    </row>
    <row r="303" spans="2:20">
      <c r="B303" s="8" t="s">
        <v>1207</v>
      </c>
      <c r="C303" s="8" t="s">
        <v>1208</v>
      </c>
      <c r="D303" t="s">
        <v>1208</v>
      </c>
      <c r="E303" t="str">
        <f t="shared" si="4"/>
        <v>603811</v>
      </c>
      <c r="F303" t="s">
        <v>18</v>
      </c>
      <c r="G303" t="s">
        <v>1209</v>
      </c>
      <c r="H303" t="s">
        <v>45</v>
      </c>
      <c r="I303" t="s">
        <v>21</v>
      </c>
      <c r="J303" t="s">
        <v>104</v>
      </c>
      <c r="K303" s="4">
        <v>37.720399675141003</v>
      </c>
      <c r="L303" s="4">
        <v>36.151199999999996</v>
      </c>
      <c r="M303" t="s">
        <v>23</v>
      </c>
      <c r="N303" s="3">
        <v>634</v>
      </c>
      <c r="O303" s="3">
        <v>683</v>
      </c>
      <c r="P303" s="3">
        <v>639</v>
      </c>
      <c r="Q303" s="3">
        <v>588</v>
      </c>
      <c r="R303" s="3">
        <v>589</v>
      </c>
      <c r="S303" t="s">
        <v>1210</v>
      </c>
      <c r="T303" s="4">
        <v>43.043811432974998</v>
      </c>
    </row>
    <row r="304" spans="2:20">
      <c r="B304" s="8" t="s">
        <v>1211</v>
      </c>
      <c r="C304" s="8" t="s">
        <v>1212</v>
      </c>
      <c r="D304" t="s">
        <v>1212</v>
      </c>
      <c r="E304" t="str">
        <f t="shared" si="4"/>
        <v>603858</v>
      </c>
      <c r="F304" t="s">
        <v>27</v>
      </c>
      <c r="G304" t="s">
        <v>1213</v>
      </c>
      <c r="H304" t="s">
        <v>45</v>
      </c>
      <c r="I304" t="s">
        <v>59</v>
      </c>
      <c r="J304" t="s">
        <v>60</v>
      </c>
      <c r="K304" s="4">
        <v>39.283861098114997</v>
      </c>
      <c r="L304" s="4">
        <v>17.5824</v>
      </c>
      <c r="M304" t="s">
        <v>23</v>
      </c>
      <c r="N304" s="3">
        <v>7923</v>
      </c>
      <c r="O304" s="3">
        <v>8004</v>
      </c>
      <c r="P304" s="3">
        <v>7436</v>
      </c>
      <c r="Q304" s="3">
        <v>7491</v>
      </c>
      <c r="R304" t="s">
        <v>23</v>
      </c>
      <c r="S304" t="s">
        <v>1214</v>
      </c>
      <c r="T304" s="4">
        <v>49.418618122802002</v>
      </c>
    </row>
    <row r="305" spans="2:20">
      <c r="B305" s="8" t="s">
        <v>1215</v>
      </c>
      <c r="C305" s="8" t="s">
        <v>1216</v>
      </c>
      <c r="D305" t="s">
        <v>1216</v>
      </c>
      <c r="E305" t="str">
        <f t="shared" si="4"/>
        <v>603880</v>
      </c>
      <c r="F305" t="s">
        <v>18</v>
      </c>
      <c r="G305" t="s">
        <v>1217</v>
      </c>
      <c r="H305" t="s">
        <v>45</v>
      </c>
      <c r="I305" t="s">
        <v>123</v>
      </c>
      <c r="J305" t="s">
        <v>123</v>
      </c>
      <c r="K305" s="4">
        <v>20.481612907395</v>
      </c>
      <c r="L305" s="4">
        <v>43.637999999999998</v>
      </c>
      <c r="M305" t="s">
        <v>23</v>
      </c>
      <c r="N305" s="3">
        <v>889</v>
      </c>
      <c r="O305" s="3">
        <v>790</v>
      </c>
      <c r="P305" s="3">
        <v>883</v>
      </c>
      <c r="Q305" s="3">
        <v>819</v>
      </c>
      <c r="R305" s="3">
        <v>837</v>
      </c>
      <c r="S305" t="s">
        <v>1218</v>
      </c>
      <c r="T305" s="4">
        <v>28.110207550550001</v>
      </c>
    </row>
    <row r="306" spans="2:20">
      <c r="B306" s="8" t="s">
        <v>1219</v>
      </c>
      <c r="C306" s="8" t="s">
        <v>1220</v>
      </c>
      <c r="D306" t="s">
        <v>1220</v>
      </c>
      <c r="E306" t="str">
        <f t="shared" si="4"/>
        <v>603882</v>
      </c>
      <c r="F306" t="s">
        <v>23</v>
      </c>
      <c r="G306" t="s">
        <v>1221</v>
      </c>
      <c r="H306" t="s">
        <v>39</v>
      </c>
      <c r="I306" t="s">
        <v>40</v>
      </c>
      <c r="J306" t="s">
        <v>40</v>
      </c>
      <c r="K306" s="4">
        <v>51.762804178534999</v>
      </c>
      <c r="L306" s="4">
        <v>79.739999999999981</v>
      </c>
      <c r="M306" t="s">
        <v>23</v>
      </c>
      <c r="N306" s="3">
        <v>9375</v>
      </c>
      <c r="O306" s="3">
        <v>9171</v>
      </c>
      <c r="P306" s="3">
        <v>8827</v>
      </c>
      <c r="Q306" s="3">
        <v>7967</v>
      </c>
      <c r="R306" s="3">
        <v>6979</v>
      </c>
      <c r="S306" t="s">
        <v>1222</v>
      </c>
      <c r="T306" s="4">
        <v>89.348856529114002</v>
      </c>
    </row>
    <row r="307" spans="2:20">
      <c r="B307" s="8" t="s">
        <v>1223</v>
      </c>
      <c r="C307" s="8" t="s">
        <v>1224</v>
      </c>
      <c r="D307" t="s">
        <v>1224</v>
      </c>
      <c r="E307" t="str">
        <f t="shared" si="4"/>
        <v>603883</v>
      </c>
      <c r="F307" t="s">
        <v>27</v>
      </c>
      <c r="G307" t="s">
        <v>1225</v>
      </c>
      <c r="H307" t="s">
        <v>29</v>
      </c>
      <c r="I307" t="s">
        <v>30</v>
      </c>
      <c r="J307" t="s">
        <v>30</v>
      </c>
      <c r="K307" s="4">
        <v>66.829989345662</v>
      </c>
      <c r="L307" s="4">
        <v>36.565200000000004</v>
      </c>
      <c r="M307" t="s">
        <v>23</v>
      </c>
      <c r="N307" s="3">
        <v>23109</v>
      </c>
      <c r="O307" s="3">
        <v>19817</v>
      </c>
      <c r="P307" s="3">
        <v>17184</v>
      </c>
      <c r="Q307" s="3">
        <v>13585</v>
      </c>
      <c r="R307" s="3">
        <v>11901</v>
      </c>
      <c r="S307" t="s">
        <v>1226</v>
      </c>
      <c r="T307" s="4">
        <v>105.63509298947599</v>
      </c>
    </row>
    <row r="308" spans="2:20">
      <c r="B308" s="8" t="s">
        <v>1227</v>
      </c>
      <c r="C308" s="8" t="s">
        <v>1228</v>
      </c>
      <c r="D308" t="s">
        <v>1228</v>
      </c>
      <c r="E308" t="str">
        <f t="shared" si="4"/>
        <v>603896</v>
      </c>
      <c r="F308" t="s">
        <v>18</v>
      </c>
      <c r="G308" t="s">
        <v>1229</v>
      </c>
      <c r="H308" t="s">
        <v>45</v>
      </c>
      <c r="I308" t="s">
        <v>59</v>
      </c>
      <c r="J308" t="s">
        <v>60</v>
      </c>
      <c r="K308" s="4">
        <v>30.569924689414002</v>
      </c>
      <c r="L308" s="4">
        <v>32.812799999999996</v>
      </c>
      <c r="M308" t="s">
        <v>23</v>
      </c>
      <c r="N308" s="3">
        <v>1016</v>
      </c>
      <c r="O308" s="3">
        <v>946</v>
      </c>
      <c r="P308" s="3">
        <v>821</v>
      </c>
      <c r="Q308" s="3">
        <v>735</v>
      </c>
      <c r="R308" s="3">
        <v>737</v>
      </c>
      <c r="S308" t="s">
        <v>1230</v>
      </c>
      <c r="T308" s="4">
        <v>46.914125087111003</v>
      </c>
    </row>
    <row r="309" spans="2:20">
      <c r="B309" s="8" t="s">
        <v>1231</v>
      </c>
      <c r="C309" s="8" t="s">
        <v>1232</v>
      </c>
      <c r="D309" t="s">
        <v>1232</v>
      </c>
      <c r="E309" t="str">
        <f t="shared" si="4"/>
        <v>603939</v>
      </c>
      <c r="F309" t="s">
        <v>27</v>
      </c>
      <c r="G309" t="s">
        <v>1233</v>
      </c>
      <c r="H309" t="s">
        <v>29</v>
      </c>
      <c r="I309" t="s">
        <v>30</v>
      </c>
      <c r="J309" t="s">
        <v>30</v>
      </c>
      <c r="K309" s="4">
        <v>150.875636004954</v>
      </c>
      <c r="L309" s="4">
        <v>60.422399999999996</v>
      </c>
      <c r="M309" t="s">
        <v>23</v>
      </c>
      <c r="N309" s="3">
        <v>24219</v>
      </c>
      <c r="O309" s="3">
        <v>20790</v>
      </c>
      <c r="P309" s="3">
        <v>12693</v>
      </c>
      <c r="Q309" s="3">
        <v>10715</v>
      </c>
      <c r="R309" s="3">
        <v>7166</v>
      </c>
      <c r="S309" t="s">
        <v>1234</v>
      </c>
      <c r="T309" s="4">
        <v>289.56844384349898</v>
      </c>
    </row>
    <row r="310" spans="2:20">
      <c r="B310" s="8" t="s">
        <v>1235</v>
      </c>
      <c r="C310" s="8" t="s">
        <v>1236</v>
      </c>
      <c r="D310" t="s">
        <v>1236</v>
      </c>
      <c r="E310" t="str">
        <f t="shared" si="4"/>
        <v>603963</v>
      </c>
      <c r="F310" t="s">
        <v>18</v>
      </c>
      <c r="G310" t="s">
        <v>1237</v>
      </c>
      <c r="H310" t="s">
        <v>45</v>
      </c>
      <c r="I310" t="s">
        <v>59</v>
      </c>
      <c r="J310" t="s">
        <v>60</v>
      </c>
      <c r="K310" s="4">
        <v>19.149653002143001</v>
      </c>
      <c r="L310" s="4">
        <v>13.4688</v>
      </c>
      <c r="M310" t="s">
        <v>23</v>
      </c>
      <c r="N310" s="3">
        <v>303</v>
      </c>
      <c r="O310" s="3">
        <v>335</v>
      </c>
      <c r="P310" s="3">
        <v>404</v>
      </c>
      <c r="Q310" s="3">
        <v>409</v>
      </c>
      <c r="R310" s="3">
        <v>410</v>
      </c>
      <c r="S310" t="s">
        <v>1238</v>
      </c>
      <c r="T310" s="4">
        <v>18.963642062609001</v>
      </c>
    </row>
    <row r="311" spans="2:20">
      <c r="B311" s="8" t="s">
        <v>1239</v>
      </c>
      <c r="C311" s="8" t="s">
        <v>1240</v>
      </c>
      <c r="D311" t="s">
        <v>1240</v>
      </c>
      <c r="E311" t="str">
        <f t="shared" si="4"/>
        <v>603976</v>
      </c>
      <c r="F311" t="s">
        <v>18</v>
      </c>
      <c r="G311" t="s">
        <v>1241</v>
      </c>
      <c r="H311" t="s">
        <v>45</v>
      </c>
      <c r="I311" t="s">
        <v>123</v>
      </c>
      <c r="J311" t="s">
        <v>123</v>
      </c>
      <c r="K311" s="4">
        <v>25.068734998330999</v>
      </c>
      <c r="L311" s="4">
        <v>127.2672</v>
      </c>
      <c r="M311" t="s">
        <v>23</v>
      </c>
      <c r="N311" s="3">
        <v>1682</v>
      </c>
      <c r="O311" s="3">
        <v>1856</v>
      </c>
      <c r="P311" s="3">
        <v>1748</v>
      </c>
      <c r="Q311" s="3">
        <v>1890</v>
      </c>
      <c r="R311" s="3">
        <v>2007</v>
      </c>
      <c r="S311" t="s">
        <v>1242</v>
      </c>
      <c r="T311" s="4">
        <v>102.618112951607</v>
      </c>
    </row>
    <row r="312" spans="2:20">
      <c r="B312" s="8" t="s">
        <v>1243</v>
      </c>
      <c r="C312" s="8" t="s">
        <v>1244</v>
      </c>
      <c r="D312" t="s">
        <v>1244</v>
      </c>
      <c r="E312" t="str">
        <f t="shared" si="4"/>
        <v>603987</v>
      </c>
      <c r="F312" t="s">
        <v>27</v>
      </c>
      <c r="G312" t="s">
        <v>1245</v>
      </c>
      <c r="H312" t="s">
        <v>45</v>
      </c>
      <c r="I312" t="s">
        <v>123</v>
      </c>
      <c r="J312" t="s">
        <v>123</v>
      </c>
      <c r="K312" s="4">
        <v>17.766922353539002</v>
      </c>
      <c r="L312" s="4">
        <v>46.1952</v>
      </c>
      <c r="M312" t="s">
        <v>23</v>
      </c>
      <c r="N312" s="3">
        <v>4710</v>
      </c>
      <c r="O312" s="3">
        <v>3926</v>
      </c>
      <c r="P312" s="3">
        <v>3862</v>
      </c>
      <c r="Q312" s="3">
        <v>3619</v>
      </c>
      <c r="R312" t="s">
        <v>23</v>
      </c>
      <c r="S312" t="s">
        <v>1246</v>
      </c>
      <c r="T312" s="4">
        <v>31.624277750149002</v>
      </c>
    </row>
    <row r="313" spans="2:20">
      <c r="B313" s="8" t="s">
        <v>1247</v>
      </c>
      <c r="C313" s="8" t="s">
        <v>1248</v>
      </c>
      <c r="D313" t="s">
        <v>1248</v>
      </c>
      <c r="E313" t="str">
        <f t="shared" si="4"/>
        <v>603998</v>
      </c>
      <c r="F313" t="s">
        <v>27</v>
      </c>
      <c r="G313" t="s">
        <v>1249</v>
      </c>
      <c r="H313" t="s">
        <v>45</v>
      </c>
      <c r="I313" t="s">
        <v>59</v>
      </c>
      <c r="J313" t="s">
        <v>60</v>
      </c>
      <c r="K313" s="4">
        <v>32.840191683969998</v>
      </c>
      <c r="L313" s="4">
        <v>21.5532</v>
      </c>
      <c r="M313" t="s">
        <v>23</v>
      </c>
      <c r="N313" s="3">
        <v>2457</v>
      </c>
      <c r="O313" s="3">
        <v>1152</v>
      </c>
      <c r="P313" s="3">
        <v>1084</v>
      </c>
      <c r="Q313" s="3">
        <v>912</v>
      </c>
      <c r="R313" s="3">
        <v>935</v>
      </c>
      <c r="S313" t="s">
        <v>1250</v>
      </c>
      <c r="T313" s="4">
        <v>25.56354122115</v>
      </c>
    </row>
    <row r="314" spans="2:20">
      <c r="B314" s="8" t="s">
        <v>1251</v>
      </c>
      <c r="C314" s="8" t="s">
        <v>1252</v>
      </c>
      <c r="D314" t="s">
        <v>1252</v>
      </c>
      <c r="E314" t="str">
        <f t="shared" si="4"/>
        <v>605116</v>
      </c>
      <c r="F314" t="s">
        <v>18</v>
      </c>
      <c r="G314" t="s">
        <v>1253</v>
      </c>
      <c r="H314" t="s">
        <v>45</v>
      </c>
      <c r="I314" t="s">
        <v>104</v>
      </c>
      <c r="J314" t="s">
        <v>104</v>
      </c>
      <c r="K314" s="4">
        <v>10.039999999999999</v>
      </c>
      <c r="L314" s="4">
        <v>431.96759999999995</v>
      </c>
      <c r="M314" t="s">
        <v>23</v>
      </c>
      <c r="N314" s="3">
        <v>815</v>
      </c>
      <c r="O314" s="3">
        <v>731</v>
      </c>
      <c r="P314" s="3">
        <v>709</v>
      </c>
      <c r="Q314" s="3">
        <v>700</v>
      </c>
      <c r="R314" t="s">
        <v>23</v>
      </c>
      <c r="S314" t="s">
        <v>1254</v>
      </c>
      <c r="T314" s="4">
        <v>18.350000000000001</v>
      </c>
    </row>
    <row r="315" spans="2:20">
      <c r="B315" s="8" t="s">
        <v>1255</v>
      </c>
      <c r="C315" s="8" t="s">
        <v>1256</v>
      </c>
      <c r="D315" t="s">
        <v>1256</v>
      </c>
      <c r="E315" t="str">
        <f t="shared" si="4"/>
        <v>605177</v>
      </c>
      <c r="F315" t="s">
        <v>27</v>
      </c>
      <c r="G315" t="s">
        <v>1257</v>
      </c>
      <c r="H315" t="s">
        <v>45</v>
      </c>
      <c r="I315" t="s">
        <v>104</v>
      </c>
      <c r="J315" t="s">
        <v>104</v>
      </c>
      <c r="K315" s="4">
        <v>37.36</v>
      </c>
      <c r="L315" s="4">
        <v>804.11160000000007</v>
      </c>
      <c r="M315" s="3">
        <v>1284</v>
      </c>
      <c r="N315" s="3">
        <v>1242</v>
      </c>
      <c r="O315" s="3">
        <v>1203</v>
      </c>
      <c r="P315" s="3">
        <v>1178</v>
      </c>
      <c r="Q315" s="3">
        <v>1248</v>
      </c>
      <c r="R315" t="s">
        <v>23</v>
      </c>
      <c r="S315" t="s">
        <v>1258</v>
      </c>
      <c r="T315" s="4">
        <v>49.41</v>
      </c>
    </row>
    <row r="316" spans="2:20">
      <c r="B316" s="8" t="s">
        <v>1259</v>
      </c>
      <c r="C316" s="8" t="s">
        <v>1260</v>
      </c>
      <c r="D316" t="s">
        <v>1260</v>
      </c>
      <c r="E316" t="str">
        <f t="shared" si="4"/>
        <v>605199</v>
      </c>
      <c r="F316" t="s">
        <v>27</v>
      </c>
      <c r="G316" t="s">
        <v>1261</v>
      </c>
      <c r="H316" t="s">
        <v>45</v>
      </c>
      <c r="I316" t="s">
        <v>59</v>
      </c>
      <c r="J316" t="s">
        <v>50</v>
      </c>
      <c r="K316" s="4">
        <v>6.23</v>
      </c>
      <c r="L316" s="4">
        <v>1144.7772</v>
      </c>
      <c r="M316" t="s">
        <v>23</v>
      </c>
      <c r="N316" s="3">
        <v>1941</v>
      </c>
      <c r="O316" s="3">
        <v>1676</v>
      </c>
      <c r="P316" s="3">
        <v>1394</v>
      </c>
      <c r="Q316" s="3">
        <v>1217</v>
      </c>
      <c r="R316" t="s">
        <v>23</v>
      </c>
      <c r="S316" t="s">
        <v>1262</v>
      </c>
      <c r="T316" s="4">
        <v>24.3</v>
      </c>
    </row>
    <row r="317" spans="2:20">
      <c r="B317" s="8" t="s">
        <v>1263</v>
      </c>
      <c r="C317" s="8" t="s">
        <v>1264</v>
      </c>
      <c r="D317" t="s">
        <v>1265</v>
      </c>
      <c r="E317" t="str">
        <f t="shared" si="4"/>
        <v>605266</v>
      </c>
      <c r="F317" t="s">
        <v>27</v>
      </c>
      <c r="G317" t="s">
        <v>1266</v>
      </c>
      <c r="H317" t="s">
        <v>29</v>
      </c>
      <c r="I317" t="s">
        <v>30</v>
      </c>
      <c r="J317" t="s">
        <v>30</v>
      </c>
      <c r="K317" s="4">
        <v>87.47</v>
      </c>
      <c r="L317" t="s">
        <v>23</v>
      </c>
      <c r="M317" s="3">
        <v>8241</v>
      </c>
      <c r="N317" s="3">
        <v>7551</v>
      </c>
      <c r="O317" s="3">
        <v>6662</v>
      </c>
      <c r="P317" s="3">
        <v>5891</v>
      </c>
      <c r="Q317" s="3">
        <v>5746</v>
      </c>
      <c r="R317" t="s">
        <v>23</v>
      </c>
      <c r="S317" t="s">
        <v>1267</v>
      </c>
      <c r="T317" s="4">
        <v>104.96</v>
      </c>
    </row>
    <row r="318" spans="2:20">
      <c r="B318" s="8" t="s">
        <v>1268</v>
      </c>
      <c r="C318" s="8" t="s">
        <v>1269</v>
      </c>
      <c r="D318" t="s">
        <v>1269</v>
      </c>
      <c r="E318" t="str">
        <f t="shared" si="4"/>
        <v>605369</v>
      </c>
      <c r="F318" t="s">
        <v>18</v>
      </c>
      <c r="G318" t="s">
        <v>1270</v>
      </c>
      <c r="H318" t="s">
        <v>45</v>
      </c>
      <c r="I318" t="s">
        <v>123</v>
      </c>
      <c r="J318" t="s">
        <v>123</v>
      </c>
      <c r="K318" s="4">
        <v>37.979999999999997</v>
      </c>
      <c r="L318" s="4">
        <v>372.62880000000001</v>
      </c>
      <c r="M318" t="s">
        <v>23</v>
      </c>
      <c r="N318" s="3">
        <v>952</v>
      </c>
      <c r="O318" s="3">
        <v>912</v>
      </c>
      <c r="P318" s="3">
        <v>906</v>
      </c>
      <c r="Q318" s="3">
        <v>796</v>
      </c>
      <c r="R318" t="s">
        <v>23</v>
      </c>
      <c r="S318" t="s">
        <v>1271</v>
      </c>
      <c r="T318" s="4">
        <v>63.51</v>
      </c>
    </row>
    <row r="319" spans="2:20">
      <c r="B319" s="8" t="s">
        <v>1272</v>
      </c>
      <c r="C319" s="8" t="s">
        <v>1273</v>
      </c>
      <c r="D319" t="s">
        <v>1273</v>
      </c>
      <c r="E319" t="str">
        <f t="shared" si="4"/>
        <v>688013</v>
      </c>
      <c r="F319" t="s">
        <v>74</v>
      </c>
      <c r="G319" t="s">
        <v>1274</v>
      </c>
      <c r="H319" t="s">
        <v>45</v>
      </c>
      <c r="I319" t="s">
        <v>123</v>
      </c>
      <c r="J319" t="s">
        <v>1275</v>
      </c>
      <c r="K319" s="4">
        <v>45.11</v>
      </c>
      <c r="L319" s="4">
        <v>371.60399999999998</v>
      </c>
      <c r="M319" t="s">
        <v>23</v>
      </c>
      <c r="N319" s="3">
        <v>178</v>
      </c>
      <c r="O319" s="3">
        <v>145</v>
      </c>
      <c r="P319" s="3">
        <v>146</v>
      </c>
      <c r="Q319" t="s">
        <v>23</v>
      </c>
      <c r="R319" t="s">
        <v>23</v>
      </c>
      <c r="S319" t="s">
        <v>1276</v>
      </c>
      <c r="T319" s="4">
        <v>38.17</v>
      </c>
    </row>
    <row r="320" spans="2:20">
      <c r="B320" s="8" t="s">
        <v>1277</v>
      </c>
      <c r="C320" s="8" t="s">
        <v>1278</v>
      </c>
      <c r="D320" t="s">
        <v>1278</v>
      </c>
      <c r="E320" t="str">
        <f t="shared" si="4"/>
        <v>688016</v>
      </c>
      <c r="F320" t="s">
        <v>18</v>
      </c>
      <c r="G320" t="s">
        <v>1279</v>
      </c>
      <c r="H320" t="s">
        <v>45</v>
      </c>
      <c r="I320" t="s">
        <v>123</v>
      </c>
      <c r="J320" t="s">
        <v>123</v>
      </c>
      <c r="K320" s="4">
        <v>148</v>
      </c>
      <c r="L320" s="4">
        <v>226.11719999999997</v>
      </c>
      <c r="M320" s="3">
        <v>441</v>
      </c>
      <c r="N320" s="3">
        <v>387</v>
      </c>
      <c r="O320" s="3">
        <v>284</v>
      </c>
      <c r="P320" s="3">
        <v>238</v>
      </c>
      <c r="Q320" s="3">
        <v>231</v>
      </c>
      <c r="R320" t="s">
        <v>23</v>
      </c>
      <c r="S320" t="s">
        <v>1280</v>
      </c>
      <c r="T320" s="4">
        <v>233.67843430077099</v>
      </c>
    </row>
    <row r="321" spans="2:20">
      <c r="B321" s="8" t="s">
        <v>1281</v>
      </c>
      <c r="C321" s="8" t="s">
        <v>1282</v>
      </c>
      <c r="D321" t="s">
        <v>1282</v>
      </c>
      <c r="E321" t="str">
        <f t="shared" si="4"/>
        <v>688029</v>
      </c>
      <c r="F321" t="s">
        <v>27</v>
      </c>
      <c r="G321" t="s">
        <v>1283</v>
      </c>
      <c r="H321" t="s">
        <v>45</v>
      </c>
      <c r="I321" t="s">
        <v>123</v>
      </c>
      <c r="J321" t="s">
        <v>123</v>
      </c>
      <c r="K321" s="4">
        <v>160.81</v>
      </c>
      <c r="L321" s="4">
        <v>137.1</v>
      </c>
      <c r="M321" t="s">
        <v>23</v>
      </c>
      <c r="N321" s="3">
        <v>1892</v>
      </c>
      <c r="O321" s="3">
        <v>1368</v>
      </c>
      <c r="P321" s="3">
        <v>1149</v>
      </c>
      <c r="Q321" s="3">
        <v>1004</v>
      </c>
      <c r="R321" s="3">
        <v>831</v>
      </c>
      <c r="S321" t="s">
        <v>1284</v>
      </c>
      <c r="T321" s="4">
        <v>180.86467249322101</v>
      </c>
    </row>
    <row r="322" spans="2:20">
      <c r="B322" s="8" t="s">
        <v>1285</v>
      </c>
      <c r="C322" s="8" t="s">
        <v>1286</v>
      </c>
      <c r="D322" t="s">
        <v>1286</v>
      </c>
      <c r="E322" t="str">
        <f t="shared" ref="E322:E357" si="5">LEFT(B322,6)</f>
        <v>688050</v>
      </c>
      <c r="F322" t="s">
        <v>18</v>
      </c>
      <c r="G322" t="s">
        <v>1287</v>
      </c>
      <c r="H322" t="s">
        <v>45</v>
      </c>
      <c r="I322" t="s">
        <v>123</v>
      </c>
      <c r="J322" t="s">
        <v>123</v>
      </c>
      <c r="K322" s="4">
        <v>188.88</v>
      </c>
      <c r="L322" s="4">
        <v>1448.16</v>
      </c>
      <c r="M322" t="s">
        <v>23</v>
      </c>
      <c r="N322" s="3">
        <v>393</v>
      </c>
      <c r="O322" s="3">
        <v>331</v>
      </c>
      <c r="P322" s="3">
        <v>223</v>
      </c>
      <c r="Q322" s="3">
        <v>167</v>
      </c>
      <c r="R322" t="s">
        <v>23</v>
      </c>
      <c r="S322" t="s">
        <v>1288</v>
      </c>
      <c r="T322" s="4">
        <v>171.05</v>
      </c>
    </row>
    <row r="323" spans="2:20">
      <c r="B323" s="8" t="s">
        <v>1289</v>
      </c>
      <c r="C323" s="8" t="s">
        <v>1290</v>
      </c>
      <c r="D323" t="s">
        <v>1290</v>
      </c>
      <c r="E323" t="str">
        <f t="shared" si="5"/>
        <v>688068</v>
      </c>
      <c r="F323" t="s">
        <v>18</v>
      </c>
      <c r="G323" t="s">
        <v>1291</v>
      </c>
      <c r="H323" t="s">
        <v>45</v>
      </c>
      <c r="I323" t="s">
        <v>123</v>
      </c>
      <c r="J323" t="s">
        <v>123</v>
      </c>
      <c r="K323" s="4">
        <v>46.93</v>
      </c>
      <c r="L323" s="4">
        <v>90.594000000000008</v>
      </c>
      <c r="M323" t="s">
        <v>23</v>
      </c>
      <c r="N323" s="3">
        <v>659</v>
      </c>
      <c r="O323" s="3">
        <v>510</v>
      </c>
      <c r="P323" s="3">
        <v>387</v>
      </c>
      <c r="Q323" s="3">
        <v>327</v>
      </c>
      <c r="R323" t="s">
        <v>23</v>
      </c>
      <c r="S323" t="s">
        <v>1292</v>
      </c>
      <c r="T323" s="4">
        <v>39.668607110140996</v>
      </c>
    </row>
    <row r="324" spans="2:20">
      <c r="B324" s="8" t="s">
        <v>1293</v>
      </c>
      <c r="C324" s="8" t="s">
        <v>1294</v>
      </c>
      <c r="D324" t="s">
        <v>1294</v>
      </c>
      <c r="E324" t="str">
        <f t="shared" si="5"/>
        <v>688085</v>
      </c>
      <c r="F324" t="s">
        <v>74</v>
      </c>
      <c r="G324" t="s">
        <v>1295</v>
      </c>
      <c r="H324" t="s">
        <v>45</v>
      </c>
      <c r="I324" t="s">
        <v>123</v>
      </c>
      <c r="J324" t="s">
        <v>123</v>
      </c>
      <c r="K324" s="4">
        <v>40</v>
      </c>
      <c r="L324" s="4">
        <v>190.7028</v>
      </c>
      <c r="M324" t="s">
        <v>23</v>
      </c>
      <c r="N324" s="3">
        <v>264</v>
      </c>
      <c r="O324" s="3">
        <v>206</v>
      </c>
      <c r="P324" s="3">
        <v>197</v>
      </c>
      <c r="Q324" s="3">
        <v>180</v>
      </c>
      <c r="R324" t="s">
        <v>23</v>
      </c>
      <c r="S324" t="s">
        <v>1296</v>
      </c>
      <c r="T324" s="4">
        <v>41.31</v>
      </c>
    </row>
    <row r="325" spans="2:20">
      <c r="B325" s="8" t="s">
        <v>1297</v>
      </c>
      <c r="C325" s="8" t="s">
        <v>1298</v>
      </c>
      <c r="D325" t="s">
        <v>1298</v>
      </c>
      <c r="E325" t="str">
        <f t="shared" si="5"/>
        <v>688108</v>
      </c>
      <c r="F325" t="s">
        <v>18</v>
      </c>
      <c r="G325" t="s">
        <v>1299</v>
      </c>
      <c r="H325" t="s">
        <v>45</v>
      </c>
      <c r="I325" t="s">
        <v>123</v>
      </c>
      <c r="J325" t="s">
        <v>123</v>
      </c>
      <c r="K325" s="4">
        <v>16.309999999999999</v>
      </c>
      <c r="L325" s="4">
        <v>145.6104</v>
      </c>
      <c r="M325" t="s">
        <v>23</v>
      </c>
      <c r="N325" s="3">
        <v>512</v>
      </c>
      <c r="O325" s="3">
        <v>461</v>
      </c>
      <c r="P325" s="3">
        <v>372</v>
      </c>
      <c r="Q325" s="3">
        <v>307</v>
      </c>
      <c r="R325" t="s">
        <v>23</v>
      </c>
      <c r="S325" t="s">
        <v>1300</v>
      </c>
      <c r="T325" s="4">
        <v>14.980920899181999</v>
      </c>
    </row>
    <row r="326" spans="2:20">
      <c r="B326" s="8" t="s">
        <v>1301</v>
      </c>
      <c r="C326" s="8" t="s">
        <v>1302</v>
      </c>
      <c r="D326" t="s">
        <v>1302</v>
      </c>
      <c r="E326" t="str">
        <f t="shared" si="5"/>
        <v>688139</v>
      </c>
      <c r="F326" t="s">
        <v>27</v>
      </c>
      <c r="G326" t="s">
        <v>1303</v>
      </c>
      <c r="H326" t="s">
        <v>45</v>
      </c>
      <c r="I326" t="s">
        <v>123</v>
      </c>
      <c r="J326" t="s">
        <v>123</v>
      </c>
      <c r="K326" s="4">
        <v>28.91</v>
      </c>
      <c r="L326" s="4">
        <v>171.8424</v>
      </c>
      <c r="M326" t="s">
        <v>23</v>
      </c>
      <c r="N326" s="3">
        <v>1080</v>
      </c>
      <c r="O326" s="3">
        <v>784</v>
      </c>
      <c r="P326" s="3">
        <v>633</v>
      </c>
      <c r="Q326" s="3">
        <v>450</v>
      </c>
      <c r="R326" t="s">
        <v>23</v>
      </c>
      <c r="S326" t="s">
        <v>1304</v>
      </c>
      <c r="T326" s="4">
        <v>72.928589239535</v>
      </c>
    </row>
    <row r="327" spans="2:20">
      <c r="B327" s="8" t="s">
        <v>1305</v>
      </c>
      <c r="C327" s="8" t="s">
        <v>1306</v>
      </c>
      <c r="D327" t="s">
        <v>1306</v>
      </c>
      <c r="E327" t="str">
        <f t="shared" si="5"/>
        <v>688166</v>
      </c>
      <c r="F327" t="s">
        <v>18</v>
      </c>
      <c r="G327" t="s">
        <v>1307</v>
      </c>
      <c r="H327" t="s">
        <v>45</v>
      </c>
      <c r="I327" t="s">
        <v>21</v>
      </c>
      <c r="J327" t="s">
        <v>21</v>
      </c>
      <c r="K327" s="4">
        <v>31.77</v>
      </c>
      <c r="L327" s="4">
        <v>190.42439999999999</v>
      </c>
      <c r="M327" t="s">
        <v>23</v>
      </c>
      <c r="N327" s="3">
        <v>614</v>
      </c>
      <c r="O327" s="3">
        <v>542</v>
      </c>
      <c r="P327" s="3">
        <v>495</v>
      </c>
      <c r="Q327" s="3">
        <v>448</v>
      </c>
      <c r="R327" t="s">
        <v>23</v>
      </c>
      <c r="S327" t="s">
        <v>1308</v>
      </c>
      <c r="T327" s="4">
        <v>49.888072338807</v>
      </c>
    </row>
    <row r="328" spans="2:20">
      <c r="B328" s="8" t="s">
        <v>1309</v>
      </c>
      <c r="C328" s="8" t="s">
        <v>1310</v>
      </c>
      <c r="D328" t="s">
        <v>1311</v>
      </c>
      <c r="E328" t="str">
        <f t="shared" si="5"/>
        <v>688177</v>
      </c>
      <c r="F328" t="s">
        <v>18</v>
      </c>
      <c r="G328" t="s">
        <v>1312</v>
      </c>
      <c r="H328" t="s">
        <v>45</v>
      </c>
      <c r="I328" t="s">
        <v>49</v>
      </c>
      <c r="J328" t="s">
        <v>50</v>
      </c>
      <c r="K328" s="4">
        <v>60</v>
      </c>
      <c r="L328" s="4">
        <v>35.533200000000001</v>
      </c>
      <c r="M328" s="3">
        <v>743</v>
      </c>
      <c r="N328" s="3">
        <v>716</v>
      </c>
      <c r="O328" s="3">
        <v>397</v>
      </c>
      <c r="P328" s="3">
        <v>283</v>
      </c>
      <c r="Q328" s="3">
        <v>207</v>
      </c>
      <c r="R328" t="s">
        <v>23</v>
      </c>
      <c r="S328" t="s">
        <v>1313</v>
      </c>
      <c r="T328" s="4">
        <v>37.26</v>
      </c>
    </row>
    <row r="329" spans="2:20">
      <c r="B329" s="8" t="s">
        <v>1314</v>
      </c>
      <c r="C329" s="8" t="s">
        <v>1315</v>
      </c>
      <c r="D329" t="s">
        <v>1316</v>
      </c>
      <c r="E329" t="str">
        <f t="shared" si="5"/>
        <v>688180</v>
      </c>
      <c r="F329" t="s">
        <v>27</v>
      </c>
      <c r="G329" t="s">
        <v>1317</v>
      </c>
      <c r="H329" t="s">
        <v>45</v>
      </c>
      <c r="I329" t="s">
        <v>49</v>
      </c>
      <c r="J329" t="s">
        <v>50</v>
      </c>
      <c r="K329" s="4">
        <v>216</v>
      </c>
      <c r="L329" s="4">
        <v>200.58959999999999</v>
      </c>
      <c r="M329" t="s">
        <v>23</v>
      </c>
      <c r="N329" s="3">
        <v>1421</v>
      </c>
      <c r="O329" s="3">
        <v>600</v>
      </c>
      <c r="P329" s="3">
        <v>311</v>
      </c>
      <c r="Q329" s="3">
        <v>201</v>
      </c>
      <c r="R329" s="3">
        <v>86</v>
      </c>
      <c r="S329" t="s">
        <v>1318</v>
      </c>
      <c r="T329" s="4">
        <v>71.150000000000006</v>
      </c>
    </row>
    <row r="330" spans="2:20">
      <c r="B330" s="8" t="s">
        <v>1319</v>
      </c>
      <c r="C330" s="8" t="s">
        <v>1320</v>
      </c>
      <c r="D330" t="s">
        <v>1321</v>
      </c>
      <c r="E330" t="str">
        <f t="shared" si="5"/>
        <v>688185</v>
      </c>
      <c r="F330" t="s">
        <v>74</v>
      </c>
      <c r="G330" t="s">
        <v>1322</v>
      </c>
      <c r="H330" t="s">
        <v>45</v>
      </c>
      <c r="I330" t="s">
        <v>49</v>
      </c>
      <c r="J330" t="s">
        <v>50</v>
      </c>
      <c r="K330" s="4">
        <v>470</v>
      </c>
      <c r="L330" s="4">
        <v>200.26920000000001</v>
      </c>
      <c r="M330" t="s">
        <v>23</v>
      </c>
      <c r="N330" s="3">
        <v>429</v>
      </c>
      <c r="O330" s="3">
        <v>322</v>
      </c>
      <c r="P330" s="3">
        <v>247</v>
      </c>
      <c r="Q330" s="3">
        <v>135</v>
      </c>
      <c r="R330" t="s">
        <v>23</v>
      </c>
      <c r="S330" t="s">
        <v>1323</v>
      </c>
      <c r="T330" s="4">
        <v>384.39</v>
      </c>
    </row>
    <row r="331" spans="2:20">
      <c r="B331" s="8" t="s">
        <v>1324</v>
      </c>
      <c r="C331" s="8" t="s">
        <v>1325</v>
      </c>
      <c r="D331" t="s">
        <v>1325</v>
      </c>
      <c r="E331" t="str">
        <f t="shared" si="5"/>
        <v>688189</v>
      </c>
      <c r="F331" t="s">
        <v>18</v>
      </c>
      <c r="G331" t="s">
        <v>1326</v>
      </c>
      <c r="H331" t="s">
        <v>45</v>
      </c>
      <c r="I331" t="s">
        <v>21</v>
      </c>
      <c r="J331" t="s">
        <v>21</v>
      </c>
      <c r="K331" s="4">
        <v>69</v>
      </c>
      <c r="L331" s="4">
        <v>47.442</v>
      </c>
      <c r="M331" t="s">
        <v>23</v>
      </c>
      <c r="N331" s="3">
        <v>474</v>
      </c>
      <c r="O331" s="3">
        <v>456</v>
      </c>
      <c r="P331" s="3">
        <v>367</v>
      </c>
      <c r="Q331" s="3">
        <v>325</v>
      </c>
      <c r="R331" t="s">
        <v>23</v>
      </c>
      <c r="S331" t="s">
        <v>1327</v>
      </c>
      <c r="T331" s="4">
        <v>45.5</v>
      </c>
    </row>
    <row r="332" spans="2:20">
      <c r="B332" s="8" t="s">
        <v>1328</v>
      </c>
      <c r="C332" s="8" t="s">
        <v>1329</v>
      </c>
      <c r="D332" t="s">
        <v>1329</v>
      </c>
      <c r="E332" t="str">
        <f t="shared" si="5"/>
        <v>688198</v>
      </c>
      <c r="F332" t="s">
        <v>74</v>
      </c>
      <c r="G332" t="s">
        <v>1330</v>
      </c>
      <c r="H332" t="s">
        <v>45</v>
      </c>
      <c r="I332" t="s">
        <v>123</v>
      </c>
      <c r="J332" t="s">
        <v>123</v>
      </c>
      <c r="K332" s="4">
        <v>42.18</v>
      </c>
      <c r="L332" s="4">
        <v>193.29</v>
      </c>
      <c r="M332" t="s">
        <v>23</v>
      </c>
      <c r="N332" s="3">
        <v>180</v>
      </c>
      <c r="O332" s="3">
        <v>156</v>
      </c>
      <c r="P332" s="3">
        <v>154</v>
      </c>
      <c r="Q332" s="3">
        <v>137</v>
      </c>
      <c r="R332" t="s">
        <v>23</v>
      </c>
      <c r="S332" t="s">
        <v>1331</v>
      </c>
      <c r="T332" s="4">
        <v>82.800394060567001</v>
      </c>
    </row>
    <row r="333" spans="2:20">
      <c r="B333" s="8" t="s">
        <v>1332</v>
      </c>
      <c r="C333" s="8" t="s">
        <v>1333</v>
      </c>
      <c r="D333" t="s">
        <v>1333</v>
      </c>
      <c r="E333" t="str">
        <f t="shared" si="5"/>
        <v>688202</v>
      </c>
      <c r="F333" t="s">
        <v>27</v>
      </c>
      <c r="G333" t="s">
        <v>1334</v>
      </c>
      <c r="H333" t="s">
        <v>69</v>
      </c>
      <c r="I333" t="s">
        <v>40</v>
      </c>
      <c r="J333" t="s">
        <v>50</v>
      </c>
      <c r="K333" s="4">
        <v>58.58</v>
      </c>
      <c r="L333" s="4">
        <v>131.08320000000001</v>
      </c>
      <c r="M333" t="s">
        <v>23</v>
      </c>
      <c r="N333" s="3">
        <v>1219</v>
      </c>
      <c r="O333" s="3">
        <v>939</v>
      </c>
      <c r="P333" s="3">
        <v>711</v>
      </c>
      <c r="Q333" s="3">
        <v>745</v>
      </c>
      <c r="R333" t="s">
        <v>23</v>
      </c>
      <c r="S333" t="s">
        <v>1335</v>
      </c>
      <c r="T333" s="4">
        <v>140.80000000000001</v>
      </c>
    </row>
    <row r="334" spans="2:20">
      <c r="B334" s="8" t="s">
        <v>1336</v>
      </c>
      <c r="C334" s="8" t="s">
        <v>1337</v>
      </c>
      <c r="D334" t="s">
        <v>1338</v>
      </c>
      <c r="E334" t="str">
        <f t="shared" si="5"/>
        <v>688221</v>
      </c>
      <c r="F334" t="s">
        <v>74</v>
      </c>
      <c r="G334" t="s">
        <v>1339</v>
      </c>
      <c r="H334" t="s">
        <v>45</v>
      </c>
      <c r="I334" t="s">
        <v>21</v>
      </c>
      <c r="J334" t="s">
        <v>1340</v>
      </c>
      <c r="K334" s="4">
        <v>29.11</v>
      </c>
      <c r="L334" s="4">
        <v>96.397199999999998</v>
      </c>
      <c r="M334" s="3">
        <v>251</v>
      </c>
      <c r="N334" s="3">
        <v>245</v>
      </c>
      <c r="O334" s="3">
        <v>181</v>
      </c>
      <c r="P334" s="3">
        <v>136</v>
      </c>
      <c r="Q334" s="3">
        <v>108</v>
      </c>
      <c r="R334" t="s">
        <v>23</v>
      </c>
      <c r="S334" t="s">
        <v>1341</v>
      </c>
      <c r="T334" s="4">
        <v>23.49</v>
      </c>
    </row>
    <row r="335" spans="2:20">
      <c r="B335" s="8" t="s">
        <v>1342</v>
      </c>
      <c r="C335" s="8" t="s">
        <v>1343</v>
      </c>
      <c r="D335" t="s">
        <v>1343</v>
      </c>
      <c r="E335" t="str">
        <f t="shared" si="5"/>
        <v>688222</v>
      </c>
      <c r="F335" t="s">
        <v>27</v>
      </c>
      <c r="G335" t="s">
        <v>1344</v>
      </c>
      <c r="H335" t="s">
        <v>69</v>
      </c>
      <c r="I335" t="s">
        <v>40</v>
      </c>
      <c r="J335" t="s">
        <v>30</v>
      </c>
      <c r="K335" s="4">
        <v>40</v>
      </c>
      <c r="L335" s="4">
        <v>119.0844</v>
      </c>
      <c r="M335" t="s">
        <v>23</v>
      </c>
      <c r="N335" s="3">
        <v>397</v>
      </c>
      <c r="O335" s="3">
        <v>289</v>
      </c>
      <c r="P335" s="3">
        <v>216</v>
      </c>
      <c r="Q335" s="3">
        <v>148</v>
      </c>
      <c r="R335" t="s">
        <v>23</v>
      </c>
      <c r="S335" t="s">
        <v>1345</v>
      </c>
      <c r="T335" s="4">
        <v>35.132762600185004</v>
      </c>
    </row>
    <row r="336" spans="2:20">
      <c r="B336" s="8" t="s">
        <v>1346</v>
      </c>
      <c r="C336" s="8" t="s">
        <v>1347</v>
      </c>
      <c r="D336" t="s">
        <v>1348</v>
      </c>
      <c r="E336" t="str">
        <f t="shared" si="5"/>
        <v>688266</v>
      </c>
      <c r="F336" t="s">
        <v>74</v>
      </c>
      <c r="G336" t="s">
        <v>1349</v>
      </c>
      <c r="H336" t="s">
        <v>45</v>
      </c>
      <c r="I336" t="s">
        <v>21</v>
      </c>
      <c r="J336" t="s">
        <v>21</v>
      </c>
      <c r="K336" s="4">
        <v>67.52</v>
      </c>
      <c r="L336" s="4">
        <v>160.69680000000002</v>
      </c>
      <c r="M336" t="s">
        <v>23</v>
      </c>
      <c r="N336" s="3">
        <v>241</v>
      </c>
      <c r="O336" s="3">
        <v>174</v>
      </c>
      <c r="P336" s="3">
        <v>104</v>
      </c>
      <c r="Q336" s="3">
        <v>74</v>
      </c>
      <c r="R336" t="s">
        <v>23</v>
      </c>
      <c r="S336" t="s">
        <v>1350</v>
      </c>
      <c r="T336" s="4">
        <v>84.22</v>
      </c>
    </row>
    <row r="337" spans="2:20">
      <c r="B337" s="8" t="s">
        <v>1351</v>
      </c>
      <c r="C337" s="8" t="s">
        <v>1352</v>
      </c>
      <c r="D337" t="s">
        <v>1353</v>
      </c>
      <c r="E337" t="str">
        <f t="shared" si="5"/>
        <v>688277</v>
      </c>
      <c r="F337" t="s">
        <v>74</v>
      </c>
      <c r="G337" t="s">
        <v>1354</v>
      </c>
      <c r="H337" t="s">
        <v>45</v>
      </c>
      <c r="I337" t="s">
        <v>123</v>
      </c>
      <c r="J337" t="s">
        <v>123</v>
      </c>
      <c r="K337" s="4">
        <v>70</v>
      </c>
      <c r="L337" s="4">
        <v>1673.6711999999998</v>
      </c>
      <c r="M337" t="s">
        <v>23</v>
      </c>
      <c r="N337" s="3">
        <v>282</v>
      </c>
      <c r="O337" s="3">
        <v>244</v>
      </c>
      <c r="P337" s="3">
        <v>125</v>
      </c>
      <c r="Q337" s="3">
        <v>104</v>
      </c>
      <c r="R337" s="3">
        <v>97</v>
      </c>
      <c r="S337" t="s">
        <v>1355</v>
      </c>
      <c r="T337" s="4">
        <v>48.61</v>
      </c>
    </row>
    <row r="338" spans="2:20">
      <c r="B338" s="8" t="s">
        <v>1356</v>
      </c>
      <c r="C338" s="8" t="s">
        <v>1357</v>
      </c>
      <c r="D338" t="s">
        <v>1357</v>
      </c>
      <c r="E338" t="str">
        <f t="shared" si="5"/>
        <v>688278</v>
      </c>
      <c r="F338" t="s">
        <v>18</v>
      </c>
      <c r="G338" t="s">
        <v>1358</v>
      </c>
      <c r="H338" t="s">
        <v>45</v>
      </c>
      <c r="I338" t="s">
        <v>49</v>
      </c>
      <c r="J338" t="s">
        <v>50</v>
      </c>
      <c r="K338" s="4">
        <v>30.53</v>
      </c>
      <c r="L338" s="4">
        <v>480.37200000000001</v>
      </c>
      <c r="M338" t="s">
        <v>23</v>
      </c>
      <c r="N338" s="3">
        <v>810</v>
      </c>
      <c r="O338" s="3">
        <v>702</v>
      </c>
      <c r="P338" s="3">
        <v>680</v>
      </c>
      <c r="Q338" s="3">
        <v>700</v>
      </c>
      <c r="R338" t="s">
        <v>23</v>
      </c>
      <c r="S338" t="s">
        <v>1359</v>
      </c>
      <c r="T338" s="4">
        <v>41.339841470312003</v>
      </c>
    </row>
    <row r="339" spans="2:20">
      <c r="B339" s="8" t="s">
        <v>1360</v>
      </c>
      <c r="C339" s="8" t="s">
        <v>1361</v>
      </c>
      <c r="D339" t="s">
        <v>1361</v>
      </c>
      <c r="E339" t="str">
        <f t="shared" si="5"/>
        <v>688289</v>
      </c>
      <c r="F339" t="s">
        <v>18</v>
      </c>
      <c r="G339" t="s">
        <v>1362</v>
      </c>
      <c r="H339" t="s">
        <v>45</v>
      </c>
      <c r="I339" t="s">
        <v>123</v>
      </c>
      <c r="J339" t="s">
        <v>50</v>
      </c>
      <c r="K339" s="4">
        <v>151</v>
      </c>
      <c r="L339" s="4">
        <v>332.23559999999998</v>
      </c>
      <c r="M339" t="s">
        <v>23</v>
      </c>
      <c r="N339" s="3">
        <v>664</v>
      </c>
      <c r="O339" s="3">
        <v>639</v>
      </c>
      <c r="P339" s="3">
        <v>566</v>
      </c>
      <c r="Q339" t="s">
        <v>23</v>
      </c>
      <c r="R339" t="s">
        <v>23</v>
      </c>
      <c r="S339" t="s">
        <v>1363</v>
      </c>
      <c r="T339" s="4">
        <v>105.22</v>
      </c>
    </row>
    <row r="340" spans="2:20">
      <c r="B340" s="8" t="s">
        <v>1364</v>
      </c>
      <c r="C340" s="8" t="s">
        <v>1365</v>
      </c>
      <c r="D340" t="s">
        <v>1365</v>
      </c>
      <c r="E340" t="str">
        <f t="shared" si="5"/>
        <v>688298</v>
      </c>
      <c r="F340" t="s">
        <v>27</v>
      </c>
      <c r="G340" t="s">
        <v>1366</v>
      </c>
      <c r="H340" t="s">
        <v>45</v>
      </c>
      <c r="I340" t="s">
        <v>123</v>
      </c>
      <c r="J340" t="s">
        <v>50</v>
      </c>
      <c r="K340" s="4">
        <v>91</v>
      </c>
      <c r="L340" s="4">
        <v>536.57039999999995</v>
      </c>
      <c r="M340" t="s">
        <v>23</v>
      </c>
      <c r="N340" s="3">
        <v>1042</v>
      </c>
      <c r="O340" s="3">
        <v>798</v>
      </c>
      <c r="P340" s="3">
        <v>728</v>
      </c>
      <c r="Q340" s="3">
        <v>673</v>
      </c>
      <c r="R340" t="s">
        <v>23</v>
      </c>
      <c r="S340" t="s">
        <v>1367</v>
      </c>
      <c r="T340" s="4">
        <v>142.64603108180799</v>
      </c>
    </row>
    <row r="341" spans="2:20">
      <c r="B341" s="8" t="s">
        <v>1368</v>
      </c>
      <c r="C341" s="8" t="s">
        <v>1369</v>
      </c>
      <c r="D341" t="s">
        <v>1369</v>
      </c>
      <c r="E341" t="str">
        <f t="shared" si="5"/>
        <v>688301</v>
      </c>
      <c r="F341" t="s">
        <v>18</v>
      </c>
      <c r="G341" t="s">
        <v>1370</v>
      </c>
      <c r="H341" t="s">
        <v>45</v>
      </c>
      <c r="I341" t="s">
        <v>123</v>
      </c>
      <c r="J341" t="s">
        <v>1371</v>
      </c>
      <c r="K341" s="4">
        <v>170.2</v>
      </c>
      <c r="L341" s="4">
        <v>199.86600000000001</v>
      </c>
      <c r="M341" t="s">
        <v>23</v>
      </c>
      <c r="N341" s="3">
        <v>461</v>
      </c>
      <c r="O341" s="3">
        <v>415</v>
      </c>
      <c r="P341" s="3">
        <v>327</v>
      </c>
      <c r="Q341" s="3">
        <v>235</v>
      </c>
      <c r="R341" s="3">
        <v>183</v>
      </c>
      <c r="S341" t="s">
        <v>1372</v>
      </c>
      <c r="T341" s="4">
        <v>192.88</v>
      </c>
    </row>
    <row r="342" spans="2:20">
      <c r="B342" s="8" t="s">
        <v>1373</v>
      </c>
      <c r="C342" s="8" t="s">
        <v>1374</v>
      </c>
      <c r="D342" t="s">
        <v>1374</v>
      </c>
      <c r="E342" t="str">
        <f t="shared" si="5"/>
        <v>688321</v>
      </c>
      <c r="F342" t="s">
        <v>18</v>
      </c>
      <c r="G342" t="s">
        <v>1375</v>
      </c>
      <c r="H342" t="s">
        <v>45</v>
      </c>
      <c r="I342" t="s">
        <v>21</v>
      </c>
      <c r="J342" t="s">
        <v>21</v>
      </c>
      <c r="K342" s="4">
        <v>56.55</v>
      </c>
      <c r="L342" s="4">
        <v>167.31720000000001</v>
      </c>
      <c r="M342" t="s">
        <v>23</v>
      </c>
      <c r="N342" s="3">
        <v>446</v>
      </c>
      <c r="O342" s="3">
        <v>371</v>
      </c>
      <c r="P342" s="3">
        <v>302</v>
      </c>
      <c r="Q342" s="3">
        <v>238</v>
      </c>
      <c r="R342" t="s">
        <v>23</v>
      </c>
      <c r="S342" t="s">
        <v>1376</v>
      </c>
      <c r="T342" s="4">
        <v>45.1</v>
      </c>
    </row>
    <row r="343" spans="2:20">
      <c r="B343" s="8" t="s">
        <v>1377</v>
      </c>
      <c r="C343" s="8" t="s">
        <v>1378</v>
      </c>
      <c r="D343" t="s">
        <v>1378</v>
      </c>
      <c r="E343" t="str">
        <f t="shared" si="5"/>
        <v>688336</v>
      </c>
      <c r="F343" t="s">
        <v>27</v>
      </c>
      <c r="G343" t="s">
        <v>1379</v>
      </c>
      <c r="H343" t="s">
        <v>45</v>
      </c>
      <c r="I343" t="s">
        <v>49</v>
      </c>
      <c r="J343" t="s">
        <v>50</v>
      </c>
      <c r="K343" s="4">
        <v>44</v>
      </c>
      <c r="L343" s="4">
        <v>38.2224</v>
      </c>
      <c r="M343" t="s">
        <v>23</v>
      </c>
      <c r="N343" s="3">
        <v>1360</v>
      </c>
      <c r="O343" s="3">
        <v>1177</v>
      </c>
      <c r="P343" s="3">
        <v>1049</v>
      </c>
      <c r="Q343" s="3">
        <v>1080</v>
      </c>
      <c r="R343" t="s">
        <v>23</v>
      </c>
      <c r="S343" t="s">
        <v>1380</v>
      </c>
      <c r="T343" s="4">
        <v>26.92</v>
      </c>
    </row>
    <row r="344" spans="2:20">
      <c r="B344" s="8" t="s">
        <v>1381</v>
      </c>
      <c r="C344" s="8" t="s">
        <v>1382</v>
      </c>
      <c r="D344" t="s">
        <v>1382</v>
      </c>
      <c r="E344" t="str">
        <f t="shared" si="5"/>
        <v>688338</v>
      </c>
      <c r="F344" t="s">
        <v>74</v>
      </c>
      <c r="G344" t="s">
        <v>1383</v>
      </c>
      <c r="H344" t="s">
        <v>45</v>
      </c>
      <c r="I344" t="s">
        <v>123</v>
      </c>
      <c r="J344" t="s">
        <v>123</v>
      </c>
      <c r="K344" s="4">
        <v>180</v>
      </c>
      <c r="L344" s="4">
        <v>153.89759999999998</v>
      </c>
      <c r="M344" t="s">
        <v>23</v>
      </c>
      <c r="N344" s="3">
        <v>276</v>
      </c>
      <c r="O344" s="3">
        <v>253</v>
      </c>
      <c r="P344" s="3">
        <v>231</v>
      </c>
      <c r="Q344" s="3">
        <v>204</v>
      </c>
      <c r="R344" t="s">
        <v>23</v>
      </c>
      <c r="S344" t="s">
        <v>1384</v>
      </c>
      <c r="T344" s="4">
        <v>67.680000000000007</v>
      </c>
    </row>
    <row r="345" spans="2:20">
      <c r="B345" s="8" t="s">
        <v>1385</v>
      </c>
      <c r="C345" s="8" t="s">
        <v>1386</v>
      </c>
      <c r="D345" t="s">
        <v>1386</v>
      </c>
      <c r="E345" t="str">
        <f t="shared" si="5"/>
        <v>688356</v>
      </c>
      <c r="F345" t="s">
        <v>74</v>
      </c>
      <c r="G345" t="s">
        <v>1387</v>
      </c>
      <c r="H345" t="s">
        <v>45</v>
      </c>
      <c r="I345" t="s">
        <v>104</v>
      </c>
      <c r="J345" t="s">
        <v>1145</v>
      </c>
      <c r="K345" s="4">
        <v>127.67</v>
      </c>
      <c r="L345" s="4">
        <v>442.61759999999998</v>
      </c>
      <c r="M345" t="s">
        <v>23</v>
      </c>
      <c r="N345" s="3">
        <v>139</v>
      </c>
      <c r="O345" s="3">
        <v>123</v>
      </c>
      <c r="P345" s="3">
        <v>110</v>
      </c>
      <c r="Q345" s="3">
        <v>106</v>
      </c>
      <c r="R345" t="s">
        <v>23</v>
      </c>
      <c r="S345" t="s">
        <v>1388</v>
      </c>
      <c r="T345" s="4">
        <v>108.35</v>
      </c>
    </row>
    <row r="346" spans="2:20">
      <c r="B346" s="8" t="s">
        <v>1389</v>
      </c>
      <c r="C346" s="8" t="s">
        <v>1390</v>
      </c>
      <c r="D346" t="s">
        <v>1390</v>
      </c>
      <c r="E346" t="str">
        <f t="shared" si="5"/>
        <v>688358</v>
      </c>
      <c r="F346" t="s">
        <v>18</v>
      </c>
      <c r="G346" t="s">
        <v>1391</v>
      </c>
      <c r="H346" t="s">
        <v>45</v>
      </c>
      <c r="I346" t="s">
        <v>123</v>
      </c>
      <c r="J346" t="s">
        <v>123</v>
      </c>
      <c r="K346" s="4">
        <v>51.52</v>
      </c>
      <c r="L346" s="4">
        <v>28.200000000000003</v>
      </c>
      <c r="M346" t="s">
        <v>23</v>
      </c>
      <c r="N346" s="3">
        <v>606</v>
      </c>
      <c r="O346" s="3">
        <v>574</v>
      </c>
      <c r="P346" s="3">
        <v>514</v>
      </c>
      <c r="Q346" s="3">
        <v>393</v>
      </c>
      <c r="R346" t="s">
        <v>23</v>
      </c>
      <c r="S346" t="s">
        <v>1392</v>
      </c>
      <c r="T346" s="4">
        <v>60.256096107622</v>
      </c>
    </row>
    <row r="347" spans="2:20">
      <c r="B347" s="8" t="s">
        <v>1393</v>
      </c>
      <c r="C347" s="8" t="s">
        <v>1394</v>
      </c>
      <c r="D347" t="s">
        <v>1394</v>
      </c>
      <c r="E347" t="str">
        <f t="shared" si="5"/>
        <v>688363</v>
      </c>
      <c r="F347" t="s">
        <v>27</v>
      </c>
      <c r="G347" t="s">
        <v>1395</v>
      </c>
      <c r="H347" t="s">
        <v>45</v>
      </c>
      <c r="I347" t="s">
        <v>49</v>
      </c>
      <c r="J347" t="s">
        <v>50</v>
      </c>
      <c r="K347" s="4">
        <v>83.9</v>
      </c>
      <c r="L347" s="4">
        <v>128.5968</v>
      </c>
      <c r="M347" t="s">
        <v>23</v>
      </c>
      <c r="N347" s="3">
        <v>1665</v>
      </c>
      <c r="O347" s="3">
        <v>1235</v>
      </c>
      <c r="P347" s="3">
        <v>838</v>
      </c>
      <c r="Q347" s="3">
        <v>812</v>
      </c>
      <c r="R347" t="s">
        <v>23</v>
      </c>
      <c r="S347" t="s">
        <v>1396</v>
      </c>
      <c r="T347" s="4">
        <v>151.91886215388899</v>
      </c>
    </row>
    <row r="348" spans="2:20">
      <c r="B348" s="8" t="s">
        <v>1397</v>
      </c>
      <c r="C348" s="8" t="s">
        <v>1398</v>
      </c>
      <c r="D348" t="s">
        <v>1398</v>
      </c>
      <c r="E348" t="str">
        <f t="shared" si="5"/>
        <v>688366</v>
      </c>
      <c r="F348" t="s">
        <v>27</v>
      </c>
      <c r="G348" t="s">
        <v>1399</v>
      </c>
      <c r="H348" t="s">
        <v>45</v>
      </c>
      <c r="I348" t="s">
        <v>123</v>
      </c>
      <c r="J348" t="s">
        <v>50</v>
      </c>
      <c r="K348" s="4">
        <v>90.7</v>
      </c>
      <c r="L348" s="4">
        <v>28.817999999999998</v>
      </c>
      <c r="M348" t="s">
        <v>23</v>
      </c>
      <c r="N348" s="3">
        <v>1338</v>
      </c>
      <c r="O348" s="3">
        <v>1226</v>
      </c>
      <c r="P348" s="3">
        <v>1094</v>
      </c>
      <c r="Q348" s="3">
        <v>882</v>
      </c>
      <c r="R348" t="s">
        <v>23</v>
      </c>
      <c r="S348" t="s">
        <v>1400</v>
      </c>
      <c r="T348" s="4">
        <v>106.964535014614</v>
      </c>
    </row>
    <row r="349" spans="2:20">
      <c r="B349" s="8" t="s">
        <v>1401</v>
      </c>
      <c r="C349" s="8" t="s">
        <v>1402</v>
      </c>
      <c r="D349" t="s">
        <v>1402</v>
      </c>
      <c r="E349" t="str">
        <f t="shared" si="5"/>
        <v>688389</v>
      </c>
      <c r="F349" t="s">
        <v>18</v>
      </c>
      <c r="G349" t="s">
        <v>1403</v>
      </c>
      <c r="H349" t="s">
        <v>45</v>
      </c>
      <c r="I349" t="s">
        <v>123</v>
      </c>
      <c r="J349" t="s">
        <v>123</v>
      </c>
      <c r="K349" s="4">
        <v>16.489999999999998</v>
      </c>
      <c r="L349" s="4">
        <v>105.11879999999999</v>
      </c>
      <c r="M349" t="s">
        <v>23</v>
      </c>
      <c r="N349" s="3">
        <v>795</v>
      </c>
      <c r="O349" s="3">
        <v>675</v>
      </c>
      <c r="P349" s="3">
        <v>557</v>
      </c>
      <c r="Q349" s="3">
        <v>430</v>
      </c>
      <c r="R349" t="s">
        <v>23</v>
      </c>
      <c r="S349" t="s">
        <v>1404</v>
      </c>
      <c r="T349" s="4">
        <v>19.687499912109001</v>
      </c>
    </row>
    <row r="350" spans="2:20">
      <c r="B350" s="8" t="s">
        <v>1405</v>
      </c>
      <c r="C350" s="8" t="s">
        <v>1406</v>
      </c>
      <c r="D350" t="s">
        <v>1406</v>
      </c>
      <c r="E350" t="str">
        <f t="shared" si="5"/>
        <v>688393</v>
      </c>
      <c r="F350" t="s">
        <v>18</v>
      </c>
      <c r="G350" t="s">
        <v>1407</v>
      </c>
      <c r="H350" t="s">
        <v>45</v>
      </c>
      <c r="I350" t="s">
        <v>123</v>
      </c>
      <c r="J350" t="s">
        <v>50</v>
      </c>
      <c r="K350" s="4">
        <v>69.599999999999994</v>
      </c>
      <c r="L350" s="4">
        <v>150.30239999999998</v>
      </c>
      <c r="M350" t="s">
        <v>23</v>
      </c>
      <c r="N350" s="3">
        <v>486</v>
      </c>
      <c r="O350" s="3">
        <v>428</v>
      </c>
      <c r="P350" s="3">
        <v>402</v>
      </c>
      <c r="Q350" s="3">
        <v>391</v>
      </c>
      <c r="R350" t="s">
        <v>23</v>
      </c>
      <c r="S350" t="s">
        <v>1408</v>
      </c>
      <c r="T350" s="4">
        <v>43.7</v>
      </c>
    </row>
    <row r="351" spans="2:20">
      <c r="B351" s="8" t="s">
        <v>1409</v>
      </c>
      <c r="C351" s="8" t="s">
        <v>1410</v>
      </c>
      <c r="D351" t="s">
        <v>1410</v>
      </c>
      <c r="E351" t="str">
        <f t="shared" si="5"/>
        <v>688399</v>
      </c>
      <c r="F351" t="s">
        <v>18</v>
      </c>
      <c r="G351" t="s">
        <v>1411</v>
      </c>
      <c r="H351" t="s">
        <v>45</v>
      </c>
      <c r="I351" t="s">
        <v>123</v>
      </c>
      <c r="J351" t="s">
        <v>50</v>
      </c>
      <c r="K351" s="4">
        <v>57.84</v>
      </c>
      <c r="L351" s="4">
        <v>216.30240000000001</v>
      </c>
      <c r="M351" t="s">
        <v>23</v>
      </c>
      <c r="N351" s="3">
        <v>480</v>
      </c>
      <c r="O351" s="3">
        <v>401</v>
      </c>
      <c r="P351" s="3">
        <v>351</v>
      </c>
      <c r="Q351" s="3">
        <v>284</v>
      </c>
      <c r="R351" t="s">
        <v>23</v>
      </c>
      <c r="S351" t="s">
        <v>1412</v>
      </c>
      <c r="T351" s="4">
        <v>188.83006263734899</v>
      </c>
    </row>
    <row r="352" spans="2:20">
      <c r="B352" s="8" t="s">
        <v>1413</v>
      </c>
      <c r="C352" s="8" t="s">
        <v>1414</v>
      </c>
      <c r="D352" t="s">
        <v>1414</v>
      </c>
      <c r="E352" t="str">
        <f t="shared" si="5"/>
        <v>688488</v>
      </c>
      <c r="F352" t="s">
        <v>18</v>
      </c>
      <c r="G352" t="s">
        <v>1415</v>
      </c>
      <c r="H352" t="s">
        <v>45</v>
      </c>
      <c r="I352" t="s">
        <v>49</v>
      </c>
      <c r="J352" t="s">
        <v>21</v>
      </c>
      <c r="K352" s="4">
        <v>35</v>
      </c>
      <c r="L352" s="4">
        <v>415.81080000000003</v>
      </c>
      <c r="M352" t="s">
        <v>23</v>
      </c>
      <c r="N352" s="3">
        <v>346</v>
      </c>
      <c r="O352" s="3">
        <v>358</v>
      </c>
      <c r="P352" s="3">
        <v>307</v>
      </c>
      <c r="Q352" s="3">
        <v>279</v>
      </c>
      <c r="R352" t="s">
        <v>23</v>
      </c>
      <c r="S352" t="s">
        <v>1416</v>
      </c>
      <c r="T352" s="4">
        <v>29.92</v>
      </c>
    </row>
    <row r="353" spans="2:20">
      <c r="B353" s="8" t="s">
        <v>1417</v>
      </c>
      <c r="C353" s="8" t="s">
        <v>1418</v>
      </c>
      <c r="D353" t="s">
        <v>1418</v>
      </c>
      <c r="E353" t="str">
        <f t="shared" si="5"/>
        <v>688505</v>
      </c>
      <c r="F353" t="s">
        <v>18</v>
      </c>
      <c r="G353" t="s">
        <v>1419</v>
      </c>
      <c r="H353" t="s">
        <v>45</v>
      </c>
      <c r="I353" t="s">
        <v>21</v>
      </c>
      <c r="J353" t="s">
        <v>50</v>
      </c>
      <c r="K353" s="4">
        <v>35</v>
      </c>
      <c r="L353" s="4">
        <v>464.89679999999998</v>
      </c>
      <c r="M353" s="3">
        <v>618</v>
      </c>
      <c r="N353" s="3">
        <v>605</v>
      </c>
      <c r="O353" s="3">
        <v>627</v>
      </c>
      <c r="P353" s="3">
        <v>650</v>
      </c>
      <c r="Q353" s="3">
        <v>605</v>
      </c>
      <c r="R353" t="s">
        <v>23</v>
      </c>
      <c r="S353" t="s">
        <v>1420</v>
      </c>
      <c r="T353" s="4">
        <v>20.5</v>
      </c>
    </row>
    <row r="354" spans="2:20">
      <c r="B354" s="8" t="s">
        <v>1421</v>
      </c>
      <c r="C354" s="8" t="s">
        <v>1422</v>
      </c>
      <c r="D354" t="s">
        <v>1422</v>
      </c>
      <c r="E354" t="str">
        <f t="shared" si="5"/>
        <v>688513</v>
      </c>
      <c r="F354" t="s">
        <v>18</v>
      </c>
      <c r="G354" t="s">
        <v>1423</v>
      </c>
      <c r="H354" t="s">
        <v>45</v>
      </c>
      <c r="I354" t="s">
        <v>21</v>
      </c>
      <c r="J354" t="s">
        <v>21</v>
      </c>
      <c r="K354" s="4">
        <v>78</v>
      </c>
      <c r="L354" s="4">
        <v>79.748400000000004</v>
      </c>
      <c r="M354" t="s">
        <v>23</v>
      </c>
      <c r="N354" s="3">
        <v>876</v>
      </c>
      <c r="O354" s="3">
        <v>647</v>
      </c>
      <c r="P354" s="3">
        <v>593</v>
      </c>
      <c r="Q354" s="3">
        <v>506</v>
      </c>
      <c r="R354" t="s">
        <v>23</v>
      </c>
      <c r="S354" t="s">
        <v>1424</v>
      </c>
      <c r="T354" s="4">
        <v>54.05</v>
      </c>
    </row>
    <row r="355" spans="2:20">
      <c r="B355" s="8" t="s">
        <v>1425</v>
      </c>
      <c r="C355" s="8" t="s">
        <v>1426</v>
      </c>
      <c r="D355" t="s">
        <v>1427</v>
      </c>
      <c r="E355" t="str">
        <f t="shared" si="5"/>
        <v>688520</v>
      </c>
      <c r="F355" t="s">
        <v>1428</v>
      </c>
      <c r="G355" t="s">
        <v>1429</v>
      </c>
      <c r="H355" t="s">
        <v>45</v>
      </c>
      <c r="I355" t="s">
        <v>49</v>
      </c>
      <c r="J355" t="s">
        <v>21</v>
      </c>
      <c r="K355" s="4">
        <v>85</v>
      </c>
      <c r="L355" s="4">
        <v>322.96680000000003</v>
      </c>
      <c r="M355" t="s">
        <v>23</v>
      </c>
      <c r="N355" s="3">
        <v>871</v>
      </c>
      <c r="O355" s="3">
        <v>616</v>
      </c>
      <c r="P355" s="3">
        <v>341</v>
      </c>
      <c r="Q355" s="3">
        <v>450</v>
      </c>
      <c r="R355" t="s">
        <v>23</v>
      </c>
      <c r="S355" t="s">
        <v>1430</v>
      </c>
      <c r="T355" s="4">
        <v>52.61</v>
      </c>
    </row>
    <row r="356" spans="2:20">
      <c r="B356" s="8" t="s">
        <v>1431</v>
      </c>
      <c r="C356" s="8" t="s">
        <v>1432</v>
      </c>
      <c r="D356" t="s">
        <v>1432</v>
      </c>
      <c r="E356" t="str">
        <f t="shared" si="5"/>
        <v>688566</v>
      </c>
      <c r="F356" t="s">
        <v>18</v>
      </c>
      <c r="G356" t="s">
        <v>1433</v>
      </c>
      <c r="H356" t="s">
        <v>45</v>
      </c>
      <c r="I356" t="s">
        <v>21</v>
      </c>
      <c r="J356" t="s">
        <v>50</v>
      </c>
      <c r="K356" s="4">
        <v>49.5</v>
      </c>
      <c r="L356" s="4">
        <v>79.610399999999984</v>
      </c>
      <c r="M356" t="s">
        <v>23</v>
      </c>
      <c r="N356" s="3">
        <v>919</v>
      </c>
      <c r="O356" s="3">
        <v>939</v>
      </c>
      <c r="P356" s="3">
        <v>1015</v>
      </c>
      <c r="Q356" s="3">
        <v>1074</v>
      </c>
      <c r="R356" t="s">
        <v>23</v>
      </c>
      <c r="S356" t="s">
        <v>1434</v>
      </c>
      <c r="T356" s="4">
        <v>29.831194415544001</v>
      </c>
    </row>
    <row r="357" spans="2:20">
      <c r="B357" s="8" t="s">
        <v>1435</v>
      </c>
      <c r="C357" s="8" t="s">
        <v>1436</v>
      </c>
      <c r="D357" t="s">
        <v>1436</v>
      </c>
      <c r="E357" t="str">
        <f t="shared" si="5"/>
        <v>688580</v>
      </c>
      <c r="F357" t="s">
        <v>18</v>
      </c>
      <c r="G357" t="s">
        <v>1437</v>
      </c>
      <c r="H357" t="s">
        <v>45</v>
      </c>
      <c r="I357" t="s">
        <v>123</v>
      </c>
      <c r="J357" t="s">
        <v>123</v>
      </c>
      <c r="K357" s="4">
        <v>165</v>
      </c>
      <c r="L357" s="4">
        <v>280.11840000000001</v>
      </c>
      <c r="M357" t="s">
        <v>23</v>
      </c>
      <c r="N357" s="3">
        <v>481</v>
      </c>
      <c r="O357" s="3">
        <v>383</v>
      </c>
      <c r="P357" s="3">
        <v>272</v>
      </c>
      <c r="Q357" s="3">
        <v>225</v>
      </c>
      <c r="R357" s="3">
        <v>168</v>
      </c>
      <c r="S357" t="s">
        <v>1438</v>
      </c>
      <c r="T357" s="4">
        <v>102.46</v>
      </c>
    </row>
    <row r="363" spans="2:20" ht="21" customHeight="1">
      <c r="B363" s="12" t="s">
        <v>1439</v>
      </c>
    </row>
  </sheetData>
  <mergeCells count="5">
    <mergeCell ref="A2:A13"/>
    <mergeCell ref="A14:A27"/>
    <mergeCell ref="A28:A41"/>
    <mergeCell ref="A44:A57"/>
    <mergeCell ref="A59:A69"/>
  </mergeCells>
  <phoneticPr fontId="4" type="noConversion"/>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66"/>
  <sheetViews>
    <sheetView topLeftCell="A136" workbookViewId="0">
      <selection activeCell="D7" sqref="D7"/>
    </sheetView>
  </sheetViews>
  <sheetFormatPr baseColWidth="10" defaultColWidth="8.83203125" defaultRowHeight="13"/>
  <cols>
    <col min="2" max="2" width="38.5" customWidth="1"/>
    <col min="3" max="3" width="14.6640625" customWidth="1"/>
    <col min="4" max="4" width="45.5" customWidth="1"/>
  </cols>
  <sheetData>
    <row r="1" spans="2:6" ht="17">
      <c r="B1" s="24" t="s">
        <v>1460</v>
      </c>
      <c r="C1" s="24" t="s">
        <v>1461</v>
      </c>
      <c r="D1" s="24" t="s">
        <v>1462</v>
      </c>
      <c r="E1" s="59" t="s">
        <v>2174</v>
      </c>
      <c r="F1" s="59" t="s">
        <v>2132</v>
      </c>
    </row>
    <row r="2" spans="2:6">
      <c r="B2" s="25" t="s">
        <v>1466</v>
      </c>
      <c r="C2" s="25" t="s">
        <v>1467</v>
      </c>
      <c r="D2" s="25" t="s">
        <v>1468</v>
      </c>
      <c r="E2">
        <v>2</v>
      </c>
      <c r="F2">
        <v>25</v>
      </c>
    </row>
    <row r="3" spans="2:6">
      <c r="B3" s="25" t="s">
        <v>1470</v>
      </c>
      <c r="C3" s="25" t="s">
        <v>1467</v>
      </c>
      <c r="D3" s="25" t="s">
        <v>1471</v>
      </c>
      <c r="E3">
        <v>3</v>
      </c>
      <c r="F3">
        <v>22</v>
      </c>
    </row>
    <row r="4" spans="2:6">
      <c r="B4" s="25" t="s">
        <v>1473</v>
      </c>
      <c r="C4" s="25" t="s">
        <v>1474</v>
      </c>
      <c r="D4" s="25" t="s">
        <v>1475</v>
      </c>
      <c r="E4">
        <v>4</v>
      </c>
      <c r="F4">
        <v>19</v>
      </c>
    </row>
    <row r="5" spans="2:6">
      <c r="B5" s="25" t="s">
        <v>1477</v>
      </c>
      <c r="C5" s="25" t="s">
        <v>1467</v>
      </c>
      <c r="D5" s="25" t="s">
        <v>1471</v>
      </c>
      <c r="E5">
        <v>3</v>
      </c>
      <c r="F5">
        <v>22</v>
      </c>
    </row>
    <row r="6" spans="2:6">
      <c r="B6" s="25" t="s">
        <v>1479</v>
      </c>
      <c r="C6" s="25" t="s">
        <v>1474</v>
      </c>
      <c r="D6" s="25" t="s">
        <v>1480</v>
      </c>
      <c r="E6">
        <v>4</v>
      </c>
      <c r="F6">
        <v>19</v>
      </c>
    </row>
    <row r="7" spans="2:6">
      <c r="B7" s="25" t="s">
        <v>1482</v>
      </c>
      <c r="C7" s="25" t="s">
        <v>1467</v>
      </c>
      <c r="D7" s="25" t="s">
        <v>1471</v>
      </c>
      <c r="E7">
        <v>3</v>
      </c>
      <c r="F7">
        <v>22</v>
      </c>
    </row>
    <row r="8" spans="2:6">
      <c r="B8" s="25" t="s">
        <v>1484</v>
      </c>
      <c r="C8" s="25" t="s">
        <v>1467</v>
      </c>
      <c r="D8" s="25" t="s">
        <v>1485</v>
      </c>
      <c r="E8">
        <v>4</v>
      </c>
      <c r="F8">
        <v>19</v>
      </c>
    </row>
    <row r="9" spans="2:6">
      <c r="B9" s="25" t="s">
        <v>1487</v>
      </c>
      <c r="C9" s="25" t="s">
        <v>1467</v>
      </c>
      <c r="D9" s="25" t="s">
        <v>1471</v>
      </c>
      <c r="E9">
        <v>3</v>
      </c>
      <c r="F9">
        <v>22</v>
      </c>
    </row>
    <row r="10" spans="2:6">
      <c r="B10" s="25" t="s">
        <v>1489</v>
      </c>
      <c r="C10" s="25" t="s">
        <v>1467</v>
      </c>
      <c r="D10" s="25" t="s">
        <v>1490</v>
      </c>
      <c r="E10">
        <v>1</v>
      </c>
      <c r="F10">
        <v>28</v>
      </c>
    </row>
    <row r="11" spans="2:6">
      <c r="B11" s="25" t="s">
        <v>1492</v>
      </c>
      <c r="C11" s="25" t="s">
        <v>1467</v>
      </c>
      <c r="D11" s="25" t="s">
        <v>1493</v>
      </c>
      <c r="E11">
        <v>6</v>
      </c>
      <c r="F11">
        <v>15</v>
      </c>
    </row>
    <row r="12" spans="2:6">
      <c r="B12" s="25" t="s">
        <v>1495</v>
      </c>
      <c r="C12" s="25" t="s">
        <v>1474</v>
      </c>
      <c r="D12" s="25" t="s">
        <v>1471</v>
      </c>
      <c r="E12">
        <v>6</v>
      </c>
      <c r="F12">
        <v>15</v>
      </c>
    </row>
    <row r="13" spans="2:6">
      <c r="B13" s="25" t="s">
        <v>1497</v>
      </c>
      <c r="C13" s="25" t="s">
        <v>1474</v>
      </c>
      <c r="D13" s="25" t="s">
        <v>1498</v>
      </c>
      <c r="E13">
        <v>3</v>
      </c>
      <c r="F13">
        <v>22</v>
      </c>
    </row>
    <row r="14" spans="2:6">
      <c r="B14" s="25" t="s">
        <v>1500</v>
      </c>
      <c r="C14" s="25" t="s">
        <v>1474</v>
      </c>
      <c r="D14" s="25" t="s">
        <v>1471</v>
      </c>
      <c r="E14">
        <v>6</v>
      </c>
      <c r="F14">
        <v>15</v>
      </c>
    </row>
    <row r="15" spans="2:6">
      <c r="B15" s="25" t="s">
        <v>1502</v>
      </c>
      <c r="C15" s="25" t="s">
        <v>1467</v>
      </c>
      <c r="D15" s="25" t="s">
        <v>1471</v>
      </c>
      <c r="E15">
        <v>6</v>
      </c>
      <c r="F15">
        <v>15</v>
      </c>
    </row>
    <row r="16" spans="2:6">
      <c r="B16" s="25" t="s">
        <v>1503</v>
      </c>
      <c r="C16" s="25" t="s">
        <v>1467</v>
      </c>
      <c r="D16" s="25" t="s">
        <v>1471</v>
      </c>
      <c r="E16">
        <v>6</v>
      </c>
      <c r="F16">
        <v>15</v>
      </c>
    </row>
    <row r="17" spans="2:6">
      <c r="B17" s="25" t="s">
        <v>1505</v>
      </c>
      <c r="C17" s="25" t="s">
        <v>1474</v>
      </c>
      <c r="D17" s="25" t="s">
        <v>1471</v>
      </c>
      <c r="E17">
        <v>6</v>
      </c>
      <c r="F17">
        <v>15</v>
      </c>
    </row>
    <row r="18" spans="2:6">
      <c r="B18" s="25" t="s">
        <v>1507</v>
      </c>
      <c r="C18" s="25" t="s">
        <v>1467</v>
      </c>
      <c r="D18" s="25" t="s">
        <v>1471</v>
      </c>
      <c r="E18">
        <v>6</v>
      </c>
      <c r="F18">
        <v>15</v>
      </c>
    </row>
    <row r="19" spans="2:6">
      <c r="B19" s="25" t="s">
        <v>1509</v>
      </c>
      <c r="C19" s="25" t="s">
        <v>1467</v>
      </c>
      <c r="D19" s="25" t="s">
        <v>1471</v>
      </c>
      <c r="E19">
        <v>6</v>
      </c>
      <c r="F19">
        <v>15</v>
      </c>
    </row>
    <row r="20" spans="2:6">
      <c r="B20" s="25" t="s">
        <v>1511</v>
      </c>
      <c r="C20" s="25" t="s">
        <v>1467</v>
      </c>
      <c r="D20" s="25" t="s">
        <v>1471</v>
      </c>
      <c r="E20">
        <v>6</v>
      </c>
      <c r="F20">
        <v>15</v>
      </c>
    </row>
    <row r="21" spans="2:6">
      <c r="B21" s="25" t="s">
        <v>1513</v>
      </c>
      <c r="C21" s="25" t="s">
        <v>1467</v>
      </c>
      <c r="D21" s="25" t="s">
        <v>1471</v>
      </c>
      <c r="E21">
        <v>9</v>
      </c>
      <c r="F21">
        <v>11</v>
      </c>
    </row>
    <row r="22" spans="2:6">
      <c r="B22" s="25" t="s">
        <v>1515</v>
      </c>
      <c r="C22" s="25" t="s">
        <v>1474</v>
      </c>
      <c r="D22" s="25" t="s">
        <v>1498</v>
      </c>
      <c r="E22">
        <v>7</v>
      </c>
      <c r="F22">
        <v>13</v>
      </c>
    </row>
    <row r="23" spans="2:6">
      <c r="B23" s="25" t="s">
        <v>1516</v>
      </c>
      <c r="C23" s="25" t="s">
        <v>1467</v>
      </c>
      <c r="D23" s="25" t="s">
        <v>1490</v>
      </c>
      <c r="E23">
        <v>3</v>
      </c>
      <c r="F23">
        <v>22</v>
      </c>
    </row>
    <row r="24" spans="2:6">
      <c r="B24" s="25" t="s">
        <v>1518</v>
      </c>
      <c r="C24" s="25" t="s">
        <v>1474</v>
      </c>
      <c r="D24" s="25" t="s">
        <v>1519</v>
      </c>
      <c r="E24">
        <v>7</v>
      </c>
      <c r="F24">
        <v>13</v>
      </c>
    </row>
    <row r="25" spans="2:6">
      <c r="B25" s="25" t="s">
        <v>1521</v>
      </c>
      <c r="C25" s="25" t="s">
        <v>1467</v>
      </c>
      <c r="D25" s="25" t="s">
        <v>1522</v>
      </c>
      <c r="E25">
        <v>7</v>
      </c>
      <c r="F25">
        <v>13</v>
      </c>
    </row>
    <row r="26" spans="2:6">
      <c r="B26" s="25" t="s">
        <v>1523</v>
      </c>
      <c r="C26" s="25" t="s">
        <v>1467</v>
      </c>
      <c r="D26" s="25" t="s">
        <v>1524</v>
      </c>
      <c r="E26">
        <v>7</v>
      </c>
      <c r="F26">
        <v>13</v>
      </c>
    </row>
    <row r="27" spans="2:6">
      <c r="B27" s="25" t="s">
        <v>1525</v>
      </c>
      <c r="C27" s="25" t="s">
        <v>1474</v>
      </c>
      <c r="D27" s="25" t="s">
        <v>1526</v>
      </c>
      <c r="E27">
        <v>7</v>
      </c>
      <c r="F27">
        <v>13</v>
      </c>
    </row>
    <row r="28" spans="2:6">
      <c r="B28" s="25" t="s">
        <v>1528</v>
      </c>
      <c r="C28" s="25" t="s">
        <v>1467</v>
      </c>
      <c r="D28" s="25" t="s">
        <v>1529</v>
      </c>
      <c r="E28">
        <v>8</v>
      </c>
      <c r="F28">
        <v>12</v>
      </c>
    </row>
    <row r="29" spans="2:6">
      <c r="B29" s="25" t="s">
        <v>1531</v>
      </c>
      <c r="C29" s="25" t="s">
        <v>1474</v>
      </c>
      <c r="D29" s="25" t="s">
        <v>1480</v>
      </c>
      <c r="E29">
        <v>8</v>
      </c>
      <c r="F29">
        <v>12</v>
      </c>
    </row>
    <row r="30" spans="2:6">
      <c r="B30" s="25" t="s">
        <v>1533</v>
      </c>
      <c r="C30" s="25" t="s">
        <v>1474</v>
      </c>
      <c r="D30" s="25" t="s">
        <v>1480</v>
      </c>
      <c r="E30">
        <v>8</v>
      </c>
      <c r="F30">
        <v>12</v>
      </c>
    </row>
    <row r="31" spans="2:6">
      <c r="B31" s="25" t="s">
        <v>1535</v>
      </c>
      <c r="C31" s="25" t="s">
        <v>1474</v>
      </c>
      <c r="D31" s="25" t="s">
        <v>1471</v>
      </c>
      <c r="E31">
        <v>9</v>
      </c>
      <c r="F31">
        <v>11</v>
      </c>
    </row>
    <row r="32" spans="2:6">
      <c r="B32" s="25" t="s">
        <v>1536</v>
      </c>
      <c r="C32" s="25" t="s">
        <v>1467</v>
      </c>
      <c r="D32" s="25" t="s">
        <v>1471</v>
      </c>
      <c r="E32">
        <v>9</v>
      </c>
      <c r="F32">
        <v>11</v>
      </c>
    </row>
    <row r="33" spans="2:6">
      <c r="B33" s="25" t="s">
        <v>1538</v>
      </c>
      <c r="C33" s="25" t="s">
        <v>1474</v>
      </c>
      <c r="D33" s="25" t="s">
        <v>1471</v>
      </c>
      <c r="E33">
        <v>9</v>
      </c>
      <c r="F33">
        <v>11</v>
      </c>
    </row>
    <row r="34" spans="2:6">
      <c r="B34" s="25" t="s">
        <v>1540</v>
      </c>
      <c r="C34" s="25" t="s">
        <v>1467</v>
      </c>
      <c r="D34" s="25" t="s">
        <v>1490</v>
      </c>
      <c r="E34">
        <v>5</v>
      </c>
      <c r="F34">
        <v>17</v>
      </c>
    </row>
    <row r="35" spans="2:6">
      <c r="B35" s="25" t="s">
        <v>1542</v>
      </c>
      <c r="C35" s="25" t="s">
        <v>1467</v>
      </c>
      <c r="D35" s="25" t="s">
        <v>1490</v>
      </c>
      <c r="E35">
        <v>5</v>
      </c>
      <c r="F35">
        <v>17</v>
      </c>
    </row>
    <row r="36" spans="2:6">
      <c r="B36" t="s">
        <v>1546</v>
      </c>
      <c r="C36" t="s">
        <v>1467</v>
      </c>
      <c r="D36" t="s">
        <v>1471</v>
      </c>
      <c r="E36">
        <v>3</v>
      </c>
      <c r="F36">
        <v>22</v>
      </c>
    </row>
    <row r="37" spans="2:6">
      <c r="B37" t="s">
        <v>1548</v>
      </c>
      <c r="C37" t="s">
        <v>1467</v>
      </c>
      <c r="D37" t="s">
        <v>1549</v>
      </c>
      <c r="E37">
        <v>9</v>
      </c>
      <c r="F37">
        <v>11</v>
      </c>
    </row>
    <row r="38" spans="2:6">
      <c r="B38" t="s">
        <v>1551</v>
      </c>
      <c r="C38" t="s">
        <v>1467</v>
      </c>
      <c r="D38" t="s">
        <v>1552</v>
      </c>
      <c r="E38">
        <v>9</v>
      </c>
      <c r="F38">
        <v>11</v>
      </c>
    </row>
    <row r="39" spans="2:6">
      <c r="B39" t="s">
        <v>1554</v>
      </c>
      <c r="C39" t="s">
        <v>1467</v>
      </c>
      <c r="D39" t="s">
        <v>1552</v>
      </c>
      <c r="E39">
        <v>10</v>
      </c>
      <c r="F39">
        <v>10</v>
      </c>
    </row>
    <row r="40" spans="2:6">
      <c r="B40" t="s">
        <v>1559</v>
      </c>
      <c r="C40" t="s">
        <v>1467</v>
      </c>
      <c r="D40" t="s">
        <v>1493</v>
      </c>
      <c r="E40">
        <v>6</v>
      </c>
      <c r="F40">
        <v>15</v>
      </c>
    </row>
    <row r="41" spans="2:6">
      <c r="B41" t="s">
        <v>1563</v>
      </c>
      <c r="C41" t="s">
        <v>1467</v>
      </c>
      <c r="D41" t="s">
        <v>1564</v>
      </c>
      <c r="E41">
        <v>9</v>
      </c>
      <c r="F41">
        <v>11</v>
      </c>
    </row>
    <row r="42" spans="2:6">
      <c r="B42" t="s">
        <v>1568</v>
      </c>
      <c r="C42" t="s">
        <v>1467</v>
      </c>
      <c r="D42" t="s">
        <v>1569</v>
      </c>
      <c r="E42">
        <v>4</v>
      </c>
      <c r="F42">
        <v>19</v>
      </c>
    </row>
    <row r="43" spans="2:6">
      <c r="B43" t="s">
        <v>1572</v>
      </c>
      <c r="C43" t="s">
        <v>1467</v>
      </c>
      <c r="D43" t="s">
        <v>1529</v>
      </c>
      <c r="E43">
        <v>4</v>
      </c>
      <c r="F43">
        <v>19</v>
      </c>
    </row>
    <row r="44" spans="2:6">
      <c r="B44" t="s">
        <v>1583</v>
      </c>
      <c r="C44" t="s">
        <v>1467</v>
      </c>
      <c r="D44" t="s">
        <v>1498</v>
      </c>
      <c r="E44">
        <v>2</v>
      </c>
      <c r="F44">
        <v>25</v>
      </c>
    </row>
    <row r="45" spans="2:6">
      <c r="B45" t="s">
        <v>1592</v>
      </c>
      <c r="C45" t="s">
        <v>1467</v>
      </c>
      <c r="D45" t="s">
        <v>1593</v>
      </c>
      <c r="E45">
        <v>8</v>
      </c>
      <c r="F45">
        <v>12</v>
      </c>
    </row>
    <row r="46" spans="2:6">
      <c r="B46" t="s">
        <v>1598</v>
      </c>
      <c r="C46" t="s">
        <v>1467</v>
      </c>
      <c r="D46" t="s">
        <v>1599</v>
      </c>
      <c r="E46">
        <v>3</v>
      </c>
      <c r="F46">
        <v>22</v>
      </c>
    </row>
    <row r="47" spans="2:6">
      <c r="B47" t="s">
        <v>1601</v>
      </c>
      <c r="C47" t="s">
        <v>1467</v>
      </c>
      <c r="D47" t="s">
        <v>1602</v>
      </c>
      <c r="E47">
        <v>8</v>
      </c>
      <c r="F47">
        <v>12</v>
      </c>
    </row>
    <row r="48" spans="2:6">
      <c r="B48" t="s">
        <v>1604</v>
      </c>
      <c r="C48" t="s">
        <v>1467</v>
      </c>
      <c r="D48" t="s">
        <v>1471</v>
      </c>
      <c r="E48">
        <v>3</v>
      </c>
      <c r="F48">
        <v>22</v>
      </c>
    </row>
    <row r="49" spans="2:6">
      <c r="B49" t="s">
        <v>1606</v>
      </c>
      <c r="C49" t="s">
        <v>1467</v>
      </c>
      <c r="D49" t="s">
        <v>1607</v>
      </c>
      <c r="E49">
        <v>9</v>
      </c>
      <c r="F49">
        <v>11</v>
      </c>
    </row>
    <row r="50" spans="2:6">
      <c r="B50" t="s">
        <v>1609</v>
      </c>
      <c r="C50" t="s">
        <v>1467</v>
      </c>
      <c r="D50" t="s">
        <v>1610</v>
      </c>
      <c r="E50">
        <v>7</v>
      </c>
      <c r="F50">
        <v>13</v>
      </c>
    </row>
    <row r="51" spans="2:6">
      <c r="B51" t="s">
        <v>1612</v>
      </c>
      <c r="C51" t="s">
        <v>1467</v>
      </c>
      <c r="D51" t="s">
        <v>1613</v>
      </c>
      <c r="E51">
        <v>9</v>
      </c>
      <c r="F51">
        <v>11</v>
      </c>
    </row>
    <row r="52" spans="2:6">
      <c r="B52" t="s">
        <v>1616</v>
      </c>
      <c r="C52" t="s">
        <v>1467</v>
      </c>
      <c r="D52" t="s">
        <v>1471</v>
      </c>
      <c r="E52">
        <v>6</v>
      </c>
      <c r="F52">
        <v>15</v>
      </c>
    </row>
    <row r="53" spans="2:6">
      <c r="B53" t="s">
        <v>1619</v>
      </c>
      <c r="C53" t="s">
        <v>1467</v>
      </c>
      <c r="D53" t="s">
        <v>1471</v>
      </c>
      <c r="E53">
        <v>6</v>
      </c>
      <c r="F53">
        <v>15</v>
      </c>
    </row>
    <row r="54" spans="2:6">
      <c r="B54" t="s">
        <v>1620</v>
      </c>
      <c r="C54" t="s">
        <v>1467</v>
      </c>
      <c r="D54" t="s">
        <v>1610</v>
      </c>
      <c r="E54">
        <v>7</v>
      </c>
      <c r="F54">
        <v>13</v>
      </c>
    </row>
    <row r="55" spans="2:6">
      <c r="B55" t="s">
        <v>1623</v>
      </c>
      <c r="C55" t="s">
        <v>1467</v>
      </c>
      <c r="D55" t="s">
        <v>1624</v>
      </c>
      <c r="E55">
        <v>10</v>
      </c>
      <c r="F55">
        <v>10</v>
      </c>
    </row>
    <row r="56" spans="2:6">
      <c r="B56" s="25" t="s">
        <v>1642</v>
      </c>
      <c r="C56" s="25" t="s">
        <v>1467</v>
      </c>
      <c r="D56" s="25" t="s">
        <v>1643</v>
      </c>
      <c r="E56">
        <v>4</v>
      </c>
      <c r="F56">
        <v>19</v>
      </c>
    </row>
    <row r="57" spans="2:6">
      <c r="B57" s="25" t="s">
        <v>1646</v>
      </c>
      <c r="C57" s="25" t="s">
        <v>1467</v>
      </c>
      <c r="D57" s="25" t="s">
        <v>1647</v>
      </c>
      <c r="E57">
        <v>2</v>
      </c>
      <c r="F57">
        <v>25</v>
      </c>
    </row>
    <row r="58" spans="2:6">
      <c r="B58" s="25" t="s">
        <v>1660</v>
      </c>
      <c r="C58" s="25" t="s">
        <v>1467</v>
      </c>
      <c r="D58" s="25" t="s">
        <v>1661</v>
      </c>
      <c r="E58">
        <v>7</v>
      </c>
      <c r="F58">
        <v>13</v>
      </c>
    </row>
    <row r="59" spans="2:6">
      <c r="B59" s="25" t="s">
        <v>1678</v>
      </c>
      <c r="C59" s="25" t="s">
        <v>1467</v>
      </c>
      <c r="D59" s="25" t="s">
        <v>1471</v>
      </c>
      <c r="E59">
        <v>6</v>
      </c>
      <c r="F59">
        <v>15</v>
      </c>
    </row>
    <row r="60" spans="2:6">
      <c r="B60" s="25" t="s">
        <v>1679</v>
      </c>
      <c r="C60" s="25" t="s">
        <v>1467</v>
      </c>
      <c r="D60" s="25" t="s">
        <v>1471</v>
      </c>
      <c r="E60">
        <v>6</v>
      </c>
      <c r="F60">
        <v>15</v>
      </c>
    </row>
    <row r="61" spans="2:6">
      <c r="B61" s="25" t="s">
        <v>1683</v>
      </c>
      <c r="C61" s="25" t="s">
        <v>1467</v>
      </c>
      <c r="D61" s="25" t="s">
        <v>1684</v>
      </c>
      <c r="E61">
        <v>10</v>
      </c>
      <c r="F61">
        <v>10</v>
      </c>
    </row>
    <row r="62" spans="2:6">
      <c r="B62" s="25" t="s">
        <v>1685</v>
      </c>
      <c r="C62" s="25" t="s">
        <v>1467</v>
      </c>
      <c r="D62" s="25" t="s">
        <v>1686</v>
      </c>
      <c r="E62">
        <v>7</v>
      </c>
      <c r="F62">
        <v>13</v>
      </c>
    </row>
    <row r="63" spans="2:6">
      <c r="B63" s="25" t="s">
        <v>1689</v>
      </c>
      <c r="C63" s="25" t="s">
        <v>1467</v>
      </c>
      <c r="D63" s="25" t="s">
        <v>1471</v>
      </c>
      <c r="E63">
        <v>6</v>
      </c>
      <c r="F63">
        <v>15</v>
      </c>
    </row>
    <row r="64" spans="2:6">
      <c r="B64" s="25" t="s">
        <v>1691</v>
      </c>
      <c r="C64" s="25" t="s">
        <v>1467</v>
      </c>
      <c r="D64" s="25" t="s">
        <v>1471</v>
      </c>
      <c r="E64">
        <v>9</v>
      </c>
      <c r="F64">
        <v>11</v>
      </c>
    </row>
    <row r="65" spans="2:6">
      <c r="B65" s="25" t="s">
        <v>1693</v>
      </c>
      <c r="C65" s="25" t="s">
        <v>1467</v>
      </c>
      <c r="D65" s="25" t="s">
        <v>1471</v>
      </c>
      <c r="E65">
        <v>9</v>
      </c>
      <c r="F65">
        <v>11</v>
      </c>
    </row>
    <row r="66" spans="2:6">
      <c r="B66" s="25" t="s">
        <v>1696</v>
      </c>
      <c r="C66" s="25" t="s">
        <v>1467</v>
      </c>
      <c r="D66" s="25" t="s">
        <v>1697</v>
      </c>
      <c r="E66">
        <v>9</v>
      </c>
      <c r="F66">
        <v>11</v>
      </c>
    </row>
    <row r="67" spans="2:6">
      <c r="B67" s="25" t="s">
        <v>1704</v>
      </c>
      <c r="C67" s="25" t="s">
        <v>1467</v>
      </c>
      <c r="D67" s="25" t="s">
        <v>1471</v>
      </c>
      <c r="E67">
        <v>9</v>
      </c>
      <c r="F67">
        <v>11</v>
      </c>
    </row>
    <row r="68" spans="2:6">
      <c r="B68" s="25" t="s">
        <v>1705</v>
      </c>
      <c r="C68" s="25" t="s">
        <v>1467</v>
      </c>
      <c r="D68" s="25" t="s">
        <v>1471</v>
      </c>
      <c r="E68">
        <v>9</v>
      </c>
      <c r="F68">
        <v>11</v>
      </c>
    </row>
    <row r="69" spans="2:6">
      <c r="B69" s="25" t="s">
        <v>1708</v>
      </c>
      <c r="C69" s="25" t="s">
        <v>1467</v>
      </c>
      <c r="D69" s="25" t="s">
        <v>1709</v>
      </c>
      <c r="E69">
        <v>8</v>
      </c>
      <c r="F69">
        <v>12</v>
      </c>
    </row>
    <row r="70" spans="2:6">
      <c r="B70" s="25" t="s">
        <v>1717</v>
      </c>
      <c r="C70" s="25" t="s">
        <v>1467</v>
      </c>
      <c r="D70" s="25" t="s">
        <v>1471</v>
      </c>
      <c r="E70">
        <v>6</v>
      </c>
      <c r="F70">
        <v>15</v>
      </c>
    </row>
    <row r="71" spans="2:6">
      <c r="B71" s="25" t="s">
        <v>1718</v>
      </c>
      <c r="C71" s="25" t="s">
        <v>1467</v>
      </c>
      <c r="D71" s="25" t="s">
        <v>1719</v>
      </c>
      <c r="E71">
        <v>9</v>
      </c>
      <c r="F71">
        <v>11</v>
      </c>
    </row>
    <row r="72" spans="2:6">
      <c r="B72" s="25" t="s">
        <v>1720</v>
      </c>
      <c r="C72" s="25" t="s">
        <v>1467</v>
      </c>
      <c r="D72" s="25" t="s">
        <v>1471</v>
      </c>
      <c r="E72">
        <v>9</v>
      </c>
      <c r="F72">
        <v>11</v>
      </c>
    </row>
    <row r="73" spans="2:6">
      <c r="B73" s="25" t="s">
        <v>1721</v>
      </c>
      <c r="C73" s="25" t="s">
        <v>1467</v>
      </c>
      <c r="D73" s="25" t="s">
        <v>1719</v>
      </c>
      <c r="E73">
        <v>10</v>
      </c>
      <c r="F73">
        <v>10</v>
      </c>
    </row>
    <row r="74" spans="2:6">
      <c r="B74" s="25" t="s">
        <v>1730</v>
      </c>
      <c r="C74" s="25" t="s">
        <v>1467</v>
      </c>
      <c r="D74" s="25" t="s">
        <v>1471</v>
      </c>
      <c r="E74">
        <v>3</v>
      </c>
      <c r="F74">
        <v>22</v>
      </c>
    </row>
    <row r="75" spans="2:6">
      <c r="B75" s="25" t="s">
        <v>1746</v>
      </c>
      <c r="C75" s="25" t="s">
        <v>1467</v>
      </c>
      <c r="D75" s="25" t="s">
        <v>1747</v>
      </c>
      <c r="E75">
        <v>8</v>
      </c>
      <c r="F75">
        <v>12</v>
      </c>
    </row>
    <row r="76" spans="2:6">
      <c r="B76" s="25" t="s">
        <v>1753</v>
      </c>
      <c r="C76" s="25" t="s">
        <v>1467</v>
      </c>
      <c r="D76" s="25" t="s">
        <v>1498</v>
      </c>
      <c r="E76">
        <v>3</v>
      </c>
      <c r="F76">
        <v>22</v>
      </c>
    </row>
    <row r="77" spans="2:6">
      <c r="B77" s="25" t="s">
        <v>1755</v>
      </c>
      <c r="C77" s="25" t="s">
        <v>1467</v>
      </c>
      <c r="D77" s="25" t="s">
        <v>1493</v>
      </c>
      <c r="E77">
        <v>6</v>
      </c>
      <c r="F77">
        <v>15</v>
      </c>
    </row>
    <row r="78" spans="2:6">
      <c r="B78" s="25" t="s">
        <v>1763</v>
      </c>
      <c r="C78" s="25" t="s">
        <v>1467</v>
      </c>
      <c r="D78" s="25" t="s">
        <v>1764</v>
      </c>
      <c r="E78">
        <v>1</v>
      </c>
      <c r="F78">
        <v>28</v>
      </c>
    </row>
    <row r="79" spans="2:6">
      <c r="B79" s="25" t="s">
        <v>1766</v>
      </c>
      <c r="C79" s="25" t="s">
        <v>1467</v>
      </c>
      <c r="D79" s="25" t="s">
        <v>1767</v>
      </c>
      <c r="E79">
        <v>10</v>
      </c>
      <c r="F79">
        <v>10</v>
      </c>
    </row>
    <row r="80" spans="2:6">
      <c r="B80" s="25" t="s">
        <v>1775</v>
      </c>
      <c r="C80" s="25" t="s">
        <v>1467</v>
      </c>
      <c r="D80" s="25" t="s">
        <v>1776</v>
      </c>
      <c r="E80">
        <v>4</v>
      </c>
      <c r="F80">
        <v>19</v>
      </c>
    </row>
    <row r="81" spans="2:6">
      <c r="B81" s="25" t="s">
        <v>1778</v>
      </c>
      <c r="C81" s="25" t="s">
        <v>1467</v>
      </c>
      <c r="D81" s="25" t="s">
        <v>1471</v>
      </c>
      <c r="E81">
        <v>6</v>
      </c>
      <c r="F81">
        <v>15</v>
      </c>
    </row>
    <row r="82" spans="2:6">
      <c r="B82" s="25" t="s">
        <v>1790</v>
      </c>
      <c r="C82" s="25" t="s">
        <v>1467</v>
      </c>
      <c r="D82" s="25" t="s">
        <v>1791</v>
      </c>
      <c r="E82">
        <v>8</v>
      </c>
      <c r="F82">
        <v>12</v>
      </c>
    </row>
    <row r="83" spans="2:6">
      <c r="B83" s="25" t="s">
        <v>1792</v>
      </c>
      <c r="C83" s="25" t="s">
        <v>1467</v>
      </c>
      <c r="D83" s="25" t="s">
        <v>1793</v>
      </c>
      <c r="E83">
        <v>8</v>
      </c>
      <c r="F83">
        <v>12</v>
      </c>
    </row>
    <row r="84" spans="2:6">
      <c r="B84" s="25" t="s">
        <v>1795</v>
      </c>
      <c r="C84" s="25" t="s">
        <v>1467</v>
      </c>
      <c r="D84" s="25" t="s">
        <v>1793</v>
      </c>
      <c r="E84">
        <v>8</v>
      </c>
      <c r="F84">
        <v>12</v>
      </c>
    </row>
    <row r="85" spans="2:6">
      <c r="B85" s="25" t="s">
        <v>1799</v>
      </c>
      <c r="C85" s="25" t="s">
        <v>1467</v>
      </c>
      <c r="D85" s="25" t="s">
        <v>1791</v>
      </c>
      <c r="E85">
        <v>10</v>
      </c>
      <c r="F85">
        <v>10</v>
      </c>
    </row>
    <row r="86" spans="2:6">
      <c r="B86" s="25" t="s">
        <v>1802</v>
      </c>
      <c r="C86" s="25" t="s">
        <v>1467</v>
      </c>
      <c r="D86" s="25" t="s">
        <v>1471</v>
      </c>
      <c r="E86">
        <v>3</v>
      </c>
      <c r="F86">
        <v>22</v>
      </c>
    </row>
    <row r="87" spans="2:6">
      <c r="B87" s="25" t="s">
        <v>1803</v>
      </c>
      <c r="C87" s="25" t="s">
        <v>1467</v>
      </c>
      <c r="D87" s="25" t="s">
        <v>1471</v>
      </c>
      <c r="E87">
        <v>3</v>
      </c>
      <c r="F87">
        <v>22</v>
      </c>
    </row>
    <row r="88" spans="2:6">
      <c r="B88" s="25" t="s">
        <v>1805</v>
      </c>
      <c r="C88" s="25" t="s">
        <v>1467</v>
      </c>
      <c r="D88" s="25" t="s">
        <v>1493</v>
      </c>
      <c r="E88">
        <v>6</v>
      </c>
      <c r="F88">
        <v>15</v>
      </c>
    </row>
    <row r="89" spans="2:6">
      <c r="B89" s="25" t="s">
        <v>1807</v>
      </c>
      <c r="C89" s="25" t="s">
        <v>1467</v>
      </c>
      <c r="D89" s="25" t="s">
        <v>1471</v>
      </c>
      <c r="E89">
        <v>6</v>
      </c>
      <c r="F89">
        <v>15</v>
      </c>
    </row>
    <row r="90" spans="2:6">
      <c r="B90" s="25" t="s">
        <v>1833</v>
      </c>
      <c r="C90" s="25" t="s">
        <v>1467</v>
      </c>
      <c r="D90" s="25" t="s">
        <v>1647</v>
      </c>
      <c r="E90">
        <v>2</v>
      </c>
      <c r="F90">
        <v>25</v>
      </c>
    </row>
    <row r="91" spans="2:6">
      <c r="B91" s="25" t="s">
        <v>1838</v>
      </c>
      <c r="C91" s="25" t="s">
        <v>1467</v>
      </c>
      <c r="D91" s="25" t="s">
        <v>1471</v>
      </c>
      <c r="E91">
        <v>6</v>
      </c>
      <c r="F91">
        <v>15</v>
      </c>
    </row>
    <row r="92" spans="2:6">
      <c r="B92" s="25" t="s">
        <v>1841</v>
      </c>
      <c r="C92" s="25" t="s">
        <v>1467</v>
      </c>
      <c r="D92" s="25" t="s">
        <v>1842</v>
      </c>
      <c r="E92">
        <v>8</v>
      </c>
      <c r="F92">
        <v>12</v>
      </c>
    </row>
    <row r="93" spans="2:6">
      <c r="B93" s="25" t="s">
        <v>1847</v>
      </c>
      <c r="C93" s="25" t="s">
        <v>1467</v>
      </c>
      <c r="D93" s="25" t="s">
        <v>1471</v>
      </c>
      <c r="E93">
        <v>3</v>
      </c>
      <c r="F93">
        <v>22</v>
      </c>
    </row>
    <row r="94" spans="2:6">
      <c r="B94" s="25" t="s">
        <v>1850</v>
      </c>
      <c r="C94" s="25" t="s">
        <v>1467</v>
      </c>
      <c r="D94" s="25" t="s">
        <v>1471</v>
      </c>
      <c r="E94">
        <v>6</v>
      </c>
      <c r="F94">
        <v>15</v>
      </c>
    </row>
    <row r="95" spans="2:6">
      <c r="B95" s="25" t="s">
        <v>1852</v>
      </c>
      <c r="C95" s="25" t="s">
        <v>1467</v>
      </c>
      <c r="D95" s="25" t="s">
        <v>1471</v>
      </c>
      <c r="E95">
        <v>9</v>
      </c>
      <c r="F95">
        <v>11</v>
      </c>
    </row>
    <row r="96" spans="2:6">
      <c r="B96" s="25" t="s">
        <v>1854</v>
      </c>
      <c r="C96" s="25" t="s">
        <v>1467</v>
      </c>
      <c r="D96" s="25" t="s">
        <v>1471</v>
      </c>
      <c r="E96">
        <v>9</v>
      </c>
      <c r="F96">
        <v>11</v>
      </c>
    </row>
    <row r="97" spans="2:6">
      <c r="B97" s="25" t="s">
        <v>1857</v>
      </c>
      <c r="C97" s="25" t="s">
        <v>1467</v>
      </c>
      <c r="D97" s="25" t="s">
        <v>1858</v>
      </c>
      <c r="E97">
        <v>2</v>
      </c>
      <c r="F97">
        <v>25</v>
      </c>
    </row>
    <row r="98" spans="2:6">
      <c r="B98" s="25" t="s">
        <v>1860</v>
      </c>
      <c r="C98" s="25" t="s">
        <v>1467</v>
      </c>
      <c r="D98" s="25" t="s">
        <v>1861</v>
      </c>
      <c r="E98">
        <v>8</v>
      </c>
      <c r="F98">
        <v>12</v>
      </c>
    </row>
    <row r="99" spans="2:6">
      <c r="B99" s="25" t="s">
        <v>1862</v>
      </c>
      <c r="C99" s="25" t="s">
        <v>1467</v>
      </c>
      <c r="D99" s="25" t="s">
        <v>1861</v>
      </c>
      <c r="E99">
        <v>8</v>
      </c>
      <c r="F99">
        <v>12</v>
      </c>
    </row>
    <row r="100" spans="2:6">
      <c r="B100" s="25" t="s">
        <v>1866</v>
      </c>
      <c r="C100" s="25" t="s">
        <v>1467</v>
      </c>
      <c r="D100" s="25" t="s">
        <v>1867</v>
      </c>
      <c r="E100">
        <v>9</v>
      </c>
      <c r="F100">
        <v>11</v>
      </c>
    </row>
    <row r="101" spans="2:6">
      <c r="B101" s="25" t="s">
        <v>1868</v>
      </c>
      <c r="C101" s="25" t="s">
        <v>1467</v>
      </c>
      <c r="D101" s="25" t="s">
        <v>1869</v>
      </c>
      <c r="E101">
        <v>9</v>
      </c>
      <c r="F101">
        <v>11</v>
      </c>
    </row>
    <row r="102" spans="2:6">
      <c r="B102" s="25" t="s">
        <v>1870</v>
      </c>
      <c r="C102" s="25" t="s">
        <v>1467</v>
      </c>
      <c r="D102" s="25" t="s">
        <v>1869</v>
      </c>
      <c r="E102">
        <v>9</v>
      </c>
      <c r="F102">
        <v>11</v>
      </c>
    </row>
    <row r="103" spans="2:6">
      <c r="B103" s="25" t="s">
        <v>1871</v>
      </c>
      <c r="C103" s="25" t="s">
        <v>1467</v>
      </c>
      <c r="D103" s="25" t="s">
        <v>1872</v>
      </c>
      <c r="E103">
        <v>10</v>
      </c>
      <c r="F103">
        <v>10</v>
      </c>
    </row>
    <row r="104" spans="2:6">
      <c r="B104" s="25" t="s">
        <v>1877</v>
      </c>
      <c r="C104" s="25" t="s">
        <v>1467</v>
      </c>
      <c r="D104" s="25" t="s">
        <v>1878</v>
      </c>
      <c r="E104">
        <v>8</v>
      </c>
      <c r="F104">
        <v>12</v>
      </c>
    </row>
    <row r="105" spans="2:6">
      <c r="B105" s="25" t="s">
        <v>1895</v>
      </c>
      <c r="C105" s="25" t="s">
        <v>1467</v>
      </c>
      <c r="D105" s="25" t="s">
        <v>1896</v>
      </c>
      <c r="E105">
        <v>8</v>
      </c>
      <c r="F105">
        <v>12</v>
      </c>
    </row>
    <row r="106" spans="2:6">
      <c r="B106" s="25" t="s">
        <v>1902</v>
      </c>
      <c r="C106" s="25" t="s">
        <v>1467</v>
      </c>
      <c r="D106" s="25" t="s">
        <v>1903</v>
      </c>
      <c r="E106">
        <v>10</v>
      </c>
      <c r="F106">
        <v>10</v>
      </c>
    </row>
    <row r="107" spans="2:6">
      <c r="B107" s="25" t="s">
        <v>1906</v>
      </c>
      <c r="C107" s="25" t="s">
        <v>1474</v>
      </c>
      <c r="D107" s="25" t="s">
        <v>1480</v>
      </c>
      <c r="E107">
        <v>9</v>
      </c>
      <c r="F107">
        <v>11</v>
      </c>
    </row>
    <row r="108" spans="2:6">
      <c r="B108" s="25" t="s">
        <v>1934</v>
      </c>
      <c r="C108" s="25" t="s">
        <v>1467</v>
      </c>
      <c r="D108" s="25" t="s">
        <v>1647</v>
      </c>
      <c r="E108">
        <v>2</v>
      </c>
      <c r="F108">
        <v>25</v>
      </c>
    </row>
    <row r="109" spans="2:6">
      <c r="B109" s="25" t="s">
        <v>1936</v>
      </c>
      <c r="C109" s="25" t="s">
        <v>1467</v>
      </c>
      <c r="D109" s="25" t="s">
        <v>1471</v>
      </c>
      <c r="E109">
        <v>3</v>
      </c>
      <c r="F109">
        <v>22</v>
      </c>
    </row>
    <row r="110" spans="2:6">
      <c r="B110" s="25" t="s">
        <v>1938</v>
      </c>
      <c r="C110" s="25" t="s">
        <v>1467</v>
      </c>
      <c r="D110" s="25" t="s">
        <v>1939</v>
      </c>
      <c r="E110">
        <v>10</v>
      </c>
      <c r="F110">
        <v>10</v>
      </c>
    </row>
    <row r="111" spans="2:6">
      <c r="B111" s="25" t="s">
        <v>1943</v>
      </c>
      <c r="C111" s="25" t="s">
        <v>1467</v>
      </c>
      <c r="D111" s="25" t="s">
        <v>1944</v>
      </c>
      <c r="E111">
        <v>6</v>
      </c>
      <c r="F111">
        <v>15</v>
      </c>
    </row>
    <row r="112" spans="2:6">
      <c r="B112" s="25" t="s">
        <v>1946</v>
      </c>
      <c r="C112" s="25" t="s">
        <v>1467</v>
      </c>
      <c r="D112" s="25" t="s">
        <v>1471</v>
      </c>
      <c r="E112">
        <v>3</v>
      </c>
      <c r="F112">
        <v>22</v>
      </c>
    </row>
    <row r="113" spans="2:6">
      <c r="B113" s="25" t="s">
        <v>1947</v>
      </c>
      <c r="C113" s="25" t="s">
        <v>1467</v>
      </c>
      <c r="D113" s="25" t="s">
        <v>1471</v>
      </c>
      <c r="E113">
        <v>3</v>
      </c>
      <c r="F113">
        <v>22</v>
      </c>
    </row>
    <row r="114" spans="2:6">
      <c r="B114" s="25" t="s">
        <v>1948</v>
      </c>
      <c r="C114" s="25" t="s">
        <v>1474</v>
      </c>
      <c r="D114" s="25" t="s">
        <v>1471</v>
      </c>
      <c r="E114">
        <v>3</v>
      </c>
      <c r="F114">
        <v>22</v>
      </c>
    </row>
    <row r="115" spans="2:6">
      <c r="B115" s="25" t="s">
        <v>1949</v>
      </c>
      <c r="C115" s="25" t="s">
        <v>1467</v>
      </c>
      <c r="D115" s="25" t="s">
        <v>1471</v>
      </c>
      <c r="E115">
        <v>3</v>
      </c>
      <c r="F115">
        <v>22</v>
      </c>
    </row>
    <row r="116" spans="2:6">
      <c r="B116" s="25" t="s">
        <v>1950</v>
      </c>
      <c r="C116" s="25" t="s">
        <v>1467</v>
      </c>
      <c r="D116" s="25" t="s">
        <v>1471</v>
      </c>
      <c r="E116">
        <v>3</v>
      </c>
      <c r="F116">
        <v>22</v>
      </c>
    </row>
    <row r="117" spans="2:6">
      <c r="B117" s="25" t="s">
        <v>1951</v>
      </c>
      <c r="C117" s="25" t="s">
        <v>1467</v>
      </c>
      <c r="D117" s="25" t="s">
        <v>1471</v>
      </c>
      <c r="E117">
        <v>3</v>
      </c>
      <c r="F117">
        <v>22</v>
      </c>
    </row>
    <row r="118" spans="2:6">
      <c r="B118" s="25" t="s">
        <v>1952</v>
      </c>
      <c r="C118" s="25" t="s">
        <v>1467</v>
      </c>
      <c r="D118" s="25" t="s">
        <v>1471</v>
      </c>
      <c r="E118">
        <v>3</v>
      </c>
      <c r="F118">
        <v>22</v>
      </c>
    </row>
    <row r="119" spans="2:6">
      <c r="B119" s="25" t="s">
        <v>1953</v>
      </c>
      <c r="C119" s="25" t="s">
        <v>1467</v>
      </c>
      <c r="D119" s="25" t="s">
        <v>1471</v>
      </c>
      <c r="E119">
        <v>6</v>
      </c>
      <c r="F119">
        <v>15</v>
      </c>
    </row>
    <row r="120" spans="2:6">
      <c r="B120" s="25" t="s">
        <v>1954</v>
      </c>
      <c r="C120" s="25" t="s">
        <v>1467</v>
      </c>
      <c r="D120" s="25" t="s">
        <v>1471</v>
      </c>
      <c r="E120">
        <v>3</v>
      </c>
      <c r="F120">
        <v>22</v>
      </c>
    </row>
    <row r="121" spans="2:6">
      <c r="B121" s="25" t="s">
        <v>1955</v>
      </c>
      <c r="C121" s="25" t="s">
        <v>1467</v>
      </c>
      <c r="D121" s="25" t="s">
        <v>1471</v>
      </c>
      <c r="E121">
        <v>6</v>
      </c>
      <c r="F121">
        <v>15</v>
      </c>
    </row>
    <row r="122" spans="2:6">
      <c r="B122" s="25" t="s">
        <v>1957</v>
      </c>
      <c r="C122" s="25" t="s">
        <v>1467</v>
      </c>
      <c r="D122" s="25" t="s">
        <v>1471</v>
      </c>
      <c r="E122">
        <v>9</v>
      </c>
      <c r="F122">
        <v>11</v>
      </c>
    </row>
    <row r="123" spans="2:6">
      <c r="B123" s="25" t="s">
        <v>1958</v>
      </c>
      <c r="C123" s="25" t="s">
        <v>1467</v>
      </c>
      <c r="D123" s="25" t="s">
        <v>1471</v>
      </c>
      <c r="E123">
        <v>6</v>
      </c>
      <c r="F123">
        <v>15</v>
      </c>
    </row>
    <row r="124" spans="2:6">
      <c r="B124" s="25" t="s">
        <v>1959</v>
      </c>
      <c r="C124" s="25" t="s">
        <v>1467</v>
      </c>
      <c r="D124" s="25" t="s">
        <v>1471</v>
      </c>
      <c r="E124">
        <v>6</v>
      </c>
      <c r="F124">
        <v>15</v>
      </c>
    </row>
    <row r="125" spans="2:6">
      <c r="B125" s="25" t="s">
        <v>1960</v>
      </c>
      <c r="C125" s="25" t="s">
        <v>1467</v>
      </c>
      <c r="D125" s="25" t="s">
        <v>1471</v>
      </c>
      <c r="E125">
        <v>6</v>
      </c>
      <c r="F125">
        <v>15</v>
      </c>
    </row>
    <row r="126" spans="2:6">
      <c r="B126" s="25" t="s">
        <v>1961</v>
      </c>
      <c r="C126" s="25" t="s">
        <v>1467</v>
      </c>
      <c r="D126" s="25" t="s">
        <v>1471</v>
      </c>
      <c r="E126">
        <v>6</v>
      </c>
      <c r="F126">
        <v>15</v>
      </c>
    </row>
    <row r="127" spans="2:6">
      <c r="B127" s="25" t="s">
        <v>1962</v>
      </c>
      <c r="C127" s="25" t="s">
        <v>1467</v>
      </c>
      <c r="D127" s="25" t="s">
        <v>1471</v>
      </c>
      <c r="E127">
        <v>9</v>
      </c>
      <c r="F127">
        <v>11</v>
      </c>
    </row>
    <row r="128" spans="2:6">
      <c r="B128" s="25" t="s">
        <v>1963</v>
      </c>
      <c r="C128" s="25" t="s">
        <v>1467</v>
      </c>
      <c r="D128" s="25" t="s">
        <v>1471</v>
      </c>
      <c r="E128">
        <v>6</v>
      </c>
      <c r="F128">
        <v>15</v>
      </c>
    </row>
    <row r="129" spans="2:6">
      <c r="B129" s="25" t="s">
        <v>1964</v>
      </c>
      <c r="C129" s="25" t="s">
        <v>1474</v>
      </c>
      <c r="D129" s="25" t="s">
        <v>1965</v>
      </c>
      <c r="E129">
        <v>10</v>
      </c>
      <c r="F129">
        <v>10</v>
      </c>
    </row>
    <row r="130" spans="2:6">
      <c r="B130" s="25" t="s">
        <v>1966</v>
      </c>
      <c r="C130" s="25" t="s">
        <v>1467</v>
      </c>
      <c r="D130" s="25" t="s">
        <v>1471</v>
      </c>
      <c r="E130">
        <v>9</v>
      </c>
      <c r="F130">
        <v>11</v>
      </c>
    </row>
    <row r="131" spans="2:6">
      <c r="B131" s="25" t="s">
        <v>1967</v>
      </c>
      <c r="C131" s="25" t="s">
        <v>1467</v>
      </c>
      <c r="D131" s="25" t="s">
        <v>1968</v>
      </c>
      <c r="E131">
        <v>7</v>
      </c>
      <c r="F131">
        <v>13</v>
      </c>
    </row>
    <row r="132" spans="2:6">
      <c r="B132" s="25" t="s">
        <v>1970</v>
      </c>
      <c r="C132" s="25" t="s">
        <v>1474</v>
      </c>
      <c r="D132" s="25" t="s">
        <v>1471</v>
      </c>
      <c r="E132">
        <v>9</v>
      </c>
      <c r="F132">
        <v>11</v>
      </c>
    </row>
    <row r="133" spans="2:6">
      <c r="B133" s="25" t="s">
        <v>1971</v>
      </c>
      <c r="C133" s="25" t="s">
        <v>1467</v>
      </c>
      <c r="D133" s="25" t="s">
        <v>1471</v>
      </c>
      <c r="E133">
        <v>9</v>
      </c>
      <c r="F133">
        <v>11</v>
      </c>
    </row>
    <row r="134" spans="2:6">
      <c r="B134" s="25" t="s">
        <v>1972</v>
      </c>
      <c r="C134" s="25" t="s">
        <v>1467</v>
      </c>
      <c r="D134" s="25" t="s">
        <v>1471</v>
      </c>
      <c r="E134">
        <v>9</v>
      </c>
      <c r="F134">
        <v>11</v>
      </c>
    </row>
    <row r="135" spans="2:6">
      <c r="B135" s="25" t="s">
        <v>1973</v>
      </c>
      <c r="C135" s="25" t="s">
        <v>1467</v>
      </c>
      <c r="D135" s="25" t="s">
        <v>1471</v>
      </c>
      <c r="E135">
        <v>9</v>
      </c>
      <c r="F135">
        <v>11</v>
      </c>
    </row>
    <row r="136" spans="2:6">
      <c r="B136" s="25" t="s">
        <v>1974</v>
      </c>
      <c r="C136" s="25" t="s">
        <v>1474</v>
      </c>
      <c r="D136" s="25" t="s">
        <v>1471</v>
      </c>
      <c r="E136">
        <v>9</v>
      </c>
      <c r="F136">
        <v>11</v>
      </c>
    </row>
    <row r="137" spans="2:6">
      <c r="B137" s="25" t="s">
        <v>1975</v>
      </c>
      <c r="C137" s="25" t="s">
        <v>1474</v>
      </c>
      <c r="D137" s="25" t="s">
        <v>1471</v>
      </c>
      <c r="E137">
        <v>9</v>
      </c>
      <c r="F137">
        <v>11</v>
      </c>
    </row>
    <row r="138" spans="2:6">
      <c r="B138" s="25" t="s">
        <v>1977</v>
      </c>
      <c r="C138" s="25" t="s">
        <v>1474</v>
      </c>
      <c r="D138" s="25" t="s">
        <v>1498</v>
      </c>
      <c r="E138">
        <v>10</v>
      </c>
      <c r="F138">
        <v>10</v>
      </c>
    </row>
    <row r="139" spans="2:6">
      <c r="B139" s="25" t="s">
        <v>1978</v>
      </c>
      <c r="C139" s="25" t="s">
        <v>1474</v>
      </c>
      <c r="D139" s="25" t="s">
        <v>1979</v>
      </c>
      <c r="E139">
        <v>10</v>
      </c>
      <c r="F139">
        <v>10</v>
      </c>
    </row>
    <row r="140" spans="2:6">
      <c r="B140" s="25" t="s">
        <v>1987</v>
      </c>
      <c r="C140" s="25" t="s">
        <v>1467</v>
      </c>
      <c r="D140" s="25" t="s">
        <v>1471</v>
      </c>
      <c r="E140">
        <v>3</v>
      </c>
      <c r="F140">
        <v>22</v>
      </c>
    </row>
    <row r="141" spans="2:6">
      <c r="B141" s="25" t="s">
        <v>1995</v>
      </c>
      <c r="C141" s="25" t="s">
        <v>1467</v>
      </c>
      <c r="D141" s="25" t="s">
        <v>1493</v>
      </c>
      <c r="E141">
        <v>6</v>
      </c>
      <c r="F141">
        <v>15</v>
      </c>
    </row>
    <row r="142" spans="2:6">
      <c r="B142" s="25" t="s">
        <v>2000</v>
      </c>
      <c r="C142" s="25" t="s">
        <v>1474</v>
      </c>
      <c r="D142" s="25" t="s">
        <v>2001</v>
      </c>
      <c r="E142">
        <v>8</v>
      </c>
      <c r="F142">
        <v>12</v>
      </c>
    </row>
    <row r="143" spans="2:6">
      <c r="B143" s="25" t="s">
        <v>2007</v>
      </c>
      <c r="C143" s="25" t="s">
        <v>1467</v>
      </c>
      <c r="D143" s="25" t="s">
        <v>2008</v>
      </c>
      <c r="E143">
        <v>10</v>
      </c>
      <c r="F143">
        <v>10</v>
      </c>
    </row>
    <row r="144" spans="2:6">
      <c r="B144" s="25" t="s">
        <v>2028</v>
      </c>
      <c r="C144" s="25" t="s">
        <v>1467</v>
      </c>
      <c r="D144" s="25" t="s">
        <v>1471</v>
      </c>
      <c r="E144">
        <v>6</v>
      </c>
      <c r="F144">
        <v>15</v>
      </c>
    </row>
    <row r="145" spans="2:6">
      <c r="B145" s="25" t="s">
        <v>2032</v>
      </c>
      <c r="C145" s="25" t="s">
        <v>1467</v>
      </c>
      <c r="D145" s="25" t="s">
        <v>2033</v>
      </c>
      <c r="E145">
        <v>8</v>
      </c>
      <c r="F145">
        <v>12</v>
      </c>
    </row>
    <row r="146" spans="2:6">
      <c r="B146" s="25" t="s">
        <v>2044</v>
      </c>
      <c r="C146" s="25" t="s">
        <v>1467</v>
      </c>
      <c r="D146" s="25" t="s">
        <v>2045</v>
      </c>
      <c r="E146">
        <v>8</v>
      </c>
      <c r="F146">
        <v>12</v>
      </c>
    </row>
    <row r="147" spans="2:6">
      <c r="B147" s="25" t="s">
        <v>2057</v>
      </c>
      <c r="C147" s="25" t="s">
        <v>1467</v>
      </c>
      <c r="D147" s="25" t="s">
        <v>1471</v>
      </c>
      <c r="E147">
        <v>6</v>
      </c>
      <c r="F147">
        <v>15</v>
      </c>
    </row>
    <row r="148" spans="2:6">
      <c r="B148" s="25" t="s">
        <v>2061</v>
      </c>
      <c r="C148" s="25" t="s">
        <v>1467</v>
      </c>
      <c r="D148" s="25" t="s">
        <v>1490</v>
      </c>
      <c r="E148">
        <v>6</v>
      </c>
      <c r="F148">
        <v>15</v>
      </c>
    </row>
    <row r="149" spans="2:6">
      <c r="B149" s="25" t="s">
        <v>2067</v>
      </c>
      <c r="C149" s="25" t="s">
        <v>1467</v>
      </c>
      <c r="D149" s="25" t="s">
        <v>2068</v>
      </c>
      <c r="E149">
        <v>8</v>
      </c>
      <c r="F149">
        <v>12</v>
      </c>
    </row>
    <row r="150" spans="2:6">
      <c r="B150" s="25" t="s">
        <v>2069</v>
      </c>
      <c r="C150" s="25" t="s">
        <v>1467</v>
      </c>
      <c r="D150" s="25" t="s">
        <v>2068</v>
      </c>
      <c r="E150">
        <v>8</v>
      </c>
      <c r="F150">
        <v>12</v>
      </c>
    </row>
    <row r="151" spans="2:6">
      <c r="B151" s="25" t="s">
        <v>2070</v>
      </c>
      <c r="C151" s="25" t="s">
        <v>1467</v>
      </c>
      <c r="D151" s="25" t="s">
        <v>2068</v>
      </c>
      <c r="E151">
        <v>8</v>
      </c>
      <c r="F151">
        <v>12</v>
      </c>
    </row>
    <row r="152" spans="2:6">
      <c r="B152" s="25" t="s">
        <v>2073</v>
      </c>
      <c r="C152" s="25" t="s">
        <v>1467</v>
      </c>
      <c r="D152" s="25" t="s">
        <v>2074</v>
      </c>
      <c r="E152">
        <v>8</v>
      </c>
      <c r="F152">
        <v>12</v>
      </c>
    </row>
    <row r="153" spans="2:6">
      <c r="B153" s="25" t="s">
        <v>2075</v>
      </c>
      <c r="C153" s="25" t="s">
        <v>1467</v>
      </c>
      <c r="D153" s="25" t="s">
        <v>1593</v>
      </c>
      <c r="E153">
        <v>8</v>
      </c>
      <c r="F153">
        <v>12</v>
      </c>
    </row>
    <row r="154" spans="2:6">
      <c r="B154" s="25" t="s">
        <v>2076</v>
      </c>
      <c r="C154" s="25" t="s">
        <v>1467</v>
      </c>
      <c r="D154" s="25" t="s">
        <v>1593</v>
      </c>
      <c r="E154">
        <v>8</v>
      </c>
      <c r="F154">
        <v>12</v>
      </c>
    </row>
    <row r="155" spans="2:6">
      <c r="B155" s="25" t="s">
        <v>2078</v>
      </c>
      <c r="C155" s="25" t="s">
        <v>1467</v>
      </c>
      <c r="D155" s="25" t="s">
        <v>2079</v>
      </c>
      <c r="E155">
        <v>8</v>
      </c>
      <c r="F155">
        <v>12</v>
      </c>
    </row>
    <row r="156" spans="2:6">
      <c r="B156" s="25" t="s">
        <v>2081</v>
      </c>
      <c r="C156" s="25" t="s">
        <v>1467</v>
      </c>
      <c r="D156" s="25" t="s">
        <v>2082</v>
      </c>
      <c r="E156">
        <v>6</v>
      </c>
      <c r="F156">
        <v>15</v>
      </c>
    </row>
    <row r="157" spans="2:6">
      <c r="B157" s="25" t="s">
        <v>2084</v>
      </c>
      <c r="C157" s="25" t="s">
        <v>1467</v>
      </c>
      <c r="D157" s="25" t="s">
        <v>1490</v>
      </c>
      <c r="E157">
        <v>1</v>
      </c>
      <c r="F157">
        <v>28</v>
      </c>
    </row>
    <row r="158" spans="2:6">
      <c r="B158" s="25" t="s">
        <v>2088</v>
      </c>
      <c r="C158" s="25" t="s">
        <v>1467</v>
      </c>
      <c r="D158" s="25" t="s">
        <v>1490</v>
      </c>
      <c r="E158">
        <v>3</v>
      </c>
      <c r="F158">
        <v>22</v>
      </c>
    </row>
    <row r="159" spans="2:6">
      <c r="B159" s="25" t="s">
        <v>2089</v>
      </c>
      <c r="C159" s="25" t="s">
        <v>1467</v>
      </c>
      <c r="D159" s="25" t="s">
        <v>1593</v>
      </c>
      <c r="E159">
        <v>9</v>
      </c>
      <c r="F159">
        <v>11</v>
      </c>
    </row>
    <row r="160" spans="2:6">
      <c r="B160" s="25" t="s">
        <v>2090</v>
      </c>
      <c r="C160" s="25" t="s">
        <v>1467</v>
      </c>
      <c r="D160" s="25" t="s">
        <v>1593</v>
      </c>
      <c r="E160">
        <v>9</v>
      </c>
      <c r="F160">
        <v>11</v>
      </c>
    </row>
    <row r="161" spans="2:6">
      <c r="B161" s="25" t="s">
        <v>2091</v>
      </c>
      <c r="C161" s="25" t="s">
        <v>1467</v>
      </c>
      <c r="D161" s="25" t="s">
        <v>1593</v>
      </c>
      <c r="E161">
        <v>9</v>
      </c>
      <c r="F161">
        <v>11</v>
      </c>
    </row>
    <row r="162" spans="2:6">
      <c r="B162" s="25" t="s">
        <v>2093</v>
      </c>
      <c r="C162" s="25" t="s">
        <v>1467</v>
      </c>
      <c r="D162" s="25" t="s">
        <v>2094</v>
      </c>
      <c r="E162">
        <v>8</v>
      </c>
      <c r="F162">
        <v>12</v>
      </c>
    </row>
    <row r="163" spans="2:6">
      <c r="B163" s="25" t="s">
        <v>2095</v>
      </c>
      <c r="C163" s="25" t="s">
        <v>1467</v>
      </c>
      <c r="D163" s="25" t="s">
        <v>2096</v>
      </c>
      <c r="E163">
        <v>6</v>
      </c>
      <c r="F163">
        <v>15</v>
      </c>
    </row>
    <row r="164" spans="2:6">
      <c r="B164" s="25" t="s">
        <v>2119</v>
      </c>
      <c r="C164" s="25" t="s">
        <v>1467</v>
      </c>
      <c r="D164" s="25" t="s">
        <v>2120</v>
      </c>
      <c r="E164">
        <v>6</v>
      </c>
      <c r="F164">
        <v>15</v>
      </c>
    </row>
    <row r="165" spans="2:6">
      <c r="B165" s="25" t="s">
        <v>2127</v>
      </c>
      <c r="C165" s="25" t="s">
        <v>1467</v>
      </c>
      <c r="D165" s="25" t="s">
        <v>1471</v>
      </c>
      <c r="E165">
        <v>6</v>
      </c>
      <c r="F165">
        <v>15</v>
      </c>
    </row>
    <row r="166" spans="2:6">
      <c r="B166" s="25" t="s">
        <v>2129</v>
      </c>
      <c r="C166" s="25" t="s">
        <v>1467</v>
      </c>
      <c r="D166" s="25" t="s">
        <v>1471</v>
      </c>
      <c r="E166">
        <v>6</v>
      </c>
      <c r="F166">
        <v>15</v>
      </c>
    </row>
  </sheetData>
  <autoFilter ref="B1:F166" xr:uid="{00000000-0009-0000-0000-000001000000}"/>
  <phoneticPr fontId="4" type="noConversion"/>
  <hyperlinks>
    <hyperlink ref="B40" r:id="rId1" display="https://www.qcc.com/web/bd/0fd8aeba36c3d0241ccf7e728a3eea3f" xr:uid="{00000000-0004-0000-0100-000000000000}"/>
    <hyperlink ref="B41" r:id="rId2" display="https://www.qcc.com/web/bd/f79a2cc2d9f5a7248c1df4f7076ad090" xr:uid="{00000000-0004-0000-0100-000001000000}"/>
    <hyperlink ref="B44" r:id="rId3" display="https://www.qcc.com/web/bd/ef59a1297ddfd2f632a8b17d124fb366" xr:uid="{00000000-0004-0000-0100-000002000000}"/>
    <hyperlink ref="B45" r:id="rId4" display="https://www.qcc.com/web/bd/934a4db1e6a4bf4c151aeb60eb0e8acd" xr:uid="{00000000-0004-0000-0100-000003000000}"/>
    <hyperlink ref="B74" r:id="rId5" display="https://www.qcc.com/web/bd/544923831ac818a61781e96ede6b55b3" xr:uid="{00000000-0004-0000-0100-000004000000}"/>
    <hyperlink ref="B78" r:id="rId6" display="https://www.qcc.com/web/bd/2952181ce891864cebb7a8ae218e7875" xr:uid="{00000000-0004-0000-0100-000005000000}"/>
    <hyperlink ref="B79" r:id="rId7" display="https://www.qcc.com/web/bd/5264a0aea2bf9a0b52261b5c667a3092" xr:uid="{00000000-0004-0000-0100-000006000000}"/>
    <hyperlink ref="B80" r:id="rId8" display="https://www.qcc.com/web/bd/4f40d4da2677ce215ddd20de856c2352" xr:uid="{00000000-0004-0000-0100-000007000000}"/>
    <hyperlink ref="B81" r:id="rId9" display="https://www.qcc.com/web/bd/a43985c4d816304adbef192a18c41249" xr:uid="{00000000-0004-0000-0100-000008000000}"/>
    <hyperlink ref="B90" r:id="rId10" display="https://www.qcc.com/web/bd/340803915479d660aa677d4405c12abb" xr:uid="{00000000-0004-0000-0100-000009000000}"/>
    <hyperlink ref="B91" r:id="rId11" display="https://www.qcc.com/web/bd/8b563618ebea194bac22402cac3e1b61" xr:uid="{00000000-0004-0000-0100-00000A000000}"/>
    <hyperlink ref="B92" r:id="rId12" display="https://www.qcc.com/web/bd/72da1b188e6b4dd1fb37a5d8150c820c" xr:uid="{00000000-0004-0000-0100-00000B000000}"/>
    <hyperlink ref="B93" r:id="rId13" display="https://www.qcc.com/web/bd/6b1e39a9cd715d234299a3fa4e39bb4b" xr:uid="{00000000-0004-0000-0100-00000C000000}"/>
    <hyperlink ref="B94" r:id="rId14" display="https://www.qcc.com/web/bd/f1f00dad82473b5740f51504fc847b5d" xr:uid="{00000000-0004-0000-0100-00000D000000}"/>
    <hyperlink ref="B95" r:id="rId15" display="https://www.qcc.com/web/bd/adfa63cf529404ed477143cdddb8e748" xr:uid="{00000000-0004-0000-0100-00000E000000}"/>
    <hyperlink ref="B96" r:id="rId16" display="https://www.qcc.com/web/bd/ffe4c99c5c8b3655fabe548dd5463ba9" xr:uid="{00000000-0004-0000-0100-00000F000000}"/>
    <hyperlink ref="B105" r:id="rId17" display="https://www.qcc.com/web/bd/46264b0129cc3d2d89b1eee65ee06d5e" xr:uid="{00000000-0004-0000-0100-000010000000}"/>
    <hyperlink ref="B106" r:id="rId18" display="https://www.qcc.com/web/bd/6b0ddaf1fab5e3e5752677da276dfe2f" xr:uid="{00000000-0004-0000-0100-000011000000}"/>
    <hyperlink ref="B107" r:id="rId19" display="https://www.qcc.com/web/bd/86b188d9101be27ac3acd4fee1cdb99f" xr:uid="{00000000-0004-0000-0100-000012000000}"/>
    <hyperlink ref="B108" r:id="rId20" display="https://www.qcc.com/web/bd/5851cdeb96c3c62b1efc0faa8dfffc35" xr:uid="{00000000-0004-0000-0100-000013000000}"/>
    <hyperlink ref="B109" r:id="rId21" display="https://www.qcc.com/web/bd/33ffce7979b849afe4f5c1e475686c46" xr:uid="{00000000-0004-0000-0100-000014000000}"/>
    <hyperlink ref="B110" r:id="rId22" display="https://www.qcc.com/web/bd/165b2a74adef3ed72fd2f0c5f8810da7" xr:uid="{00000000-0004-0000-0100-000015000000}"/>
    <hyperlink ref="B140" r:id="rId23" display="https://www.qcc.com/web/bd/648949d52ed33c2f75d1b9035e32d973" xr:uid="{00000000-0004-0000-0100-000016000000}"/>
    <hyperlink ref="B141" r:id="rId24" display="https://www.qcc.com/web/bd/9a8aa4e6e8508130469b42ce952bf5fc" xr:uid="{00000000-0004-0000-0100-000017000000}"/>
    <hyperlink ref="B142" r:id="rId25" display="https://www.qcc.com/web/bd/cc04ae0db8cc25c760ab9d12d7e0f8b6" xr:uid="{00000000-0004-0000-0100-000018000000}"/>
    <hyperlink ref="B143" r:id="rId26" display="https://www.qcc.com/web/bd/84b637c276b57ca90cc4a755beba9ac1" xr:uid="{00000000-0004-0000-0100-000019000000}"/>
    <hyperlink ref="B144" r:id="rId27" display="https://www.qcc.com/web/bd/be3413cb29340ecfa57f711efdac741f" xr:uid="{00000000-0004-0000-0100-00001A000000}"/>
    <hyperlink ref="B145" r:id="rId28" display="https://www.qcc.com/web/bd/b92c286c6c1ee116daad3580421496bd" xr:uid="{00000000-0004-0000-0100-00001B000000}"/>
    <hyperlink ref="B146" r:id="rId29" display="https://www.qcc.com/web/bd/d5539694d932fd445fc40f135d6a1824" xr:uid="{00000000-0004-0000-0100-00001C000000}"/>
    <hyperlink ref="B147" r:id="rId30" display="https://www.qcc.com/web/bd/e142a66983563c0e1f667dd4bccf578a" xr:uid="{00000000-0004-0000-0100-00001D000000}"/>
    <hyperlink ref="B148" r:id="rId31" display="https://www.qcc.com/web/bd/d90a629d6a81720a2c2b8337b1b4f2c8" xr:uid="{00000000-0004-0000-0100-00001E000000}"/>
    <hyperlink ref="B164" r:id="rId32" display="https://www.qcc.com/web/bd/a01984c65fb39500362d7d3e559c99e0" xr:uid="{00000000-0004-0000-0100-00001F000000}"/>
    <hyperlink ref="B165" r:id="rId33" display="https://www.qcc.com/web/bd/a0ed209fc7b1521f9efe6d3f308bf779" xr:uid="{00000000-0004-0000-0100-000020000000}"/>
    <hyperlink ref="B166" r:id="rId34" display="https://www.qcc.com/web/bd/b8d870329435119665e9a88d1202f21d" xr:uid="{00000000-0004-0000-0100-00002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N981"/>
  <sheetViews>
    <sheetView topLeftCell="E3" workbookViewId="0">
      <selection activeCell="E4" sqref="E4"/>
    </sheetView>
  </sheetViews>
  <sheetFormatPr baseColWidth="10" defaultColWidth="8.83203125" defaultRowHeight="13"/>
  <cols>
    <col min="1" max="1" width="20" customWidth="1"/>
    <col min="2" max="2" width="42.33203125" customWidth="1"/>
    <col min="3" max="5" width="20" customWidth="1"/>
    <col min="6" max="6" width="28.83203125" customWidth="1"/>
    <col min="7" max="12" width="20" customWidth="1"/>
    <col min="13" max="13" width="9.5" customWidth="1"/>
    <col min="14" max="14" width="14.1640625" customWidth="1"/>
  </cols>
  <sheetData>
    <row r="1" spans="1:14" ht="80" hidden="1" customHeight="1">
      <c r="A1" s="103" t="s">
        <v>1457</v>
      </c>
      <c r="B1" s="103" t="s">
        <v>1458</v>
      </c>
      <c r="C1" s="103" t="s">
        <v>1458</v>
      </c>
      <c r="D1" s="103" t="s">
        <v>1458</v>
      </c>
      <c r="E1" s="103" t="s">
        <v>1458</v>
      </c>
      <c r="F1" s="103" t="s">
        <v>1458</v>
      </c>
      <c r="G1" s="103" t="s">
        <v>1458</v>
      </c>
      <c r="H1" s="103" t="s">
        <v>1458</v>
      </c>
      <c r="I1" s="103"/>
      <c r="J1" s="103"/>
      <c r="K1" s="103" t="s">
        <v>1458</v>
      </c>
      <c r="L1" s="103" t="s">
        <v>1458</v>
      </c>
      <c r="M1" s="103" t="s">
        <v>1458</v>
      </c>
      <c r="N1" s="103" t="s">
        <v>1458</v>
      </c>
    </row>
    <row r="2" spans="1:14" ht="17" hidden="1">
      <c r="A2" s="23"/>
    </row>
    <row r="3" spans="1:14" ht="17">
      <c r="A3" s="24" t="s">
        <v>1459</v>
      </c>
      <c r="B3" s="24" t="s">
        <v>1460</v>
      </c>
      <c r="C3" s="24" t="s">
        <v>1461</v>
      </c>
      <c r="D3" s="24" t="s">
        <v>1462</v>
      </c>
      <c r="E3" s="24" t="s">
        <v>1463</v>
      </c>
      <c r="F3" s="24" t="s">
        <v>1464</v>
      </c>
      <c r="G3" s="24" t="s">
        <v>1465</v>
      </c>
      <c r="H3" s="31" t="s">
        <v>1440</v>
      </c>
      <c r="I3" s="77" t="s">
        <v>2181</v>
      </c>
      <c r="J3" s="78" t="s">
        <v>2180</v>
      </c>
      <c r="K3" s="78" t="s">
        <v>2179</v>
      </c>
      <c r="L3" s="78" t="s">
        <v>2183</v>
      </c>
      <c r="M3" s="79" t="s">
        <v>2184</v>
      </c>
      <c r="N3" t="s">
        <v>2186</v>
      </c>
    </row>
    <row r="4" spans="1:14">
      <c r="A4" s="32">
        <v>1</v>
      </c>
      <c r="B4" s="25" t="s">
        <v>1466</v>
      </c>
      <c r="C4" s="25" t="s">
        <v>1467</v>
      </c>
      <c r="D4" s="25" t="s">
        <v>1468</v>
      </c>
      <c r="E4" s="25" t="s">
        <v>1469</v>
      </c>
      <c r="F4" s="25" t="s">
        <v>94</v>
      </c>
      <c r="G4" s="32">
        <v>2020</v>
      </c>
      <c r="H4" s="26" t="s">
        <v>1634</v>
      </c>
      <c r="I4" s="25">
        <v>81</v>
      </c>
      <c r="J4" s="25">
        <v>2000</v>
      </c>
      <c r="K4">
        <f>1-I4/(J4+1)</f>
        <v>0.95952023988005997</v>
      </c>
      <c r="L4">
        <f>IFERROR(K4*VLOOKUP(B4,商誉度正向!$B$1:$F$166,5,FALSE),0)</f>
        <v>23.988005997001498</v>
      </c>
      <c r="M4" s="80" t="s">
        <v>2135</v>
      </c>
      <c r="N4" s="81">
        <v>5.4059405940594063</v>
      </c>
    </row>
    <row r="5" spans="1:14">
      <c r="A5" s="32">
        <v>2</v>
      </c>
      <c r="B5" s="25" t="s">
        <v>1470</v>
      </c>
      <c r="C5" s="25" t="s">
        <v>1467</v>
      </c>
      <c r="D5" s="25" t="s">
        <v>1471</v>
      </c>
      <c r="E5" s="25" t="s">
        <v>1472</v>
      </c>
      <c r="F5" s="25" t="s">
        <v>94</v>
      </c>
      <c r="G5" s="32">
        <v>2020</v>
      </c>
      <c r="H5" s="26" t="s">
        <v>1634</v>
      </c>
      <c r="I5" s="25">
        <v>19</v>
      </c>
      <c r="J5" s="25">
        <v>50</v>
      </c>
      <c r="K5">
        <f t="shared" ref="K5:K68" si="0">1-I5/(J5+1)</f>
        <v>0.62745098039215685</v>
      </c>
      <c r="L5">
        <f>IFERROR(K5*VLOOKUP(B5,商誉度正向!$B$1:$F$166,5,FALSE),0)</f>
        <v>13.803921568627452</v>
      </c>
      <c r="M5" s="80" t="s">
        <v>1715</v>
      </c>
      <c r="N5" s="81">
        <v>48.500223199495011</v>
      </c>
    </row>
    <row r="6" spans="1:14">
      <c r="A6" s="32">
        <v>3</v>
      </c>
      <c r="B6" s="25" t="s">
        <v>1473</v>
      </c>
      <c r="C6" s="25" t="s">
        <v>1474</v>
      </c>
      <c r="D6" s="25" t="s">
        <v>1475</v>
      </c>
      <c r="E6" s="25" t="s">
        <v>1476</v>
      </c>
      <c r="F6" s="25" t="s">
        <v>93</v>
      </c>
      <c r="G6" s="32">
        <v>2020</v>
      </c>
      <c r="H6" s="26" t="s">
        <v>1634</v>
      </c>
      <c r="I6" s="25">
        <v>56</v>
      </c>
      <c r="J6" s="25">
        <v>100</v>
      </c>
      <c r="K6">
        <f t="shared" si="0"/>
        <v>0.4455445544554455</v>
      </c>
      <c r="L6">
        <f>IFERROR(K6*VLOOKUP(B6,商誉度正向!$B$1:$F$166,5,FALSE),0)</f>
        <v>8.4653465346534649</v>
      </c>
      <c r="M6" s="80" t="s">
        <v>1707</v>
      </c>
      <c r="N6" s="81">
        <v>99.961001813513249</v>
      </c>
    </row>
    <row r="7" spans="1:14">
      <c r="A7" s="32">
        <v>4</v>
      </c>
      <c r="B7" s="25" t="s">
        <v>1477</v>
      </c>
      <c r="C7" s="25" t="s">
        <v>1467</v>
      </c>
      <c r="D7" s="25" t="s">
        <v>1471</v>
      </c>
      <c r="E7" s="25" t="s">
        <v>1478</v>
      </c>
      <c r="F7" s="25" t="s">
        <v>94</v>
      </c>
      <c r="G7" s="32">
        <v>2020</v>
      </c>
      <c r="H7" s="26" t="s">
        <v>1634</v>
      </c>
      <c r="I7" s="25">
        <v>92</v>
      </c>
      <c r="J7" s="25">
        <v>300</v>
      </c>
      <c r="K7">
        <f t="shared" si="0"/>
        <v>0.69435215946843853</v>
      </c>
      <c r="L7">
        <f>IFERROR(K7*VLOOKUP(B7,商誉度正向!$B$1:$F$166,5,FALSE),0)</f>
        <v>15.275747508305647</v>
      </c>
      <c r="M7" s="80" t="s">
        <v>1701</v>
      </c>
      <c r="N7" s="81">
        <v>23.284119588429434</v>
      </c>
    </row>
    <row r="8" spans="1:14">
      <c r="A8" s="32">
        <v>5</v>
      </c>
      <c r="B8" s="25" t="s">
        <v>1479</v>
      </c>
      <c r="C8" s="25" t="s">
        <v>1474</v>
      </c>
      <c r="D8" s="25" t="s">
        <v>1480</v>
      </c>
      <c r="E8" s="25" t="s">
        <v>1481</v>
      </c>
      <c r="F8" s="25" t="s">
        <v>93</v>
      </c>
      <c r="G8" s="32">
        <v>2020</v>
      </c>
      <c r="H8" s="26" t="s">
        <v>1634</v>
      </c>
      <c r="I8" s="25">
        <v>94</v>
      </c>
      <c r="J8" s="25">
        <v>500</v>
      </c>
      <c r="K8">
        <f t="shared" si="0"/>
        <v>0.81237524950099804</v>
      </c>
      <c r="L8">
        <f>IFERROR(K8*VLOOKUP(B8,商誉度正向!$B$1:$F$166,5,FALSE),0)</f>
        <v>15.435129740518963</v>
      </c>
      <c r="M8" s="80" t="s">
        <v>1706</v>
      </c>
      <c r="N8" s="81">
        <v>4.1584158415841586</v>
      </c>
    </row>
    <row r="9" spans="1:14">
      <c r="A9" s="32">
        <v>6</v>
      </c>
      <c r="B9" s="25" t="s">
        <v>1482</v>
      </c>
      <c r="C9" s="25" t="s">
        <v>1467</v>
      </c>
      <c r="D9" s="25" t="s">
        <v>1471</v>
      </c>
      <c r="E9" s="25" t="s">
        <v>1483</v>
      </c>
      <c r="F9" s="25" t="s">
        <v>94</v>
      </c>
      <c r="G9" s="32">
        <v>2020</v>
      </c>
      <c r="H9" s="26" t="s">
        <v>1634</v>
      </c>
      <c r="I9" s="25">
        <v>119</v>
      </c>
      <c r="J9" s="25">
        <v>200</v>
      </c>
      <c r="K9">
        <f t="shared" si="0"/>
        <v>0.40796019900497515</v>
      </c>
      <c r="L9">
        <f>IFERROR(K9*VLOOKUP(B9,商誉度正向!$B$1:$F$166,5,FALSE),0)</f>
        <v>8.9751243781094541</v>
      </c>
      <c r="M9" s="80" t="s">
        <v>1771</v>
      </c>
      <c r="N9" s="81">
        <v>21.200543583770141</v>
      </c>
    </row>
    <row r="10" spans="1:14">
      <c r="A10" s="32">
        <v>7</v>
      </c>
      <c r="B10" s="25" t="s">
        <v>1484</v>
      </c>
      <c r="C10" s="25" t="s">
        <v>1467</v>
      </c>
      <c r="D10" s="25" t="s">
        <v>1485</v>
      </c>
      <c r="E10" s="25" t="s">
        <v>1486</v>
      </c>
      <c r="F10" s="25" t="s">
        <v>94</v>
      </c>
      <c r="G10" s="32">
        <v>2020</v>
      </c>
      <c r="H10" s="26" t="s">
        <v>1634</v>
      </c>
      <c r="I10" s="25">
        <v>201</v>
      </c>
      <c r="J10" s="25">
        <v>500</v>
      </c>
      <c r="K10">
        <f t="shared" si="0"/>
        <v>0.5988023952095809</v>
      </c>
      <c r="L10">
        <f>IFERROR(K10*VLOOKUP(B10,商誉度正向!$B$1:$F$166,5,FALSE),0)</f>
        <v>11.377245508982037</v>
      </c>
      <c r="M10" s="80" t="s">
        <v>1682</v>
      </c>
      <c r="N10" s="81">
        <v>60.581381955234974</v>
      </c>
    </row>
    <row r="11" spans="1:14">
      <c r="A11" s="32">
        <v>8</v>
      </c>
      <c r="B11" s="25" t="s">
        <v>1487</v>
      </c>
      <c r="C11" s="25" t="s">
        <v>1467</v>
      </c>
      <c r="D11" s="25" t="s">
        <v>1471</v>
      </c>
      <c r="E11" s="25" t="s">
        <v>1488</v>
      </c>
      <c r="F11" s="25" t="s">
        <v>94</v>
      </c>
      <c r="G11" s="32">
        <v>2020</v>
      </c>
      <c r="H11" s="26" t="s">
        <v>1634</v>
      </c>
      <c r="I11" s="25">
        <v>17</v>
      </c>
      <c r="J11" s="25">
        <v>100</v>
      </c>
      <c r="K11">
        <f t="shared" si="0"/>
        <v>0.83168316831683164</v>
      </c>
      <c r="L11">
        <f>IFERROR(K11*VLOOKUP(B11,商誉度正向!$B$1:$F$166,5,FALSE),0)</f>
        <v>18.297029702970296</v>
      </c>
      <c r="M11" s="80" t="s">
        <v>1655</v>
      </c>
      <c r="N11" s="81">
        <v>162.99414110254222</v>
      </c>
    </row>
    <row r="12" spans="1:14">
      <c r="A12" s="32">
        <v>9</v>
      </c>
      <c r="B12" s="25" t="s">
        <v>1489</v>
      </c>
      <c r="C12" s="25" t="s">
        <v>1467</v>
      </c>
      <c r="D12" s="25" t="s">
        <v>1490</v>
      </c>
      <c r="E12" s="25" t="s">
        <v>1491</v>
      </c>
      <c r="F12" s="25" t="s">
        <v>94</v>
      </c>
      <c r="G12" s="32">
        <v>2020</v>
      </c>
      <c r="H12" s="26" t="s">
        <v>1634</v>
      </c>
      <c r="I12" s="25">
        <v>327</v>
      </c>
      <c r="J12" s="25">
        <v>500</v>
      </c>
      <c r="K12">
        <f t="shared" si="0"/>
        <v>0.34730538922155685</v>
      </c>
      <c r="L12">
        <f>IFERROR(K12*VLOOKUP(B12,商誉度正向!$B$1:$F$166,5,FALSE),0)</f>
        <v>9.7245508982035922</v>
      </c>
      <c r="M12" s="80" t="s">
        <v>1675</v>
      </c>
      <c r="N12" s="81">
        <v>46.409525272180574</v>
      </c>
    </row>
    <row r="13" spans="1:14">
      <c r="A13" s="32">
        <v>10</v>
      </c>
      <c r="B13" s="25" t="s">
        <v>1492</v>
      </c>
      <c r="C13" s="25" t="s">
        <v>1467</v>
      </c>
      <c r="D13" s="25" t="s">
        <v>1493</v>
      </c>
      <c r="E13" s="25" t="s">
        <v>1494</v>
      </c>
      <c r="F13" s="25" t="s">
        <v>94</v>
      </c>
      <c r="G13" s="32">
        <v>2020</v>
      </c>
      <c r="H13" s="26" t="s">
        <v>1634</v>
      </c>
      <c r="I13" s="25">
        <v>6</v>
      </c>
      <c r="J13" s="25">
        <v>100</v>
      </c>
      <c r="K13">
        <f t="shared" si="0"/>
        <v>0.94059405940594054</v>
      </c>
      <c r="L13">
        <f>IFERROR(K13*VLOOKUP(B13,商誉度正向!$B$1:$F$166,5,FALSE),0)</f>
        <v>14.108910891089108</v>
      </c>
      <c r="M13" s="80" t="s">
        <v>1729</v>
      </c>
      <c r="N13" s="81">
        <v>14.193548387096774</v>
      </c>
    </row>
    <row r="14" spans="1:14">
      <c r="A14" s="32">
        <v>11</v>
      </c>
      <c r="B14" s="25" t="s">
        <v>1495</v>
      </c>
      <c r="C14" s="25" t="s">
        <v>1474</v>
      </c>
      <c r="D14" s="25" t="s">
        <v>1471</v>
      </c>
      <c r="E14" s="25" t="s">
        <v>1496</v>
      </c>
      <c r="F14" s="25" t="s">
        <v>93</v>
      </c>
      <c r="G14" s="32">
        <v>2019</v>
      </c>
      <c r="H14" s="26" t="s">
        <v>1634</v>
      </c>
      <c r="I14" s="25">
        <v>4</v>
      </c>
      <c r="J14" s="25">
        <v>40</v>
      </c>
      <c r="K14">
        <f t="shared" si="0"/>
        <v>0.90243902439024393</v>
      </c>
      <c r="L14">
        <f>IFERROR(K14*VLOOKUP(B14,商誉度正向!$B$1:$F$166,5,FALSE),0)</f>
        <v>13.536585365853659</v>
      </c>
      <c r="M14" s="80" t="s">
        <v>1641</v>
      </c>
      <c r="N14" s="81">
        <v>87.134057764919575</v>
      </c>
    </row>
    <row r="15" spans="1:14">
      <c r="A15" s="32">
        <v>12</v>
      </c>
      <c r="B15" s="25" t="s">
        <v>1497</v>
      </c>
      <c r="C15" s="25" t="s">
        <v>1474</v>
      </c>
      <c r="D15" s="25" t="s">
        <v>1498</v>
      </c>
      <c r="E15" s="25" t="s">
        <v>1499</v>
      </c>
      <c r="F15" s="25" t="s">
        <v>93</v>
      </c>
      <c r="G15" s="32">
        <v>2019</v>
      </c>
      <c r="H15" s="26" t="s">
        <v>1634</v>
      </c>
      <c r="I15" s="25">
        <v>66</v>
      </c>
      <c r="J15" s="25">
        <v>101</v>
      </c>
      <c r="K15">
        <f t="shared" si="0"/>
        <v>0.3529411764705882</v>
      </c>
      <c r="L15">
        <f>IFERROR(K15*VLOOKUP(B15,商誉度正向!$B$1:$F$166,5,FALSE),0)</f>
        <v>7.7647058823529402</v>
      </c>
      <c r="M15" s="80" t="s">
        <v>1654</v>
      </c>
      <c r="N15" s="81">
        <v>13.648208712273942</v>
      </c>
    </row>
    <row r="16" spans="1:14">
      <c r="A16" s="32">
        <v>13</v>
      </c>
      <c r="B16" s="25" t="s">
        <v>1500</v>
      </c>
      <c r="C16" s="25" t="s">
        <v>1474</v>
      </c>
      <c r="D16" s="25" t="s">
        <v>1471</v>
      </c>
      <c r="E16" s="25" t="s">
        <v>1501</v>
      </c>
      <c r="F16" s="25" t="s">
        <v>93</v>
      </c>
      <c r="G16" s="32">
        <v>2019</v>
      </c>
      <c r="H16" s="26" t="s">
        <v>1634</v>
      </c>
      <c r="I16" s="25">
        <v>2</v>
      </c>
      <c r="J16" s="25">
        <v>101</v>
      </c>
      <c r="K16">
        <f t="shared" si="0"/>
        <v>0.98039215686274506</v>
      </c>
      <c r="L16">
        <f>IFERROR(K16*VLOOKUP(B16,商誉度正向!$B$1:$F$166,5,FALSE),0)</f>
        <v>14.705882352941176</v>
      </c>
      <c r="M16" s="80" t="s">
        <v>2137</v>
      </c>
      <c r="N16" s="81">
        <v>10.694610778443113</v>
      </c>
    </row>
    <row r="17" spans="1:14">
      <c r="A17" s="32">
        <v>14</v>
      </c>
      <c r="B17" s="25" t="s">
        <v>1502</v>
      </c>
      <c r="C17" s="25" t="s">
        <v>1467</v>
      </c>
      <c r="D17" s="25" t="s">
        <v>1471</v>
      </c>
      <c r="E17" s="25" t="s">
        <v>1496</v>
      </c>
      <c r="F17" s="25" t="s">
        <v>94</v>
      </c>
      <c r="G17" s="32">
        <v>2019</v>
      </c>
      <c r="H17" s="26" t="s">
        <v>1634</v>
      </c>
      <c r="I17" s="25">
        <v>4</v>
      </c>
      <c r="J17" s="25">
        <v>100</v>
      </c>
      <c r="K17">
        <f t="shared" si="0"/>
        <v>0.96039603960396036</v>
      </c>
      <c r="L17">
        <f>IFERROR(K17*VLOOKUP(B17,商誉度正向!$B$1:$F$166,5,FALSE),0)</f>
        <v>14.405940594059405</v>
      </c>
      <c r="M17" s="80" t="s">
        <v>2138</v>
      </c>
      <c r="N17" s="81">
        <v>388.27192367637866</v>
      </c>
    </row>
    <row r="18" spans="1:14">
      <c r="A18" s="32">
        <v>15</v>
      </c>
      <c r="B18" s="25" t="s">
        <v>1503</v>
      </c>
      <c r="C18" s="25" t="s">
        <v>1467</v>
      </c>
      <c r="D18" s="25" t="s">
        <v>1471</v>
      </c>
      <c r="E18" s="25" t="s">
        <v>1504</v>
      </c>
      <c r="F18" s="25" t="s">
        <v>94</v>
      </c>
      <c r="G18" s="32">
        <v>2019</v>
      </c>
      <c r="H18" s="26" t="s">
        <v>1634</v>
      </c>
      <c r="I18" s="25">
        <v>8</v>
      </c>
      <c r="J18" s="25">
        <v>101</v>
      </c>
      <c r="K18">
        <f t="shared" si="0"/>
        <v>0.92156862745098045</v>
      </c>
      <c r="L18">
        <f>IFERROR(K18*VLOOKUP(B18,商誉度正向!$B$1:$F$166,5,FALSE),0)</f>
        <v>13.823529411764707</v>
      </c>
      <c r="M18" s="80" t="s">
        <v>2139</v>
      </c>
      <c r="N18" s="81">
        <v>46.113755003686279</v>
      </c>
    </row>
    <row r="19" spans="1:14">
      <c r="A19" s="32">
        <v>16</v>
      </c>
      <c r="B19" s="25" t="s">
        <v>1505</v>
      </c>
      <c r="C19" s="25" t="s">
        <v>1474</v>
      </c>
      <c r="D19" s="25" t="s">
        <v>1471</v>
      </c>
      <c r="E19" s="25" t="s">
        <v>1506</v>
      </c>
      <c r="F19" s="25" t="s">
        <v>93</v>
      </c>
      <c r="G19" s="32">
        <v>2019</v>
      </c>
      <c r="H19" s="26" t="s">
        <v>1634</v>
      </c>
      <c r="I19" s="25">
        <v>5</v>
      </c>
      <c r="J19" s="25">
        <v>15</v>
      </c>
      <c r="K19">
        <f t="shared" si="0"/>
        <v>0.6875</v>
      </c>
      <c r="L19">
        <f>IFERROR(K19*VLOOKUP(B19,商誉度正向!$B$1:$F$166,5,FALSE),0)</f>
        <v>10.3125</v>
      </c>
      <c r="M19" s="80" t="s">
        <v>1636</v>
      </c>
      <c r="N19" s="81">
        <v>44.599738102877623</v>
      </c>
    </row>
    <row r="20" spans="1:14">
      <c r="A20" s="32">
        <v>17</v>
      </c>
      <c r="B20" s="25" t="s">
        <v>1507</v>
      </c>
      <c r="C20" s="25" t="s">
        <v>1467</v>
      </c>
      <c r="D20" s="25" t="s">
        <v>1471</v>
      </c>
      <c r="E20" s="25" t="s">
        <v>1508</v>
      </c>
      <c r="F20" s="25" t="s">
        <v>94</v>
      </c>
      <c r="G20" s="32">
        <v>2019</v>
      </c>
      <c r="H20" s="26" t="s">
        <v>1634</v>
      </c>
      <c r="I20" s="25">
        <v>1</v>
      </c>
      <c r="J20" s="25">
        <v>150</v>
      </c>
      <c r="K20">
        <f t="shared" si="0"/>
        <v>0.99337748344370858</v>
      </c>
      <c r="L20">
        <f>IFERROR(K20*VLOOKUP(B20,商誉度正向!$B$1:$F$166,5,FALSE),0)</f>
        <v>14.900662251655628</v>
      </c>
      <c r="M20" s="80" t="s">
        <v>1637</v>
      </c>
      <c r="N20" s="81">
        <v>119.93337404159067</v>
      </c>
    </row>
    <row r="21" spans="1:14">
      <c r="A21" s="32">
        <v>18</v>
      </c>
      <c r="B21" s="25" t="s">
        <v>1509</v>
      </c>
      <c r="C21" s="25" t="s">
        <v>1467</v>
      </c>
      <c r="D21" s="25" t="s">
        <v>1471</v>
      </c>
      <c r="E21" s="25" t="s">
        <v>1510</v>
      </c>
      <c r="F21" s="25" t="s">
        <v>93</v>
      </c>
      <c r="G21" s="32">
        <v>2019</v>
      </c>
      <c r="H21" s="26" t="s">
        <v>1634</v>
      </c>
      <c r="I21" s="25">
        <v>7</v>
      </c>
      <c r="J21" s="25">
        <v>101</v>
      </c>
      <c r="K21">
        <f t="shared" si="0"/>
        <v>0.93137254901960786</v>
      </c>
      <c r="L21">
        <f>IFERROR(K21*VLOOKUP(B21,商誉度正向!$B$1:$F$166,5,FALSE),0)</f>
        <v>13.970588235294118</v>
      </c>
      <c r="M21" s="80" t="s">
        <v>1638</v>
      </c>
      <c r="N21" s="81">
        <v>43.916728635018991</v>
      </c>
    </row>
    <row r="22" spans="1:14">
      <c r="A22" s="32">
        <v>19</v>
      </c>
      <c r="B22" s="25" t="s">
        <v>1511</v>
      </c>
      <c r="C22" s="25" t="s">
        <v>1467</v>
      </c>
      <c r="D22" s="25" t="s">
        <v>1471</v>
      </c>
      <c r="E22" s="25" t="s">
        <v>1512</v>
      </c>
      <c r="F22" s="25" t="s">
        <v>94</v>
      </c>
      <c r="G22" s="32">
        <v>2019</v>
      </c>
      <c r="H22" s="26" t="s">
        <v>1634</v>
      </c>
      <c r="I22" s="25">
        <v>15</v>
      </c>
      <c r="J22" s="25">
        <v>101</v>
      </c>
      <c r="K22">
        <f t="shared" si="0"/>
        <v>0.8529411764705882</v>
      </c>
      <c r="L22">
        <f>IFERROR(K22*VLOOKUP(B22,商誉度正向!$B$1:$F$166,5,FALSE),0)</f>
        <v>12.794117647058822</v>
      </c>
      <c r="M22" s="80" t="s">
        <v>1758</v>
      </c>
      <c r="N22" s="81">
        <v>111.26286667930435</v>
      </c>
    </row>
    <row r="23" spans="1:14">
      <c r="A23" s="32">
        <v>20</v>
      </c>
      <c r="B23" s="25" t="s">
        <v>1513</v>
      </c>
      <c r="C23" s="25" t="s">
        <v>1467</v>
      </c>
      <c r="D23" s="25" t="s">
        <v>1471</v>
      </c>
      <c r="E23" s="25" t="s">
        <v>1514</v>
      </c>
      <c r="F23" s="25" t="s">
        <v>94</v>
      </c>
      <c r="G23" s="32">
        <v>2019</v>
      </c>
      <c r="H23" s="26" t="s">
        <v>1634</v>
      </c>
      <c r="I23" s="25">
        <v>44</v>
      </c>
      <c r="J23" s="25">
        <v>100</v>
      </c>
      <c r="K23">
        <f t="shared" si="0"/>
        <v>0.56435643564356441</v>
      </c>
      <c r="L23">
        <f>IFERROR(K23*VLOOKUP(B23,商誉度正向!$B$1:$F$166,5,FALSE),0)</f>
        <v>6.207920792079209</v>
      </c>
      <c r="M23" s="80" t="s">
        <v>1639</v>
      </c>
      <c r="N23" s="81">
        <v>47.734489191048048</v>
      </c>
    </row>
    <row r="24" spans="1:14">
      <c r="A24" s="32">
        <v>21</v>
      </c>
      <c r="B24" s="25" t="s">
        <v>1515</v>
      </c>
      <c r="C24" s="25" t="s">
        <v>1474</v>
      </c>
      <c r="D24" s="25" t="s">
        <v>1498</v>
      </c>
      <c r="E24" s="25" t="s">
        <v>1508</v>
      </c>
      <c r="F24" s="25" t="s">
        <v>93</v>
      </c>
      <c r="G24" s="32">
        <v>2019</v>
      </c>
      <c r="H24" s="26" t="s">
        <v>1634</v>
      </c>
      <c r="I24" s="25">
        <v>1</v>
      </c>
      <c r="J24" s="25">
        <v>101</v>
      </c>
      <c r="K24">
        <f t="shared" si="0"/>
        <v>0.99019607843137258</v>
      </c>
      <c r="L24">
        <f>IFERROR(K24*VLOOKUP(B24,商誉度正向!$B$1:$F$166,5,FALSE),0)</f>
        <v>12.872549019607844</v>
      </c>
      <c r="M24" s="80" t="s">
        <v>1640</v>
      </c>
      <c r="N24" s="81">
        <v>90.222536236874859</v>
      </c>
    </row>
    <row r="25" spans="1:14">
      <c r="A25" s="32">
        <v>22</v>
      </c>
      <c r="B25" s="25" t="s">
        <v>1516</v>
      </c>
      <c r="C25" s="25" t="s">
        <v>1467</v>
      </c>
      <c r="D25" s="25" t="s">
        <v>1490</v>
      </c>
      <c r="E25" s="25" t="s">
        <v>1517</v>
      </c>
      <c r="F25" s="25" t="s">
        <v>94</v>
      </c>
      <c r="G25" s="32">
        <v>2019</v>
      </c>
      <c r="H25" s="26" t="s">
        <v>1634</v>
      </c>
      <c r="I25" s="25">
        <v>316</v>
      </c>
      <c r="J25" s="25">
        <v>500</v>
      </c>
      <c r="K25">
        <f t="shared" si="0"/>
        <v>0.36926147704590817</v>
      </c>
      <c r="L25">
        <f>IFERROR(K25*VLOOKUP(B25,商誉度正向!$B$1:$F$166,5,FALSE),0)</f>
        <v>8.1237524950099793</v>
      </c>
      <c r="M25" s="80" t="s">
        <v>2141</v>
      </c>
      <c r="N25" s="81">
        <v>26.739756363801231</v>
      </c>
    </row>
    <row r="26" spans="1:14">
      <c r="A26" s="32">
        <v>23</v>
      </c>
      <c r="B26" s="25" t="s">
        <v>1518</v>
      </c>
      <c r="C26" s="25" t="s">
        <v>1474</v>
      </c>
      <c r="D26" s="25" t="s">
        <v>1519</v>
      </c>
      <c r="E26" s="25" t="s">
        <v>1520</v>
      </c>
      <c r="F26" s="25" t="s">
        <v>93</v>
      </c>
      <c r="G26" s="32">
        <v>2019</v>
      </c>
      <c r="H26" s="26" t="s">
        <v>1634</v>
      </c>
      <c r="I26" s="25">
        <v>3</v>
      </c>
      <c r="J26" s="25">
        <v>100</v>
      </c>
      <c r="K26">
        <f t="shared" si="0"/>
        <v>0.97029702970297027</v>
      </c>
      <c r="L26">
        <f>IFERROR(K26*VLOOKUP(B26,商誉度正向!$B$1:$F$166,5,FALSE),0)</f>
        <v>12.613861386138613</v>
      </c>
      <c r="M26" s="80" t="s">
        <v>2142</v>
      </c>
      <c r="N26" s="81">
        <v>10.648351648351648</v>
      </c>
    </row>
    <row r="27" spans="1:14" ht="14">
      <c r="A27" s="32">
        <v>24</v>
      </c>
      <c r="B27" s="25" t="s">
        <v>2182</v>
      </c>
      <c r="C27" s="25" t="s">
        <v>1467</v>
      </c>
      <c r="D27" s="25" t="s">
        <v>1522</v>
      </c>
      <c r="E27" s="25" t="s">
        <v>1506</v>
      </c>
      <c r="F27" s="25" t="s">
        <v>94</v>
      </c>
      <c r="G27" s="32">
        <v>2019</v>
      </c>
      <c r="H27" s="26" t="s">
        <v>1634</v>
      </c>
      <c r="I27" s="25">
        <v>5</v>
      </c>
      <c r="J27" s="25">
        <v>100</v>
      </c>
      <c r="K27">
        <f t="shared" si="0"/>
        <v>0.95049504950495045</v>
      </c>
      <c r="L27">
        <f>IFERROR(K27*VLOOKUP(B27,商誉度正向!$B$1:$F$166,5,FALSE),0)</f>
        <v>12.356435643564357</v>
      </c>
      <c r="M27" s="80" t="s">
        <v>2143</v>
      </c>
      <c r="N27" s="81">
        <v>0.44117647058823539</v>
      </c>
    </row>
    <row r="28" spans="1:14">
      <c r="A28" s="32">
        <v>25</v>
      </c>
      <c r="B28" s="25" t="s">
        <v>1523</v>
      </c>
      <c r="C28" s="25" t="s">
        <v>1467</v>
      </c>
      <c r="D28" s="25" t="s">
        <v>1524</v>
      </c>
      <c r="E28" s="25" t="s">
        <v>1510</v>
      </c>
      <c r="F28" s="25" t="s">
        <v>94</v>
      </c>
      <c r="G28" s="32">
        <v>2019</v>
      </c>
      <c r="H28" s="26" t="s">
        <v>1634</v>
      </c>
      <c r="I28" s="25">
        <v>7</v>
      </c>
      <c r="J28" s="25">
        <v>100</v>
      </c>
      <c r="K28">
        <f t="shared" si="0"/>
        <v>0.93069306930693063</v>
      </c>
      <c r="L28">
        <f>IFERROR(K28*VLOOKUP(B28,商誉度正向!$B$1:$F$166,5,FALSE),0)</f>
        <v>12.099009900990097</v>
      </c>
      <c r="M28" s="80" t="s">
        <v>2144</v>
      </c>
      <c r="N28" s="81">
        <v>13.255872063968017</v>
      </c>
    </row>
    <row r="29" spans="1:14">
      <c r="A29" s="32">
        <v>26</v>
      </c>
      <c r="B29" s="25" t="s">
        <v>1525</v>
      </c>
      <c r="C29" s="25" t="s">
        <v>1474</v>
      </c>
      <c r="D29" s="25" t="s">
        <v>1526</v>
      </c>
      <c r="E29" s="25" t="s">
        <v>1527</v>
      </c>
      <c r="F29" s="25" t="s">
        <v>93</v>
      </c>
      <c r="G29" s="32">
        <v>2019</v>
      </c>
      <c r="H29" s="26" t="s">
        <v>1634</v>
      </c>
      <c r="I29" s="25">
        <v>35</v>
      </c>
      <c r="J29" s="25">
        <v>100</v>
      </c>
      <c r="K29">
        <f t="shared" si="0"/>
        <v>0.65346534653465349</v>
      </c>
      <c r="L29">
        <f>IFERROR(K29*VLOOKUP(B29,商誉度正向!$B$1:$F$166,5,FALSE),0)</f>
        <v>8.4950495049504955</v>
      </c>
      <c r="M29" s="80" t="s">
        <v>2145</v>
      </c>
      <c r="N29" s="81">
        <v>19.305733870090307</v>
      </c>
    </row>
    <row r="30" spans="1:14">
      <c r="A30" s="32">
        <v>27</v>
      </c>
      <c r="B30" s="25" t="s">
        <v>1528</v>
      </c>
      <c r="C30" s="25" t="s">
        <v>1467</v>
      </c>
      <c r="D30" s="25" t="s">
        <v>1529</v>
      </c>
      <c r="E30" s="25" t="s">
        <v>1530</v>
      </c>
      <c r="F30" s="25" t="s">
        <v>94</v>
      </c>
      <c r="G30" s="32">
        <v>2019</v>
      </c>
      <c r="H30" s="26" t="s">
        <v>1634</v>
      </c>
      <c r="I30" s="25">
        <v>23</v>
      </c>
      <c r="J30" s="25">
        <v>500</v>
      </c>
      <c r="K30">
        <f t="shared" si="0"/>
        <v>0.95409181636726548</v>
      </c>
      <c r="L30">
        <f>IFERROR(K30*VLOOKUP(B30,商誉度正向!$B$1:$F$166,5,FALSE),0)</f>
        <v>11.449101796407186</v>
      </c>
      <c r="M30" s="80" t="s">
        <v>2146</v>
      </c>
      <c r="N30" s="81">
        <v>6.5100618007827755</v>
      </c>
    </row>
    <row r="31" spans="1:14">
      <c r="A31" s="32">
        <v>28</v>
      </c>
      <c r="B31" s="25" t="s">
        <v>1531</v>
      </c>
      <c r="C31" s="25" t="s">
        <v>1474</v>
      </c>
      <c r="D31" s="25" t="s">
        <v>1480</v>
      </c>
      <c r="E31" s="25" t="s">
        <v>1532</v>
      </c>
      <c r="F31" s="25" t="s">
        <v>93</v>
      </c>
      <c r="G31" s="32">
        <v>2019</v>
      </c>
      <c r="H31" s="26" t="s">
        <v>1634</v>
      </c>
      <c r="I31" s="25">
        <v>96</v>
      </c>
      <c r="J31" s="25">
        <v>500</v>
      </c>
      <c r="K31">
        <f t="shared" si="0"/>
        <v>0.80838323353293418</v>
      </c>
      <c r="L31">
        <f>IFERROR(K31*VLOOKUP(B31,商誉度正向!$B$1:$F$166,5,FALSE),0)</f>
        <v>9.7005988023952092</v>
      </c>
      <c r="M31" s="80" t="s">
        <v>2147</v>
      </c>
      <c r="N31" s="81">
        <v>8.7453135100193933</v>
      </c>
    </row>
    <row r="32" spans="1:14">
      <c r="A32" s="32">
        <v>29</v>
      </c>
      <c r="B32" s="25" t="s">
        <v>1533</v>
      </c>
      <c r="C32" s="25" t="s">
        <v>1474</v>
      </c>
      <c r="D32" s="25" t="s">
        <v>1480</v>
      </c>
      <c r="E32" s="25" t="s">
        <v>1534</v>
      </c>
      <c r="F32" s="25" t="s">
        <v>93</v>
      </c>
      <c r="G32" s="32">
        <v>2019</v>
      </c>
      <c r="H32" s="26" t="s">
        <v>1634</v>
      </c>
      <c r="I32" s="25">
        <v>0</v>
      </c>
      <c r="J32" s="25">
        <v>70</v>
      </c>
      <c r="K32">
        <f t="shared" si="0"/>
        <v>1</v>
      </c>
      <c r="L32">
        <f>IFERROR(K32*VLOOKUP(B32,商誉度正向!$B$1:$F$166,5,FALSE),0)</f>
        <v>12</v>
      </c>
      <c r="M32" s="80" t="s">
        <v>2148</v>
      </c>
      <c r="N32" s="81">
        <v>16.817208162385874</v>
      </c>
    </row>
    <row r="33" spans="1:14">
      <c r="A33" s="32">
        <v>30</v>
      </c>
      <c r="B33" s="25" t="s">
        <v>1535</v>
      </c>
      <c r="C33" s="25" t="s">
        <v>1474</v>
      </c>
      <c r="D33" s="25" t="s">
        <v>1471</v>
      </c>
      <c r="E33" s="25" t="s">
        <v>1501</v>
      </c>
      <c r="F33" s="25" t="s">
        <v>93</v>
      </c>
      <c r="G33" s="32">
        <v>2018</v>
      </c>
      <c r="H33" s="26" t="s">
        <v>1634</v>
      </c>
      <c r="I33" s="25">
        <v>2</v>
      </c>
      <c r="J33" s="25">
        <v>101</v>
      </c>
      <c r="K33">
        <f t="shared" si="0"/>
        <v>0.98039215686274506</v>
      </c>
      <c r="L33">
        <f>IFERROR(K33*VLOOKUP(B33,商誉度正向!$B$1:$F$166,5,FALSE),0)</f>
        <v>10.784313725490195</v>
      </c>
      <c r="M33" s="80" t="s">
        <v>2149</v>
      </c>
      <c r="N33" s="81">
        <v>55.118265688943808</v>
      </c>
    </row>
    <row r="34" spans="1:14">
      <c r="A34" s="32">
        <v>31</v>
      </c>
      <c r="B34" s="25" t="s">
        <v>1536</v>
      </c>
      <c r="C34" s="25" t="s">
        <v>1467</v>
      </c>
      <c r="D34" s="25" t="s">
        <v>1471</v>
      </c>
      <c r="E34" s="25" t="s">
        <v>1537</v>
      </c>
      <c r="F34" s="25" t="s">
        <v>94</v>
      </c>
      <c r="G34" s="32">
        <v>2018</v>
      </c>
      <c r="H34" s="26" t="s">
        <v>1634</v>
      </c>
      <c r="I34" s="25">
        <v>97</v>
      </c>
      <c r="J34" s="25">
        <v>100</v>
      </c>
      <c r="K34">
        <f t="shared" si="0"/>
        <v>3.9603960396039639E-2</v>
      </c>
      <c r="L34">
        <f>IFERROR(K34*VLOOKUP(B34,商誉度正向!$B$1:$F$166,5,FALSE),0)</f>
        <v>0.43564356435643603</v>
      </c>
      <c r="M34" s="80" t="s">
        <v>2151</v>
      </c>
      <c r="N34" s="81">
        <v>314.97390009467472</v>
      </c>
    </row>
    <row r="35" spans="1:14">
      <c r="A35" s="32">
        <v>32</v>
      </c>
      <c r="B35" s="25" t="s">
        <v>1538</v>
      </c>
      <c r="C35" s="25" t="s">
        <v>1474</v>
      </c>
      <c r="D35" s="25" t="s">
        <v>1471</v>
      </c>
      <c r="E35" s="25" t="s">
        <v>1539</v>
      </c>
      <c r="F35" s="25" t="s">
        <v>93</v>
      </c>
      <c r="G35" s="32">
        <v>2018</v>
      </c>
      <c r="H35" s="26" t="s">
        <v>1634</v>
      </c>
      <c r="I35" s="25">
        <v>810</v>
      </c>
      <c r="J35" s="25">
        <v>1000</v>
      </c>
      <c r="K35">
        <f t="shared" si="0"/>
        <v>0.19080919080919079</v>
      </c>
      <c r="L35">
        <f>IFERROR(K35*VLOOKUP(B35,商誉度正向!$B$1:$F$166,5,FALSE),0)</f>
        <v>2.0989010989010985</v>
      </c>
      <c r="M35" s="80" t="s">
        <v>2152</v>
      </c>
      <c r="N35" s="81">
        <v>82.324292061220319</v>
      </c>
    </row>
    <row r="36" spans="1:14">
      <c r="A36" s="32">
        <v>33</v>
      </c>
      <c r="B36" s="25" t="s">
        <v>1540</v>
      </c>
      <c r="C36" s="25" t="s">
        <v>1467</v>
      </c>
      <c r="D36" s="25" t="s">
        <v>1490</v>
      </c>
      <c r="E36" s="25" t="s">
        <v>1541</v>
      </c>
      <c r="F36" s="25" t="s">
        <v>94</v>
      </c>
      <c r="G36" s="32">
        <v>2018</v>
      </c>
      <c r="H36" s="26" t="s">
        <v>1634</v>
      </c>
      <c r="I36" s="25">
        <v>304</v>
      </c>
      <c r="J36" s="25">
        <v>500</v>
      </c>
      <c r="K36">
        <f t="shared" si="0"/>
        <v>0.39321357285429137</v>
      </c>
      <c r="L36">
        <f>IFERROR(K36*VLOOKUP(B36,商誉度正向!$B$1:$F$166,5,FALSE),0)</f>
        <v>6.6846307385229533</v>
      </c>
      <c r="M36" s="80" t="s">
        <v>2153</v>
      </c>
      <c r="N36" s="81">
        <v>121.94976479412377</v>
      </c>
    </row>
    <row r="37" spans="1:14">
      <c r="A37" s="32">
        <v>34</v>
      </c>
      <c r="B37" s="25" t="s">
        <v>1542</v>
      </c>
      <c r="C37" s="25" t="s">
        <v>1467</v>
      </c>
      <c r="D37" s="25" t="s">
        <v>1490</v>
      </c>
      <c r="E37" s="25" t="s">
        <v>1541</v>
      </c>
      <c r="F37" s="25" t="s">
        <v>94</v>
      </c>
      <c r="G37" s="32">
        <v>2018</v>
      </c>
      <c r="H37" s="26" t="s">
        <v>1634</v>
      </c>
      <c r="I37" s="25">
        <v>304</v>
      </c>
      <c r="J37" s="25">
        <v>500</v>
      </c>
      <c r="K37">
        <f t="shared" si="0"/>
        <v>0.39321357285429137</v>
      </c>
      <c r="L37">
        <f>IFERROR(K37*VLOOKUP(B37,商誉度正向!$B$1:$F$166,5,FALSE),0)</f>
        <v>6.6846307385229533</v>
      </c>
      <c r="M37" s="80" t="s">
        <v>2154</v>
      </c>
      <c r="N37" s="81">
        <v>206.92581016903847</v>
      </c>
    </row>
    <row r="38" spans="1:14">
      <c r="A38" s="32">
        <v>1</v>
      </c>
      <c r="B38" t="s">
        <v>1466</v>
      </c>
      <c r="C38" t="s">
        <v>1467</v>
      </c>
      <c r="D38" t="s">
        <v>1468</v>
      </c>
      <c r="E38" t="s">
        <v>1545</v>
      </c>
      <c r="F38" t="s">
        <v>97</v>
      </c>
      <c r="G38" s="25">
        <v>2020</v>
      </c>
      <c r="H38" s="26" t="s">
        <v>1635</v>
      </c>
      <c r="I38">
        <v>1033</v>
      </c>
      <c r="J38" s="25">
        <v>2000</v>
      </c>
      <c r="K38">
        <f t="shared" si="0"/>
        <v>0.48375812093953019</v>
      </c>
      <c r="L38">
        <f>IFERROR(K38*VLOOKUP(B38,商誉度正向!$B$1:$F$166,5,FALSE),0)</f>
        <v>12.093953023488254</v>
      </c>
      <c r="M38" s="80" t="s">
        <v>1745</v>
      </c>
      <c r="N38" s="81">
        <v>166.85681358156387</v>
      </c>
    </row>
    <row r="39" spans="1:14">
      <c r="A39" s="32">
        <v>2</v>
      </c>
      <c r="B39" t="s">
        <v>1546</v>
      </c>
      <c r="C39" t="s">
        <v>1467</v>
      </c>
      <c r="D39" t="s">
        <v>1471</v>
      </c>
      <c r="E39" t="s">
        <v>1547</v>
      </c>
      <c r="F39" t="s">
        <v>97</v>
      </c>
      <c r="G39">
        <v>2020</v>
      </c>
      <c r="H39" s="26" t="s">
        <v>1635</v>
      </c>
      <c r="I39">
        <v>5</v>
      </c>
      <c r="J39">
        <v>10</v>
      </c>
      <c r="K39">
        <f t="shared" si="0"/>
        <v>0.54545454545454541</v>
      </c>
      <c r="L39">
        <f>IFERROR(K39*VLOOKUP(B39,商誉度正向!$B$1:$F$166,5,FALSE),0)</f>
        <v>12</v>
      </c>
      <c r="M39" s="80" t="s">
        <v>1734</v>
      </c>
      <c r="N39" s="81">
        <v>100.21285033439476</v>
      </c>
    </row>
    <row r="40" spans="1:14">
      <c r="A40" s="32">
        <v>3</v>
      </c>
      <c r="B40" t="s">
        <v>1548</v>
      </c>
      <c r="C40" t="s">
        <v>1467</v>
      </c>
      <c r="D40" t="s">
        <v>1549</v>
      </c>
      <c r="E40" t="s">
        <v>1550</v>
      </c>
      <c r="F40" t="s">
        <v>97</v>
      </c>
      <c r="G40">
        <v>2019</v>
      </c>
      <c r="H40" s="26" t="s">
        <v>1635</v>
      </c>
      <c r="I40">
        <v>12</v>
      </c>
      <c r="J40" s="25">
        <v>100</v>
      </c>
      <c r="K40">
        <f t="shared" si="0"/>
        <v>0.88118811881188119</v>
      </c>
      <c r="L40">
        <f>IFERROR(K40*VLOOKUP(B40,商誉度正向!$B$1:$F$166,5,FALSE),0)</f>
        <v>9.6930693069306937</v>
      </c>
      <c r="M40" s="80" t="s">
        <v>1743</v>
      </c>
      <c r="N40" s="81">
        <v>46.33837248495761</v>
      </c>
    </row>
    <row r="41" spans="1:14">
      <c r="A41" s="32">
        <v>4</v>
      </c>
      <c r="B41" t="s">
        <v>1551</v>
      </c>
      <c r="C41" t="s">
        <v>1467</v>
      </c>
      <c r="D41" t="s">
        <v>1552</v>
      </c>
      <c r="E41" t="s">
        <v>1553</v>
      </c>
      <c r="F41" t="s">
        <v>97</v>
      </c>
      <c r="G41">
        <v>2019</v>
      </c>
      <c r="H41" s="26" t="s">
        <v>1635</v>
      </c>
      <c r="I41">
        <v>36</v>
      </c>
      <c r="J41" s="25">
        <v>100</v>
      </c>
      <c r="K41">
        <f t="shared" si="0"/>
        <v>0.64356435643564358</v>
      </c>
      <c r="L41">
        <f>IFERROR(K41*VLOOKUP(B41,商誉度正向!$B$1:$F$166,5,FALSE),0)</f>
        <v>7.0792079207920793</v>
      </c>
      <c r="M41" s="80" t="s">
        <v>1744</v>
      </c>
      <c r="N41" s="81">
        <v>118.39046135472907</v>
      </c>
    </row>
    <row r="42" spans="1:14">
      <c r="A42" s="32">
        <v>5</v>
      </c>
      <c r="B42" t="s">
        <v>1554</v>
      </c>
      <c r="C42" t="s">
        <v>1467</v>
      </c>
      <c r="D42" t="s">
        <v>1552</v>
      </c>
      <c r="E42" t="s">
        <v>1555</v>
      </c>
      <c r="F42" t="s">
        <v>97</v>
      </c>
      <c r="G42">
        <v>2018</v>
      </c>
      <c r="H42" s="26" t="s">
        <v>1635</v>
      </c>
      <c r="I42">
        <v>48</v>
      </c>
      <c r="J42" s="25">
        <v>100</v>
      </c>
      <c r="K42">
        <f t="shared" si="0"/>
        <v>0.52475247524752477</v>
      </c>
      <c r="L42">
        <f>IFERROR(K42*VLOOKUP(B42,商誉度正向!$B$1:$F$166,5,FALSE),0)</f>
        <v>5.2475247524752477</v>
      </c>
      <c r="M42" s="80" t="s">
        <v>1809</v>
      </c>
      <c r="N42" s="81">
        <v>69.813995597131267</v>
      </c>
    </row>
    <row r="43" spans="1:14">
      <c r="A43" s="32">
        <v>1</v>
      </c>
      <c r="B43" t="s">
        <v>1466</v>
      </c>
      <c r="C43" t="s">
        <v>1467</v>
      </c>
      <c r="D43" t="s">
        <v>1468</v>
      </c>
      <c r="E43" t="s">
        <v>1558</v>
      </c>
      <c r="F43" t="s">
        <v>103</v>
      </c>
      <c r="G43" s="25">
        <v>2020</v>
      </c>
      <c r="H43" s="26" t="s">
        <v>1636</v>
      </c>
      <c r="I43">
        <v>1496</v>
      </c>
      <c r="J43" s="25">
        <v>2000</v>
      </c>
      <c r="K43">
        <f t="shared" si="0"/>
        <v>0.2523738130934533</v>
      </c>
      <c r="L43">
        <f>IFERROR(K43*VLOOKUP(B43,商誉度正向!$B$1:$F$166,5,FALSE),0)</f>
        <v>6.3093453273363327</v>
      </c>
      <c r="M43" s="80" t="s">
        <v>1813</v>
      </c>
      <c r="N43" s="81">
        <v>131.92653794953006</v>
      </c>
    </row>
    <row r="44" spans="1:14">
      <c r="A44" s="32">
        <v>2</v>
      </c>
      <c r="B44" t="s">
        <v>1559</v>
      </c>
      <c r="C44" t="s">
        <v>1467</v>
      </c>
      <c r="D44" t="s">
        <v>1493</v>
      </c>
      <c r="E44" t="s">
        <v>1560</v>
      </c>
      <c r="F44" t="s">
        <v>103</v>
      </c>
      <c r="G44" s="25">
        <v>2020</v>
      </c>
      <c r="H44" s="26" t="s">
        <v>1636</v>
      </c>
      <c r="I44">
        <v>44</v>
      </c>
      <c r="J44" s="25">
        <v>100</v>
      </c>
      <c r="K44">
        <f t="shared" si="0"/>
        <v>0.56435643564356441</v>
      </c>
      <c r="L44">
        <f>IFERROR(K44*VLOOKUP(B44,商誉度正向!$B$1:$F$166,5,FALSE),0)</f>
        <v>8.4653465346534666</v>
      </c>
      <c r="M44" s="80" t="s">
        <v>1818</v>
      </c>
      <c r="N44" s="81">
        <v>63.370242284965514</v>
      </c>
    </row>
    <row r="45" spans="1:14">
      <c r="A45" s="32">
        <v>3</v>
      </c>
      <c r="B45" t="s">
        <v>1502</v>
      </c>
      <c r="C45" t="s">
        <v>1467</v>
      </c>
      <c r="D45" t="s">
        <v>1471</v>
      </c>
      <c r="E45" t="s">
        <v>1561</v>
      </c>
      <c r="F45" t="s">
        <v>103</v>
      </c>
      <c r="G45" s="25">
        <v>2019</v>
      </c>
      <c r="H45" s="26" t="s">
        <v>1636</v>
      </c>
      <c r="I45">
        <v>85</v>
      </c>
      <c r="J45" s="25">
        <v>100</v>
      </c>
      <c r="K45">
        <f t="shared" si="0"/>
        <v>0.15841584158415845</v>
      </c>
      <c r="L45">
        <f>IFERROR(K45*VLOOKUP(B45,商誉度正向!$B$1:$F$166,5,FALSE),0)</f>
        <v>2.3762376237623766</v>
      </c>
      <c r="M45" s="80" t="s">
        <v>1825</v>
      </c>
      <c r="N45" s="81">
        <v>11.813566270756835</v>
      </c>
    </row>
    <row r="46" spans="1:14">
      <c r="A46" s="32">
        <v>4</v>
      </c>
      <c r="B46" t="s">
        <v>1523</v>
      </c>
      <c r="C46" t="s">
        <v>1467</v>
      </c>
      <c r="D46" t="s">
        <v>1524</v>
      </c>
      <c r="E46" t="s">
        <v>1562</v>
      </c>
      <c r="F46" t="s">
        <v>103</v>
      </c>
      <c r="G46" s="25">
        <v>2019</v>
      </c>
      <c r="H46" s="26" t="s">
        <v>1636</v>
      </c>
      <c r="I46">
        <v>30</v>
      </c>
      <c r="J46" s="25">
        <v>100</v>
      </c>
      <c r="K46">
        <f t="shared" si="0"/>
        <v>0.70297029702970293</v>
      </c>
      <c r="L46">
        <f>IFERROR(K46*VLOOKUP(B46,商誉度正向!$B$1:$F$166,5,FALSE),0)</f>
        <v>9.1386138613861387</v>
      </c>
      <c r="M46" s="80" t="s">
        <v>1828</v>
      </c>
      <c r="N46" s="81">
        <v>23.808197726667874</v>
      </c>
    </row>
    <row r="47" spans="1:14">
      <c r="A47" s="32">
        <v>5</v>
      </c>
      <c r="B47" t="s">
        <v>1563</v>
      </c>
      <c r="C47" t="s">
        <v>1467</v>
      </c>
      <c r="D47" t="s">
        <v>1564</v>
      </c>
      <c r="E47" t="s">
        <v>1565</v>
      </c>
      <c r="F47" t="s">
        <v>103</v>
      </c>
      <c r="G47" s="25">
        <v>2019</v>
      </c>
      <c r="H47" s="26" t="s">
        <v>1636</v>
      </c>
      <c r="I47">
        <v>25</v>
      </c>
      <c r="J47" s="25">
        <v>100</v>
      </c>
      <c r="K47">
        <f t="shared" si="0"/>
        <v>0.75247524752475248</v>
      </c>
      <c r="L47">
        <f>IFERROR(K47*VLOOKUP(B47,商誉度正向!$B$1:$F$166,5,FALSE),0)</f>
        <v>8.2772277227722775</v>
      </c>
      <c r="M47" s="80" t="s">
        <v>1831</v>
      </c>
      <c r="N47" s="81">
        <v>74.108782789758564</v>
      </c>
    </row>
    <row r="48" spans="1:14">
      <c r="A48" s="32">
        <v>6</v>
      </c>
      <c r="B48" t="s">
        <v>1538</v>
      </c>
      <c r="C48" t="s">
        <v>1474</v>
      </c>
      <c r="D48" t="s">
        <v>1471</v>
      </c>
      <c r="E48" t="s">
        <v>1566</v>
      </c>
      <c r="F48" t="s">
        <v>102</v>
      </c>
      <c r="G48" s="25">
        <v>2018</v>
      </c>
      <c r="H48" s="26" t="s">
        <v>1636</v>
      </c>
      <c r="I48">
        <v>88</v>
      </c>
      <c r="J48" s="25">
        <v>1000</v>
      </c>
      <c r="K48">
        <f t="shared" si="0"/>
        <v>0.91208791208791207</v>
      </c>
      <c r="L48">
        <f>IFERROR(K48*VLOOKUP(B48,商誉度正向!$B$1:$F$166,5,FALSE),0)</f>
        <v>10.032967032967033</v>
      </c>
      <c r="M48" s="80" t="s">
        <v>1846</v>
      </c>
      <c r="N48" s="81">
        <v>14.070593088720635</v>
      </c>
    </row>
    <row r="49" spans="1:14">
      <c r="A49" s="32">
        <v>1</v>
      </c>
      <c r="B49" t="s">
        <v>1568</v>
      </c>
      <c r="C49" t="s">
        <v>1467</v>
      </c>
      <c r="D49" t="s">
        <v>1569</v>
      </c>
      <c r="E49" t="s">
        <v>1570</v>
      </c>
      <c r="F49" t="s">
        <v>107</v>
      </c>
      <c r="G49" s="32">
        <v>2020</v>
      </c>
      <c r="H49" s="26" t="s">
        <v>1637</v>
      </c>
      <c r="I49">
        <v>314</v>
      </c>
      <c r="J49" s="25">
        <v>500</v>
      </c>
      <c r="K49">
        <f t="shared" si="0"/>
        <v>0.37325349301397204</v>
      </c>
      <c r="L49">
        <f>IFERROR(K49*VLOOKUP(B49,商誉度正向!$B$1:$F$166,5,FALSE),0)</f>
        <v>7.0918163672654684</v>
      </c>
      <c r="M49" s="80" t="s">
        <v>1855</v>
      </c>
      <c r="N49" s="81">
        <v>241.90295671575075</v>
      </c>
    </row>
    <row r="50" spans="1:14">
      <c r="A50" s="32">
        <v>2</v>
      </c>
      <c r="B50" t="s">
        <v>1466</v>
      </c>
      <c r="C50" t="s">
        <v>1467</v>
      </c>
      <c r="D50" t="s">
        <v>1468</v>
      </c>
      <c r="E50" t="s">
        <v>1571</v>
      </c>
      <c r="F50" t="s">
        <v>107</v>
      </c>
      <c r="G50" s="32">
        <v>2020</v>
      </c>
      <c r="H50" s="26" t="s">
        <v>1637</v>
      </c>
      <c r="I50">
        <v>672</v>
      </c>
      <c r="J50" s="25">
        <v>2000</v>
      </c>
      <c r="K50">
        <f t="shared" si="0"/>
        <v>0.664167916041979</v>
      </c>
      <c r="L50">
        <f>IFERROR(K50*VLOOKUP(B50,商誉度正向!$B$1:$F$166,5,FALSE),0)</f>
        <v>16.604197901049474</v>
      </c>
      <c r="M50" s="80" t="s">
        <v>1874</v>
      </c>
      <c r="N50" s="81">
        <v>177.35280160775085</v>
      </c>
    </row>
    <row r="51" spans="1:14">
      <c r="A51" s="32">
        <v>3</v>
      </c>
      <c r="B51" t="s">
        <v>1572</v>
      </c>
      <c r="C51" t="s">
        <v>1467</v>
      </c>
      <c r="D51" t="s">
        <v>1529</v>
      </c>
      <c r="E51" t="s">
        <v>1573</v>
      </c>
      <c r="F51" t="s">
        <v>107</v>
      </c>
      <c r="G51" s="32">
        <v>2020</v>
      </c>
      <c r="H51" s="26" t="s">
        <v>1637</v>
      </c>
      <c r="I51">
        <v>122</v>
      </c>
      <c r="J51" s="25">
        <v>500</v>
      </c>
      <c r="K51">
        <f t="shared" si="0"/>
        <v>0.7564870259481038</v>
      </c>
      <c r="L51">
        <f>IFERROR(K51*VLOOKUP(B51,商誉度正向!$B$1:$F$166,5,FALSE),0)</f>
        <v>14.373253493013973</v>
      </c>
      <c r="M51" s="80" t="s">
        <v>1883</v>
      </c>
      <c r="N51" s="81">
        <v>10.469765117441279</v>
      </c>
    </row>
    <row r="52" spans="1:14">
      <c r="A52" s="32">
        <v>4</v>
      </c>
      <c r="B52" t="s">
        <v>1479</v>
      </c>
      <c r="C52" t="s">
        <v>1474</v>
      </c>
      <c r="D52" t="s">
        <v>1480</v>
      </c>
      <c r="E52" t="s">
        <v>1574</v>
      </c>
      <c r="F52" t="s">
        <v>106</v>
      </c>
      <c r="G52" s="32">
        <v>2020</v>
      </c>
      <c r="H52" s="26" t="s">
        <v>1637</v>
      </c>
      <c r="I52">
        <v>138</v>
      </c>
      <c r="J52" s="25">
        <v>500</v>
      </c>
      <c r="K52">
        <f t="shared" si="0"/>
        <v>0.72455089820359286</v>
      </c>
      <c r="L52">
        <f>IFERROR(K52*VLOOKUP(B52,商誉度正向!$B$1:$F$166,5,FALSE),0)</f>
        <v>13.766467065868264</v>
      </c>
      <c r="M52" s="80" t="s">
        <v>1999</v>
      </c>
      <c r="N52" s="81">
        <v>6.5346534653465351</v>
      </c>
    </row>
    <row r="53" spans="1:14">
      <c r="A53" s="32">
        <v>5</v>
      </c>
      <c r="B53" t="s">
        <v>1559</v>
      </c>
      <c r="C53" t="s">
        <v>1467</v>
      </c>
      <c r="D53" t="s">
        <v>1493</v>
      </c>
      <c r="E53" t="s">
        <v>1575</v>
      </c>
      <c r="F53" t="s">
        <v>107</v>
      </c>
      <c r="G53" s="32">
        <v>2020</v>
      </c>
      <c r="H53" s="26" t="s">
        <v>1637</v>
      </c>
      <c r="I53">
        <v>53</v>
      </c>
      <c r="J53" s="25">
        <v>100</v>
      </c>
      <c r="K53">
        <f t="shared" si="0"/>
        <v>0.47524752475247523</v>
      </c>
      <c r="L53">
        <f>IFERROR(K53*VLOOKUP(B53,商誉度正向!$B$1:$F$166,5,FALSE),0)</f>
        <v>7.1287128712871279</v>
      </c>
      <c r="M53" s="80" t="s">
        <v>2004</v>
      </c>
      <c r="N53" s="81">
        <v>7.4257425742574252</v>
      </c>
    </row>
    <row r="54" spans="1:14">
      <c r="A54" s="32">
        <v>6</v>
      </c>
      <c r="B54" t="s">
        <v>1500</v>
      </c>
      <c r="C54" t="s">
        <v>1474</v>
      </c>
      <c r="D54" t="s">
        <v>1471</v>
      </c>
      <c r="E54" t="s">
        <v>1472</v>
      </c>
      <c r="F54" t="s">
        <v>106</v>
      </c>
      <c r="G54" s="32">
        <v>2019</v>
      </c>
      <c r="H54" s="26" t="s">
        <v>1637</v>
      </c>
      <c r="I54">
        <v>19</v>
      </c>
      <c r="J54" s="25">
        <v>101</v>
      </c>
      <c r="K54">
        <f t="shared" si="0"/>
        <v>0.81372549019607843</v>
      </c>
      <c r="L54">
        <f>IFERROR(K54*VLOOKUP(B54,商誉度正向!$B$1:$F$166,5,FALSE),0)</f>
        <v>12.205882352941176</v>
      </c>
      <c r="M54" s="80" t="s">
        <v>2006</v>
      </c>
      <c r="N54" s="81">
        <v>29.147938691347743</v>
      </c>
    </row>
    <row r="55" spans="1:14">
      <c r="A55" s="32">
        <v>7</v>
      </c>
      <c r="B55" t="s">
        <v>1502</v>
      </c>
      <c r="C55" t="s">
        <v>1467</v>
      </c>
      <c r="D55" t="s">
        <v>1471</v>
      </c>
      <c r="E55" t="s">
        <v>1576</v>
      </c>
      <c r="F55" t="s">
        <v>107</v>
      </c>
      <c r="G55" s="32">
        <v>2019</v>
      </c>
      <c r="H55" s="26" t="s">
        <v>1637</v>
      </c>
      <c r="I55">
        <v>46</v>
      </c>
      <c r="J55" s="25">
        <v>100</v>
      </c>
      <c r="K55">
        <f t="shared" si="0"/>
        <v>0.54455445544554459</v>
      </c>
      <c r="L55">
        <f>IFERROR(K55*VLOOKUP(B55,商誉度正向!$B$1:$F$166,5,FALSE),0)</f>
        <v>8.1683168316831694</v>
      </c>
      <c r="M55" s="80" t="s">
        <v>2155</v>
      </c>
      <c r="N55" s="81">
        <v>139.68919478987902</v>
      </c>
    </row>
    <row r="56" spans="1:14">
      <c r="A56" s="32">
        <v>8</v>
      </c>
      <c r="B56" t="s">
        <v>1503</v>
      </c>
      <c r="C56" t="s">
        <v>1467</v>
      </c>
      <c r="D56" t="s">
        <v>1471</v>
      </c>
      <c r="E56" t="s">
        <v>1476</v>
      </c>
      <c r="F56" t="s">
        <v>107</v>
      </c>
      <c r="G56" s="32">
        <v>2019</v>
      </c>
      <c r="H56" s="26" t="s">
        <v>1637</v>
      </c>
      <c r="I56">
        <v>56</v>
      </c>
      <c r="J56" s="25">
        <v>101</v>
      </c>
      <c r="K56">
        <f t="shared" si="0"/>
        <v>0.4509803921568627</v>
      </c>
      <c r="L56">
        <f>IFERROR(K56*VLOOKUP(B56,商誉度正向!$B$1:$F$166,5,FALSE),0)</f>
        <v>6.7647058823529402</v>
      </c>
      <c r="M56" s="80" t="s">
        <v>2156</v>
      </c>
      <c r="N56" s="81">
        <v>13.227508286543564</v>
      </c>
    </row>
    <row r="57" spans="1:14">
      <c r="A57" s="32">
        <v>9</v>
      </c>
      <c r="B57" t="s">
        <v>1528</v>
      </c>
      <c r="C57" t="s">
        <v>1467</v>
      </c>
      <c r="D57" t="s">
        <v>1529</v>
      </c>
      <c r="E57" t="s">
        <v>1577</v>
      </c>
      <c r="F57" t="s">
        <v>107</v>
      </c>
      <c r="G57" s="32">
        <v>2019</v>
      </c>
      <c r="H57" s="26" t="s">
        <v>1637</v>
      </c>
      <c r="I57">
        <v>165</v>
      </c>
      <c r="J57" s="25">
        <v>500</v>
      </c>
      <c r="K57">
        <f t="shared" si="0"/>
        <v>0.6706586826347305</v>
      </c>
      <c r="L57">
        <f>IFERROR(K57*VLOOKUP(B57,商誉度正向!$B$1:$F$166,5,FALSE),0)</f>
        <v>8.047904191616766</v>
      </c>
      <c r="M57" s="80" t="s">
        <v>2024</v>
      </c>
      <c r="N57" s="81">
        <v>31.672601834287104</v>
      </c>
    </row>
    <row r="58" spans="1:14">
      <c r="A58" s="32">
        <v>10</v>
      </c>
      <c r="B58" t="s">
        <v>1531</v>
      </c>
      <c r="C58" t="s">
        <v>1474</v>
      </c>
      <c r="D58" t="s">
        <v>1480</v>
      </c>
      <c r="E58" t="s">
        <v>1578</v>
      </c>
      <c r="F58" t="s">
        <v>106</v>
      </c>
      <c r="G58" s="32">
        <v>2019</v>
      </c>
      <c r="H58" s="26" t="s">
        <v>1637</v>
      </c>
      <c r="I58">
        <v>128</v>
      </c>
      <c r="J58" s="25">
        <v>500</v>
      </c>
      <c r="K58">
        <f t="shared" si="0"/>
        <v>0.7445109780439122</v>
      </c>
      <c r="L58">
        <f>IFERROR(K58*VLOOKUP(B58,商誉度正向!$B$1:$F$166,5,FALSE),0)</f>
        <v>8.9341317365269468</v>
      </c>
      <c r="M58" s="80" t="s">
        <v>2026</v>
      </c>
      <c r="N58" s="81">
        <v>9.5049504950495045</v>
      </c>
    </row>
    <row r="59" spans="1:14">
      <c r="A59" s="32">
        <v>11</v>
      </c>
      <c r="B59" t="s">
        <v>1535</v>
      </c>
      <c r="C59" t="s">
        <v>1474</v>
      </c>
      <c r="D59" t="s">
        <v>1471</v>
      </c>
      <c r="E59" t="s">
        <v>1488</v>
      </c>
      <c r="F59" t="s">
        <v>106</v>
      </c>
      <c r="G59" s="32">
        <v>2018</v>
      </c>
      <c r="H59" s="26" t="s">
        <v>1637</v>
      </c>
      <c r="I59">
        <v>17</v>
      </c>
      <c r="J59" s="25">
        <v>101</v>
      </c>
      <c r="K59">
        <f t="shared" si="0"/>
        <v>0.83333333333333337</v>
      </c>
      <c r="L59">
        <f>IFERROR(K59*VLOOKUP(B59,商誉度正向!$B$1:$F$166,5,FALSE),0)</f>
        <v>9.1666666666666679</v>
      </c>
      <c r="M59" s="80" t="s">
        <v>2031</v>
      </c>
      <c r="N59" s="81">
        <v>20.420137439904966</v>
      </c>
    </row>
    <row r="60" spans="1:14">
      <c r="A60" s="32">
        <v>12</v>
      </c>
      <c r="B60" t="s">
        <v>1538</v>
      </c>
      <c r="C60" t="s">
        <v>1474</v>
      </c>
      <c r="D60" t="s">
        <v>1471</v>
      </c>
      <c r="E60" t="s">
        <v>1579</v>
      </c>
      <c r="F60" t="s">
        <v>106</v>
      </c>
      <c r="G60" s="32">
        <v>2018</v>
      </c>
      <c r="H60" s="26" t="s">
        <v>1637</v>
      </c>
      <c r="I60">
        <v>302</v>
      </c>
      <c r="J60" s="25">
        <v>1000</v>
      </c>
      <c r="K60">
        <f t="shared" si="0"/>
        <v>0.6983016983016983</v>
      </c>
      <c r="L60">
        <f>IFERROR(K60*VLOOKUP(B60,商誉度正向!$B$1:$F$166,5,FALSE),0)</f>
        <v>7.6813186813186816</v>
      </c>
      <c r="M60" s="80" t="s">
        <v>1892</v>
      </c>
      <c r="N60" s="81">
        <v>62.559923457655813</v>
      </c>
    </row>
    <row r="61" spans="1:14">
      <c r="A61" s="32">
        <v>1</v>
      </c>
      <c r="B61" t="s">
        <v>1466</v>
      </c>
      <c r="C61" t="s">
        <v>1467</v>
      </c>
      <c r="D61" t="s">
        <v>1468</v>
      </c>
      <c r="E61" t="s">
        <v>1581</v>
      </c>
      <c r="F61" t="s">
        <v>110</v>
      </c>
      <c r="G61" s="32">
        <v>2020</v>
      </c>
      <c r="H61" s="26" t="s">
        <v>1638</v>
      </c>
      <c r="I61">
        <v>1533</v>
      </c>
      <c r="J61" s="25">
        <v>2000</v>
      </c>
      <c r="K61">
        <f t="shared" si="0"/>
        <v>0.23388305847076463</v>
      </c>
      <c r="L61">
        <f>IFERROR(K61*VLOOKUP(B61,商誉度正向!$B$1:$F$166,5,FALSE),0)</f>
        <v>5.8470764617691158</v>
      </c>
      <c r="M61" s="80" t="s">
        <v>1908</v>
      </c>
      <c r="N61" s="81">
        <v>110.46873204093117</v>
      </c>
    </row>
    <row r="62" spans="1:14">
      <c r="A62" s="32">
        <v>2</v>
      </c>
      <c r="B62" t="s">
        <v>1479</v>
      </c>
      <c r="C62" t="s">
        <v>1474</v>
      </c>
      <c r="D62" t="s">
        <v>1480</v>
      </c>
      <c r="E62" t="s">
        <v>1582</v>
      </c>
      <c r="F62" t="s">
        <v>109</v>
      </c>
      <c r="G62" s="32">
        <v>2020</v>
      </c>
      <c r="H62" s="26" t="s">
        <v>1638</v>
      </c>
      <c r="I62">
        <v>465</v>
      </c>
      <c r="J62" s="25">
        <v>500</v>
      </c>
      <c r="K62">
        <f t="shared" si="0"/>
        <v>7.1856287425149712E-2</v>
      </c>
      <c r="L62">
        <f>IFERROR(K62*VLOOKUP(B62,商誉度正向!$B$1:$F$166,5,FALSE),0)</f>
        <v>1.3652694610778444</v>
      </c>
      <c r="M62" s="80" t="s">
        <v>1910</v>
      </c>
      <c r="N62" s="81">
        <v>34.577358379633715</v>
      </c>
    </row>
    <row r="63" spans="1:14">
      <c r="A63" s="32">
        <v>3</v>
      </c>
      <c r="B63" t="s">
        <v>1583</v>
      </c>
      <c r="C63" t="s">
        <v>1467</v>
      </c>
      <c r="D63" t="s">
        <v>1498</v>
      </c>
      <c r="E63" t="s">
        <v>1584</v>
      </c>
      <c r="F63" t="s">
        <v>110</v>
      </c>
      <c r="G63" s="32">
        <v>2020</v>
      </c>
      <c r="H63" s="26" t="s">
        <v>1638</v>
      </c>
      <c r="I63">
        <v>97</v>
      </c>
      <c r="J63" s="25">
        <v>100</v>
      </c>
      <c r="K63">
        <f t="shared" si="0"/>
        <v>3.9603960396039639E-2</v>
      </c>
      <c r="L63">
        <f>IFERROR(K63*VLOOKUP(B63,商誉度正向!$B$1:$F$166,5,FALSE),0)</f>
        <v>0.99009900990099098</v>
      </c>
      <c r="M63" s="80" t="s">
        <v>1913</v>
      </c>
      <c r="N63" s="81">
        <v>99.408894380364799</v>
      </c>
    </row>
    <row r="64" spans="1:14">
      <c r="A64" s="32">
        <v>4</v>
      </c>
      <c r="B64" t="s">
        <v>1492</v>
      </c>
      <c r="C64" t="s">
        <v>1467</v>
      </c>
      <c r="D64" t="s">
        <v>1493</v>
      </c>
      <c r="E64" t="s">
        <v>1585</v>
      </c>
      <c r="F64" t="s">
        <v>110</v>
      </c>
      <c r="G64" s="32">
        <v>2020</v>
      </c>
      <c r="H64" s="26" t="s">
        <v>1638</v>
      </c>
      <c r="I64">
        <v>14</v>
      </c>
      <c r="J64" s="25">
        <v>100</v>
      </c>
      <c r="K64">
        <f t="shared" si="0"/>
        <v>0.86138613861386137</v>
      </c>
      <c r="L64">
        <f>IFERROR(K64*VLOOKUP(B64,商誉度正向!$B$1:$F$166,5,FALSE),0)</f>
        <v>12.920792079207921</v>
      </c>
      <c r="M64" s="80" t="s">
        <v>1921</v>
      </c>
      <c r="N64" s="81">
        <v>66.728544871419857</v>
      </c>
    </row>
    <row r="65" spans="1:14">
      <c r="A65" s="32">
        <v>5</v>
      </c>
      <c r="B65" t="s">
        <v>1500</v>
      </c>
      <c r="C65" t="s">
        <v>1474</v>
      </c>
      <c r="D65" t="s">
        <v>1471</v>
      </c>
      <c r="E65" t="s">
        <v>1586</v>
      </c>
      <c r="F65" t="s">
        <v>109</v>
      </c>
      <c r="G65" s="32">
        <v>2019</v>
      </c>
      <c r="H65" s="26" t="s">
        <v>1638</v>
      </c>
      <c r="I65">
        <v>21</v>
      </c>
      <c r="J65" s="25">
        <v>101</v>
      </c>
      <c r="K65">
        <f t="shared" si="0"/>
        <v>0.79411764705882359</v>
      </c>
      <c r="L65">
        <f>IFERROR(K65*VLOOKUP(B65,商誉度正向!$B$1:$F$166,5,FALSE),0)</f>
        <v>11.911764705882353</v>
      </c>
      <c r="M65" s="80" t="s">
        <v>1928</v>
      </c>
      <c r="N65" s="81">
        <v>26.971673988590915</v>
      </c>
    </row>
    <row r="66" spans="1:14">
      <c r="A66" s="32">
        <v>6</v>
      </c>
      <c r="B66" t="s">
        <v>1502</v>
      </c>
      <c r="C66" t="s">
        <v>1467</v>
      </c>
      <c r="D66" t="s">
        <v>1471</v>
      </c>
      <c r="E66" t="s">
        <v>1587</v>
      </c>
      <c r="F66" t="s">
        <v>110</v>
      </c>
      <c r="G66" s="32">
        <v>2019</v>
      </c>
      <c r="H66" s="26" t="s">
        <v>1638</v>
      </c>
      <c r="I66">
        <v>81</v>
      </c>
      <c r="J66" s="25">
        <v>100</v>
      </c>
      <c r="K66">
        <f t="shared" si="0"/>
        <v>0.19801980198019797</v>
      </c>
      <c r="L66">
        <f>IFERROR(K66*VLOOKUP(B66,商誉度正向!$B$1:$F$166,5,FALSE),0)</f>
        <v>2.9702970297029694</v>
      </c>
      <c r="M66" s="80" t="s">
        <v>1932</v>
      </c>
      <c r="N66" s="81">
        <v>59.780369259910316</v>
      </c>
    </row>
    <row r="67" spans="1:14">
      <c r="A67" s="32">
        <v>7</v>
      </c>
      <c r="B67" t="s">
        <v>1531</v>
      </c>
      <c r="C67" t="s">
        <v>1474</v>
      </c>
      <c r="D67" t="s">
        <v>1480</v>
      </c>
      <c r="E67" t="s">
        <v>1588</v>
      </c>
      <c r="F67" t="s">
        <v>109</v>
      </c>
      <c r="G67" s="32">
        <v>2019</v>
      </c>
      <c r="H67" s="26" t="s">
        <v>1638</v>
      </c>
      <c r="I67">
        <v>390</v>
      </c>
      <c r="J67" s="25">
        <v>500</v>
      </c>
      <c r="K67">
        <f t="shared" si="0"/>
        <v>0.22155688622754488</v>
      </c>
      <c r="L67">
        <f>IFERROR(K67*VLOOKUP(B67,商誉度正向!$B$1:$F$166,5,FALSE),0)</f>
        <v>2.6586826347305386</v>
      </c>
      <c r="M67" s="80" t="s">
        <v>1941</v>
      </c>
      <c r="N67" s="81">
        <v>512.12061345333291</v>
      </c>
    </row>
    <row r="68" spans="1:14">
      <c r="A68" s="32">
        <v>8</v>
      </c>
      <c r="B68" t="s">
        <v>1538</v>
      </c>
      <c r="C68" t="s">
        <v>1474</v>
      </c>
      <c r="D68" t="s">
        <v>1471</v>
      </c>
      <c r="E68" t="s">
        <v>1589</v>
      </c>
      <c r="F68" t="s">
        <v>109</v>
      </c>
      <c r="G68" s="32">
        <v>2018</v>
      </c>
      <c r="H68" s="26" t="s">
        <v>1638</v>
      </c>
      <c r="I68">
        <v>523</v>
      </c>
      <c r="J68" s="25">
        <v>1000</v>
      </c>
      <c r="K68">
        <f t="shared" si="0"/>
        <v>0.47752247752247756</v>
      </c>
      <c r="L68">
        <f>IFERROR(K68*VLOOKUP(B68,商誉度正向!$B$1:$F$166,5,FALSE),0)</f>
        <v>5.2527472527472536</v>
      </c>
      <c r="M68" s="80" t="s">
        <v>1980</v>
      </c>
      <c r="N68" s="81">
        <v>8.8461538461538467</v>
      </c>
    </row>
    <row r="69" spans="1:14">
      <c r="A69" s="32">
        <v>1</v>
      </c>
      <c r="B69" t="s">
        <v>1466</v>
      </c>
      <c r="C69" t="s">
        <v>1467</v>
      </c>
      <c r="D69" t="s">
        <v>1468</v>
      </c>
      <c r="E69" t="s">
        <v>1591</v>
      </c>
      <c r="F69" t="s">
        <v>126</v>
      </c>
      <c r="G69" s="32">
        <v>2020</v>
      </c>
      <c r="H69" s="26" t="s">
        <v>1639</v>
      </c>
      <c r="I69">
        <v>469</v>
      </c>
      <c r="J69" s="25">
        <v>2000</v>
      </c>
      <c r="K69">
        <f t="shared" ref="K69:K132" si="1">1-I69/(J69+1)</f>
        <v>0.76561719140429785</v>
      </c>
      <c r="L69">
        <f>IFERROR(K69*VLOOKUP(B69,商誉度正向!$B$1:$F$166,5,FALSE),0)</f>
        <v>19.140429785107447</v>
      </c>
      <c r="M69" s="80" t="s">
        <v>1981</v>
      </c>
      <c r="N69" s="81">
        <v>118.39602443365413</v>
      </c>
    </row>
    <row r="70" spans="1:14">
      <c r="A70" s="32">
        <v>2</v>
      </c>
      <c r="B70" t="s">
        <v>1592</v>
      </c>
      <c r="C70" t="s">
        <v>1467</v>
      </c>
      <c r="D70" t="s">
        <v>1593</v>
      </c>
      <c r="E70" t="s">
        <v>1594</v>
      </c>
      <c r="F70" t="s">
        <v>126</v>
      </c>
      <c r="G70" s="32">
        <v>2020</v>
      </c>
      <c r="H70" s="26" t="s">
        <v>1639</v>
      </c>
      <c r="I70">
        <v>90</v>
      </c>
      <c r="J70" s="25">
        <v>100</v>
      </c>
      <c r="K70">
        <f t="shared" si="1"/>
        <v>0.1089108910891089</v>
      </c>
      <c r="L70">
        <f>IFERROR(K70*VLOOKUP(B70,商誉度正向!$B$1:$F$166,5,FALSE),0)</f>
        <v>1.3069306930693068</v>
      </c>
      <c r="M70" s="80" t="s">
        <v>1993</v>
      </c>
      <c r="N70" s="81">
        <v>43.301508909410842</v>
      </c>
    </row>
    <row r="71" spans="1:14">
      <c r="A71" s="32">
        <v>3</v>
      </c>
      <c r="B71" t="s">
        <v>1559</v>
      </c>
      <c r="C71" t="s">
        <v>1467</v>
      </c>
      <c r="D71" t="s">
        <v>1493</v>
      </c>
      <c r="E71" t="s">
        <v>1586</v>
      </c>
      <c r="F71" t="s">
        <v>126</v>
      </c>
      <c r="G71" s="32">
        <v>2020</v>
      </c>
      <c r="H71" s="26" t="s">
        <v>1639</v>
      </c>
      <c r="I71">
        <v>21</v>
      </c>
      <c r="J71" s="25">
        <v>100</v>
      </c>
      <c r="K71">
        <f t="shared" si="1"/>
        <v>0.79207920792079212</v>
      </c>
      <c r="L71">
        <f>IFERROR(K71*VLOOKUP(B71,商誉度正向!$B$1:$F$166,5,FALSE),0)</f>
        <v>11.881188118811881</v>
      </c>
      <c r="M71" s="80" t="s">
        <v>2185</v>
      </c>
      <c r="N71" s="81">
        <v>5025.1950983601037</v>
      </c>
    </row>
    <row r="72" spans="1:14">
      <c r="A72" s="32">
        <v>4</v>
      </c>
      <c r="B72" t="s">
        <v>1502</v>
      </c>
      <c r="C72" t="s">
        <v>1467</v>
      </c>
      <c r="D72" t="s">
        <v>1471</v>
      </c>
      <c r="E72" t="s">
        <v>1595</v>
      </c>
      <c r="F72" t="s">
        <v>126</v>
      </c>
      <c r="G72" s="32">
        <v>2019</v>
      </c>
      <c r="H72" s="26" t="s">
        <v>1639</v>
      </c>
      <c r="I72">
        <v>51</v>
      </c>
      <c r="J72" s="25">
        <v>100</v>
      </c>
      <c r="K72">
        <f t="shared" si="1"/>
        <v>0.49504950495049505</v>
      </c>
      <c r="L72">
        <f>IFERROR(K72*VLOOKUP(B72,商誉度正向!$B$1:$F$166,5,FALSE),0)</f>
        <v>7.4257425742574252</v>
      </c>
    </row>
    <row r="73" spans="1:14">
      <c r="A73" s="32">
        <v>5</v>
      </c>
      <c r="B73" t="s">
        <v>1523</v>
      </c>
      <c r="C73" t="s">
        <v>1467</v>
      </c>
      <c r="D73" t="s">
        <v>1524</v>
      </c>
      <c r="E73" t="s">
        <v>1596</v>
      </c>
      <c r="F73" t="s">
        <v>126</v>
      </c>
      <c r="G73" s="32">
        <v>2019</v>
      </c>
      <c r="H73" s="26" t="s">
        <v>1639</v>
      </c>
      <c r="I73">
        <v>39</v>
      </c>
      <c r="J73" s="25">
        <v>100</v>
      </c>
      <c r="K73">
        <f t="shared" si="1"/>
        <v>0.61386138613861385</v>
      </c>
      <c r="L73">
        <f>IFERROR(K73*VLOOKUP(B73,商誉度正向!$B$1:$F$166,5,FALSE),0)</f>
        <v>7.9801980198019802</v>
      </c>
    </row>
    <row r="74" spans="1:14">
      <c r="A74" s="32">
        <v>1</v>
      </c>
      <c r="B74" t="s">
        <v>1598</v>
      </c>
      <c r="C74" t="s">
        <v>1467</v>
      </c>
      <c r="D74" t="s">
        <v>1599</v>
      </c>
      <c r="E74" t="s">
        <v>1600</v>
      </c>
      <c r="F74" t="s">
        <v>129</v>
      </c>
      <c r="G74" s="32">
        <v>2020</v>
      </c>
      <c r="H74" s="26" t="s">
        <v>1640</v>
      </c>
      <c r="I74">
        <v>91</v>
      </c>
      <c r="J74" s="25">
        <v>200</v>
      </c>
      <c r="K74">
        <f t="shared" si="1"/>
        <v>0.54726368159203975</v>
      </c>
      <c r="L74">
        <f>IFERROR(K74*VLOOKUP(B74,商誉度正向!$B$1:$F$166,5,FALSE),0)</f>
        <v>12.039800995024875</v>
      </c>
    </row>
    <row r="75" spans="1:14">
      <c r="A75" s="32">
        <v>2</v>
      </c>
      <c r="B75" t="s">
        <v>1601</v>
      </c>
      <c r="C75" t="s">
        <v>1467</v>
      </c>
      <c r="D75" t="s">
        <v>1602</v>
      </c>
      <c r="E75" t="s">
        <v>1603</v>
      </c>
      <c r="F75" t="s">
        <v>129</v>
      </c>
      <c r="G75" s="32">
        <v>2020</v>
      </c>
      <c r="H75" s="26" t="s">
        <v>1640</v>
      </c>
      <c r="I75">
        <v>87</v>
      </c>
      <c r="J75" s="25">
        <v>101</v>
      </c>
      <c r="K75">
        <f t="shared" si="1"/>
        <v>0.1470588235294118</v>
      </c>
      <c r="L75">
        <f>IFERROR(K75*VLOOKUP(B75,商誉度正向!$B$1:$F$166,5,FALSE),0)</f>
        <v>1.7647058823529416</v>
      </c>
    </row>
    <row r="76" spans="1:14">
      <c r="A76" s="32">
        <v>3</v>
      </c>
      <c r="B76" t="s">
        <v>1604</v>
      </c>
      <c r="C76" t="s">
        <v>1467</v>
      </c>
      <c r="D76" t="s">
        <v>1471</v>
      </c>
      <c r="E76" t="s">
        <v>1605</v>
      </c>
      <c r="F76" t="s">
        <v>129</v>
      </c>
      <c r="G76" s="32">
        <v>2020</v>
      </c>
      <c r="H76" s="26" t="s">
        <v>1640</v>
      </c>
      <c r="I76">
        <v>61</v>
      </c>
      <c r="J76" s="25">
        <v>101</v>
      </c>
      <c r="K76">
        <f t="shared" si="1"/>
        <v>0.40196078431372551</v>
      </c>
      <c r="L76">
        <f>IFERROR(K76*VLOOKUP(B76,商誉度正向!$B$1:$F$166,5,FALSE),0)</f>
        <v>8.8431372549019613</v>
      </c>
    </row>
    <row r="77" spans="1:14">
      <c r="A77" s="32">
        <v>4</v>
      </c>
      <c r="B77" t="s">
        <v>1606</v>
      </c>
      <c r="C77" t="s">
        <v>1467</v>
      </c>
      <c r="D77" t="s">
        <v>1607</v>
      </c>
      <c r="E77" t="s">
        <v>1608</v>
      </c>
      <c r="F77" t="s">
        <v>129</v>
      </c>
      <c r="G77" s="32">
        <v>2020</v>
      </c>
      <c r="H77" s="26" t="s">
        <v>1640</v>
      </c>
      <c r="I77">
        <v>74</v>
      </c>
      <c r="J77" s="25">
        <v>100</v>
      </c>
      <c r="K77">
        <f t="shared" si="1"/>
        <v>0.26732673267326734</v>
      </c>
      <c r="L77">
        <f>IFERROR(K77*VLOOKUP(B77,商誉度正向!$B$1:$F$166,5,FALSE),0)</f>
        <v>2.9405940594059405</v>
      </c>
    </row>
    <row r="78" spans="1:14">
      <c r="A78" s="32">
        <v>5</v>
      </c>
      <c r="B78" t="s">
        <v>1609</v>
      </c>
      <c r="C78" t="s">
        <v>1467</v>
      </c>
      <c r="D78" t="s">
        <v>1610</v>
      </c>
      <c r="E78" t="s">
        <v>1611</v>
      </c>
      <c r="F78" t="s">
        <v>129</v>
      </c>
      <c r="G78" s="32">
        <v>2020</v>
      </c>
      <c r="H78" s="26" t="s">
        <v>1640</v>
      </c>
      <c r="I78">
        <v>72</v>
      </c>
      <c r="J78" s="25">
        <v>100</v>
      </c>
      <c r="K78">
        <f t="shared" si="1"/>
        <v>0.28712871287128716</v>
      </c>
      <c r="L78">
        <f>IFERROR(K78*VLOOKUP(B78,商誉度正向!$B$1:$F$166,5,FALSE),0)</f>
        <v>3.7326732673267333</v>
      </c>
    </row>
    <row r="79" spans="1:14">
      <c r="A79" s="32">
        <v>6</v>
      </c>
      <c r="B79" t="s">
        <v>1612</v>
      </c>
      <c r="C79" t="s">
        <v>1467</v>
      </c>
      <c r="D79" t="s">
        <v>1613</v>
      </c>
      <c r="E79" t="s">
        <v>1614</v>
      </c>
      <c r="F79" t="s">
        <v>129</v>
      </c>
      <c r="G79" s="32">
        <v>2020</v>
      </c>
      <c r="H79" s="26" t="s">
        <v>1640</v>
      </c>
      <c r="I79">
        <v>93</v>
      </c>
      <c r="J79" s="25">
        <v>100</v>
      </c>
      <c r="K79">
        <f t="shared" si="1"/>
        <v>7.9207920792079167E-2</v>
      </c>
      <c r="L79">
        <f>IFERROR(K79*VLOOKUP(B79,商誉度正向!$B$1:$F$166,5,FALSE),0)</f>
        <v>0.87128712871287084</v>
      </c>
    </row>
    <row r="80" spans="1:14">
      <c r="A80" s="32">
        <v>7</v>
      </c>
      <c r="B80" t="s">
        <v>1559</v>
      </c>
      <c r="C80" t="s">
        <v>1467</v>
      </c>
      <c r="D80" t="s">
        <v>1493</v>
      </c>
      <c r="E80" t="s">
        <v>1615</v>
      </c>
      <c r="F80" t="s">
        <v>129</v>
      </c>
      <c r="G80" s="32">
        <v>2020</v>
      </c>
      <c r="H80" s="26" t="s">
        <v>1640</v>
      </c>
      <c r="I80">
        <v>31</v>
      </c>
      <c r="J80" s="25">
        <v>100</v>
      </c>
      <c r="K80">
        <f t="shared" si="1"/>
        <v>0.69306930693069302</v>
      </c>
      <c r="L80">
        <f>IFERROR(K80*VLOOKUP(B80,商誉度正向!$B$1:$F$166,5,FALSE),0)</f>
        <v>10.396039603960395</v>
      </c>
    </row>
    <row r="81" spans="1:12">
      <c r="A81" s="32">
        <v>8</v>
      </c>
      <c r="B81" t="s">
        <v>1616</v>
      </c>
      <c r="C81" t="s">
        <v>1467</v>
      </c>
      <c r="D81" t="s">
        <v>1471</v>
      </c>
      <c r="E81" t="s">
        <v>1617</v>
      </c>
      <c r="F81" t="s">
        <v>129</v>
      </c>
      <c r="G81" s="32">
        <v>2019</v>
      </c>
      <c r="H81" s="26" t="s">
        <v>1640</v>
      </c>
      <c r="I81">
        <v>16</v>
      </c>
      <c r="J81" s="25">
        <v>50</v>
      </c>
      <c r="K81">
        <f t="shared" si="1"/>
        <v>0.68627450980392157</v>
      </c>
      <c r="L81">
        <f>IFERROR(K81*VLOOKUP(B81,商誉度正向!$B$1:$F$166,5,FALSE),0)</f>
        <v>10.294117647058824</v>
      </c>
    </row>
    <row r="82" spans="1:12">
      <c r="A82" s="32">
        <v>9</v>
      </c>
      <c r="B82" t="s">
        <v>1500</v>
      </c>
      <c r="C82" t="s">
        <v>1474</v>
      </c>
      <c r="D82" t="s">
        <v>1471</v>
      </c>
      <c r="E82" t="s">
        <v>1618</v>
      </c>
      <c r="F82" t="s">
        <v>128</v>
      </c>
      <c r="G82" s="32">
        <v>2019</v>
      </c>
      <c r="H82" s="26" t="s">
        <v>1640</v>
      </c>
      <c r="I82">
        <v>65</v>
      </c>
      <c r="J82" s="25">
        <v>101</v>
      </c>
      <c r="K82">
        <f t="shared" si="1"/>
        <v>0.36274509803921573</v>
      </c>
      <c r="L82">
        <f>IFERROR(K82*VLOOKUP(B82,商誉度正向!$B$1:$F$166,5,FALSE),0)</f>
        <v>5.4411764705882355</v>
      </c>
    </row>
    <row r="83" spans="1:12">
      <c r="A83" s="32">
        <v>10</v>
      </c>
      <c r="B83" t="s">
        <v>1619</v>
      </c>
      <c r="C83" t="s">
        <v>1467</v>
      </c>
      <c r="D83" t="s">
        <v>1471</v>
      </c>
      <c r="E83" t="s">
        <v>1512</v>
      </c>
      <c r="F83" t="s">
        <v>129</v>
      </c>
      <c r="G83" s="32">
        <v>2019</v>
      </c>
      <c r="H83" s="26" t="s">
        <v>1640</v>
      </c>
      <c r="I83">
        <v>15</v>
      </c>
      <c r="J83" s="25">
        <v>101</v>
      </c>
      <c r="K83">
        <f t="shared" si="1"/>
        <v>0.8529411764705882</v>
      </c>
      <c r="L83">
        <f>IFERROR(K83*VLOOKUP(B83,商誉度正向!$B$1:$F$166,5,FALSE),0)</f>
        <v>12.794117647058822</v>
      </c>
    </row>
    <row r="84" spans="1:12">
      <c r="A84" s="32">
        <v>11</v>
      </c>
      <c r="B84" t="s">
        <v>1523</v>
      </c>
      <c r="C84" t="s">
        <v>1467</v>
      </c>
      <c r="D84" t="s">
        <v>1524</v>
      </c>
      <c r="E84" t="s">
        <v>1514</v>
      </c>
      <c r="F84" t="s">
        <v>129</v>
      </c>
      <c r="G84" s="32">
        <v>2019</v>
      </c>
      <c r="H84" s="26" t="s">
        <v>1640</v>
      </c>
      <c r="I84">
        <v>44</v>
      </c>
      <c r="J84" s="25">
        <v>100</v>
      </c>
      <c r="K84">
        <f t="shared" si="1"/>
        <v>0.56435643564356441</v>
      </c>
      <c r="L84">
        <f>IFERROR(K84*VLOOKUP(B84,商誉度正向!$B$1:$F$166,5,FALSE),0)</f>
        <v>7.3366336633663369</v>
      </c>
    </row>
    <row r="85" spans="1:12">
      <c r="A85" s="32">
        <v>12</v>
      </c>
      <c r="B85" t="s">
        <v>1620</v>
      </c>
      <c r="C85" t="s">
        <v>1467</v>
      </c>
      <c r="D85" t="s">
        <v>1610</v>
      </c>
      <c r="E85" t="s">
        <v>1611</v>
      </c>
      <c r="F85" t="s">
        <v>129</v>
      </c>
      <c r="G85" s="32">
        <v>2019</v>
      </c>
      <c r="H85" s="26" t="s">
        <v>1640</v>
      </c>
      <c r="I85">
        <v>72</v>
      </c>
      <c r="J85" s="25">
        <v>100</v>
      </c>
      <c r="K85">
        <f t="shared" si="1"/>
        <v>0.28712871287128716</v>
      </c>
      <c r="L85">
        <f>IFERROR(K85*VLOOKUP(B85,商誉度正向!$B$1:$F$166,5,FALSE),0)</f>
        <v>3.7326732673267333</v>
      </c>
    </row>
    <row r="86" spans="1:12">
      <c r="A86" s="32">
        <v>13</v>
      </c>
      <c r="B86" t="s">
        <v>1535</v>
      </c>
      <c r="C86" t="s">
        <v>1474</v>
      </c>
      <c r="D86" t="s">
        <v>1471</v>
      </c>
      <c r="E86" t="s">
        <v>1621</v>
      </c>
      <c r="F86" t="s">
        <v>128</v>
      </c>
      <c r="G86" s="32">
        <v>2018</v>
      </c>
      <c r="H86" s="26" t="s">
        <v>1640</v>
      </c>
      <c r="I86">
        <v>59</v>
      </c>
      <c r="J86" s="25">
        <v>101</v>
      </c>
      <c r="K86">
        <f t="shared" si="1"/>
        <v>0.42156862745098034</v>
      </c>
      <c r="L86">
        <f>IFERROR(K86*VLOOKUP(B86,商誉度正向!$B$1:$F$166,5,FALSE),0)</f>
        <v>4.6372549019607838</v>
      </c>
    </row>
    <row r="87" spans="1:12">
      <c r="A87" s="32">
        <v>14</v>
      </c>
      <c r="B87" t="s">
        <v>1538</v>
      </c>
      <c r="C87" t="s">
        <v>1474</v>
      </c>
      <c r="D87" t="s">
        <v>1471</v>
      </c>
      <c r="E87" t="s">
        <v>1622</v>
      </c>
      <c r="F87" t="s">
        <v>128</v>
      </c>
      <c r="G87" s="32">
        <v>2018</v>
      </c>
      <c r="H87" s="26" t="s">
        <v>1640</v>
      </c>
      <c r="I87">
        <v>735</v>
      </c>
      <c r="J87" s="25">
        <v>1000</v>
      </c>
      <c r="K87">
        <f t="shared" si="1"/>
        <v>0.26573426573426573</v>
      </c>
      <c r="L87">
        <f>IFERROR(K87*VLOOKUP(B87,商誉度正向!$B$1:$F$166,5,FALSE),0)</f>
        <v>2.9230769230769229</v>
      </c>
    </row>
    <row r="88" spans="1:12">
      <c r="A88" s="32">
        <v>15</v>
      </c>
      <c r="B88" t="s">
        <v>1623</v>
      </c>
      <c r="C88" t="s">
        <v>1467</v>
      </c>
      <c r="D88" t="s">
        <v>1624</v>
      </c>
      <c r="E88" t="s">
        <v>1625</v>
      </c>
      <c r="F88" t="s">
        <v>129</v>
      </c>
      <c r="G88" s="32">
        <v>2018</v>
      </c>
      <c r="H88" s="26" t="s">
        <v>1640</v>
      </c>
      <c r="I88">
        <v>76</v>
      </c>
      <c r="J88" s="25">
        <v>100</v>
      </c>
      <c r="K88">
        <f t="shared" si="1"/>
        <v>0.24752475247524752</v>
      </c>
      <c r="L88">
        <f>IFERROR(K88*VLOOKUP(B88,商誉度正向!$B$1:$F$166,5,FALSE),0)</f>
        <v>2.4752475247524752</v>
      </c>
    </row>
    <row r="89" spans="1:12">
      <c r="A89" s="32">
        <v>1</v>
      </c>
      <c r="B89" s="25" t="s">
        <v>1642</v>
      </c>
      <c r="C89" s="25" t="s">
        <v>1467</v>
      </c>
      <c r="D89" s="25" t="s">
        <v>1643</v>
      </c>
      <c r="E89" s="25" t="s">
        <v>1644</v>
      </c>
      <c r="F89" s="25" t="s">
        <v>80</v>
      </c>
      <c r="G89" s="25">
        <v>2020</v>
      </c>
      <c r="H89" s="26" t="s">
        <v>1641</v>
      </c>
      <c r="I89" s="25">
        <v>62</v>
      </c>
      <c r="J89" s="25">
        <v>100</v>
      </c>
      <c r="K89">
        <f t="shared" si="1"/>
        <v>0.38613861386138615</v>
      </c>
      <c r="L89">
        <f>IFERROR(K89*VLOOKUP(B89,商誉度正向!$B$1:$F$166,5,FALSE),0)</f>
        <v>7.3366336633663369</v>
      </c>
    </row>
    <row r="90" spans="1:12">
      <c r="A90" s="32">
        <v>2</v>
      </c>
      <c r="B90" s="25" t="s">
        <v>1568</v>
      </c>
      <c r="C90" s="25" t="s">
        <v>1467</v>
      </c>
      <c r="D90" s="25" t="s">
        <v>1569</v>
      </c>
      <c r="E90" s="25" t="s">
        <v>1645</v>
      </c>
      <c r="F90" s="25" t="s">
        <v>80</v>
      </c>
      <c r="G90" s="25">
        <v>2020</v>
      </c>
      <c r="H90" s="26" t="s">
        <v>1641</v>
      </c>
      <c r="I90" s="25">
        <v>241</v>
      </c>
      <c r="J90" s="25">
        <v>500</v>
      </c>
      <c r="K90">
        <f t="shared" si="1"/>
        <v>0.51896207584830334</v>
      </c>
      <c r="L90">
        <f>IFERROR(K90*VLOOKUP(B90,商誉度正向!$B$1:$F$166,5,FALSE),0)</f>
        <v>9.860279441117763</v>
      </c>
    </row>
    <row r="91" spans="1:12">
      <c r="A91" s="32">
        <v>3</v>
      </c>
      <c r="B91" s="25" t="s">
        <v>1646</v>
      </c>
      <c r="C91" s="25" t="s">
        <v>1467</v>
      </c>
      <c r="D91" s="25" t="s">
        <v>1647</v>
      </c>
      <c r="E91" s="25" t="s">
        <v>1648</v>
      </c>
      <c r="F91" s="25" t="s">
        <v>80</v>
      </c>
      <c r="G91" s="32">
        <v>2020</v>
      </c>
      <c r="H91" s="26" t="s">
        <v>1641</v>
      </c>
      <c r="I91" s="25">
        <v>260</v>
      </c>
      <c r="J91" s="25">
        <v>500</v>
      </c>
      <c r="K91">
        <f t="shared" si="1"/>
        <v>0.48103792415169666</v>
      </c>
      <c r="L91">
        <f>IFERROR(K91*VLOOKUP(B91,商誉度正向!$B$1:$F$166,5,FALSE),0)</f>
        <v>12.025948103792416</v>
      </c>
    </row>
    <row r="92" spans="1:12">
      <c r="A92" s="32">
        <v>4</v>
      </c>
      <c r="B92" s="25" t="s">
        <v>1466</v>
      </c>
      <c r="C92" s="25" t="s">
        <v>1467</v>
      </c>
      <c r="D92" s="25" t="s">
        <v>1468</v>
      </c>
      <c r="E92" s="25" t="s">
        <v>1649</v>
      </c>
      <c r="F92" s="25" t="s">
        <v>80</v>
      </c>
      <c r="G92" s="32">
        <v>2020</v>
      </c>
      <c r="H92" s="26" t="s">
        <v>1641</v>
      </c>
      <c r="I92" s="25">
        <v>315</v>
      </c>
      <c r="J92" s="25">
        <v>2000</v>
      </c>
      <c r="K92">
        <f t="shared" si="1"/>
        <v>0.8425787106446776</v>
      </c>
      <c r="L92">
        <f>IFERROR(K92*VLOOKUP(B92,商誉度正向!$B$1:$F$166,5,FALSE),0)</f>
        <v>21.064467766116941</v>
      </c>
    </row>
    <row r="93" spans="1:12">
      <c r="A93" s="32">
        <v>5</v>
      </c>
      <c r="B93" s="25" t="s">
        <v>1502</v>
      </c>
      <c r="C93" s="25" t="s">
        <v>1467</v>
      </c>
      <c r="D93" s="25" t="s">
        <v>1471</v>
      </c>
      <c r="E93" s="25" t="s">
        <v>1530</v>
      </c>
      <c r="F93" s="25" t="s">
        <v>80</v>
      </c>
      <c r="G93" s="32">
        <v>2019</v>
      </c>
      <c r="H93" s="26" t="s">
        <v>1641</v>
      </c>
      <c r="I93" s="25">
        <v>23</v>
      </c>
      <c r="J93" s="25">
        <v>100</v>
      </c>
      <c r="K93">
        <f t="shared" si="1"/>
        <v>0.7722772277227723</v>
      </c>
      <c r="L93">
        <f>IFERROR(K93*VLOOKUP(B93,商誉度正向!$B$1:$F$166,5,FALSE),0)</f>
        <v>11.584158415841584</v>
      </c>
    </row>
    <row r="94" spans="1:12">
      <c r="A94" s="32">
        <v>6</v>
      </c>
      <c r="B94" s="25" t="s">
        <v>1503</v>
      </c>
      <c r="C94" s="25" t="s">
        <v>1467</v>
      </c>
      <c r="D94" s="25" t="s">
        <v>1471</v>
      </c>
      <c r="E94" s="25" t="s">
        <v>1650</v>
      </c>
      <c r="F94" s="25" t="s">
        <v>80</v>
      </c>
      <c r="G94" s="25">
        <v>2019</v>
      </c>
      <c r="H94" s="26" t="s">
        <v>1641</v>
      </c>
      <c r="I94" s="25">
        <v>51</v>
      </c>
      <c r="J94" s="25">
        <v>101</v>
      </c>
      <c r="K94">
        <f t="shared" si="1"/>
        <v>0.5</v>
      </c>
      <c r="L94">
        <f>IFERROR(K94*VLOOKUP(B94,商誉度正向!$B$1:$F$166,5,FALSE),0)</f>
        <v>7.5</v>
      </c>
    </row>
    <row r="95" spans="1:12">
      <c r="A95" s="32">
        <v>7</v>
      </c>
      <c r="B95" s="25" t="s">
        <v>1523</v>
      </c>
      <c r="C95" s="25" t="s">
        <v>1467</v>
      </c>
      <c r="D95" s="25" t="s">
        <v>1524</v>
      </c>
      <c r="E95" s="25" t="s">
        <v>1651</v>
      </c>
      <c r="F95" s="25" t="s">
        <v>80</v>
      </c>
      <c r="G95" s="32">
        <v>2019</v>
      </c>
      <c r="H95" s="26" t="s">
        <v>1641</v>
      </c>
      <c r="I95" s="25">
        <v>25</v>
      </c>
      <c r="J95" s="25">
        <v>100</v>
      </c>
      <c r="K95">
        <f t="shared" si="1"/>
        <v>0.75247524752475248</v>
      </c>
      <c r="L95">
        <f>IFERROR(K95*VLOOKUP(B95,商誉度正向!$B$1:$F$166,5,FALSE),0)</f>
        <v>9.782178217821782</v>
      </c>
    </row>
    <row r="96" spans="1:12">
      <c r="A96" s="32">
        <v>8</v>
      </c>
      <c r="B96" s="25" t="s">
        <v>1535</v>
      </c>
      <c r="C96" s="25" t="s">
        <v>1474</v>
      </c>
      <c r="D96" s="25" t="s">
        <v>1471</v>
      </c>
      <c r="E96" s="25" t="s">
        <v>1652</v>
      </c>
      <c r="F96" s="25" t="s">
        <v>1653</v>
      </c>
      <c r="G96" s="32">
        <v>2018</v>
      </c>
      <c r="H96" s="26" t="s">
        <v>1641</v>
      </c>
      <c r="I96" s="25">
        <v>28</v>
      </c>
      <c r="J96" s="25">
        <v>101</v>
      </c>
      <c r="K96">
        <f t="shared" si="1"/>
        <v>0.72549019607843135</v>
      </c>
      <c r="L96">
        <f>IFERROR(K96*VLOOKUP(B96,商誉度正向!$B$1:$F$166,5,FALSE),0)</f>
        <v>7.9803921568627452</v>
      </c>
    </row>
    <row r="97" spans="1:12">
      <c r="A97" s="32">
        <v>1</v>
      </c>
      <c r="B97" s="25" t="s">
        <v>1466</v>
      </c>
      <c r="C97" s="25" t="s">
        <v>1467</v>
      </c>
      <c r="D97" s="25" t="s">
        <v>1468</v>
      </c>
      <c r="E97" s="25" t="s">
        <v>1656</v>
      </c>
      <c r="F97" s="25" t="s">
        <v>58</v>
      </c>
      <c r="G97" s="32">
        <v>2020</v>
      </c>
      <c r="H97" s="26" t="s">
        <v>1655</v>
      </c>
      <c r="I97" s="25">
        <v>515</v>
      </c>
      <c r="J97" s="25">
        <v>2000</v>
      </c>
      <c r="K97">
        <f t="shared" si="1"/>
        <v>0.74262868565717144</v>
      </c>
      <c r="L97">
        <f>IFERROR(K97*VLOOKUP(B97,商誉度正向!$B$1:$F$166,5,FALSE),0)</f>
        <v>18.565717141429285</v>
      </c>
    </row>
    <row r="98" spans="1:12">
      <c r="A98" s="32">
        <v>2</v>
      </c>
      <c r="B98" s="25" t="s">
        <v>1572</v>
      </c>
      <c r="C98" s="25" t="s">
        <v>1467</v>
      </c>
      <c r="D98" s="25" t="s">
        <v>1529</v>
      </c>
      <c r="E98" s="25" t="s">
        <v>1657</v>
      </c>
      <c r="F98" s="25" t="s">
        <v>58</v>
      </c>
      <c r="G98" s="32">
        <v>2020</v>
      </c>
      <c r="H98" s="26" t="s">
        <v>1655</v>
      </c>
      <c r="I98" s="25">
        <v>63</v>
      </c>
      <c r="J98" s="25">
        <v>500</v>
      </c>
      <c r="K98">
        <f t="shared" si="1"/>
        <v>0.87425149700598803</v>
      </c>
      <c r="L98">
        <f>IFERROR(K98*VLOOKUP(B98,商誉度正向!$B$1:$F$166,5,FALSE),0)</f>
        <v>16.610778443113773</v>
      </c>
    </row>
    <row r="99" spans="1:12">
      <c r="A99" s="32">
        <v>3</v>
      </c>
      <c r="B99" s="25" t="s">
        <v>1479</v>
      </c>
      <c r="C99" s="25" t="s">
        <v>1474</v>
      </c>
      <c r="D99" s="25" t="s">
        <v>1480</v>
      </c>
      <c r="E99" s="25" t="s">
        <v>1658</v>
      </c>
      <c r="F99" s="25" t="s">
        <v>57</v>
      </c>
      <c r="G99" s="32">
        <v>2020</v>
      </c>
      <c r="H99" s="26" t="s">
        <v>1655</v>
      </c>
      <c r="I99" s="25">
        <v>188</v>
      </c>
      <c r="J99" s="25">
        <v>500</v>
      </c>
      <c r="K99">
        <f t="shared" si="1"/>
        <v>0.62475049900199608</v>
      </c>
      <c r="L99">
        <f>IFERROR(K99*VLOOKUP(B99,商誉度正向!$B$1:$F$166,5,FALSE),0)</f>
        <v>11.870259481037925</v>
      </c>
    </row>
    <row r="100" spans="1:12">
      <c r="A100" s="32">
        <v>4</v>
      </c>
      <c r="B100" s="25" t="s">
        <v>1601</v>
      </c>
      <c r="C100" s="25" t="s">
        <v>1467</v>
      </c>
      <c r="D100" s="25" t="s">
        <v>1602</v>
      </c>
      <c r="E100" s="25" t="s">
        <v>1659</v>
      </c>
      <c r="F100" s="25" t="s">
        <v>58</v>
      </c>
      <c r="G100" s="32">
        <v>2020</v>
      </c>
      <c r="H100" s="26" t="s">
        <v>1655</v>
      </c>
      <c r="I100" s="25">
        <v>265</v>
      </c>
      <c r="J100" s="25">
        <v>265</v>
      </c>
      <c r="K100">
        <f t="shared" si="1"/>
        <v>3.7593984962406291E-3</v>
      </c>
      <c r="L100">
        <f>IFERROR(K100*VLOOKUP(B100,商誉度正向!$B$1:$F$166,5,FALSE),0)</f>
        <v>4.5112781954887549E-2</v>
      </c>
    </row>
    <row r="101" spans="1:12">
      <c r="A101" s="32">
        <v>5</v>
      </c>
      <c r="B101" s="25" t="s">
        <v>1660</v>
      </c>
      <c r="C101" s="25" t="s">
        <v>1467</v>
      </c>
      <c r="D101" s="25" t="s">
        <v>1661</v>
      </c>
      <c r="E101" s="25" t="s">
        <v>1662</v>
      </c>
      <c r="F101" s="25" t="s">
        <v>58</v>
      </c>
      <c r="G101" s="32">
        <v>2020</v>
      </c>
      <c r="H101" s="26" t="s">
        <v>1655</v>
      </c>
      <c r="I101" s="25">
        <v>27</v>
      </c>
      <c r="J101" s="25">
        <v>100</v>
      </c>
      <c r="K101">
        <f t="shared" si="1"/>
        <v>0.73267326732673266</v>
      </c>
      <c r="L101">
        <f>IFERROR(K101*VLOOKUP(B101,商誉度正向!$B$1:$F$166,5,FALSE),0)</f>
        <v>9.5247524752475243</v>
      </c>
    </row>
    <row r="102" spans="1:12">
      <c r="A102" s="32">
        <v>6</v>
      </c>
      <c r="B102" s="25" t="s">
        <v>1612</v>
      </c>
      <c r="C102" s="25" t="s">
        <v>1467</v>
      </c>
      <c r="D102" s="25" t="s">
        <v>1613</v>
      </c>
      <c r="E102" s="25" t="s">
        <v>1618</v>
      </c>
      <c r="F102" s="25" t="s">
        <v>1663</v>
      </c>
      <c r="G102" s="32">
        <v>2020</v>
      </c>
      <c r="H102" s="26" t="s">
        <v>1655</v>
      </c>
      <c r="I102" s="25">
        <v>65</v>
      </c>
      <c r="J102" s="25">
        <v>100</v>
      </c>
      <c r="K102">
        <f t="shared" si="1"/>
        <v>0.35643564356435642</v>
      </c>
      <c r="L102">
        <f>IFERROR(K102*VLOOKUP(B102,商誉度正向!$B$1:$F$166,5,FALSE),0)</f>
        <v>3.9207920792079207</v>
      </c>
    </row>
    <row r="103" spans="1:12">
      <c r="A103" s="32">
        <v>7</v>
      </c>
      <c r="B103" s="25" t="s">
        <v>1492</v>
      </c>
      <c r="C103" s="25" t="s">
        <v>1467</v>
      </c>
      <c r="D103" s="25" t="s">
        <v>1493</v>
      </c>
      <c r="E103" s="25" t="s">
        <v>1664</v>
      </c>
      <c r="F103" s="25" t="s">
        <v>58</v>
      </c>
      <c r="G103" s="32">
        <v>2020</v>
      </c>
      <c r="H103" s="26" t="s">
        <v>1655</v>
      </c>
      <c r="I103" s="25">
        <v>22</v>
      </c>
      <c r="J103" s="25">
        <v>100</v>
      </c>
      <c r="K103">
        <f t="shared" si="1"/>
        <v>0.78217821782178221</v>
      </c>
      <c r="L103">
        <f>IFERROR(K103*VLOOKUP(B103,商誉度正向!$B$1:$F$166,5,FALSE),0)</f>
        <v>11.732673267326733</v>
      </c>
    </row>
    <row r="104" spans="1:12">
      <c r="A104" s="32">
        <v>8</v>
      </c>
      <c r="B104" s="25" t="s">
        <v>1497</v>
      </c>
      <c r="C104" s="25" t="s">
        <v>1474</v>
      </c>
      <c r="D104" s="25" t="s">
        <v>1498</v>
      </c>
      <c r="E104" s="25" t="s">
        <v>1665</v>
      </c>
      <c r="F104" s="25" t="s">
        <v>57</v>
      </c>
      <c r="G104" s="32">
        <v>2019</v>
      </c>
      <c r="H104" s="26" t="s">
        <v>1655</v>
      </c>
      <c r="I104" s="25">
        <v>141</v>
      </c>
      <c r="J104" s="25">
        <v>141</v>
      </c>
      <c r="K104">
        <f t="shared" si="1"/>
        <v>7.0422535211267512E-3</v>
      </c>
      <c r="L104">
        <f>IFERROR(K104*VLOOKUP(B104,商誉度正向!$B$1:$F$166,5,FALSE),0)</f>
        <v>0.15492957746478853</v>
      </c>
    </row>
    <row r="105" spans="1:12">
      <c r="A105" s="32">
        <v>9</v>
      </c>
      <c r="B105" s="25" t="s">
        <v>1500</v>
      </c>
      <c r="C105" s="25" t="s">
        <v>1474</v>
      </c>
      <c r="D105" s="25" t="s">
        <v>1471</v>
      </c>
      <c r="E105" s="25" t="s">
        <v>1666</v>
      </c>
      <c r="F105" s="25" t="s">
        <v>57</v>
      </c>
      <c r="G105" s="32">
        <v>2019</v>
      </c>
      <c r="H105" s="26" t="s">
        <v>1655</v>
      </c>
      <c r="I105" s="25">
        <v>14</v>
      </c>
      <c r="J105" s="25">
        <v>101</v>
      </c>
      <c r="K105">
        <f t="shared" si="1"/>
        <v>0.86274509803921573</v>
      </c>
      <c r="L105">
        <f>IFERROR(K105*VLOOKUP(B105,商誉度正向!$B$1:$F$166,5,FALSE),0)</f>
        <v>12.941176470588236</v>
      </c>
    </row>
    <row r="106" spans="1:12">
      <c r="A106" s="32">
        <v>10</v>
      </c>
      <c r="B106" s="25" t="s">
        <v>1502</v>
      </c>
      <c r="C106" s="25" t="s">
        <v>1467</v>
      </c>
      <c r="D106" s="25" t="s">
        <v>1471</v>
      </c>
      <c r="E106" s="25" t="s">
        <v>1667</v>
      </c>
      <c r="F106" s="25" t="s">
        <v>58</v>
      </c>
      <c r="G106" s="32">
        <v>2019</v>
      </c>
      <c r="H106" s="26" t="s">
        <v>1655</v>
      </c>
      <c r="I106" s="25">
        <v>33</v>
      </c>
      <c r="J106" s="25">
        <v>100</v>
      </c>
      <c r="K106">
        <f t="shared" si="1"/>
        <v>0.6732673267326732</v>
      </c>
      <c r="L106">
        <f>IFERROR(K106*VLOOKUP(B106,商誉度正向!$B$1:$F$166,5,FALSE),0)</f>
        <v>10.099009900990097</v>
      </c>
    </row>
    <row r="107" spans="1:12">
      <c r="A107" s="32">
        <v>11</v>
      </c>
      <c r="B107" s="25" t="s">
        <v>1503</v>
      </c>
      <c r="C107" s="25" t="s">
        <v>1467</v>
      </c>
      <c r="D107" s="25" t="s">
        <v>1471</v>
      </c>
      <c r="E107" s="25" t="s">
        <v>1668</v>
      </c>
      <c r="F107" s="25" t="s">
        <v>58</v>
      </c>
      <c r="G107" s="32">
        <v>2019</v>
      </c>
      <c r="H107" s="26" t="s">
        <v>1655</v>
      </c>
      <c r="I107" s="25">
        <v>71</v>
      </c>
      <c r="J107" s="25">
        <v>101</v>
      </c>
      <c r="K107">
        <f t="shared" si="1"/>
        <v>0.30392156862745101</v>
      </c>
      <c r="L107">
        <f>IFERROR(K107*VLOOKUP(B107,商誉度正向!$B$1:$F$166,5,FALSE),0)</f>
        <v>4.5588235294117654</v>
      </c>
    </row>
    <row r="108" spans="1:12">
      <c r="A108" s="32">
        <v>12</v>
      </c>
      <c r="B108" s="25" t="s">
        <v>1515</v>
      </c>
      <c r="C108" s="25" t="s">
        <v>1474</v>
      </c>
      <c r="D108" s="25" t="s">
        <v>1498</v>
      </c>
      <c r="E108" s="25" t="s">
        <v>1506</v>
      </c>
      <c r="F108" s="25" t="s">
        <v>57</v>
      </c>
      <c r="G108" s="32">
        <v>2019</v>
      </c>
      <c r="H108" s="26" t="s">
        <v>1655</v>
      </c>
      <c r="I108" s="25">
        <v>5</v>
      </c>
      <c r="J108" s="25">
        <v>101</v>
      </c>
      <c r="K108">
        <f t="shared" si="1"/>
        <v>0.9509803921568627</v>
      </c>
      <c r="L108">
        <f>IFERROR(K108*VLOOKUP(B108,商誉度正向!$B$1:$F$166,5,FALSE),0)</f>
        <v>12.362745098039214</v>
      </c>
    </row>
    <row r="109" spans="1:12">
      <c r="A109" s="32">
        <v>13</v>
      </c>
      <c r="B109" s="25" t="s">
        <v>1523</v>
      </c>
      <c r="C109" s="25" t="s">
        <v>1467</v>
      </c>
      <c r="D109" s="25" t="s">
        <v>1524</v>
      </c>
      <c r="E109" s="25" t="s">
        <v>1615</v>
      </c>
      <c r="F109" s="25" t="s">
        <v>58</v>
      </c>
      <c r="G109" s="32">
        <v>2019</v>
      </c>
      <c r="H109" s="26" t="s">
        <v>1655</v>
      </c>
      <c r="I109" s="25">
        <v>31</v>
      </c>
      <c r="J109" s="25">
        <v>100</v>
      </c>
      <c r="K109">
        <f t="shared" si="1"/>
        <v>0.69306930693069302</v>
      </c>
      <c r="L109">
        <f>IFERROR(K109*VLOOKUP(B109,商誉度正向!$B$1:$F$166,5,FALSE),0)</f>
        <v>9.009900990099009</v>
      </c>
    </row>
    <row r="110" spans="1:12">
      <c r="A110" s="32">
        <v>14</v>
      </c>
      <c r="B110" s="25" t="s">
        <v>1525</v>
      </c>
      <c r="C110" s="25" t="s">
        <v>1474</v>
      </c>
      <c r="D110" s="25" t="s">
        <v>1526</v>
      </c>
      <c r="E110" s="25" t="s">
        <v>1669</v>
      </c>
      <c r="F110" s="25" t="s">
        <v>1670</v>
      </c>
      <c r="G110" s="32">
        <v>2019</v>
      </c>
      <c r="H110" s="26" t="s">
        <v>1655</v>
      </c>
      <c r="I110" s="25">
        <v>57</v>
      </c>
      <c r="J110" s="25">
        <v>100</v>
      </c>
      <c r="K110">
        <f t="shared" si="1"/>
        <v>0.4356435643564357</v>
      </c>
      <c r="L110">
        <f>IFERROR(K110*VLOOKUP(B110,商誉度正向!$B$1:$F$166,5,FALSE),0)</f>
        <v>5.663366336633664</v>
      </c>
    </row>
    <row r="111" spans="1:12">
      <c r="A111" s="32">
        <v>15</v>
      </c>
      <c r="B111" s="25" t="s">
        <v>1531</v>
      </c>
      <c r="C111" s="25" t="s">
        <v>1474</v>
      </c>
      <c r="D111" s="25" t="s">
        <v>1480</v>
      </c>
      <c r="E111" s="25" t="s">
        <v>1671</v>
      </c>
      <c r="F111" s="25" t="s">
        <v>57</v>
      </c>
      <c r="G111" s="32">
        <v>2019</v>
      </c>
      <c r="H111" s="26" t="s">
        <v>1655</v>
      </c>
      <c r="I111" s="25">
        <v>156</v>
      </c>
      <c r="J111" s="25">
        <v>500</v>
      </c>
      <c r="K111">
        <f t="shared" si="1"/>
        <v>0.68862275449101795</v>
      </c>
      <c r="L111">
        <f>IFERROR(K111*VLOOKUP(B111,商誉度正向!$B$1:$F$166,5,FALSE),0)</f>
        <v>8.2634730538922163</v>
      </c>
    </row>
    <row r="112" spans="1:12">
      <c r="A112" s="32">
        <v>16</v>
      </c>
      <c r="B112" s="25" t="s">
        <v>1535</v>
      </c>
      <c r="C112" s="25" t="s">
        <v>1474</v>
      </c>
      <c r="D112" s="25" t="s">
        <v>1471</v>
      </c>
      <c r="E112" s="25" t="s">
        <v>1672</v>
      </c>
      <c r="F112" s="25" t="s">
        <v>1673</v>
      </c>
      <c r="G112" s="32">
        <v>2018</v>
      </c>
      <c r="H112" s="26" t="s">
        <v>1655</v>
      </c>
      <c r="I112" s="25">
        <v>12</v>
      </c>
      <c r="J112" s="25">
        <v>101</v>
      </c>
      <c r="K112">
        <f t="shared" si="1"/>
        <v>0.88235294117647056</v>
      </c>
      <c r="L112">
        <f>IFERROR(K112*VLOOKUP(B112,商誉度正向!$B$1:$F$166,5,FALSE),0)</f>
        <v>9.7058823529411757</v>
      </c>
    </row>
    <row r="113" spans="1:12">
      <c r="A113" s="32">
        <v>17</v>
      </c>
      <c r="B113" s="25" t="s">
        <v>1538</v>
      </c>
      <c r="C113" s="25" t="s">
        <v>1474</v>
      </c>
      <c r="D113" s="25" t="s">
        <v>1471</v>
      </c>
      <c r="E113" s="25" t="s">
        <v>1603</v>
      </c>
      <c r="F113" s="25" t="s">
        <v>57</v>
      </c>
      <c r="G113" s="32">
        <v>2018</v>
      </c>
      <c r="H113" s="26" t="s">
        <v>1655</v>
      </c>
      <c r="I113" s="25">
        <v>87</v>
      </c>
      <c r="J113" s="25">
        <v>1000</v>
      </c>
      <c r="K113">
        <f t="shared" si="1"/>
        <v>0.91308691308691303</v>
      </c>
      <c r="L113">
        <f>IFERROR(K113*VLOOKUP(B113,商誉度正向!$B$1:$F$166,5,FALSE),0)</f>
        <v>10.043956043956044</v>
      </c>
    </row>
    <row r="114" spans="1:12">
      <c r="A114" s="32">
        <v>18</v>
      </c>
      <c r="B114" s="25" t="s">
        <v>1623</v>
      </c>
      <c r="C114" s="25" t="s">
        <v>1467</v>
      </c>
      <c r="D114" s="25" t="s">
        <v>1624</v>
      </c>
      <c r="E114" s="25" t="s">
        <v>1674</v>
      </c>
      <c r="F114" s="25" t="s">
        <v>58</v>
      </c>
      <c r="G114" s="32">
        <v>2018</v>
      </c>
      <c r="H114" s="26" t="s">
        <v>1655</v>
      </c>
      <c r="I114" s="25">
        <v>21</v>
      </c>
      <c r="J114" s="25">
        <v>100</v>
      </c>
      <c r="K114">
        <f t="shared" si="1"/>
        <v>0.79207920792079212</v>
      </c>
      <c r="L114">
        <f>IFERROR(K114*VLOOKUP(B114,商誉度正向!$B$1:$F$166,5,FALSE),0)</f>
        <v>7.9207920792079207</v>
      </c>
    </row>
    <row r="115" spans="1:12">
      <c r="A115" s="32">
        <v>1</v>
      </c>
      <c r="B115" s="25" t="s">
        <v>1466</v>
      </c>
      <c r="C115" s="25" t="s">
        <v>1467</v>
      </c>
      <c r="D115" s="25" t="s">
        <v>1468</v>
      </c>
      <c r="E115" s="25" t="s">
        <v>1676</v>
      </c>
      <c r="F115" s="25" t="s">
        <v>64</v>
      </c>
      <c r="G115" s="32">
        <v>2020</v>
      </c>
      <c r="H115" s="26" t="s">
        <v>1675</v>
      </c>
      <c r="I115" s="25">
        <v>1215</v>
      </c>
      <c r="J115" s="25">
        <v>2000</v>
      </c>
      <c r="K115">
        <f t="shared" si="1"/>
        <v>0.3928035982008995</v>
      </c>
      <c r="L115">
        <f>IFERROR(K115*VLOOKUP(B115,商誉度正向!$B$1:$F$166,5,FALSE),0)</f>
        <v>9.8200899550224872</v>
      </c>
    </row>
    <row r="116" spans="1:12">
      <c r="A116" s="32">
        <v>2</v>
      </c>
      <c r="B116" s="25" t="s">
        <v>1503</v>
      </c>
      <c r="C116" s="25" t="s">
        <v>1467</v>
      </c>
      <c r="D116" s="25" t="s">
        <v>1471</v>
      </c>
      <c r="E116" s="25" t="s">
        <v>1677</v>
      </c>
      <c r="F116" s="25" t="s">
        <v>64</v>
      </c>
      <c r="G116" s="32">
        <v>2019</v>
      </c>
      <c r="H116" s="26" t="s">
        <v>1675</v>
      </c>
      <c r="I116" s="25">
        <v>75</v>
      </c>
      <c r="J116" s="25">
        <v>101</v>
      </c>
      <c r="K116">
        <f t="shared" si="1"/>
        <v>0.26470588235294112</v>
      </c>
      <c r="L116">
        <f>IFERROR(K116*VLOOKUP(B116,商誉度正向!$B$1:$F$166,5,FALSE),0)</f>
        <v>3.9705882352941169</v>
      </c>
    </row>
    <row r="117" spans="1:12">
      <c r="A117" s="32">
        <v>3</v>
      </c>
      <c r="B117" s="25" t="s">
        <v>1678</v>
      </c>
      <c r="C117" s="25" t="s">
        <v>1467</v>
      </c>
      <c r="D117" s="25" t="s">
        <v>1471</v>
      </c>
      <c r="E117" s="25" t="s">
        <v>1666</v>
      </c>
      <c r="F117" s="25" t="s">
        <v>64</v>
      </c>
      <c r="G117" s="32">
        <v>2019</v>
      </c>
      <c r="H117" s="26" t="s">
        <v>1675</v>
      </c>
      <c r="I117" s="25">
        <v>14</v>
      </c>
      <c r="J117" s="25">
        <v>101</v>
      </c>
      <c r="K117">
        <f t="shared" si="1"/>
        <v>0.86274509803921573</v>
      </c>
      <c r="L117">
        <f>IFERROR(K117*VLOOKUP(B117,商誉度正向!$B$1:$F$166,5,FALSE),0)</f>
        <v>12.941176470588236</v>
      </c>
    </row>
    <row r="118" spans="1:12">
      <c r="A118" s="32">
        <v>4</v>
      </c>
      <c r="B118" s="25" t="s">
        <v>1679</v>
      </c>
      <c r="C118" s="25" t="s">
        <v>1467</v>
      </c>
      <c r="D118" s="25" t="s">
        <v>1471</v>
      </c>
      <c r="E118" s="25" t="s">
        <v>1680</v>
      </c>
      <c r="F118" s="25" t="s">
        <v>64</v>
      </c>
      <c r="G118" s="32">
        <v>2019</v>
      </c>
      <c r="H118" s="26" t="s">
        <v>1675</v>
      </c>
      <c r="I118" s="25">
        <v>64</v>
      </c>
      <c r="J118" s="25">
        <v>101</v>
      </c>
      <c r="K118">
        <f t="shared" si="1"/>
        <v>0.37254901960784315</v>
      </c>
      <c r="L118">
        <f>IFERROR(K118*VLOOKUP(B118,商誉度正向!$B$1:$F$166,5,FALSE),0)</f>
        <v>5.5882352941176467</v>
      </c>
    </row>
    <row r="119" spans="1:12">
      <c r="A119" s="32">
        <v>5</v>
      </c>
      <c r="B119" s="25" t="s">
        <v>1536</v>
      </c>
      <c r="C119" s="25" t="s">
        <v>1467</v>
      </c>
      <c r="D119" s="25" t="s">
        <v>1471</v>
      </c>
      <c r="E119" s="25" t="s">
        <v>1681</v>
      </c>
      <c r="F119" s="25" t="s">
        <v>64</v>
      </c>
      <c r="G119" s="32">
        <v>2018</v>
      </c>
      <c r="H119" s="26" t="s">
        <v>1675</v>
      </c>
      <c r="I119" s="25">
        <v>24</v>
      </c>
      <c r="J119" s="25">
        <v>100</v>
      </c>
      <c r="K119">
        <f t="shared" si="1"/>
        <v>0.76237623762376239</v>
      </c>
      <c r="L119">
        <f>IFERROR(K119*VLOOKUP(B119,商誉度正向!$B$1:$F$166,5,FALSE),0)</f>
        <v>8.3861386138613856</v>
      </c>
    </row>
    <row r="120" spans="1:12">
      <c r="A120" s="32">
        <v>1</v>
      </c>
      <c r="B120" s="25" t="s">
        <v>1683</v>
      </c>
      <c r="C120" s="25" t="s">
        <v>1467</v>
      </c>
      <c r="D120" s="25" t="s">
        <v>1684</v>
      </c>
      <c r="E120" s="25" t="s">
        <v>1506</v>
      </c>
      <c r="F120" s="25" t="s">
        <v>54</v>
      </c>
      <c r="G120" s="32">
        <v>2020</v>
      </c>
      <c r="H120" s="26" t="s">
        <v>1682</v>
      </c>
      <c r="I120" s="25">
        <v>5</v>
      </c>
      <c r="J120" s="25">
        <v>30</v>
      </c>
      <c r="K120">
        <f t="shared" si="1"/>
        <v>0.83870967741935487</v>
      </c>
      <c r="L120">
        <f>IFERROR(K120*VLOOKUP(B120,商誉度正向!$B$1:$F$166,5,FALSE),0)</f>
        <v>8.387096774193548</v>
      </c>
    </row>
    <row r="121" spans="1:12">
      <c r="A121" s="32">
        <v>2</v>
      </c>
      <c r="B121" s="25" t="s">
        <v>1685</v>
      </c>
      <c r="C121" s="25" t="s">
        <v>1467</v>
      </c>
      <c r="D121" s="25" t="s">
        <v>1686</v>
      </c>
      <c r="E121" s="25" t="s">
        <v>1687</v>
      </c>
      <c r="F121" s="25" t="s">
        <v>54</v>
      </c>
      <c r="G121" s="32">
        <v>2020</v>
      </c>
      <c r="H121" s="26" t="s">
        <v>1682</v>
      </c>
      <c r="I121" s="25">
        <v>13</v>
      </c>
      <c r="J121" s="25">
        <v>100</v>
      </c>
      <c r="K121">
        <f t="shared" si="1"/>
        <v>0.87128712871287128</v>
      </c>
      <c r="L121">
        <f>IFERROR(K121*VLOOKUP(B121,商誉度正向!$B$1:$F$166,5,FALSE),0)</f>
        <v>11.326732673267326</v>
      </c>
    </row>
    <row r="122" spans="1:12">
      <c r="A122" s="32">
        <v>3</v>
      </c>
      <c r="B122" s="25" t="s">
        <v>1489</v>
      </c>
      <c r="C122" s="25" t="s">
        <v>1467</v>
      </c>
      <c r="D122" s="25" t="s">
        <v>1490</v>
      </c>
      <c r="E122" s="25" t="s">
        <v>1688</v>
      </c>
      <c r="F122" s="25" t="s">
        <v>54</v>
      </c>
      <c r="G122" s="32">
        <v>2020</v>
      </c>
      <c r="H122" s="26" t="s">
        <v>1682</v>
      </c>
      <c r="I122" s="25">
        <v>371</v>
      </c>
      <c r="J122" s="25">
        <v>500</v>
      </c>
      <c r="K122">
        <f t="shared" si="1"/>
        <v>0.25948103792415167</v>
      </c>
      <c r="L122">
        <f>IFERROR(K122*VLOOKUP(B122,商誉度正向!$B$1:$F$166,5,FALSE),0)</f>
        <v>7.2654690618762467</v>
      </c>
    </row>
    <row r="123" spans="1:12">
      <c r="A123" s="32">
        <v>4</v>
      </c>
      <c r="B123" s="25" t="s">
        <v>1689</v>
      </c>
      <c r="C123" s="25" t="s">
        <v>1467</v>
      </c>
      <c r="D123" s="25" t="s">
        <v>1471</v>
      </c>
      <c r="E123" s="25" t="s">
        <v>1690</v>
      </c>
      <c r="F123" s="25" t="s">
        <v>54</v>
      </c>
      <c r="G123" s="32">
        <v>2019</v>
      </c>
      <c r="H123" s="26" t="s">
        <v>1682</v>
      </c>
      <c r="I123" s="25">
        <v>54</v>
      </c>
      <c r="J123" s="25">
        <v>100</v>
      </c>
      <c r="K123">
        <f t="shared" si="1"/>
        <v>0.46534653465346532</v>
      </c>
      <c r="L123">
        <f>IFERROR(K123*VLOOKUP(B123,商誉度正向!$B$1:$F$166,5,FALSE),0)</f>
        <v>6.9801980198019802</v>
      </c>
    </row>
    <row r="124" spans="1:12">
      <c r="A124" s="32">
        <v>5</v>
      </c>
      <c r="B124" s="25" t="s">
        <v>1691</v>
      </c>
      <c r="C124" s="25" t="s">
        <v>1467</v>
      </c>
      <c r="D124" s="25" t="s">
        <v>1471</v>
      </c>
      <c r="E124" s="25" t="s">
        <v>1692</v>
      </c>
      <c r="F124" s="25" t="s">
        <v>54</v>
      </c>
      <c r="G124" s="32">
        <v>2019</v>
      </c>
      <c r="H124" s="26" t="s">
        <v>1682</v>
      </c>
      <c r="I124" s="25">
        <v>244</v>
      </c>
      <c r="J124" s="25">
        <v>300</v>
      </c>
      <c r="K124">
        <f t="shared" si="1"/>
        <v>0.18936877076411962</v>
      </c>
      <c r="L124">
        <f>IFERROR(K124*VLOOKUP(B124,商誉度正向!$B$1:$F$166,5,FALSE),0)</f>
        <v>2.0830564784053158</v>
      </c>
    </row>
    <row r="125" spans="1:12">
      <c r="A125" s="32">
        <v>6</v>
      </c>
      <c r="B125" s="25" t="s">
        <v>1693</v>
      </c>
      <c r="C125" s="25" t="s">
        <v>1467</v>
      </c>
      <c r="D125" s="25" t="s">
        <v>1471</v>
      </c>
      <c r="E125" s="25" t="s">
        <v>1694</v>
      </c>
      <c r="F125" s="25" t="s">
        <v>54</v>
      </c>
      <c r="G125" s="32">
        <v>2019</v>
      </c>
      <c r="H125" s="26" t="s">
        <v>1682</v>
      </c>
      <c r="I125" s="25">
        <v>147</v>
      </c>
      <c r="J125" s="25">
        <v>200</v>
      </c>
      <c r="K125">
        <f t="shared" si="1"/>
        <v>0.26865671641791045</v>
      </c>
      <c r="L125">
        <f>IFERROR(K125*VLOOKUP(B125,商誉度正向!$B$1:$F$166,5,FALSE),0)</f>
        <v>2.955223880597015</v>
      </c>
    </row>
    <row r="126" spans="1:12">
      <c r="A126" s="32">
        <v>7</v>
      </c>
      <c r="B126" s="25" t="s">
        <v>1516</v>
      </c>
      <c r="C126" s="25" t="s">
        <v>1467</v>
      </c>
      <c r="D126" s="25" t="s">
        <v>1490</v>
      </c>
      <c r="E126" s="25" t="s">
        <v>1695</v>
      </c>
      <c r="F126" s="25" t="s">
        <v>54</v>
      </c>
      <c r="G126" s="32">
        <v>2019</v>
      </c>
      <c r="H126" s="26" t="s">
        <v>1682</v>
      </c>
      <c r="I126" s="25">
        <v>408</v>
      </c>
      <c r="J126" s="25">
        <v>500</v>
      </c>
      <c r="K126">
        <f t="shared" si="1"/>
        <v>0.18562874251497008</v>
      </c>
      <c r="L126">
        <f>IFERROR(K126*VLOOKUP(B126,商誉度正向!$B$1:$F$166,5,FALSE),0)</f>
        <v>4.0838323353293422</v>
      </c>
    </row>
    <row r="127" spans="1:12">
      <c r="A127" s="32">
        <v>8</v>
      </c>
      <c r="B127" s="25" t="s">
        <v>1696</v>
      </c>
      <c r="C127" s="25" t="s">
        <v>1467</v>
      </c>
      <c r="D127" s="25" t="s">
        <v>1697</v>
      </c>
      <c r="E127" s="25" t="s">
        <v>1698</v>
      </c>
      <c r="F127" s="25" t="s">
        <v>54</v>
      </c>
      <c r="G127" s="32">
        <v>2019</v>
      </c>
      <c r="H127" s="26" t="s">
        <v>1682</v>
      </c>
      <c r="I127" s="25">
        <v>83</v>
      </c>
      <c r="J127" s="25">
        <v>500</v>
      </c>
      <c r="K127">
        <f t="shared" si="1"/>
        <v>0.83433133732534936</v>
      </c>
      <c r="L127">
        <f>IFERROR(K127*VLOOKUP(B127,商誉度正向!$B$1:$F$166,5,FALSE),0)</f>
        <v>9.1776447105788428</v>
      </c>
    </row>
    <row r="128" spans="1:12">
      <c r="A128" s="32">
        <v>9</v>
      </c>
      <c r="B128" s="25" t="s">
        <v>1536</v>
      </c>
      <c r="C128" s="25" t="s">
        <v>1467</v>
      </c>
      <c r="D128" s="25" t="s">
        <v>1471</v>
      </c>
      <c r="E128" s="25" t="s">
        <v>1699</v>
      </c>
      <c r="F128" s="25" t="s">
        <v>54</v>
      </c>
      <c r="G128" s="32">
        <v>2018</v>
      </c>
      <c r="H128" s="26" t="s">
        <v>1682</v>
      </c>
      <c r="I128" s="25">
        <v>95</v>
      </c>
      <c r="J128" s="25">
        <v>100</v>
      </c>
      <c r="K128">
        <f t="shared" si="1"/>
        <v>5.9405940594059459E-2</v>
      </c>
      <c r="L128">
        <f>IFERROR(K128*VLOOKUP(B128,商誉度正向!$B$1:$F$166,5,FALSE),0)</f>
        <v>0.65346534653465405</v>
      </c>
    </row>
    <row r="129" spans="1:12">
      <c r="A129" s="32">
        <v>10</v>
      </c>
      <c r="B129" s="25" t="s">
        <v>1540</v>
      </c>
      <c r="C129" s="25" t="s">
        <v>1467</v>
      </c>
      <c r="D129" s="25" t="s">
        <v>1490</v>
      </c>
      <c r="E129" s="25" t="s">
        <v>1700</v>
      </c>
      <c r="F129" s="25" t="s">
        <v>54</v>
      </c>
      <c r="G129" s="32">
        <v>2018</v>
      </c>
      <c r="H129" s="26" t="s">
        <v>1682</v>
      </c>
      <c r="I129" s="25">
        <v>388</v>
      </c>
      <c r="J129" s="25">
        <v>500</v>
      </c>
      <c r="K129">
        <f t="shared" si="1"/>
        <v>0.22554890219560875</v>
      </c>
      <c r="L129">
        <f>IFERROR(K129*VLOOKUP(B129,商誉度正向!$B$1:$F$166,5,FALSE),0)</f>
        <v>3.8343313373253487</v>
      </c>
    </row>
    <row r="130" spans="1:12">
      <c r="A130" s="32">
        <v>11</v>
      </c>
      <c r="B130" s="25" t="s">
        <v>1542</v>
      </c>
      <c r="C130" s="25" t="s">
        <v>1467</v>
      </c>
      <c r="D130" s="25" t="s">
        <v>1490</v>
      </c>
      <c r="E130" s="25" t="s">
        <v>1700</v>
      </c>
      <c r="F130" s="25" t="s">
        <v>54</v>
      </c>
      <c r="G130" s="32">
        <v>2018</v>
      </c>
      <c r="H130" s="26" t="s">
        <v>1682</v>
      </c>
      <c r="I130" s="25">
        <v>388</v>
      </c>
      <c r="J130" s="25">
        <v>500</v>
      </c>
      <c r="K130">
        <f t="shared" si="1"/>
        <v>0.22554890219560875</v>
      </c>
      <c r="L130">
        <f>IFERROR(K130*VLOOKUP(B130,商誉度正向!$B$1:$F$166,5,FALSE),0)</f>
        <v>3.8343313373253487</v>
      </c>
    </row>
    <row r="131" spans="1:12">
      <c r="A131" s="32">
        <v>1</v>
      </c>
      <c r="B131" s="25" t="s">
        <v>1503</v>
      </c>
      <c r="C131" s="25" t="s">
        <v>1467</v>
      </c>
      <c r="D131" s="25" t="s">
        <v>1471</v>
      </c>
      <c r="E131" s="25" t="s">
        <v>1702</v>
      </c>
      <c r="F131" s="25" t="s">
        <v>38</v>
      </c>
      <c r="G131" s="32">
        <v>2019</v>
      </c>
      <c r="H131" s="26" t="s">
        <v>1701</v>
      </c>
      <c r="I131" s="25">
        <v>90</v>
      </c>
      <c r="J131" s="25">
        <v>101</v>
      </c>
      <c r="K131">
        <f t="shared" si="1"/>
        <v>0.11764705882352944</v>
      </c>
      <c r="L131">
        <f>IFERROR(K131*VLOOKUP(B131,商誉度正向!$B$1:$F$166,5,FALSE),0)</f>
        <v>1.7647058823529416</v>
      </c>
    </row>
    <row r="132" spans="1:12">
      <c r="A132" s="32">
        <v>2</v>
      </c>
      <c r="B132" s="25" t="s">
        <v>1678</v>
      </c>
      <c r="C132" s="25" t="s">
        <v>1467</v>
      </c>
      <c r="D132" s="25" t="s">
        <v>1471</v>
      </c>
      <c r="E132" s="25" t="s">
        <v>1703</v>
      </c>
      <c r="F132" s="25" t="s">
        <v>38</v>
      </c>
      <c r="G132" s="32">
        <v>2019</v>
      </c>
      <c r="H132" s="26" t="s">
        <v>1701</v>
      </c>
      <c r="I132" s="25">
        <v>32</v>
      </c>
      <c r="J132" s="25">
        <v>101</v>
      </c>
      <c r="K132">
        <f t="shared" si="1"/>
        <v>0.68627450980392157</v>
      </c>
      <c r="L132">
        <f>IFERROR(K132*VLOOKUP(B132,商誉度正向!$B$1:$F$166,5,FALSE),0)</f>
        <v>10.294117647058824</v>
      </c>
    </row>
    <row r="133" spans="1:12">
      <c r="A133" s="32">
        <v>3</v>
      </c>
      <c r="B133" s="25" t="s">
        <v>1536</v>
      </c>
      <c r="C133" s="25" t="s">
        <v>1467</v>
      </c>
      <c r="D133" s="25" t="s">
        <v>1471</v>
      </c>
      <c r="E133" s="25" t="s">
        <v>1478</v>
      </c>
      <c r="F133" s="25" t="s">
        <v>38</v>
      </c>
      <c r="G133" s="32">
        <v>2018</v>
      </c>
      <c r="H133" s="26" t="s">
        <v>1701</v>
      </c>
      <c r="I133" s="25">
        <v>92</v>
      </c>
      <c r="J133" s="25">
        <v>100</v>
      </c>
      <c r="K133">
        <f t="shared" ref="K133:K196" si="2">1-I133/(J133+1)</f>
        <v>8.9108910891089077E-2</v>
      </c>
      <c r="L133">
        <f>IFERROR(K133*VLOOKUP(B133,商誉度正向!$B$1:$F$166,5,FALSE),0)</f>
        <v>0.98019801980197985</v>
      </c>
    </row>
    <row r="134" spans="1:12">
      <c r="A134" s="32">
        <v>4</v>
      </c>
      <c r="B134" s="25" t="s">
        <v>1704</v>
      </c>
      <c r="C134" s="25" t="s">
        <v>1467</v>
      </c>
      <c r="D134" s="25" t="s">
        <v>1471</v>
      </c>
      <c r="E134" s="25" t="s">
        <v>1488</v>
      </c>
      <c r="F134" s="25" t="s">
        <v>38</v>
      </c>
      <c r="G134" s="32">
        <v>2018</v>
      </c>
      <c r="H134" s="26" t="s">
        <v>1701</v>
      </c>
      <c r="I134" s="25">
        <v>17</v>
      </c>
      <c r="J134" s="25">
        <v>101</v>
      </c>
      <c r="K134">
        <f t="shared" si="2"/>
        <v>0.83333333333333337</v>
      </c>
      <c r="L134">
        <f>IFERROR(K134*VLOOKUP(B134,商誉度正向!$B$1:$F$166,5,FALSE),0)</f>
        <v>9.1666666666666679</v>
      </c>
    </row>
    <row r="135" spans="1:12">
      <c r="A135" s="32">
        <v>5</v>
      </c>
      <c r="B135" s="25" t="s">
        <v>1705</v>
      </c>
      <c r="C135" s="25" t="s">
        <v>1467</v>
      </c>
      <c r="D135" s="25" t="s">
        <v>1471</v>
      </c>
      <c r="E135" s="25" t="s">
        <v>1478</v>
      </c>
      <c r="F135" s="25" t="s">
        <v>38</v>
      </c>
      <c r="G135" s="32">
        <v>2018</v>
      </c>
      <c r="H135" s="26" t="s">
        <v>1701</v>
      </c>
      <c r="I135" s="25">
        <v>92</v>
      </c>
      <c r="J135" s="25">
        <v>101</v>
      </c>
      <c r="K135">
        <f t="shared" si="2"/>
        <v>9.8039215686274495E-2</v>
      </c>
      <c r="L135">
        <f>IFERROR(K135*VLOOKUP(B135,商誉度正向!$B$1:$F$166,5,FALSE),0)</f>
        <v>1.0784313725490193</v>
      </c>
    </row>
    <row r="136" spans="1:12">
      <c r="A136" s="32">
        <v>1</v>
      </c>
      <c r="B136" s="25" t="s">
        <v>1708</v>
      </c>
      <c r="C136" s="25" t="s">
        <v>1467</v>
      </c>
      <c r="D136" s="25" t="s">
        <v>1709</v>
      </c>
      <c r="E136" s="25" t="s">
        <v>1652</v>
      </c>
      <c r="F136" s="25" t="s">
        <v>34</v>
      </c>
      <c r="G136" s="32">
        <v>2020</v>
      </c>
      <c r="H136" s="26" t="s">
        <v>1707</v>
      </c>
      <c r="I136" s="25">
        <v>28</v>
      </c>
      <c r="J136" s="25">
        <v>500</v>
      </c>
      <c r="K136">
        <f t="shared" si="2"/>
        <v>0.94411177644710575</v>
      </c>
      <c r="L136">
        <f>IFERROR(K136*VLOOKUP(B136,商誉度正向!$B$1:$F$166,5,FALSE),0)</f>
        <v>11.32934131736527</v>
      </c>
    </row>
    <row r="137" spans="1:12">
      <c r="A137" s="32">
        <v>2</v>
      </c>
      <c r="B137" s="25" t="s">
        <v>1685</v>
      </c>
      <c r="C137" s="25" t="s">
        <v>1467</v>
      </c>
      <c r="D137" s="25" t="s">
        <v>1686</v>
      </c>
      <c r="E137" s="25" t="s">
        <v>1494</v>
      </c>
      <c r="F137" s="25" t="s">
        <v>34</v>
      </c>
      <c r="G137" s="32">
        <v>2020</v>
      </c>
      <c r="H137" s="26" t="s">
        <v>1707</v>
      </c>
      <c r="I137" s="25">
        <v>6</v>
      </c>
      <c r="J137" s="25">
        <v>100</v>
      </c>
      <c r="K137">
        <f t="shared" si="2"/>
        <v>0.94059405940594054</v>
      </c>
      <c r="L137">
        <f>IFERROR(K137*VLOOKUP(B137,商誉度正向!$B$1:$F$166,5,FALSE),0)</f>
        <v>12.227722772277227</v>
      </c>
    </row>
    <row r="138" spans="1:12">
      <c r="A138" s="32">
        <v>3</v>
      </c>
      <c r="B138" s="25" t="s">
        <v>1583</v>
      </c>
      <c r="C138" s="25" t="s">
        <v>1467</v>
      </c>
      <c r="D138" s="25" t="s">
        <v>1498</v>
      </c>
      <c r="E138" s="25" t="s">
        <v>1600</v>
      </c>
      <c r="F138" s="25" t="s">
        <v>34</v>
      </c>
      <c r="G138" s="32">
        <v>2020</v>
      </c>
      <c r="H138" s="26" t="s">
        <v>1707</v>
      </c>
      <c r="I138" s="25">
        <v>91</v>
      </c>
      <c r="J138" s="25">
        <v>100</v>
      </c>
      <c r="K138">
        <f t="shared" si="2"/>
        <v>9.9009900990098987E-2</v>
      </c>
      <c r="L138">
        <f>IFERROR(K138*VLOOKUP(B138,商誉度正向!$B$1:$F$166,5,FALSE),0)</f>
        <v>2.4752475247524748</v>
      </c>
    </row>
    <row r="139" spans="1:12">
      <c r="A139" s="32">
        <v>4</v>
      </c>
      <c r="B139" s="25" t="s">
        <v>1489</v>
      </c>
      <c r="C139" s="25" t="s">
        <v>1467</v>
      </c>
      <c r="D139" s="25" t="s">
        <v>1490</v>
      </c>
      <c r="E139" s="25" t="s">
        <v>1710</v>
      </c>
      <c r="F139" s="25" t="s">
        <v>34</v>
      </c>
      <c r="G139" s="32">
        <v>2020</v>
      </c>
      <c r="H139" s="26" t="s">
        <v>1707</v>
      </c>
      <c r="I139" s="25">
        <v>240</v>
      </c>
      <c r="J139" s="25">
        <v>500</v>
      </c>
      <c r="K139">
        <f t="shared" si="2"/>
        <v>0.52095808383233533</v>
      </c>
      <c r="L139">
        <f>IFERROR(K139*VLOOKUP(B139,商誉度正向!$B$1:$F$166,5,FALSE),0)</f>
        <v>14.58682634730539</v>
      </c>
    </row>
    <row r="140" spans="1:12">
      <c r="A140" s="32">
        <v>5</v>
      </c>
      <c r="B140" s="25" t="s">
        <v>1500</v>
      </c>
      <c r="C140" s="25" t="s">
        <v>1474</v>
      </c>
      <c r="D140" s="25" t="s">
        <v>1471</v>
      </c>
      <c r="E140" s="25" t="s">
        <v>1711</v>
      </c>
      <c r="F140" s="25" t="s">
        <v>33</v>
      </c>
      <c r="G140" s="32">
        <v>2019</v>
      </c>
      <c r="H140" s="26" t="s">
        <v>1707</v>
      </c>
      <c r="I140" s="25">
        <v>30</v>
      </c>
      <c r="J140" s="25">
        <v>101</v>
      </c>
      <c r="K140">
        <f t="shared" si="2"/>
        <v>0.70588235294117641</v>
      </c>
      <c r="L140">
        <f>IFERROR(K140*VLOOKUP(B140,商誉度正向!$B$1:$F$166,5,FALSE),0)</f>
        <v>10.588235294117647</v>
      </c>
    </row>
    <row r="141" spans="1:12">
      <c r="A141" s="32">
        <v>6</v>
      </c>
      <c r="B141" s="25" t="s">
        <v>1503</v>
      </c>
      <c r="C141" s="25" t="s">
        <v>1467</v>
      </c>
      <c r="D141" s="25" t="s">
        <v>1471</v>
      </c>
      <c r="E141" s="25" t="s">
        <v>1615</v>
      </c>
      <c r="F141" s="25" t="s">
        <v>34</v>
      </c>
      <c r="G141" s="32">
        <v>2019</v>
      </c>
      <c r="H141" s="26" t="s">
        <v>1707</v>
      </c>
      <c r="I141" s="25">
        <v>31</v>
      </c>
      <c r="J141" s="25">
        <v>101</v>
      </c>
      <c r="K141">
        <f t="shared" si="2"/>
        <v>0.69607843137254899</v>
      </c>
      <c r="L141">
        <f>IFERROR(K141*VLOOKUP(B141,商誉度正向!$B$1:$F$166,5,FALSE),0)</f>
        <v>10.441176470588236</v>
      </c>
    </row>
    <row r="142" spans="1:12">
      <c r="A142" s="32">
        <v>7</v>
      </c>
      <c r="B142" s="25" t="s">
        <v>1693</v>
      </c>
      <c r="C142" s="25" t="s">
        <v>1467</v>
      </c>
      <c r="D142" s="25" t="s">
        <v>1471</v>
      </c>
      <c r="E142" s="25" t="s">
        <v>1712</v>
      </c>
      <c r="F142" s="25" t="s">
        <v>34</v>
      </c>
      <c r="G142" s="32">
        <v>2019</v>
      </c>
      <c r="H142" s="26" t="s">
        <v>1707</v>
      </c>
      <c r="I142" s="25">
        <v>113</v>
      </c>
      <c r="J142" s="25">
        <v>200</v>
      </c>
      <c r="K142">
        <f t="shared" si="2"/>
        <v>0.43781094527363185</v>
      </c>
      <c r="L142">
        <f>IFERROR(K142*VLOOKUP(B142,商誉度正向!$B$1:$F$166,5,FALSE),0)</f>
        <v>4.8159203980099505</v>
      </c>
    </row>
    <row r="143" spans="1:12">
      <c r="A143" s="32">
        <v>8</v>
      </c>
      <c r="B143" s="25" t="s">
        <v>1516</v>
      </c>
      <c r="C143" s="25" t="s">
        <v>1467</v>
      </c>
      <c r="D143" s="25" t="s">
        <v>1490</v>
      </c>
      <c r="E143" s="25" t="s">
        <v>1713</v>
      </c>
      <c r="F143" s="25" t="s">
        <v>34</v>
      </c>
      <c r="G143" s="32">
        <v>2019</v>
      </c>
      <c r="H143" s="26" t="s">
        <v>1707</v>
      </c>
      <c r="I143" s="25">
        <v>237</v>
      </c>
      <c r="J143" s="25">
        <v>500</v>
      </c>
      <c r="K143">
        <f t="shared" si="2"/>
        <v>0.52694610778443107</v>
      </c>
      <c r="L143">
        <f>IFERROR(K143*VLOOKUP(B143,商誉度正向!$B$1:$F$166,5,FALSE),0)</f>
        <v>11.592814371257484</v>
      </c>
    </row>
    <row r="144" spans="1:12">
      <c r="A144" s="32">
        <v>9</v>
      </c>
      <c r="B144" s="25" t="s">
        <v>1536</v>
      </c>
      <c r="C144" s="25" t="s">
        <v>1467</v>
      </c>
      <c r="D144" s="25" t="s">
        <v>1471</v>
      </c>
      <c r="E144" s="25" t="s">
        <v>1662</v>
      </c>
      <c r="F144" s="25" t="s">
        <v>34</v>
      </c>
      <c r="G144" s="32">
        <v>2018</v>
      </c>
      <c r="H144" s="26" t="s">
        <v>1707</v>
      </c>
      <c r="I144" s="25">
        <v>27</v>
      </c>
      <c r="J144" s="25">
        <v>100</v>
      </c>
      <c r="K144">
        <f t="shared" si="2"/>
        <v>0.73267326732673266</v>
      </c>
      <c r="L144">
        <f>IFERROR(K144*VLOOKUP(B144,商誉度正向!$B$1:$F$166,5,FALSE),0)</f>
        <v>8.0594059405940595</v>
      </c>
    </row>
    <row r="145" spans="1:12">
      <c r="A145" s="32">
        <v>10</v>
      </c>
      <c r="B145" s="25" t="s">
        <v>1540</v>
      </c>
      <c r="C145" s="25" t="s">
        <v>1467</v>
      </c>
      <c r="D145" s="25" t="s">
        <v>1490</v>
      </c>
      <c r="E145" s="25" t="s">
        <v>1714</v>
      </c>
      <c r="F145" s="25" t="s">
        <v>34</v>
      </c>
      <c r="G145" s="32">
        <v>2018</v>
      </c>
      <c r="H145" s="26" t="s">
        <v>1707</v>
      </c>
      <c r="I145" s="25">
        <v>297</v>
      </c>
      <c r="J145" s="25">
        <v>500</v>
      </c>
      <c r="K145">
        <f t="shared" si="2"/>
        <v>0.40718562874251496</v>
      </c>
      <c r="L145">
        <f>IFERROR(K145*VLOOKUP(B145,商誉度正向!$B$1:$F$166,5,FALSE),0)</f>
        <v>6.9221556886227544</v>
      </c>
    </row>
    <row r="146" spans="1:12">
      <c r="A146" s="32">
        <v>11</v>
      </c>
      <c r="B146" s="25" t="s">
        <v>1542</v>
      </c>
      <c r="C146" s="25" t="s">
        <v>1467</v>
      </c>
      <c r="D146" s="25" t="s">
        <v>1490</v>
      </c>
      <c r="E146" s="25" t="s">
        <v>1714</v>
      </c>
      <c r="F146" s="25" t="s">
        <v>34</v>
      </c>
      <c r="G146" s="32">
        <v>2018</v>
      </c>
      <c r="H146" s="26" t="s">
        <v>1707</v>
      </c>
      <c r="I146" s="25">
        <v>297</v>
      </c>
      <c r="J146" s="25">
        <v>500</v>
      </c>
      <c r="K146">
        <f t="shared" si="2"/>
        <v>0.40718562874251496</v>
      </c>
      <c r="L146">
        <f>IFERROR(K146*VLOOKUP(B146,商誉度正向!$B$1:$F$166,5,FALSE),0)</f>
        <v>6.9221556886227544</v>
      </c>
    </row>
    <row r="147" spans="1:12">
      <c r="A147" s="32">
        <v>1</v>
      </c>
      <c r="B147" s="25" t="s">
        <v>1708</v>
      </c>
      <c r="C147" s="25" t="s">
        <v>1467</v>
      </c>
      <c r="D147" s="25" t="s">
        <v>1709</v>
      </c>
      <c r="E147" s="25" t="s">
        <v>1530</v>
      </c>
      <c r="F147" s="25" t="s">
        <v>28</v>
      </c>
      <c r="G147" s="32">
        <v>2020</v>
      </c>
      <c r="H147" s="26" t="s">
        <v>1715</v>
      </c>
      <c r="I147" s="25">
        <v>23</v>
      </c>
      <c r="J147" s="25">
        <v>500</v>
      </c>
      <c r="K147">
        <f t="shared" si="2"/>
        <v>0.95409181636726548</v>
      </c>
      <c r="L147">
        <f>IFERROR(K147*VLOOKUP(B147,商誉度正向!$B$1:$F$166,5,FALSE),0)</f>
        <v>11.449101796407186</v>
      </c>
    </row>
    <row r="148" spans="1:12">
      <c r="A148" s="32">
        <v>2</v>
      </c>
      <c r="B148" s="25" t="s">
        <v>1503</v>
      </c>
      <c r="C148" s="25" t="s">
        <v>1467</v>
      </c>
      <c r="D148" s="25" t="s">
        <v>1471</v>
      </c>
      <c r="E148" s="25" t="s">
        <v>1716</v>
      </c>
      <c r="F148" s="25" t="s">
        <v>28</v>
      </c>
      <c r="G148" s="32">
        <v>2019</v>
      </c>
      <c r="H148" s="26" t="s">
        <v>1715</v>
      </c>
      <c r="I148" s="25">
        <v>79</v>
      </c>
      <c r="J148" s="25">
        <v>101</v>
      </c>
      <c r="K148">
        <f t="shared" si="2"/>
        <v>0.22549019607843135</v>
      </c>
      <c r="L148">
        <f>IFERROR(K148*VLOOKUP(B148,商誉度正向!$B$1:$F$166,5,FALSE),0)</f>
        <v>3.3823529411764701</v>
      </c>
    </row>
    <row r="149" spans="1:12">
      <c r="A149" s="32">
        <v>3</v>
      </c>
      <c r="B149" s="25" t="s">
        <v>1717</v>
      </c>
      <c r="C149" s="25" t="s">
        <v>1467</v>
      </c>
      <c r="D149" s="25" t="s">
        <v>1471</v>
      </c>
      <c r="E149" s="25" t="s">
        <v>1617</v>
      </c>
      <c r="F149" s="25" t="s">
        <v>28</v>
      </c>
      <c r="G149" s="32">
        <v>2019</v>
      </c>
      <c r="H149" s="26" t="s">
        <v>1715</v>
      </c>
      <c r="I149" s="25">
        <v>16</v>
      </c>
      <c r="J149" s="25">
        <v>50</v>
      </c>
      <c r="K149">
        <f t="shared" si="2"/>
        <v>0.68627450980392157</v>
      </c>
      <c r="L149">
        <f>IFERROR(K149*VLOOKUP(B149,商誉度正向!$B$1:$F$166,5,FALSE),0)</f>
        <v>10.294117647058824</v>
      </c>
    </row>
    <row r="150" spans="1:12">
      <c r="A150" s="32">
        <v>4</v>
      </c>
      <c r="B150" s="25" t="s">
        <v>1718</v>
      </c>
      <c r="C150" s="25" t="s">
        <v>1467</v>
      </c>
      <c r="D150" s="25" t="s">
        <v>1719</v>
      </c>
      <c r="E150" s="25" t="s">
        <v>1690</v>
      </c>
      <c r="F150" s="25" t="s">
        <v>28</v>
      </c>
      <c r="G150" s="32">
        <v>2019</v>
      </c>
      <c r="H150" s="26" t="s">
        <v>1715</v>
      </c>
      <c r="I150" s="25">
        <v>54</v>
      </c>
      <c r="J150" s="25">
        <v>500</v>
      </c>
      <c r="K150">
        <f t="shared" si="2"/>
        <v>0.89221556886227549</v>
      </c>
      <c r="L150">
        <f>IFERROR(K150*VLOOKUP(B150,商誉度正向!$B$1:$F$166,5,FALSE),0)</f>
        <v>9.8143712574850301</v>
      </c>
    </row>
    <row r="151" spans="1:12">
      <c r="A151" s="32">
        <v>5</v>
      </c>
      <c r="B151" s="25" t="s">
        <v>1720</v>
      </c>
      <c r="C151" s="25" t="s">
        <v>1467</v>
      </c>
      <c r="D151" s="25" t="s">
        <v>1471</v>
      </c>
      <c r="E151" s="25" t="s">
        <v>1672</v>
      </c>
      <c r="F151" s="25" t="s">
        <v>28</v>
      </c>
      <c r="G151" s="32">
        <v>2018</v>
      </c>
      <c r="H151" s="26" t="s">
        <v>1715</v>
      </c>
      <c r="I151" s="25">
        <v>12</v>
      </c>
      <c r="J151" s="25">
        <v>50</v>
      </c>
      <c r="K151">
        <f t="shared" si="2"/>
        <v>0.76470588235294112</v>
      </c>
      <c r="L151">
        <f>IFERROR(K151*VLOOKUP(B151,商誉度正向!$B$1:$F$166,5,FALSE),0)</f>
        <v>8.4117647058823515</v>
      </c>
    </row>
    <row r="152" spans="1:12">
      <c r="A152" s="32">
        <v>6</v>
      </c>
      <c r="B152" s="25" t="s">
        <v>1721</v>
      </c>
      <c r="C152" s="25" t="s">
        <v>1467</v>
      </c>
      <c r="D152" s="25" t="s">
        <v>1719</v>
      </c>
      <c r="E152" s="25" t="s">
        <v>1722</v>
      </c>
      <c r="F152" s="25" t="s">
        <v>28</v>
      </c>
      <c r="G152" s="32">
        <v>2018</v>
      </c>
      <c r="H152" s="26" t="s">
        <v>1715</v>
      </c>
      <c r="I152" s="25">
        <v>49</v>
      </c>
      <c r="J152" s="25">
        <v>100</v>
      </c>
      <c r="K152">
        <f t="shared" si="2"/>
        <v>0.51485148514851486</v>
      </c>
      <c r="L152">
        <f>IFERROR(K152*VLOOKUP(B152,商誉度正向!$B$1:$F$166,5,FALSE),0)</f>
        <v>5.1485148514851486</v>
      </c>
    </row>
    <row r="153" spans="1:12">
      <c r="A153" s="32">
        <v>1</v>
      </c>
      <c r="B153" s="25" t="s">
        <v>1521</v>
      </c>
      <c r="C153" s="25" t="s">
        <v>1467</v>
      </c>
      <c r="D153" s="25" t="s">
        <v>1522</v>
      </c>
      <c r="E153" s="25" t="s">
        <v>1724</v>
      </c>
      <c r="F153" s="25" t="s">
        <v>1725</v>
      </c>
      <c r="G153" s="32">
        <v>2019</v>
      </c>
      <c r="H153" s="26" t="s">
        <v>1723</v>
      </c>
      <c r="I153" s="25">
        <v>59</v>
      </c>
      <c r="J153" s="25">
        <v>100</v>
      </c>
      <c r="K153">
        <f t="shared" si="2"/>
        <v>0.41584158415841588</v>
      </c>
      <c r="L153">
        <f>IFERROR(K153*VLOOKUP(B153,商誉度正向!$B$1:$F$166,5,FALSE),0)</f>
        <v>5.4059405940594063</v>
      </c>
    </row>
    <row r="154" spans="1:12">
      <c r="A154" s="32">
        <v>1</v>
      </c>
      <c r="B154" s="25" t="s">
        <v>1559</v>
      </c>
      <c r="C154" s="25" t="s">
        <v>1467</v>
      </c>
      <c r="D154" s="25" t="s">
        <v>1493</v>
      </c>
      <c r="E154" s="25" t="s">
        <v>1726</v>
      </c>
      <c r="F154" s="25" t="s">
        <v>1732</v>
      </c>
      <c r="G154" s="32">
        <v>2020</v>
      </c>
      <c r="H154" s="26" t="s">
        <v>1706</v>
      </c>
      <c r="I154" s="25">
        <v>73</v>
      </c>
      <c r="J154" s="25">
        <v>100</v>
      </c>
      <c r="K154">
        <f t="shared" si="2"/>
        <v>0.27722772277227725</v>
      </c>
      <c r="L154">
        <f>IFERROR(K154*VLOOKUP(B154,商誉度正向!$B$1:$F$166,5,FALSE),0)</f>
        <v>4.1584158415841586</v>
      </c>
    </row>
    <row r="155" spans="1:12">
      <c r="A155" s="32">
        <v>1</v>
      </c>
      <c r="B155" s="25" t="s">
        <v>1538</v>
      </c>
      <c r="C155" s="25" t="s">
        <v>1474</v>
      </c>
      <c r="D155" s="25" t="s">
        <v>1471</v>
      </c>
      <c r="E155" s="25" t="s">
        <v>1727</v>
      </c>
      <c r="F155" s="25" t="s">
        <v>1728</v>
      </c>
      <c r="G155" s="32">
        <v>2018</v>
      </c>
      <c r="H155" s="26" t="s">
        <v>1675</v>
      </c>
      <c r="I155" s="25">
        <v>482</v>
      </c>
      <c r="J155" s="25">
        <v>1000</v>
      </c>
      <c r="K155">
        <f t="shared" si="2"/>
        <v>0.51848151848151847</v>
      </c>
      <c r="L155">
        <f>IFERROR(K155*VLOOKUP(B155,商誉度正向!$B$1:$F$166,5,FALSE),0)</f>
        <v>5.7032967032967035</v>
      </c>
    </row>
    <row r="156" spans="1:12">
      <c r="A156" s="32">
        <v>1</v>
      </c>
      <c r="B156" s="25" t="s">
        <v>1730</v>
      </c>
      <c r="C156" s="25" t="s">
        <v>1467</v>
      </c>
      <c r="D156" s="25" t="s">
        <v>1471</v>
      </c>
      <c r="E156" s="25" t="s">
        <v>1731</v>
      </c>
      <c r="F156" s="25" t="s">
        <v>1733</v>
      </c>
      <c r="G156" s="32">
        <v>2020</v>
      </c>
      <c r="H156" s="26" t="s">
        <v>1729</v>
      </c>
      <c r="I156" s="25">
        <v>11</v>
      </c>
      <c r="J156" s="25">
        <v>30</v>
      </c>
      <c r="K156">
        <f t="shared" si="2"/>
        <v>0.64516129032258063</v>
      </c>
      <c r="L156">
        <f>IFERROR(K156*VLOOKUP(B156,商誉度正向!$B$1:$F$166,5,FALSE),0)</f>
        <v>14.193548387096774</v>
      </c>
    </row>
    <row r="157" spans="1:12">
      <c r="A157" s="32">
        <v>1</v>
      </c>
      <c r="B157" s="25" t="s">
        <v>1642</v>
      </c>
      <c r="C157" s="25" t="s">
        <v>1467</v>
      </c>
      <c r="D157" s="25" t="s">
        <v>1643</v>
      </c>
      <c r="E157" s="25" t="s">
        <v>1690</v>
      </c>
      <c r="F157" s="25" t="s">
        <v>183</v>
      </c>
      <c r="G157" s="32">
        <v>2020</v>
      </c>
      <c r="H157" s="26" t="s">
        <v>1734</v>
      </c>
      <c r="I157" s="25">
        <v>54</v>
      </c>
      <c r="J157" s="25">
        <v>100</v>
      </c>
      <c r="K157">
        <f t="shared" si="2"/>
        <v>0.46534653465346532</v>
      </c>
      <c r="L157">
        <f>IFERROR(K157*VLOOKUP(B157,商誉度正向!$B$1:$F$166,5,FALSE),0)</f>
        <v>8.8415841584158414</v>
      </c>
    </row>
    <row r="158" spans="1:12">
      <c r="A158" s="32">
        <v>2</v>
      </c>
      <c r="B158" s="25" t="s">
        <v>1568</v>
      </c>
      <c r="C158" s="25" t="s">
        <v>1467</v>
      </c>
      <c r="D158" s="25" t="s">
        <v>1569</v>
      </c>
      <c r="E158" s="25" t="s">
        <v>1735</v>
      </c>
      <c r="F158" s="25" t="s">
        <v>183</v>
      </c>
      <c r="G158" s="32">
        <v>2020</v>
      </c>
      <c r="H158" s="26" t="s">
        <v>1734</v>
      </c>
      <c r="I158" s="25">
        <v>326</v>
      </c>
      <c r="J158" s="25">
        <v>500</v>
      </c>
      <c r="K158">
        <f t="shared" si="2"/>
        <v>0.34930139720558884</v>
      </c>
      <c r="L158">
        <f>IFERROR(K158*VLOOKUP(B158,商誉度正向!$B$1:$F$166,5,FALSE),0)</f>
        <v>6.6367265469061882</v>
      </c>
    </row>
    <row r="159" spans="1:12">
      <c r="A159" s="32">
        <v>3</v>
      </c>
      <c r="B159" s="25" t="s">
        <v>1646</v>
      </c>
      <c r="C159" s="25" t="s">
        <v>1467</v>
      </c>
      <c r="D159" s="25" t="s">
        <v>1647</v>
      </c>
      <c r="E159" s="25" t="s">
        <v>1736</v>
      </c>
      <c r="F159" s="25" t="s">
        <v>183</v>
      </c>
      <c r="G159" s="32">
        <v>2020</v>
      </c>
      <c r="H159" s="26" t="s">
        <v>1734</v>
      </c>
      <c r="I159" s="25">
        <v>363</v>
      </c>
      <c r="J159" s="25">
        <v>500</v>
      </c>
      <c r="K159">
        <f t="shared" si="2"/>
        <v>0.27544910179640714</v>
      </c>
      <c r="L159">
        <f>IFERROR(K159*VLOOKUP(B159,商誉度正向!$B$1:$F$166,5,FALSE),0)</f>
        <v>6.8862275449101782</v>
      </c>
    </row>
    <row r="160" spans="1:12">
      <c r="A160" s="32">
        <v>4</v>
      </c>
      <c r="B160" s="25" t="s">
        <v>1466</v>
      </c>
      <c r="C160" s="25" t="s">
        <v>1467</v>
      </c>
      <c r="D160" s="25" t="s">
        <v>1468</v>
      </c>
      <c r="E160" s="25" t="s">
        <v>1737</v>
      </c>
      <c r="F160" s="25" t="s">
        <v>183</v>
      </c>
      <c r="G160" s="32">
        <v>2020</v>
      </c>
      <c r="H160" s="26" t="s">
        <v>1734</v>
      </c>
      <c r="I160" s="25">
        <v>420</v>
      </c>
      <c r="J160" s="25">
        <v>2000</v>
      </c>
      <c r="K160">
        <f t="shared" si="2"/>
        <v>0.79010494752623694</v>
      </c>
      <c r="L160">
        <f>IFERROR(K160*VLOOKUP(B160,商誉度正向!$B$1:$F$166,5,FALSE),0)</f>
        <v>19.752623688155925</v>
      </c>
    </row>
    <row r="161" spans="1:12">
      <c r="A161" s="32">
        <v>5</v>
      </c>
      <c r="B161" s="25" t="s">
        <v>1559</v>
      </c>
      <c r="C161" s="25" t="s">
        <v>1467</v>
      </c>
      <c r="D161" s="25" t="s">
        <v>1493</v>
      </c>
      <c r="E161" s="25" t="s">
        <v>1738</v>
      </c>
      <c r="F161" s="25" t="s">
        <v>183</v>
      </c>
      <c r="G161" s="32">
        <v>2020</v>
      </c>
      <c r="H161" s="26" t="s">
        <v>1734</v>
      </c>
      <c r="I161" s="25">
        <v>40</v>
      </c>
      <c r="J161" s="25">
        <v>100</v>
      </c>
      <c r="K161">
        <f t="shared" si="2"/>
        <v>0.60396039603960394</v>
      </c>
      <c r="L161">
        <f>IFERROR(K161*VLOOKUP(B161,商誉度正向!$B$1:$F$166,5,FALSE),0)</f>
        <v>9.0594059405940595</v>
      </c>
    </row>
    <row r="162" spans="1:12">
      <c r="A162" s="32">
        <v>6</v>
      </c>
      <c r="B162" s="25" t="s">
        <v>1500</v>
      </c>
      <c r="C162" s="25" t="s">
        <v>1474</v>
      </c>
      <c r="D162" s="25" t="s">
        <v>1471</v>
      </c>
      <c r="E162" s="25" t="s">
        <v>1669</v>
      </c>
      <c r="F162" s="25" t="s">
        <v>182</v>
      </c>
      <c r="G162" s="32">
        <v>2019</v>
      </c>
      <c r="H162" s="26" t="s">
        <v>1734</v>
      </c>
      <c r="I162" s="25">
        <v>57</v>
      </c>
      <c r="J162" s="25">
        <v>101</v>
      </c>
      <c r="K162">
        <f t="shared" si="2"/>
        <v>0.44117647058823528</v>
      </c>
      <c r="L162">
        <f>IFERROR(K162*VLOOKUP(B162,商誉度正向!$B$1:$F$166,5,FALSE),0)</f>
        <v>6.617647058823529</v>
      </c>
    </row>
    <row r="163" spans="1:12">
      <c r="A163" s="32">
        <v>7</v>
      </c>
      <c r="B163" s="25" t="s">
        <v>1502</v>
      </c>
      <c r="C163" s="25" t="s">
        <v>1467</v>
      </c>
      <c r="D163" s="25" t="s">
        <v>1471</v>
      </c>
      <c r="E163" s="25" t="s">
        <v>1739</v>
      </c>
      <c r="F163" s="25" t="s">
        <v>183</v>
      </c>
      <c r="G163" s="32">
        <v>2019</v>
      </c>
      <c r="H163" s="26" t="s">
        <v>1734</v>
      </c>
      <c r="I163" s="25">
        <v>48</v>
      </c>
      <c r="J163" s="25">
        <v>100</v>
      </c>
      <c r="K163">
        <f t="shared" si="2"/>
        <v>0.52475247524752477</v>
      </c>
      <c r="L163">
        <f>IFERROR(K163*VLOOKUP(B163,商誉度正向!$B$1:$F$166,5,FALSE),0)</f>
        <v>7.8712871287128721</v>
      </c>
    </row>
    <row r="164" spans="1:12">
      <c r="A164" s="32">
        <v>8</v>
      </c>
      <c r="B164" s="25" t="s">
        <v>1503</v>
      </c>
      <c r="C164" s="25" t="s">
        <v>1467</v>
      </c>
      <c r="D164" s="25" t="s">
        <v>1471</v>
      </c>
      <c r="E164" s="25" t="s">
        <v>1667</v>
      </c>
      <c r="F164" s="25" t="s">
        <v>183</v>
      </c>
      <c r="G164" s="32">
        <v>2019</v>
      </c>
      <c r="H164" s="26" t="s">
        <v>1734</v>
      </c>
      <c r="I164" s="25">
        <v>33</v>
      </c>
      <c r="J164" s="25">
        <v>101</v>
      </c>
      <c r="K164">
        <f t="shared" si="2"/>
        <v>0.67647058823529416</v>
      </c>
      <c r="L164">
        <f>IFERROR(K164*VLOOKUP(B164,商誉度正向!$B$1:$F$166,5,FALSE),0)</f>
        <v>10.147058823529413</v>
      </c>
    </row>
    <row r="165" spans="1:12">
      <c r="A165" s="32">
        <v>9</v>
      </c>
      <c r="B165" s="25" t="s">
        <v>1691</v>
      </c>
      <c r="C165" s="25" t="s">
        <v>1467</v>
      </c>
      <c r="D165" s="25" t="s">
        <v>1471</v>
      </c>
      <c r="E165" s="25" t="s">
        <v>1740</v>
      </c>
      <c r="F165" s="25" t="s">
        <v>183</v>
      </c>
      <c r="G165" s="32">
        <v>2019</v>
      </c>
      <c r="H165" s="26" t="s">
        <v>1734</v>
      </c>
      <c r="I165" s="25">
        <v>189</v>
      </c>
      <c r="J165" s="25">
        <v>300</v>
      </c>
      <c r="K165">
        <f t="shared" si="2"/>
        <v>0.37209302325581395</v>
      </c>
      <c r="L165">
        <f>IFERROR(K165*VLOOKUP(B165,商誉度正向!$B$1:$F$166,5,FALSE),0)</f>
        <v>4.0930232558139537</v>
      </c>
    </row>
    <row r="166" spans="1:12">
      <c r="A166" s="32">
        <v>10</v>
      </c>
      <c r="B166" s="25" t="s">
        <v>1523</v>
      </c>
      <c r="C166" s="25" t="s">
        <v>1467</v>
      </c>
      <c r="D166" s="25" t="s">
        <v>1524</v>
      </c>
      <c r="E166" s="25" t="s">
        <v>1650</v>
      </c>
      <c r="F166" s="25" t="s">
        <v>183</v>
      </c>
      <c r="G166" s="32">
        <v>2019</v>
      </c>
      <c r="H166" s="26" t="s">
        <v>1734</v>
      </c>
      <c r="I166" s="25">
        <v>51</v>
      </c>
      <c r="J166" s="25">
        <v>100</v>
      </c>
      <c r="K166">
        <f t="shared" si="2"/>
        <v>0.49504950495049505</v>
      </c>
      <c r="L166">
        <f>IFERROR(K166*VLOOKUP(B166,商誉度正向!$B$1:$F$166,5,FALSE),0)</f>
        <v>6.435643564356436</v>
      </c>
    </row>
    <row r="167" spans="1:12">
      <c r="A167" s="32">
        <v>11</v>
      </c>
      <c r="B167" s="25" t="s">
        <v>1696</v>
      </c>
      <c r="C167" s="25" t="s">
        <v>1467</v>
      </c>
      <c r="D167" s="25" t="s">
        <v>1697</v>
      </c>
      <c r="E167" s="25" t="s">
        <v>1741</v>
      </c>
      <c r="F167" s="25" t="s">
        <v>183</v>
      </c>
      <c r="G167" s="32">
        <v>2019</v>
      </c>
      <c r="H167" s="26" t="s">
        <v>1734</v>
      </c>
      <c r="I167" s="25">
        <v>223</v>
      </c>
      <c r="J167" s="25">
        <v>500</v>
      </c>
      <c r="K167">
        <f t="shared" si="2"/>
        <v>0.55489021956087825</v>
      </c>
      <c r="L167">
        <f>IFERROR(K167*VLOOKUP(B167,商誉度正向!$B$1:$F$166,5,FALSE),0)</f>
        <v>6.1037924151696608</v>
      </c>
    </row>
    <row r="168" spans="1:12">
      <c r="A168" s="32">
        <v>12</v>
      </c>
      <c r="B168" s="25" t="s">
        <v>1535</v>
      </c>
      <c r="C168" s="25" t="s">
        <v>1474</v>
      </c>
      <c r="D168" s="25" t="s">
        <v>1471</v>
      </c>
      <c r="E168" s="25" t="s">
        <v>1575</v>
      </c>
      <c r="F168" s="25" t="s">
        <v>182</v>
      </c>
      <c r="G168" s="32">
        <v>2018</v>
      </c>
      <c r="H168" s="26" t="s">
        <v>1734</v>
      </c>
      <c r="I168" s="25">
        <v>53</v>
      </c>
      <c r="J168" s="25">
        <v>101</v>
      </c>
      <c r="K168">
        <f t="shared" si="2"/>
        <v>0.48039215686274506</v>
      </c>
      <c r="L168">
        <f>IFERROR(K168*VLOOKUP(B168,商誉度正向!$B$1:$F$166,5,FALSE),0)</f>
        <v>5.284313725490196</v>
      </c>
    </row>
    <row r="169" spans="1:12">
      <c r="A169" s="32">
        <v>13</v>
      </c>
      <c r="B169" s="25" t="s">
        <v>1538</v>
      </c>
      <c r="C169" s="25" t="s">
        <v>1474</v>
      </c>
      <c r="D169" s="25" t="s">
        <v>1471</v>
      </c>
      <c r="E169" s="25" t="s">
        <v>1742</v>
      </c>
      <c r="F169" s="25" t="s">
        <v>182</v>
      </c>
      <c r="G169" s="32">
        <v>2018</v>
      </c>
      <c r="H169" s="26" t="s">
        <v>1734</v>
      </c>
      <c r="I169" s="25">
        <v>775</v>
      </c>
      <c r="J169" s="25">
        <v>1000</v>
      </c>
      <c r="K169">
        <f t="shared" si="2"/>
        <v>0.22577422577422579</v>
      </c>
      <c r="L169">
        <f>IFERROR(K169*VLOOKUP(B169,商誉度正向!$B$1:$F$166,5,FALSE),0)</f>
        <v>2.4835164835164836</v>
      </c>
    </row>
    <row r="170" spans="1:12">
      <c r="A170" s="32">
        <v>1</v>
      </c>
      <c r="B170" s="25" t="s">
        <v>1746</v>
      </c>
      <c r="C170" s="25" t="s">
        <v>1467</v>
      </c>
      <c r="D170" s="25" t="s">
        <v>1747</v>
      </c>
      <c r="E170" s="25" t="s">
        <v>1748</v>
      </c>
      <c r="F170" s="25" t="s">
        <v>179</v>
      </c>
      <c r="G170" s="32">
        <v>2020</v>
      </c>
      <c r="H170" s="26" t="s">
        <v>1745</v>
      </c>
      <c r="I170" s="25">
        <v>84</v>
      </c>
      <c r="J170" s="25">
        <v>100</v>
      </c>
      <c r="K170">
        <f t="shared" si="2"/>
        <v>0.16831683168316836</v>
      </c>
      <c r="L170">
        <f>IFERROR(K170*VLOOKUP(B170,商誉度正向!$B$1:$F$166,5,FALSE),0)</f>
        <v>2.0198019801980203</v>
      </c>
    </row>
    <row r="171" spans="1:12">
      <c r="A171" s="32">
        <v>2</v>
      </c>
      <c r="B171" s="25" t="s">
        <v>1646</v>
      </c>
      <c r="C171" s="25" t="s">
        <v>1467</v>
      </c>
      <c r="D171" s="25" t="s">
        <v>1647</v>
      </c>
      <c r="E171" s="25" t="s">
        <v>1469</v>
      </c>
      <c r="F171" s="25" t="s">
        <v>179</v>
      </c>
      <c r="G171" s="32">
        <v>2020</v>
      </c>
      <c r="H171" s="26" t="s">
        <v>1745</v>
      </c>
      <c r="I171" s="25">
        <v>81</v>
      </c>
      <c r="J171" s="25">
        <v>500</v>
      </c>
      <c r="K171">
        <f t="shared" si="2"/>
        <v>0.83832335329341312</v>
      </c>
      <c r="L171">
        <f>IFERROR(K171*VLOOKUP(B171,商誉度正向!$B$1:$F$166,5,FALSE),0)</f>
        <v>20.958083832335326</v>
      </c>
    </row>
    <row r="172" spans="1:12">
      <c r="A172" s="32">
        <v>3</v>
      </c>
      <c r="B172" s="25" t="s">
        <v>1466</v>
      </c>
      <c r="C172" s="25" t="s">
        <v>1467</v>
      </c>
      <c r="D172" s="25" t="s">
        <v>1468</v>
      </c>
      <c r="E172" s="25" t="s">
        <v>1749</v>
      </c>
      <c r="F172" s="25" t="s">
        <v>179</v>
      </c>
      <c r="G172" s="32">
        <v>2020</v>
      </c>
      <c r="H172" s="26" t="s">
        <v>1745</v>
      </c>
      <c r="I172" s="25">
        <v>105</v>
      </c>
      <c r="J172" s="25">
        <v>2000</v>
      </c>
      <c r="K172">
        <f t="shared" si="2"/>
        <v>0.94752623688155924</v>
      </c>
      <c r="L172">
        <f>IFERROR(K172*VLOOKUP(B172,商誉度正向!$B$1:$F$166,5,FALSE),0)</f>
        <v>23.68815592203898</v>
      </c>
    </row>
    <row r="173" spans="1:12">
      <c r="A173" s="32">
        <v>4</v>
      </c>
      <c r="B173" s="25" t="s">
        <v>1479</v>
      </c>
      <c r="C173" s="25" t="s">
        <v>1474</v>
      </c>
      <c r="D173" s="25" t="s">
        <v>1480</v>
      </c>
      <c r="E173" s="25" t="s">
        <v>1750</v>
      </c>
      <c r="F173" s="25" t="s">
        <v>178</v>
      </c>
      <c r="G173" s="32">
        <v>2020</v>
      </c>
      <c r="H173" s="26" t="s">
        <v>1745</v>
      </c>
      <c r="I173" s="25">
        <v>262</v>
      </c>
      <c r="J173" s="25">
        <v>500</v>
      </c>
      <c r="K173">
        <f t="shared" si="2"/>
        <v>0.47704590818363268</v>
      </c>
      <c r="L173">
        <f>IFERROR(K173*VLOOKUP(B173,商誉度正向!$B$1:$F$166,5,FALSE),0)</f>
        <v>9.0638722554890201</v>
      </c>
    </row>
    <row r="174" spans="1:12">
      <c r="A174" s="32">
        <v>5</v>
      </c>
      <c r="B174" s="25" t="s">
        <v>1484</v>
      </c>
      <c r="C174" s="25" t="s">
        <v>1467</v>
      </c>
      <c r="D174" s="25" t="s">
        <v>1485</v>
      </c>
      <c r="E174" s="25" t="s">
        <v>1751</v>
      </c>
      <c r="F174" s="25" t="s">
        <v>179</v>
      </c>
      <c r="G174" s="32">
        <v>2020</v>
      </c>
      <c r="H174" s="26" t="s">
        <v>1745</v>
      </c>
      <c r="I174" s="25">
        <v>462</v>
      </c>
      <c r="J174" s="25">
        <v>500</v>
      </c>
      <c r="K174">
        <f t="shared" si="2"/>
        <v>7.7844311377245456E-2</v>
      </c>
      <c r="L174">
        <f>IFERROR(K174*VLOOKUP(B174,商誉度正向!$B$1:$F$166,5,FALSE),0)</f>
        <v>1.4790419161676636</v>
      </c>
    </row>
    <row r="175" spans="1:12">
      <c r="A175" s="32">
        <v>6</v>
      </c>
      <c r="B175" s="25" t="s">
        <v>1583</v>
      </c>
      <c r="C175" s="25" t="s">
        <v>1467</v>
      </c>
      <c r="D175" s="25" t="s">
        <v>1498</v>
      </c>
      <c r="E175" s="25" t="s">
        <v>1752</v>
      </c>
      <c r="F175" s="25" t="s">
        <v>179</v>
      </c>
      <c r="G175" s="32">
        <v>2020</v>
      </c>
      <c r="H175" s="26" t="s">
        <v>1745</v>
      </c>
      <c r="I175" s="25">
        <v>18</v>
      </c>
      <c r="J175" s="25">
        <v>100</v>
      </c>
      <c r="K175">
        <f t="shared" si="2"/>
        <v>0.82178217821782185</v>
      </c>
      <c r="L175">
        <f>IFERROR(K175*VLOOKUP(B175,商誉度正向!$B$1:$F$166,5,FALSE),0)</f>
        <v>20.544554455445546</v>
      </c>
    </row>
    <row r="176" spans="1:12">
      <c r="A176" s="32">
        <v>7</v>
      </c>
      <c r="B176" s="25" t="s">
        <v>1753</v>
      </c>
      <c r="C176" s="25" t="s">
        <v>1467</v>
      </c>
      <c r="D176" s="25" t="s">
        <v>1498</v>
      </c>
      <c r="E176" s="25" t="s">
        <v>1754</v>
      </c>
      <c r="F176" s="25" t="s">
        <v>179</v>
      </c>
      <c r="G176" s="32">
        <v>2020</v>
      </c>
      <c r="H176" s="26" t="s">
        <v>1745</v>
      </c>
      <c r="I176" s="25">
        <v>143</v>
      </c>
      <c r="J176" s="25">
        <v>500</v>
      </c>
      <c r="K176">
        <f t="shared" si="2"/>
        <v>0.71457085828343314</v>
      </c>
      <c r="L176">
        <f>IFERROR(K176*VLOOKUP(B176,商誉度正向!$B$1:$F$166,5,FALSE),0)</f>
        <v>15.72055888223553</v>
      </c>
    </row>
    <row r="177" spans="1:12">
      <c r="A177" s="32">
        <v>8</v>
      </c>
      <c r="B177" s="25" t="s">
        <v>1755</v>
      </c>
      <c r="C177" s="25" t="s">
        <v>1467</v>
      </c>
      <c r="D177" s="25" t="s">
        <v>1493</v>
      </c>
      <c r="E177" s="25" t="s">
        <v>1496</v>
      </c>
      <c r="F177" s="25" t="s">
        <v>179</v>
      </c>
      <c r="G177" s="32">
        <v>2020</v>
      </c>
      <c r="H177" s="26" t="s">
        <v>1745</v>
      </c>
      <c r="I177" s="25">
        <v>4</v>
      </c>
      <c r="J177" s="25">
        <v>20</v>
      </c>
      <c r="K177">
        <f t="shared" si="2"/>
        <v>0.80952380952380953</v>
      </c>
      <c r="L177">
        <f>IFERROR(K177*VLOOKUP(B177,商誉度正向!$B$1:$F$166,5,FALSE),0)</f>
        <v>12.142857142857142</v>
      </c>
    </row>
    <row r="178" spans="1:12">
      <c r="A178" s="32">
        <v>9</v>
      </c>
      <c r="B178" s="25" t="s">
        <v>1500</v>
      </c>
      <c r="C178" s="25" t="s">
        <v>1474</v>
      </c>
      <c r="D178" s="25" t="s">
        <v>1471</v>
      </c>
      <c r="E178" s="25" t="s">
        <v>1481</v>
      </c>
      <c r="F178" s="25" t="s">
        <v>178</v>
      </c>
      <c r="G178" s="32">
        <v>2019</v>
      </c>
      <c r="H178" s="26" t="s">
        <v>1745</v>
      </c>
      <c r="I178" s="25">
        <v>94</v>
      </c>
      <c r="J178" s="25">
        <v>101</v>
      </c>
      <c r="K178">
        <f t="shared" si="2"/>
        <v>7.8431372549019662E-2</v>
      </c>
      <c r="L178">
        <f>IFERROR(K178*VLOOKUP(B178,商誉度正向!$B$1:$F$166,5,FALSE),0)</f>
        <v>1.1764705882352948</v>
      </c>
    </row>
    <row r="179" spans="1:12">
      <c r="A179" s="32">
        <v>10</v>
      </c>
      <c r="B179" s="25" t="s">
        <v>1502</v>
      </c>
      <c r="C179" s="25" t="s">
        <v>1467</v>
      </c>
      <c r="D179" s="25" t="s">
        <v>1471</v>
      </c>
      <c r="E179" s="25" t="s">
        <v>1756</v>
      </c>
      <c r="F179" s="25" t="s">
        <v>179</v>
      </c>
      <c r="G179" s="32">
        <v>2019</v>
      </c>
      <c r="H179" s="26" t="s">
        <v>1745</v>
      </c>
      <c r="I179" s="25">
        <v>10</v>
      </c>
      <c r="J179" s="25">
        <v>100</v>
      </c>
      <c r="K179">
        <f t="shared" si="2"/>
        <v>0.90099009900990101</v>
      </c>
      <c r="L179">
        <f>IFERROR(K179*VLOOKUP(B179,商誉度正向!$B$1:$F$166,5,FALSE),0)</f>
        <v>13.514851485148515</v>
      </c>
    </row>
    <row r="180" spans="1:12">
      <c r="A180" s="32">
        <v>11</v>
      </c>
      <c r="B180" s="25" t="s">
        <v>1503</v>
      </c>
      <c r="C180" s="25" t="s">
        <v>1467</v>
      </c>
      <c r="D180" s="25" t="s">
        <v>1471</v>
      </c>
      <c r="E180" s="25" t="s">
        <v>1757</v>
      </c>
      <c r="F180" s="25" t="s">
        <v>179</v>
      </c>
      <c r="G180" s="32">
        <v>2019</v>
      </c>
      <c r="H180" s="26" t="s">
        <v>1745</v>
      </c>
      <c r="I180" s="25">
        <v>34</v>
      </c>
      <c r="J180" s="25">
        <v>101</v>
      </c>
      <c r="K180">
        <f t="shared" si="2"/>
        <v>0.66666666666666674</v>
      </c>
      <c r="L180">
        <f>IFERROR(K180*VLOOKUP(B180,商誉度正向!$B$1:$F$166,5,FALSE),0)</f>
        <v>10.000000000000002</v>
      </c>
    </row>
    <row r="181" spans="1:12">
      <c r="A181" s="32">
        <v>12</v>
      </c>
      <c r="B181" s="25" t="s">
        <v>1717</v>
      </c>
      <c r="C181" s="25" t="s">
        <v>1467</v>
      </c>
      <c r="D181" s="25" t="s">
        <v>1471</v>
      </c>
      <c r="E181" s="25" t="s">
        <v>1510</v>
      </c>
      <c r="F181" s="25" t="s">
        <v>179</v>
      </c>
      <c r="G181" s="32">
        <v>2019</v>
      </c>
      <c r="H181" s="26" t="s">
        <v>1745</v>
      </c>
      <c r="I181" s="25">
        <v>7</v>
      </c>
      <c r="J181" s="25">
        <v>50</v>
      </c>
      <c r="K181">
        <f t="shared" si="2"/>
        <v>0.86274509803921573</v>
      </c>
      <c r="L181">
        <f>IFERROR(K181*VLOOKUP(B181,商誉度正向!$B$1:$F$166,5,FALSE),0)</f>
        <v>12.941176470588236</v>
      </c>
    </row>
    <row r="182" spans="1:12">
      <c r="A182" s="32">
        <v>13</v>
      </c>
      <c r="B182" s="25" t="s">
        <v>1507</v>
      </c>
      <c r="C182" s="25" t="s">
        <v>1467</v>
      </c>
      <c r="D182" s="25" t="s">
        <v>1471</v>
      </c>
      <c r="E182" s="25" t="s">
        <v>1530</v>
      </c>
      <c r="F182" s="25" t="s">
        <v>179</v>
      </c>
      <c r="G182" s="32">
        <v>2019</v>
      </c>
      <c r="H182" s="26" t="s">
        <v>1745</v>
      </c>
      <c r="I182" s="25">
        <v>23</v>
      </c>
      <c r="J182" s="25">
        <v>150</v>
      </c>
      <c r="K182">
        <f t="shared" si="2"/>
        <v>0.84768211920529801</v>
      </c>
      <c r="L182">
        <f>IFERROR(K182*VLOOKUP(B182,商誉度正向!$B$1:$F$166,5,FALSE),0)</f>
        <v>12.715231788079469</v>
      </c>
    </row>
    <row r="183" spans="1:12">
      <c r="A183" s="32">
        <v>14</v>
      </c>
      <c r="B183" s="25" t="s">
        <v>1535</v>
      </c>
      <c r="C183" s="25" t="s">
        <v>1474</v>
      </c>
      <c r="D183" s="25" t="s">
        <v>1471</v>
      </c>
      <c r="E183" s="25" t="s">
        <v>1603</v>
      </c>
      <c r="F183" s="25" t="s">
        <v>178</v>
      </c>
      <c r="G183" s="32">
        <v>2018</v>
      </c>
      <c r="H183" s="26" t="s">
        <v>1745</v>
      </c>
      <c r="I183" s="25">
        <v>87</v>
      </c>
      <c r="J183" s="25">
        <v>101</v>
      </c>
      <c r="K183">
        <f t="shared" si="2"/>
        <v>0.1470588235294118</v>
      </c>
      <c r="L183">
        <f>IFERROR(K183*VLOOKUP(B183,商誉度正向!$B$1:$F$166,5,FALSE),0)</f>
        <v>1.6176470588235299</v>
      </c>
    </row>
    <row r="184" spans="1:12">
      <c r="A184" s="32">
        <v>15</v>
      </c>
      <c r="B184" s="25" t="s">
        <v>1720</v>
      </c>
      <c r="C184" s="25" t="s">
        <v>1467</v>
      </c>
      <c r="D184" s="25" t="s">
        <v>1471</v>
      </c>
      <c r="E184" s="25" t="s">
        <v>1504</v>
      </c>
      <c r="F184" s="25" t="s">
        <v>179</v>
      </c>
      <c r="G184" s="32">
        <v>2018</v>
      </c>
      <c r="H184" s="26" t="s">
        <v>1745</v>
      </c>
      <c r="I184" s="25">
        <v>8</v>
      </c>
      <c r="J184" s="25">
        <v>50</v>
      </c>
      <c r="K184">
        <f t="shared" si="2"/>
        <v>0.84313725490196079</v>
      </c>
      <c r="L184">
        <f>IFERROR(K184*VLOOKUP(B184,商誉度正向!$B$1:$F$166,5,FALSE),0)</f>
        <v>9.2745098039215694</v>
      </c>
    </row>
    <row r="185" spans="1:12">
      <c r="A185" s="32">
        <v>1</v>
      </c>
      <c r="B185" s="25" t="s">
        <v>1642</v>
      </c>
      <c r="C185" s="25" t="s">
        <v>1467</v>
      </c>
      <c r="D185" s="25" t="s">
        <v>1643</v>
      </c>
      <c r="E185" s="25" t="s">
        <v>1472</v>
      </c>
      <c r="F185" s="25" t="s">
        <v>1759</v>
      </c>
      <c r="G185" s="32">
        <v>2020</v>
      </c>
      <c r="H185" s="26" t="s">
        <v>1758</v>
      </c>
      <c r="I185" s="25">
        <v>19</v>
      </c>
      <c r="J185" s="25">
        <v>100</v>
      </c>
      <c r="K185">
        <f t="shared" si="2"/>
        <v>0.81188118811881194</v>
      </c>
      <c r="L185">
        <f>IFERROR(K185*VLOOKUP(B185,商誉度正向!$B$1:$F$166,5,FALSE),0)</f>
        <v>15.425742574257427</v>
      </c>
    </row>
    <row r="186" spans="1:12">
      <c r="A186" s="32">
        <v>2</v>
      </c>
      <c r="B186" s="25" t="s">
        <v>1466</v>
      </c>
      <c r="C186" s="25" t="s">
        <v>1467</v>
      </c>
      <c r="D186" s="25" t="s">
        <v>1468</v>
      </c>
      <c r="E186" s="25" t="s">
        <v>1680</v>
      </c>
      <c r="F186" s="25" t="s">
        <v>1759</v>
      </c>
      <c r="G186" s="32">
        <v>2020</v>
      </c>
      <c r="H186" s="26" t="s">
        <v>1758</v>
      </c>
      <c r="I186" s="25">
        <v>64</v>
      </c>
      <c r="J186" s="25">
        <v>2000</v>
      </c>
      <c r="K186">
        <f t="shared" si="2"/>
        <v>0.96801599200399802</v>
      </c>
      <c r="L186">
        <f>IFERROR(K186*VLOOKUP(B186,商誉度正向!$B$1:$F$166,5,FALSE),0)</f>
        <v>24.200399800099952</v>
      </c>
    </row>
    <row r="187" spans="1:12">
      <c r="A187" s="32">
        <v>3</v>
      </c>
      <c r="B187" s="25" t="s">
        <v>1479</v>
      </c>
      <c r="C187" s="25" t="s">
        <v>1474</v>
      </c>
      <c r="D187" s="25" t="s">
        <v>1480</v>
      </c>
      <c r="E187" s="25" t="s">
        <v>1645</v>
      </c>
      <c r="F187" s="25" t="s">
        <v>113</v>
      </c>
      <c r="G187" s="32">
        <v>2020</v>
      </c>
      <c r="H187" s="26" t="s">
        <v>1758</v>
      </c>
      <c r="I187" s="25">
        <v>241</v>
      </c>
      <c r="J187" s="25">
        <v>500</v>
      </c>
      <c r="K187">
        <f t="shared" si="2"/>
        <v>0.51896207584830334</v>
      </c>
      <c r="L187">
        <f>IFERROR(K187*VLOOKUP(B187,商誉度正向!$B$1:$F$166,5,FALSE),0)</f>
        <v>9.860279441117763</v>
      </c>
    </row>
    <row r="188" spans="1:12">
      <c r="A188" s="32">
        <v>4</v>
      </c>
      <c r="B188" s="25" t="s">
        <v>1484</v>
      </c>
      <c r="C188" s="25" t="s">
        <v>1467</v>
      </c>
      <c r="D188" s="25" t="s">
        <v>1485</v>
      </c>
      <c r="E188" s="25" t="s">
        <v>1760</v>
      </c>
      <c r="F188" s="25" t="s">
        <v>1759</v>
      </c>
      <c r="G188" s="32">
        <v>2020</v>
      </c>
      <c r="H188" s="26" t="s">
        <v>1758</v>
      </c>
      <c r="I188" s="25">
        <v>367</v>
      </c>
      <c r="J188" s="25">
        <v>500</v>
      </c>
      <c r="K188">
        <f t="shared" si="2"/>
        <v>0.2674650698602794</v>
      </c>
      <c r="L188">
        <f>IFERROR(K188*VLOOKUP(B188,商誉度正向!$B$1:$F$166,5,FALSE),0)</f>
        <v>5.0818363273453091</v>
      </c>
    </row>
    <row r="189" spans="1:12">
      <c r="A189" s="32">
        <v>5</v>
      </c>
      <c r="B189" s="25" t="s">
        <v>1755</v>
      </c>
      <c r="C189" s="25" t="s">
        <v>1467</v>
      </c>
      <c r="D189" s="25" t="s">
        <v>1493</v>
      </c>
      <c r="E189" s="25" t="s">
        <v>1501</v>
      </c>
      <c r="F189" s="25" t="s">
        <v>114</v>
      </c>
      <c r="G189" s="32">
        <v>2020</v>
      </c>
      <c r="H189" s="26" t="s">
        <v>1758</v>
      </c>
      <c r="I189" s="25">
        <v>2</v>
      </c>
      <c r="J189" s="25">
        <v>20</v>
      </c>
      <c r="K189">
        <f t="shared" si="2"/>
        <v>0.90476190476190477</v>
      </c>
      <c r="L189">
        <f>IFERROR(K189*VLOOKUP(B189,商誉度正向!$B$1:$F$166,5,FALSE),0)</f>
        <v>13.571428571428571</v>
      </c>
    </row>
    <row r="190" spans="1:12">
      <c r="A190" s="32">
        <v>6</v>
      </c>
      <c r="B190" s="25" t="s">
        <v>1503</v>
      </c>
      <c r="C190" s="25" t="s">
        <v>1467</v>
      </c>
      <c r="D190" s="25" t="s">
        <v>1471</v>
      </c>
      <c r="E190" s="25" t="s">
        <v>1662</v>
      </c>
      <c r="F190" s="25" t="s">
        <v>1759</v>
      </c>
      <c r="G190" s="32">
        <v>2019</v>
      </c>
      <c r="H190" s="26" t="s">
        <v>1758</v>
      </c>
      <c r="I190" s="25">
        <v>27</v>
      </c>
      <c r="J190" s="25">
        <v>101</v>
      </c>
      <c r="K190">
        <f t="shared" si="2"/>
        <v>0.73529411764705888</v>
      </c>
      <c r="L190">
        <f>IFERROR(K190*VLOOKUP(B190,商誉度正向!$B$1:$F$166,5,FALSE),0)</f>
        <v>11.029411764705884</v>
      </c>
    </row>
    <row r="191" spans="1:12">
      <c r="A191" s="32">
        <v>7</v>
      </c>
      <c r="B191" s="25" t="s">
        <v>1717</v>
      </c>
      <c r="C191" s="25" t="s">
        <v>1467</v>
      </c>
      <c r="D191" s="25" t="s">
        <v>1471</v>
      </c>
      <c r="E191" s="25" t="s">
        <v>1496</v>
      </c>
      <c r="F191" s="25" t="s">
        <v>1759</v>
      </c>
      <c r="G191" s="32">
        <v>2019</v>
      </c>
      <c r="H191" s="26" t="s">
        <v>1758</v>
      </c>
      <c r="I191" s="25">
        <v>4</v>
      </c>
      <c r="J191" s="25">
        <v>50</v>
      </c>
      <c r="K191">
        <f t="shared" si="2"/>
        <v>0.92156862745098045</v>
      </c>
      <c r="L191">
        <f>IFERROR(K191*VLOOKUP(B191,商誉度正向!$B$1:$F$166,5,FALSE),0)</f>
        <v>13.823529411764707</v>
      </c>
    </row>
    <row r="192" spans="1:12">
      <c r="A192" s="32">
        <v>8</v>
      </c>
      <c r="B192" s="25" t="s">
        <v>1521</v>
      </c>
      <c r="C192" s="25" t="s">
        <v>1467</v>
      </c>
      <c r="D192" s="25" t="s">
        <v>1522</v>
      </c>
      <c r="E192" s="25" t="s">
        <v>1761</v>
      </c>
      <c r="F192" s="25" t="s">
        <v>114</v>
      </c>
      <c r="G192" s="32">
        <v>2019</v>
      </c>
      <c r="H192" s="26" t="s">
        <v>1758</v>
      </c>
      <c r="I192" s="25">
        <v>50</v>
      </c>
      <c r="J192" s="25">
        <v>100</v>
      </c>
      <c r="K192">
        <f t="shared" si="2"/>
        <v>0.50495049504950495</v>
      </c>
      <c r="L192">
        <f>IFERROR(K192*VLOOKUP(B192,商誉度正向!$B$1:$F$166,5,FALSE),0)</f>
        <v>6.564356435643564</v>
      </c>
    </row>
    <row r="193" spans="1:12">
      <c r="A193" s="32">
        <v>9</v>
      </c>
      <c r="B193" s="25" t="s">
        <v>1720</v>
      </c>
      <c r="C193" s="25" t="s">
        <v>1467</v>
      </c>
      <c r="D193" s="25" t="s">
        <v>1471</v>
      </c>
      <c r="E193" s="25" t="s">
        <v>1494</v>
      </c>
      <c r="F193" s="25" t="s">
        <v>1759</v>
      </c>
      <c r="G193" s="32">
        <v>2018</v>
      </c>
      <c r="H193" s="26" t="s">
        <v>1758</v>
      </c>
      <c r="I193" s="25">
        <v>6</v>
      </c>
      <c r="J193" s="25">
        <v>50</v>
      </c>
      <c r="K193">
        <f t="shared" si="2"/>
        <v>0.88235294117647056</v>
      </c>
      <c r="L193">
        <f>IFERROR(K193*VLOOKUP(B193,商誉度正向!$B$1:$F$166,5,FALSE),0)</f>
        <v>9.7058823529411757</v>
      </c>
    </row>
    <row r="194" spans="1:12">
      <c r="A194" s="32">
        <v>10</v>
      </c>
      <c r="B194" s="25" t="s">
        <v>1538</v>
      </c>
      <c r="C194" s="25" t="s">
        <v>1474</v>
      </c>
      <c r="D194" s="25" t="s">
        <v>1471</v>
      </c>
      <c r="E194" s="25" t="s">
        <v>1762</v>
      </c>
      <c r="F194" s="25" t="s">
        <v>113</v>
      </c>
      <c r="G194" s="32">
        <v>2018</v>
      </c>
      <c r="H194" s="26" t="s">
        <v>1758</v>
      </c>
      <c r="I194" s="25">
        <v>819</v>
      </c>
      <c r="J194" s="25">
        <v>1000</v>
      </c>
      <c r="K194">
        <f t="shared" si="2"/>
        <v>0.18181818181818177</v>
      </c>
      <c r="L194">
        <f>IFERROR(K194*VLOOKUP(B194,商誉度正向!$B$1:$F$166,5,FALSE),0)</f>
        <v>1.9999999999999996</v>
      </c>
    </row>
    <row r="195" spans="1:12">
      <c r="A195" s="32">
        <v>1</v>
      </c>
      <c r="B195" s="25" t="s">
        <v>1763</v>
      </c>
      <c r="C195" s="25" t="s">
        <v>1467</v>
      </c>
      <c r="D195" s="25" t="s">
        <v>1764</v>
      </c>
      <c r="E195" s="25" t="s">
        <v>1765</v>
      </c>
      <c r="F195" s="25" t="s">
        <v>48</v>
      </c>
      <c r="G195" s="32">
        <v>2020</v>
      </c>
      <c r="H195" s="26" t="s">
        <v>1771</v>
      </c>
      <c r="I195" s="25">
        <v>41</v>
      </c>
      <c r="J195" s="25">
        <v>101</v>
      </c>
      <c r="K195">
        <f t="shared" si="2"/>
        <v>0.59803921568627449</v>
      </c>
      <c r="L195">
        <f>IFERROR(K195*VLOOKUP(B195,商誉度正向!$B$1:$F$166,5,FALSE),0)</f>
        <v>16.745098039215687</v>
      </c>
    </row>
    <row r="196" spans="1:12">
      <c r="A196" s="32">
        <v>2</v>
      </c>
      <c r="B196" s="25" t="s">
        <v>1766</v>
      </c>
      <c r="C196" s="25" t="s">
        <v>1467</v>
      </c>
      <c r="D196" s="25" t="s">
        <v>1767</v>
      </c>
      <c r="E196" s="25" t="s">
        <v>1768</v>
      </c>
      <c r="F196" s="25" t="s">
        <v>1769</v>
      </c>
      <c r="G196" s="32">
        <v>2018</v>
      </c>
      <c r="H196" s="26" t="s">
        <v>1771</v>
      </c>
      <c r="I196" s="25">
        <v>56</v>
      </c>
      <c r="J196" s="25">
        <v>100</v>
      </c>
      <c r="K196">
        <f t="shared" si="2"/>
        <v>0.4455445544554455</v>
      </c>
      <c r="L196">
        <f>IFERROR(K196*VLOOKUP(B196,商誉度正向!$B$1:$F$166,5,FALSE),0)</f>
        <v>4.455445544554455</v>
      </c>
    </row>
    <row r="197" spans="1:12">
      <c r="A197" s="32">
        <v>1</v>
      </c>
      <c r="B197" s="25" t="s">
        <v>1521</v>
      </c>
      <c r="C197" s="25" t="s">
        <v>1467</v>
      </c>
      <c r="D197" s="25" t="s">
        <v>1522</v>
      </c>
      <c r="E197" s="25" t="s">
        <v>1772</v>
      </c>
      <c r="F197" s="25" t="s">
        <v>87</v>
      </c>
      <c r="G197" s="32">
        <v>2019</v>
      </c>
      <c r="H197" s="26" t="s">
        <v>1654</v>
      </c>
      <c r="I197" s="25">
        <v>72</v>
      </c>
      <c r="J197" s="25">
        <v>100</v>
      </c>
      <c r="K197">
        <f t="shared" ref="K197:K260" si="3">1-I197/(J197+1)</f>
        <v>0.28712871287128716</v>
      </c>
      <c r="L197">
        <f>IFERROR(K197*VLOOKUP(B197,商誉度正向!$B$1:$F$166,5,FALSE),0)</f>
        <v>3.7326732673267333</v>
      </c>
    </row>
    <row r="198" spans="1:12">
      <c r="A198" s="32">
        <v>2</v>
      </c>
      <c r="B198" s="25" t="s">
        <v>1720</v>
      </c>
      <c r="C198" s="25" t="s">
        <v>1467</v>
      </c>
      <c r="D198" s="25" t="s">
        <v>1471</v>
      </c>
      <c r="E198" s="25" t="s">
        <v>1565</v>
      </c>
      <c r="F198" s="25" t="s">
        <v>87</v>
      </c>
      <c r="G198" s="32">
        <v>2018</v>
      </c>
      <c r="H198" s="26" t="s">
        <v>1654</v>
      </c>
      <c r="I198" s="25">
        <v>25</v>
      </c>
      <c r="J198" s="25">
        <v>50</v>
      </c>
      <c r="K198">
        <f t="shared" si="3"/>
        <v>0.50980392156862742</v>
      </c>
      <c r="L198">
        <f>IFERROR(K198*VLOOKUP(B198,商誉度正向!$B$1:$F$166,5,FALSE),0)</f>
        <v>5.6078431372549016</v>
      </c>
    </row>
    <row r="199" spans="1:12">
      <c r="A199" s="32">
        <v>3</v>
      </c>
      <c r="B199" s="25" t="s">
        <v>1538</v>
      </c>
      <c r="C199" s="25" t="s">
        <v>1474</v>
      </c>
      <c r="D199" s="25" t="s">
        <v>1471</v>
      </c>
      <c r="E199" s="25" t="s">
        <v>1773</v>
      </c>
      <c r="F199" s="25" t="s">
        <v>86</v>
      </c>
      <c r="G199" s="32">
        <v>2018</v>
      </c>
      <c r="H199" s="26" t="s">
        <v>1654</v>
      </c>
      <c r="I199" s="25">
        <v>609</v>
      </c>
      <c r="J199" s="25">
        <v>1000</v>
      </c>
      <c r="K199">
        <f t="shared" si="3"/>
        <v>0.39160839160839156</v>
      </c>
      <c r="L199">
        <f>IFERROR(K199*VLOOKUP(B199,商誉度正向!$B$1:$F$166,5,FALSE),0)</f>
        <v>4.3076923076923075</v>
      </c>
    </row>
    <row r="200" spans="1:12">
      <c r="A200" s="32">
        <v>1</v>
      </c>
      <c r="B200" s="25" t="s">
        <v>1775</v>
      </c>
      <c r="C200" s="25" t="s">
        <v>1467</v>
      </c>
      <c r="D200" s="25" t="s">
        <v>1776</v>
      </c>
      <c r="E200" s="25" t="s">
        <v>1777</v>
      </c>
      <c r="F200" s="25" t="s">
        <v>91</v>
      </c>
      <c r="G200" s="32">
        <v>2020</v>
      </c>
      <c r="H200" s="26" t="s">
        <v>1774</v>
      </c>
      <c r="I200" s="25">
        <v>369</v>
      </c>
      <c r="J200" s="25">
        <v>500</v>
      </c>
      <c r="K200">
        <f t="shared" si="3"/>
        <v>0.26347305389221554</v>
      </c>
      <c r="L200">
        <f>IFERROR(K200*VLOOKUP(B200,商誉度正向!$B$1:$F$166,5,FALSE),0)</f>
        <v>5.0059880239520949</v>
      </c>
    </row>
    <row r="201" spans="1:12">
      <c r="A201" s="32">
        <v>2</v>
      </c>
      <c r="B201" s="25" t="s">
        <v>1778</v>
      </c>
      <c r="C201" s="25" t="s">
        <v>1467</v>
      </c>
      <c r="D201" s="25" t="s">
        <v>1471</v>
      </c>
      <c r="E201" s="25" t="s">
        <v>1779</v>
      </c>
      <c r="F201" s="25" t="s">
        <v>91</v>
      </c>
      <c r="G201" s="32">
        <v>2019</v>
      </c>
      <c r="H201" s="26" t="s">
        <v>1774</v>
      </c>
      <c r="I201" s="25">
        <v>311</v>
      </c>
      <c r="J201" s="25">
        <v>500</v>
      </c>
      <c r="K201">
        <f t="shared" si="3"/>
        <v>0.37924151696606789</v>
      </c>
      <c r="L201">
        <f>IFERROR(K201*VLOOKUP(B201,商誉度正向!$B$1:$F$166,5,FALSE),0)</f>
        <v>5.6886227544910186</v>
      </c>
    </row>
    <row r="202" spans="1:12">
      <c r="A202" s="32">
        <v>1</v>
      </c>
      <c r="B202" s="25" t="s">
        <v>1538</v>
      </c>
      <c r="C202" s="25" t="s">
        <v>1474</v>
      </c>
      <c r="D202" s="25" t="s">
        <v>1471</v>
      </c>
      <c r="E202" s="25" t="s">
        <v>1780</v>
      </c>
      <c r="F202" s="25" t="s">
        <v>136</v>
      </c>
      <c r="G202" s="32">
        <v>2018</v>
      </c>
      <c r="H202" s="26" t="s">
        <v>1781</v>
      </c>
      <c r="I202" s="25">
        <v>32</v>
      </c>
      <c r="J202" s="25">
        <v>1000</v>
      </c>
      <c r="K202">
        <f t="shared" si="3"/>
        <v>0.968031968031968</v>
      </c>
      <c r="L202">
        <f>IFERROR(K202*VLOOKUP(B202,商誉度正向!$B$1:$F$166,5,FALSE),0)</f>
        <v>10.648351648351648</v>
      </c>
    </row>
    <row r="203" spans="1:12">
      <c r="A203" s="32">
        <v>1</v>
      </c>
      <c r="B203" s="25" t="s">
        <v>1466</v>
      </c>
      <c r="C203" s="25" t="s">
        <v>1467</v>
      </c>
      <c r="D203" s="25" t="s">
        <v>1468</v>
      </c>
      <c r="E203" s="25" t="s">
        <v>1782</v>
      </c>
      <c r="F203" s="25" t="s">
        <v>144</v>
      </c>
      <c r="G203" s="32">
        <v>2020</v>
      </c>
      <c r="H203" s="26" t="s">
        <v>1783</v>
      </c>
      <c r="I203" s="25">
        <v>940</v>
      </c>
      <c r="J203" s="25">
        <v>2000</v>
      </c>
      <c r="K203">
        <f t="shared" si="3"/>
        <v>0.53023488255872064</v>
      </c>
      <c r="L203">
        <f>IFERROR(K203*VLOOKUP(B203,商誉度正向!$B$1:$F$166,5,FALSE),0)</f>
        <v>13.255872063968017</v>
      </c>
    </row>
    <row r="204" spans="1:12">
      <c r="A204" s="32">
        <v>1</v>
      </c>
      <c r="B204" s="25" t="s">
        <v>1466</v>
      </c>
      <c r="C204" s="25" t="s">
        <v>1467</v>
      </c>
      <c r="D204" s="25" t="s">
        <v>1468</v>
      </c>
      <c r="E204" s="25" t="s">
        <v>1784</v>
      </c>
      <c r="F204" s="25" t="s">
        <v>1785</v>
      </c>
      <c r="G204" s="32">
        <v>2020</v>
      </c>
      <c r="H204" s="26" t="s">
        <v>1788</v>
      </c>
      <c r="I204" s="25">
        <v>1876</v>
      </c>
      <c r="J204" s="25">
        <v>2000</v>
      </c>
      <c r="K204">
        <f t="shared" si="3"/>
        <v>6.2468765617191391E-2</v>
      </c>
      <c r="L204">
        <f>IFERROR(K204*VLOOKUP(B204,商誉度正向!$B$1:$F$166,5,FALSE),0)</f>
        <v>1.5617191404297848</v>
      </c>
    </row>
    <row r="205" spans="1:12">
      <c r="A205" s="32">
        <v>2</v>
      </c>
      <c r="B205" s="25" t="s">
        <v>1775</v>
      </c>
      <c r="C205" s="25" t="s">
        <v>1467</v>
      </c>
      <c r="D205" s="25" t="s">
        <v>1776</v>
      </c>
      <c r="E205" s="25" t="s">
        <v>1786</v>
      </c>
      <c r="F205" s="25" t="s">
        <v>1785</v>
      </c>
      <c r="G205" s="32">
        <v>2020</v>
      </c>
      <c r="H205" s="26" t="s">
        <v>1788</v>
      </c>
      <c r="I205" s="25">
        <v>439</v>
      </c>
      <c r="J205" s="25">
        <v>500</v>
      </c>
      <c r="K205">
        <f t="shared" si="3"/>
        <v>0.12375249500998009</v>
      </c>
      <c r="L205">
        <f>IFERROR(K205*VLOOKUP(B205,商誉度正向!$B$1:$F$166,5,FALSE),0)</f>
        <v>2.3512974051896216</v>
      </c>
    </row>
    <row r="206" spans="1:12">
      <c r="A206" s="32">
        <v>3</v>
      </c>
      <c r="B206" s="25" t="s">
        <v>1778</v>
      </c>
      <c r="C206" s="25" t="s">
        <v>1467</v>
      </c>
      <c r="D206" s="25" t="s">
        <v>1471</v>
      </c>
      <c r="E206" s="25" t="s">
        <v>1787</v>
      </c>
      <c r="F206" s="25" t="s">
        <v>157</v>
      </c>
      <c r="G206" s="32">
        <v>2019</v>
      </c>
      <c r="H206" s="26" t="s">
        <v>1788</v>
      </c>
      <c r="I206" s="25">
        <v>70</v>
      </c>
      <c r="J206" s="25">
        <v>500</v>
      </c>
      <c r="K206">
        <f t="shared" si="3"/>
        <v>0.86027944111776444</v>
      </c>
      <c r="L206">
        <f>IFERROR(K206*VLOOKUP(B206,商誉度正向!$B$1:$F$166,5,FALSE),0)</f>
        <v>12.904191616766466</v>
      </c>
    </row>
    <row r="207" spans="1:12">
      <c r="A207" s="32">
        <v>1</v>
      </c>
      <c r="B207" s="25" t="s">
        <v>1466</v>
      </c>
      <c r="C207" s="25" t="s">
        <v>1467</v>
      </c>
      <c r="D207" s="25" t="s">
        <v>1468</v>
      </c>
      <c r="E207" s="25" t="s">
        <v>1789</v>
      </c>
      <c r="F207" s="25" t="s">
        <v>191</v>
      </c>
      <c r="G207" s="32">
        <v>2020</v>
      </c>
      <c r="H207" s="26" t="s">
        <v>1743</v>
      </c>
      <c r="I207" s="25">
        <v>1277</v>
      </c>
      <c r="J207" s="25">
        <v>2000</v>
      </c>
      <c r="K207">
        <f t="shared" si="3"/>
        <v>0.36181909045477256</v>
      </c>
      <c r="L207">
        <f>IFERROR(K207*VLOOKUP(B207,商誉度正向!$B$1:$F$166,5,FALSE),0)</f>
        <v>9.0454772613693137</v>
      </c>
    </row>
    <row r="208" spans="1:12">
      <c r="A208" s="32">
        <v>2</v>
      </c>
      <c r="B208" s="25" t="s">
        <v>1790</v>
      </c>
      <c r="C208" s="25" t="s">
        <v>1467</v>
      </c>
      <c r="D208" s="25" t="s">
        <v>1791</v>
      </c>
      <c r="E208" s="25" t="s">
        <v>1605</v>
      </c>
      <c r="F208" s="25" t="s">
        <v>191</v>
      </c>
      <c r="G208" s="32">
        <v>2020</v>
      </c>
      <c r="H208" s="26" t="s">
        <v>1743</v>
      </c>
      <c r="I208" s="25">
        <v>61</v>
      </c>
      <c r="J208" s="25">
        <v>100</v>
      </c>
      <c r="K208">
        <f t="shared" si="3"/>
        <v>0.39603960396039606</v>
      </c>
      <c r="L208">
        <f>IFERROR(K208*VLOOKUP(B208,商誉度正向!$B$1:$F$166,5,FALSE),0)</f>
        <v>4.7524752475247531</v>
      </c>
    </row>
    <row r="209" spans="1:12">
      <c r="A209" s="32">
        <v>3</v>
      </c>
      <c r="B209" s="25" t="s">
        <v>1792</v>
      </c>
      <c r="C209" s="25" t="s">
        <v>1467</v>
      </c>
      <c r="D209" s="25" t="s">
        <v>1793</v>
      </c>
      <c r="E209" s="25" t="s">
        <v>1794</v>
      </c>
      <c r="F209" s="25" t="s">
        <v>191</v>
      </c>
      <c r="G209" s="32">
        <v>2020</v>
      </c>
      <c r="H209" s="26" t="s">
        <v>1743</v>
      </c>
      <c r="I209" s="25">
        <v>36</v>
      </c>
      <c r="J209" s="25">
        <v>100</v>
      </c>
      <c r="K209">
        <f t="shared" si="3"/>
        <v>0.64356435643564358</v>
      </c>
      <c r="L209">
        <f>IFERROR(K209*VLOOKUP(B209,商誉度正向!$B$1:$F$166,5,FALSE),0)</f>
        <v>7.7227722772277225</v>
      </c>
    </row>
    <row r="210" spans="1:12">
      <c r="A210" s="32">
        <v>4</v>
      </c>
      <c r="B210" s="25" t="s">
        <v>1795</v>
      </c>
      <c r="C210" s="25" t="s">
        <v>1467</v>
      </c>
      <c r="D210" s="25" t="s">
        <v>1793</v>
      </c>
      <c r="E210" s="25" t="s">
        <v>1796</v>
      </c>
      <c r="F210" s="25" t="s">
        <v>191</v>
      </c>
      <c r="G210" s="32">
        <v>2020</v>
      </c>
      <c r="H210" s="26" t="s">
        <v>1743</v>
      </c>
      <c r="I210" s="25">
        <v>98</v>
      </c>
      <c r="J210" s="25">
        <v>100</v>
      </c>
      <c r="K210">
        <f t="shared" si="3"/>
        <v>2.9702970297029729E-2</v>
      </c>
      <c r="L210">
        <f>IFERROR(K210*VLOOKUP(B210,商誉度正向!$B$1:$F$166,5,FALSE),0)</f>
        <v>0.35643564356435675</v>
      </c>
    </row>
    <row r="211" spans="1:12">
      <c r="A211" s="32">
        <v>5</v>
      </c>
      <c r="B211" s="25" t="s">
        <v>1689</v>
      </c>
      <c r="C211" s="25" t="s">
        <v>1467</v>
      </c>
      <c r="D211" s="25" t="s">
        <v>1471</v>
      </c>
      <c r="E211" s="25" t="s">
        <v>1527</v>
      </c>
      <c r="F211" s="25" t="s">
        <v>191</v>
      </c>
      <c r="G211" s="32">
        <v>2019</v>
      </c>
      <c r="H211" s="26" t="s">
        <v>1743</v>
      </c>
      <c r="I211" s="25">
        <v>35</v>
      </c>
      <c r="J211" s="25">
        <v>100</v>
      </c>
      <c r="K211">
        <f t="shared" si="3"/>
        <v>0.65346534653465349</v>
      </c>
      <c r="L211">
        <f>IFERROR(K211*VLOOKUP(B211,商誉度正向!$B$1:$F$166,5,FALSE),0)</f>
        <v>9.8019801980198018</v>
      </c>
    </row>
    <row r="212" spans="1:12">
      <c r="A212" s="32">
        <v>6</v>
      </c>
      <c r="B212" s="25" t="s">
        <v>1536</v>
      </c>
      <c r="C212" s="25" t="s">
        <v>1467</v>
      </c>
      <c r="D212" s="25" t="s">
        <v>1471</v>
      </c>
      <c r="E212" s="25" t="s">
        <v>1797</v>
      </c>
      <c r="F212" s="25" t="s">
        <v>191</v>
      </c>
      <c r="G212" s="32">
        <v>2018</v>
      </c>
      <c r="H212" s="26" t="s">
        <v>1743</v>
      </c>
      <c r="I212" s="25">
        <v>43</v>
      </c>
      <c r="J212" s="25">
        <v>100</v>
      </c>
      <c r="K212">
        <f t="shared" si="3"/>
        <v>0.57425742574257432</v>
      </c>
      <c r="L212">
        <f>IFERROR(K212*VLOOKUP(B212,商誉度正向!$B$1:$F$166,5,FALSE),0)</f>
        <v>6.3168316831683171</v>
      </c>
    </row>
    <row r="213" spans="1:12">
      <c r="A213" s="32">
        <v>7</v>
      </c>
      <c r="B213" s="25" t="s">
        <v>1538</v>
      </c>
      <c r="C213" s="25" t="s">
        <v>1474</v>
      </c>
      <c r="D213" s="25" t="s">
        <v>1471</v>
      </c>
      <c r="E213" s="25" t="s">
        <v>1798</v>
      </c>
      <c r="F213" s="25" t="s">
        <v>190</v>
      </c>
      <c r="G213" s="32">
        <v>2018</v>
      </c>
      <c r="H213" s="26" t="s">
        <v>1743</v>
      </c>
      <c r="I213" s="25">
        <v>386</v>
      </c>
      <c r="J213" s="25">
        <v>1000</v>
      </c>
      <c r="K213">
        <f t="shared" si="3"/>
        <v>0.61438561438561434</v>
      </c>
      <c r="L213">
        <f>IFERROR(K213*VLOOKUP(B213,商誉度正向!$B$1:$F$166,5,FALSE),0)</f>
        <v>6.7582417582417573</v>
      </c>
    </row>
    <row r="214" spans="1:12">
      <c r="A214" s="32">
        <v>8</v>
      </c>
      <c r="B214" s="25" t="s">
        <v>1799</v>
      </c>
      <c r="C214" s="25" t="s">
        <v>1467</v>
      </c>
      <c r="D214" s="25" t="s">
        <v>1791</v>
      </c>
      <c r="E214" s="25" t="s">
        <v>1800</v>
      </c>
      <c r="F214" s="25" t="s">
        <v>191</v>
      </c>
      <c r="G214" s="32">
        <v>2018</v>
      </c>
      <c r="H214" s="26" t="s">
        <v>1743</v>
      </c>
      <c r="I214" s="25">
        <v>85</v>
      </c>
      <c r="J214" s="25">
        <v>100</v>
      </c>
      <c r="K214">
        <f t="shared" si="3"/>
        <v>0.15841584158415845</v>
      </c>
      <c r="L214">
        <f>IFERROR(K214*VLOOKUP(B214,商誉度正向!$B$1:$F$166,5,FALSE),0)</f>
        <v>1.5841584158415845</v>
      </c>
    </row>
    <row r="215" spans="1:12">
      <c r="A215" s="32">
        <v>1</v>
      </c>
      <c r="B215" s="25" t="s">
        <v>1466</v>
      </c>
      <c r="C215" s="25" t="s">
        <v>1467</v>
      </c>
      <c r="D215" s="25" t="s">
        <v>1468</v>
      </c>
      <c r="E215" s="25" t="s">
        <v>1801</v>
      </c>
      <c r="F215" s="25" t="s">
        <v>195</v>
      </c>
      <c r="G215" s="32">
        <v>2020</v>
      </c>
      <c r="H215" s="26" t="s">
        <v>1744</v>
      </c>
      <c r="I215" s="25">
        <v>421</v>
      </c>
      <c r="J215" s="25">
        <v>2000</v>
      </c>
      <c r="K215">
        <f t="shared" si="3"/>
        <v>0.78960519740129942</v>
      </c>
      <c r="L215">
        <f>IFERROR(K215*VLOOKUP(B215,商誉度正向!$B$1:$F$166,5,FALSE),0)</f>
        <v>19.740129935032485</v>
      </c>
    </row>
    <row r="216" spans="1:12">
      <c r="A216" s="32">
        <v>2</v>
      </c>
      <c r="B216" s="25" t="s">
        <v>1802</v>
      </c>
      <c r="C216" s="25" t="s">
        <v>1467</v>
      </c>
      <c r="D216" s="25" t="s">
        <v>1471</v>
      </c>
      <c r="E216" s="25" t="s">
        <v>1494</v>
      </c>
      <c r="F216" s="25" t="s">
        <v>195</v>
      </c>
      <c r="G216" s="32">
        <v>2020</v>
      </c>
      <c r="H216" s="26" t="s">
        <v>1744</v>
      </c>
      <c r="I216" s="25">
        <v>6</v>
      </c>
      <c r="J216" s="25">
        <v>101</v>
      </c>
      <c r="K216">
        <f t="shared" si="3"/>
        <v>0.94117647058823528</v>
      </c>
      <c r="L216">
        <f>IFERROR(K216*VLOOKUP(B216,商誉度正向!$B$1:$F$166,5,FALSE),0)</f>
        <v>20.705882352941178</v>
      </c>
    </row>
    <row r="217" spans="1:12">
      <c r="A217" s="32">
        <v>3</v>
      </c>
      <c r="B217" s="25" t="s">
        <v>1803</v>
      </c>
      <c r="C217" s="25" t="s">
        <v>1467</v>
      </c>
      <c r="D217" s="25" t="s">
        <v>1471</v>
      </c>
      <c r="E217" s="25" t="s">
        <v>1804</v>
      </c>
      <c r="F217" s="25" t="s">
        <v>195</v>
      </c>
      <c r="G217" s="32">
        <v>2020</v>
      </c>
      <c r="H217" s="26" t="s">
        <v>1744</v>
      </c>
      <c r="I217" s="25">
        <v>11</v>
      </c>
      <c r="J217" s="25">
        <v>101</v>
      </c>
      <c r="K217">
        <f t="shared" si="3"/>
        <v>0.89215686274509798</v>
      </c>
      <c r="L217">
        <f>IFERROR(K217*VLOOKUP(B217,商誉度正向!$B$1:$F$166,5,FALSE),0)</f>
        <v>19.627450980392155</v>
      </c>
    </row>
    <row r="218" spans="1:12">
      <c r="A218" s="32">
        <v>4</v>
      </c>
      <c r="B218" s="25" t="s">
        <v>1805</v>
      </c>
      <c r="C218" s="25" t="s">
        <v>1467</v>
      </c>
      <c r="D218" s="25" t="s">
        <v>1493</v>
      </c>
      <c r="E218" s="25" t="s">
        <v>1488</v>
      </c>
      <c r="F218" s="25" t="s">
        <v>195</v>
      </c>
      <c r="G218" s="32">
        <v>2020</v>
      </c>
      <c r="H218" s="26" t="s">
        <v>1744</v>
      </c>
      <c r="I218" s="25">
        <v>17</v>
      </c>
      <c r="J218" s="25">
        <v>20</v>
      </c>
      <c r="K218">
        <f t="shared" si="3"/>
        <v>0.19047619047619047</v>
      </c>
      <c r="L218">
        <f>IFERROR(K218*VLOOKUP(B218,商誉度正向!$B$1:$F$166,5,FALSE),0)</f>
        <v>2.8571428571428568</v>
      </c>
    </row>
    <row r="219" spans="1:12">
      <c r="A219" s="32">
        <v>5</v>
      </c>
      <c r="B219" s="25" t="s">
        <v>1503</v>
      </c>
      <c r="C219" s="25" t="s">
        <v>1467</v>
      </c>
      <c r="D219" s="25" t="s">
        <v>1471</v>
      </c>
      <c r="E219" s="25" t="s">
        <v>1806</v>
      </c>
      <c r="F219" s="25" t="s">
        <v>195</v>
      </c>
      <c r="G219" s="32">
        <v>2019</v>
      </c>
      <c r="H219" s="26" t="s">
        <v>1744</v>
      </c>
      <c r="I219" s="25">
        <v>77</v>
      </c>
      <c r="J219" s="25">
        <v>101</v>
      </c>
      <c r="K219">
        <f t="shared" si="3"/>
        <v>0.24509803921568629</v>
      </c>
      <c r="L219">
        <f>IFERROR(K219*VLOOKUP(B219,商誉度正向!$B$1:$F$166,5,FALSE),0)</f>
        <v>3.6764705882352944</v>
      </c>
    </row>
    <row r="220" spans="1:12">
      <c r="A220" s="32">
        <v>6</v>
      </c>
      <c r="B220" s="25" t="s">
        <v>1807</v>
      </c>
      <c r="C220" s="25" t="s">
        <v>1467</v>
      </c>
      <c r="D220" s="25" t="s">
        <v>1471</v>
      </c>
      <c r="E220" s="25" t="s">
        <v>1804</v>
      </c>
      <c r="F220" s="25" t="s">
        <v>194</v>
      </c>
      <c r="G220" s="32">
        <v>2019</v>
      </c>
      <c r="H220" s="26" t="s">
        <v>1744</v>
      </c>
      <c r="I220" s="25">
        <v>11</v>
      </c>
      <c r="J220" s="25">
        <v>101</v>
      </c>
      <c r="K220">
        <f t="shared" si="3"/>
        <v>0.89215686274509798</v>
      </c>
      <c r="L220">
        <f>IFERROR(K220*VLOOKUP(B220,商誉度正向!$B$1:$F$166,5,FALSE),0)</f>
        <v>13.382352941176469</v>
      </c>
    </row>
    <row r="221" spans="1:12">
      <c r="A221" s="32">
        <v>7</v>
      </c>
      <c r="B221" s="25" t="s">
        <v>1717</v>
      </c>
      <c r="C221" s="25" t="s">
        <v>1467</v>
      </c>
      <c r="D221" s="25" t="s">
        <v>1471</v>
      </c>
      <c r="E221" s="25" t="s">
        <v>1808</v>
      </c>
      <c r="F221" s="25" t="s">
        <v>195</v>
      </c>
      <c r="G221" s="32">
        <v>2019</v>
      </c>
      <c r="H221" s="26" t="s">
        <v>1744</v>
      </c>
      <c r="I221" s="25">
        <v>26</v>
      </c>
      <c r="J221" s="25">
        <v>50</v>
      </c>
      <c r="K221">
        <f t="shared" si="3"/>
        <v>0.49019607843137258</v>
      </c>
      <c r="L221">
        <f>IFERROR(K221*VLOOKUP(B221,商誉度正向!$B$1:$F$166,5,FALSE),0)</f>
        <v>7.3529411764705888</v>
      </c>
    </row>
    <row r="222" spans="1:12">
      <c r="A222" s="32">
        <v>8</v>
      </c>
      <c r="B222" s="25" t="s">
        <v>1689</v>
      </c>
      <c r="C222" s="25" t="s">
        <v>1467</v>
      </c>
      <c r="D222" s="25" t="s">
        <v>1471</v>
      </c>
      <c r="E222" s="25" t="s">
        <v>1651</v>
      </c>
      <c r="F222" s="25" t="s">
        <v>195</v>
      </c>
      <c r="G222" s="32">
        <v>2019</v>
      </c>
      <c r="H222" s="26" t="s">
        <v>1744</v>
      </c>
      <c r="I222" s="25">
        <v>25</v>
      </c>
      <c r="J222" s="25">
        <v>100</v>
      </c>
      <c r="K222">
        <f t="shared" si="3"/>
        <v>0.75247524752475248</v>
      </c>
      <c r="L222">
        <f>IFERROR(K222*VLOOKUP(B222,商誉度正向!$B$1:$F$166,5,FALSE),0)</f>
        <v>11.287128712871286</v>
      </c>
    </row>
    <row r="223" spans="1:12">
      <c r="A223" s="32">
        <v>9</v>
      </c>
      <c r="B223" s="25" t="s">
        <v>1536</v>
      </c>
      <c r="C223" s="25" t="s">
        <v>1467</v>
      </c>
      <c r="D223" s="25" t="s">
        <v>1471</v>
      </c>
      <c r="E223" s="25" t="s">
        <v>1666</v>
      </c>
      <c r="F223" s="25" t="s">
        <v>195</v>
      </c>
      <c r="G223" s="32">
        <v>2018</v>
      </c>
      <c r="H223" s="26" t="s">
        <v>1744</v>
      </c>
      <c r="I223" s="25">
        <v>14</v>
      </c>
      <c r="J223" s="25">
        <v>100</v>
      </c>
      <c r="K223">
        <f t="shared" si="3"/>
        <v>0.86138613861386137</v>
      </c>
      <c r="L223">
        <f>IFERROR(K223*VLOOKUP(B223,商誉度正向!$B$1:$F$166,5,FALSE),0)</f>
        <v>9.4752475247524757</v>
      </c>
    </row>
    <row r="224" spans="1:12">
      <c r="A224" s="32">
        <v>10</v>
      </c>
      <c r="B224" s="25" t="s">
        <v>1538</v>
      </c>
      <c r="C224" s="25" t="s">
        <v>1474</v>
      </c>
      <c r="D224" s="25" t="s">
        <v>1471</v>
      </c>
      <c r="E224" s="25" t="s">
        <v>1618</v>
      </c>
      <c r="F224" s="25" t="s">
        <v>194</v>
      </c>
      <c r="G224" s="32">
        <v>2018</v>
      </c>
      <c r="H224" s="26" t="s">
        <v>1744</v>
      </c>
      <c r="I224" s="25">
        <v>65</v>
      </c>
      <c r="J224" s="25">
        <v>1000</v>
      </c>
      <c r="K224">
        <f t="shared" si="3"/>
        <v>0.93506493506493504</v>
      </c>
      <c r="L224">
        <f>IFERROR(K224*VLOOKUP(B224,商誉度正向!$B$1:$F$166,5,FALSE),0)</f>
        <v>10.285714285714285</v>
      </c>
    </row>
    <row r="225" spans="1:12">
      <c r="A225" s="32">
        <v>1</v>
      </c>
      <c r="B225" s="25" t="s">
        <v>1466</v>
      </c>
      <c r="C225" s="25" t="s">
        <v>1467</v>
      </c>
      <c r="D225" s="25" t="s">
        <v>1468</v>
      </c>
      <c r="E225" s="25" t="s">
        <v>1810</v>
      </c>
      <c r="F225" s="25" t="s">
        <v>199</v>
      </c>
      <c r="G225" s="32">
        <v>2020</v>
      </c>
      <c r="H225" s="26" t="s">
        <v>1809</v>
      </c>
      <c r="I225" s="25">
        <v>1057</v>
      </c>
      <c r="J225" s="25">
        <v>2000</v>
      </c>
      <c r="K225">
        <f t="shared" si="3"/>
        <v>0.47176411794102946</v>
      </c>
      <c r="L225">
        <f>IFERROR(K225*VLOOKUP(B225,商誉度正向!$B$1:$F$166,5,FALSE),0)</f>
        <v>11.794102948525737</v>
      </c>
    </row>
    <row r="226" spans="1:12">
      <c r="A226" s="32">
        <v>2</v>
      </c>
      <c r="B226" s="25" t="s">
        <v>1559</v>
      </c>
      <c r="C226" s="25" t="s">
        <v>1467</v>
      </c>
      <c r="D226" s="25" t="s">
        <v>1493</v>
      </c>
      <c r="E226" s="25" t="s">
        <v>1605</v>
      </c>
      <c r="F226" s="25" t="s">
        <v>199</v>
      </c>
      <c r="G226" s="32">
        <v>2020</v>
      </c>
      <c r="H226" s="26" t="s">
        <v>1809</v>
      </c>
      <c r="I226" s="25">
        <v>61</v>
      </c>
      <c r="J226" s="25">
        <v>100</v>
      </c>
      <c r="K226">
        <f t="shared" si="3"/>
        <v>0.39603960396039606</v>
      </c>
      <c r="L226">
        <f>IFERROR(K226*VLOOKUP(B226,商誉度正向!$B$1:$F$166,5,FALSE),0)</f>
        <v>5.9405940594059405</v>
      </c>
    </row>
    <row r="227" spans="1:12">
      <c r="A227" s="32">
        <v>3</v>
      </c>
      <c r="B227" s="25" t="s">
        <v>1502</v>
      </c>
      <c r="C227" s="25" t="s">
        <v>1467</v>
      </c>
      <c r="D227" s="25" t="s">
        <v>1471</v>
      </c>
      <c r="E227" s="25" t="s">
        <v>1811</v>
      </c>
      <c r="F227" s="25" t="s">
        <v>199</v>
      </c>
      <c r="G227" s="32">
        <v>2019</v>
      </c>
      <c r="H227" s="26" t="s">
        <v>1809</v>
      </c>
      <c r="I227" s="25">
        <v>55</v>
      </c>
      <c r="J227" s="25">
        <v>100</v>
      </c>
      <c r="K227">
        <f t="shared" si="3"/>
        <v>0.45544554455445541</v>
      </c>
      <c r="L227">
        <f>IFERROR(K227*VLOOKUP(B227,商誉度正向!$B$1:$F$166,5,FALSE),0)</f>
        <v>6.8316831683168306</v>
      </c>
    </row>
    <row r="228" spans="1:12">
      <c r="A228" s="32">
        <v>4</v>
      </c>
      <c r="B228" s="25" t="s">
        <v>1717</v>
      </c>
      <c r="C228" s="25" t="s">
        <v>1467</v>
      </c>
      <c r="D228" s="25" t="s">
        <v>1471</v>
      </c>
      <c r="E228" s="25" t="s">
        <v>1472</v>
      </c>
      <c r="F228" s="25" t="s">
        <v>199</v>
      </c>
      <c r="G228" s="32">
        <v>2019</v>
      </c>
      <c r="H228" s="26" t="s">
        <v>1809</v>
      </c>
      <c r="I228" s="25">
        <v>19</v>
      </c>
      <c r="J228" s="25">
        <v>50</v>
      </c>
      <c r="K228">
        <f t="shared" si="3"/>
        <v>0.62745098039215685</v>
      </c>
      <c r="L228">
        <f>IFERROR(K228*VLOOKUP(B228,商誉度正向!$B$1:$F$166,5,FALSE),0)</f>
        <v>9.4117647058823533</v>
      </c>
    </row>
    <row r="229" spans="1:12">
      <c r="A229" s="32">
        <v>5</v>
      </c>
      <c r="B229" s="25" t="s">
        <v>1678</v>
      </c>
      <c r="C229" s="25" t="s">
        <v>1467</v>
      </c>
      <c r="D229" s="25" t="s">
        <v>1471</v>
      </c>
      <c r="E229" s="25" t="s">
        <v>1512</v>
      </c>
      <c r="F229" s="25" t="s">
        <v>199</v>
      </c>
      <c r="G229" s="32">
        <v>2019</v>
      </c>
      <c r="H229" s="26" t="s">
        <v>1809</v>
      </c>
      <c r="I229" s="25">
        <v>15</v>
      </c>
      <c r="J229" s="25">
        <v>101</v>
      </c>
      <c r="K229">
        <f t="shared" si="3"/>
        <v>0.8529411764705882</v>
      </c>
      <c r="L229">
        <f>IFERROR(K229*VLOOKUP(B229,商誉度正向!$B$1:$F$166,5,FALSE),0)</f>
        <v>12.794117647058822</v>
      </c>
    </row>
    <row r="230" spans="1:12">
      <c r="A230" s="32">
        <v>6</v>
      </c>
      <c r="B230" s="25" t="s">
        <v>1679</v>
      </c>
      <c r="C230" s="25" t="s">
        <v>1467</v>
      </c>
      <c r="D230" s="25" t="s">
        <v>1471</v>
      </c>
      <c r="E230" s="25" t="s">
        <v>1608</v>
      </c>
      <c r="F230" s="25" t="s">
        <v>199</v>
      </c>
      <c r="G230" s="32">
        <v>2019</v>
      </c>
      <c r="H230" s="26" t="s">
        <v>1809</v>
      </c>
      <c r="I230" s="25">
        <v>74</v>
      </c>
      <c r="J230" s="25">
        <v>101</v>
      </c>
      <c r="K230">
        <f t="shared" si="3"/>
        <v>0.27450980392156865</v>
      </c>
      <c r="L230">
        <f>IFERROR(K230*VLOOKUP(B230,商誉度正向!$B$1:$F$166,5,FALSE),0)</f>
        <v>4.1176470588235299</v>
      </c>
    </row>
    <row r="231" spans="1:12">
      <c r="A231" s="32">
        <v>7</v>
      </c>
      <c r="B231" s="25" t="s">
        <v>1521</v>
      </c>
      <c r="C231" s="25" t="s">
        <v>1467</v>
      </c>
      <c r="D231" s="25" t="s">
        <v>1522</v>
      </c>
      <c r="E231" s="25" t="s">
        <v>1669</v>
      </c>
      <c r="F231" s="25" t="s">
        <v>199</v>
      </c>
      <c r="G231" s="32">
        <v>2019</v>
      </c>
      <c r="H231" s="26" t="s">
        <v>1809</v>
      </c>
      <c r="I231" s="25">
        <v>57</v>
      </c>
      <c r="J231" s="25">
        <v>100</v>
      </c>
      <c r="K231">
        <f t="shared" si="3"/>
        <v>0.4356435643564357</v>
      </c>
      <c r="L231">
        <f>IFERROR(K231*VLOOKUP(B231,商誉度正向!$B$1:$F$166,5,FALSE),0)</f>
        <v>5.663366336633664</v>
      </c>
    </row>
    <row r="232" spans="1:12">
      <c r="A232" s="32">
        <v>8</v>
      </c>
      <c r="B232" s="25" t="s">
        <v>1720</v>
      </c>
      <c r="C232" s="25" t="s">
        <v>1467</v>
      </c>
      <c r="D232" s="25" t="s">
        <v>1471</v>
      </c>
      <c r="E232" s="25" t="s">
        <v>1756</v>
      </c>
      <c r="F232" s="25" t="s">
        <v>199</v>
      </c>
      <c r="G232" s="32">
        <v>2018</v>
      </c>
      <c r="H232" s="26" t="s">
        <v>1809</v>
      </c>
      <c r="I232" s="25">
        <v>10</v>
      </c>
      <c r="J232" s="25">
        <v>50</v>
      </c>
      <c r="K232">
        <f t="shared" si="3"/>
        <v>0.80392156862745101</v>
      </c>
      <c r="L232">
        <f>IFERROR(K232*VLOOKUP(B232,商誉度正向!$B$1:$F$166,5,FALSE),0)</f>
        <v>8.8431372549019613</v>
      </c>
    </row>
    <row r="233" spans="1:12">
      <c r="A233" s="32">
        <v>9</v>
      </c>
      <c r="B233" s="25" t="s">
        <v>1538</v>
      </c>
      <c r="C233" s="25" t="s">
        <v>1474</v>
      </c>
      <c r="D233" s="25" t="s">
        <v>1471</v>
      </c>
      <c r="E233" s="25" t="s">
        <v>1812</v>
      </c>
      <c r="F233" s="25" t="s">
        <v>198</v>
      </c>
      <c r="G233" s="32">
        <v>2018</v>
      </c>
      <c r="H233" s="26" t="s">
        <v>1809</v>
      </c>
      <c r="I233" s="25">
        <v>599</v>
      </c>
      <c r="J233" s="25">
        <v>1000</v>
      </c>
      <c r="K233">
        <f t="shared" si="3"/>
        <v>0.40159840159840154</v>
      </c>
      <c r="L233">
        <f>IFERROR(K233*VLOOKUP(B233,商誉度正向!$B$1:$F$166,5,FALSE),0)</f>
        <v>4.417582417582417</v>
      </c>
    </row>
    <row r="234" spans="1:12">
      <c r="A234" s="32">
        <v>1</v>
      </c>
      <c r="B234" s="25" t="s">
        <v>1568</v>
      </c>
      <c r="C234" s="25" t="s">
        <v>1467</v>
      </c>
      <c r="D234" s="25" t="s">
        <v>1569</v>
      </c>
      <c r="E234" s="25" t="s">
        <v>1814</v>
      </c>
      <c r="F234" s="25" t="s">
        <v>244</v>
      </c>
      <c r="G234" s="32">
        <v>2020</v>
      </c>
      <c r="H234" s="26" t="s">
        <v>1813</v>
      </c>
      <c r="I234" s="25">
        <v>163</v>
      </c>
      <c r="J234" s="25">
        <v>500</v>
      </c>
      <c r="K234">
        <f t="shared" si="3"/>
        <v>0.67465069860279447</v>
      </c>
      <c r="L234">
        <f>IFERROR(K234*VLOOKUP(B234,商誉度正向!$B$1:$F$166,5,FALSE),0)</f>
        <v>12.818363273453095</v>
      </c>
    </row>
    <row r="235" spans="1:12">
      <c r="A235" s="32">
        <v>2</v>
      </c>
      <c r="B235" s="25" t="s">
        <v>1646</v>
      </c>
      <c r="C235" s="25" t="s">
        <v>1467</v>
      </c>
      <c r="D235" s="25" t="s">
        <v>1647</v>
      </c>
      <c r="E235" s="25" t="s">
        <v>1815</v>
      </c>
      <c r="F235" s="25" t="s">
        <v>244</v>
      </c>
      <c r="G235" s="32">
        <v>2020</v>
      </c>
      <c r="H235" s="26" t="s">
        <v>1813</v>
      </c>
      <c r="I235" s="25">
        <v>171</v>
      </c>
      <c r="J235" s="25">
        <v>500</v>
      </c>
      <c r="K235">
        <f t="shared" si="3"/>
        <v>0.6586826347305389</v>
      </c>
      <c r="L235">
        <f>IFERROR(K235*VLOOKUP(B235,商誉度正向!$B$1:$F$166,5,FALSE),0)</f>
        <v>16.467065868263472</v>
      </c>
    </row>
    <row r="236" spans="1:12">
      <c r="A236" s="32">
        <v>3</v>
      </c>
      <c r="B236" s="25" t="s">
        <v>1466</v>
      </c>
      <c r="C236" s="25" t="s">
        <v>1467</v>
      </c>
      <c r="D236" s="25" t="s">
        <v>1468</v>
      </c>
      <c r="E236" s="25" t="s">
        <v>1816</v>
      </c>
      <c r="F236" s="25" t="s">
        <v>244</v>
      </c>
      <c r="G236" s="32">
        <v>2020</v>
      </c>
      <c r="H236" s="26" t="s">
        <v>1813</v>
      </c>
      <c r="I236" s="25">
        <v>233</v>
      </c>
      <c r="J236" s="25">
        <v>2000</v>
      </c>
      <c r="K236">
        <f t="shared" si="3"/>
        <v>0.88355822088955527</v>
      </c>
      <c r="L236">
        <f>IFERROR(K236*VLOOKUP(B236,商誉度正向!$B$1:$F$166,5,FALSE),0)</f>
        <v>22.08895552223888</v>
      </c>
    </row>
    <row r="237" spans="1:12">
      <c r="A237" s="32">
        <v>4</v>
      </c>
      <c r="B237" s="25" t="s">
        <v>1583</v>
      </c>
      <c r="C237" s="25" t="s">
        <v>1467</v>
      </c>
      <c r="D237" s="25" t="s">
        <v>1498</v>
      </c>
      <c r="E237" s="25" t="s">
        <v>1651</v>
      </c>
      <c r="F237" s="25" t="s">
        <v>244</v>
      </c>
      <c r="G237" s="32">
        <v>2020</v>
      </c>
      <c r="H237" s="26" t="s">
        <v>1813</v>
      </c>
      <c r="I237" s="25">
        <v>25</v>
      </c>
      <c r="J237" s="25">
        <v>100</v>
      </c>
      <c r="K237">
        <f t="shared" si="3"/>
        <v>0.75247524752475248</v>
      </c>
      <c r="L237">
        <f>IFERROR(K237*VLOOKUP(B237,商誉度正向!$B$1:$F$166,5,FALSE),0)</f>
        <v>18.811881188118811</v>
      </c>
    </row>
    <row r="238" spans="1:12">
      <c r="A238" s="32">
        <v>5</v>
      </c>
      <c r="B238" s="25" t="s">
        <v>1753</v>
      </c>
      <c r="C238" s="25" t="s">
        <v>1467</v>
      </c>
      <c r="D238" s="25" t="s">
        <v>1498</v>
      </c>
      <c r="E238" s="25" t="s">
        <v>1740</v>
      </c>
      <c r="F238" s="25" t="s">
        <v>244</v>
      </c>
      <c r="G238" s="32">
        <v>2020</v>
      </c>
      <c r="H238" s="26" t="s">
        <v>1813</v>
      </c>
      <c r="I238" s="25">
        <v>189</v>
      </c>
      <c r="J238" s="25">
        <v>500</v>
      </c>
      <c r="K238">
        <f t="shared" si="3"/>
        <v>0.6227544910179641</v>
      </c>
      <c r="L238">
        <f>IFERROR(K238*VLOOKUP(B238,商誉度正向!$B$1:$F$166,5,FALSE),0)</f>
        <v>13.700598802395209</v>
      </c>
    </row>
    <row r="239" spans="1:12">
      <c r="A239" s="32">
        <v>6</v>
      </c>
      <c r="B239" s="25" t="s">
        <v>1755</v>
      </c>
      <c r="C239" s="25" t="s">
        <v>1467</v>
      </c>
      <c r="D239" s="25" t="s">
        <v>1493</v>
      </c>
      <c r="E239" s="25" t="s">
        <v>1804</v>
      </c>
      <c r="F239" s="25" t="s">
        <v>244</v>
      </c>
      <c r="G239" s="32">
        <v>2020</v>
      </c>
      <c r="H239" s="26" t="s">
        <v>1813</v>
      </c>
      <c r="I239" s="25">
        <v>11</v>
      </c>
      <c r="J239" s="25">
        <v>20</v>
      </c>
      <c r="K239">
        <f t="shared" si="3"/>
        <v>0.47619047619047616</v>
      </c>
      <c r="L239">
        <f>IFERROR(K239*VLOOKUP(B239,商誉度正向!$B$1:$F$166,5,FALSE),0)</f>
        <v>7.1428571428571423</v>
      </c>
    </row>
    <row r="240" spans="1:12">
      <c r="A240" s="32">
        <v>7</v>
      </c>
      <c r="B240" s="25" t="s">
        <v>1500</v>
      </c>
      <c r="C240" s="25" t="s">
        <v>1474</v>
      </c>
      <c r="D240" s="25" t="s">
        <v>1471</v>
      </c>
      <c r="E240" s="25" t="s">
        <v>1817</v>
      </c>
      <c r="F240" s="25" t="s">
        <v>243</v>
      </c>
      <c r="G240" s="32">
        <v>2019</v>
      </c>
      <c r="H240" s="26" t="s">
        <v>1813</v>
      </c>
      <c r="I240" s="25">
        <v>47</v>
      </c>
      <c r="J240" s="25">
        <v>101</v>
      </c>
      <c r="K240">
        <f t="shared" si="3"/>
        <v>0.53921568627450989</v>
      </c>
      <c r="L240">
        <f>IFERROR(K240*VLOOKUP(B240,商誉度正向!$B$1:$F$166,5,FALSE),0)</f>
        <v>8.0882352941176485</v>
      </c>
    </row>
    <row r="241" spans="1:12">
      <c r="A241" s="32">
        <v>8</v>
      </c>
      <c r="B241" s="25" t="s">
        <v>1502</v>
      </c>
      <c r="C241" s="25" t="s">
        <v>1467</v>
      </c>
      <c r="D241" s="25" t="s">
        <v>1471</v>
      </c>
      <c r="E241" s="25" t="s">
        <v>1488</v>
      </c>
      <c r="F241" s="25" t="s">
        <v>244</v>
      </c>
      <c r="G241" s="32">
        <v>2019</v>
      </c>
      <c r="H241" s="26" t="s">
        <v>1813</v>
      </c>
      <c r="I241" s="25">
        <v>17</v>
      </c>
      <c r="J241" s="25">
        <v>100</v>
      </c>
      <c r="K241">
        <f t="shared" si="3"/>
        <v>0.83168316831683164</v>
      </c>
      <c r="L241">
        <f>IFERROR(K241*VLOOKUP(B241,商誉度正向!$B$1:$F$166,5,FALSE),0)</f>
        <v>12.475247524752474</v>
      </c>
    </row>
    <row r="242" spans="1:12">
      <c r="A242" s="32">
        <v>9</v>
      </c>
      <c r="B242" s="25" t="s">
        <v>1503</v>
      </c>
      <c r="C242" s="25" t="s">
        <v>1467</v>
      </c>
      <c r="D242" s="25" t="s">
        <v>1471</v>
      </c>
      <c r="E242" s="25" t="s">
        <v>1510</v>
      </c>
      <c r="F242" s="25" t="s">
        <v>244</v>
      </c>
      <c r="G242" s="32">
        <v>2019</v>
      </c>
      <c r="H242" s="26" t="s">
        <v>1813</v>
      </c>
      <c r="I242" s="25">
        <v>7</v>
      </c>
      <c r="J242" s="25">
        <v>101</v>
      </c>
      <c r="K242">
        <f t="shared" si="3"/>
        <v>0.93137254901960786</v>
      </c>
      <c r="L242">
        <f>IFERROR(K242*VLOOKUP(B242,商誉度正向!$B$1:$F$166,5,FALSE),0)</f>
        <v>13.970588235294118</v>
      </c>
    </row>
    <row r="243" spans="1:12">
      <c r="A243" s="32">
        <v>10</v>
      </c>
      <c r="B243" s="25" t="s">
        <v>1535</v>
      </c>
      <c r="C243" s="25" t="s">
        <v>1474</v>
      </c>
      <c r="D243" s="25" t="s">
        <v>1471</v>
      </c>
      <c r="E243" s="25" t="s">
        <v>1797</v>
      </c>
      <c r="F243" s="25" t="s">
        <v>243</v>
      </c>
      <c r="G243" s="32">
        <v>2018</v>
      </c>
      <c r="H243" s="26" t="s">
        <v>1813</v>
      </c>
      <c r="I243" s="25">
        <v>43</v>
      </c>
      <c r="J243" s="25">
        <v>101</v>
      </c>
      <c r="K243">
        <f t="shared" si="3"/>
        <v>0.57843137254901955</v>
      </c>
      <c r="L243">
        <f>IFERROR(K243*VLOOKUP(B243,商誉度正向!$B$1:$F$166,5,FALSE),0)</f>
        <v>6.3627450980392153</v>
      </c>
    </row>
    <row r="244" spans="1:12">
      <c r="A244" s="32">
        <v>1</v>
      </c>
      <c r="B244" s="25" t="s">
        <v>1646</v>
      </c>
      <c r="C244" s="25" t="s">
        <v>1467</v>
      </c>
      <c r="D244" s="25" t="s">
        <v>1647</v>
      </c>
      <c r="E244" s="25" t="s">
        <v>1819</v>
      </c>
      <c r="F244" s="25" t="s">
        <v>296</v>
      </c>
      <c r="G244" s="32">
        <v>2020</v>
      </c>
      <c r="H244" s="26" t="s">
        <v>1818</v>
      </c>
      <c r="I244" s="25">
        <v>375</v>
      </c>
      <c r="J244" s="25">
        <v>500</v>
      </c>
      <c r="K244">
        <f t="shared" si="3"/>
        <v>0.25149700598802394</v>
      </c>
      <c r="L244">
        <f>IFERROR(K244*VLOOKUP(B244,商誉度正向!$B$1:$F$166,5,FALSE),0)</f>
        <v>6.2874251497005984</v>
      </c>
    </row>
    <row r="245" spans="1:12">
      <c r="A245" s="32">
        <v>2</v>
      </c>
      <c r="B245" s="25" t="s">
        <v>1466</v>
      </c>
      <c r="C245" s="25" t="s">
        <v>1467</v>
      </c>
      <c r="D245" s="25" t="s">
        <v>1468</v>
      </c>
      <c r="E245" s="25" t="s">
        <v>1820</v>
      </c>
      <c r="F245" s="25" t="s">
        <v>296</v>
      </c>
      <c r="G245" s="32">
        <v>2020</v>
      </c>
      <c r="H245" s="26" t="s">
        <v>1818</v>
      </c>
      <c r="I245" s="25">
        <v>417</v>
      </c>
      <c r="J245" s="25">
        <v>2000</v>
      </c>
      <c r="K245">
        <f t="shared" si="3"/>
        <v>0.79160419790104952</v>
      </c>
      <c r="L245">
        <f>IFERROR(K245*VLOOKUP(B245,商誉度正向!$B$1:$F$166,5,FALSE),0)</f>
        <v>19.790104947526238</v>
      </c>
    </row>
    <row r="246" spans="1:12">
      <c r="A246" s="32">
        <v>3</v>
      </c>
      <c r="B246" s="25" t="s">
        <v>1708</v>
      </c>
      <c r="C246" s="25" t="s">
        <v>1467</v>
      </c>
      <c r="D246" s="25" t="s">
        <v>1709</v>
      </c>
      <c r="E246" s="25" t="s">
        <v>1821</v>
      </c>
      <c r="F246" s="25" t="s">
        <v>296</v>
      </c>
      <c r="G246" s="32">
        <v>2020</v>
      </c>
      <c r="H246" s="26" t="s">
        <v>1818</v>
      </c>
      <c r="I246" s="25">
        <v>271</v>
      </c>
      <c r="J246" s="25">
        <v>500</v>
      </c>
      <c r="K246">
        <f t="shared" si="3"/>
        <v>0.45908183632734534</v>
      </c>
      <c r="L246">
        <f>IFERROR(K246*VLOOKUP(B246,商誉度正向!$B$1:$F$166,5,FALSE),0)</f>
        <v>5.5089820359281436</v>
      </c>
    </row>
    <row r="247" spans="1:12">
      <c r="A247" s="32">
        <v>4</v>
      </c>
      <c r="B247" s="25" t="s">
        <v>1559</v>
      </c>
      <c r="C247" s="25" t="s">
        <v>1467</v>
      </c>
      <c r="D247" s="25" t="s">
        <v>1493</v>
      </c>
      <c r="E247" s="25" t="s">
        <v>1822</v>
      </c>
      <c r="F247" s="25" t="s">
        <v>296</v>
      </c>
      <c r="G247" s="32">
        <v>2020</v>
      </c>
      <c r="H247" s="26" t="s">
        <v>1818</v>
      </c>
      <c r="I247" s="25">
        <v>29</v>
      </c>
      <c r="J247" s="25">
        <v>100</v>
      </c>
      <c r="K247">
        <f t="shared" si="3"/>
        <v>0.71287128712871284</v>
      </c>
      <c r="L247">
        <f>IFERROR(K247*VLOOKUP(B247,商誉度正向!$B$1:$F$166,5,FALSE),0)</f>
        <v>10.693069306930692</v>
      </c>
    </row>
    <row r="248" spans="1:12">
      <c r="A248" s="32">
        <v>5</v>
      </c>
      <c r="B248" s="25" t="s">
        <v>1502</v>
      </c>
      <c r="C248" s="25" t="s">
        <v>1467</v>
      </c>
      <c r="D248" s="25" t="s">
        <v>1471</v>
      </c>
      <c r="E248" s="25" t="s">
        <v>1823</v>
      </c>
      <c r="F248" s="25" t="s">
        <v>296</v>
      </c>
      <c r="G248" s="32">
        <v>2019</v>
      </c>
      <c r="H248" s="26" t="s">
        <v>1818</v>
      </c>
      <c r="I248" s="25">
        <v>42</v>
      </c>
      <c r="J248" s="25">
        <v>100</v>
      </c>
      <c r="K248">
        <f t="shared" si="3"/>
        <v>0.58415841584158423</v>
      </c>
      <c r="L248">
        <f>IFERROR(K248*VLOOKUP(B248,商誉度正向!$B$1:$F$166,5,FALSE),0)</f>
        <v>8.7623762376237639</v>
      </c>
    </row>
    <row r="249" spans="1:12">
      <c r="A249" s="32">
        <v>6</v>
      </c>
      <c r="B249" s="25" t="s">
        <v>1503</v>
      </c>
      <c r="C249" s="25" t="s">
        <v>1467</v>
      </c>
      <c r="D249" s="25" t="s">
        <v>1471</v>
      </c>
      <c r="E249" s="25" t="s">
        <v>1690</v>
      </c>
      <c r="F249" s="25" t="s">
        <v>296</v>
      </c>
      <c r="G249" s="32">
        <v>2019</v>
      </c>
      <c r="H249" s="26" t="s">
        <v>1818</v>
      </c>
      <c r="I249" s="25">
        <v>54</v>
      </c>
      <c r="J249" s="25">
        <v>101</v>
      </c>
      <c r="K249">
        <f t="shared" si="3"/>
        <v>0.47058823529411764</v>
      </c>
      <c r="L249">
        <f>IFERROR(K249*VLOOKUP(B249,商誉度正向!$B$1:$F$166,5,FALSE),0)</f>
        <v>7.0588235294117645</v>
      </c>
    </row>
    <row r="250" spans="1:12">
      <c r="A250" s="32">
        <v>7</v>
      </c>
      <c r="B250" s="25" t="s">
        <v>1718</v>
      </c>
      <c r="C250" s="25" t="s">
        <v>1467</v>
      </c>
      <c r="D250" s="25" t="s">
        <v>1719</v>
      </c>
      <c r="E250" s="25" t="s">
        <v>1824</v>
      </c>
      <c r="F250" s="25" t="s">
        <v>296</v>
      </c>
      <c r="G250" s="32">
        <v>2019</v>
      </c>
      <c r="H250" s="26" t="s">
        <v>1818</v>
      </c>
      <c r="I250" s="25">
        <v>261</v>
      </c>
      <c r="J250" s="25">
        <v>500</v>
      </c>
      <c r="K250">
        <f t="shared" si="3"/>
        <v>0.47904191616766467</v>
      </c>
      <c r="L250">
        <f>IFERROR(K250*VLOOKUP(B250,商誉度正向!$B$1:$F$166,5,FALSE),0)</f>
        <v>5.2694610778443112</v>
      </c>
    </row>
    <row r="251" spans="1:12">
      <c r="A251" s="32">
        <v>1</v>
      </c>
      <c r="B251" s="25" t="s">
        <v>1466</v>
      </c>
      <c r="C251" s="25" t="s">
        <v>1467</v>
      </c>
      <c r="D251" s="25" t="s">
        <v>1468</v>
      </c>
      <c r="E251" s="25" t="s">
        <v>1826</v>
      </c>
      <c r="F251" s="25" t="s">
        <v>444</v>
      </c>
      <c r="G251" s="32">
        <v>2020</v>
      </c>
      <c r="H251" s="26" t="s">
        <v>1825</v>
      </c>
      <c r="I251" s="25">
        <v>1297</v>
      </c>
      <c r="J251" s="25">
        <v>2000</v>
      </c>
      <c r="K251">
        <f t="shared" si="3"/>
        <v>0.35182408795602194</v>
      </c>
      <c r="L251">
        <f>IFERROR(K251*VLOOKUP(B251,商誉度正向!$B$1:$F$166,5,FALSE),0)</f>
        <v>8.7956021989005482</v>
      </c>
    </row>
    <row r="252" spans="1:12">
      <c r="A252" s="32">
        <v>2</v>
      </c>
      <c r="B252" s="25" t="s">
        <v>1708</v>
      </c>
      <c r="C252" s="25" t="s">
        <v>1467</v>
      </c>
      <c r="D252" s="25" t="s">
        <v>1709</v>
      </c>
      <c r="E252" s="25" t="s">
        <v>1827</v>
      </c>
      <c r="F252" s="25" t="s">
        <v>444</v>
      </c>
      <c r="G252" s="32">
        <v>2020</v>
      </c>
      <c r="H252" s="26" t="s">
        <v>1825</v>
      </c>
      <c r="I252" s="25">
        <v>375</v>
      </c>
      <c r="J252" s="25">
        <v>500</v>
      </c>
      <c r="K252">
        <f t="shared" si="3"/>
        <v>0.25149700598802394</v>
      </c>
      <c r="L252">
        <f>IFERROR(K252*VLOOKUP(B252,商誉度正向!$B$1:$F$166,5,FALSE),0)</f>
        <v>3.0179640718562872</v>
      </c>
    </row>
    <row r="253" spans="1:12">
      <c r="A253" s="32">
        <v>1</v>
      </c>
      <c r="B253" s="25" t="s">
        <v>1503</v>
      </c>
      <c r="C253" s="25" t="s">
        <v>1467</v>
      </c>
      <c r="D253" s="25" t="s">
        <v>1471</v>
      </c>
      <c r="E253" s="25" t="s">
        <v>1772</v>
      </c>
      <c r="F253" s="25" t="s">
        <v>468</v>
      </c>
      <c r="G253" s="32">
        <v>2019</v>
      </c>
      <c r="H253" s="26" t="s">
        <v>1828</v>
      </c>
      <c r="I253" s="25">
        <v>72</v>
      </c>
      <c r="J253" s="25">
        <v>101</v>
      </c>
      <c r="K253">
        <f t="shared" si="3"/>
        <v>0.29411764705882348</v>
      </c>
      <c r="L253">
        <f>IFERROR(K253*VLOOKUP(B253,商誉度正向!$B$1:$F$166,5,FALSE),0)</f>
        <v>4.4117647058823524</v>
      </c>
    </row>
    <row r="254" spans="1:12">
      <c r="A254" s="32">
        <v>2</v>
      </c>
      <c r="B254" s="25" t="s">
        <v>1689</v>
      </c>
      <c r="C254" s="25" t="s">
        <v>1467</v>
      </c>
      <c r="D254" s="25" t="s">
        <v>1471</v>
      </c>
      <c r="E254" s="25" t="s">
        <v>1829</v>
      </c>
      <c r="F254" s="25" t="s">
        <v>468</v>
      </c>
      <c r="G254" s="32">
        <v>2019</v>
      </c>
      <c r="H254" s="26" t="s">
        <v>1828</v>
      </c>
      <c r="I254" s="25">
        <v>52</v>
      </c>
      <c r="J254" s="25">
        <v>100</v>
      </c>
      <c r="K254">
        <f t="shared" si="3"/>
        <v>0.48514851485148514</v>
      </c>
      <c r="L254">
        <f>IFERROR(K254*VLOOKUP(B254,商誉度正向!$B$1:$F$166,5,FALSE),0)</f>
        <v>7.2772277227722775</v>
      </c>
    </row>
    <row r="255" spans="1:12">
      <c r="A255" s="32">
        <v>3</v>
      </c>
      <c r="B255" s="25" t="s">
        <v>1507</v>
      </c>
      <c r="C255" s="25" t="s">
        <v>1467</v>
      </c>
      <c r="D255" s="25" t="s">
        <v>1471</v>
      </c>
      <c r="E255" s="25" t="s">
        <v>1830</v>
      </c>
      <c r="F255" s="25" t="s">
        <v>468</v>
      </c>
      <c r="G255" s="32">
        <v>2019</v>
      </c>
      <c r="H255" s="26" t="s">
        <v>1828</v>
      </c>
      <c r="I255" s="25">
        <v>29</v>
      </c>
      <c r="J255" s="25">
        <v>150</v>
      </c>
      <c r="K255">
        <f t="shared" si="3"/>
        <v>0.80794701986754969</v>
      </c>
      <c r="L255">
        <f>IFERROR(K255*VLOOKUP(B255,商誉度正向!$B$1:$F$166,5,FALSE),0)</f>
        <v>12.119205298013245</v>
      </c>
    </row>
    <row r="256" spans="1:12">
      <c r="A256" s="32">
        <v>1</v>
      </c>
      <c r="B256" s="25" t="s">
        <v>1568</v>
      </c>
      <c r="C256" s="25" t="s">
        <v>1467</v>
      </c>
      <c r="D256" s="25" t="s">
        <v>1569</v>
      </c>
      <c r="E256" s="25" t="s">
        <v>1832</v>
      </c>
      <c r="F256" s="25" t="s">
        <v>488</v>
      </c>
      <c r="G256" s="32">
        <v>2020</v>
      </c>
      <c r="H256" s="26" t="s">
        <v>1831</v>
      </c>
      <c r="I256" s="25">
        <v>338</v>
      </c>
      <c r="J256" s="25">
        <v>500</v>
      </c>
      <c r="K256">
        <f t="shared" si="3"/>
        <v>0.32534930139720564</v>
      </c>
      <c r="L256">
        <f>IFERROR(K256*VLOOKUP(B256,商誉度正向!$B$1:$F$166,5,FALSE),0)</f>
        <v>6.1816367265469072</v>
      </c>
    </row>
    <row r="257" spans="1:12">
      <c r="A257" s="32">
        <v>2</v>
      </c>
      <c r="B257" s="25" t="s">
        <v>1833</v>
      </c>
      <c r="C257" s="25" t="s">
        <v>1467</v>
      </c>
      <c r="D257" s="25" t="s">
        <v>1647</v>
      </c>
      <c r="E257" s="25" t="s">
        <v>1834</v>
      </c>
      <c r="F257" s="25" t="s">
        <v>1835</v>
      </c>
      <c r="G257" s="32">
        <v>2020</v>
      </c>
      <c r="H257" s="26" t="s">
        <v>1831</v>
      </c>
      <c r="I257" s="25">
        <v>497</v>
      </c>
      <c r="J257" s="25">
        <v>500</v>
      </c>
      <c r="K257">
        <f t="shared" si="3"/>
        <v>7.9840319361277334E-3</v>
      </c>
      <c r="L257">
        <f>IFERROR(K257*VLOOKUP(B257,商誉度正向!$B$1:$F$166,5,FALSE),0)</f>
        <v>0.19960079840319334</v>
      </c>
    </row>
    <row r="258" spans="1:12">
      <c r="A258" s="32">
        <v>3</v>
      </c>
      <c r="B258" s="25" t="s">
        <v>1466</v>
      </c>
      <c r="C258" s="25" t="s">
        <v>1467</v>
      </c>
      <c r="D258" s="25" t="s">
        <v>1468</v>
      </c>
      <c r="E258" s="25" t="s">
        <v>1836</v>
      </c>
      <c r="F258" s="25" t="s">
        <v>1835</v>
      </c>
      <c r="G258" s="32">
        <v>2020</v>
      </c>
      <c r="H258" s="26" t="s">
        <v>1831</v>
      </c>
      <c r="I258" s="25">
        <v>584</v>
      </c>
      <c r="J258" s="25">
        <v>2000</v>
      </c>
      <c r="K258">
        <f t="shared" si="3"/>
        <v>0.70814592703648183</v>
      </c>
      <c r="L258">
        <f>IFERROR(K258*VLOOKUP(B258,商誉度正向!$B$1:$F$166,5,FALSE),0)</f>
        <v>17.703648175912047</v>
      </c>
    </row>
    <row r="259" spans="1:12">
      <c r="A259" s="32">
        <v>4</v>
      </c>
      <c r="B259" s="25" t="s">
        <v>1583</v>
      </c>
      <c r="C259" s="25" t="s">
        <v>1467</v>
      </c>
      <c r="D259" s="25" t="s">
        <v>1498</v>
      </c>
      <c r="E259" s="25" t="s">
        <v>1837</v>
      </c>
      <c r="F259" s="25" t="s">
        <v>1835</v>
      </c>
      <c r="G259" s="32">
        <v>2020</v>
      </c>
      <c r="H259" s="26" t="s">
        <v>1831</v>
      </c>
      <c r="I259" s="25">
        <v>91</v>
      </c>
      <c r="J259" s="25">
        <v>100</v>
      </c>
      <c r="K259">
        <f t="shared" si="3"/>
        <v>9.9009900990098987E-2</v>
      </c>
      <c r="L259">
        <f>IFERROR(K259*VLOOKUP(B259,商誉度正向!$B$1:$F$166,5,FALSE),0)</f>
        <v>2.4752475247524748</v>
      </c>
    </row>
    <row r="260" spans="1:12">
      <c r="A260" s="32">
        <v>5</v>
      </c>
      <c r="B260" s="25" t="s">
        <v>1838</v>
      </c>
      <c r="C260" s="25" t="s">
        <v>1467</v>
      </c>
      <c r="D260" s="25" t="s">
        <v>1471</v>
      </c>
      <c r="E260" s="25" t="s">
        <v>1839</v>
      </c>
      <c r="F260" s="25" t="s">
        <v>488</v>
      </c>
      <c r="G260" s="32">
        <v>2020</v>
      </c>
      <c r="H260" s="26" t="s">
        <v>1831</v>
      </c>
      <c r="I260" s="25">
        <v>33</v>
      </c>
      <c r="J260" s="25">
        <v>101</v>
      </c>
      <c r="K260">
        <f t="shared" si="3"/>
        <v>0.67647058823529416</v>
      </c>
      <c r="L260">
        <f>IFERROR(K260*VLOOKUP(B260,商誉度正向!$B$1:$F$166,5,FALSE),0)</f>
        <v>10.147058823529413</v>
      </c>
    </row>
    <row r="261" spans="1:12">
      <c r="A261" s="32">
        <v>6</v>
      </c>
      <c r="B261" s="25" t="s">
        <v>1753</v>
      </c>
      <c r="C261" s="25" t="s">
        <v>1467</v>
      </c>
      <c r="D261" s="25" t="s">
        <v>1498</v>
      </c>
      <c r="E261" s="25" t="s">
        <v>1840</v>
      </c>
      <c r="F261" s="25" t="s">
        <v>1835</v>
      </c>
      <c r="G261" s="32">
        <v>2020</v>
      </c>
      <c r="H261" s="26" t="s">
        <v>1831</v>
      </c>
      <c r="I261" s="25">
        <v>443</v>
      </c>
      <c r="J261" s="25">
        <v>500</v>
      </c>
      <c r="K261">
        <f t="shared" ref="K261:K324" si="4">1-I261/(J261+1)</f>
        <v>0.11576846307385225</v>
      </c>
      <c r="L261">
        <f>IFERROR(K261*VLOOKUP(B261,商誉度正向!$B$1:$F$166,5,FALSE),0)</f>
        <v>2.5469061876247494</v>
      </c>
    </row>
    <row r="262" spans="1:12">
      <c r="A262" s="32">
        <v>7</v>
      </c>
      <c r="B262" s="25" t="s">
        <v>1841</v>
      </c>
      <c r="C262" s="25" t="s">
        <v>1467</v>
      </c>
      <c r="D262" s="25" t="s">
        <v>1842</v>
      </c>
      <c r="E262" s="25" t="s">
        <v>1555</v>
      </c>
      <c r="F262" s="25" t="s">
        <v>488</v>
      </c>
      <c r="G262" s="32">
        <v>2020</v>
      </c>
      <c r="H262" s="26" t="s">
        <v>1831</v>
      </c>
      <c r="I262" s="25">
        <v>48</v>
      </c>
      <c r="J262" s="25">
        <v>100</v>
      </c>
      <c r="K262">
        <f t="shared" si="4"/>
        <v>0.52475247524752477</v>
      </c>
      <c r="L262">
        <f>IFERROR(K262*VLOOKUP(B262,商誉度正向!$B$1:$F$166,5,FALSE),0)</f>
        <v>6.2970297029702973</v>
      </c>
    </row>
    <row r="263" spans="1:12">
      <c r="A263" s="32">
        <v>8</v>
      </c>
      <c r="B263" s="25" t="s">
        <v>1503</v>
      </c>
      <c r="C263" s="25" t="s">
        <v>1467</v>
      </c>
      <c r="D263" s="25" t="s">
        <v>1471</v>
      </c>
      <c r="E263" s="25" t="s">
        <v>1843</v>
      </c>
      <c r="F263" s="25" t="s">
        <v>1835</v>
      </c>
      <c r="G263" s="32">
        <v>2019</v>
      </c>
      <c r="H263" s="26" t="s">
        <v>1831</v>
      </c>
      <c r="I263" s="25">
        <v>67</v>
      </c>
      <c r="J263" s="25">
        <v>101</v>
      </c>
      <c r="K263">
        <f t="shared" si="4"/>
        <v>0.34313725490196079</v>
      </c>
      <c r="L263">
        <f>IFERROR(K263*VLOOKUP(B263,商誉度正向!$B$1:$F$166,5,FALSE),0)</f>
        <v>5.1470588235294121</v>
      </c>
    </row>
    <row r="264" spans="1:12">
      <c r="A264" s="32">
        <v>9</v>
      </c>
      <c r="B264" s="25" t="s">
        <v>1717</v>
      </c>
      <c r="C264" s="25" t="s">
        <v>1467</v>
      </c>
      <c r="D264" s="25" t="s">
        <v>1471</v>
      </c>
      <c r="E264" s="25" t="s">
        <v>1844</v>
      </c>
      <c r="F264" s="25" t="s">
        <v>1835</v>
      </c>
      <c r="G264" s="32">
        <v>2019</v>
      </c>
      <c r="H264" s="26" t="s">
        <v>1831</v>
      </c>
      <c r="I264" s="25">
        <v>17</v>
      </c>
      <c r="J264" s="25">
        <v>50</v>
      </c>
      <c r="K264">
        <f t="shared" si="4"/>
        <v>0.66666666666666674</v>
      </c>
      <c r="L264">
        <f>IFERROR(K264*VLOOKUP(B264,商誉度正向!$B$1:$F$166,5,FALSE),0)</f>
        <v>10.000000000000002</v>
      </c>
    </row>
    <row r="265" spans="1:12">
      <c r="A265" s="32">
        <v>10</v>
      </c>
      <c r="B265" s="25" t="s">
        <v>1507</v>
      </c>
      <c r="C265" s="25" t="s">
        <v>1467</v>
      </c>
      <c r="D265" s="25" t="s">
        <v>1471</v>
      </c>
      <c r="E265" s="25" t="s">
        <v>1845</v>
      </c>
      <c r="F265" s="25" t="s">
        <v>1835</v>
      </c>
      <c r="G265" s="32">
        <v>2019</v>
      </c>
      <c r="H265" s="26" t="s">
        <v>1831</v>
      </c>
      <c r="I265" s="25">
        <v>16</v>
      </c>
      <c r="J265" s="25">
        <v>150</v>
      </c>
      <c r="K265">
        <f t="shared" si="4"/>
        <v>0.89403973509933776</v>
      </c>
      <c r="L265">
        <f>IFERROR(K265*VLOOKUP(B265,商誉度正向!$B$1:$F$166,5,FALSE),0)</f>
        <v>13.410596026490067</v>
      </c>
    </row>
    <row r="266" spans="1:12">
      <c r="A266" s="32">
        <v>1</v>
      </c>
      <c r="B266" s="25" t="s">
        <v>1847</v>
      </c>
      <c r="C266" s="25" t="s">
        <v>1467</v>
      </c>
      <c r="D266" s="25" t="s">
        <v>1471</v>
      </c>
      <c r="E266" s="25" t="s">
        <v>1848</v>
      </c>
      <c r="F266" s="25" t="s">
        <v>1849</v>
      </c>
      <c r="G266" s="32">
        <v>2020</v>
      </c>
      <c r="H266" s="26" t="s">
        <v>1846</v>
      </c>
      <c r="I266" s="25">
        <v>15</v>
      </c>
      <c r="J266" s="25">
        <v>15</v>
      </c>
      <c r="K266">
        <f t="shared" si="4"/>
        <v>6.25E-2</v>
      </c>
      <c r="L266">
        <f>IFERROR(K266*VLOOKUP(B266,商誉度正向!$B$1:$F$166,5,FALSE),0)</f>
        <v>1.375</v>
      </c>
    </row>
    <row r="267" spans="1:12">
      <c r="A267" s="32">
        <v>2</v>
      </c>
      <c r="B267" s="25" t="s">
        <v>1850</v>
      </c>
      <c r="C267" s="25" t="s">
        <v>1467</v>
      </c>
      <c r="D267" s="25" t="s">
        <v>1471</v>
      </c>
      <c r="E267" s="25" t="s">
        <v>1851</v>
      </c>
      <c r="F267" s="25" t="s">
        <v>1849</v>
      </c>
      <c r="G267" s="32">
        <v>2019</v>
      </c>
      <c r="H267" s="26" t="s">
        <v>1846</v>
      </c>
      <c r="I267" s="25">
        <v>68</v>
      </c>
      <c r="J267" s="25">
        <v>100</v>
      </c>
      <c r="K267">
        <f t="shared" si="4"/>
        <v>0.32673267326732669</v>
      </c>
      <c r="L267">
        <f>IFERROR(K267*VLOOKUP(B267,商誉度正向!$B$1:$F$166,5,FALSE),0)</f>
        <v>4.9009900990099</v>
      </c>
    </row>
    <row r="268" spans="1:12">
      <c r="A268" s="32">
        <v>3</v>
      </c>
      <c r="B268" s="25" t="s">
        <v>1852</v>
      </c>
      <c r="C268" s="25" t="s">
        <v>1467</v>
      </c>
      <c r="D268" s="25" t="s">
        <v>1471</v>
      </c>
      <c r="E268" s="25" t="s">
        <v>1853</v>
      </c>
      <c r="F268" s="25" t="s">
        <v>528</v>
      </c>
      <c r="G268" s="32">
        <v>2018</v>
      </c>
      <c r="H268" s="26" t="s">
        <v>1846</v>
      </c>
      <c r="I268" s="25">
        <v>58</v>
      </c>
      <c r="J268" s="25">
        <v>101</v>
      </c>
      <c r="K268">
        <f t="shared" si="4"/>
        <v>0.43137254901960786</v>
      </c>
      <c r="L268">
        <f>IFERROR(K268*VLOOKUP(B268,商誉度正向!$B$1:$F$166,5,FALSE),0)</f>
        <v>4.7450980392156863</v>
      </c>
    </row>
    <row r="269" spans="1:12">
      <c r="A269" s="32">
        <v>4</v>
      </c>
      <c r="B269" s="25" t="s">
        <v>1854</v>
      </c>
      <c r="C269" s="25" t="s">
        <v>1467</v>
      </c>
      <c r="D269" s="25" t="s">
        <v>1471</v>
      </c>
      <c r="E269" s="25" t="s">
        <v>1726</v>
      </c>
      <c r="F269" s="25" t="s">
        <v>528</v>
      </c>
      <c r="G269" s="32">
        <v>2018</v>
      </c>
      <c r="H269" s="26" t="s">
        <v>1846</v>
      </c>
      <c r="I269" s="25">
        <v>73</v>
      </c>
      <c r="J269" s="25">
        <v>100</v>
      </c>
      <c r="K269">
        <f t="shared" si="4"/>
        <v>0.27722772277227725</v>
      </c>
      <c r="L269">
        <f>IFERROR(K269*VLOOKUP(B269,商誉度正向!$B$1:$F$166,5,FALSE),0)</f>
        <v>3.0495049504950495</v>
      </c>
    </row>
    <row r="270" spans="1:12">
      <c r="A270" s="32">
        <v>1</v>
      </c>
      <c r="B270" s="25" t="s">
        <v>1642</v>
      </c>
      <c r="C270" s="25" t="s">
        <v>1467</v>
      </c>
      <c r="D270" s="25" t="s">
        <v>1643</v>
      </c>
      <c r="E270" s="25" t="s">
        <v>1722</v>
      </c>
      <c r="F270" s="25" t="s">
        <v>532</v>
      </c>
      <c r="G270" s="32">
        <v>2020</v>
      </c>
      <c r="H270" s="26" t="s">
        <v>1855</v>
      </c>
      <c r="I270" s="25">
        <v>49</v>
      </c>
      <c r="J270" s="25">
        <v>100</v>
      </c>
      <c r="K270">
        <f t="shared" si="4"/>
        <v>0.51485148514851486</v>
      </c>
      <c r="L270">
        <f>IFERROR(K270*VLOOKUP(B270,商誉度正向!$B$1:$F$166,5,FALSE),0)</f>
        <v>9.782178217821782</v>
      </c>
    </row>
    <row r="271" spans="1:12">
      <c r="A271" s="32">
        <v>2</v>
      </c>
      <c r="B271" s="25" t="s">
        <v>1568</v>
      </c>
      <c r="C271" s="25" t="s">
        <v>1467</v>
      </c>
      <c r="D271" s="25" t="s">
        <v>1569</v>
      </c>
      <c r="E271" s="25" t="s">
        <v>1680</v>
      </c>
      <c r="F271" s="25" t="s">
        <v>532</v>
      </c>
      <c r="G271" s="32">
        <v>2020</v>
      </c>
      <c r="H271" s="26" t="s">
        <v>1855</v>
      </c>
      <c r="I271" s="25">
        <v>64</v>
      </c>
      <c r="J271" s="25">
        <v>500</v>
      </c>
      <c r="K271">
        <f t="shared" si="4"/>
        <v>0.87225548902195604</v>
      </c>
      <c r="L271">
        <f>IFERROR(K271*VLOOKUP(B271,商誉度正向!$B$1:$F$166,5,FALSE),0)</f>
        <v>16.572854291417165</v>
      </c>
    </row>
    <row r="272" spans="1:12">
      <c r="A272" s="32">
        <v>3</v>
      </c>
      <c r="B272" s="25" t="s">
        <v>1646</v>
      </c>
      <c r="C272" s="25" t="s">
        <v>1467</v>
      </c>
      <c r="D272" s="25" t="s">
        <v>1647</v>
      </c>
      <c r="E272" s="25" t="s">
        <v>1757</v>
      </c>
      <c r="F272" s="25" t="s">
        <v>532</v>
      </c>
      <c r="G272" s="32">
        <v>2020</v>
      </c>
      <c r="H272" s="26" t="s">
        <v>1855</v>
      </c>
      <c r="I272" s="25">
        <v>34</v>
      </c>
      <c r="J272" s="25">
        <v>500</v>
      </c>
      <c r="K272">
        <f t="shared" si="4"/>
        <v>0.93213572854291415</v>
      </c>
      <c r="L272">
        <f>IFERROR(K272*VLOOKUP(B272,商誉度正向!$B$1:$F$166,5,FALSE),0)</f>
        <v>23.303393213572853</v>
      </c>
    </row>
    <row r="273" spans="1:12">
      <c r="A273" s="32">
        <v>4</v>
      </c>
      <c r="B273" s="25" t="s">
        <v>1466</v>
      </c>
      <c r="C273" s="25" t="s">
        <v>1467</v>
      </c>
      <c r="D273" s="25" t="s">
        <v>1468</v>
      </c>
      <c r="E273" s="25" t="s">
        <v>1856</v>
      </c>
      <c r="F273" s="25" t="s">
        <v>532</v>
      </c>
      <c r="G273" s="32">
        <v>2020</v>
      </c>
      <c r="H273" s="26" t="s">
        <v>1855</v>
      </c>
      <c r="I273" s="25">
        <v>38</v>
      </c>
      <c r="J273" s="25">
        <v>2000</v>
      </c>
      <c r="K273">
        <f t="shared" si="4"/>
        <v>0.9810094952523738</v>
      </c>
      <c r="L273">
        <f>IFERROR(K273*VLOOKUP(B273,商誉度正向!$B$1:$F$166,5,FALSE),0)</f>
        <v>24.525237381309346</v>
      </c>
    </row>
    <row r="274" spans="1:12">
      <c r="A274" s="32">
        <v>5</v>
      </c>
      <c r="B274" s="25" t="s">
        <v>1857</v>
      </c>
      <c r="C274" s="25" t="s">
        <v>1467</v>
      </c>
      <c r="D274" s="25" t="s">
        <v>1858</v>
      </c>
      <c r="E274" s="25" t="s">
        <v>1859</v>
      </c>
      <c r="F274" s="25" t="s">
        <v>532</v>
      </c>
      <c r="G274" s="32">
        <v>2020</v>
      </c>
      <c r="H274" s="26" t="s">
        <v>1855</v>
      </c>
      <c r="I274" s="25">
        <v>445</v>
      </c>
      <c r="J274" s="25">
        <v>500</v>
      </c>
      <c r="K274">
        <f t="shared" si="4"/>
        <v>0.11177644710578838</v>
      </c>
      <c r="L274">
        <f>IFERROR(K274*VLOOKUP(B274,商誉度正向!$B$1:$F$166,5,FALSE),0)</f>
        <v>2.7944111776447094</v>
      </c>
    </row>
    <row r="275" spans="1:12">
      <c r="A275" s="32">
        <v>6</v>
      </c>
      <c r="B275" s="25" t="s">
        <v>1860</v>
      </c>
      <c r="C275" s="25" t="s">
        <v>1467</v>
      </c>
      <c r="D275" s="25" t="s">
        <v>1861</v>
      </c>
      <c r="E275" s="25" t="s">
        <v>1472</v>
      </c>
      <c r="F275" s="25" t="s">
        <v>532</v>
      </c>
      <c r="G275" s="32">
        <v>2020</v>
      </c>
      <c r="H275" s="26" t="s">
        <v>1855</v>
      </c>
      <c r="I275" s="25">
        <v>19</v>
      </c>
      <c r="J275" s="25">
        <v>100</v>
      </c>
      <c r="K275">
        <f t="shared" si="4"/>
        <v>0.81188118811881194</v>
      </c>
      <c r="L275">
        <f>IFERROR(K275*VLOOKUP(B275,商誉度正向!$B$1:$F$166,5,FALSE),0)</f>
        <v>9.7425742574257441</v>
      </c>
    </row>
    <row r="276" spans="1:12">
      <c r="A276" s="32">
        <v>7</v>
      </c>
      <c r="B276" s="25" t="s">
        <v>1862</v>
      </c>
      <c r="C276" s="25" t="s">
        <v>1467</v>
      </c>
      <c r="D276" s="25" t="s">
        <v>1861</v>
      </c>
      <c r="E276" s="25" t="s">
        <v>1863</v>
      </c>
      <c r="F276" s="25" t="s">
        <v>532</v>
      </c>
      <c r="G276" s="32">
        <v>2020</v>
      </c>
      <c r="H276" s="26" t="s">
        <v>1855</v>
      </c>
      <c r="I276" s="25">
        <v>41</v>
      </c>
      <c r="J276" s="25">
        <v>100</v>
      </c>
      <c r="K276">
        <f t="shared" si="4"/>
        <v>0.59405940594059403</v>
      </c>
      <c r="L276">
        <f>IFERROR(K276*VLOOKUP(B276,商誉度正向!$B$1:$F$166,5,FALSE),0)</f>
        <v>7.1287128712871279</v>
      </c>
    </row>
    <row r="277" spans="1:12">
      <c r="A277" s="32">
        <v>8</v>
      </c>
      <c r="B277" s="25" t="s">
        <v>1479</v>
      </c>
      <c r="C277" s="25" t="s">
        <v>1474</v>
      </c>
      <c r="D277" s="25" t="s">
        <v>1480</v>
      </c>
      <c r="E277" s="25" t="s">
        <v>1864</v>
      </c>
      <c r="F277" s="25" t="s">
        <v>531</v>
      </c>
      <c r="G277" s="32">
        <v>2020</v>
      </c>
      <c r="H277" s="26" t="s">
        <v>1855</v>
      </c>
      <c r="I277" s="25">
        <v>181</v>
      </c>
      <c r="J277" s="25">
        <v>500</v>
      </c>
      <c r="K277">
        <f t="shared" si="4"/>
        <v>0.63872255489021956</v>
      </c>
      <c r="L277">
        <f>IFERROR(K277*VLOOKUP(B277,商誉度正向!$B$1:$F$166,5,FALSE),0)</f>
        <v>12.135728542914173</v>
      </c>
    </row>
    <row r="278" spans="1:12">
      <c r="A278" s="32">
        <v>9</v>
      </c>
      <c r="B278" s="25" t="s">
        <v>1484</v>
      </c>
      <c r="C278" s="25" t="s">
        <v>1467</v>
      </c>
      <c r="D278" s="25" t="s">
        <v>1485</v>
      </c>
      <c r="E278" s="25" t="s">
        <v>1865</v>
      </c>
      <c r="F278" s="25" t="s">
        <v>532</v>
      </c>
      <c r="G278" s="32">
        <v>2020</v>
      </c>
      <c r="H278" s="26" t="s">
        <v>1855</v>
      </c>
      <c r="I278" s="25">
        <v>342</v>
      </c>
      <c r="J278" s="25">
        <v>500</v>
      </c>
      <c r="K278">
        <f t="shared" si="4"/>
        <v>0.31736526946107779</v>
      </c>
      <c r="L278">
        <f>IFERROR(K278*VLOOKUP(B278,商誉度正向!$B$1:$F$166,5,FALSE),0)</f>
        <v>6.0299401197604778</v>
      </c>
    </row>
    <row r="279" spans="1:12">
      <c r="A279" s="32">
        <v>10</v>
      </c>
      <c r="B279" s="25" t="s">
        <v>1583</v>
      </c>
      <c r="C279" s="25" t="s">
        <v>1467</v>
      </c>
      <c r="D279" s="25" t="s">
        <v>1498</v>
      </c>
      <c r="E279" s="25" t="s">
        <v>1804</v>
      </c>
      <c r="F279" s="25" t="s">
        <v>532</v>
      </c>
      <c r="G279" s="32">
        <v>2020</v>
      </c>
      <c r="H279" s="26" t="s">
        <v>1855</v>
      </c>
      <c r="I279" s="25">
        <v>11</v>
      </c>
      <c r="J279" s="25">
        <v>100</v>
      </c>
      <c r="K279">
        <f t="shared" si="4"/>
        <v>0.8910891089108911</v>
      </c>
      <c r="L279">
        <f>IFERROR(K279*VLOOKUP(B279,商誉度正向!$B$1:$F$166,5,FALSE),0)</f>
        <v>22.277227722772277</v>
      </c>
    </row>
    <row r="280" spans="1:12">
      <c r="A280" s="32">
        <v>11</v>
      </c>
      <c r="B280" s="25" t="s">
        <v>1753</v>
      </c>
      <c r="C280" s="25" t="s">
        <v>1467</v>
      </c>
      <c r="D280" s="25" t="s">
        <v>1498</v>
      </c>
      <c r="E280" s="25" t="s">
        <v>1603</v>
      </c>
      <c r="F280" s="25" t="s">
        <v>532</v>
      </c>
      <c r="G280" s="32">
        <v>2020</v>
      </c>
      <c r="H280" s="26" t="s">
        <v>1855</v>
      </c>
      <c r="I280" s="25">
        <v>87</v>
      </c>
      <c r="J280" s="25">
        <v>500</v>
      </c>
      <c r="K280">
        <f t="shared" si="4"/>
        <v>0.82634730538922152</v>
      </c>
      <c r="L280">
        <f>IFERROR(K280*VLOOKUP(B280,商誉度正向!$B$1:$F$166,5,FALSE),0)</f>
        <v>18.179640718562872</v>
      </c>
    </row>
    <row r="281" spans="1:12">
      <c r="A281" s="32">
        <v>12</v>
      </c>
      <c r="B281" s="25" t="s">
        <v>1755</v>
      </c>
      <c r="C281" s="25" t="s">
        <v>1467</v>
      </c>
      <c r="D281" s="25" t="s">
        <v>1493</v>
      </c>
      <c r="E281" s="25" t="s">
        <v>1520</v>
      </c>
      <c r="F281" s="25" t="s">
        <v>532</v>
      </c>
      <c r="G281" s="32">
        <v>2020</v>
      </c>
      <c r="H281" s="26" t="s">
        <v>1855</v>
      </c>
      <c r="I281" s="25">
        <v>3</v>
      </c>
      <c r="J281" s="25">
        <v>101</v>
      </c>
      <c r="K281">
        <f t="shared" si="4"/>
        <v>0.97058823529411764</v>
      </c>
      <c r="L281">
        <f>IFERROR(K281*VLOOKUP(B281,商誉度正向!$B$1:$F$166,5,FALSE),0)</f>
        <v>14.558823529411764</v>
      </c>
    </row>
    <row r="282" spans="1:12">
      <c r="A282" s="32">
        <v>13</v>
      </c>
      <c r="B282" s="25" t="s">
        <v>1500</v>
      </c>
      <c r="C282" s="25" t="s">
        <v>1474</v>
      </c>
      <c r="D282" s="25" t="s">
        <v>1471</v>
      </c>
      <c r="E282" s="25" t="s">
        <v>1690</v>
      </c>
      <c r="F282" s="25" t="s">
        <v>531</v>
      </c>
      <c r="G282" s="32">
        <v>2019</v>
      </c>
      <c r="H282" s="26" t="s">
        <v>1855</v>
      </c>
      <c r="I282" s="25">
        <v>54</v>
      </c>
      <c r="J282" s="25">
        <v>101</v>
      </c>
      <c r="K282">
        <f t="shared" si="4"/>
        <v>0.47058823529411764</v>
      </c>
      <c r="L282">
        <f>IFERROR(K282*VLOOKUP(B282,商誉度正向!$B$1:$F$166,5,FALSE),0)</f>
        <v>7.0588235294117645</v>
      </c>
    </row>
    <row r="283" spans="1:12">
      <c r="A283" s="32">
        <v>14</v>
      </c>
      <c r="B283" s="25" t="s">
        <v>1503</v>
      </c>
      <c r="C283" s="25" t="s">
        <v>1467</v>
      </c>
      <c r="D283" s="25" t="s">
        <v>1471</v>
      </c>
      <c r="E283" s="25" t="s">
        <v>1617</v>
      </c>
      <c r="F283" s="25" t="s">
        <v>532</v>
      </c>
      <c r="G283" s="32">
        <v>2019</v>
      </c>
      <c r="H283" s="26" t="s">
        <v>1855</v>
      </c>
      <c r="I283" s="25">
        <v>16</v>
      </c>
      <c r="J283" s="25">
        <v>101</v>
      </c>
      <c r="K283">
        <f t="shared" si="4"/>
        <v>0.84313725490196079</v>
      </c>
      <c r="L283">
        <f>IFERROR(K283*VLOOKUP(B283,商誉度正向!$B$1:$F$166,5,FALSE),0)</f>
        <v>12.647058823529411</v>
      </c>
    </row>
    <row r="284" spans="1:12">
      <c r="A284" s="32">
        <v>15</v>
      </c>
      <c r="B284" s="25" t="s">
        <v>1717</v>
      </c>
      <c r="C284" s="25" t="s">
        <v>1467</v>
      </c>
      <c r="D284" s="25" t="s">
        <v>1471</v>
      </c>
      <c r="E284" s="25" t="s">
        <v>1501</v>
      </c>
      <c r="F284" s="25" t="s">
        <v>532</v>
      </c>
      <c r="G284" s="32">
        <v>2019</v>
      </c>
      <c r="H284" s="26" t="s">
        <v>1855</v>
      </c>
      <c r="I284" s="25">
        <v>2</v>
      </c>
      <c r="J284" s="25">
        <v>50</v>
      </c>
      <c r="K284">
        <f t="shared" si="4"/>
        <v>0.96078431372549022</v>
      </c>
      <c r="L284">
        <f>IFERROR(K284*VLOOKUP(B284,商誉度正向!$B$1:$F$166,5,FALSE),0)</f>
        <v>14.411764705882353</v>
      </c>
    </row>
    <row r="285" spans="1:12">
      <c r="A285" s="32">
        <v>16</v>
      </c>
      <c r="B285" s="25" t="s">
        <v>1507</v>
      </c>
      <c r="C285" s="25" t="s">
        <v>1467</v>
      </c>
      <c r="D285" s="25" t="s">
        <v>1471</v>
      </c>
      <c r="E285" s="25" t="s">
        <v>1532</v>
      </c>
      <c r="F285" s="25" t="s">
        <v>532</v>
      </c>
      <c r="G285" s="32">
        <v>2019</v>
      </c>
      <c r="H285" s="26" t="s">
        <v>1855</v>
      </c>
      <c r="I285" s="25">
        <v>96</v>
      </c>
      <c r="J285" s="25">
        <v>150</v>
      </c>
      <c r="K285">
        <f t="shared" si="4"/>
        <v>0.36423841059602646</v>
      </c>
      <c r="L285">
        <f>IFERROR(K285*VLOOKUP(B285,商誉度正向!$B$1:$F$166,5,FALSE),0)</f>
        <v>5.4635761589403966</v>
      </c>
    </row>
    <row r="286" spans="1:12">
      <c r="A286" s="32">
        <v>17</v>
      </c>
      <c r="B286" s="25" t="s">
        <v>1523</v>
      </c>
      <c r="C286" s="25" t="s">
        <v>1467</v>
      </c>
      <c r="D286" s="25" t="s">
        <v>1524</v>
      </c>
      <c r="E286" s="25" t="s">
        <v>1797</v>
      </c>
      <c r="F286" s="25" t="s">
        <v>532</v>
      </c>
      <c r="G286" s="32">
        <v>2019</v>
      </c>
      <c r="H286" s="26" t="s">
        <v>1855</v>
      </c>
      <c r="I286" s="25">
        <v>43</v>
      </c>
      <c r="J286" s="25">
        <v>100</v>
      </c>
      <c r="K286">
        <f t="shared" si="4"/>
        <v>0.57425742574257432</v>
      </c>
      <c r="L286">
        <f>IFERROR(K286*VLOOKUP(B286,商誉度正向!$B$1:$F$166,5,FALSE),0)</f>
        <v>7.4653465346534666</v>
      </c>
    </row>
    <row r="287" spans="1:12">
      <c r="A287" s="32">
        <v>18</v>
      </c>
      <c r="B287" s="25" t="s">
        <v>1866</v>
      </c>
      <c r="C287" s="25" t="s">
        <v>1467</v>
      </c>
      <c r="D287" s="25" t="s">
        <v>1867</v>
      </c>
      <c r="E287" s="25" t="s">
        <v>1711</v>
      </c>
      <c r="F287" s="25" t="s">
        <v>532</v>
      </c>
      <c r="G287" s="32">
        <v>2019</v>
      </c>
      <c r="H287" s="26" t="s">
        <v>1855</v>
      </c>
      <c r="I287" s="25">
        <v>30</v>
      </c>
      <c r="J287" s="25">
        <v>100</v>
      </c>
      <c r="K287">
        <f t="shared" si="4"/>
        <v>0.70297029702970293</v>
      </c>
      <c r="L287">
        <f>IFERROR(K287*VLOOKUP(B287,商誉度正向!$B$1:$F$166,5,FALSE),0)</f>
        <v>7.7326732673267324</v>
      </c>
    </row>
    <row r="288" spans="1:12">
      <c r="A288" s="32">
        <v>19</v>
      </c>
      <c r="B288" s="25" t="s">
        <v>1868</v>
      </c>
      <c r="C288" s="25" t="s">
        <v>1467</v>
      </c>
      <c r="D288" s="25" t="s">
        <v>1869</v>
      </c>
      <c r="E288" s="25" t="s">
        <v>1499</v>
      </c>
      <c r="F288" s="25" t="s">
        <v>532</v>
      </c>
      <c r="G288" s="32">
        <v>2019</v>
      </c>
      <c r="H288" s="26" t="s">
        <v>1855</v>
      </c>
      <c r="I288" s="25">
        <v>66</v>
      </c>
      <c r="J288" s="25">
        <v>100</v>
      </c>
      <c r="K288">
        <f t="shared" si="4"/>
        <v>0.34653465346534651</v>
      </c>
      <c r="L288">
        <f>IFERROR(K288*VLOOKUP(B288,商誉度正向!$B$1:$F$166,5,FALSE),0)</f>
        <v>3.8118811881188117</v>
      </c>
    </row>
    <row r="289" spans="1:12">
      <c r="A289" s="32">
        <v>20</v>
      </c>
      <c r="B289" s="25" t="s">
        <v>1870</v>
      </c>
      <c r="C289" s="25" t="s">
        <v>1467</v>
      </c>
      <c r="D289" s="25" t="s">
        <v>1869</v>
      </c>
      <c r="E289" s="25" t="s">
        <v>1667</v>
      </c>
      <c r="F289" s="25" t="s">
        <v>532</v>
      </c>
      <c r="G289" s="32">
        <v>2019</v>
      </c>
      <c r="H289" s="26" t="s">
        <v>1855</v>
      </c>
      <c r="I289" s="25">
        <v>33</v>
      </c>
      <c r="J289" s="25">
        <v>100</v>
      </c>
      <c r="K289">
        <f t="shared" si="4"/>
        <v>0.6732673267326732</v>
      </c>
      <c r="L289">
        <f>IFERROR(K289*VLOOKUP(B289,商誉度正向!$B$1:$F$166,5,FALSE),0)</f>
        <v>7.4059405940594054</v>
      </c>
    </row>
    <row r="290" spans="1:12">
      <c r="A290" s="32">
        <v>21</v>
      </c>
      <c r="B290" s="25" t="s">
        <v>1535</v>
      </c>
      <c r="C290" s="25" t="s">
        <v>1474</v>
      </c>
      <c r="D290" s="25" t="s">
        <v>1471</v>
      </c>
      <c r="E290" s="25" t="s">
        <v>1761</v>
      </c>
      <c r="F290" s="25" t="s">
        <v>531</v>
      </c>
      <c r="G290" s="32">
        <v>2018</v>
      </c>
      <c r="H290" s="26" t="s">
        <v>1855</v>
      </c>
      <c r="I290" s="25">
        <v>50</v>
      </c>
      <c r="J290" s="25">
        <v>101</v>
      </c>
      <c r="K290">
        <f t="shared" si="4"/>
        <v>0.50980392156862742</v>
      </c>
      <c r="L290">
        <f>IFERROR(K290*VLOOKUP(B290,商誉度正向!$B$1:$F$166,5,FALSE),0)</f>
        <v>5.6078431372549016</v>
      </c>
    </row>
    <row r="291" spans="1:12">
      <c r="A291" s="32">
        <v>22</v>
      </c>
      <c r="B291" s="25" t="s">
        <v>1871</v>
      </c>
      <c r="C291" s="25" t="s">
        <v>1467</v>
      </c>
      <c r="D291" s="25" t="s">
        <v>1872</v>
      </c>
      <c r="E291" s="25" t="s">
        <v>1873</v>
      </c>
      <c r="F291" s="25" t="s">
        <v>532</v>
      </c>
      <c r="G291" s="32">
        <v>2018</v>
      </c>
      <c r="H291" s="26" t="s">
        <v>1855</v>
      </c>
      <c r="I291" s="25">
        <v>68</v>
      </c>
      <c r="J291" s="25">
        <v>100</v>
      </c>
      <c r="K291">
        <f t="shared" si="4"/>
        <v>0.32673267326732669</v>
      </c>
      <c r="L291">
        <f>IFERROR(K291*VLOOKUP(B291,商誉度正向!$B$1:$F$166,5,FALSE),0)</f>
        <v>3.2673267326732667</v>
      </c>
    </row>
    <row r="292" spans="1:12">
      <c r="A292" s="32">
        <v>1</v>
      </c>
      <c r="B292" s="25" t="s">
        <v>1568</v>
      </c>
      <c r="C292" s="25" t="s">
        <v>1467</v>
      </c>
      <c r="D292" s="25" t="s">
        <v>1569</v>
      </c>
      <c r="E292" s="25" t="s">
        <v>1578</v>
      </c>
      <c r="F292" s="25" t="s">
        <v>536</v>
      </c>
      <c r="G292" s="32">
        <v>2020</v>
      </c>
      <c r="H292" s="26" t="s">
        <v>1874</v>
      </c>
      <c r="I292" s="25">
        <v>128</v>
      </c>
      <c r="J292" s="25">
        <v>500</v>
      </c>
      <c r="K292">
        <f t="shared" si="4"/>
        <v>0.7445109780439122</v>
      </c>
      <c r="L292">
        <f>IFERROR(K292*VLOOKUP(B292,商誉度正向!$B$1:$F$166,5,FALSE),0)</f>
        <v>14.145708582834331</v>
      </c>
    </row>
    <row r="293" spans="1:12">
      <c r="A293" s="32">
        <v>2</v>
      </c>
      <c r="B293" s="25" t="s">
        <v>1646</v>
      </c>
      <c r="C293" s="25" t="s">
        <v>1467</v>
      </c>
      <c r="D293" s="25" t="s">
        <v>1647</v>
      </c>
      <c r="E293" s="25" t="s">
        <v>1875</v>
      </c>
      <c r="F293" s="25" t="s">
        <v>536</v>
      </c>
      <c r="G293" s="32">
        <v>2020</v>
      </c>
      <c r="H293" s="26" t="s">
        <v>1874</v>
      </c>
      <c r="I293" s="25">
        <v>115</v>
      </c>
      <c r="J293" s="25">
        <v>500</v>
      </c>
      <c r="K293">
        <f t="shared" si="4"/>
        <v>0.77045908183632739</v>
      </c>
      <c r="L293">
        <f>IFERROR(K293*VLOOKUP(B293,商誉度正向!$B$1:$F$166,5,FALSE),0)</f>
        <v>19.261477045908183</v>
      </c>
    </row>
    <row r="294" spans="1:12">
      <c r="A294" s="32">
        <v>3</v>
      </c>
      <c r="B294" s="25" t="s">
        <v>1466</v>
      </c>
      <c r="C294" s="25" t="s">
        <v>1467</v>
      </c>
      <c r="D294" s="25" t="s">
        <v>1468</v>
      </c>
      <c r="E294" s="25" t="s">
        <v>1876</v>
      </c>
      <c r="F294" s="25" t="s">
        <v>536</v>
      </c>
      <c r="G294" s="32">
        <v>2020</v>
      </c>
      <c r="H294" s="26" t="s">
        <v>1874</v>
      </c>
      <c r="I294" s="25">
        <v>155</v>
      </c>
      <c r="J294" s="25">
        <v>2000</v>
      </c>
      <c r="K294">
        <f t="shared" si="4"/>
        <v>0.92253873063468261</v>
      </c>
      <c r="L294">
        <f>IFERROR(K294*VLOOKUP(B294,商誉度正向!$B$1:$F$166,5,FALSE),0)</f>
        <v>23.063468265867066</v>
      </c>
    </row>
    <row r="295" spans="1:12">
      <c r="A295" s="32">
        <v>4</v>
      </c>
      <c r="B295" s="25" t="s">
        <v>1877</v>
      </c>
      <c r="C295" s="25" t="s">
        <v>1467</v>
      </c>
      <c r="D295" s="25" t="s">
        <v>1878</v>
      </c>
      <c r="E295" s="25" t="s">
        <v>1879</v>
      </c>
      <c r="F295" s="25" t="s">
        <v>536</v>
      </c>
      <c r="G295" s="32">
        <v>2020</v>
      </c>
      <c r="H295" s="26" t="s">
        <v>1874</v>
      </c>
      <c r="I295" s="25">
        <v>86</v>
      </c>
      <c r="J295" s="25">
        <v>100</v>
      </c>
      <c r="K295">
        <f t="shared" si="4"/>
        <v>0.14851485148514854</v>
      </c>
      <c r="L295">
        <f>IFERROR(K295*VLOOKUP(B295,商誉度正向!$B$1:$F$166,5,FALSE),0)</f>
        <v>1.7821782178217824</v>
      </c>
    </row>
    <row r="296" spans="1:12">
      <c r="A296" s="32">
        <v>5</v>
      </c>
      <c r="B296" s="25" t="s">
        <v>1479</v>
      </c>
      <c r="C296" s="25" t="s">
        <v>1474</v>
      </c>
      <c r="D296" s="25" t="s">
        <v>1480</v>
      </c>
      <c r="E296" s="25" t="s">
        <v>1880</v>
      </c>
      <c r="F296" s="25" t="s">
        <v>535</v>
      </c>
      <c r="G296" s="32">
        <v>2020</v>
      </c>
      <c r="H296" s="26" t="s">
        <v>1874</v>
      </c>
      <c r="I296" s="25">
        <v>387</v>
      </c>
      <c r="J296" s="25">
        <v>500</v>
      </c>
      <c r="K296">
        <f t="shared" si="4"/>
        <v>0.22754491017964074</v>
      </c>
      <c r="L296">
        <f>IFERROR(K296*VLOOKUP(B296,商誉度正向!$B$1:$F$166,5,FALSE),0)</f>
        <v>4.3233532934131738</v>
      </c>
    </row>
    <row r="297" spans="1:12">
      <c r="A297" s="32">
        <v>6</v>
      </c>
      <c r="B297" s="25" t="s">
        <v>1583</v>
      </c>
      <c r="C297" s="25" t="s">
        <v>1467</v>
      </c>
      <c r="D297" s="25" t="s">
        <v>1498</v>
      </c>
      <c r="E297" s="25" t="s">
        <v>1808</v>
      </c>
      <c r="F297" s="25" t="s">
        <v>536</v>
      </c>
      <c r="G297" s="32">
        <v>2020</v>
      </c>
      <c r="H297" s="26" t="s">
        <v>1874</v>
      </c>
      <c r="I297" s="25">
        <v>26</v>
      </c>
      <c r="J297" s="25">
        <v>100</v>
      </c>
      <c r="K297">
        <f t="shared" si="4"/>
        <v>0.74257425742574257</v>
      </c>
      <c r="L297">
        <f>IFERROR(K297*VLOOKUP(B297,商誉度正向!$B$1:$F$166,5,FALSE),0)</f>
        <v>18.564356435643564</v>
      </c>
    </row>
    <row r="298" spans="1:12">
      <c r="A298" s="32">
        <v>7</v>
      </c>
      <c r="B298" s="25" t="s">
        <v>1753</v>
      </c>
      <c r="C298" s="25" t="s">
        <v>1467</v>
      </c>
      <c r="D298" s="25" t="s">
        <v>1498</v>
      </c>
      <c r="E298" s="25" t="s">
        <v>1694</v>
      </c>
      <c r="F298" s="25" t="s">
        <v>536</v>
      </c>
      <c r="G298" s="32">
        <v>2020</v>
      </c>
      <c r="H298" s="26" t="s">
        <v>1874</v>
      </c>
      <c r="I298" s="25">
        <v>147</v>
      </c>
      <c r="J298" s="25">
        <v>500</v>
      </c>
      <c r="K298">
        <f t="shared" si="4"/>
        <v>0.70658682634730541</v>
      </c>
      <c r="L298">
        <f>IFERROR(K298*VLOOKUP(B298,商誉度正向!$B$1:$F$166,5,FALSE),0)</f>
        <v>15.54491017964072</v>
      </c>
    </row>
    <row r="299" spans="1:12">
      <c r="A299" s="32">
        <v>8</v>
      </c>
      <c r="B299" s="25" t="s">
        <v>1755</v>
      </c>
      <c r="C299" s="25" t="s">
        <v>1467</v>
      </c>
      <c r="D299" s="25" t="s">
        <v>1493</v>
      </c>
      <c r="E299" s="25" t="s">
        <v>1510</v>
      </c>
      <c r="F299" s="25" t="s">
        <v>536</v>
      </c>
      <c r="G299" s="32">
        <v>2020</v>
      </c>
      <c r="H299" s="26" t="s">
        <v>1874</v>
      </c>
      <c r="I299" s="25">
        <v>7</v>
      </c>
      <c r="J299" s="25">
        <v>101</v>
      </c>
      <c r="K299">
        <f t="shared" si="4"/>
        <v>0.93137254901960786</v>
      </c>
      <c r="L299">
        <f>IFERROR(K299*VLOOKUP(B299,商誉度正向!$B$1:$F$166,5,FALSE),0)</f>
        <v>13.970588235294118</v>
      </c>
    </row>
    <row r="300" spans="1:12">
      <c r="A300" s="32">
        <v>9</v>
      </c>
      <c r="B300" s="25" t="s">
        <v>1500</v>
      </c>
      <c r="C300" s="25" t="s">
        <v>1474</v>
      </c>
      <c r="D300" s="25" t="s">
        <v>1471</v>
      </c>
      <c r="E300" s="25" t="s">
        <v>1476</v>
      </c>
      <c r="F300" s="25" t="s">
        <v>535</v>
      </c>
      <c r="G300" s="32">
        <v>2019</v>
      </c>
      <c r="H300" s="26" t="s">
        <v>1874</v>
      </c>
      <c r="I300" s="25">
        <v>56</v>
      </c>
      <c r="J300" s="25">
        <v>101</v>
      </c>
      <c r="K300">
        <f t="shared" si="4"/>
        <v>0.4509803921568627</v>
      </c>
      <c r="L300">
        <f>IFERROR(K300*VLOOKUP(B300,商誉度正向!$B$1:$F$166,5,FALSE),0)</f>
        <v>6.7647058823529402</v>
      </c>
    </row>
    <row r="301" spans="1:12">
      <c r="A301" s="32">
        <v>10</v>
      </c>
      <c r="B301" s="25" t="s">
        <v>1503</v>
      </c>
      <c r="C301" s="25" t="s">
        <v>1467</v>
      </c>
      <c r="D301" s="25" t="s">
        <v>1471</v>
      </c>
      <c r="E301" s="25" t="s">
        <v>1674</v>
      </c>
      <c r="F301" s="25" t="s">
        <v>536</v>
      </c>
      <c r="G301" s="32">
        <v>2019</v>
      </c>
      <c r="H301" s="26" t="s">
        <v>1874</v>
      </c>
      <c r="I301" s="25">
        <v>21</v>
      </c>
      <c r="J301" s="25">
        <v>101</v>
      </c>
      <c r="K301">
        <f t="shared" si="4"/>
        <v>0.79411764705882359</v>
      </c>
      <c r="L301">
        <f>IFERROR(K301*VLOOKUP(B301,商誉度正向!$B$1:$F$166,5,FALSE),0)</f>
        <v>11.911764705882353</v>
      </c>
    </row>
    <row r="302" spans="1:12">
      <c r="A302" s="32">
        <v>11</v>
      </c>
      <c r="B302" s="25" t="s">
        <v>1717</v>
      </c>
      <c r="C302" s="25" t="s">
        <v>1467</v>
      </c>
      <c r="D302" s="25" t="s">
        <v>1471</v>
      </c>
      <c r="E302" s="25" t="s">
        <v>1504</v>
      </c>
      <c r="F302" s="25" t="s">
        <v>536</v>
      </c>
      <c r="G302" s="32">
        <v>2019</v>
      </c>
      <c r="H302" s="26" t="s">
        <v>1874</v>
      </c>
      <c r="I302" s="25">
        <v>8</v>
      </c>
      <c r="J302" s="25">
        <v>50</v>
      </c>
      <c r="K302">
        <f t="shared" si="4"/>
        <v>0.84313725490196079</v>
      </c>
      <c r="L302">
        <f>IFERROR(K302*VLOOKUP(B302,商誉度正向!$B$1:$F$166,5,FALSE),0)</f>
        <v>12.647058823529411</v>
      </c>
    </row>
    <row r="303" spans="1:12">
      <c r="A303" s="32">
        <v>12</v>
      </c>
      <c r="B303" s="25" t="s">
        <v>1507</v>
      </c>
      <c r="C303" s="25" t="s">
        <v>1467</v>
      </c>
      <c r="D303" s="25" t="s">
        <v>1471</v>
      </c>
      <c r="E303" s="25" t="s">
        <v>1651</v>
      </c>
      <c r="F303" s="25" t="s">
        <v>536</v>
      </c>
      <c r="G303" s="32">
        <v>2019</v>
      </c>
      <c r="H303" s="26" t="s">
        <v>1874</v>
      </c>
      <c r="I303" s="25">
        <v>25</v>
      </c>
      <c r="J303" s="25">
        <v>150</v>
      </c>
      <c r="K303">
        <f t="shared" si="4"/>
        <v>0.83443708609271527</v>
      </c>
      <c r="L303">
        <f>IFERROR(K303*VLOOKUP(B303,商誉度正向!$B$1:$F$166,5,FALSE),0)</f>
        <v>12.51655629139073</v>
      </c>
    </row>
    <row r="304" spans="1:12">
      <c r="A304" s="32">
        <v>13</v>
      </c>
      <c r="B304" s="25" t="s">
        <v>1521</v>
      </c>
      <c r="C304" s="25" t="s">
        <v>1467</v>
      </c>
      <c r="D304" s="25" t="s">
        <v>1522</v>
      </c>
      <c r="E304" s="25" t="s">
        <v>1618</v>
      </c>
      <c r="F304" s="25" t="s">
        <v>536</v>
      </c>
      <c r="G304" s="32">
        <v>2019</v>
      </c>
      <c r="H304" s="26" t="s">
        <v>1874</v>
      </c>
      <c r="I304" s="25">
        <v>65</v>
      </c>
      <c r="J304" s="25">
        <v>100</v>
      </c>
      <c r="K304">
        <f t="shared" si="4"/>
        <v>0.35643564356435642</v>
      </c>
      <c r="L304">
        <f>IFERROR(K304*VLOOKUP(B304,商誉度正向!$B$1:$F$166,5,FALSE),0)</f>
        <v>4.6336633663366333</v>
      </c>
    </row>
    <row r="305" spans="1:12">
      <c r="A305" s="32">
        <v>14</v>
      </c>
      <c r="B305" s="25" t="s">
        <v>1535</v>
      </c>
      <c r="C305" s="25" t="s">
        <v>1474</v>
      </c>
      <c r="D305" s="25" t="s">
        <v>1471</v>
      </c>
      <c r="E305" s="25" t="s">
        <v>1881</v>
      </c>
      <c r="F305" s="25" t="s">
        <v>535</v>
      </c>
      <c r="G305" s="32">
        <v>2018</v>
      </c>
      <c r="H305" s="26" t="s">
        <v>1874</v>
      </c>
      <c r="I305" s="25">
        <v>52</v>
      </c>
      <c r="J305" s="25">
        <v>101</v>
      </c>
      <c r="K305">
        <f t="shared" si="4"/>
        <v>0.49019607843137258</v>
      </c>
      <c r="L305">
        <f>IFERROR(K305*VLOOKUP(B305,商誉度正向!$B$1:$F$166,5,FALSE),0)</f>
        <v>5.3921568627450984</v>
      </c>
    </row>
    <row r="306" spans="1:12">
      <c r="A306" s="32">
        <v>15</v>
      </c>
      <c r="B306" s="25" t="s">
        <v>1720</v>
      </c>
      <c r="C306" s="25" t="s">
        <v>1467</v>
      </c>
      <c r="D306" s="25" t="s">
        <v>1471</v>
      </c>
      <c r="E306" s="25" t="s">
        <v>1510</v>
      </c>
      <c r="F306" s="25" t="s">
        <v>536</v>
      </c>
      <c r="G306" s="32">
        <v>2018</v>
      </c>
      <c r="H306" s="26" t="s">
        <v>1874</v>
      </c>
      <c r="I306" s="25">
        <v>7</v>
      </c>
      <c r="J306" s="25">
        <v>50</v>
      </c>
      <c r="K306">
        <f t="shared" si="4"/>
        <v>0.86274509803921573</v>
      </c>
      <c r="L306">
        <f>IFERROR(K306*VLOOKUP(B306,商誉度正向!$B$1:$F$166,5,FALSE),0)</f>
        <v>9.4901960784313726</v>
      </c>
    </row>
    <row r="307" spans="1:12">
      <c r="A307" s="32">
        <v>16</v>
      </c>
      <c r="B307" s="25" t="s">
        <v>1538</v>
      </c>
      <c r="C307" s="25" t="s">
        <v>1474</v>
      </c>
      <c r="D307" s="25" t="s">
        <v>1471</v>
      </c>
      <c r="E307" s="25" t="s">
        <v>1882</v>
      </c>
      <c r="F307" s="25" t="s">
        <v>535</v>
      </c>
      <c r="G307" s="32">
        <v>2018</v>
      </c>
      <c r="H307" s="26" t="s">
        <v>1874</v>
      </c>
      <c r="I307" s="25">
        <v>697</v>
      </c>
      <c r="J307" s="25">
        <v>1000</v>
      </c>
      <c r="K307">
        <f t="shared" si="4"/>
        <v>0.30369630369630374</v>
      </c>
      <c r="L307">
        <f>IFERROR(K307*VLOOKUP(B307,商誉度正向!$B$1:$F$166,5,FALSE),0)</f>
        <v>3.3406593406593412</v>
      </c>
    </row>
    <row r="308" spans="1:12">
      <c r="A308" s="32">
        <v>1</v>
      </c>
      <c r="B308" s="25" t="s">
        <v>1466</v>
      </c>
      <c r="C308" s="25" t="s">
        <v>1467</v>
      </c>
      <c r="D308" s="25" t="s">
        <v>1468</v>
      </c>
      <c r="E308" s="25" t="s">
        <v>1885</v>
      </c>
      <c r="F308" s="25" t="s">
        <v>670</v>
      </c>
      <c r="G308" s="32">
        <v>2020</v>
      </c>
      <c r="H308" s="26" t="s">
        <v>1892</v>
      </c>
      <c r="I308" s="25">
        <v>1754</v>
      </c>
      <c r="J308" s="25">
        <v>2000</v>
      </c>
      <c r="K308">
        <f t="shared" si="4"/>
        <v>0.1234382808595702</v>
      </c>
      <c r="L308">
        <f>IFERROR(K308*VLOOKUP(B308,商誉度正向!$B$1:$F$166,5,FALSE),0)</f>
        <v>3.0859570214892553</v>
      </c>
    </row>
    <row r="309" spans="1:12">
      <c r="A309" s="32">
        <v>2</v>
      </c>
      <c r="B309" s="25" t="s">
        <v>1803</v>
      </c>
      <c r="C309" s="25" t="s">
        <v>1467</v>
      </c>
      <c r="D309" s="25" t="s">
        <v>1471</v>
      </c>
      <c r="E309" s="25" t="s">
        <v>1886</v>
      </c>
      <c r="F309" s="25" t="s">
        <v>670</v>
      </c>
      <c r="G309" s="32">
        <v>2020</v>
      </c>
      <c r="H309" s="26" t="s">
        <v>1892</v>
      </c>
      <c r="I309" s="25">
        <v>20</v>
      </c>
      <c r="J309" s="25">
        <v>101</v>
      </c>
      <c r="K309">
        <f t="shared" si="4"/>
        <v>0.80392156862745101</v>
      </c>
      <c r="L309">
        <f>IFERROR(K309*VLOOKUP(B309,商誉度正向!$B$1:$F$166,5,FALSE),0)</f>
        <v>17.686274509803923</v>
      </c>
    </row>
    <row r="310" spans="1:12">
      <c r="A310" s="32">
        <v>3</v>
      </c>
      <c r="B310" s="25" t="s">
        <v>1689</v>
      </c>
      <c r="C310" s="25" t="s">
        <v>1467</v>
      </c>
      <c r="D310" s="25" t="s">
        <v>1471</v>
      </c>
      <c r="E310" s="25" t="s">
        <v>1553</v>
      </c>
      <c r="F310" s="25" t="s">
        <v>670</v>
      </c>
      <c r="G310" s="32">
        <v>2019</v>
      </c>
      <c r="H310" s="26" t="s">
        <v>1892</v>
      </c>
      <c r="I310" s="25">
        <v>36</v>
      </c>
      <c r="J310" s="25">
        <v>100</v>
      </c>
      <c r="K310">
        <f t="shared" si="4"/>
        <v>0.64356435643564358</v>
      </c>
      <c r="L310">
        <f>IFERROR(K310*VLOOKUP(B310,商誉度正向!$B$1:$F$166,5,FALSE),0)</f>
        <v>9.653465346534654</v>
      </c>
    </row>
    <row r="311" spans="1:12">
      <c r="A311" s="32">
        <v>4</v>
      </c>
      <c r="B311" s="25" t="s">
        <v>1691</v>
      </c>
      <c r="C311" s="25" t="s">
        <v>1467</v>
      </c>
      <c r="D311" s="25" t="s">
        <v>1471</v>
      </c>
      <c r="E311" s="25" t="s">
        <v>1887</v>
      </c>
      <c r="F311" s="25" t="s">
        <v>670</v>
      </c>
      <c r="G311" s="32">
        <v>2019</v>
      </c>
      <c r="H311" s="26" t="s">
        <v>1892</v>
      </c>
      <c r="I311" s="25">
        <v>170</v>
      </c>
      <c r="J311" s="25">
        <v>300</v>
      </c>
      <c r="K311">
        <f t="shared" si="4"/>
        <v>0.43521594684385378</v>
      </c>
      <c r="L311">
        <f>IFERROR(K311*VLOOKUP(B311,商誉度正向!$B$1:$F$166,5,FALSE),0)</f>
        <v>4.7873754152823915</v>
      </c>
    </row>
    <row r="312" spans="1:12">
      <c r="A312" s="32">
        <v>5</v>
      </c>
      <c r="B312" s="25" t="s">
        <v>1507</v>
      </c>
      <c r="C312" s="25" t="s">
        <v>1467</v>
      </c>
      <c r="D312" s="25" t="s">
        <v>1471</v>
      </c>
      <c r="E312" s="25" t="s">
        <v>1888</v>
      </c>
      <c r="F312" s="25" t="s">
        <v>670</v>
      </c>
      <c r="G312" s="32">
        <v>2019</v>
      </c>
      <c r="H312" s="26" t="s">
        <v>1892</v>
      </c>
      <c r="I312" s="25">
        <v>62</v>
      </c>
      <c r="J312" s="25">
        <v>150</v>
      </c>
      <c r="K312">
        <f t="shared" si="4"/>
        <v>0.58940397350993379</v>
      </c>
      <c r="L312">
        <f>IFERROR(K312*VLOOKUP(B312,商誉度正向!$B$1:$F$166,5,FALSE),0)</f>
        <v>8.8410596026490076</v>
      </c>
    </row>
    <row r="313" spans="1:12">
      <c r="A313" s="32">
        <v>6</v>
      </c>
      <c r="B313" s="25" t="s">
        <v>1696</v>
      </c>
      <c r="C313" s="25" t="s">
        <v>1467</v>
      </c>
      <c r="D313" s="25" t="s">
        <v>1697</v>
      </c>
      <c r="E313" s="25" t="s">
        <v>1889</v>
      </c>
      <c r="F313" s="25" t="s">
        <v>670</v>
      </c>
      <c r="G313" s="32">
        <v>2019</v>
      </c>
      <c r="H313" s="26" t="s">
        <v>1892</v>
      </c>
      <c r="I313" s="25">
        <v>294</v>
      </c>
      <c r="J313" s="25">
        <v>500</v>
      </c>
      <c r="K313">
        <f t="shared" si="4"/>
        <v>0.41317365269461082</v>
      </c>
      <c r="L313">
        <f>IFERROR(K313*VLOOKUP(B313,商誉度正向!$B$1:$F$166,5,FALSE),0)</f>
        <v>4.544910179640719</v>
      </c>
    </row>
    <row r="314" spans="1:12">
      <c r="A314" s="32">
        <v>7</v>
      </c>
      <c r="B314" s="25" t="s">
        <v>1536</v>
      </c>
      <c r="C314" s="25" t="s">
        <v>1467</v>
      </c>
      <c r="D314" s="25" t="s">
        <v>1471</v>
      </c>
      <c r="E314" s="25" t="s">
        <v>1890</v>
      </c>
      <c r="F314" s="25" t="s">
        <v>670</v>
      </c>
      <c r="G314" s="32">
        <v>2018</v>
      </c>
      <c r="H314" s="26" t="s">
        <v>1892</v>
      </c>
      <c r="I314" s="25">
        <v>55</v>
      </c>
      <c r="J314" s="25">
        <v>100</v>
      </c>
      <c r="K314">
        <f t="shared" si="4"/>
        <v>0.45544554455445541</v>
      </c>
      <c r="L314">
        <f>IFERROR(K314*VLOOKUP(B314,商誉度正向!$B$1:$F$166,5,FALSE),0)</f>
        <v>5.009900990099009</v>
      </c>
    </row>
    <row r="315" spans="1:12">
      <c r="A315" s="32">
        <v>8</v>
      </c>
      <c r="B315" s="25" t="s">
        <v>1704</v>
      </c>
      <c r="C315" s="25" t="s">
        <v>1467</v>
      </c>
      <c r="D315" s="25" t="s">
        <v>1471</v>
      </c>
      <c r="E315" s="25" t="s">
        <v>1891</v>
      </c>
      <c r="F315" s="25" t="s">
        <v>670</v>
      </c>
      <c r="G315" s="32">
        <v>2018</v>
      </c>
      <c r="H315" s="26" t="s">
        <v>1892</v>
      </c>
      <c r="I315" s="25">
        <v>19</v>
      </c>
      <c r="J315" s="25">
        <v>101</v>
      </c>
      <c r="K315">
        <f t="shared" si="4"/>
        <v>0.81372549019607843</v>
      </c>
      <c r="L315">
        <f>IFERROR(K315*VLOOKUP(B315,商誉度正向!$B$1:$F$166,5,FALSE),0)</f>
        <v>8.9509803921568629</v>
      </c>
    </row>
    <row r="316" spans="1:12">
      <c r="A316" s="32">
        <v>1</v>
      </c>
      <c r="B316" s="25" t="s">
        <v>1568</v>
      </c>
      <c r="C316" s="25" t="s">
        <v>1467</v>
      </c>
      <c r="D316" s="25" t="s">
        <v>1569</v>
      </c>
      <c r="E316" s="25" t="s">
        <v>1893</v>
      </c>
      <c r="F316" s="25" t="s">
        <v>681</v>
      </c>
      <c r="G316" s="32">
        <v>2020</v>
      </c>
      <c r="H316" s="26" t="s">
        <v>1908</v>
      </c>
      <c r="I316" s="25">
        <v>306</v>
      </c>
      <c r="J316" s="25">
        <v>500</v>
      </c>
      <c r="K316">
        <f t="shared" si="4"/>
        <v>0.3892215568862275</v>
      </c>
      <c r="L316">
        <f>IFERROR(K316*VLOOKUP(B316,商誉度正向!$B$1:$F$166,5,FALSE),0)</f>
        <v>7.3952095808383227</v>
      </c>
    </row>
    <row r="317" spans="1:12">
      <c r="A317" s="32">
        <v>2</v>
      </c>
      <c r="B317" s="25" t="s">
        <v>1833</v>
      </c>
      <c r="C317" s="25" t="s">
        <v>1467</v>
      </c>
      <c r="D317" s="25" t="s">
        <v>1647</v>
      </c>
      <c r="E317" s="25" t="s">
        <v>1827</v>
      </c>
      <c r="F317" s="25" t="s">
        <v>681</v>
      </c>
      <c r="G317" s="32">
        <v>2020</v>
      </c>
      <c r="H317" s="26" t="s">
        <v>1908</v>
      </c>
      <c r="I317" s="25">
        <v>375</v>
      </c>
      <c r="J317" s="25">
        <v>500</v>
      </c>
      <c r="K317">
        <f t="shared" si="4"/>
        <v>0.25149700598802394</v>
      </c>
      <c r="L317">
        <f>IFERROR(K317*VLOOKUP(B317,商誉度正向!$B$1:$F$166,5,FALSE),0)</f>
        <v>6.2874251497005984</v>
      </c>
    </row>
    <row r="318" spans="1:12">
      <c r="A318" s="32">
        <v>3</v>
      </c>
      <c r="B318" s="25" t="s">
        <v>1466</v>
      </c>
      <c r="C318" s="25" t="s">
        <v>1467</v>
      </c>
      <c r="D318" s="25" t="s">
        <v>1468</v>
      </c>
      <c r="E318" s="25" t="s">
        <v>1894</v>
      </c>
      <c r="F318" s="25" t="s">
        <v>681</v>
      </c>
      <c r="G318" s="32">
        <v>2020</v>
      </c>
      <c r="H318" s="26" t="s">
        <v>1908</v>
      </c>
      <c r="I318" s="25">
        <v>437</v>
      </c>
      <c r="J318" s="25">
        <v>2000</v>
      </c>
      <c r="K318">
        <f t="shared" si="4"/>
        <v>0.78160919540229878</v>
      </c>
      <c r="L318">
        <f>IFERROR(K318*VLOOKUP(B318,商誉度正向!$B$1:$F$166,5,FALSE),0)</f>
        <v>19.540229885057471</v>
      </c>
    </row>
    <row r="319" spans="1:12">
      <c r="A319" s="32">
        <v>4</v>
      </c>
      <c r="B319" s="25" t="s">
        <v>1895</v>
      </c>
      <c r="C319" s="25" t="s">
        <v>1467</v>
      </c>
      <c r="D319" s="25" t="s">
        <v>1896</v>
      </c>
      <c r="E319" s="25" t="s">
        <v>1897</v>
      </c>
      <c r="F319" s="25" t="s">
        <v>681</v>
      </c>
      <c r="G319" s="32">
        <v>2020</v>
      </c>
      <c r="H319" s="26" t="s">
        <v>1908</v>
      </c>
      <c r="I319" s="25">
        <v>27</v>
      </c>
      <c r="J319" s="25">
        <v>100</v>
      </c>
      <c r="K319">
        <f t="shared" si="4"/>
        <v>0.73267326732673266</v>
      </c>
      <c r="L319">
        <f>IFERROR(K319*VLOOKUP(B319,商誉度正向!$B$1:$F$166,5,FALSE),0)</f>
        <v>8.7920792079207928</v>
      </c>
    </row>
    <row r="320" spans="1:12">
      <c r="A320" s="32">
        <v>5</v>
      </c>
      <c r="B320" s="25" t="s">
        <v>1479</v>
      </c>
      <c r="C320" s="25" t="s">
        <v>1474</v>
      </c>
      <c r="D320" s="25" t="s">
        <v>1480</v>
      </c>
      <c r="E320" s="25" t="s">
        <v>1834</v>
      </c>
      <c r="F320" s="25" t="s">
        <v>680</v>
      </c>
      <c r="G320" s="32">
        <v>2020</v>
      </c>
      <c r="H320" s="26" t="s">
        <v>1908</v>
      </c>
      <c r="I320" s="25">
        <v>497</v>
      </c>
      <c r="J320" s="25">
        <v>500</v>
      </c>
      <c r="K320">
        <f t="shared" si="4"/>
        <v>7.9840319361277334E-3</v>
      </c>
      <c r="L320">
        <f>IFERROR(K320*VLOOKUP(B320,商誉度正向!$B$1:$F$166,5,FALSE),0)</f>
        <v>0.15169660678642694</v>
      </c>
    </row>
    <row r="321" spans="1:12">
      <c r="A321" s="32">
        <v>6</v>
      </c>
      <c r="B321" s="25" t="s">
        <v>1482</v>
      </c>
      <c r="C321" s="25" t="s">
        <v>1467</v>
      </c>
      <c r="D321" s="25" t="s">
        <v>1471</v>
      </c>
      <c r="E321" s="25" t="s">
        <v>1898</v>
      </c>
      <c r="F321" s="25" t="s">
        <v>681</v>
      </c>
      <c r="G321" s="32">
        <v>2020</v>
      </c>
      <c r="H321" s="26" t="s">
        <v>1908</v>
      </c>
      <c r="I321" s="25">
        <v>154</v>
      </c>
      <c r="J321" s="25">
        <v>200</v>
      </c>
      <c r="K321">
        <f t="shared" si="4"/>
        <v>0.23383084577114432</v>
      </c>
      <c r="L321">
        <f>IFERROR(K321*VLOOKUP(B321,商誉度正向!$B$1:$F$166,5,FALSE),0)</f>
        <v>5.1442786069651749</v>
      </c>
    </row>
    <row r="322" spans="1:12">
      <c r="A322" s="32">
        <v>7</v>
      </c>
      <c r="B322" s="25" t="s">
        <v>1583</v>
      </c>
      <c r="C322" s="25" t="s">
        <v>1467</v>
      </c>
      <c r="D322" s="25" t="s">
        <v>1498</v>
      </c>
      <c r="E322" s="25" t="s">
        <v>1561</v>
      </c>
      <c r="F322" s="25" t="s">
        <v>681</v>
      </c>
      <c r="G322" s="32">
        <v>2020</v>
      </c>
      <c r="H322" s="26" t="s">
        <v>1908</v>
      </c>
      <c r="I322" s="25">
        <v>85</v>
      </c>
      <c r="J322" s="25">
        <v>100</v>
      </c>
      <c r="K322">
        <f t="shared" si="4"/>
        <v>0.15841584158415845</v>
      </c>
      <c r="L322">
        <f>IFERROR(K322*VLOOKUP(B322,商誉度正向!$B$1:$F$166,5,FALSE),0)</f>
        <v>3.9603960396039612</v>
      </c>
    </row>
    <row r="323" spans="1:12">
      <c r="A323" s="32">
        <v>8</v>
      </c>
      <c r="B323" s="25" t="s">
        <v>1803</v>
      </c>
      <c r="C323" s="25" t="s">
        <v>1467</v>
      </c>
      <c r="D323" s="25" t="s">
        <v>1471</v>
      </c>
      <c r="E323" s="25" t="s">
        <v>1899</v>
      </c>
      <c r="F323" s="25" t="s">
        <v>681</v>
      </c>
      <c r="G323" s="32">
        <v>2020</v>
      </c>
      <c r="H323" s="26" t="s">
        <v>1908</v>
      </c>
      <c r="I323" s="25">
        <v>6</v>
      </c>
      <c r="J323" s="25">
        <v>101</v>
      </c>
      <c r="K323">
        <f t="shared" si="4"/>
        <v>0.94117647058823528</v>
      </c>
      <c r="L323">
        <f>IFERROR(K323*VLOOKUP(B323,商誉度正向!$B$1:$F$166,5,FALSE),0)</f>
        <v>20.705882352941178</v>
      </c>
    </row>
    <row r="324" spans="1:12">
      <c r="A324" s="32">
        <v>9</v>
      </c>
      <c r="B324" s="25" t="s">
        <v>1753</v>
      </c>
      <c r="C324" s="25" t="s">
        <v>1467</v>
      </c>
      <c r="D324" s="25" t="s">
        <v>1498</v>
      </c>
      <c r="E324" s="25" t="s">
        <v>1900</v>
      </c>
      <c r="F324" s="25" t="s">
        <v>681</v>
      </c>
      <c r="G324" s="32">
        <v>2020</v>
      </c>
      <c r="H324" s="26" t="s">
        <v>1908</v>
      </c>
      <c r="I324" s="25">
        <v>468</v>
      </c>
      <c r="J324" s="25">
        <v>500</v>
      </c>
      <c r="K324">
        <f t="shared" si="4"/>
        <v>6.5868263473053856E-2</v>
      </c>
      <c r="L324">
        <f>IFERROR(K324*VLOOKUP(B324,商誉度正向!$B$1:$F$166,5,FALSE),0)</f>
        <v>1.4491017964071848</v>
      </c>
    </row>
    <row r="325" spans="1:12">
      <c r="A325" s="32">
        <v>10</v>
      </c>
      <c r="B325" s="25" t="s">
        <v>1805</v>
      </c>
      <c r="C325" s="25" t="s">
        <v>1467</v>
      </c>
      <c r="D325" s="25" t="s">
        <v>1493</v>
      </c>
      <c r="E325" s="25" t="s">
        <v>1550</v>
      </c>
      <c r="F325" s="25" t="s">
        <v>681</v>
      </c>
      <c r="G325" s="32">
        <v>2020</v>
      </c>
      <c r="H325" s="26" t="s">
        <v>1908</v>
      </c>
      <c r="I325" s="25">
        <v>12</v>
      </c>
      <c r="J325" s="25">
        <v>20</v>
      </c>
      <c r="K325">
        <f t="shared" ref="K325:K388" si="5">1-I325/(J325+1)</f>
        <v>0.4285714285714286</v>
      </c>
      <c r="L325">
        <f>IFERROR(K325*VLOOKUP(B325,商誉度正向!$B$1:$F$166,5,FALSE),0)</f>
        <v>6.4285714285714288</v>
      </c>
    </row>
    <row r="326" spans="1:12">
      <c r="A326" s="32">
        <v>11</v>
      </c>
      <c r="B326" s="25" t="s">
        <v>1502</v>
      </c>
      <c r="C326" s="25" t="s">
        <v>1467</v>
      </c>
      <c r="D326" s="25" t="s">
        <v>1471</v>
      </c>
      <c r="E326" s="25" t="s">
        <v>1901</v>
      </c>
      <c r="F326" s="25" t="s">
        <v>681</v>
      </c>
      <c r="G326" s="32">
        <v>2019</v>
      </c>
      <c r="H326" s="26" t="s">
        <v>1908</v>
      </c>
      <c r="I326" s="25">
        <v>50</v>
      </c>
      <c r="J326" s="25">
        <v>100</v>
      </c>
      <c r="K326">
        <f t="shared" si="5"/>
        <v>0.50495049504950495</v>
      </c>
      <c r="L326">
        <f>IFERROR(K326*VLOOKUP(B326,商誉度正向!$B$1:$F$166,5,FALSE),0)</f>
        <v>7.5742574257425748</v>
      </c>
    </row>
    <row r="327" spans="1:12">
      <c r="A327" s="32">
        <v>12</v>
      </c>
      <c r="B327" s="25" t="s">
        <v>1689</v>
      </c>
      <c r="C327" s="25" t="s">
        <v>1467</v>
      </c>
      <c r="D327" s="25" t="s">
        <v>1471</v>
      </c>
      <c r="E327" s="25" t="s">
        <v>1844</v>
      </c>
      <c r="F327" s="25" t="s">
        <v>681</v>
      </c>
      <c r="G327" s="32">
        <v>2019</v>
      </c>
      <c r="H327" s="26" t="s">
        <v>1908</v>
      </c>
      <c r="I327" s="25">
        <v>17</v>
      </c>
      <c r="J327" s="25">
        <v>100</v>
      </c>
      <c r="K327">
        <f t="shared" si="5"/>
        <v>0.83168316831683164</v>
      </c>
      <c r="L327">
        <f>IFERROR(K327*VLOOKUP(B327,商誉度正向!$B$1:$F$166,5,FALSE),0)</f>
        <v>12.475247524752474</v>
      </c>
    </row>
    <row r="328" spans="1:12">
      <c r="A328" s="32">
        <v>13</v>
      </c>
      <c r="B328" s="25" t="s">
        <v>1902</v>
      </c>
      <c r="C328" s="25" t="s">
        <v>1467</v>
      </c>
      <c r="D328" s="25" t="s">
        <v>1903</v>
      </c>
      <c r="E328" s="25" t="s">
        <v>1904</v>
      </c>
      <c r="F328" s="25" t="s">
        <v>681</v>
      </c>
      <c r="G328" s="32">
        <v>2018</v>
      </c>
      <c r="H328" s="26" t="s">
        <v>1908</v>
      </c>
      <c r="I328" s="25">
        <v>46</v>
      </c>
      <c r="J328" s="25">
        <v>100</v>
      </c>
      <c r="K328">
        <f t="shared" si="5"/>
        <v>0.54455445544554459</v>
      </c>
      <c r="L328">
        <f>IFERROR(K328*VLOOKUP(B328,商誉度正向!$B$1:$F$166,5,FALSE),0)</f>
        <v>5.4455445544554459</v>
      </c>
    </row>
    <row r="329" spans="1:12">
      <c r="A329" s="32">
        <v>14</v>
      </c>
      <c r="B329" s="25" t="s">
        <v>1536</v>
      </c>
      <c r="C329" s="25" t="s">
        <v>1467</v>
      </c>
      <c r="D329" s="25" t="s">
        <v>1471</v>
      </c>
      <c r="E329" s="25" t="s">
        <v>1905</v>
      </c>
      <c r="F329" s="25" t="s">
        <v>681</v>
      </c>
      <c r="G329" s="32">
        <v>2018</v>
      </c>
      <c r="H329" s="26" t="s">
        <v>1908</v>
      </c>
      <c r="I329" s="25">
        <v>54</v>
      </c>
      <c r="J329" s="25">
        <v>100</v>
      </c>
      <c r="K329">
        <f t="shared" si="5"/>
        <v>0.46534653465346532</v>
      </c>
      <c r="L329">
        <f>IFERROR(K329*VLOOKUP(B329,商誉度正向!$B$1:$F$166,5,FALSE),0)</f>
        <v>5.1188118811881189</v>
      </c>
    </row>
    <row r="330" spans="1:12">
      <c r="A330" s="32">
        <v>15</v>
      </c>
      <c r="B330" s="25" t="s">
        <v>1906</v>
      </c>
      <c r="C330" s="25" t="s">
        <v>1474</v>
      </c>
      <c r="D330" s="25" t="s">
        <v>1480</v>
      </c>
      <c r="E330" s="25" t="s">
        <v>1534</v>
      </c>
      <c r="F330" s="25" t="s">
        <v>680</v>
      </c>
      <c r="G330" s="32">
        <v>2018</v>
      </c>
      <c r="H330" s="26" t="s">
        <v>1908</v>
      </c>
      <c r="I330" s="25" t="s">
        <v>1534</v>
      </c>
      <c r="J330" s="25">
        <v>101</v>
      </c>
      <c r="K330" t="e">
        <f t="shared" si="5"/>
        <v>#VALUE!</v>
      </c>
      <c r="L330">
        <f>IFERROR(K330*VLOOKUP(B330,商誉度正向!$B$1:$F$166,5,FALSE),0)</f>
        <v>0</v>
      </c>
    </row>
    <row r="331" spans="1:12">
      <c r="A331" s="32">
        <v>1</v>
      </c>
      <c r="B331" s="25" t="s">
        <v>1466</v>
      </c>
      <c r="C331" s="25" t="s">
        <v>1467</v>
      </c>
      <c r="D331" s="25" t="s">
        <v>1468</v>
      </c>
      <c r="E331" s="25" t="s">
        <v>1911</v>
      </c>
      <c r="F331" s="25" t="s">
        <v>716</v>
      </c>
      <c r="G331" s="32">
        <v>2020</v>
      </c>
      <c r="H331" s="26" t="s">
        <v>1910</v>
      </c>
      <c r="I331" s="25">
        <v>1123</v>
      </c>
      <c r="J331" s="25">
        <v>2000</v>
      </c>
      <c r="K331">
        <f t="shared" si="5"/>
        <v>0.43878060969515242</v>
      </c>
      <c r="L331">
        <f>IFERROR(K331*VLOOKUP(B331,商誉度正向!$B$1:$F$166,5,FALSE),0)</f>
        <v>10.96951524237881</v>
      </c>
    </row>
    <row r="332" spans="1:12">
      <c r="A332" s="32">
        <v>2</v>
      </c>
      <c r="B332" s="25" t="s">
        <v>1763</v>
      </c>
      <c r="C332" s="25" t="s">
        <v>1467</v>
      </c>
      <c r="D332" s="25" t="s">
        <v>1764</v>
      </c>
      <c r="E332" s="25" t="s">
        <v>1845</v>
      </c>
      <c r="F332" s="25" t="s">
        <v>716</v>
      </c>
      <c r="G332" s="32">
        <v>2020</v>
      </c>
      <c r="H332" s="26" t="s">
        <v>1910</v>
      </c>
      <c r="I332" s="25">
        <v>16</v>
      </c>
      <c r="J332" s="25">
        <v>101</v>
      </c>
      <c r="K332">
        <f t="shared" si="5"/>
        <v>0.84313725490196079</v>
      </c>
      <c r="L332">
        <f>IFERROR(K332*VLOOKUP(B332,商誉度正向!$B$1:$F$166,5,FALSE),0)</f>
        <v>23.607843137254903</v>
      </c>
    </row>
    <row r="333" spans="1:12">
      <c r="A333" s="32">
        <v>1</v>
      </c>
      <c r="B333" s="25" t="s">
        <v>1568</v>
      </c>
      <c r="C333" s="25" t="s">
        <v>1467</v>
      </c>
      <c r="D333" s="25" t="s">
        <v>1569</v>
      </c>
      <c r="E333" s="25" t="s">
        <v>1914</v>
      </c>
      <c r="F333" s="25" t="s">
        <v>731</v>
      </c>
      <c r="G333" s="32">
        <v>2020</v>
      </c>
      <c r="H333" s="26" t="s">
        <v>1913</v>
      </c>
      <c r="I333" s="25">
        <v>74</v>
      </c>
      <c r="J333" s="25">
        <v>500</v>
      </c>
      <c r="K333">
        <f t="shared" si="5"/>
        <v>0.85229540918163671</v>
      </c>
      <c r="L333">
        <f>IFERROR(K333*VLOOKUP(B333,商誉度正向!$B$1:$F$166,5,FALSE),0)</f>
        <v>16.193612774451097</v>
      </c>
    </row>
    <row r="334" spans="1:12">
      <c r="A334" s="32">
        <v>2</v>
      </c>
      <c r="B334" s="25" t="s">
        <v>1833</v>
      </c>
      <c r="C334" s="25" t="s">
        <v>1467</v>
      </c>
      <c r="D334" s="25" t="s">
        <v>1647</v>
      </c>
      <c r="E334" s="25" t="s">
        <v>1915</v>
      </c>
      <c r="F334" s="25" t="s">
        <v>731</v>
      </c>
      <c r="G334" s="32">
        <v>2020</v>
      </c>
      <c r="H334" s="26" t="s">
        <v>1913</v>
      </c>
      <c r="I334" s="25">
        <v>80</v>
      </c>
      <c r="J334" s="25">
        <v>500</v>
      </c>
      <c r="K334">
        <f t="shared" si="5"/>
        <v>0.84031936127744511</v>
      </c>
      <c r="L334">
        <f>IFERROR(K334*VLOOKUP(B334,商誉度正向!$B$1:$F$166,5,FALSE),0)</f>
        <v>21.007984031936129</v>
      </c>
    </row>
    <row r="335" spans="1:12">
      <c r="A335" s="32">
        <v>3</v>
      </c>
      <c r="B335" s="25" t="s">
        <v>1466</v>
      </c>
      <c r="C335" s="25" t="s">
        <v>1467</v>
      </c>
      <c r="D335" s="25" t="s">
        <v>1468</v>
      </c>
      <c r="E335" s="25" t="s">
        <v>1566</v>
      </c>
      <c r="F335" s="25" t="s">
        <v>731</v>
      </c>
      <c r="G335" s="32">
        <v>2020</v>
      </c>
      <c r="H335" s="26" t="s">
        <v>1913</v>
      </c>
      <c r="I335" s="25">
        <v>88</v>
      </c>
      <c r="J335" s="25">
        <v>2000</v>
      </c>
      <c r="K335">
        <f t="shared" si="5"/>
        <v>0.95602198900549729</v>
      </c>
      <c r="L335">
        <f>IFERROR(K335*VLOOKUP(B335,商誉度正向!$B$1:$F$166,5,FALSE),0)</f>
        <v>23.900549725137431</v>
      </c>
    </row>
    <row r="336" spans="1:12">
      <c r="A336" s="32">
        <v>4</v>
      </c>
      <c r="B336" s="25" t="s">
        <v>1708</v>
      </c>
      <c r="C336" s="25" t="s">
        <v>1467</v>
      </c>
      <c r="D336" s="25" t="s">
        <v>1709</v>
      </c>
      <c r="E336" s="25" t="s">
        <v>1916</v>
      </c>
      <c r="F336" s="25" t="s">
        <v>731</v>
      </c>
      <c r="G336" s="32">
        <v>2020</v>
      </c>
      <c r="H336" s="26" t="s">
        <v>1913</v>
      </c>
      <c r="I336" s="25">
        <v>239</v>
      </c>
      <c r="J336" s="25">
        <v>500</v>
      </c>
      <c r="K336">
        <f t="shared" si="5"/>
        <v>0.52295409181636732</v>
      </c>
      <c r="L336">
        <f>IFERROR(K336*VLOOKUP(B336,商誉度正向!$B$1:$F$166,5,FALSE),0)</f>
        <v>6.2754491017964078</v>
      </c>
    </row>
    <row r="337" spans="1:12">
      <c r="A337" s="32">
        <v>5</v>
      </c>
      <c r="B337" s="25" t="s">
        <v>1479</v>
      </c>
      <c r="C337" s="25" t="s">
        <v>1474</v>
      </c>
      <c r="D337" s="25" t="s">
        <v>1480</v>
      </c>
      <c r="E337" s="25" t="s">
        <v>1917</v>
      </c>
      <c r="F337" s="25" t="s">
        <v>730</v>
      </c>
      <c r="G337" s="32">
        <v>2020</v>
      </c>
      <c r="H337" s="26" t="s">
        <v>1913</v>
      </c>
      <c r="I337" s="25">
        <v>304</v>
      </c>
      <c r="J337" s="25">
        <v>500</v>
      </c>
      <c r="K337">
        <f t="shared" si="5"/>
        <v>0.39321357285429137</v>
      </c>
      <c r="L337">
        <f>IFERROR(K337*VLOOKUP(B337,商誉度正向!$B$1:$F$166,5,FALSE),0)</f>
        <v>7.4710578842315361</v>
      </c>
    </row>
    <row r="338" spans="1:12">
      <c r="A338" s="32">
        <v>6</v>
      </c>
      <c r="B338" s="25" t="s">
        <v>1755</v>
      </c>
      <c r="C338" s="25" t="s">
        <v>1467</v>
      </c>
      <c r="D338" s="25" t="s">
        <v>1493</v>
      </c>
      <c r="E338" s="25" t="s">
        <v>1899</v>
      </c>
      <c r="F338" s="25" t="s">
        <v>731</v>
      </c>
      <c r="G338" s="32">
        <v>2020</v>
      </c>
      <c r="H338" s="26" t="s">
        <v>1913</v>
      </c>
      <c r="I338" s="25">
        <v>6</v>
      </c>
      <c r="J338" s="25">
        <v>20</v>
      </c>
      <c r="K338">
        <f t="shared" si="5"/>
        <v>0.7142857142857143</v>
      </c>
      <c r="L338">
        <f>IFERROR(K338*VLOOKUP(B338,商誉度正向!$B$1:$F$166,5,FALSE),0)</f>
        <v>10.714285714285715</v>
      </c>
    </row>
    <row r="339" spans="1:12">
      <c r="A339" s="32">
        <v>7</v>
      </c>
      <c r="B339" s="25" t="s">
        <v>1717</v>
      </c>
      <c r="C339" s="25" t="s">
        <v>1467</v>
      </c>
      <c r="D339" s="25" t="s">
        <v>1471</v>
      </c>
      <c r="E339" s="25" t="s">
        <v>1918</v>
      </c>
      <c r="F339" s="25" t="s">
        <v>731</v>
      </c>
      <c r="G339" s="32">
        <v>2019</v>
      </c>
      <c r="H339" s="26" t="s">
        <v>1913</v>
      </c>
      <c r="I339" s="25">
        <v>9</v>
      </c>
      <c r="J339" s="25">
        <v>50</v>
      </c>
      <c r="K339">
        <f t="shared" si="5"/>
        <v>0.82352941176470584</v>
      </c>
      <c r="L339">
        <f>IFERROR(K339*VLOOKUP(B339,商誉度正向!$B$1:$F$166,5,FALSE),0)</f>
        <v>12.352941176470587</v>
      </c>
    </row>
    <row r="340" spans="1:12">
      <c r="A340" s="32">
        <v>8</v>
      </c>
      <c r="B340" s="25" t="s">
        <v>1718</v>
      </c>
      <c r="C340" s="25" t="s">
        <v>1467</v>
      </c>
      <c r="D340" s="25" t="s">
        <v>1719</v>
      </c>
      <c r="E340" s="25" t="s">
        <v>1919</v>
      </c>
      <c r="F340" s="25" t="s">
        <v>731</v>
      </c>
      <c r="G340" s="32">
        <v>2019</v>
      </c>
      <c r="H340" s="26" t="s">
        <v>1913</v>
      </c>
      <c r="I340" s="25">
        <v>433</v>
      </c>
      <c r="J340" s="25">
        <v>500</v>
      </c>
      <c r="K340">
        <f t="shared" si="5"/>
        <v>0.13572854291417169</v>
      </c>
      <c r="L340">
        <f>IFERROR(K340*VLOOKUP(B340,商誉度正向!$B$1:$F$166,5,FALSE),0)</f>
        <v>1.4930139720558886</v>
      </c>
    </row>
    <row r="341" spans="1:12">
      <c r="A341" s="32">
        <v>1</v>
      </c>
      <c r="B341" s="25" t="s">
        <v>1466</v>
      </c>
      <c r="C341" s="25" t="s">
        <v>1467</v>
      </c>
      <c r="D341" s="25" t="s">
        <v>1468</v>
      </c>
      <c r="E341" s="25" t="s">
        <v>1922</v>
      </c>
      <c r="F341" s="25" t="s">
        <v>746</v>
      </c>
      <c r="G341" s="32">
        <v>2020</v>
      </c>
      <c r="H341" s="26" t="s">
        <v>1921</v>
      </c>
      <c r="I341" s="25">
        <v>1149</v>
      </c>
      <c r="J341" s="25">
        <v>2000</v>
      </c>
      <c r="K341">
        <f t="shared" si="5"/>
        <v>0.42578710644677664</v>
      </c>
      <c r="L341">
        <f>IFERROR(K341*VLOOKUP(B341,商誉度正向!$B$1:$F$166,5,FALSE),0)</f>
        <v>10.644677661169416</v>
      </c>
    </row>
    <row r="342" spans="1:12">
      <c r="A342" s="32">
        <v>2</v>
      </c>
      <c r="B342" s="25" t="s">
        <v>1802</v>
      </c>
      <c r="C342" s="25" t="s">
        <v>1467</v>
      </c>
      <c r="D342" s="25" t="s">
        <v>1471</v>
      </c>
      <c r="E342" s="25" t="s">
        <v>1923</v>
      </c>
      <c r="F342" s="25" t="s">
        <v>1924</v>
      </c>
      <c r="G342" s="32">
        <v>2020</v>
      </c>
      <c r="H342" s="26" t="s">
        <v>1921</v>
      </c>
      <c r="I342" s="25">
        <v>10</v>
      </c>
      <c r="J342" s="25">
        <v>101</v>
      </c>
      <c r="K342">
        <f t="shared" si="5"/>
        <v>0.90196078431372551</v>
      </c>
      <c r="L342">
        <f>IFERROR(K342*VLOOKUP(B342,商誉度正向!$B$1:$F$166,5,FALSE),0)</f>
        <v>19.843137254901961</v>
      </c>
    </row>
    <row r="343" spans="1:12">
      <c r="A343" s="32">
        <v>3</v>
      </c>
      <c r="B343" s="25" t="s">
        <v>1763</v>
      </c>
      <c r="C343" s="25" t="s">
        <v>1467</v>
      </c>
      <c r="D343" s="25" t="s">
        <v>1764</v>
      </c>
      <c r="E343" s="25" t="s">
        <v>1925</v>
      </c>
      <c r="F343" s="25" t="s">
        <v>746</v>
      </c>
      <c r="G343" s="32">
        <v>2020</v>
      </c>
      <c r="H343" s="26" t="s">
        <v>1921</v>
      </c>
      <c r="I343" s="25">
        <v>23</v>
      </c>
      <c r="J343" s="25">
        <v>101</v>
      </c>
      <c r="K343">
        <f t="shared" si="5"/>
        <v>0.77450980392156865</v>
      </c>
      <c r="L343">
        <f>IFERROR(K343*VLOOKUP(B343,商誉度正向!$B$1:$F$166,5,FALSE),0)</f>
        <v>21.686274509803923</v>
      </c>
    </row>
    <row r="344" spans="1:12">
      <c r="A344" s="32">
        <v>4</v>
      </c>
      <c r="B344" s="25" t="s">
        <v>1689</v>
      </c>
      <c r="C344" s="25" t="s">
        <v>1467</v>
      </c>
      <c r="D344" s="25" t="s">
        <v>1471</v>
      </c>
      <c r="E344" s="25" t="s">
        <v>1926</v>
      </c>
      <c r="F344" s="25" t="s">
        <v>746</v>
      </c>
      <c r="G344" s="32">
        <v>2019</v>
      </c>
      <c r="H344" s="26" t="s">
        <v>1921</v>
      </c>
      <c r="I344" s="25">
        <v>47</v>
      </c>
      <c r="J344" s="25">
        <v>100</v>
      </c>
      <c r="K344">
        <f t="shared" si="5"/>
        <v>0.53465346534653468</v>
      </c>
      <c r="L344">
        <f>IFERROR(K344*VLOOKUP(B344,商誉度正向!$B$1:$F$166,5,FALSE),0)</f>
        <v>8.0198019801980198</v>
      </c>
    </row>
    <row r="345" spans="1:12">
      <c r="A345" s="32">
        <v>5</v>
      </c>
      <c r="B345" s="25" t="s">
        <v>1536</v>
      </c>
      <c r="C345" s="25" t="s">
        <v>1467</v>
      </c>
      <c r="D345" s="25" t="s">
        <v>1471</v>
      </c>
      <c r="E345" s="25" t="s">
        <v>1765</v>
      </c>
      <c r="F345" s="25" t="s">
        <v>746</v>
      </c>
      <c r="G345" s="32">
        <v>2018</v>
      </c>
      <c r="H345" s="26" t="s">
        <v>1921</v>
      </c>
      <c r="I345" s="25">
        <v>41</v>
      </c>
      <c r="J345" s="25">
        <v>100</v>
      </c>
      <c r="K345">
        <f t="shared" si="5"/>
        <v>0.59405940594059403</v>
      </c>
      <c r="L345">
        <f>IFERROR(K345*VLOOKUP(B345,商誉度正向!$B$1:$F$166,5,FALSE),0)</f>
        <v>6.5346534653465342</v>
      </c>
    </row>
    <row r="346" spans="1:12">
      <c r="A346" s="32">
        <v>1</v>
      </c>
      <c r="B346" s="25" t="s">
        <v>1689</v>
      </c>
      <c r="C346" s="25" t="s">
        <v>1467</v>
      </c>
      <c r="D346" s="25" t="s">
        <v>1471</v>
      </c>
      <c r="E346" s="25" t="s">
        <v>1904</v>
      </c>
      <c r="F346" s="25" t="s">
        <v>749</v>
      </c>
      <c r="G346" s="32">
        <v>2019</v>
      </c>
      <c r="H346" s="26" t="s">
        <v>1928</v>
      </c>
      <c r="I346" s="25">
        <v>46</v>
      </c>
      <c r="J346" s="25">
        <v>100</v>
      </c>
      <c r="K346">
        <f t="shared" si="5"/>
        <v>0.54455445544554459</v>
      </c>
      <c r="L346">
        <f>IFERROR(K346*VLOOKUP(B346,商誉度正向!$B$1:$F$166,5,FALSE),0)</f>
        <v>8.1683168316831694</v>
      </c>
    </row>
    <row r="347" spans="1:12">
      <c r="A347" s="32">
        <v>2</v>
      </c>
      <c r="B347" s="25" t="s">
        <v>1507</v>
      </c>
      <c r="C347" s="25" t="s">
        <v>1467</v>
      </c>
      <c r="D347" s="25" t="s">
        <v>1471</v>
      </c>
      <c r="E347" s="25" t="s">
        <v>1929</v>
      </c>
      <c r="F347" s="25" t="s">
        <v>749</v>
      </c>
      <c r="G347" s="32">
        <v>2019</v>
      </c>
      <c r="H347" s="26" t="s">
        <v>1928</v>
      </c>
      <c r="I347" s="25">
        <v>26</v>
      </c>
      <c r="J347" s="25">
        <v>150</v>
      </c>
      <c r="K347">
        <f t="shared" si="5"/>
        <v>0.82781456953642385</v>
      </c>
      <c r="L347">
        <f>IFERROR(K347*VLOOKUP(B347,商誉度正向!$B$1:$F$166,5,FALSE),0)</f>
        <v>12.417218543046358</v>
      </c>
    </row>
    <row r="348" spans="1:12">
      <c r="A348" s="32">
        <v>3</v>
      </c>
      <c r="B348" s="25" t="s">
        <v>1521</v>
      </c>
      <c r="C348" s="25" t="s">
        <v>1467</v>
      </c>
      <c r="D348" s="25" t="s">
        <v>1522</v>
      </c>
      <c r="E348" s="25" t="s">
        <v>1787</v>
      </c>
      <c r="F348" s="25" t="s">
        <v>749</v>
      </c>
      <c r="G348" s="32">
        <v>2019</v>
      </c>
      <c r="H348" s="26" t="s">
        <v>1928</v>
      </c>
      <c r="I348" s="25">
        <v>70</v>
      </c>
      <c r="J348" s="25">
        <v>100</v>
      </c>
      <c r="K348">
        <f t="shared" si="5"/>
        <v>0.30693069306930698</v>
      </c>
      <c r="L348">
        <f>IFERROR(K348*VLOOKUP(B348,商誉度正向!$B$1:$F$166,5,FALSE),0)</f>
        <v>3.990099009900991</v>
      </c>
    </row>
    <row r="349" spans="1:12">
      <c r="A349" s="32">
        <v>4</v>
      </c>
      <c r="B349" s="25" t="s">
        <v>1536</v>
      </c>
      <c r="C349" s="25" t="s">
        <v>1467</v>
      </c>
      <c r="D349" s="25" t="s">
        <v>1471</v>
      </c>
      <c r="E349" s="25" t="s">
        <v>1930</v>
      </c>
      <c r="F349" s="25" t="s">
        <v>749</v>
      </c>
      <c r="G349" s="32">
        <v>2018</v>
      </c>
      <c r="H349" s="26" t="s">
        <v>1928</v>
      </c>
      <c r="I349" s="25">
        <v>79</v>
      </c>
      <c r="J349" s="25">
        <v>100</v>
      </c>
      <c r="K349">
        <f t="shared" si="5"/>
        <v>0.21782178217821779</v>
      </c>
      <c r="L349">
        <f>IFERROR(K349*VLOOKUP(B349,商誉度正向!$B$1:$F$166,5,FALSE),0)</f>
        <v>2.3960396039603955</v>
      </c>
    </row>
    <row r="350" spans="1:12">
      <c r="A350" s="32">
        <v>1</v>
      </c>
      <c r="B350" s="25" t="s">
        <v>1466</v>
      </c>
      <c r="C350" s="25" t="s">
        <v>1467</v>
      </c>
      <c r="D350" s="25" t="s">
        <v>1468</v>
      </c>
      <c r="E350" s="25" t="s">
        <v>1933</v>
      </c>
      <c r="F350" s="25" t="s">
        <v>752</v>
      </c>
      <c r="G350" s="32">
        <v>2020</v>
      </c>
      <c r="H350" s="26" t="s">
        <v>1932</v>
      </c>
      <c r="I350" s="25">
        <v>1476</v>
      </c>
      <c r="J350" s="25">
        <v>2000</v>
      </c>
      <c r="K350">
        <f t="shared" si="5"/>
        <v>0.26236881559220393</v>
      </c>
      <c r="L350">
        <f>IFERROR(K350*VLOOKUP(B350,商誉度正向!$B$1:$F$166,5,FALSE),0)</f>
        <v>6.5592203898050983</v>
      </c>
    </row>
    <row r="351" spans="1:12">
      <c r="A351" s="32">
        <v>2</v>
      </c>
      <c r="B351" s="25" t="s">
        <v>1934</v>
      </c>
      <c r="C351" s="25" t="s">
        <v>1467</v>
      </c>
      <c r="D351" s="25" t="s">
        <v>1647</v>
      </c>
      <c r="E351" s="25" t="s">
        <v>1935</v>
      </c>
      <c r="F351" s="25" t="s">
        <v>752</v>
      </c>
      <c r="G351" s="32">
        <v>2020</v>
      </c>
      <c r="H351" s="26" t="s">
        <v>1932</v>
      </c>
      <c r="I351" s="25">
        <v>2</v>
      </c>
      <c r="J351" s="25">
        <v>10</v>
      </c>
      <c r="K351">
        <f t="shared" si="5"/>
        <v>0.81818181818181812</v>
      </c>
      <c r="L351">
        <f>IFERROR(K351*VLOOKUP(B351,商誉度正向!$B$1:$F$166,5,FALSE),0)</f>
        <v>20.454545454545453</v>
      </c>
    </row>
    <row r="352" spans="1:12">
      <c r="A352" s="32">
        <v>3</v>
      </c>
      <c r="B352" s="25" t="s">
        <v>1936</v>
      </c>
      <c r="C352" s="25" t="s">
        <v>1467</v>
      </c>
      <c r="D352" s="25" t="s">
        <v>1471</v>
      </c>
      <c r="E352" s="25" t="s">
        <v>1848</v>
      </c>
      <c r="F352" s="25" t="s">
        <v>752</v>
      </c>
      <c r="G352" s="32">
        <v>2020</v>
      </c>
      <c r="H352" s="26" t="s">
        <v>1932</v>
      </c>
      <c r="I352" s="25">
        <v>15</v>
      </c>
      <c r="J352" s="25">
        <v>30</v>
      </c>
      <c r="K352">
        <f t="shared" si="5"/>
        <v>0.5161290322580645</v>
      </c>
      <c r="L352">
        <f>IFERROR(K352*VLOOKUP(B352,商誉度正向!$B$1:$F$166,5,FALSE),0)</f>
        <v>11.35483870967742</v>
      </c>
    </row>
    <row r="353" spans="1:12">
      <c r="A353" s="32">
        <v>4</v>
      </c>
      <c r="B353" s="25" t="s">
        <v>1763</v>
      </c>
      <c r="C353" s="25" t="s">
        <v>1467</v>
      </c>
      <c r="D353" s="25" t="s">
        <v>1764</v>
      </c>
      <c r="E353" s="25" t="s">
        <v>1937</v>
      </c>
      <c r="F353" s="25" t="s">
        <v>752</v>
      </c>
      <c r="G353" s="32">
        <v>2020</v>
      </c>
      <c r="H353" s="26" t="s">
        <v>1932</v>
      </c>
      <c r="I353" s="25">
        <v>24</v>
      </c>
      <c r="J353" s="25">
        <v>101</v>
      </c>
      <c r="K353">
        <f t="shared" si="5"/>
        <v>0.76470588235294112</v>
      </c>
      <c r="L353">
        <f>IFERROR(K353*VLOOKUP(B353,商誉度正向!$B$1:$F$166,5,FALSE),0)</f>
        <v>21.411764705882351</v>
      </c>
    </row>
    <row r="354" spans="1:12">
      <c r="A354" s="32">
        <v>5</v>
      </c>
      <c r="B354" s="25" t="s">
        <v>1938</v>
      </c>
      <c r="C354" s="25" t="s">
        <v>1467</v>
      </c>
      <c r="D354" s="25" t="s">
        <v>1939</v>
      </c>
      <c r="E354" s="25" t="s">
        <v>1534</v>
      </c>
      <c r="F354" s="25" t="s">
        <v>752</v>
      </c>
      <c r="G354" s="32">
        <v>2019</v>
      </c>
      <c r="H354" s="26" t="s">
        <v>1932</v>
      </c>
      <c r="I354" s="25" t="s">
        <v>1534</v>
      </c>
      <c r="J354" s="25">
        <v>101</v>
      </c>
      <c r="K354" t="e">
        <f t="shared" si="5"/>
        <v>#VALUE!</v>
      </c>
      <c r="L354">
        <f>IFERROR(K354*VLOOKUP(B354,商誉度正向!$B$1:$F$166,5,FALSE),0)</f>
        <v>0</v>
      </c>
    </row>
    <row r="355" spans="1:12">
      <c r="A355" s="32">
        <v>1</v>
      </c>
      <c r="B355" s="25" t="s">
        <v>1568</v>
      </c>
      <c r="C355" s="25" t="s">
        <v>1467</v>
      </c>
      <c r="D355" s="25" t="s">
        <v>1569</v>
      </c>
      <c r="E355" s="25" t="s">
        <v>1741</v>
      </c>
      <c r="F355" s="25" t="s">
        <v>755</v>
      </c>
      <c r="G355" s="32">
        <v>2020</v>
      </c>
      <c r="H355" s="26" t="s">
        <v>1941</v>
      </c>
      <c r="I355" s="25">
        <v>223</v>
      </c>
      <c r="J355" s="25">
        <v>500</v>
      </c>
      <c r="K355">
        <f t="shared" si="5"/>
        <v>0.55489021956087825</v>
      </c>
      <c r="L355">
        <f>IFERROR(K355*VLOOKUP(B355,商誉度正向!$B$1:$F$166,5,FALSE),0)</f>
        <v>10.542914171656687</v>
      </c>
    </row>
    <row r="356" spans="1:12">
      <c r="A356" s="32">
        <v>2</v>
      </c>
      <c r="B356" s="25" t="s">
        <v>1646</v>
      </c>
      <c r="C356" s="25" t="s">
        <v>1467</v>
      </c>
      <c r="D356" s="25" t="s">
        <v>1647</v>
      </c>
      <c r="E356" s="25" t="s">
        <v>1942</v>
      </c>
      <c r="F356" s="25" t="s">
        <v>755</v>
      </c>
      <c r="G356" s="32">
        <v>2020</v>
      </c>
      <c r="H356" s="26" t="s">
        <v>1941</v>
      </c>
      <c r="I356" s="25">
        <v>178</v>
      </c>
      <c r="J356" s="25">
        <v>500</v>
      </c>
      <c r="K356">
        <f t="shared" si="5"/>
        <v>0.64471057884231531</v>
      </c>
      <c r="L356">
        <f>IFERROR(K356*VLOOKUP(B356,商誉度正向!$B$1:$F$166,5,FALSE),0)</f>
        <v>16.117764471057882</v>
      </c>
    </row>
    <row r="357" spans="1:12">
      <c r="A357" s="32">
        <v>3</v>
      </c>
      <c r="B357" s="25" t="s">
        <v>1943</v>
      </c>
      <c r="C357" s="25" t="s">
        <v>1467</v>
      </c>
      <c r="D357" s="25" t="s">
        <v>1944</v>
      </c>
      <c r="E357" s="25" t="s">
        <v>1651</v>
      </c>
      <c r="F357" s="25" t="s">
        <v>755</v>
      </c>
      <c r="G357" s="32">
        <v>2020</v>
      </c>
      <c r="H357" s="26" t="s">
        <v>1941</v>
      </c>
      <c r="I357" s="25">
        <v>25</v>
      </c>
      <c r="J357" s="25">
        <v>101</v>
      </c>
      <c r="K357">
        <f t="shared" si="5"/>
        <v>0.75490196078431371</v>
      </c>
      <c r="L357">
        <f>IFERROR(K357*VLOOKUP(B357,商誉度正向!$B$1:$F$166,5,FALSE),0)</f>
        <v>11.323529411764707</v>
      </c>
    </row>
    <row r="358" spans="1:12">
      <c r="A358" s="32">
        <v>4</v>
      </c>
      <c r="B358" s="25" t="s">
        <v>1466</v>
      </c>
      <c r="C358" s="25" t="s">
        <v>1467</v>
      </c>
      <c r="D358" s="25" t="s">
        <v>1468</v>
      </c>
      <c r="E358" s="25" t="s">
        <v>1945</v>
      </c>
      <c r="F358" s="25" t="s">
        <v>755</v>
      </c>
      <c r="G358" s="32">
        <v>2020</v>
      </c>
      <c r="H358" s="26" t="s">
        <v>1941</v>
      </c>
      <c r="I358" s="25">
        <v>220</v>
      </c>
      <c r="J358" s="25">
        <v>2000</v>
      </c>
      <c r="K358">
        <f t="shared" si="5"/>
        <v>0.8900549725137431</v>
      </c>
      <c r="L358">
        <f>IFERROR(K358*VLOOKUP(B358,商誉度正向!$B$1:$F$166,5,FALSE),0)</f>
        <v>22.251374312843577</v>
      </c>
    </row>
    <row r="359" spans="1:12">
      <c r="A359" s="32">
        <v>5</v>
      </c>
      <c r="B359" s="25" t="s">
        <v>1708</v>
      </c>
      <c r="C359" s="25" t="s">
        <v>1467</v>
      </c>
      <c r="D359" s="25" t="s">
        <v>1709</v>
      </c>
      <c r="E359" s="25" t="s">
        <v>1740</v>
      </c>
      <c r="F359" s="25" t="s">
        <v>755</v>
      </c>
      <c r="G359" s="32">
        <v>2020</v>
      </c>
      <c r="H359" s="26" t="s">
        <v>1941</v>
      </c>
      <c r="I359" s="25">
        <v>189</v>
      </c>
      <c r="J359" s="25">
        <v>500</v>
      </c>
      <c r="K359">
        <f t="shared" si="5"/>
        <v>0.6227544910179641</v>
      </c>
      <c r="L359">
        <f>IFERROR(K359*VLOOKUP(B359,商誉度正向!$B$1:$F$166,5,FALSE),0)</f>
        <v>7.4730538922155691</v>
      </c>
    </row>
    <row r="360" spans="1:12">
      <c r="A360" s="32">
        <v>6</v>
      </c>
      <c r="B360" s="25" t="s">
        <v>1946</v>
      </c>
      <c r="C360" s="25" t="s">
        <v>1467</v>
      </c>
      <c r="D360" s="25" t="s">
        <v>1471</v>
      </c>
      <c r="E360" s="25" t="s">
        <v>1530</v>
      </c>
      <c r="F360" s="25" t="s">
        <v>755</v>
      </c>
      <c r="G360" s="32">
        <v>2020</v>
      </c>
      <c r="H360" s="26" t="s">
        <v>1941</v>
      </c>
      <c r="I360" s="25">
        <v>23</v>
      </c>
      <c r="J360" s="25">
        <v>101</v>
      </c>
      <c r="K360">
        <f t="shared" si="5"/>
        <v>0.77450980392156865</v>
      </c>
      <c r="L360">
        <f>IFERROR(K360*VLOOKUP(B360,商誉度正向!$B$1:$F$166,5,FALSE),0)</f>
        <v>17.03921568627451</v>
      </c>
    </row>
    <row r="361" spans="1:12">
      <c r="A361" s="32">
        <v>7</v>
      </c>
      <c r="B361" s="25" t="s">
        <v>1947</v>
      </c>
      <c r="C361" s="25" t="s">
        <v>1467</v>
      </c>
      <c r="D361" s="25" t="s">
        <v>1471</v>
      </c>
      <c r="E361" s="25" t="s">
        <v>1508</v>
      </c>
      <c r="F361" s="25" t="s">
        <v>755</v>
      </c>
      <c r="G361" s="32">
        <v>2020</v>
      </c>
      <c r="H361" s="26" t="s">
        <v>1941</v>
      </c>
      <c r="I361" s="25">
        <v>1</v>
      </c>
      <c r="J361" s="25">
        <v>101</v>
      </c>
      <c r="K361">
        <f t="shared" si="5"/>
        <v>0.99019607843137258</v>
      </c>
      <c r="L361">
        <f>IFERROR(K361*VLOOKUP(B361,商誉度正向!$B$1:$F$166,5,FALSE),0)</f>
        <v>21.784313725490197</v>
      </c>
    </row>
    <row r="362" spans="1:12">
      <c r="A362" s="32">
        <v>8</v>
      </c>
      <c r="B362" s="25" t="s">
        <v>1948</v>
      </c>
      <c r="C362" s="25" t="s">
        <v>1474</v>
      </c>
      <c r="D362" s="25" t="s">
        <v>1471</v>
      </c>
      <c r="E362" s="25" t="s">
        <v>1504</v>
      </c>
      <c r="F362" s="25" t="s">
        <v>754</v>
      </c>
      <c r="G362" s="32">
        <v>2020</v>
      </c>
      <c r="H362" s="26" t="s">
        <v>1941</v>
      </c>
      <c r="I362" s="25">
        <v>8</v>
      </c>
      <c r="J362" s="25">
        <v>101</v>
      </c>
      <c r="K362">
        <f t="shared" si="5"/>
        <v>0.92156862745098045</v>
      </c>
      <c r="L362">
        <f>IFERROR(K362*VLOOKUP(B362,商誉度正向!$B$1:$F$166,5,FALSE),0)</f>
        <v>20.274509803921571</v>
      </c>
    </row>
    <row r="363" spans="1:12">
      <c r="A363" s="32">
        <v>9</v>
      </c>
      <c r="B363" s="25" t="s">
        <v>1479</v>
      </c>
      <c r="C363" s="25" t="s">
        <v>1474</v>
      </c>
      <c r="D363" s="25" t="s">
        <v>1480</v>
      </c>
      <c r="E363" s="25" t="s">
        <v>1579</v>
      </c>
      <c r="F363" s="25" t="s">
        <v>754</v>
      </c>
      <c r="G363" s="32">
        <v>2020</v>
      </c>
      <c r="H363" s="26" t="s">
        <v>1941</v>
      </c>
      <c r="I363" s="25">
        <v>302</v>
      </c>
      <c r="J363" s="25">
        <v>500</v>
      </c>
      <c r="K363">
        <f t="shared" si="5"/>
        <v>0.39720558882235524</v>
      </c>
      <c r="L363">
        <f>IFERROR(K363*VLOOKUP(B363,商誉度正向!$B$1:$F$166,5,FALSE),0)</f>
        <v>7.5469061876247494</v>
      </c>
    </row>
    <row r="364" spans="1:12">
      <c r="A364" s="32">
        <v>10</v>
      </c>
      <c r="B364" s="25" t="s">
        <v>1949</v>
      </c>
      <c r="C364" s="25" t="s">
        <v>1467</v>
      </c>
      <c r="D364" s="25" t="s">
        <v>1471</v>
      </c>
      <c r="E364" s="25" t="s">
        <v>1644</v>
      </c>
      <c r="F364" s="25" t="s">
        <v>755</v>
      </c>
      <c r="G364" s="32">
        <v>2020</v>
      </c>
      <c r="H364" s="26" t="s">
        <v>1941</v>
      </c>
      <c r="I364" s="25">
        <v>62</v>
      </c>
      <c r="J364" s="25">
        <v>100</v>
      </c>
      <c r="K364">
        <f t="shared" si="5"/>
        <v>0.38613861386138615</v>
      </c>
      <c r="L364">
        <f>IFERROR(K364*VLOOKUP(B364,商誉度正向!$B$1:$F$166,5,FALSE),0)</f>
        <v>8.4950495049504955</v>
      </c>
    </row>
    <row r="365" spans="1:12">
      <c r="A365" s="32">
        <v>11</v>
      </c>
      <c r="B365" s="25" t="s">
        <v>1950</v>
      </c>
      <c r="C365" s="25" t="s">
        <v>1467</v>
      </c>
      <c r="D365" s="25" t="s">
        <v>1471</v>
      </c>
      <c r="E365" s="25" t="s">
        <v>1617</v>
      </c>
      <c r="F365" s="25" t="s">
        <v>755</v>
      </c>
      <c r="G365" s="32">
        <v>2020</v>
      </c>
      <c r="H365" s="26" t="s">
        <v>1941</v>
      </c>
      <c r="I365" s="25">
        <v>16</v>
      </c>
      <c r="J365" s="25">
        <v>100</v>
      </c>
      <c r="K365">
        <f t="shared" si="5"/>
        <v>0.84158415841584155</v>
      </c>
      <c r="L365">
        <f>IFERROR(K365*VLOOKUP(B365,商誉度正向!$B$1:$F$166,5,FALSE),0)</f>
        <v>18.514851485148515</v>
      </c>
    </row>
    <row r="366" spans="1:12">
      <c r="A366" s="32">
        <v>12</v>
      </c>
      <c r="B366" s="25" t="s">
        <v>1951</v>
      </c>
      <c r="C366" s="25" t="s">
        <v>1467</v>
      </c>
      <c r="D366" s="25" t="s">
        <v>1471</v>
      </c>
      <c r="E366" s="25" t="s">
        <v>1863</v>
      </c>
      <c r="F366" s="25" t="s">
        <v>755</v>
      </c>
      <c r="G366" s="32">
        <v>2020</v>
      </c>
      <c r="H366" s="26" t="s">
        <v>1941</v>
      </c>
      <c r="I366" s="25">
        <v>41</v>
      </c>
      <c r="J366" s="25">
        <v>100</v>
      </c>
      <c r="K366">
        <f t="shared" si="5"/>
        <v>0.59405940594059403</v>
      </c>
      <c r="L366">
        <f>IFERROR(K366*VLOOKUP(B366,商誉度正向!$B$1:$F$166,5,FALSE),0)</f>
        <v>13.069306930693068</v>
      </c>
    </row>
    <row r="367" spans="1:12">
      <c r="A367" s="32">
        <v>13</v>
      </c>
      <c r="B367" s="25" t="s">
        <v>1952</v>
      </c>
      <c r="C367" s="25" t="s">
        <v>1467</v>
      </c>
      <c r="D367" s="25" t="s">
        <v>1471</v>
      </c>
      <c r="E367" s="25" t="s">
        <v>1822</v>
      </c>
      <c r="F367" s="25" t="s">
        <v>755</v>
      </c>
      <c r="G367" s="32">
        <v>2020</v>
      </c>
      <c r="H367" s="26" t="s">
        <v>1941</v>
      </c>
      <c r="I367" s="25">
        <v>29</v>
      </c>
      <c r="J367" s="25">
        <v>100</v>
      </c>
      <c r="K367">
        <f t="shared" si="5"/>
        <v>0.71287128712871284</v>
      </c>
      <c r="L367">
        <f>IFERROR(K367*VLOOKUP(B367,商誉度正向!$B$1:$F$166,5,FALSE),0)</f>
        <v>15.683168316831683</v>
      </c>
    </row>
    <row r="368" spans="1:12">
      <c r="A368" s="32">
        <v>14</v>
      </c>
      <c r="B368" s="25" t="s">
        <v>1583</v>
      </c>
      <c r="C368" s="25" t="s">
        <v>1467</v>
      </c>
      <c r="D368" s="25" t="s">
        <v>1498</v>
      </c>
      <c r="E368" s="25" t="s">
        <v>1863</v>
      </c>
      <c r="F368" s="25" t="s">
        <v>755</v>
      </c>
      <c r="G368" s="32">
        <v>2020</v>
      </c>
      <c r="H368" s="26" t="s">
        <v>1941</v>
      </c>
      <c r="I368" s="25">
        <v>41</v>
      </c>
      <c r="J368" s="25">
        <v>100</v>
      </c>
      <c r="K368">
        <f t="shared" si="5"/>
        <v>0.59405940594059403</v>
      </c>
      <c r="L368">
        <f>IFERROR(K368*VLOOKUP(B368,商誉度正向!$B$1:$F$166,5,FALSE),0)</f>
        <v>14.85148514851485</v>
      </c>
    </row>
    <row r="369" spans="1:12">
      <c r="A369" s="32">
        <v>15</v>
      </c>
      <c r="B369" s="25" t="s">
        <v>1953</v>
      </c>
      <c r="C369" s="25" t="s">
        <v>1467</v>
      </c>
      <c r="D369" s="25" t="s">
        <v>1471</v>
      </c>
      <c r="E369" s="25" t="s">
        <v>1687</v>
      </c>
      <c r="F369" s="25" t="s">
        <v>755</v>
      </c>
      <c r="G369" s="32">
        <v>2020</v>
      </c>
      <c r="H369" s="26" t="s">
        <v>1941</v>
      </c>
      <c r="I369" s="25">
        <v>13</v>
      </c>
      <c r="J369" s="25">
        <v>100</v>
      </c>
      <c r="K369">
        <f t="shared" si="5"/>
        <v>0.87128712871287128</v>
      </c>
      <c r="L369">
        <f>IFERROR(K369*VLOOKUP(B369,商誉度正向!$B$1:$F$166,5,FALSE),0)</f>
        <v>13.069306930693068</v>
      </c>
    </row>
    <row r="370" spans="1:12">
      <c r="A370" s="32">
        <v>16</v>
      </c>
      <c r="B370" s="25" t="s">
        <v>1954</v>
      </c>
      <c r="C370" s="25" t="s">
        <v>1467</v>
      </c>
      <c r="D370" s="25" t="s">
        <v>1471</v>
      </c>
      <c r="E370" s="25" t="s">
        <v>1501</v>
      </c>
      <c r="F370" s="25" t="s">
        <v>754</v>
      </c>
      <c r="G370" s="32">
        <v>2020</v>
      </c>
      <c r="H370" s="26" t="s">
        <v>1941</v>
      </c>
      <c r="I370" s="25">
        <v>2</v>
      </c>
      <c r="J370" s="25">
        <v>101</v>
      </c>
      <c r="K370">
        <f t="shared" si="5"/>
        <v>0.98039215686274506</v>
      </c>
      <c r="L370">
        <f>IFERROR(K370*VLOOKUP(B370,商誉度正向!$B$1:$F$166,5,FALSE),0)</f>
        <v>21.56862745098039</v>
      </c>
    </row>
    <row r="371" spans="1:12">
      <c r="A371" s="32">
        <v>17</v>
      </c>
      <c r="B371" s="25" t="s">
        <v>1803</v>
      </c>
      <c r="C371" s="25" t="s">
        <v>1467</v>
      </c>
      <c r="D371" s="25" t="s">
        <v>1471</v>
      </c>
      <c r="E371" s="25" t="s">
        <v>1508</v>
      </c>
      <c r="F371" s="25" t="s">
        <v>755</v>
      </c>
      <c r="G371" s="32">
        <v>2020</v>
      </c>
      <c r="H371" s="26" t="s">
        <v>1941</v>
      </c>
      <c r="I371" s="25">
        <v>1</v>
      </c>
      <c r="J371" s="25">
        <v>101</v>
      </c>
      <c r="K371">
        <f t="shared" si="5"/>
        <v>0.99019607843137258</v>
      </c>
      <c r="L371">
        <f>IFERROR(K371*VLOOKUP(B371,商誉度正向!$B$1:$F$166,5,FALSE),0)</f>
        <v>21.784313725490197</v>
      </c>
    </row>
    <row r="372" spans="1:12">
      <c r="A372" s="32">
        <v>18</v>
      </c>
      <c r="B372" s="25" t="s">
        <v>1802</v>
      </c>
      <c r="C372" s="25" t="s">
        <v>1467</v>
      </c>
      <c r="D372" s="25" t="s">
        <v>1471</v>
      </c>
      <c r="E372" s="25" t="s">
        <v>1501</v>
      </c>
      <c r="F372" s="25" t="s">
        <v>755</v>
      </c>
      <c r="G372" s="32">
        <v>2020</v>
      </c>
      <c r="H372" s="26" t="s">
        <v>1941</v>
      </c>
      <c r="I372" s="25">
        <v>2</v>
      </c>
      <c r="J372" s="25">
        <v>101</v>
      </c>
      <c r="K372">
        <f t="shared" si="5"/>
        <v>0.98039215686274506</v>
      </c>
      <c r="L372">
        <f>IFERROR(K372*VLOOKUP(B372,商誉度正向!$B$1:$F$166,5,FALSE),0)</f>
        <v>21.56862745098039</v>
      </c>
    </row>
    <row r="373" spans="1:12">
      <c r="A373" s="32">
        <v>19</v>
      </c>
      <c r="B373" s="25" t="s">
        <v>1753</v>
      </c>
      <c r="C373" s="25" t="s">
        <v>1467</v>
      </c>
      <c r="D373" s="25" t="s">
        <v>1498</v>
      </c>
      <c r="E373" s="25" t="s">
        <v>1579</v>
      </c>
      <c r="F373" s="25" t="s">
        <v>755</v>
      </c>
      <c r="G373" s="32">
        <v>2020</v>
      </c>
      <c r="H373" s="26" t="s">
        <v>1941</v>
      </c>
      <c r="I373" s="25">
        <v>302</v>
      </c>
      <c r="J373" s="25">
        <v>500</v>
      </c>
      <c r="K373">
        <f t="shared" si="5"/>
        <v>0.39720558882235524</v>
      </c>
      <c r="L373">
        <f>IFERROR(K373*VLOOKUP(B373,商誉度正向!$B$1:$F$166,5,FALSE),0)</f>
        <v>8.738522954091815</v>
      </c>
    </row>
    <row r="374" spans="1:12">
      <c r="A374" s="32">
        <v>20</v>
      </c>
      <c r="B374" s="25" t="s">
        <v>1955</v>
      </c>
      <c r="C374" s="25" t="s">
        <v>1467</v>
      </c>
      <c r="D374" s="25" t="s">
        <v>1471</v>
      </c>
      <c r="E374" s="25" t="s">
        <v>1956</v>
      </c>
      <c r="F374" s="25" t="s">
        <v>755</v>
      </c>
      <c r="G374" s="32">
        <v>2020</v>
      </c>
      <c r="H374" s="26" t="s">
        <v>1941</v>
      </c>
      <c r="I374" s="25">
        <v>9</v>
      </c>
      <c r="J374" s="25">
        <v>100</v>
      </c>
      <c r="K374">
        <f t="shared" si="5"/>
        <v>0.91089108910891092</v>
      </c>
      <c r="L374">
        <f>IFERROR(K374*VLOOKUP(B374,商誉度正向!$B$1:$F$166,5,FALSE),0)</f>
        <v>13.663366336633663</v>
      </c>
    </row>
    <row r="375" spans="1:12">
      <c r="A375" s="32">
        <v>21</v>
      </c>
      <c r="B375" s="25" t="s">
        <v>1503</v>
      </c>
      <c r="C375" s="25" t="s">
        <v>1467</v>
      </c>
      <c r="D375" s="25" t="s">
        <v>1471</v>
      </c>
      <c r="E375" s="25" t="s">
        <v>1804</v>
      </c>
      <c r="F375" s="25" t="s">
        <v>755</v>
      </c>
      <c r="G375" s="32">
        <v>2019</v>
      </c>
      <c r="H375" s="26" t="s">
        <v>1941</v>
      </c>
      <c r="I375" s="25">
        <v>11</v>
      </c>
      <c r="J375" s="25">
        <v>101</v>
      </c>
      <c r="K375">
        <f t="shared" si="5"/>
        <v>0.89215686274509798</v>
      </c>
      <c r="L375">
        <f>IFERROR(K375*VLOOKUP(B375,商誉度正向!$B$1:$F$166,5,FALSE),0)</f>
        <v>13.382352941176469</v>
      </c>
    </row>
    <row r="376" spans="1:12">
      <c r="A376" s="32">
        <v>22</v>
      </c>
      <c r="B376" s="25" t="s">
        <v>1957</v>
      </c>
      <c r="C376" s="25" t="s">
        <v>1467</v>
      </c>
      <c r="D376" s="25" t="s">
        <v>1471</v>
      </c>
      <c r="E376" s="25" t="s">
        <v>1501</v>
      </c>
      <c r="F376" s="25" t="s">
        <v>755</v>
      </c>
      <c r="G376" s="32">
        <v>2019</v>
      </c>
      <c r="H376" s="26" t="s">
        <v>1941</v>
      </c>
      <c r="I376" s="25">
        <v>2</v>
      </c>
      <c r="J376" s="25">
        <v>10</v>
      </c>
      <c r="K376">
        <f t="shared" si="5"/>
        <v>0.81818181818181812</v>
      </c>
      <c r="L376">
        <f>IFERROR(K376*VLOOKUP(B376,商誉度正向!$B$1:$F$166,5,FALSE),0)</f>
        <v>9</v>
      </c>
    </row>
    <row r="377" spans="1:12">
      <c r="A377" s="32">
        <v>23</v>
      </c>
      <c r="B377" s="25" t="s">
        <v>1958</v>
      </c>
      <c r="C377" s="25" t="s">
        <v>1467</v>
      </c>
      <c r="D377" s="25" t="s">
        <v>1471</v>
      </c>
      <c r="E377" s="25" t="s">
        <v>1822</v>
      </c>
      <c r="F377" s="25" t="s">
        <v>755</v>
      </c>
      <c r="G377" s="32">
        <v>2019</v>
      </c>
      <c r="H377" s="26" t="s">
        <v>1941</v>
      </c>
      <c r="I377" s="25">
        <v>29</v>
      </c>
      <c r="J377" s="25">
        <v>100</v>
      </c>
      <c r="K377">
        <f t="shared" si="5"/>
        <v>0.71287128712871284</v>
      </c>
      <c r="L377">
        <f>IFERROR(K377*VLOOKUP(B377,商誉度正向!$B$1:$F$166,5,FALSE),0)</f>
        <v>10.693069306930692</v>
      </c>
    </row>
    <row r="378" spans="1:12">
      <c r="A378" s="32">
        <v>24</v>
      </c>
      <c r="B378" s="25" t="s">
        <v>1807</v>
      </c>
      <c r="C378" s="25" t="s">
        <v>1467</v>
      </c>
      <c r="D378" s="25" t="s">
        <v>1471</v>
      </c>
      <c r="E378" s="25" t="s">
        <v>1504</v>
      </c>
      <c r="F378" s="25" t="s">
        <v>754</v>
      </c>
      <c r="G378" s="32">
        <v>2019</v>
      </c>
      <c r="H378" s="26" t="s">
        <v>1941</v>
      </c>
      <c r="I378" s="25">
        <v>8</v>
      </c>
      <c r="J378" s="25">
        <v>101</v>
      </c>
      <c r="K378">
        <f t="shared" si="5"/>
        <v>0.92156862745098045</v>
      </c>
      <c r="L378">
        <f>IFERROR(K378*VLOOKUP(B378,商誉度正向!$B$1:$F$166,5,FALSE),0)</f>
        <v>13.823529411764707</v>
      </c>
    </row>
    <row r="379" spans="1:12">
      <c r="A379" s="32">
        <v>25</v>
      </c>
      <c r="B379" s="25" t="s">
        <v>1959</v>
      </c>
      <c r="C379" s="25" t="s">
        <v>1467</v>
      </c>
      <c r="D379" s="25" t="s">
        <v>1471</v>
      </c>
      <c r="E379" s="25" t="s">
        <v>1506</v>
      </c>
      <c r="F379" s="25" t="s">
        <v>754</v>
      </c>
      <c r="G379" s="32">
        <v>2019</v>
      </c>
      <c r="H379" s="26" t="s">
        <v>1941</v>
      </c>
      <c r="I379" s="25">
        <v>5</v>
      </c>
      <c r="J379" s="25">
        <v>101</v>
      </c>
      <c r="K379">
        <f t="shared" si="5"/>
        <v>0.9509803921568627</v>
      </c>
      <c r="L379">
        <f>IFERROR(K379*VLOOKUP(B379,商誉度正向!$B$1:$F$166,5,FALSE),0)</f>
        <v>14.26470588235294</v>
      </c>
    </row>
    <row r="380" spans="1:12">
      <c r="A380" s="32">
        <v>26</v>
      </c>
      <c r="B380" s="25" t="s">
        <v>1960</v>
      </c>
      <c r="C380" s="25" t="s">
        <v>1467</v>
      </c>
      <c r="D380" s="25" t="s">
        <v>1471</v>
      </c>
      <c r="E380" s="25" t="s">
        <v>1756</v>
      </c>
      <c r="F380" s="25" t="s">
        <v>755</v>
      </c>
      <c r="G380" s="32">
        <v>2019</v>
      </c>
      <c r="H380" s="26" t="s">
        <v>1941</v>
      </c>
      <c r="I380" s="25">
        <v>10</v>
      </c>
      <c r="J380" s="25">
        <v>101</v>
      </c>
      <c r="K380">
        <f t="shared" si="5"/>
        <v>0.90196078431372551</v>
      </c>
      <c r="L380">
        <f>IFERROR(K380*VLOOKUP(B380,商誉度正向!$B$1:$F$166,5,FALSE),0)</f>
        <v>13.529411764705882</v>
      </c>
    </row>
    <row r="381" spans="1:12">
      <c r="A381" s="32">
        <v>27</v>
      </c>
      <c r="B381" s="25" t="s">
        <v>1961</v>
      </c>
      <c r="C381" s="25" t="s">
        <v>1467</v>
      </c>
      <c r="D381" s="25" t="s">
        <v>1471</v>
      </c>
      <c r="E381" s="25" t="s">
        <v>1808</v>
      </c>
      <c r="F381" s="25" t="s">
        <v>755</v>
      </c>
      <c r="G381" s="32">
        <v>2019</v>
      </c>
      <c r="H381" s="26" t="s">
        <v>1941</v>
      </c>
      <c r="I381" s="25">
        <v>26</v>
      </c>
      <c r="J381" s="25">
        <v>100</v>
      </c>
      <c r="K381">
        <f t="shared" si="5"/>
        <v>0.74257425742574257</v>
      </c>
      <c r="L381">
        <f>IFERROR(K381*VLOOKUP(B381,商誉度正向!$B$1:$F$166,5,FALSE),0)</f>
        <v>11.138613861386139</v>
      </c>
    </row>
    <row r="382" spans="1:12">
      <c r="A382" s="32">
        <v>28</v>
      </c>
      <c r="B382" s="25" t="s">
        <v>1962</v>
      </c>
      <c r="C382" s="25" t="s">
        <v>1467</v>
      </c>
      <c r="D382" s="25" t="s">
        <v>1471</v>
      </c>
      <c r="E382" s="25" t="s">
        <v>1804</v>
      </c>
      <c r="F382" s="25" t="s">
        <v>755</v>
      </c>
      <c r="G382" s="32">
        <v>2019</v>
      </c>
      <c r="H382" s="26" t="s">
        <v>1941</v>
      </c>
      <c r="I382" s="25">
        <v>11</v>
      </c>
      <c r="J382" s="25">
        <v>100</v>
      </c>
      <c r="K382">
        <f t="shared" si="5"/>
        <v>0.8910891089108911</v>
      </c>
      <c r="L382">
        <f>IFERROR(K382*VLOOKUP(B382,商誉度正向!$B$1:$F$166,5,FALSE),0)</f>
        <v>9.8019801980198018</v>
      </c>
    </row>
    <row r="383" spans="1:12">
      <c r="A383" s="32">
        <v>29</v>
      </c>
      <c r="B383" s="25" t="s">
        <v>1963</v>
      </c>
      <c r="C383" s="25" t="s">
        <v>1467</v>
      </c>
      <c r="D383" s="25" t="s">
        <v>1471</v>
      </c>
      <c r="E383" s="25" t="s">
        <v>1496</v>
      </c>
      <c r="F383" s="25" t="s">
        <v>755</v>
      </c>
      <c r="G383" s="32">
        <v>2019</v>
      </c>
      <c r="H383" s="26" t="s">
        <v>1941</v>
      </c>
      <c r="I383" s="25">
        <v>4</v>
      </c>
      <c r="J383" s="25">
        <v>100</v>
      </c>
      <c r="K383">
        <f t="shared" si="5"/>
        <v>0.96039603960396036</v>
      </c>
      <c r="L383">
        <f>IFERROR(K383*VLOOKUP(B383,商誉度正向!$B$1:$F$166,5,FALSE),0)</f>
        <v>14.405940594059405</v>
      </c>
    </row>
    <row r="384" spans="1:12">
      <c r="A384" s="32">
        <v>30</v>
      </c>
      <c r="B384" s="25" t="s">
        <v>1964</v>
      </c>
      <c r="C384" s="25" t="s">
        <v>1474</v>
      </c>
      <c r="D384" s="25" t="s">
        <v>1965</v>
      </c>
      <c r="E384" s="25" t="s">
        <v>1496</v>
      </c>
      <c r="F384" s="25" t="s">
        <v>754</v>
      </c>
      <c r="G384" s="32">
        <v>2019</v>
      </c>
      <c r="H384" s="26" t="s">
        <v>1941</v>
      </c>
      <c r="I384" s="25">
        <v>4</v>
      </c>
      <c r="J384" s="25">
        <v>101</v>
      </c>
      <c r="K384">
        <f t="shared" si="5"/>
        <v>0.96078431372549022</v>
      </c>
      <c r="L384">
        <f>IFERROR(K384*VLOOKUP(B384,商誉度正向!$B$1:$F$166,5,FALSE),0)</f>
        <v>9.6078431372549016</v>
      </c>
    </row>
    <row r="385" spans="1:12">
      <c r="A385" s="32">
        <v>31</v>
      </c>
      <c r="B385" s="25" t="s">
        <v>1966</v>
      </c>
      <c r="C385" s="25" t="s">
        <v>1467</v>
      </c>
      <c r="D385" s="25" t="s">
        <v>1471</v>
      </c>
      <c r="E385" s="25" t="s">
        <v>1651</v>
      </c>
      <c r="F385" s="25" t="s">
        <v>755</v>
      </c>
      <c r="G385" s="32">
        <v>2019</v>
      </c>
      <c r="H385" s="26" t="s">
        <v>1941</v>
      </c>
      <c r="I385" s="25">
        <v>25</v>
      </c>
      <c r="J385" s="25">
        <v>100</v>
      </c>
      <c r="K385">
        <f t="shared" si="5"/>
        <v>0.75247524752475248</v>
      </c>
      <c r="L385">
        <f>IFERROR(K385*VLOOKUP(B385,商誉度正向!$B$1:$F$166,5,FALSE),0)</f>
        <v>8.2772277227722775</v>
      </c>
    </row>
    <row r="386" spans="1:12">
      <c r="A386" s="32">
        <v>32</v>
      </c>
      <c r="B386" s="25" t="s">
        <v>1967</v>
      </c>
      <c r="C386" s="25" t="s">
        <v>1467</v>
      </c>
      <c r="D386" s="25" t="s">
        <v>1968</v>
      </c>
      <c r="E386" s="25" t="s">
        <v>1494</v>
      </c>
      <c r="F386" s="25" t="s">
        <v>755</v>
      </c>
      <c r="G386" s="32">
        <v>2019</v>
      </c>
      <c r="H386" s="26" t="s">
        <v>1941</v>
      </c>
      <c r="I386" s="25">
        <v>6</v>
      </c>
      <c r="J386" s="25">
        <v>100</v>
      </c>
      <c r="K386">
        <f t="shared" si="5"/>
        <v>0.94059405940594054</v>
      </c>
      <c r="L386">
        <f>IFERROR(K386*VLOOKUP(B386,商誉度正向!$B$1:$F$166,5,FALSE),0)</f>
        <v>12.227722772277227</v>
      </c>
    </row>
    <row r="387" spans="1:12">
      <c r="A387" s="32">
        <v>33</v>
      </c>
      <c r="B387" s="25" t="s">
        <v>1718</v>
      </c>
      <c r="C387" s="25" t="s">
        <v>1467</v>
      </c>
      <c r="D387" s="25" t="s">
        <v>1719</v>
      </c>
      <c r="E387" s="25" t="s">
        <v>1969</v>
      </c>
      <c r="F387" s="25" t="s">
        <v>755</v>
      </c>
      <c r="G387" s="32">
        <v>2019</v>
      </c>
      <c r="H387" s="26" t="s">
        <v>1941</v>
      </c>
      <c r="I387" s="25">
        <v>390</v>
      </c>
      <c r="J387" s="25">
        <v>500</v>
      </c>
      <c r="K387">
        <f t="shared" si="5"/>
        <v>0.22155688622754488</v>
      </c>
      <c r="L387">
        <f>IFERROR(K387*VLOOKUP(B387,商誉度正向!$B$1:$F$166,5,FALSE),0)</f>
        <v>2.4371257485029938</v>
      </c>
    </row>
    <row r="388" spans="1:12">
      <c r="A388" s="32">
        <v>34</v>
      </c>
      <c r="B388" s="25" t="s">
        <v>1970</v>
      </c>
      <c r="C388" s="25" t="s">
        <v>1474</v>
      </c>
      <c r="D388" s="25" t="s">
        <v>1471</v>
      </c>
      <c r="E388" s="25" t="s">
        <v>1651</v>
      </c>
      <c r="F388" s="25" t="s">
        <v>754</v>
      </c>
      <c r="G388" s="32">
        <v>2018</v>
      </c>
      <c r="H388" s="26" t="s">
        <v>1941</v>
      </c>
      <c r="I388" s="25">
        <v>25</v>
      </c>
      <c r="J388" s="25">
        <v>100</v>
      </c>
      <c r="K388">
        <f t="shared" si="5"/>
        <v>0.75247524752475248</v>
      </c>
      <c r="L388">
        <f>IFERROR(K388*VLOOKUP(B388,商誉度正向!$B$1:$F$166,5,FALSE),0)</f>
        <v>8.2772277227722775</v>
      </c>
    </row>
    <row r="389" spans="1:12">
      <c r="A389" s="32">
        <v>35</v>
      </c>
      <c r="B389" s="25" t="s">
        <v>1971</v>
      </c>
      <c r="C389" s="25" t="s">
        <v>1467</v>
      </c>
      <c r="D389" s="25" t="s">
        <v>1471</v>
      </c>
      <c r="E389" s="25" t="s">
        <v>1494</v>
      </c>
      <c r="F389" s="25" t="s">
        <v>755</v>
      </c>
      <c r="G389" s="32">
        <v>2018</v>
      </c>
      <c r="H389" s="26" t="s">
        <v>1941</v>
      </c>
      <c r="I389" s="25">
        <v>6</v>
      </c>
      <c r="J389" s="25">
        <v>101</v>
      </c>
      <c r="K389">
        <f t="shared" ref="K389:K452" si="6">1-I389/(J389+1)</f>
        <v>0.94117647058823528</v>
      </c>
      <c r="L389">
        <f>IFERROR(K389*VLOOKUP(B389,商誉度正向!$B$1:$F$166,5,FALSE),0)</f>
        <v>10.352941176470589</v>
      </c>
    </row>
    <row r="390" spans="1:12">
      <c r="A390" s="32">
        <v>36</v>
      </c>
      <c r="B390" s="25" t="s">
        <v>1972</v>
      </c>
      <c r="C390" s="25" t="s">
        <v>1467</v>
      </c>
      <c r="D390" s="25" t="s">
        <v>1471</v>
      </c>
      <c r="E390" s="25" t="s">
        <v>1504</v>
      </c>
      <c r="F390" s="25" t="s">
        <v>755</v>
      </c>
      <c r="G390" s="32">
        <v>2018</v>
      </c>
      <c r="H390" s="26" t="s">
        <v>1941</v>
      </c>
      <c r="I390" s="25">
        <v>8</v>
      </c>
      <c r="J390" s="25">
        <v>100</v>
      </c>
      <c r="K390">
        <f t="shared" si="6"/>
        <v>0.92079207920792083</v>
      </c>
      <c r="L390">
        <f>IFERROR(K390*VLOOKUP(B390,商誉度正向!$B$1:$F$166,5,FALSE),0)</f>
        <v>10.12871287128713</v>
      </c>
    </row>
    <row r="391" spans="1:12">
      <c r="A391" s="32">
        <v>37</v>
      </c>
      <c r="B391" s="25" t="s">
        <v>1973</v>
      </c>
      <c r="C391" s="25" t="s">
        <v>1467</v>
      </c>
      <c r="D391" s="25" t="s">
        <v>1471</v>
      </c>
      <c r="E391" s="25" t="s">
        <v>1879</v>
      </c>
      <c r="F391" s="25" t="s">
        <v>755</v>
      </c>
      <c r="G391" s="32">
        <v>2018</v>
      </c>
      <c r="H391" s="26" t="s">
        <v>1941</v>
      </c>
      <c r="I391" s="25">
        <v>86</v>
      </c>
      <c r="J391" s="25">
        <v>100</v>
      </c>
      <c r="K391">
        <f t="shared" si="6"/>
        <v>0.14851485148514854</v>
      </c>
      <c r="L391">
        <f>IFERROR(K391*VLOOKUP(B391,商誉度正向!$B$1:$F$166,5,FALSE),0)</f>
        <v>1.6336633663366338</v>
      </c>
    </row>
    <row r="392" spans="1:12">
      <c r="A392" s="32">
        <v>38</v>
      </c>
      <c r="B392" s="25" t="s">
        <v>1974</v>
      </c>
      <c r="C392" s="25" t="s">
        <v>1474</v>
      </c>
      <c r="D392" s="25" t="s">
        <v>1471</v>
      </c>
      <c r="E392" s="25" t="s">
        <v>1510</v>
      </c>
      <c r="F392" s="25" t="s">
        <v>754</v>
      </c>
      <c r="G392" s="32">
        <v>2018</v>
      </c>
      <c r="H392" s="26" t="s">
        <v>1941</v>
      </c>
      <c r="I392" s="25">
        <v>7</v>
      </c>
      <c r="J392" s="25">
        <v>101</v>
      </c>
      <c r="K392">
        <f t="shared" si="6"/>
        <v>0.93137254901960786</v>
      </c>
      <c r="L392">
        <f>IFERROR(K392*VLOOKUP(B392,商誉度正向!$B$1:$F$166,5,FALSE),0)</f>
        <v>10.245098039215687</v>
      </c>
    </row>
    <row r="393" spans="1:12">
      <c r="A393" s="32">
        <v>39</v>
      </c>
      <c r="B393" s="25" t="s">
        <v>1975</v>
      </c>
      <c r="C393" s="25" t="s">
        <v>1474</v>
      </c>
      <c r="D393" s="25" t="s">
        <v>1471</v>
      </c>
      <c r="E393" s="25" t="s">
        <v>1615</v>
      </c>
      <c r="F393" s="25" t="s">
        <v>754</v>
      </c>
      <c r="G393" s="32">
        <v>2018</v>
      </c>
      <c r="H393" s="26" t="s">
        <v>1941</v>
      </c>
      <c r="I393" s="25">
        <v>31</v>
      </c>
      <c r="J393" s="25">
        <v>100</v>
      </c>
      <c r="K393">
        <f t="shared" si="6"/>
        <v>0.69306930693069302</v>
      </c>
      <c r="L393">
        <f>IFERROR(K393*VLOOKUP(B393,商誉度正向!$B$1:$F$166,5,FALSE),0)</f>
        <v>7.6237623762376234</v>
      </c>
    </row>
    <row r="394" spans="1:12">
      <c r="A394" s="32">
        <v>40</v>
      </c>
      <c r="B394" s="25" t="s">
        <v>1536</v>
      </c>
      <c r="C394" s="25" t="s">
        <v>1467</v>
      </c>
      <c r="D394" s="25" t="s">
        <v>1471</v>
      </c>
      <c r="E394" s="25" t="s">
        <v>1615</v>
      </c>
      <c r="F394" s="25" t="s">
        <v>755</v>
      </c>
      <c r="G394" s="32">
        <v>2018</v>
      </c>
      <c r="H394" s="26" t="s">
        <v>1941</v>
      </c>
      <c r="I394" s="25">
        <v>31</v>
      </c>
      <c r="J394" s="25">
        <v>100</v>
      </c>
      <c r="K394">
        <f t="shared" si="6"/>
        <v>0.69306930693069302</v>
      </c>
      <c r="L394">
        <f>IFERROR(K394*VLOOKUP(B394,商誉度正向!$B$1:$F$166,5,FALSE),0)</f>
        <v>7.6237623762376234</v>
      </c>
    </row>
    <row r="395" spans="1:12">
      <c r="A395" s="32">
        <v>41</v>
      </c>
      <c r="B395" s="25" t="s">
        <v>1538</v>
      </c>
      <c r="C395" s="25" t="s">
        <v>1474</v>
      </c>
      <c r="D395" s="25" t="s">
        <v>1471</v>
      </c>
      <c r="E395" s="25" t="s">
        <v>1976</v>
      </c>
      <c r="F395" s="25" t="s">
        <v>754</v>
      </c>
      <c r="G395" s="32">
        <v>2018</v>
      </c>
      <c r="H395" s="26" t="s">
        <v>1941</v>
      </c>
      <c r="I395" s="25">
        <v>247</v>
      </c>
      <c r="J395" s="25">
        <v>1000</v>
      </c>
      <c r="K395">
        <f t="shared" si="6"/>
        <v>0.75324675324675328</v>
      </c>
      <c r="L395">
        <f>IFERROR(K395*VLOOKUP(B395,商誉度正向!$B$1:$F$166,5,FALSE),0)</f>
        <v>8.2857142857142865</v>
      </c>
    </row>
    <row r="396" spans="1:12">
      <c r="A396" s="32">
        <v>42</v>
      </c>
      <c r="B396" s="25" t="s">
        <v>1977</v>
      </c>
      <c r="C396" s="25" t="s">
        <v>1474</v>
      </c>
      <c r="D396" s="25" t="s">
        <v>1498</v>
      </c>
      <c r="E396" s="25" t="s">
        <v>1534</v>
      </c>
      <c r="F396" s="25" t="s">
        <v>754</v>
      </c>
      <c r="G396" s="32">
        <v>2018</v>
      </c>
      <c r="H396" s="26" t="s">
        <v>1941</v>
      </c>
      <c r="I396" s="25" t="s">
        <v>1534</v>
      </c>
      <c r="J396" s="25">
        <v>101</v>
      </c>
      <c r="K396" t="e">
        <f t="shared" si="6"/>
        <v>#VALUE!</v>
      </c>
      <c r="L396">
        <f>IFERROR(K396*VLOOKUP(B396,商誉度正向!$B$1:$F$166,5,FALSE),0)</f>
        <v>0</v>
      </c>
    </row>
    <row r="397" spans="1:12">
      <c r="A397" s="32">
        <v>43</v>
      </c>
      <c r="B397" s="25" t="s">
        <v>1978</v>
      </c>
      <c r="C397" s="25" t="s">
        <v>1474</v>
      </c>
      <c r="D397" s="25" t="s">
        <v>1979</v>
      </c>
      <c r="E397" s="25" t="s">
        <v>1534</v>
      </c>
      <c r="F397" s="25" t="s">
        <v>754</v>
      </c>
      <c r="G397" s="32">
        <v>2018</v>
      </c>
      <c r="H397" s="26" t="s">
        <v>1941</v>
      </c>
      <c r="I397" s="25" t="s">
        <v>1534</v>
      </c>
      <c r="J397" s="25">
        <v>101</v>
      </c>
      <c r="K397" t="e">
        <f t="shared" si="6"/>
        <v>#VALUE!</v>
      </c>
      <c r="L397">
        <f>IFERROR(K397*VLOOKUP(B397,商誉度正向!$B$1:$F$166,5,FALSE),0)</f>
        <v>0</v>
      </c>
    </row>
    <row r="398" spans="1:12">
      <c r="A398" s="32">
        <v>1</v>
      </c>
      <c r="B398" s="25" t="s">
        <v>1538</v>
      </c>
      <c r="C398" s="25" t="s">
        <v>1474</v>
      </c>
      <c r="D398" s="25" t="s">
        <v>1471</v>
      </c>
      <c r="E398" s="25" t="s">
        <v>1983</v>
      </c>
      <c r="F398" s="25" t="s">
        <v>761</v>
      </c>
      <c r="G398" s="32">
        <v>2018</v>
      </c>
      <c r="H398" s="26" t="s">
        <v>1980</v>
      </c>
      <c r="I398" s="25">
        <v>196</v>
      </c>
      <c r="J398" s="25">
        <v>1000</v>
      </c>
      <c r="K398">
        <f t="shared" si="6"/>
        <v>0.80419580419580416</v>
      </c>
      <c r="L398">
        <f>IFERROR(K398*VLOOKUP(B398,商誉度正向!$B$1:$F$166,5,FALSE),0)</f>
        <v>8.8461538461538467</v>
      </c>
    </row>
    <row r="399" spans="1:12">
      <c r="A399" s="32">
        <v>1</v>
      </c>
      <c r="B399" s="25" t="s">
        <v>1466</v>
      </c>
      <c r="C399" s="25" t="s">
        <v>1467</v>
      </c>
      <c r="D399" s="25" t="s">
        <v>1468</v>
      </c>
      <c r="E399" s="25" t="s">
        <v>1986</v>
      </c>
      <c r="F399" s="25" t="s">
        <v>765</v>
      </c>
      <c r="G399" s="32">
        <v>2020</v>
      </c>
      <c r="H399" s="26" t="s">
        <v>1981</v>
      </c>
      <c r="I399" s="25">
        <v>778</v>
      </c>
      <c r="J399" s="25">
        <v>2000</v>
      </c>
      <c r="K399">
        <f t="shared" si="6"/>
        <v>0.61119440279860071</v>
      </c>
      <c r="L399">
        <f>IFERROR(K399*VLOOKUP(B399,商誉度正向!$B$1:$F$166,5,FALSE),0)</f>
        <v>15.279860069965018</v>
      </c>
    </row>
    <row r="400" spans="1:12">
      <c r="A400" s="32">
        <v>2</v>
      </c>
      <c r="B400" s="25" t="s">
        <v>1987</v>
      </c>
      <c r="C400" s="25" t="s">
        <v>1467</v>
      </c>
      <c r="D400" s="25" t="s">
        <v>1471</v>
      </c>
      <c r="E400" s="25" t="s">
        <v>1988</v>
      </c>
      <c r="F400" s="25" t="s">
        <v>765</v>
      </c>
      <c r="G400" s="32">
        <v>2020</v>
      </c>
      <c r="H400" s="26" t="s">
        <v>1981</v>
      </c>
      <c r="I400" s="25">
        <v>4</v>
      </c>
      <c r="J400" s="25">
        <v>10</v>
      </c>
      <c r="K400">
        <f t="shared" si="6"/>
        <v>0.63636363636363635</v>
      </c>
      <c r="L400">
        <f>IFERROR(K400*VLOOKUP(B400,商誉度正向!$B$1:$F$166,5,FALSE),0)</f>
        <v>14</v>
      </c>
    </row>
    <row r="401" spans="1:12">
      <c r="A401" s="32">
        <v>3</v>
      </c>
      <c r="B401" s="25" t="s">
        <v>1803</v>
      </c>
      <c r="C401" s="25" t="s">
        <v>1467</v>
      </c>
      <c r="D401" s="25" t="s">
        <v>1471</v>
      </c>
      <c r="E401" s="25" t="s">
        <v>1989</v>
      </c>
      <c r="F401" s="25" t="s">
        <v>765</v>
      </c>
      <c r="G401" s="32">
        <v>2020</v>
      </c>
      <c r="H401" s="26" t="s">
        <v>1981</v>
      </c>
      <c r="I401" s="25">
        <v>13</v>
      </c>
      <c r="J401" s="25">
        <v>101</v>
      </c>
      <c r="K401">
        <f t="shared" si="6"/>
        <v>0.87254901960784315</v>
      </c>
      <c r="L401">
        <f>IFERROR(K401*VLOOKUP(B401,商誉度正向!$B$1:$F$166,5,FALSE),0)</f>
        <v>19.196078431372548</v>
      </c>
    </row>
    <row r="402" spans="1:12">
      <c r="A402" s="32">
        <v>4</v>
      </c>
      <c r="B402" s="25" t="s">
        <v>1763</v>
      </c>
      <c r="C402" s="25" t="s">
        <v>1467</v>
      </c>
      <c r="D402" s="25" t="s">
        <v>1764</v>
      </c>
      <c r="E402" s="25" t="s">
        <v>1990</v>
      </c>
      <c r="F402" s="25" t="s">
        <v>765</v>
      </c>
      <c r="G402" s="32">
        <v>2020</v>
      </c>
      <c r="H402" s="26" t="s">
        <v>1981</v>
      </c>
      <c r="I402" s="25">
        <v>28</v>
      </c>
      <c r="J402" s="25">
        <v>101</v>
      </c>
      <c r="K402">
        <f t="shared" si="6"/>
        <v>0.72549019607843135</v>
      </c>
      <c r="L402">
        <f>IFERROR(K402*VLOOKUP(B402,商誉度正向!$B$1:$F$166,5,FALSE),0)</f>
        <v>20.313725490196077</v>
      </c>
    </row>
    <row r="403" spans="1:12">
      <c r="A403" s="32">
        <v>5</v>
      </c>
      <c r="B403" s="25" t="s">
        <v>1805</v>
      </c>
      <c r="C403" s="25" t="s">
        <v>1467</v>
      </c>
      <c r="D403" s="25" t="s">
        <v>1493</v>
      </c>
      <c r="E403" s="25" t="s">
        <v>1891</v>
      </c>
      <c r="F403" s="25" t="s">
        <v>765</v>
      </c>
      <c r="G403" s="32">
        <v>2020</v>
      </c>
      <c r="H403" s="26" t="s">
        <v>1981</v>
      </c>
      <c r="I403" s="25">
        <v>19</v>
      </c>
      <c r="J403" s="25">
        <v>20</v>
      </c>
      <c r="K403">
        <f t="shared" si="6"/>
        <v>9.5238095238095233E-2</v>
      </c>
      <c r="L403">
        <f>IFERROR(K403*VLOOKUP(B403,商誉度正向!$B$1:$F$166,5,FALSE),0)</f>
        <v>1.4285714285714284</v>
      </c>
    </row>
    <row r="404" spans="1:12">
      <c r="A404" s="32">
        <v>6</v>
      </c>
      <c r="B404" s="25" t="s">
        <v>1503</v>
      </c>
      <c r="C404" s="25" t="s">
        <v>1467</v>
      </c>
      <c r="D404" s="25" t="s">
        <v>1471</v>
      </c>
      <c r="E404" s="25" t="s">
        <v>1991</v>
      </c>
      <c r="F404" s="25" t="s">
        <v>765</v>
      </c>
      <c r="G404" s="32">
        <v>2019</v>
      </c>
      <c r="H404" s="26" t="s">
        <v>1981</v>
      </c>
      <c r="I404" s="25">
        <v>61</v>
      </c>
      <c r="J404" s="25">
        <v>101</v>
      </c>
      <c r="K404">
        <f t="shared" si="6"/>
        <v>0.40196078431372551</v>
      </c>
      <c r="L404">
        <f>IFERROR(K404*VLOOKUP(B404,商誉度正向!$B$1:$F$166,5,FALSE),0)</f>
        <v>6.0294117647058822</v>
      </c>
    </row>
    <row r="405" spans="1:12">
      <c r="A405" s="32">
        <v>7</v>
      </c>
      <c r="B405" s="25" t="s">
        <v>1807</v>
      </c>
      <c r="C405" s="25" t="s">
        <v>1467</v>
      </c>
      <c r="D405" s="25" t="s">
        <v>1471</v>
      </c>
      <c r="E405" s="25" t="s">
        <v>1848</v>
      </c>
      <c r="F405" s="25" t="s">
        <v>764</v>
      </c>
      <c r="G405" s="32">
        <v>2019</v>
      </c>
      <c r="H405" s="26" t="s">
        <v>1981</v>
      </c>
      <c r="I405" s="25">
        <v>15</v>
      </c>
      <c r="J405" s="25">
        <v>101</v>
      </c>
      <c r="K405">
        <f t="shared" si="6"/>
        <v>0.8529411764705882</v>
      </c>
      <c r="L405">
        <f>IFERROR(K405*VLOOKUP(B405,商誉度正向!$B$1:$F$166,5,FALSE),0)</f>
        <v>12.794117647058822</v>
      </c>
    </row>
    <row r="406" spans="1:12">
      <c r="A406" s="32">
        <v>8</v>
      </c>
      <c r="B406" s="25" t="s">
        <v>1689</v>
      </c>
      <c r="C406" s="25" t="s">
        <v>1467</v>
      </c>
      <c r="D406" s="25" t="s">
        <v>1471</v>
      </c>
      <c r="E406" s="25" t="s">
        <v>1985</v>
      </c>
      <c r="F406" s="25" t="s">
        <v>765</v>
      </c>
      <c r="G406" s="32">
        <v>2019</v>
      </c>
      <c r="H406" s="26" t="s">
        <v>1981</v>
      </c>
      <c r="I406" s="25">
        <v>31</v>
      </c>
      <c r="J406" s="25">
        <v>100</v>
      </c>
      <c r="K406">
        <f t="shared" si="6"/>
        <v>0.69306930693069302</v>
      </c>
      <c r="L406">
        <f>IFERROR(K406*VLOOKUP(B406,商誉度正向!$B$1:$F$166,5,FALSE),0)</f>
        <v>10.396039603960395</v>
      </c>
    </row>
    <row r="407" spans="1:12">
      <c r="A407" s="32">
        <v>9</v>
      </c>
      <c r="B407" s="25" t="s">
        <v>1521</v>
      </c>
      <c r="C407" s="25" t="s">
        <v>1467</v>
      </c>
      <c r="D407" s="25" t="s">
        <v>1522</v>
      </c>
      <c r="E407" s="25" t="s">
        <v>1596</v>
      </c>
      <c r="F407" s="25" t="s">
        <v>765</v>
      </c>
      <c r="G407" s="32">
        <v>2019</v>
      </c>
      <c r="H407" s="26" t="s">
        <v>1981</v>
      </c>
      <c r="I407" s="25">
        <v>39</v>
      </c>
      <c r="J407" s="25">
        <v>100</v>
      </c>
      <c r="K407">
        <f t="shared" si="6"/>
        <v>0.61386138613861385</v>
      </c>
      <c r="L407">
        <f>IFERROR(K407*VLOOKUP(B407,商誉度正向!$B$1:$F$166,5,FALSE),0)</f>
        <v>7.9801980198019802</v>
      </c>
    </row>
    <row r="408" spans="1:12">
      <c r="A408" s="32">
        <v>10</v>
      </c>
      <c r="B408" s="25" t="s">
        <v>1538</v>
      </c>
      <c r="C408" s="25" t="s">
        <v>1474</v>
      </c>
      <c r="D408" s="25" t="s">
        <v>1471</v>
      </c>
      <c r="E408" s="25" t="s">
        <v>1935</v>
      </c>
      <c r="F408" s="25" t="s">
        <v>764</v>
      </c>
      <c r="G408" s="32">
        <v>2018</v>
      </c>
      <c r="H408" s="26" t="s">
        <v>1981</v>
      </c>
      <c r="I408" s="25">
        <v>2</v>
      </c>
      <c r="J408" s="25">
        <v>1000</v>
      </c>
      <c r="K408">
        <f t="shared" si="6"/>
        <v>0.99800199800199796</v>
      </c>
      <c r="L408">
        <f>IFERROR(K408*VLOOKUP(B408,商誉度正向!$B$1:$F$166,5,FALSE),0)</f>
        <v>10.978021978021978</v>
      </c>
    </row>
    <row r="409" spans="1:12">
      <c r="A409" s="32">
        <v>1</v>
      </c>
      <c r="B409" s="25" t="s">
        <v>1466</v>
      </c>
      <c r="C409" s="25" t="s">
        <v>1467</v>
      </c>
      <c r="D409" s="25" t="s">
        <v>1468</v>
      </c>
      <c r="E409" s="25" t="s">
        <v>1994</v>
      </c>
      <c r="F409" s="25" t="s">
        <v>780</v>
      </c>
      <c r="G409" s="32">
        <v>2020</v>
      </c>
      <c r="H409" s="26" t="s">
        <v>1993</v>
      </c>
      <c r="I409" s="25">
        <v>746</v>
      </c>
      <c r="J409" s="25">
        <v>2000</v>
      </c>
      <c r="K409">
        <f t="shared" si="6"/>
        <v>0.62718640679660176</v>
      </c>
      <c r="L409">
        <f>IFERROR(K409*VLOOKUP(B409,商誉度正向!$B$1:$F$166,5,FALSE),0)</f>
        <v>15.679660169915044</v>
      </c>
    </row>
    <row r="410" spans="1:12">
      <c r="A410" s="32">
        <v>2</v>
      </c>
      <c r="B410" s="25" t="s">
        <v>1763</v>
      </c>
      <c r="C410" s="25" t="s">
        <v>1467</v>
      </c>
      <c r="D410" s="25" t="s">
        <v>1764</v>
      </c>
      <c r="E410" s="25" t="s">
        <v>1562</v>
      </c>
      <c r="F410" s="25" t="s">
        <v>780</v>
      </c>
      <c r="G410" s="32">
        <v>2020</v>
      </c>
      <c r="H410" s="26" t="s">
        <v>1993</v>
      </c>
      <c r="I410" s="25">
        <v>30</v>
      </c>
      <c r="J410" s="25">
        <v>101</v>
      </c>
      <c r="K410">
        <f t="shared" si="6"/>
        <v>0.70588235294117641</v>
      </c>
      <c r="L410">
        <f>IFERROR(K410*VLOOKUP(B410,商誉度正向!$B$1:$F$166,5,FALSE),0)</f>
        <v>19.764705882352938</v>
      </c>
    </row>
    <row r="411" spans="1:12">
      <c r="A411" s="32">
        <v>3</v>
      </c>
      <c r="B411" s="25" t="s">
        <v>1995</v>
      </c>
      <c r="C411" s="25" t="s">
        <v>1467</v>
      </c>
      <c r="D411" s="25" t="s">
        <v>1493</v>
      </c>
      <c r="E411" s="25" t="s">
        <v>1923</v>
      </c>
      <c r="F411" s="25" t="s">
        <v>780</v>
      </c>
      <c r="G411" s="32">
        <v>2020</v>
      </c>
      <c r="H411" s="26" t="s">
        <v>1993</v>
      </c>
      <c r="I411" s="25">
        <v>10</v>
      </c>
      <c r="J411" s="25">
        <v>20</v>
      </c>
      <c r="K411">
        <f t="shared" si="6"/>
        <v>0.52380952380952384</v>
      </c>
      <c r="L411">
        <f>IFERROR(K411*VLOOKUP(B411,商誉度正向!$B$1:$F$166,5,FALSE),0)</f>
        <v>7.8571428571428577</v>
      </c>
    </row>
    <row r="412" spans="1:12">
      <c r="A412" s="32">
        <v>1</v>
      </c>
      <c r="B412" s="25" t="s">
        <v>1466</v>
      </c>
      <c r="C412" s="25" t="s">
        <v>1467</v>
      </c>
      <c r="D412" s="25" t="s">
        <v>1468</v>
      </c>
      <c r="E412" s="25" t="s">
        <v>1997</v>
      </c>
      <c r="F412" s="25" t="s">
        <v>547</v>
      </c>
      <c r="G412" s="32">
        <v>2020</v>
      </c>
      <c r="H412" s="26" t="s">
        <v>1883</v>
      </c>
      <c r="I412" s="25">
        <v>1163</v>
      </c>
      <c r="J412" s="25">
        <v>2000</v>
      </c>
      <c r="K412">
        <f t="shared" si="6"/>
        <v>0.41879060469765117</v>
      </c>
      <c r="L412">
        <f>IFERROR(K412*VLOOKUP(B412,商誉度正向!$B$1:$F$166,5,FALSE),0)</f>
        <v>10.469765117441279</v>
      </c>
    </row>
    <row r="413" spans="1:12">
      <c r="A413" s="32">
        <v>1</v>
      </c>
      <c r="B413" s="25" t="s">
        <v>2000</v>
      </c>
      <c r="C413" s="25" t="s">
        <v>1474</v>
      </c>
      <c r="D413" s="25" t="s">
        <v>2001</v>
      </c>
      <c r="E413" s="25" t="s">
        <v>1904</v>
      </c>
      <c r="F413" s="25" t="s">
        <v>2002</v>
      </c>
      <c r="G413" s="32">
        <v>2020</v>
      </c>
      <c r="H413" s="26" t="s">
        <v>1999</v>
      </c>
      <c r="I413" s="25">
        <v>46</v>
      </c>
      <c r="J413" s="25">
        <v>100</v>
      </c>
      <c r="K413">
        <f t="shared" si="6"/>
        <v>0.54455445544554459</v>
      </c>
      <c r="L413">
        <f>IFERROR(K413*VLOOKUP(B413,商誉度正向!$B$1:$F$166,5,FALSE),0)</f>
        <v>6.5346534653465351</v>
      </c>
    </row>
    <row r="414" spans="1:12">
      <c r="A414" s="32">
        <v>2</v>
      </c>
      <c r="B414" s="25" t="s">
        <v>1938</v>
      </c>
      <c r="C414" s="25" t="s">
        <v>1467</v>
      </c>
      <c r="D414" s="25" t="s">
        <v>1939</v>
      </c>
      <c r="E414" s="25" t="s">
        <v>1534</v>
      </c>
      <c r="F414" s="25" t="s">
        <v>582</v>
      </c>
      <c r="G414" s="32">
        <v>2019</v>
      </c>
      <c r="H414" s="26" t="s">
        <v>1999</v>
      </c>
      <c r="I414" s="25" t="s">
        <v>1534</v>
      </c>
      <c r="J414" s="25">
        <v>101</v>
      </c>
      <c r="K414" t="e">
        <f t="shared" si="6"/>
        <v>#VALUE!</v>
      </c>
      <c r="L414">
        <f>IFERROR(K414*VLOOKUP(B414,商誉度正向!$B$1:$F$166,5,FALSE),0)</f>
        <v>0</v>
      </c>
    </row>
    <row r="415" spans="1:12">
      <c r="A415" s="32">
        <v>1</v>
      </c>
      <c r="B415" s="25" t="s">
        <v>1689</v>
      </c>
      <c r="C415" s="25" t="s">
        <v>1467</v>
      </c>
      <c r="D415" s="25" t="s">
        <v>1471</v>
      </c>
      <c r="E415" s="25" t="s">
        <v>1595</v>
      </c>
      <c r="F415" s="25" t="s">
        <v>609</v>
      </c>
      <c r="G415" s="32">
        <v>2019</v>
      </c>
      <c r="H415" s="26" t="s">
        <v>2004</v>
      </c>
      <c r="I415" s="25">
        <v>51</v>
      </c>
      <c r="J415" s="25">
        <v>100</v>
      </c>
      <c r="K415">
        <f t="shared" si="6"/>
        <v>0.49504950495049505</v>
      </c>
      <c r="L415">
        <f>IFERROR(K415*VLOOKUP(B415,商誉度正向!$B$1:$F$166,5,FALSE),0)</f>
        <v>7.4257425742574252</v>
      </c>
    </row>
    <row r="416" spans="1:12">
      <c r="A416" s="32">
        <v>1</v>
      </c>
      <c r="B416" s="25" t="s">
        <v>2007</v>
      </c>
      <c r="C416" s="25" t="s">
        <v>1467</v>
      </c>
      <c r="D416" s="25" t="s">
        <v>2008</v>
      </c>
      <c r="E416" s="25" t="s">
        <v>1586</v>
      </c>
      <c r="F416" s="25" t="s">
        <v>612</v>
      </c>
      <c r="G416" s="32">
        <v>2020</v>
      </c>
      <c r="H416" s="26" t="s">
        <v>2006</v>
      </c>
      <c r="I416" s="25">
        <v>21</v>
      </c>
      <c r="J416" s="25">
        <v>50</v>
      </c>
      <c r="K416">
        <f t="shared" si="6"/>
        <v>0.58823529411764708</v>
      </c>
      <c r="L416">
        <f>IFERROR(K416*VLOOKUP(B416,商誉度正向!$B$1:$F$166,5,FALSE),0)</f>
        <v>5.882352941176471</v>
      </c>
    </row>
    <row r="417" spans="1:12">
      <c r="A417" s="32">
        <v>2</v>
      </c>
      <c r="B417" s="25" t="s">
        <v>1466</v>
      </c>
      <c r="C417" s="25" t="s">
        <v>1467</v>
      </c>
      <c r="D417" s="25" t="s">
        <v>1468</v>
      </c>
      <c r="E417" s="25" t="s">
        <v>2009</v>
      </c>
      <c r="F417" s="25" t="s">
        <v>612</v>
      </c>
      <c r="G417" s="32">
        <v>2020</v>
      </c>
      <c r="H417" s="26" t="s">
        <v>2006</v>
      </c>
      <c r="I417" s="25">
        <v>759</v>
      </c>
      <c r="J417" s="25">
        <v>2000</v>
      </c>
      <c r="K417">
        <f t="shared" si="6"/>
        <v>0.62068965517241381</v>
      </c>
      <c r="L417">
        <f>IFERROR(K417*VLOOKUP(B417,商誉度正向!$B$1:$F$166,5,FALSE),0)</f>
        <v>15.517241379310345</v>
      </c>
    </row>
    <row r="418" spans="1:12">
      <c r="A418" s="32">
        <v>3</v>
      </c>
      <c r="B418" s="25" t="s">
        <v>1507</v>
      </c>
      <c r="C418" s="25" t="s">
        <v>1467</v>
      </c>
      <c r="D418" s="25" t="s">
        <v>1471</v>
      </c>
      <c r="E418" s="25" t="s">
        <v>1726</v>
      </c>
      <c r="F418" s="25" t="s">
        <v>2010</v>
      </c>
      <c r="G418" s="32">
        <v>2019</v>
      </c>
      <c r="H418" s="26" t="s">
        <v>2006</v>
      </c>
      <c r="I418" s="25">
        <v>73</v>
      </c>
      <c r="J418" s="25">
        <v>150</v>
      </c>
      <c r="K418">
        <f t="shared" si="6"/>
        <v>0.51655629139072845</v>
      </c>
      <c r="L418">
        <f>IFERROR(K418*VLOOKUP(B418,商誉度正向!$B$1:$F$166,5,FALSE),0)</f>
        <v>7.7483443708609272</v>
      </c>
    </row>
    <row r="419" spans="1:12">
      <c r="A419" s="32">
        <v>1</v>
      </c>
      <c r="B419" s="25" t="s">
        <v>1568</v>
      </c>
      <c r="C419" s="25" t="s">
        <v>1467</v>
      </c>
      <c r="D419" s="25" t="s">
        <v>1569</v>
      </c>
      <c r="E419" s="25" t="s">
        <v>1983</v>
      </c>
      <c r="F419" s="25" t="s">
        <v>635</v>
      </c>
      <c r="G419" s="32">
        <v>2020</v>
      </c>
      <c r="H419" s="26" t="s">
        <v>2012</v>
      </c>
      <c r="I419" s="25">
        <v>196</v>
      </c>
      <c r="J419" s="25">
        <v>500</v>
      </c>
      <c r="K419">
        <f t="shared" si="6"/>
        <v>0.60878243512974051</v>
      </c>
      <c r="L419">
        <f>IFERROR(K419*VLOOKUP(B419,商誉度正向!$B$1:$F$166,5,FALSE),0)</f>
        <v>11.56686626746507</v>
      </c>
    </row>
    <row r="420" spans="1:12">
      <c r="A420" s="32">
        <v>2</v>
      </c>
      <c r="B420" s="25" t="s">
        <v>1833</v>
      </c>
      <c r="C420" s="25" t="s">
        <v>1467</v>
      </c>
      <c r="D420" s="25" t="s">
        <v>1647</v>
      </c>
      <c r="E420" s="25" t="s">
        <v>2013</v>
      </c>
      <c r="F420" s="25" t="s">
        <v>635</v>
      </c>
      <c r="G420" s="32">
        <v>2020</v>
      </c>
      <c r="H420" s="26" t="s">
        <v>2012</v>
      </c>
      <c r="I420" s="25">
        <v>385</v>
      </c>
      <c r="J420" s="25">
        <v>500</v>
      </c>
      <c r="K420">
        <f t="shared" si="6"/>
        <v>0.2315369261477046</v>
      </c>
      <c r="L420">
        <f>IFERROR(K420*VLOOKUP(B420,商誉度正向!$B$1:$F$166,5,FALSE),0)</f>
        <v>5.788423153692615</v>
      </c>
    </row>
    <row r="421" spans="1:12">
      <c r="A421" s="32">
        <v>3</v>
      </c>
      <c r="B421" s="25" t="s">
        <v>1466</v>
      </c>
      <c r="C421" s="25" t="s">
        <v>1467</v>
      </c>
      <c r="D421" s="25" t="s">
        <v>1468</v>
      </c>
      <c r="E421" s="25" t="s">
        <v>1786</v>
      </c>
      <c r="F421" s="25" t="s">
        <v>635</v>
      </c>
      <c r="G421" s="32">
        <v>2020</v>
      </c>
      <c r="H421" s="26" t="s">
        <v>2012</v>
      </c>
      <c r="I421" s="25">
        <v>439</v>
      </c>
      <c r="J421" s="25">
        <v>2000</v>
      </c>
      <c r="K421">
        <f t="shared" si="6"/>
        <v>0.78060969515242373</v>
      </c>
      <c r="L421">
        <f>IFERROR(K421*VLOOKUP(B421,商誉度正向!$B$1:$F$166,5,FALSE),0)</f>
        <v>19.515242378810594</v>
      </c>
    </row>
    <row r="422" spans="1:12">
      <c r="A422" s="32">
        <v>4</v>
      </c>
      <c r="B422" s="25" t="s">
        <v>1583</v>
      </c>
      <c r="C422" s="25" t="s">
        <v>1467</v>
      </c>
      <c r="D422" s="25" t="s">
        <v>1498</v>
      </c>
      <c r="E422" s="25" t="s">
        <v>2014</v>
      </c>
      <c r="F422" s="25" t="s">
        <v>635</v>
      </c>
      <c r="G422" s="32">
        <v>2020</v>
      </c>
      <c r="H422" s="26" t="s">
        <v>2012</v>
      </c>
      <c r="I422" s="25">
        <v>64</v>
      </c>
      <c r="J422" s="25">
        <v>100</v>
      </c>
      <c r="K422">
        <f t="shared" si="6"/>
        <v>0.36633663366336633</v>
      </c>
      <c r="L422">
        <f>IFERROR(K422*VLOOKUP(B422,商誉度正向!$B$1:$F$166,5,FALSE),0)</f>
        <v>9.1584158415841586</v>
      </c>
    </row>
    <row r="423" spans="1:12">
      <c r="A423" s="32">
        <v>5</v>
      </c>
      <c r="B423" s="25" t="s">
        <v>1753</v>
      </c>
      <c r="C423" s="25" t="s">
        <v>1467</v>
      </c>
      <c r="D423" s="25" t="s">
        <v>1498</v>
      </c>
      <c r="E423" s="25" t="s">
        <v>2015</v>
      </c>
      <c r="F423" s="25" t="s">
        <v>635</v>
      </c>
      <c r="G423" s="32">
        <v>2020</v>
      </c>
      <c r="H423" s="26" t="s">
        <v>2012</v>
      </c>
      <c r="I423" s="25">
        <v>302</v>
      </c>
      <c r="J423" s="25">
        <v>500</v>
      </c>
      <c r="K423">
        <f t="shared" si="6"/>
        <v>0.39720558882235524</v>
      </c>
      <c r="L423">
        <f>IFERROR(K423*VLOOKUP(B423,商誉度正向!$B$1:$F$166,5,FALSE),0)</f>
        <v>8.738522954091815</v>
      </c>
    </row>
    <row r="424" spans="1:12">
      <c r="A424" s="32">
        <v>6</v>
      </c>
      <c r="B424" s="25" t="s">
        <v>1763</v>
      </c>
      <c r="C424" s="25" t="s">
        <v>1467</v>
      </c>
      <c r="D424" s="25" t="s">
        <v>1764</v>
      </c>
      <c r="E424" s="25" t="s">
        <v>1988</v>
      </c>
      <c r="F424" s="25" t="s">
        <v>635</v>
      </c>
      <c r="G424" s="32">
        <v>2020</v>
      </c>
      <c r="H424" s="26" t="s">
        <v>2012</v>
      </c>
      <c r="I424" s="25">
        <v>4</v>
      </c>
      <c r="J424" s="25">
        <v>101</v>
      </c>
      <c r="K424">
        <f t="shared" si="6"/>
        <v>0.96078431372549022</v>
      </c>
      <c r="L424">
        <f>IFERROR(K424*VLOOKUP(B424,商誉度正向!$B$1:$F$166,5,FALSE),0)</f>
        <v>26.901960784313726</v>
      </c>
    </row>
    <row r="425" spans="1:12">
      <c r="A425" s="32">
        <v>7</v>
      </c>
      <c r="B425" s="25" t="s">
        <v>1502</v>
      </c>
      <c r="C425" s="25" t="s">
        <v>1467</v>
      </c>
      <c r="D425" s="25" t="s">
        <v>1471</v>
      </c>
      <c r="E425" s="25" t="s">
        <v>1990</v>
      </c>
      <c r="F425" s="25" t="s">
        <v>635</v>
      </c>
      <c r="G425" s="32">
        <v>2019</v>
      </c>
      <c r="H425" s="26" t="s">
        <v>2012</v>
      </c>
      <c r="I425" s="25">
        <v>28</v>
      </c>
      <c r="J425" s="25">
        <v>100</v>
      </c>
      <c r="K425">
        <f t="shared" si="6"/>
        <v>0.72277227722772275</v>
      </c>
      <c r="L425">
        <f>IFERROR(K425*VLOOKUP(B425,商誉度正向!$B$1:$F$166,5,FALSE),0)</f>
        <v>10.841584158415841</v>
      </c>
    </row>
    <row r="426" spans="1:12">
      <c r="A426" s="32">
        <v>8</v>
      </c>
      <c r="B426" s="25" t="s">
        <v>1717</v>
      </c>
      <c r="C426" s="25" t="s">
        <v>1467</v>
      </c>
      <c r="D426" s="25" t="s">
        <v>1471</v>
      </c>
      <c r="E426" s="25" t="s">
        <v>2016</v>
      </c>
      <c r="F426" s="25" t="s">
        <v>635</v>
      </c>
      <c r="G426" s="32">
        <v>2019</v>
      </c>
      <c r="H426" s="26" t="s">
        <v>2012</v>
      </c>
      <c r="I426" s="25">
        <v>18</v>
      </c>
      <c r="J426" s="25">
        <v>50</v>
      </c>
      <c r="K426">
        <f t="shared" si="6"/>
        <v>0.64705882352941169</v>
      </c>
      <c r="L426">
        <f>IFERROR(K426*VLOOKUP(B426,商誉度正向!$B$1:$F$166,5,FALSE),0)</f>
        <v>9.7058823529411757</v>
      </c>
    </row>
    <row r="427" spans="1:12">
      <c r="A427" s="32">
        <v>9</v>
      </c>
      <c r="B427" s="25" t="s">
        <v>1689</v>
      </c>
      <c r="C427" s="25" t="s">
        <v>1467</v>
      </c>
      <c r="D427" s="25" t="s">
        <v>1471</v>
      </c>
      <c r="E427" s="25" t="s">
        <v>1989</v>
      </c>
      <c r="F427" s="25" t="s">
        <v>635</v>
      </c>
      <c r="G427" s="32">
        <v>2019</v>
      </c>
      <c r="H427" s="26" t="s">
        <v>2012</v>
      </c>
      <c r="I427" s="25">
        <v>13</v>
      </c>
      <c r="J427" s="25">
        <v>100</v>
      </c>
      <c r="K427">
        <f t="shared" si="6"/>
        <v>0.87128712871287128</v>
      </c>
      <c r="L427">
        <f>IFERROR(K427*VLOOKUP(B427,商誉度正向!$B$1:$F$166,5,FALSE),0)</f>
        <v>13.069306930693068</v>
      </c>
    </row>
    <row r="428" spans="1:12">
      <c r="A428" s="32">
        <v>10</v>
      </c>
      <c r="B428" s="25" t="s">
        <v>1507</v>
      </c>
      <c r="C428" s="25" t="s">
        <v>1467</v>
      </c>
      <c r="D428" s="25" t="s">
        <v>1471</v>
      </c>
      <c r="E428" s="25" t="s">
        <v>1918</v>
      </c>
      <c r="F428" s="25" t="s">
        <v>635</v>
      </c>
      <c r="G428" s="32">
        <v>2019</v>
      </c>
      <c r="H428" s="26" t="s">
        <v>2012</v>
      </c>
      <c r="I428" s="25">
        <v>9</v>
      </c>
      <c r="J428" s="25">
        <v>150</v>
      </c>
      <c r="K428">
        <f t="shared" si="6"/>
        <v>0.94039735099337751</v>
      </c>
      <c r="L428">
        <f>IFERROR(K428*VLOOKUP(B428,商誉度正向!$B$1:$F$166,5,FALSE),0)</f>
        <v>14.105960264900663</v>
      </c>
    </row>
    <row r="429" spans="1:12">
      <c r="A429" s="32">
        <v>11</v>
      </c>
      <c r="B429" s="25" t="s">
        <v>1521</v>
      </c>
      <c r="C429" s="25" t="s">
        <v>1467</v>
      </c>
      <c r="D429" s="25" t="s">
        <v>1522</v>
      </c>
      <c r="E429" s="25" t="s">
        <v>1586</v>
      </c>
      <c r="F429" s="25" t="s">
        <v>635</v>
      </c>
      <c r="G429" s="32">
        <v>2019</v>
      </c>
      <c r="H429" s="26" t="s">
        <v>2012</v>
      </c>
      <c r="I429" s="25">
        <v>21</v>
      </c>
      <c r="J429" s="25">
        <v>100</v>
      </c>
      <c r="K429">
        <f t="shared" si="6"/>
        <v>0.79207920792079212</v>
      </c>
      <c r="L429">
        <f>IFERROR(K429*VLOOKUP(B429,商誉度正向!$B$1:$F$166,5,FALSE),0)</f>
        <v>10.297029702970297</v>
      </c>
    </row>
    <row r="430" spans="1:12">
      <c r="A430" s="32">
        <v>1</v>
      </c>
      <c r="B430" s="25" t="s">
        <v>1466</v>
      </c>
      <c r="C430" s="25" t="s">
        <v>1467</v>
      </c>
      <c r="D430" s="25" t="s">
        <v>1468</v>
      </c>
      <c r="E430" s="25" t="s">
        <v>2018</v>
      </c>
      <c r="F430" s="25" t="s">
        <v>646</v>
      </c>
      <c r="G430" s="32">
        <v>2020</v>
      </c>
      <c r="H430" s="26" t="s">
        <v>2020</v>
      </c>
      <c r="I430" s="25">
        <v>1751</v>
      </c>
      <c r="J430" s="25">
        <v>2000</v>
      </c>
      <c r="K430">
        <f t="shared" si="6"/>
        <v>0.12493753123438278</v>
      </c>
      <c r="L430">
        <f>IFERROR(K430*VLOOKUP(B430,商誉度正向!$B$1:$F$166,5,FALSE),0)</f>
        <v>3.1234382808595695</v>
      </c>
    </row>
    <row r="431" spans="1:12">
      <c r="A431" s="32">
        <v>2</v>
      </c>
      <c r="B431" s="25" t="s">
        <v>1507</v>
      </c>
      <c r="C431" s="25" t="s">
        <v>1467</v>
      </c>
      <c r="D431" s="25" t="s">
        <v>1471</v>
      </c>
      <c r="E431" s="25" t="s">
        <v>1991</v>
      </c>
      <c r="F431" s="25" t="s">
        <v>646</v>
      </c>
      <c r="G431" s="32">
        <v>2019</v>
      </c>
      <c r="H431" s="26" t="s">
        <v>2020</v>
      </c>
      <c r="I431" s="25">
        <v>61</v>
      </c>
      <c r="J431" s="25">
        <v>150</v>
      </c>
      <c r="K431">
        <f t="shared" si="6"/>
        <v>0.5960264900662251</v>
      </c>
      <c r="L431">
        <f>IFERROR(K431*VLOOKUP(B431,商誉度正向!$B$1:$F$166,5,FALSE),0)</f>
        <v>8.9403973509933756</v>
      </c>
    </row>
    <row r="432" spans="1:12">
      <c r="A432" s="32">
        <v>3</v>
      </c>
      <c r="B432" s="25" t="s">
        <v>1718</v>
      </c>
      <c r="C432" s="25" t="s">
        <v>1467</v>
      </c>
      <c r="D432" s="25" t="s">
        <v>1719</v>
      </c>
      <c r="E432" s="25" t="s">
        <v>2019</v>
      </c>
      <c r="F432" s="25" t="s">
        <v>646</v>
      </c>
      <c r="G432" s="32">
        <v>2019</v>
      </c>
      <c r="H432" s="26" t="s">
        <v>2020</v>
      </c>
      <c r="I432" s="25">
        <v>448</v>
      </c>
      <c r="J432" s="25">
        <v>500</v>
      </c>
      <c r="K432">
        <f t="shared" si="6"/>
        <v>0.10578842315369263</v>
      </c>
      <c r="L432">
        <f>IFERROR(K432*VLOOKUP(B432,商誉度正向!$B$1:$F$166,5,FALSE),0)</f>
        <v>1.1636726546906191</v>
      </c>
    </row>
    <row r="433" spans="1:12">
      <c r="A433" s="32">
        <v>1</v>
      </c>
      <c r="B433" s="25" t="s">
        <v>1466</v>
      </c>
      <c r="C433" s="25" t="s">
        <v>1467</v>
      </c>
      <c r="D433" s="25" t="s">
        <v>1468</v>
      </c>
      <c r="E433" s="25" t="s">
        <v>2022</v>
      </c>
      <c r="F433" s="25" t="s">
        <v>661</v>
      </c>
      <c r="G433" s="32">
        <v>2020</v>
      </c>
      <c r="H433" s="26" t="s">
        <v>2024</v>
      </c>
      <c r="I433" s="25">
        <v>1081</v>
      </c>
      <c r="J433" s="25">
        <v>2000</v>
      </c>
      <c r="K433">
        <f t="shared" si="6"/>
        <v>0.45977011494252873</v>
      </c>
      <c r="L433">
        <f>IFERROR(K433*VLOOKUP(B433,商誉度正向!$B$1:$F$166,5,FALSE),0)</f>
        <v>11.494252873563218</v>
      </c>
    </row>
    <row r="434" spans="1:12">
      <c r="A434" s="32">
        <v>2</v>
      </c>
      <c r="B434" s="25" t="s">
        <v>1689</v>
      </c>
      <c r="C434" s="25" t="s">
        <v>1467</v>
      </c>
      <c r="D434" s="25" t="s">
        <v>1471</v>
      </c>
      <c r="E434" s="25" t="s">
        <v>1929</v>
      </c>
      <c r="F434" s="25" t="s">
        <v>661</v>
      </c>
      <c r="G434" s="32">
        <v>2019</v>
      </c>
      <c r="H434" s="26" t="s">
        <v>2024</v>
      </c>
      <c r="I434" s="25">
        <v>26</v>
      </c>
      <c r="J434" s="25">
        <v>100</v>
      </c>
      <c r="K434">
        <f t="shared" si="6"/>
        <v>0.74257425742574257</v>
      </c>
      <c r="L434">
        <f>IFERROR(K434*VLOOKUP(B434,商誉度正向!$B$1:$F$166,5,FALSE),0)</f>
        <v>11.138613861386139</v>
      </c>
    </row>
    <row r="435" spans="1:12">
      <c r="A435" s="32">
        <v>3</v>
      </c>
      <c r="B435" s="25" t="s">
        <v>1507</v>
      </c>
      <c r="C435" s="25" t="s">
        <v>1467</v>
      </c>
      <c r="D435" s="25" t="s">
        <v>1471</v>
      </c>
      <c r="E435" s="25" t="s">
        <v>2023</v>
      </c>
      <c r="F435" s="25" t="s">
        <v>661</v>
      </c>
      <c r="G435" s="32">
        <v>2019</v>
      </c>
      <c r="H435" s="26" t="s">
        <v>2024</v>
      </c>
      <c r="I435" s="25">
        <v>60</v>
      </c>
      <c r="J435" s="25">
        <v>150</v>
      </c>
      <c r="K435">
        <f t="shared" si="6"/>
        <v>0.60264900662251653</v>
      </c>
      <c r="L435">
        <f>IFERROR(K435*VLOOKUP(B435,商誉度正向!$B$1:$F$166,5,FALSE),0)</f>
        <v>9.0397350993377472</v>
      </c>
    </row>
    <row r="436" spans="1:12">
      <c r="A436" s="32">
        <v>1</v>
      </c>
      <c r="B436" s="25" t="s">
        <v>1559</v>
      </c>
      <c r="C436" s="25" t="s">
        <v>1467</v>
      </c>
      <c r="D436" s="25" t="s">
        <v>1493</v>
      </c>
      <c r="E436" s="25" t="s">
        <v>2027</v>
      </c>
      <c r="F436" s="25" t="s">
        <v>664</v>
      </c>
      <c r="G436" s="32">
        <v>2020</v>
      </c>
      <c r="H436" s="26" t="s">
        <v>2026</v>
      </c>
      <c r="I436" s="25">
        <v>99</v>
      </c>
      <c r="J436" s="25">
        <v>100</v>
      </c>
      <c r="K436">
        <f t="shared" si="6"/>
        <v>1.980198019801982E-2</v>
      </c>
      <c r="L436">
        <f>IFERROR(K436*VLOOKUP(B436,商誉度正向!$B$1:$F$166,5,FALSE),0)</f>
        <v>0.29702970297029729</v>
      </c>
    </row>
    <row r="437" spans="1:12">
      <c r="A437" s="32">
        <v>2</v>
      </c>
      <c r="B437" s="25" t="s">
        <v>2028</v>
      </c>
      <c r="C437" s="25" t="s">
        <v>1467</v>
      </c>
      <c r="D437" s="25" t="s">
        <v>1471</v>
      </c>
      <c r="E437" s="25" t="s">
        <v>1596</v>
      </c>
      <c r="F437" s="25" t="s">
        <v>2029</v>
      </c>
      <c r="G437" s="32">
        <v>2019</v>
      </c>
      <c r="H437" s="26" t="s">
        <v>2026</v>
      </c>
      <c r="I437" s="25">
        <v>39</v>
      </c>
      <c r="J437" s="25">
        <v>100</v>
      </c>
      <c r="K437">
        <f t="shared" si="6"/>
        <v>0.61386138613861385</v>
      </c>
      <c r="L437">
        <f>IFERROR(K437*VLOOKUP(B437,商誉度正向!$B$1:$F$166,5,FALSE),0)</f>
        <v>9.2079207920792072</v>
      </c>
    </row>
    <row r="438" spans="1:12">
      <c r="A438" s="32">
        <v>1</v>
      </c>
      <c r="B438" s="25" t="s">
        <v>2032</v>
      </c>
      <c r="C438" s="25" t="s">
        <v>1467</v>
      </c>
      <c r="D438" s="25" t="s">
        <v>2033</v>
      </c>
      <c r="E438" s="25" t="s">
        <v>1837</v>
      </c>
      <c r="F438" s="25" t="s">
        <v>667</v>
      </c>
      <c r="G438" s="32">
        <v>2020</v>
      </c>
      <c r="H438" s="26" t="s">
        <v>2031</v>
      </c>
      <c r="I438" s="25">
        <v>91</v>
      </c>
      <c r="J438" s="25">
        <v>100</v>
      </c>
      <c r="K438">
        <f t="shared" si="6"/>
        <v>9.9009900990098987E-2</v>
      </c>
      <c r="L438">
        <f>IFERROR(K438*VLOOKUP(B438,商誉度正向!$B$1:$F$166,5,FALSE),0)</f>
        <v>1.1881188118811878</v>
      </c>
    </row>
    <row r="439" spans="1:12">
      <c r="A439" s="32">
        <v>2</v>
      </c>
      <c r="B439" s="25" t="s">
        <v>1482</v>
      </c>
      <c r="C439" s="25" t="s">
        <v>1467</v>
      </c>
      <c r="D439" s="25" t="s">
        <v>1471</v>
      </c>
      <c r="E439" s="25" t="s">
        <v>2034</v>
      </c>
      <c r="F439" s="25" t="s">
        <v>667</v>
      </c>
      <c r="G439" s="32">
        <v>2020</v>
      </c>
      <c r="H439" s="26" t="s">
        <v>2031</v>
      </c>
      <c r="I439" s="25">
        <v>188</v>
      </c>
      <c r="J439" s="25">
        <v>200</v>
      </c>
      <c r="K439">
        <f t="shared" si="6"/>
        <v>6.4676616915422924E-2</v>
      </c>
      <c r="L439">
        <f>IFERROR(K439*VLOOKUP(B439,商誉度正向!$B$1:$F$166,5,FALSE),0)</f>
        <v>1.4228855721393043</v>
      </c>
    </row>
    <row r="440" spans="1:12">
      <c r="A440" s="32">
        <v>3</v>
      </c>
      <c r="B440" s="25" t="s">
        <v>1503</v>
      </c>
      <c r="C440" s="25" t="s">
        <v>1467</v>
      </c>
      <c r="D440" s="25" t="s">
        <v>1471</v>
      </c>
      <c r="E440" s="25" t="s">
        <v>2035</v>
      </c>
      <c r="F440" s="25" t="s">
        <v>667</v>
      </c>
      <c r="G440" s="32">
        <v>2019</v>
      </c>
      <c r="H440" s="26" t="s">
        <v>2031</v>
      </c>
      <c r="I440" s="25">
        <v>83</v>
      </c>
      <c r="J440" s="25">
        <v>101</v>
      </c>
      <c r="K440">
        <f t="shared" si="6"/>
        <v>0.18627450980392157</v>
      </c>
      <c r="L440">
        <f>IFERROR(K440*VLOOKUP(B440,商誉度正向!$B$1:$F$166,5,FALSE),0)</f>
        <v>2.7941176470588234</v>
      </c>
    </row>
    <row r="441" spans="1:12">
      <c r="A441" s="32">
        <v>4</v>
      </c>
      <c r="B441" s="25" t="s">
        <v>1507</v>
      </c>
      <c r="C441" s="25" t="s">
        <v>1467</v>
      </c>
      <c r="D441" s="25" t="s">
        <v>1471</v>
      </c>
      <c r="E441" s="25" t="s">
        <v>2036</v>
      </c>
      <c r="F441" s="25" t="s">
        <v>667</v>
      </c>
      <c r="G441" s="32">
        <v>2019</v>
      </c>
      <c r="H441" s="26" t="s">
        <v>2031</v>
      </c>
      <c r="I441" s="25">
        <v>75</v>
      </c>
      <c r="J441" s="25">
        <v>150</v>
      </c>
      <c r="K441">
        <f t="shared" si="6"/>
        <v>0.50331125827814571</v>
      </c>
      <c r="L441">
        <f>IFERROR(K441*VLOOKUP(B441,商誉度正向!$B$1:$F$166,5,FALSE),0)</f>
        <v>7.5496688741721858</v>
      </c>
    </row>
    <row r="442" spans="1:12">
      <c r="A442" s="32">
        <v>5</v>
      </c>
      <c r="B442" s="25" t="s">
        <v>1518</v>
      </c>
      <c r="C442" s="25" t="s">
        <v>1474</v>
      </c>
      <c r="D442" s="25" t="s">
        <v>1519</v>
      </c>
      <c r="E442" s="25" t="s">
        <v>2037</v>
      </c>
      <c r="F442" s="25" t="s">
        <v>666</v>
      </c>
      <c r="G442" s="32">
        <v>2019</v>
      </c>
      <c r="H442" s="26" t="s">
        <v>2031</v>
      </c>
      <c r="I442" s="25">
        <v>89</v>
      </c>
      <c r="J442" s="25">
        <v>100</v>
      </c>
      <c r="K442">
        <f t="shared" si="6"/>
        <v>0.11881188118811881</v>
      </c>
      <c r="L442">
        <f>IFERROR(K442*VLOOKUP(B442,商誉度正向!$B$1:$F$166,5,FALSE),0)</f>
        <v>1.5445544554455446</v>
      </c>
    </row>
    <row r="443" spans="1:12">
      <c r="A443" s="32">
        <v>6</v>
      </c>
      <c r="B443" s="25" t="s">
        <v>1521</v>
      </c>
      <c r="C443" s="25" t="s">
        <v>1467</v>
      </c>
      <c r="D443" s="25" t="s">
        <v>1522</v>
      </c>
      <c r="E443" s="25" t="s">
        <v>1890</v>
      </c>
      <c r="F443" s="25" t="s">
        <v>667</v>
      </c>
      <c r="G443" s="32">
        <v>2019</v>
      </c>
      <c r="H443" s="26" t="s">
        <v>2031</v>
      </c>
      <c r="I443" s="25">
        <v>55</v>
      </c>
      <c r="J443" s="25">
        <v>100</v>
      </c>
      <c r="K443">
        <f t="shared" si="6"/>
        <v>0.45544554455445541</v>
      </c>
      <c r="L443">
        <f>IFERROR(K443*VLOOKUP(B443,商誉度正向!$B$1:$F$166,5,FALSE),0)</f>
        <v>5.9207920792079207</v>
      </c>
    </row>
    <row r="444" spans="1:12">
      <c r="A444" s="32">
        <v>1</v>
      </c>
      <c r="B444" s="25" t="s">
        <v>1572</v>
      </c>
      <c r="C444" s="25" t="s">
        <v>1467</v>
      </c>
      <c r="D444" s="25" t="s">
        <v>1529</v>
      </c>
      <c r="E444" s="25" t="s">
        <v>2039</v>
      </c>
      <c r="F444" s="25" t="s">
        <v>133</v>
      </c>
      <c r="G444" s="32">
        <v>2020</v>
      </c>
      <c r="H444" s="26" t="s">
        <v>2038</v>
      </c>
      <c r="I444" s="25">
        <v>180</v>
      </c>
      <c r="J444" s="25">
        <v>500</v>
      </c>
      <c r="K444">
        <f t="shared" si="6"/>
        <v>0.64071856287425155</v>
      </c>
      <c r="L444">
        <f>IFERROR(K444*VLOOKUP(B444,商誉度正向!$B$1:$F$166,5,FALSE),0)</f>
        <v>12.17365269461078</v>
      </c>
    </row>
    <row r="445" spans="1:12">
      <c r="A445" s="32">
        <v>2</v>
      </c>
      <c r="B445" s="25" t="s">
        <v>1559</v>
      </c>
      <c r="C445" s="25" t="s">
        <v>1467</v>
      </c>
      <c r="D445" s="25" t="s">
        <v>1493</v>
      </c>
      <c r="E445" s="25" t="s">
        <v>1772</v>
      </c>
      <c r="F445" s="25" t="s">
        <v>133</v>
      </c>
      <c r="G445" s="32">
        <v>2020</v>
      </c>
      <c r="H445" s="26" t="s">
        <v>2038</v>
      </c>
      <c r="I445" s="25">
        <v>72</v>
      </c>
      <c r="J445" s="25">
        <v>100</v>
      </c>
      <c r="K445">
        <f t="shared" si="6"/>
        <v>0.28712871287128716</v>
      </c>
      <c r="L445">
        <f>IFERROR(K445*VLOOKUP(B445,商誉度正向!$B$1:$F$166,5,FALSE),0)</f>
        <v>4.3069306930693072</v>
      </c>
    </row>
    <row r="446" spans="1:12">
      <c r="A446" s="32">
        <v>3</v>
      </c>
      <c r="B446" s="25" t="s">
        <v>1503</v>
      </c>
      <c r="C446" s="25" t="s">
        <v>1467</v>
      </c>
      <c r="D446" s="25" t="s">
        <v>1471</v>
      </c>
      <c r="E446" s="25" t="s">
        <v>2040</v>
      </c>
      <c r="F446" s="25" t="s">
        <v>133</v>
      </c>
      <c r="G446" s="32">
        <v>2019</v>
      </c>
      <c r="H446" s="26" t="s">
        <v>2038</v>
      </c>
      <c r="I446" s="25">
        <v>76</v>
      </c>
      <c r="J446" s="25">
        <v>101</v>
      </c>
      <c r="K446">
        <f t="shared" si="6"/>
        <v>0.25490196078431371</v>
      </c>
      <c r="L446">
        <f>IFERROR(K446*VLOOKUP(B446,商誉度正向!$B$1:$F$166,5,FALSE),0)</f>
        <v>3.8235294117647056</v>
      </c>
    </row>
    <row r="447" spans="1:12">
      <c r="A447" s="32">
        <v>4</v>
      </c>
      <c r="B447" s="25" t="s">
        <v>1521</v>
      </c>
      <c r="C447" s="25" t="s">
        <v>1467</v>
      </c>
      <c r="D447" s="25" t="s">
        <v>1522</v>
      </c>
      <c r="E447" s="25" t="s">
        <v>1595</v>
      </c>
      <c r="F447" s="25" t="s">
        <v>133</v>
      </c>
      <c r="G447" s="32">
        <v>2019</v>
      </c>
      <c r="H447" s="26" t="s">
        <v>2038</v>
      </c>
      <c r="I447" s="25">
        <v>51</v>
      </c>
      <c r="J447" s="25">
        <v>100</v>
      </c>
      <c r="K447">
        <f t="shared" si="6"/>
        <v>0.49504950495049505</v>
      </c>
      <c r="L447">
        <f>IFERROR(K447*VLOOKUP(B447,商誉度正向!$B$1:$F$166,5,FALSE),0)</f>
        <v>6.435643564356436</v>
      </c>
    </row>
    <row r="448" spans="1:12">
      <c r="A448" s="32">
        <v>1</v>
      </c>
      <c r="B448" s="25" t="s">
        <v>1503</v>
      </c>
      <c r="C448" s="25" t="s">
        <v>1467</v>
      </c>
      <c r="D448" s="25" t="s">
        <v>1471</v>
      </c>
      <c r="E448" s="25" t="s">
        <v>2027</v>
      </c>
      <c r="F448" s="25" t="s">
        <v>140</v>
      </c>
      <c r="G448" s="32">
        <v>2019</v>
      </c>
      <c r="H448" s="26" t="s">
        <v>2042</v>
      </c>
      <c r="I448" s="25">
        <v>99</v>
      </c>
      <c r="J448" s="25">
        <v>101</v>
      </c>
      <c r="K448">
        <f t="shared" si="6"/>
        <v>2.9411764705882359E-2</v>
      </c>
      <c r="L448">
        <f>IFERROR(K448*VLOOKUP(B448,商誉度正向!$B$1:$F$166,5,FALSE),0)</f>
        <v>0.44117647058823539</v>
      </c>
    </row>
    <row r="449" spans="1:12">
      <c r="A449" s="32">
        <v>1</v>
      </c>
      <c r="B449" s="25" t="s">
        <v>2044</v>
      </c>
      <c r="C449" s="25" t="s">
        <v>1467</v>
      </c>
      <c r="D449" s="25" t="s">
        <v>2045</v>
      </c>
      <c r="E449" s="25" t="s">
        <v>2037</v>
      </c>
      <c r="F449" s="25" t="s">
        <v>147</v>
      </c>
      <c r="G449" s="32">
        <v>2020</v>
      </c>
      <c r="H449" s="26" t="s">
        <v>2047</v>
      </c>
      <c r="I449" s="25">
        <v>89</v>
      </c>
      <c r="J449" s="25">
        <v>100</v>
      </c>
      <c r="K449">
        <f t="shared" si="6"/>
        <v>0.11881188118811881</v>
      </c>
      <c r="L449">
        <f>IFERROR(K449*VLOOKUP(B449,商誉度正向!$B$1:$F$166,5,FALSE),0)</f>
        <v>1.4257425742574257</v>
      </c>
    </row>
    <row r="450" spans="1:12">
      <c r="A450" s="32">
        <v>2</v>
      </c>
      <c r="B450" s="25" t="s">
        <v>1492</v>
      </c>
      <c r="C450" s="25" t="s">
        <v>1467</v>
      </c>
      <c r="D450" s="25" t="s">
        <v>1493</v>
      </c>
      <c r="E450" s="25" t="s">
        <v>1901</v>
      </c>
      <c r="F450" s="25" t="s">
        <v>147</v>
      </c>
      <c r="G450" s="32">
        <v>2020</v>
      </c>
      <c r="H450" s="26" t="s">
        <v>2047</v>
      </c>
      <c r="I450" s="25">
        <v>50</v>
      </c>
      <c r="J450" s="25">
        <v>100</v>
      </c>
      <c r="K450">
        <f t="shared" si="6"/>
        <v>0.50495049504950495</v>
      </c>
      <c r="L450">
        <f>IFERROR(K450*VLOOKUP(B450,商誉度正向!$B$1:$F$166,5,FALSE),0)</f>
        <v>7.5742574257425748</v>
      </c>
    </row>
    <row r="451" spans="1:12">
      <c r="A451" s="32">
        <v>3</v>
      </c>
      <c r="B451" s="25" t="s">
        <v>1521</v>
      </c>
      <c r="C451" s="25" t="s">
        <v>1467</v>
      </c>
      <c r="D451" s="25" t="s">
        <v>1522</v>
      </c>
      <c r="E451" s="25" t="s">
        <v>2040</v>
      </c>
      <c r="F451" s="25" t="s">
        <v>147</v>
      </c>
      <c r="G451" s="32">
        <v>2019</v>
      </c>
      <c r="H451" s="26" t="s">
        <v>2047</v>
      </c>
      <c r="I451" s="25">
        <v>76</v>
      </c>
      <c r="J451" s="25">
        <v>100</v>
      </c>
      <c r="K451">
        <f t="shared" si="6"/>
        <v>0.24752475247524752</v>
      </c>
      <c r="L451">
        <f>IFERROR(K451*VLOOKUP(B451,商誉度正向!$B$1:$F$166,5,FALSE),0)</f>
        <v>3.217821782178218</v>
      </c>
    </row>
    <row r="452" spans="1:12">
      <c r="A452" s="32">
        <v>4</v>
      </c>
      <c r="B452" s="25" t="s">
        <v>1538</v>
      </c>
      <c r="C452" s="25" t="s">
        <v>1474</v>
      </c>
      <c r="D452" s="25" t="s">
        <v>1471</v>
      </c>
      <c r="E452" s="25" t="s">
        <v>2046</v>
      </c>
      <c r="F452" s="25" t="s">
        <v>146</v>
      </c>
      <c r="G452" s="32">
        <v>2018</v>
      </c>
      <c r="H452" s="26" t="s">
        <v>2047</v>
      </c>
      <c r="I452" s="25">
        <v>356</v>
      </c>
      <c r="J452" s="25">
        <v>1000</v>
      </c>
      <c r="K452">
        <f t="shared" si="6"/>
        <v>0.64435564435564441</v>
      </c>
      <c r="L452">
        <f>IFERROR(K452*VLOOKUP(B452,商誉度正向!$B$1:$F$166,5,FALSE),0)</f>
        <v>7.0879120879120885</v>
      </c>
    </row>
    <row r="453" spans="1:12">
      <c r="A453" s="32">
        <v>1</v>
      </c>
      <c r="B453" s="25" t="s">
        <v>1466</v>
      </c>
      <c r="C453" s="25" t="s">
        <v>1467</v>
      </c>
      <c r="D453" s="25" t="s">
        <v>1468</v>
      </c>
      <c r="E453" s="25" t="s">
        <v>2049</v>
      </c>
      <c r="F453" s="25" t="s">
        <v>150</v>
      </c>
      <c r="G453" s="32">
        <v>2020</v>
      </c>
      <c r="H453" s="26" t="s">
        <v>2050</v>
      </c>
      <c r="I453" s="25">
        <v>1789</v>
      </c>
      <c r="J453" s="25">
        <v>2000</v>
      </c>
      <c r="K453">
        <f t="shared" ref="K453:K516" si="7">1-I453/(J453+1)</f>
        <v>0.10594702648675658</v>
      </c>
      <c r="L453">
        <f>IFERROR(K453*VLOOKUP(B453,商誉度正向!$B$1:$F$166,5,FALSE),0)</f>
        <v>2.6486756621689143</v>
      </c>
    </row>
    <row r="454" spans="1:12">
      <c r="A454" s="32">
        <v>2</v>
      </c>
      <c r="B454" s="25" t="s">
        <v>1623</v>
      </c>
      <c r="C454" s="25" t="s">
        <v>1467</v>
      </c>
      <c r="D454" s="25" t="s">
        <v>1624</v>
      </c>
      <c r="E454" s="25" t="s">
        <v>1888</v>
      </c>
      <c r="F454" s="25" t="s">
        <v>150</v>
      </c>
      <c r="G454" s="32">
        <v>2018</v>
      </c>
      <c r="H454" s="26" t="s">
        <v>2050</v>
      </c>
      <c r="I454" s="25">
        <v>62</v>
      </c>
      <c r="J454" s="25">
        <v>100</v>
      </c>
      <c r="K454">
        <f t="shared" si="7"/>
        <v>0.38613861386138615</v>
      </c>
      <c r="L454">
        <f>IFERROR(K454*VLOOKUP(B454,商誉度正向!$B$1:$F$166,5,FALSE),0)</f>
        <v>3.8613861386138613</v>
      </c>
    </row>
    <row r="455" spans="1:12">
      <c r="A455" s="32">
        <v>1</v>
      </c>
      <c r="B455" s="25" t="s">
        <v>1500</v>
      </c>
      <c r="C455" s="25" t="s">
        <v>1474</v>
      </c>
      <c r="D455" s="25" t="s">
        <v>1471</v>
      </c>
      <c r="E455" s="25" t="s">
        <v>2052</v>
      </c>
      <c r="F455" s="25" t="s">
        <v>152</v>
      </c>
      <c r="G455" s="32">
        <v>2019</v>
      </c>
      <c r="H455" s="26" t="s">
        <v>2054</v>
      </c>
      <c r="I455" s="25">
        <v>92</v>
      </c>
      <c r="J455" s="25">
        <v>101</v>
      </c>
      <c r="K455">
        <f t="shared" si="7"/>
        <v>9.8039215686274495E-2</v>
      </c>
      <c r="L455">
        <f>IFERROR(K455*VLOOKUP(B455,商誉度正向!$B$1:$F$166,5,FALSE),0)</f>
        <v>1.4705882352941173</v>
      </c>
    </row>
    <row r="456" spans="1:12">
      <c r="A456" s="32">
        <v>2</v>
      </c>
      <c r="B456" s="25" t="s">
        <v>1538</v>
      </c>
      <c r="C456" s="25" t="s">
        <v>1474</v>
      </c>
      <c r="D456" s="25" t="s">
        <v>1471</v>
      </c>
      <c r="E456" s="25" t="s">
        <v>2053</v>
      </c>
      <c r="F456" s="25" t="s">
        <v>152</v>
      </c>
      <c r="G456" s="32">
        <v>2018</v>
      </c>
      <c r="H456" s="26" t="s">
        <v>2054</v>
      </c>
      <c r="I456" s="25">
        <v>339</v>
      </c>
      <c r="J456" s="25">
        <v>1000</v>
      </c>
      <c r="K456">
        <f t="shared" si="7"/>
        <v>0.66133866133866137</v>
      </c>
      <c r="L456">
        <f>IFERROR(K456*VLOOKUP(B456,商誉度正向!$B$1:$F$166,5,FALSE),0)</f>
        <v>7.2747252747252755</v>
      </c>
    </row>
    <row r="457" spans="1:12">
      <c r="A457" s="32">
        <v>1</v>
      </c>
      <c r="B457" s="25" t="s">
        <v>1685</v>
      </c>
      <c r="C457" s="25" t="s">
        <v>1467</v>
      </c>
      <c r="D457" s="25" t="s">
        <v>1686</v>
      </c>
      <c r="E457" s="25" t="s">
        <v>1731</v>
      </c>
      <c r="F457" s="25" t="s">
        <v>160</v>
      </c>
      <c r="G457" s="32">
        <v>2020</v>
      </c>
      <c r="H457" s="26" t="s">
        <v>2063</v>
      </c>
      <c r="I457" s="25">
        <v>11</v>
      </c>
      <c r="J457" s="25">
        <v>100</v>
      </c>
      <c r="K457">
        <f t="shared" si="7"/>
        <v>0.8910891089108911</v>
      </c>
      <c r="L457">
        <f>IFERROR(K457*VLOOKUP(B457,商誉度正向!$B$1:$F$166,5,FALSE),0)</f>
        <v>11.584158415841584</v>
      </c>
    </row>
    <row r="458" spans="1:12">
      <c r="A458" s="32">
        <v>2</v>
      </c>
      <c r="B458" s="25" t="s">
        <v>1477</v>
      </c>
      <c r="C458" s="25" t="s">
        <v>1467</v>
      </c>
      <c r="D458" s="25" t="s">
        <v>1471</v>
      </c>
      <c r="E458" s="25" t="s">
        <v>2056</v>
      </c>
      <c r="F458" s="25" t="s">
        <v>160</v>
      </c>
      <c r="G458" s="32">
        <v>2020</v>
      </c>
      <c r="H458" s="26" t="s">
        <v>2063</v>
      </c>
      <c r="I458" s="25">
        <v>254</v>
      </c>
      <c r="J458" s="25">
        <v>300</v>
      </c>
      <c r="K458">
        <f t="shared" si="7"/>
        <v>0.15614617940199338</v>
      </c>
      <c r="L458">
        <f>IFERROR(K458*VLOOKUP(B458,商誉度正向!$B$1:$F$166,5,FALSE),0)</f>
        <v>3.4352159468438543</v>
      </c>
    </row>
    <row r="459" spans="1:12">
      <c r="A459" s="32">
        <v>3</v>
      </c>
      <c r="B459" s="25" t="s">
        <v>2057</v>
      </c>
      <c r="C459" s="25" t="s">
        <v>1467</v>
      </c>
      <c r="D459" s="25" t="s">
        <v>1471</v>
      </c>
      <c r="E459" s="25" t="s">
        <v>2058</v>
      </c>
      <c r="F459" s="25" t="s">
        <v>160</v>
      </c>
      <c r="G459" s="32">
        <v>2020</v>
      </c>
      <c r="H459" s="26" t="s">
        <v>2063</v>
      </c>
      <c r="I459" s="25">
        <v>43</v>
      </c>
      <c r="J459" s="25">
        <v>100</v>
      </c>
      <c r="K459">
        <f t="shared" si="7"/>
        <v>0.57425742574257432</v>
      </c>
      <c r="L459">
        <f>IFERROR(K459*VLOOKUP(B459,商誉度正向!$B$1:$F$166,5,FALSE),0)</f>
        <v>8.6138613861386144</v>
      </c>
    </row>
    <row r="460" spans="1:12">
      <c r="A460" s="32">
        <v>4</v>
      </c>
      <c r="B460" s="25" t="s">
        <v>1489</v>
      </c>
      <c r="C460" s="25" t="s">
        <v>1467</v>
      </c>
      <c r="D460" s="25" t="s">
        <v>1490</v>
      </c>
      <c r="E460" s="25" t="s">
        <v>2059</v>
      </c>
      <c r="F460" s="25" t="s">
        <v>160</v>
      </c>
      <c r="G460" s="32">
        <v>2020</v>
      </c>
      <c r="H460" s="26" t="s">
        <v>2063</v>
      </c>
      <c r="I460" s="25">
        <v>291</v>
      </c>
      <c r="J460" s="25">
        <v>500</v>
      </c>
      <c r="K460">
        <f t="shared" si="7"/>
        <v>0.41916167664670656</v>
      </c>
      <c r="L460">
        <f>IFERROR(K460*VLOOKUP(B460,商誉度正向!$B$1:$F$166,5,FALSE),0)</f>
        <v>11.736526946107784</v>
      </c>
    </row>
    <row r="461" spans="1:12">
      <c r="A461" s="32">
        <v>5</v>
      </c>
      <c r="B461" s="25" t="s">
        <v>1516</v>
      </c>
      <c r="C461" s="25" t="s">
        <v>1467</v>
      </c>
      <c r="D461" s="25" t="s">
        <v>1490</v>
      </c>
      <c r="E461" s="25" t="s">
        <v>2060</v>
      </c>
      <c r="F461" s="25" t="s">
        <v>160</v>
      </c>
      <c r="G461" s="32">
        <v>2019</v>
      </c>
      <c r="H461" s="26" t="s">
        <v>2063</v>
      </c>
      <c r="I461" s="25">
        <v>331</v>
      </c>
      <c r="J461" s="25">
        <v>500</v>
      </c>
      <c r="K461">
        <f t="shared" si="7"/>
        <v>0.33932135728542911</v>
      </c>
      <c r="L461">
        <f>IFERROR(K461*VLOOKUP(B461,商誉度正向!$B$1:$F$166,5,FALSE),0)</f>
        <v>7.4650698602794403</v>
      </c>
    </row>
    <row r="462" spans="1:12">
      <c r="A462" s="32">
        <v>6</v>
      </c>
      <c r="B462" s="25" t="s">
        <v>2061</v>
      </c>
      <c r="C462" s="25" t="s">
        <v>1467</v>
      </c>
      <c r="D462" s="25" t="s">
        <v>1490</v>
      </c>
      <c r="E462" s="25" t="s">
        <v>1534</v>
      </c>
      <c r="F462" s="25" t="s">
        <v>160</v>
      </c>
      <c r="G462" s="32">
        <v>2018</v>
      </c>
      <c r="H462" s="26" t="s">
        <v>2063</v>
      </c>
      <c r="I462" s="25" t="s">
        <v>1534</v>
      </c>
      <c r="J462" s="25">
        <v>500</v>
      </c>
      <c r="K462" t="e">
        <f t="shared" si="7"/>
        <v>#VALUE!</v>
      </c>
      <c r="L462">
        <f>IFERROR(K462*VLOOKUP(B462,商誉度正向!$B$1:$F$166,5,FALSE),0)</f>
        <v>0</v>
      </c>
    </row>
    <row r="463" spans="1:12">
      <c r="A463" s="32">
        <v>7</v>
      </c>
      <c r="B463" s="25" t="s">
        <v>1540</v>
      </c>
      <c r="C463" s="25" t="s">
        <v>1467</v>
      </c>
      <c r="D463" s="25" t="s">
        <v>1490</v>
      </c>
      <c r="E463" s="25" t="s">
        <v>2062</v>
      </c>
      <c r="F463" s="25" t="s">
        <v>160</v>
      </c>
      <c r="G463" s="32">
        <v>2018</v>
      </c>
      <c r="H463" s="26" t="s">
        <v>2063</v>
      </c>
      <c r="I463" s="25">
        <v>320</v>
      </c>
      <c r="J463" s="25">
        <v>500</v>
      </c>
      <c r="K463">
        <f t="shared" si="7"/>
        <v>0.36127744510978044</v>
      </c>
      <c r="L463">
        <f>IFERROR(K463*VLOOKUP(B463,商誉度正向!$B$1:$F$166,5,FALSE),0)</f>
        <v>6.1417165668662674</v>
      </c>
    </row>
    <row r="464" spans="1:12">
      <c r="A464" s="32">
        <v>8</v>
      </c>
      <c r="B464" s="25" t="s">
        <v>1542</v>
      </c>
      <c r="C464" s="25" t="s">
        <v>1467</v>
      </c>
      <c r="D464" s="25" t="s">
        <v>1490</v>
      </c>
      <c r="E464" s="25" t="s">
        <v>2062</v>
      </c>
      <c r="F464" s="25" t="s">
        <v>160</v>
      </c>
      <c r="G464" s="32">
        <v>2018</v>
      </c>
      <c r="H464" s="26" t="s">
        <v>2063</v>
      </c>
      <c r="I464" s="25">
        <v>320</v>
      </c>
      <c r="J464" s="25">
        <v>500</v>
      </c>
      <c r="K464">
        <f t="shared" si="7"/>
        <v>0.36127744510978044</v>
      </c>
      <c r="L464">
        <f>IFERROR(K464*VLOOKUP(B464,商誉度正向!$B$1:$F$166,5,FALSE),0)</f>
        <v>6.1417165668662674</v>
      </c>
    </row>
    <row r="465" spans="1:12">
      <c r="A465" s="32">
        <v>1</v>
      </c>
      <c r="B465" s="25" t="s">
        <v>2067</v>
      </c>
      <c r="C465" s="25" t="s">
        <v>1467</v>
      </c>
      <c r="D465" s="25" t="s">
        <v>2068</v>
      </c>
      <c r="E465" s="25" t="s">
        <v>1668</v>
      </c>
      <c r="F465" s="25" t="s">
        <v>166</v>
      </c>
      <c r="G465" s="32">
        <v>2020</v>
      </c>
      <c r="H465" s="26" t="s">
        <v>2099</v>
      </c>
      <c r="I465" s="25">
        <v>71</v>
      </c>
      <c r="J465" s="25">
        <v>100</v>
      </c>
      <c r="K465">
        <f t="shared" si="7"/>
        <v>0.29702970297029707</v>
      </c>
      <c r="L465">
        <f>IFERROR(K465*VLOOKUP(B465,商誉度正向!$B$1:$F$166,5,FALSE),0)</f>
        <v>3.5643564356435649</v>
      </c>
    </row>
    <row r="466" spans="1:12">
      <c r="A466" s="32">
        <v>2</v>
      </c>
      <c r="B466" s="25" t="s">
        <v>2069</v>
      </c>
      <c r="C466" s="25" t="s">
        <v>1467</v>
      </c>
      <c r="D466" s="25" t="s">
        <v>2068</v>
      </c>
      <c r="E466" s="25" t="s">
        <v>1752</v>
      </c>
      <c r="F466" s="25" t="s">
        <v>166</v>
      </c>
      <c r="G466" s="32">
        <v>2020</v>
      </c>
      <c r="H466" s="26" t="s">
        <v>2099</v>
      </c>
      <c r="I466" s="25">
        <v>18</v>
      </c>
      <c r="J466" s="25">
        <v>100</v>
      </c>
      <c r="K466">
        <f t="shared" si="7"/>
        <v>0.82178217821782185</v>
      </c>
      <c r="L466">
        <f>IFERROR(K466*VLOOKUP(B466,商誉度正向!$B$1:$F$166,5,FALSE),0)</f>
        <v>9.861386138613863</v>
      </c>
    </row>
    <row r="467" spans="1:12">
      <c r="A467" s="32">
        <v>3</v>
      </c>
      <c r="B467" s="25" t="s">
        <v>2070</v>
      </c>
      <c r="C467" s="25" t="s">
        <v>1467</v>
      </c>
      <c r="D467" s="25" t="s">
        <v>2068</v>
      </c>
      <c r="E467" s="25" t="s">
        <v>2071</v>
      </c>
      <c r="F467" s="25" t="s">
        <v>166</v>
      </c>
      <c r="G467" s="32">
        <v>2020</v>
      </c>
      <c r="H467" s="26" t="s">
        <v>2099</v>
      </c>
      <c r="I467" s="25">
        <v>45</v>
      </c>
      <c r="J467" s="25">
        <v>200</v>
      </c>
      <c r="K467">
        <f t="shared" si="7"/>
        <v>0.77611940298507465</v>
      </c>
      <c r="L467">
        <f>IFERROR(K467*VLOOKUP(B467,商誉度正向!$B$1:$F$166,5,FALSE),0)</f>
        <v>9.3134328358208958</v>
      </c>
    </row>
    <row r="468" spans="1:12">
      <c r="A468" s="32">
        <v>4</v>
      </c>
      <c r="B468" s="25" t="s">
        <v>1642</v>
      </c>
      <c r="C468" s="25" t="s">
        <v>1467</v>
      </c>
      <c r="D468" s="25" t="s">
        <v>1643</v>
      </c>
      <c r="E468" s="25" t="s">
        <v>1863</v>
      </c>
      <c r="F468" s="25" t="s">
        <v>166</v>
      </c>
      <c r="G468" s="32">
        <v>2020</v>
      </c>
      <c r="H468" s="26" t="s">
        <v>2099</v>
      </c>
      <c r="I468" s="25">
        <v>41</v>
      </c>
      <c r="J468" s="25">
        <v>100</v>
      </c>
      <c r="K468">
        <f t="shared" si="7"/>
        <v>0.59405940594059403</v>
      </c>
      <c r="L468">
        <f>IFERROR(K468*VLOOKUP(B468,商誉度正向!$B$1:$F$166,5,FALSE),0)</f>
        <v>11.287128712871286</v>
      </c>
    </row>
    <row r="469" spans="1:12">
      <c r="A469" s="32">
        <v>5</v>
      </c>
      <c r="B469" s="25" t="s">
        <v>1568</v>
      </c>
      <c r="C469" s="25" t="s">
        <v>1467</v>
      </c>
      <c r="D469" s="25" t="s">
        <v>1569</v>
      </c>
      <c r="E469" s="25" t="s">
        <v>2072</v>
      </c>
      <c r="F469" s="25" t="s">
        <v>166</v>
      </c>
      <c r="G469" s="32">
        <v>2020</v>
      </c>
      <c r="H469" s="26" t="s">
        <v>2099</v>
      </c>
      <c r="I469" s="25">
        <v>177</v>
      </c>
      <c r="J469" s="25">
        <v>500</v>
      </c>
      <c r="K469">
        <f t="shared" si="7"/>
        <v>0.6467065868263473</v>
      </c>
      <c r="L469">
        <f>IFERROR(K469*VLOOKUP(B469,商誉度正向!$B$1:$F$166,5,FALSE),0)</f>
        <v>12.287425149700599</v>
      </c>
    </row>
    <row r="470" spans="1:12">
      <c r="A470" s="32">
        <v>6</v>
      </c>
      <c r="B470" s="25" t="s">
        <v>1683</v>
      </c>
      <c r="C470" s="25" t="s">
        <v>1467</v>
      </c>
      <c r="D470" s="25" t="s">
        <v>1684</v>
      </c>
      <c r="E470" s="25" t="s">
        <v>1956</v>
      </c>
      <c r="F470" s="25" t="s">
        <v>166</v>
      </c>
      <c r="G470" s="32">
        <v>2020</v>
      </c>
      <c r="H470" s="26" t="s">
        <v>2099</v>
      </c>
      <c r="I470" s="25">
        <v>9</v>
      </c>
      <c r="J470" s="25">
        <v>30</v>
      </c>
      <c r="K470">
        <f t="shared" si="7"/>
        <v>0.70967741935483875</v>
      </c>
      <c r="L470">
        <f>IFERROR(K470*VLOOKUP(B470,商誉度正向!$B$1:$F$166,5,FALSE),0)</f>
        <v>7.0967741935483879</v>
      </c>
    </row>
    <row r="471" spans="1:12">
      <c r="A471" s="32">
        <v>7</v>
      </c>
      <c r="B471" s="25" t="s">
        <v>2073</v>
      </c>
      <c r="C471" s="25" t="s">
        <v>1467</v>
      </c>
      <c r="D471" s="25" t="s">
        <v>2074</v>
      </c>
      <c r="E471" s="25" t="s">
        <v>1722</v>
      </c>
      <c r="F471" s="25" t="s">
        <v>166</v>
      </c>
      <c r="G471" s="32">
        <v>2020</v>
      </c>
      <c r="H471" s="26" t="s">
        <v>2099</v>
      </c>
      <c r="I471" s="25">
        <v>49</v>
      </c>
      <c r="J471" s="25">
        <v>100</v>
      </c>
      <c r="K471">
        <f t="shared" si="7"/>
        <v>0.51485148514851486</v>
      </c>
      <c r="L471">
        <f>IFERROR(K471*VLOOKUP(B471,商誉度正向!$B$1:$F$166,5,FALSE),0)</f>
        <v>6.1782178217821784</v>
      </c>
    </row>
    <row r="472" spans="1:12">
      <c r="A472" s="32">
        <v>8</v>
      </c>
      <c r="B472" s="25" t="s">
        <v>2075</v>
      </c>
      <c r="C472" s="25" t="s">
        <v>1467</v>
      </c>
      <c r="D472" s="25" t="s">
        <v>1593</v>
      </c>
      <c r="E472" s="25" t="s">
        <v>1881</v>
      </c>
      <c r="F472" s="25" t="s">
        <v>166</v>
      </c>
      <c r="G472" s="32">
        <v>2020</v>
      </c>
      <c r="H472" s="26" t="s">
        <v>2099</v>
      </c>
      <c r="I472" s="25">
        <v>52</v>
      </c>
      <c r="J472" s="25">
        <v>100</v>
      </c>
      <c r="K472">
        <f t="shared" si="7"/>
        <v>0.48514851485148514</v>
      </c>
      <c r="L472">
        <f>IFERROR(K472*VLOOKUP(B472,商誉度正向!$B$1:$F$166,5,FALSE),0)</f>
        <v>5.8217821782178216</v>
      </c>
    </row>
    <row r="473" spans="1:12">
      <c r="A473" s="32">
        <v>9</v>
      </c>
      <c r="B473" s="25" t="s">
        <v>2076</v>
      </c>
      <c r="C473" s="25" t="s">
        <v>1467</v>
      </c>
      <c r="D473" s="25" t="s">
        <v>1593</v>
      </c>
      <c r="E473" s="25" t="s">
        <v>1672</v>
      </c>
      <c r="F473" s="25" t="s">
        <v>166</v>
      </c>
      <c r="G473" s="32">
        <v>2020</v>
      </c>
      <c r="H473" s="26" t="s">
        <v>2099</v>
      </c>
      <c r="I473" s="25">
        <v>12</v>
      </c>
      <c r="J473" s="25">
        <v>100</v>
      </c>
      <c r="K473">
        <f t="shared" si="7"/>
        <v>0.88118811881188119</v>
      </c>
      <c r="L473">
        <f>IFERROR(K473*VLOOKUP(B473,商誉度正向!$B$1:$F$166,5,FALSE),0)</f>
        <v>10.574257425742575</v>
      </c>
    </row>
    <row r="474" spans="1:12">
      <c r="A474" s="32">
        <v>10</v>
      </c>
      <c r="B474" s="25" t="s">
        <v>1592</v>
      </c>
      <c r="C474" s="25" t="s">
        <v>1467</v>
      </c>
      <c r="D474" s="25" t="s">
        <v>1593</v>
      </c>
      <c r="E474" s="25" t="s">
        <v>1611</v>
      </c>
      <c r="F474" s="25" t="s">
        <v>166</v>
      </c>
      <c r="G474" s="32">
        <v>2020</v>
      </c>
      <c r="H474" s="26" t="s">
        <v>2099</v>
      </c>
      <c r="I474" s="25">
        <v>72</v>
      </c>
      <c r="J474" s="25">
        <v>100</v>
      </c>
      <c r="K474">
        <f t="shared" si="7"/>
        <v>0.28712871287128716</v>
      </c>
      <c r="L474">
        <f>IFERROR(K474*VLOOKUP(B474,商誉度正向!$B$1:$F$166,5,FALSE),0)</f>
        <v>3.4455445544554459</v>
      </c>
    </row>
    <row r="475" spans="1:12">
      <c r="A475" s="32">
        <v>11</v>
      </c>
      <c r="B475" s="25" t="s">
        <v>1685</v>
      </c>
      <c r="C475" s="25" t="s">
        <v>1467</v>
      </c>
      <c r="D475" s="25" t="s">
        <v>1686</v>
      </c>
      <c r="E475" s="25" t="s">
        <v>1504</v>
      </c>
      <c r="F475" s="25" t="s">
        <v>166</v>
      </c>
      <c r="G475" s="32">
        <v>2020</v>
      </c>
      <c r="H475" s="26" t="s">
        <v>2099</v>
      </c>
      <c r="I475" s="25">
        <v>8</v>
      </c>
      <c r="J475" s="25">
        <v>100</v>
      </c>
      <c r="K475">
        <f t="shared" si="7"/>
        <v>0.92079207920792083</v>
      </c>
      <c r="L475">
        <f>IFERROR(K475*VLOOKUP(B475,商誉度正向!$B$1:$F$166,5,FALSE),0)</f>
        <v>11.970297029702971</v>
      </c>
    </row>
    <row r="476" spans="1:12">
      <c r="A476" s="32">
        <v>12</v>
      </c>
      <c r="B476" s="25" t="s">
        <v>1857</v>
      </c>
      <c r="C476" s="25" t="s">
        <v>1467</v>
      </c>
      <c r="D476" s="25" t="s">
        <v>1858</v>
      </c>
      <c r="E476" s="25" t="s">
        <v>2077</v>
      </c>
      <c r="F476" s="25" t="s">
        <v>166</v>
      </c>
      <c r="G476" s="32">
        <v>2020</v>
      </c>
      <c r="H476" s="26" t="s">
        <v>2099</v>
      </c>
      <c r="I476" s="25">
        <v>144</v>
      </c>
      <c r="J476" s="25">
        <v>500</v>
      </c>
      <c r="K476">
        <f t="shared" si="7"/>
        <v>0.71257485029940115</v>
      </c>
      <c r="L476">
        <f>IFERROR(K476*VLOOKUP(B476,商誉度正向!$B$1:$F$166,5,FALSE),0)</f>
        <v>17.814371257485028</v>
      </c>
    </row>
    <row r="477" spans="1:12">
      <c r="A477" s="32">
        <v>13</v>
      </c>
      <c r="B477" s="25" t="s">
        <v>2078</v>
      </c>
      <c r="C477" s="25" t="s">
        <v>1467</v>
      </c>
      <c r="D477" s="25" t="s">
        <v>2079</v>
      </c>
      <c r="E477" s="25" t="s">
        <v>1757</v>
      </c>
      <c r="F477" s="25" t="s">
        <v>166</v>
      </c>
      <c r="G477" s="32">
        <v>2020</v>
      </c>
      <c r="H477" s="26" t="s">
        <v>2099</v>
      </c>
      <c r="I477" s="25">
        <v>34</v>
      </c>
      <c r="J477" s="25">
        <v>100</v>
      </c>
      <c r="K477">
        <f t="shared" si="7"/>
        <v>0.66336633663366329</v>
      </c>
      <c r="L477">
        <f>IFERROR(K477*VLOOKUP(B477,商誉度正向!$B$1:$F$166,5,FALSE),0)</f>
        <v>7.9603960396039595</v>
      </c>
    </row>
    <row r="478" spans="1:12">
      <c r="A478" s="32">
        <v>14</v>
      </c>
      <c r="B478" s="25" t="s">
        <v>1477</v>
      </c>
      <c r="C478" s="25" t="s">
        <v>1467</v>
      </c>
      <c r="D478" s="25" t="s">
        <v>1471</v>
      </c>
      <c r="E478" s="25" t="s">
        <v>2080</v>
      </c>
      <c r="F478" s="25" t="s">
        <v>166</v>
      </c>
      <c r="G478" s="32">
        <v>2020</v>
      </c>
      <c r="H478" s="26" t="s">
        <v>2099</v>
      </c>
      <c r="I478" s="25">
        <v>132</v>
      </c>
      <c r="J478" s="25">
        <v>300</v>
      </c>
      <c r="K478">
        <f t="shared" si="7"/>
        <v>0.56146179401993357</v>
      </c>
      <c r="L478">
        <f>IFERROR(K478*VLOOKUP(B478,商誉度正向!$B$1:$F$166,5,FALSE),0)</f>
        <v>12.352159468438538</v>
      </c>
    </row>
    <row r="479" spans="1:12">
      <c r="A479" s="32">
        <v>15</v>
      </c>
      <c r="B479" s="25" t="s">
        <v>2081</v>
      </c>
      <c r="C479" s="25" t="s">
        <v>1467</v>
      </c>
      <c r="D479" s="25" t="s">
        <v>2082</v>
      </c>
      <c r="E479" s="25" t="s">
        <v>1658</v>
      </c>
      <c r="F479" s="25" t="s">
        <v>166</v>
      </c>
      <c r="G479" s="32">
        <v>2020</v>
      </c>
      <c r="H479" s="26" t="s">
        <v>2099</v>
      </c>
      <c r="I479" s="25">
        <v>188</v>
      </c>
      <c r="J479" s="25">
        <v>188</v>
      </c>
      <c r="K479">
        <f t="shared" si="7"/>
        <v>5.2910052910053462E-3</v>
      </c>
      <c r="L479">
        <f>IFERROR(K479*VLOOKUP(B479,商誉度正向!$B$1:$F$166,5,FALSE),0)</f>
        <v>7.9365079365080193E-2</v>
      </c>
    </row>
    <row r="480" spans="1:12">
      <c r="A480" s="32">
        <v>16</v>
      </c>
      <c r="B480" s="25" t="s">
        <v>1484</v>
      </c>
      <c r="C480" s="25" t="s">
        <v>1467</v>
      </c>
      <c r="D480" s="25" t="s">
        <v>1485</v>
      </c>
      <c r="E480" s="25" t="s">
        <v>1517</v>
      </c>
      <c r="F480" s="25" t="s">
        <v>166</v>
      </c>
      <c r="G480" s="32">
        <v>2020</v>
      </c>
      <c r="H480" s="26" t="s">
        <v>2099</v>
      </c>
      <c r="I480" s="25">
        <v>316</v>
      </c>
      <c r="J480" s="25">
        <v>500</v>
      </c>
      <c r="K480">
        <f t="shared" si="7"/>
        <v>0.36926147704590817</v>
      </c>
      <c r="L480">
        <f>IFERROR(K480*VLOOKUP(B480,商誉度正向!$B$1:$F$166,5,FALSE),0)</f>
        <v>7.015968063872255</v>
      </c>
    </row>
    <row r="481" spans="1:12">
      <c r="A481" s="32">
        <v>17</v>
      </c>
      <c r="B481" s="25" t="s">
        <v>1583</v>
      </c>
      <c r="C481" s="25" t="s">
        <v>1467</v>
      </c>
      <c r="D481" s="25" t="s">
        <v>1498</v>
      </c>
      <c r="E481" s="25" t="s">
        <v>2083</v>
      </c>
      <c r="F481" s="25" t="s">
        <v>166</v>
      </c>
      <c r="G481" s="32">
        <v>2020</v>
      </c>
      <c r="H481" s="26" t="s">
        <v>2099</v>
      </c>
      <c r="I481" s="25">
        <v>39</v>
      </c>
      <c r="J481" s="25">
        <v>100</v>
      </c>
      <c r="K481">
        <f t="shared" si="7"/>
        <v>0.61386138613861385</v>
      </c>
      <c r="L481">
        <f>IFERROR(K481*VLOOKUP(B481,商誉度正向!$B$1:$F$166,5,FALSE),0)</f>
        <v>15.346534653465346</v>
      </c>
    </row>
    <row r="482" spans="1:12">
      <c r="A482" s="32">
        <v>18</v>
      </c>
      <c r="B482" s="25" t="s">
        <v>2084</v>
      </c>
      <c r="C482" s="25" t="s">
        <v>1467</v>
      </c>
      <c r="D482" s="25" t="s">
        <v>1490</v>
      </c>
      <c r="E482" s="25" t="s">
        <v>1527</v>
      </c>
      <c r="F482" s="25" t="s">
        <v>166</v>
      </c>
      <c r="G482" s="32">
        <v>2020</v>
      </c>
      <c r="H482" s="26" t="s">
        <v>2099</v>
      </c>
      <c r="I482" s="25">
        <v>35</v>
      </c>
      <c r="J482" s="25">
        <v>40</v>
      </c>
      <c r="K482">
        <f t="shared" si="7"/>
        <v>0.14634146341463417</v>
      </c>
      <c r="L482">
        <f>IFERROR(K482*VLOOKUP(B482,商誉度正向!$B$1:$F$166,5,FALSE),0)</f>
        <v>4.0975609756097562</v>
      </c>
    </row>
    <row r="483" spans="1:12">
      <c r="A483" s="32">
        <v>19</v>
      </c>
      <c r="B483" s="25" t="s">
        <v>1489</v>
      </c>
      <c r="C483" s="25" t="s">
        <v>1467</v>
      </c>
      <c r="D483" s="25" t="s">
        <v>1490</v>
      </c>
      <c r="E483" s="25" t="s">
        <v>2085</v>
      </c>
      <c r="F483" s="25" t="s">
        <v>166</v>
      </c>
      <c r="G483" s="32">
        <v>2020</v>
      </c>
      <c r="H483" s="26" t="s">
        <v>2099</v>
      </c>
      <c r="I483" s="25">
        <v>273</v>
      </c>
      <c r="J483" s="25">
        <v>500</v>
      </c>
      <c r="K483">
        <f t="shared" si="7"/>
        <v>0.45508982035928147</v>
      </c>
      <c r="L483">
        <f>IFERROR(K483*VLOOKUP(B483,商誉度正向!$B$1:$F$166,5,FALSE),0)</f>
        <v>12.742514970059881</v>
      </c>
    </row>
    <row r="484" spans="1:12">
      <c r="A484" s="32">
        <v>20</v>
      </c>
      <c r="B484" s="25" t="s">
        <v>1559</v>
      </c>
      <c r="C484" s="25" t="s">
        <v>1467</v>
      </c>
      <c r="D484" s="25" t="s">
        <v>1493</v>
      </c>
      <c r="E484" s="25" t="s">
        <v>1756</v>
      </c>
      <c r="F484" s="25" t="s">
        <v>166</v>
      </c>
      <c r="G484" s="32">
        <v>2020</v>
      </c>
      <c r="H484" s="26" t="s">
        <v>2099</v>
      </c>
      <c r="I484" s="25">
        <v>10</v>
      </c>
      <c r="J484" s="25">
        <v>100</v>
      </c>
      <c r="K484">
        <f t="shared" si="7"/>
        <v>0.90099009900990101</v>
      </c>
      <c r="L484">
        <f>IFERROR(K484*VLOOKUP(B484,商誉度正向!$B$1:$F$166,5,FALSE),0)</f>
        <v>13.514851485148515</v>
      </c>
    </row>
    <row r="485" spans="1:12">
      <c r="A485" s="32">
        <v>21</v>
      </c>
      <c r="B485" s="25" t="s">
        <v>1500</v>
      </c>
      <c r="C485" s="25" t="s">
        <v>1474</v>
      </c>
      <c r="D485" s="25" t="s">
        <v>1471</v>
      </c>
      <c r="E485" s="25" t="s">
        <v>1739</v>
      </c>
      <c r="F485" s="25" t="s">
        <v>165</v>
      </c>
      <c r="G485" s="32">
        <v>2019</v>
      </c>
      <c r="H485" s="26" t="s">
        <v>2099</v>
      </c>
      <c r="I485" s="25">
        <v>48</v>
      </c>
      <c r="J485" s="25">
        <v>101</v>
      </c>
      <c r="K485">
        <f t="shared" si="7"/>
        <v>0.52941176470588236</v>
      </c>
      <c r="L485">
        <f>IFERROR(K485*VLOOKUP(B485,商誉度正向!$B$1:$F$166,5,FALSE),0)</f>
        <v>7.9411764705882355</v>
      </c>
    </row>
    <row r="486" spans="1:12">
      <c r="A486" s="32">
        <v>22</v>
      </c>
      <c r="B486" s="25" t="s">
        <v>1500</v>
      </c>
      <c r="C486" s="25" t="s">
        <v>1474</v>
      </c>
      <c r="D486" s="25" t="s">
        <v>1471</v>
      </c>
      <c r="E486" s="25" t="s">
        <v>1756</v>
      </c>
      <c r="F486" s="25" t="s">
        <v>165</v>
      </c>
      <c r="G486" s="32">
        <v>2019</v>
      </c>
      <c r="H486" s="26" t="s">
        <v>2099</v>
      </c>
      <c r="I486" s="25">
        <v>10</v>
      </c>
      <c r="J486" s="25">
        <v>101</v>
      </c>
      <c r="K486">
        <f t="shared" si="7"/>
        <v>0.90196078431372551</v>
      </c>
      <c r="L486">
        <f>IFERROR(K486*VLOOKUP(B486,商誉度正向!$B$1:$F$166,5,FALSE),0)</f>
        <v>13.529411764705882</v>
      </c>
    </row>
    <row r="487" spans="1:12">
      <c r="A487" s="32">
        <v>23</v>
      </c>
      <c r="B487" s="25" t="s">
        <v>1502</v>
      </c>
      <c r="C487" s="25" t="s">
        <v>1467</v>
      </c>
      <c r="D487" s="25" t="s">
        <v>1471</v>
      </c>
      <c r="E487" s="25" t="s">
        <v>1617</v>
      </c>
      <c r="F487" s="25" t="s">
        <v>166</v>
      </c>
      <c r="G487" s="32">
        <v>2019</v>
      </c>
      <c r="H487" s="26" t="s">
        <v>2099</v>
      </c>
      <c r="I487" s="25">
        <v>16</v>
      </c>
      <c r="J487" s="25">
        <v>100</v>
      </c>
      <c r="K487">
        <f t="shared" si="7"/>
        <v>0.84158415841584155</v>
      </c>
      <c r="L487">
        <f>IFERROR(K487*VLOOKUP(B487,商誉度正向!$B$1:$F$166,5,FALSE),0)</f>
        <v>12.623762376237623</v>
      </c>
    </row>
    <row r="488" spans="1:12">
      <c r="A488" s="32">
        <v>24</v>
      </c>
      <c r="B488" s="25" t="s">
        <v>1503</v>
      </c>
      <c r="C488" s="25" t="s">
        <v>1467</v>
      </c>
      <c r="D488" s="25" t="s">
        <v>1471</v>
      </c>
      <c r="E488" s="25" t="s">
        <v>1652</v>
      </c>
      <c r="F488" s="25" t="s">
        <v>166</v>
      </c>
      <c r="G488" s="32">
        <v>2019</v>
      </c>
      <c r="H488" s="26" t="s">
        <v>2099</v>
      </c>
      <c r="I488" s="25">
        <v>28</v>
      </c>
      <c r="J488" s="25">
        <v>101</v>
      </c>
      <c r="K488">
        <f t="shared" si="7"/>
        <v>0.72549019607843135</v>
      </c>
      <c r="L488">
        <f>IFERROR(K488*VLOOKUP(B488,商誉度正向!$B$1:$F$166,5,FALSE),0)</f>
        <v>10.882352941176471</v>
      </c>
    </row>
    <row r="489" spans="1:12">
      <c r="A489" s="32">
        <v>25</v>
      </c>
      <c r="B489" s="25" t="s">
        <v>1691</v>
      </c>
      <c r="C489" s="25" t="s">
        <v>1467</v>
      </c>
      <c r="D489" s="25" t="s">
        <v>1471</v>
      </c>
      <c r="E489" s="25" t="s">
        <v>2086</v>
      </c>
      <c r="F489" s="25" t="s">
        <v>166</v>
      </c>
      <c r="G489" s="32">
        <v>2019</v>
      </c>
      <c r="H489" s="26" t="s">
        <v>2099</v>
      </c>
      <c r="I489" s="25">
        <v>150</v>
      </c>
      <c r="J489" s="25">
        <v>300</v>
      </c>
      <c r="K489">
        <f t="shared" si="7"/>
        <v>0.50166112956810638</v>
      </c>
      <c r="L489">
        <f>IFERROR(K489*VLOOKUP(B489,商誉度正向!$B$1:$F$166,5,FALSE),0)</f>
        <v>5.5182724252491706</v>
      </c>
    </row>
    <row r="490" spans="1:12">
      <c r="A490" s="32">
        <v>26</v>
      </c>
      <c r="B490" s="25" t="s">
        <v>1507</v>
      </c>
      <c r="C490" s="25" t="s">
        <v>1467</v>
      </c>
      <c r="D490" s="25" t="s">
        <v>1471</v>
      </c>
      <c r="E490" s="25" t="s">
        <v>1856</v>
      </c>
      <c r="F490" s="25" t="s">
        <v>166</v>
      </c>
      <c r="G490" s="32">
        <v>2019</v>
      </c>
      <c r="H490" s="26" t="s">
        <v>2099</v>
      </c>
      <c r="I490" s="25">
        <v>38</v>
      </c>
      <c r="J490" s="25">
        <v>150</v>
      </c>
      <c r="K490">
        <f t="shared" si="7"/>
        <v>0.7483443708609272</v>
      </c>
      <c r="L490">
        <f>IFERROR(K490*VLOOKUP(B490,商誉度正向!$B$1:$F$166,5,FALSE),0)</f>
        <v>11.225165562913908</v>
      </c>
    </row>
    <row r="491" spans="1:12">
      <c r="A491" s="32">
        <v>27</v>
      </c>
      <c r="B491" s="25" t="s">
        <v>1516</v>
      </c>
      <c r="C491" s="25" t="s">
        <v>1467</v>
      </c>
      <c r="D491" s="25" t="s">
        <v>1490</v>
      </c>
      <c r="E491" s="25" t="s">
        <v>2087</v>
      </c>
      <c r="F491" s="25" t="s">
        <v>166</v>
      </c>
      <c r="G491" s="32">
        <v>2019</v>
      </c>
      <c r="H491" s="26" t="s">
        <v>2099</v>
      </c>
      <c r="I491" s="25">
        <v>287</v>
      </c>
      <c r="J491" s="25">
        <v>500</v>
      </c>
      <c r="K491">
        <f t="shared" si="7"/>
        <v>0.42714570858283429</v>
      </c>
      <c r="L491">
        <f>IFERROR(K491*VLOOKUP(B491,商誉度正向!$B$1:$F$166,5,FALSE),0)</f>
        <v>9.397205588822354</v>
      </c>
    </row>
    <row r="492" spans="1:12">
      <c r="A492" s="32">
        <v>28</v>
      </c>
      <c r="B492" s="25" t="s">
        <v>2088</v>
      </c>
      <c r="C492" s="25" t="s">
        <v>1467</v>
      </c>
      <c r="D492" s="25" t="s">
        <v>1490</v>
      </c>
      <c r="E492" s="25" t="s">
        <v>1534</v>
      </c>
      <c r="F492" s="25" t="s">
        <v>166</v>
      </c>
      <c r="G492" s="32">
        <v>2019</v>
      </c>
      <c r="H492" s="26" t="s">
        <v>2099</v>
      </c>
      <c r="I492" s="25" t="s">
        <v>1534</v>
      </c>
      <c r="J492" s="25">
        <v>100</v>
      </c>
      <c r="K492" t="e">
        <f t="shared" si="7"/>
        <v>#VALUE!</v>
      </c>
      <c r="L492">
        <f>IFERROR(K492*VLOOKUP(B492,商誉度正向!$B$1:$F$166,5,FALSE),0)</f>
        <v>0</v>
      </c>
    </row>
    <row r="493" spans="1:12">
      <c r="A493" s="32">
        <v>29</v>
      </c>
      <c r="B493" s="25" t="s">
        <v>1696</v>
      </c>
      <c r="C493" s="25" t="s">
        <v>1467</v>
      </c>
      <c r="D493" s="25" t="s">
        <v>1697</v>
      </c>
      <c r="E493" s="25" t="s">
        <v>1690</v>
      </c>
      <c r="F493" s="25" t="s">
        <v>166</v>
      </c>
      <c r="G493" s="32">
        <v>2019</v>
      </c>
      <c r="H493" s="26" t="s">
        <v>2099</v>
      </c>
      <c r="I493" s="25">
        <v>54</v>
      </c>
      <c r="J493" s="25">
        <v>500</v>
      </c>
      <c r="K493">
        <f t="shared" si="7"/>
        <v>0.89221556886227549</v>
      </c>
      <c r="L493">
        <f>IFERROR(K493*VLOOKUP(B493,商誉度正向!$B$1:$F$166,5,FALSE),0)</f>
        <v>9.8143712574850301</v>
      </c>
    </row>
    <row r="494" spans="1:12">
      <c r="A494" s="32">
        <v>30</v>
      </c>
      <c r="B494" s="25" t="s">
        <v>2089</v>
      </c>
      <c r="C494" s="25" t="s">
        <v>1467</v>
      </c>
      <c r="D494" s="25" t="s">
        <v>1593</v>
      </c>
      <c r="E494" s="25" t="s">
        <v>1669</v>
      </c>
      <c r="F494" s="25" t="s">
        <v>166</v>
      </c>
      <c r="G494" s="32">
        <v>2019</v>
      </c>
      <c r="H494" s="26" t="s">
        <v>2099</v>
      </c>
      <c r="I494" s="25">
        <v>57</v>
      </c>
      <c r="J494" s="25">
        <v>100</v>
      </c>
      <c r="K494">
        <f t="shared" si="7"/>
        <v>0.4356435643564357</v>
      </c>
      <c r="L494">
        <f>IFERROR(K494*VLOOKUP(B494,商誉度正向!$B$1:$F$166,5,FALSE),0)</f>
        <v>4.7920792079207928</v>
      </c>
    </row>
    <row r="495" spans="1:12">
      <c r="A495" s="32">
        <v>31</v>
      </c>
      <c r="B495" s="25" t="s">
        <v>2090</v>
      </c>
      <c r="C495" s="25" t="s">
        <v>1467</v>
      </c>
      <c r="D495" s="25" t="s">
        <v>1593</v>
      </c>
      <c r="E495" s="25" t="s">
        <v>1666</v>
      </c>
      <c r="F495" s="25" t="s">
        <v>166</v>
      </c>
      <c r="G495" s="32">
        <v>2019</v>
      </c>
      <c r="H495" s="26" t="s">
        <v>2099</v>
      </c>
      <c r="I495" s="25">
        <v>14</v>
      </c>
      <c r="J495" s="25">
        <v>100</v>
      </c>
      <c r="K495">
        <f t="shared" si="7"/>
        <v>0.86138613861386137</v>
      </c>
      <c r="L495">
        <f>IFERROR(K495*VLOOKUP(B495,商誉度正向!$B$1:$F$166,5,FALSE),0)</f>
        <v>9.4752475247524757</v>
      </c>
    </row>
    <row r="496" spans="1:12">
      <c r="A496" s="32">
        <v>32</v>
      </c>
      <c r="B496" s="25" t="s">
        <v>2091</v>
      </c>
      <c r="C496" s="25" t="s">
        <v>1467</v>
      </c>
      <c r="D496" s="25" t="s">
        <v>1593</v>
      </c>
      <c r="E496" s="25" t="s">
        <v>2092</v>
      </c>
      <c r="F496" s="25" t="s">
        <v>166</v>
      </c>
      <c r="G496" s="32">
        <v>2019</v>
      </c>
      <c r="H496" s="26" t="s">
        <v>2099</v>
      </c>
      <c r="I496" s="25">
        <v>82</v>
      </c>
      <c r="J496" s="25">
        <v>100</v>
      </c>
      <c r="K496">
        <f t="shared" si="7"/>
        <v>0.18811881188118806</v>
      </c>
      <c r="L496">
        <f>IFERROR(K496*VLOOKUP(B496,商誉度正向!$B$1:$F$166,5,FALSE),0)</f>
        <v>2.0693069306930685</v>
      </c>
    </row>
    <row r="497" spans="1:12">
      <c r="A497" s="32">
        <v>33</v>
      </c>
      <c r="B497" s="25" t="s">
        <v>2093</v>
      </c>
      <c r="C497" s="25" t="s">
        <v>1467</v>
      </c>
      <c r="D497" s="25" t="s">
        <v>2094</v>
      </c>
      <c r="E497" s="25" t="s">
        <v>1722</v>
      </c>
      <c r="F497" s="25" t="s">
        <v>166</v>
      </c>
      <c r="G497" s="32">
        <v>2019</v>
      </c>
      <c r="H497" s="26" t="s">
        <v>2099</v>
      </c>
      <c r="I497" s="25">
        <v>49</v>
      </c>
      <c r="J497" s="25">
        <v>100</v>
      </c>
      <c r="K497">
        <f t="shared" si="7"/>
        <v>0.51485148514851486</v>
      </c>
      <c r="L497">
        <f>IFERROR(K497*VLOOKUP(B497,商誉度正向!$B$1:$F$166,5,FALSE),0)</f>
        <v>6.1782178217821784</v>
      </c>
    </row>
    <row r="498" spans="1:12">
      <c r="A498" s="32">
        <v>34</v>
      </c>
      <c r="B498" s="25" t="s">
        <v>2095</v>
      </c>
      <c r="C498" s="25" t="s">
        <v>1467</v>
      </c>
      <c r="D498" s="25" t="s">
        <v>2096</v>
      </c>
      <c r="E498" s="25" t="s">
        <v>2097</v>
      </c>
      <c r="F498" s="25" t="s">
        <v>166</v>
      </c>
      <c r="G498" s="32">
        <v>2019</v>
      </c>
      <c r="H498" s="26" t="s">
        <v>2099</v>
      </c>
      <c r="I498" s="25">
        <v>274</v>
      </c>
      <c r="J498" s="25">
        <v>500</v>
      </c>
      <c r="K498">
        <f t="shared" si="7"/>
        <v>0.45309381237524948</v>
      </c>
      <c r="L498">
        <f>IFERROR(K498*VLOOKUP(B498,商誉度正向!$B$1:$F$166,5,FALSE),0)</f>
        <v>6.796407185628742</v>
      </c>
    </row>
    <row r="499" spans="1:12">
      <c r="A499" s="32">
        <v>35</v>
      </c>
      <c r="B499" s="25" t="s">
        <v>1535</v>
      </c>
      <c r="C499" s="25" t="s">
        <v>1474</v>
      </c>
      <c r="D499" s="25" t="s">
        <v>1471</v>
      </c>
      <c r="E499" s="25" t="s">
        <v>1514</v>
      </c>
      <c r="F499" s="25" t="s">
        <v>165</v>
      </c>
      <c r="G499" s="32">
        <v>2018</v>
      </c>
      <c r="H499" s="26" t="s">
        <v>2099</v>
      </c>
      <c r="I499" s="25">
        <v>44</v>
      </c>
      <c r="J499" s="25">
        <v>101</v>
      </c>
      <c r="K499">
        <f t="shared" si="7"/>
        <v>0.56862745098039214</v>
      </c>
      <c r="L499">
        <f>IFERROR(K499*VLOOKUP(B499,商誉度正向!$B$1:$F$166,5,FALSE),0)</f>
        <v>6.2549019607843137</v>
      </c>
    </row>
    <row r="500" spans="1:12">
      <c r="A500" s="32">
        <v>36</v>
      </c>
      <c r="B500" s="25" t="s">
        <v>1540</v>
      </c>
      <c r="C500" s="25" t="s">
        <v>1467</v>
      </c>
      <c r="D500" s="25" t="s">
        <v>1490</v>
      </c>
      <c r="E500" s="25" t="s">
        <v>2098</v>
      </c>
      <c r="F500" s="25" t="s">
        <v>166</v>
      </c>
      <c r="G500" s="32">
        <v>2018</v>
      </c>
      <c r="H500" s="26" t="s">
        <v>2099</v>
      </c>
      <c r="I500" s="25">
        <v>263</v>
      </c>
      <c r="J500" s="25">
        <v>500</v>
      </c>
      <c r="K500">
        <f t="shared" si="7"/>
        <v>0.47504990019960081</v>
      </c>
      <c r="L500">
        <f>IFERROR(K500*VLOOKUP(B500,商誉度正向!$B$1:$F$166,5,FALSE),0)</f>
        <v>8.0758483033932134</v>
      </c>
    </row>
    <row r="501" spans="1:12">
      <c r="A501" s="32">
        <v>37</v>
      </c>
      <c r="B501" s="25" t="s">
        <v>1542</v>
      </c>
      <c r="C501" s="25" t="s">
        <v>1467</v>
      </c>
      <c r="D501" s="25" t="s">
        <v>1490</v>
      </c>
      <c r="E501" s="25" t="s">
        <v>2098</v>
      </c>
      <c r="F501" s="25" t="s">
        <v>166</v>
      </c>
      <c r="G501" s="32">
        <v>2018</v>
      </c>
      <c r="H501" s="26" t="s">
        <v>2099</v>
      </c>
      <c r="I501" s="25">
        <v>263</v>
      </c>
      <c r="J501" s="25">
        <v>500</v>
      </c>
      <c r="K501">
        <f t="shared" si="7"/>
        <v>0.47504990019960081</v>
      </c>
      <c r="L501">
        <f>IFERROR(K501*VLOOKUP(B501,商誉度正向!$B$1:$F$166,5,FALSE),0)</f>
        <v>8.0758483033932134</v>
      </c>
    </row>
    <row r="502" spans="1:12">
      <c r="A502" s="32">
        <v>1</v>
      </c>
      <c r="B502" s="25" t="s">
        <v>1466</v>
      </c>
      <c r="C502" s="25" t="s">
        <v>1467</v>
      </c>
      <c r="D502" s="25" t="s">
        <v>1468</v>
      </c>
      <c r="E502" s="25" t="s">
        <v>2101</v>
      </c>
      <c r="F502" s="25" t="s">
        <v>169</v>
      </c>
      <c r="G502" s="32">
        <v>2020</v>
      </c>
      <c r="H502" s="26" t="s">
        <v>2108</v>
      </c>
      <c r="I502" s="25">
        <v>1536</v>
      </c>
      <c r="J502" s="25">
        <v>2000</v>
      </c>
      <c r="K502">
        <f t="shared" si="7"/>
        <v>0.23238380809595205</v>
      </c>
      <c r="L502">
        <f>IFERROR(K502*VLOOKUP(B502,商誉度正向!$B$1:$F$166,5,FALSE),0)</f>
        <v>5.8095952023988016</v>
      </c>
    </row>
    <row r="503" spans="1:12">
      <c r="A503" s="32">
        <v>2</v>
      </c>
      <c r="B503" s="25" t="s">
        <v>2044</v>
      </c>
      <c r="C503" s="25" t="s">
        <v>1467</v>
      </c>
      <c r="D503" s="25" t="s">
        <v>2045</v>
      </c>
      <c r="E503" s="25" t="s">
        <v>2102</v>
      </c>
      <c r="F503" s="25" t="s">
        <v>169</v>
      </c>
      <c r="G503" s="32">
        <v>2020</v>
      </c>
      <c r="H503" s="26" t="s">
        <v>2108</v>
      </c>
      <c r="I503" s="25">
        <v>53</v>
      </c>
      <c r="J503" s="25">
        <v>100</v>
      </c>
      <c r="K503">
        <f t="shared" si="7"/>
        <v>0.47524752475247523</v>
      </c>
      <c r="L503">
        <f>IFERROR(K503*VLOOKUP(B503,商誉度正向!$B$1:$F$166,5,FALSE),0)</f>
        <v>5.7029702970297027</v>
      </c>
    </row>
    <row r="504" spans="1:12">
      <c r="A504" s="32">
        <v>3</v>
      </c>
      <c r="B504" s="25" t="s">
        <v>1479</v>
      </c>
      <c r="C504" s="25" t="s">
        <v>1474</v>
      </c>
      <c r="D504" s="25" t="s">
        <v>1480</v>
      </c>
      <c r="E504" s="25" t="s">
        <v>2103</v>
      </c>
      <c r="F504" s="25" t="s">
        <v>168</v>
      </c>
      <c r="G504" s="32">
        <v>2020</v>
      </c>
      <c r="H504" s="26" t="s">
        <v>2108</v>
      </c>
      <c r="I504" s="25">
        <v>414</v>
      </c>
      <c r="J504" s="25">
        <v>500</v>
      </c>
      <c r="K504">
        <f t="shared" si="7"/>
        <v>0.17365269461077848</v>
      </c>
      <c r="L504">
        <f>IFERROR(K504*VLOOKUP(B504,商誉度正向!$B$1:$F$166,5,FALSE),0)</f>
        <v>3.2994011976047912</v>
      </c>
    </row>
    <row r="505" spans="1:12">
      <c r="A505" s="32">
        <v>4</v>
      </c>
      <c r="B505" s="25" t="s">
        <v>1492</v>
      </c>
      <c r="C505" s="25" t="s">
        <v>1467</v>
      </c>
      <c r="D505" s="25" t="s">
        <v>1493</v>
      </c>
      <c r="E505" s="25" t="s">
        <v>1990</v>
      </c>
      <c r="F505" s="25" t="s">
        <v>169</v>
      </c>
      <c r="G505" s="32">
        <v>2020</v>
      </c>
      <c r="H505" s="26" t="s">
        <v>2108</v>
      </c>
      <c r="I505" s="25">
        <v>28</v>
      </c>
      <c r="J505" s="25">
        <v>100</v>
      </c>
      <c r="K505">
        <f t="shared" si="7"/>
        <v>0.72277227722772275</v>
      </c>
      <c r="L505">
        <f>IFERROR(K505*VLOOKUP(B505,商誉度正向!$B$1:$F$166,5,FALSE),0)</f>
        <v>10.841584158415841</v>
      </c>
    </row>
    <row r="506" spans="1:12">
      <c r="A506" s="32">
        <v>5</v>
      </c>
      <c r="B506" s="25" t="s">
        <v>1495</v>
      </c>
      <c r="C506" s="25" t="s">
        <v>1474</v>
      </c>
      <c r="D506" s="25" t="s">
        <v>1471</v>
      </c>
      <c r="E506" s="25" t="s">
        <v>1585</v>
      </c>
      <c r="F506" s="25" t="s">
        <v>168</v>
      </c>
      <c r="G506" s="32">
        <v>2019</v>
      </c>
      <c r="H506" s="26" t="s">
        <v>2109</v>
      </c>
      <c r="I506" s="25">
        <v>14</v>
      </c>
      <c r="J506" s="25">
        <v>40</v>
      </c>
      <c r="K506">
        <f t="shared" si="7"/>
        <v>0.65853658536585358</v>
      </c>
      <c r="L506">
        <f>IFERROR(K506*VLOOKUP(B506,商誉度正向!$B$1:$F$166,5,FALSE),0)</f>
        <v>9.8780487804878039</v>
      </c>
    </row>
    <row r="507" spans="1:12">
      <c r="A507" s="32">
        <v>6</v>
      </c>
      <c r="B507" s="25" t="s">
        <v>1500</v>
      </c>
      <c r="C507" s="25" t="s">
        <v>1474</v>
      </c>
      <c r="D507" s="25" t="s">
        <v>1471</v>
      </c>
      <c r="E507" s="25" t="s">
        <v>1989</v>
      </c>
      <c r="F507" s="25" t="s">
        <v>168</v>
      </c>
      <c r="G507" s="32">
        <v>2019</v>
      </c>
      <c r="H507" s="26" t="s">
        <v>2108</v>
      </c>
      <c r="I507" s="25">
        <v>13</v>
      </c>
      <c r="J507" s="25">
        <v>101</v>
      </c>
      <c r="K507">
        <f t="shared" si="7"/>
        <v>0.87254901960784315</v>
      </c>
      <c r="L507">
        <f>IFERROR(K507*VLOOKUP(B507,商誉度正向!$B$1:$F$166,5,FALSE),0)</f>
        <v>13.088235294117647</v>
      </c>
    </row>
    <row r="508" spans="1:12">
      <c r="A508" s="32">
        <v>7</v>
      </c>
      <c r="B508" s="25" t="s">
        <v>1502</v>
      </c>
      <c r="C508" s="25" t="s">
        <v>1467</v>
      </c>
      <c r="D508" s="25" t="s">
        <v>1471</v>
      </c>
      <c r="E508" s="25" t="s">
        <v>2104</v>
      </c>
      <c r="F508" s="25" t="s">
        <v>2105</v>
      </c>
      <c r="G508" s="32">
        <v>2019</v>
      </c>
      <c r="H508" s="26" t="s">
        <v>2108</v>
      </c>
      <c r="I508" s="25">
        <v>84</v>
      </c>
      <c r="J508" s="25">
        <v>100</v>
      </c>
      <c r="K508">
        <f t="shared" si="7"/>
        <v>0.16831683168316836</v>
      </c>
      <c r="L508">
        <f>IFERROR(K508*VLOOKUP(B508,商誉度正向!$B$1:$F$166,5,FALSE),0)</f>
        <v>2.5247524752475252</v>
      </c>
    </row>
    <row r="509" spans="1:12">
      <c r="A509" s="32">
        <v>8</v>
      </c>
      <c r="B509" s="25" t="s">
        <v>1503</v>
      </c>
      <c r="C509" s="25" t="s">
        <v>1467</v>
      </c>
      <c r="D509" s="25" t="s">
        <v>1471</v>
      </c>
      <c r="E509" s="25" t="s">
        <v>1724</v>
      </c>
      <c r="F509" s="25" t="s">
        <v>169</v>
      </c>
      <c r="G509" s="32">
        <v>2019</v>
      </c>
      <c r="H509" s="26" t="s">
        <v>2108</v>
      </c>
      <c r="I509" s="25">
        <v>59</v>
      </c>
      <c r="J509" s="25">
        <v>101</v>
      </c>
      <c r="K509">
        <f t="shared" si="7"/>
        <v>0.42156862745098034</v>
      </c>
      <c r="L509">
        <f>IFERROR(K509*VLOOKUP(B509,商誉度正向!$B$1:$F$166,5,FALSE),0)</f>
        <v>6.3235294117647047</v>
      </c>
    </row>
    <row r="510" spans="1:12">
      <c r="A510" s="32">
        <v>9</v>
      </c>
      <c r="B510" s="25" t="s">
        <v>1518</v>
      </c>
      <c r="C510" s="25" t="s">
        <v>1474</v>
      </c>
      <c r="D510" s="25" t="s">
        <v>1519</v>
      </c>
      <c r="E510" s="25" t="s">
        <v>1555</v>
      </c>
      <c r="F510" s="25" t="s">
        <v>168</v>
      </c>
      <c r="G510" s="32">
        <v>2019</v>
      </c>
      <c r="H510" s="26" t="s">
        <v>2108</v>
      </c>
      <c r="I510" s="25">
        <v>48</v>
      </c>
      <c r="J510" s="25">
        <v>100</v>
      </c>
      <c r="K510">
        <f t="shared" si="7"/>
        <v>0.52475247524752477</v>
      </c>
      <c r="L510">
        <f>IFERROR(K510*VLOOKUP(B510,商誉度正向!$B$1:$F$166,5,FALSE),0)</f>
        <v>6.8217821782178216</v>
      </c>
    </row>
    <row r="511" spans="1:12">
      <c r="A511" s="32">
        <v>10</v>
      </c>
      <c r="B511" s="25" t="s">
        <v>1523</v>
      </c>
      <c r="C511" s="25" t="s">
        <v>1467</v>
      </c>
      <c r="D511" s="25" t="s">
        <v>1524</v>
      </c>
      <c r="E511" s="25" t="s">
        <v>2106</v>
      </c>
      <c r="F511" s="25" t="s">
        <v>169</v>
      </c>
      <c r="G511" s="32">
        <v>2019</v>
      </c>
      <c r="H511" s="26" t="s">
        <v>2108</v>
      </c>
      <c r="I511" s="25">
        <v>71</v>
      </c>
      <c r="J511" s="25">
        <v>100</v>
      </c>
      <c r="K511">
        <f t="shared" si="7"/>
        <v>0.29702970297029707</v>
      </c>
      <c r="L511">
        <f>IFERROR(K511*VLOOKUP(B511,商誉度正向!$B$1:$F$166,5,FALSE),0)</f>
        <v>3.8613861386138622</v>
      </c>
    </row>
    <row r="512" spans="1:12">
      <c r="A512" s="32">
        <v>11</v>
      </c>
      <c r="B512" s="25" t="s">
        <v>1531</v>
      </c>
      <c r="C512" s="25" t="s">
        <v>1474</v>
      </c>
      <c r="D512" s="25" t="s">
        <v>1480</v>
      </c>
      <c r="E512" s="25" t="s">
        <v>2107</v>
      </c>
      <c r="F512" s="25" t="s">
        <v>168</v>
      </c>
      <c r="G512" s="32">
        <v>2019</v>
      </c>
      <c r="H512" s="26" t="s">
        <v>2108</v>
      </c>
      <c r="I512" s="25">
        <v>319</v>
      </c>
      <c r="J512" s="25">
        <v>500</v>
      </c>
      <c r="K512">
        <f t="shared" si="7"/>
        <v>0.36327345309381243</v>
      </c>
      <c r="L512">
        <f>IFERROR(K512*VLOOKUP(B512,商誉度正向!$B$1:$F$166,5,FALSE),0)</f>
        <v>4.3592814371257491</v>
      </c>
    </row>
    <row r="513" spans="1:12">
      <c r="A513" s="32">
        <v>12</v>
      </c>
      <c r="B513" s="25" t="s">
        <v>1535</v>
      </c>
      <c r="C513" s="25" t="s">
        <v>1474</v>
      </c>
      <c r="D513" s="25" t="s">
        <v>1471</v>
      </c>
      <c r="E513" s="25" t="s">
        <v>1731</v>
      </c>
      <c r="F513" s="25" t="s">
        <v>168</v>
      </c>
      <c r="G513" s="32">
        <v>2018</v>
      </c>
      <c r="H513" s="26" t="s">
        <v>2108</v>
      </c>
      <c r="I513" s="25">
        <v>11</v>
      </c>
      <c r="J513" s="25">
        <v>101</v>
      </c>
      <c r="K513">
        <f t="shared" si="7"/>
        <v>0.89215686274509798</v>
      </c>
      <c r="L513">
        <f>IFERROR(K513*VLOOKUP(B513,商誉度正向!$B$1:$F$166,5,FALSE),0)</f>
        <v>9.8137254901960773</v>
      </c>
    </row>
    <row r="514" spans="1:12">
      <c r="A514" s="32">
        <v>1</v>
      </c>
      <c r="B514" s="25" t="s">
        <v>1466</v>
      </c>
      <c r="C514" s="25" t="s">
        <v>1467</v>
      </c>
      <c r="D514" s="25" t="s">
        <v>1468</v>
      </c>
      <c r="E514" s="25" t="s">
        <v>2111</v>
      </c>
      <c r="F514" s="25" t="s">
        <v>172</v>
      </c>
      <c r="G514" s="32">
        <v>2020</v>
      </c>
      <c r="H514" s="26" t="s">
        <v>2116</v>
      </c>
      <c r="I514" s="25">
        <v>530</v>
      </c>
      <c r="J514" s="25">
        <v>2000</v>
      </c>
      <c r="K514">
        <f t="shared" si="7"/>
        <v>0.73513243378310844</v>
      </c>
      <c r="L514">
        <f>IFERROR(K514*VLOOKUP(B514,商誉度正向!$B$1:$F$166,5,FALSE),0)</f>
        <v>18.378310844577712</v>
      </c>
    </row>
    <row r="515" spans="1:12">
      <c r="A515" s="32">
        <v>2</v>
      </c>
      <c r="B515" s="25" t="s">
        <v>1708</v>
      </c>
      <c r="C515" s="25" t="s">
        <v>1467</v>
      </c>
      <c r="D515" s="25" t="s">
        <v>1709</v>
      </c>
      <c r="E515" s="25" t="s">
        <v>1890</v>
      </c>
      <c r="F515" s="25" t="s">
        <v>172</v>
      </c>
      <c r="G515" s="32">
        <v>2020</v>
      </c>
      <c r="H515" s="26" t="s">
        <v>2116</v>
      </c>
      <c r="I515" s="25">
        <v>55</v>
      </c>
      <c r="J515" s="25">
        <v>500</v>
      </c>
      <c r="K515">
        <f t="shared" si="7"/>
        <v>0.8902195608782435</v>
      </c>
      <c r="L515">
        <f>IFERROR(K515*VLOOKUP(B515,商誉度正向!$B$1:$F$166,5,FALSE),0)</f>
        <v>10.682634730538922</v>
      </c>
    </row>
    <row r="516" spans="1:12">
      <c r="A516" s="32">
        <v>3</v>
      </c>
      <c r="B516" s="25" t="s">
        <v>1473</v>
      </c>
      <c r="C516" s="25" t="s">
        <v>1474</v>
      </c>
      <c r="D516" s="25" t="s">
        <v>1475</v>
      </c>
      <c r="E516" s="25" t="s">
        <v>2037</v>
      </c>
      <c r="F516" s="25" t="s">
        <v>171</v>
      </c>
      <c r="G516" s="32">
        <v>2020</v>
      </c>
      <c r="H516" s="26" t="s">
        <v>2116</v>
      </c>
      <c r="I516" s="25">
        <v>89</v>
      </c>
      <c r="J516" s="25">
        <v>100</v>
      </c>
      <c r="K516">
        <f t="shared" si="7"/>
        <v>0.11881188118811881</v>
      </c>
      <c r="L516">
        <f>IFERROR(K516*VLOOKUP(B516,商誉度正向!$B$1:$F$166,5,FALSE),0)</f>
        <v>2.2574257425742572</v>
      </c>
    </row>
    <row r="517" spans="1:12">
      <c r="A517" s="32">
        <v>4</v>
      </c>
      <c r="B517" s="25" t="s">
        <v>2081</v>
      </c>
      <c r="C517" s="25" t="s">
        <v>1467</v>
      </c>
      <c r="D517" s="25" t="s">
        <v>2082</v>
      </c>
      <c r="E517" s="25" t="s">
        <v>2112</v>
      </c>
      <c r="F517" s="25" t="s">
        <v>172</v>
      </c>
      <c r="G517" s="32">
        <v>2020</v>
      </c>
      <c r="H517" s="26" t="s">
        <v>2116</v>
      </c>
      <c r="I517" s="25">
        <v>237</v>
      </c>
      <c r="J517" s="25">
        <v>237</v>
      </c>
      <c r="K517">
        <f t="shared" ref="K517:K545" si="8">1-I517/(J517+1)</f>
        <v>4.2016806722688926E-3</v>
      </c>
      <c r="L517">
        <f>IFERROR(K517*VLOOKUP(B517,商誉度正向!$B$1:$F$166,5,FALSE),0)</f>
        <v>6.302521008403339E-2</v>
      </c>
    </row>
    <row r="518" spans="1:12">
      <c r="A518" s="32">
        <v>5</v>
      </c>
      <c r="B518" s="25" t="s">
        <v>1598</v>
      </c>
      <c r="C518" s="25" t="s">
        <v>1467</v>
      </c>
      <c r="D518" s="25" t="s">
        <v>1599</v>
      </c>
      <c r="E518" s="25" t="s">
        <v>2036</v>
      </c>
      <c r="F518" s="25" t="s">
        <v>172</v>
      </c>
      <c r="G518" s="32">
        <v>2020</v>
      </c>
      <c r="H518" s="26" t="s">
        <v>2116</v>
      </c>
      <c r="I518" s="25">
        <v>75</v>
      </c>
      <c r="J518" s="25">
        <v>200</v>
      </c>
      <c r="K518">
        <f t="shared" si="8"/>
        <v>0.62686567164179108</v>
      </c>
      <c r="L518">
        <f>IFERROR(K518*VLOOKUP(B518,商誉度正向!$B$1:$F$166,5,FALSE),0)</f>
        <v>13.791044776119403</v>
      </c>
    </row>
    <row r="519" spans="1:12">
      <c r="A519" s="32">
        <v>6</v>
      </c>
      <c r="B519" s="25" t="s">
        <v>1484</v>
      </c>
      <c r="C519" s="25" t="s">
        <v>1467</v>
      </c>
      <c r="D519" s="25" t="s">
        <v>1485</v>
      </c>
      <c r="E519" s="25" t="s">
        <v>2113</v>
      </c>
      <c r="F519" s="25" t="s">
        <v>172</v>
      </c>
      <c r="G519" s="32">
        <v>2020</v>
      </c>
      <c r="H519" s="26" t="s">
        <v>2116</v>
      </c>
      <c r="I519" s="25">
        <v>492</v>
      </c>
      <c r="J519" s="25">
        <v>500</v>
      </c>
      <c r="K519">
        <f t="shared" si="8"/>
        <v>1.7964071856287456E-2</v>
      </c>
      <c r="L519">
        <f>IFERROR(K519*VLOOKUP(B519,商誉度正向!$B$1:$F$166,5,FALSE),0)</f>
        <v>0.34131736526946166</v>
      </c>
    </row>
    <row r="520" spans="1:12">
      <c r="A520" s="32">
        <v>7</v>
      </c>
      <c r="B520" s="25" t="s">
        <v>1492</v>
      </c>
      <c r="C520" s="25" t="s">
        <v>1467</v>
      </c>
      <c r="D520" s="25" t="s">
        <v>1493</v>
      </c>
      <c r="E520" s="25" t="s">
        <v>2114</v>
      </c>
      <c r="F520" s="25" t="s">
        <v>172</v>
      </c>
      <c r="G520" s="32">
        <v>2020</v>
      </c>
      <c r="H520" s="26" t="s">
        <v>2116</v>
      </c>
      <c r="I520" s="25">
        <v>3</v>
      </c>
      <c r="J520" s="25">
        <v>100</v>
      </c>
      <c r="K520">
        <f t="shared" si="8"/>
        <v>0.97029702970297027</v>
      </c>
      <c r="L520">
        <f>IFERROR(K520*VLOOKUP(B520,商誉度正向!$B$1:$F$166,5,FALSE),0)</f>
        <v>14.554455445544555</v>
      </c>
    </row>
    <row r="521" spans="1:12">
      <c r="A521" s="32">
        <v>8</v>
      </c>
      <c r="B521" s="25" t="s">
        <v>1500</v>
      </c>
      <c r="C521" s="25" t="s">
        <v>1474</v>
      </c>
      <c r="D521" s="25" t="s">
        <v>1471</v>
      </c>
      <c r="E521" s="25" t="s">
        <v>2114</v>
      </c>
      <c r="F521" s="25" t="s">
        <v>171</v>
      </c>
      <c r="G521" s="32">
        <v>2019</v>
      </c>
      <c r="H521" s="26" t="s">
        <v>2116</v>
      </c>
      <c r="I521" s="25">
        <v>3</v>
      </c>
      <c r="J521" s="25">
        <v>101</v>
      </c>
      <c r="K521">
        <f t="shared" si="8"/>
        <v>0.97058823529411764</v>
      </c>
      <c r="L521">
        <f>IFERROR(K521*VLOOKUP(B521,商誉度正向!$B$1:$F$166,5,FALSE),0)</f>
        <v>14.558823529411764</v>
      </c>
    </row>
    <row r="522" spans="1:12">
      <c r="A522" s="32">
        <v>9</v>
      </c>
      <c r="B522" s="25" t="s">
        <v>1502</v>
      </c>
      <c r="C522" s="25" t="s">
        <v>1467</v>
      </c>
      <c r="D522" s="25" t="s">
        <v>1471</v>
      </c>
      <c r="E522" s="25" t="s">
        <v>1897</v>
      </c>
      <c r="F522" s="25" t="s">
        <v>172</v>
      </c>
      <c r="G522" s="32">
        <v>2019</v>
      </c>
      <c r="H522" s="26" t="s">
        <v>2116</v>
      </c>
      <c r="I522" s="25">
        <v>27</v>
      </c>
      <c r="J522" s="25">
        <v>100</v>
      </c>
      <c r="K522">
        <f t="shared" si="8"/>
        <v>0.73267326732673266</v>
      </c>
      <c r="L522">
        <f>IFERROR(K522*VLOOKUP(B522,商誉度正向!$B$1:$F$166,5,FALSE),0)</f>
        <v>10.990099009900989</v>
      </c>
    </row>
    <row r="523" spans="1:12">
      <c r="A523" s="32">
        <v>10</v>
      </c>
      <c r="B523" s="25" t="s">
        <v>1503</v>
      </c>
      <c r="C523" s="25" t="s">
        <v>1467</v>
      </c>
      <c r="D523" s="25" t="s">
        <v>1471</v>
      </c>
      <c r="E523" s="25" t="s">
        <v>2102</v>
      </c>
      <c r="F523" s="25" t="s">
        <v>172</v>
      </c>
      <c r="G523" s="32">
        <v>2019</v>
      </c>
      <c r="H523" s="26" t="s">
        <v>2116</v>
      </c>
      <c r="I523" s="25">
        <v>53</v>
      </c>
      <c r="J523" s="25">
        <v>101</v>
      </c>
      <c r="K523">
        <f t="shared" si="8"/>
        <v>0.48039215686274506</v>
      </c>
      <c r="L523">
        <f>IFERROR(K523*VLOOKUP(B523,商誉度正向!$B$1:$F$166,5,FALSE),0)</f>
        <v>7.2058823529411757</v>
      </c>
    </row>
    <row r="524" spans="1:12">
      <c r="A524" s="32">
        <v>11</v>
      </c>
      <c r="B524" s="25" t="s">
        <v>1507</v>
      </c>
      <c r="C524" s="25" t="s">
        <v>1467</v>
      </c>
      <c r="D524" s="25" t="s">
        <v>1471</v>
      </c>
      <c r="E524" s="25" t="s">
        <v>1899</v>
      </c>
      <c r="F524" s="25" t="s">
        <v>172</v>
      </c>
      <c r="G524" s="32">
        <v>2019</v>
      </c>
      <c r="H524" s="26" t="s">
        <v>2116</v>
      </c>
      <c r="I524" s="25">
        <v>6</v>
      </c>
      <c r="J524" s="25">
        <v>150</v>
      </c>
      <c r="K524">
        <f t="shared" si="8"/>
        <v>0.96026490066225167</v>
      </c>
      <c r="L524">
        <f>IFERROR(K524*VLOOKUP(B524,商誉度正向!$B$1:$F$166,5,FALSE),0)</f>
        <v>14.403973509933776</v>
      </c>
    </row>
    <row r="525" spans="1:12">
      <c r="A525" s="32">
        <v>12</v>
      </c>
      <c r="B525" s="25" t="s">
        <v>1525</v>
      </c>
      <c r="C525" s="25" t="s">
        <v>1474</v>
      </c>
      <c r="D525" s="25" t="s">
        <v>1526</v>
      </c>
      <c r="E525" s="25" t="s">
        <v>2115</v>
      </c>
      <c r="F525" s="25">
        <v>999</v>
      </c>
      <c r="G525" s="32">
        <v>2019</v>
      </c>
      <c r="H525" s="26" t="s">
        <v>2116</v>
      </c>
      <c r="I525" s="25">
        <v>45</v>
      </c>
      <c r="J525" s="25">
        <v>100</v>
      </c>
      <c r="K525">
        <f t="shared" si="8"/>
        <v>0.5544554455445545</v>
      </c>
      <c r="L525">
        <f>IFERROR(K525*VLOOKUP(B525,商誉度正向!$B$1:$F$166,5,FALSE),0)</f>
        <v>7.207920792079209</v>
      </c>
    </row>
    <row r="526" spans="1:12">
      <c r="A526" s="32">
        <v>13</v>
      </c>
      <c r="B526" s="25" t="s">
        <v>1536</v>
      </c>
      <c r="C526" s="25" t="s">
        <v>1467</v>
      </c>
      <c r="D526" s="25" t="s">
        <v>1471</v>
      </c>
      <c r="E526" s="25" t="s">
        <v>1780</v>
      </c>
      <c r="F526" s="25" t="s">
        <v>172</v>
      </c>
      <c r="G526" s="32">
        <v>2018</v>
      </c>
      <c r="H526" s="26" t="s">
        <v>2116</v>
      </c>
      <c r="I526" s="25">
        <v>32</v>
      </c>
      <c r="J526" s="25">
        <v>100</v>
      </c>
      <c r="K526">
        <f t="shared" si="8"/>
        <v>0.68316831683168311</v>
      </c>
      <c r="L526">
        <f>IFERROR(K526*VLOOKUP(B526,商誉度正向!$B$1:$F$166,5,FALSE),0)</f>
        <v>7.5148514851485144</v>
      </c>
    </row>
    <row r="527" spans="1:12">
      <c r="A527" s="32">
        <v>1</v>
      </c>
      <c r="B527" s="25" t="s">
        <v>1568</v>
      </c>
      <c r="C527" s="25" t="s">
        <v>1467</v>
      </c>
      <c r="D527" s="25" t="s">
        <v>1569</v>
      </c>
      <c r="E527" s="25" t="s">
        <v>2118</v>
      </c>
      <c r="F527" s="25" t="s">
        <v>175</v>
      </c>
      <c r="G527" s="32">
        <v>2020</v>
      </c>
      <c r="H527" s="26" t="s">
        <v>2130</v>
      </c>
      <c r="I527" s="25">
        <v>123</v>
      </c>
      <c r="J527" s="25">
        <v>500</v>
      </c>
      <c r="K527">
        <f t="shared" si="8"/>
        <v>0.75449101796407181</v>
      </c>
      <c r="L527">
        <f>IFERROR(K527*VLOOKUP(B527,商誉度正向!$B$1:$F$166,5,FALSE),0)</f>
        <v>14.335329341317365</v>
      </c>
    </row>
    <row r="528" spans="1:12">
      <c r="A528" s="32">
        <v>2</v>
      </c>
      <c r="B528" s="25" t="s">
        <v>2119</v>
      </c>
      <c r="C528" s="25" t="s">
        <v>1467</v>
      </c>
      <c r="D528" s="25" t="s">
        <v>2120</v>
      </c>
      <c r="E528" s="25" t="s">
        <v>1935</v>
      </c>
      <c r="F528" s="25" t="s">
        <v>175</v>
      </c>
      <c r="G528" s="32">
        <v>2020</v>
      </c>
      <c r="H528" s="26" t="s">
        <v>2131</v>
      </c>
      <c r="I528" s="25">
        <v>2</v>
      </c>
      <c r="J528" s="25">
        <v>100</v>
      </c>
      <c r="K528">
        <f t="shared" si="8"/>
        <v>0.98019801980198018</v>
      </c>
      <c r="L528">
        <f>IFERROR(K528*VLOOKUP(B528,商誉度正向!$B$1:$F$166,5,FALSE),0)</f>
        <v>14.702970297029703</v>
      </c>
    </row>
    <row r="529" spans="1:12">
      <c r="A529" s="32">
        <v>3</v>
      </c>
      <c r="B529" s="25" t="s">
        <v>1833</v>
      </c>
      <c r="C529" s="25" t="s">
        <v>1467</v>
      </c>
      <c r="D529" s="25" t="s">
        <v>1647</v>
      </c>
      <c r="E529" s="25" t="s">
        <v>2121</v>
      </c>
      <c r="F529" s="25" t="s">
        <v>175</v>
      </c>
      <c r="G529" s="32">
        <v>2020</v>
      </c>
      <c r="H529" s="26" t="s">
        <v>2131</v>
      </c>
      <c r="I529" s="25">
        <v>165</v>
      </c>
      <c r="J529" s="25">
        <v>500</v>
      </c>
      <c r="K529">
        <f t="shared" si="8"/>
        <v>0.6706586826347305</v>
      </c>
      <c r="L529">
        <f>IFERROR(K529*VLOOKUP(B529,商誉度正向!$B$1:$F$166,5,FALSE),0)</f>
        <v>16.766467065868262</v>
      </c>
    </row>
    <row r="530" spans="1:12">
      <c r="A530" s="32">
        <v>4</v>
      </c>
      <c r="B530" s="25" t="s">
        <v>1683</v>
      </c>
      <c r="C530" s="25" t="s">
        <v>1467</v>
      </c>
      <c r="D530" s="25" t="s">
        <v>1684</v>
      </c>
      <c r="E530" s="25" t="s">
        <v>1988</v>
      </c>
      <c r="F530" s="25" t="s">
        <v>175</v>
      </c>
      <c r="G530" s="32">
        <v>2020</v>
      </c>
      <c r="H530" s="26" t="s">
        <v>2131</v>
      </c>
      <c r="I530" s="25">
        <v>4</v>
      </c>
      <c r="J530" s="25">
        <v>30</v>
      </c>
      <c r="K530">
        <f t="shared" si="8"/>
        <v>0.87096774193548387</v>
      </c>
      <c r="L530">
        <f>IFERROR(K530*VLOOKUP(B530,商誉度正向!$B$1:$F$166,5,FALSE),0)</f>
        <v>8.7096774193548381</v>
      </c>
    </row>
    <row r="531" spans="1:12">
      <c r="A531" s="32">
        <v>5</v>
      </c>
      <c r="B531" s="25" t="s">
        <v>1466</v>
      </c>
      <c r="C531" s="25" t="s">
        <v>1467</v>
      </c>
      <c r="D531" s="25" t="s">
        <v>1468</v>
      </c>
      <c r="E531" s="25" t="s">
        <v>2122</v>
      </c>
      <c r="F531" s="25" t="s">
        <v>175</v>
      </c>
      <c r="G531" s="32">
        <v>2020</v>
      </c>
      <c r="H531" s="26" t="s">
        <v>2131</v>
      </c>
      <c r="I531" s="25">
        <v>203</v>
      </c>
      <c r="J531" s="25">
        <v>2000</v>
      </c>
      <c r="K531">
        <f t="shared" si="8"/>
        <v>0.89855072463768115</v>
      </c>
      <c r="L531">
        <f>IFERROR(K531*VLOOKUP(B531,商誉度正向!$B$1:$F$166,5,FALSE),0)</f>
        <v>22.463768115942027</v>
      </c>
    </row>
    <row r="532" spans="1:12">
      <c r="A532" s="32">
        <v>6</v>
      </c>
      <c r="B532" s="25" t="s">
        <v>2081</v>
      </c>
      <c r="C532" s="25" t="s">
        <v>1467</v>
      </c>
      <c r="D532" s="25" t="s">
        <v>2082</v>
      </c>
      <c r="E532" s="25" t="s">
        <v>2123</v>
      </c>
      <c r="F532" s="25" t="s">
        <v>175</v>
      </c>
      <c r="G532" s="32">
        <v>2020</v>
      </c>
      <c r="H532" s="26" t="s">
        <v>2131</v>
      </c>
      <c r="I532" s="25">
        <v>236</v>
      </c>
      <c r="J532" s="25">
        <v>236</v>
      </c>
      <c r="K532">
        <f t="shared" si="8"/>
        <v>4.2194092827003704E-3</v>
      </c>
      <c r="L532">
        <f>IFERROR(K532*VLOOKUP(B532,商誉度正向!$B$1:$F$166,5,FALSE),0)</f>
        <v>6.3291139240505556E-2</v>
      </c>
    </row>
    <row r="533" spans="1:12">
      <c r="A533" s="32">
        <v>7</v>
      </c>
      <c r="B533" s="25" t="s">
        <v>1479</v>
      </c>
      <c r="C533" s="25" t="s">
        <v>1474</v>
      </c>
      <c r="D533" s="25" t="s">
        <v>1480</v>
      </c>
      <c r="E533" s="25" t="s">
        <v>2124</v>
      </c>
      <c r="F533" s="25" t="s">
        <v>174</v>
      </c>
      <c r="G533" s="32">
        <v>2020</v>
      </c>
      <c r="H533" s="26" t="s">
        <v>2131</v>
      </c>
      <c r="I533" s="25">
        <v>226</v>
      </c>
      <c r="J533" s="25">
        <v>500</v>
      </c>
      <c r="K533">
        <f t="shared" si="8"/>
        <v>0.54890219560878251</v>
      </c>
      <c r="L533">
        <f>IFERROR(K533*VLOOKUP(B533,商誉度正向!$B$1:$F$166,5,FALSE),0)</f>
        <v>10.429141716566868</v>
      </c>
    </row>
    <row r="534" spans="1:12">
      <c r="A534" s="32">
        <v>8</v>
      </c>
      <c r="B534" s="25" t="s">
        <v>1484</v>
      </c>
      <c r="C534" s="25" t="s">
        <v>1467</v>
      </c>
      <c r="D534" s="25" t="s">
        <v>1485</v>
      </c>
      <c r="E534" s="25" t="s">
        <v>2125</v>
      </c>
      <c r="F534" s="25" t="s">
        <v>175</v>
      </c>
      <c r="G534" s="32">
        <v>2020</v>
      </c>
      <c r="H534" s="26" t="s">
        <v>2131</v>
      </c>
      <c r="I534" s="25">
        <v>457</v>
      </c>
      <c r="J534" s="25">
        <v>500</v>
      </c>
      <c r="K534">
        <f t="shared" si="8"/>
        <v>8.7824351297405179E-2</v>
      </c>
      <c r="L534">
        <f>IFERROR(K534*VLOOKUP(B534,商誉度正向!$B$1:$F$166,5,FALSE),0)</f>
        <v>1.6686626746506983</v>
      </c>
    </row>
    <row r="535" spans="1:12">
      <c r="A535" s="32">
        <v>9</v>
      </c>
      <c r="B535" s="25" t="s">
        <v>1609</v>
      </c>
      <c r="C535" s="25" t="s">
        <v>1467</v>
      </c>
      <c r="D535" s="25" t="s">
        <v>1610</v>
      </c>
      <c r="E535" s="25" t="s">
        <v>1935</v>
      </c>
      <c r="F535" s="25" t="s">
        <v>175</v>
      </c>
      <c r="G535" s="32">
        <v>2020</v>
      </c>
      <c r="H535" s="26" t="s">
        <v>2131</v>
      </c>
      <c r="I535" s="25">
        <v>2</v>
      </c>
      <c r="J535" s="25">
        <v>100</v>
      </c>
      <c r="K535">
        <f t="shared" si="8"/>
        <v>0.98019801980198018</v>
      </c>
      <c r="L535">
        <f>IFERROR(K535*VLOOKUP(B535,商誉度正向!$B$1:$F$166,5,FALSE),0)</f>
        <v>12.742574257425742</v>
      </c>
    </row>
    <row r="536" spans="1:12">
      <c r="A536" s="32">
        <v>10</v>
      </c>
      <c r="B536" s="25" t="s">
        <v>1559</v>
      </c>
      <c r="C536" s="25" t="s">
        <v>1467</v>
      </c>
      <c r="D536" s="25" t="s">
        <v>1493</v>
      </c>
      <c r="E536" s="25" t="s">
        <v>1925</v>
      </c>
      <c r="F536" s="25" t="s">
        <v>175</v>
      </c>
      <c r="G536" s="32">
        <v>2020</v>
      </c>
      <c r="H536" s="26" t="s">
        <v>2131</v>
      </c>
      <c r="I536" s="25">
        <v>23</v>
      </c>
      <c r="J536" s="25">
        <v>100</v>
      </c>
      <c r="K536">
        <f t="shared" si="8"/>
        <v>0.7722772277227723</v>
      </c>
      <c r="L536">
        <f>IFERROR(K536*VLOOKUP(B536,商誉度正向!$B$1:$F$166,5,FALSE),0)</f>
        <v>11.584158415841584</v>
      </c>
    </row>
    <row r="537" spans="1:12">
      <c r="A537" s="32">
        <v>11</v>
      </c>
      <c r="B537" s="25" t="s">
        <v>1616</v>
      </c>
      <c r="C537" s="25" t="s">
        <v>1467</v>
      </c>
      <c r="D537" s="25" t="s">
        <v>1471</v>
      </c>
      <c r="E537" s="25" t="s">
        <v>1891</v>
      </c>
      <c r="F537" s="25" t="s">
        <v>175</v>
      </c>
      <c r="G537" s="32">
        <v>2019</v>
      </c>
      <c r="H537" s="26" t="s">
        <v>2131</v>
      </c>
      <c r="I537" s="25">
        <v>19</v>
      </c>
      <c r="J537" s="25">
        <v>50</v>
      </c>
      <c r="K537">
        <f t="shared" si="8"/>
        <v>0.62745098039215685</v>
      </c>
      <c r="L537">
        <f>IFERROR(K537*VLOOKUP(B537,商誉度正向!$B$1:$F$166,5,FALSE),0)</f>
        <v>9.4117647058823533</v>
      </c>
    </row>
    <row r="538" spans="1:12">
      <c r="A538" s="32">
        <v>12</v>
      </c>
      <c r="B538" s="25" t="s">
        <v>1502</v>
      </c>
      <c r="C538" s="25" t="s">
        <v>1467</v>
      </c>
      <c r="D538" s="25" t="s">
        <v>1471</v>
      </c>
      <c r="E538" s="25" t="s">
        <v>1550</v>
      </c>
      <c r="F538" s="25" t="s">
        <v>175</v>
      </c>
      <c r="G538" s="32">
        <v>2019</v>
      </c>
      <c r="H538" s="26" t="s">
        <v>2131</v>
      </c>
      <c r="I538" s="25">
        <v>12</v>
      </c>
      <c r="J538" s="25">
        <v>100</v>
      </c>
      <c r="K538">
        <f t="shared" si="8"/>
        <v>0.88118811881188119</v>
      </c>
      <c r="L538">
        <f>IFERROR(K538*VLOOKUP(B538,商誉度正向!$B$1:$F$166,5,FALSE),0)</f>
        <v>13.217821782178218</v>
      </c>
    </row>
    <row r="539" spans="1:12">
      <c r="A539" s="32">
        <v>13</v>
      </c>
      <c r="B539" s="25" t="s">
        <v>1619</v>
      </c>
      <c r="C539" s="25" t="s">
        <v>1467</v>
      </c>
      <c r="D539" s="25" t="s">
        <v>1471</v>
      </c>
      <c r="E539" s="25" t="s">
        <v>1565</v>
      </c>
      <c r="F539" s="25" t="s">
        <v>175</v>
      </c>
      <c r="G539" s="32">
        <v>2019</v>
      </c>
      <c r="H539" s="26" t="s">
        <v>2131</v>
      </c>
      <c r="I539" s="25">
        <v>25</v>
      </c>
      <c r="J539" s="25">
        <v>101</v>
      </c>
      <c r="K539">
        <f t="shared" si="8"/>
        <v>0.75490196078431371</v>
      </c>
      <c r="L539">
        <f>IFERROR(K539*VLOOKUP(B539,商誉度正向!$B$1:$F$166,5,FALSE),0)</f>
        <v>11.323529411764707</v>
      </c>
    </row>
    <row r="540" spans="1:12">
      <c r="A540" s="32">
        <v>14</v>
      </c>
      <c r="B540" s="25" t="s">
        <v>1691</v>
      </c>
      <c r="C540" s="25" t="s">
        <v>1467</v>
      </c>
      <c r="D540" s="25" t="s">
        <v>1471</v>
      </c>
      <c r="E540" s="25" t="s">
        <v>2126</v>
      </c>
      <c r="F540" s="25" t="s">
        <v>175</v>
      </c>
      <c r="G540" s="32">
        <v>2019</v>
      </c>
      <c r="H540" s="26" t="s">
        <v>2131</v>
      </c>
      <c r="I540" s="25">
        <v>160</v>
      </c>
      <c r="J540" s="25">
        <v>300</v>
      </c>
      <c r="K540">
        <f t="shared" si="8"/>
        <v>0.46843853820598003</v>
      </c>
      <c r="L540">
        <f>IFERROR(K540*VLOOKUP(B540,商誉度正向!$B$1:$F$166,5,FALSE),0)</f>
        <v>5.1528239202657806</v>
      </c>
    </row>
    <row r="541" spans="1:12">
      <c r="A541" s="32">
        <v>15</v>
      </c>
      <c r="B541" s="25" t="s">
        <v>2127</v>
      </c>
      <c r="C541" s="25" t="s">
        <v>1467</v>
      </c>
      <c r="D541" s="25" t="s">
        <v>1471</v>
      </c>
      <c r="E541" s="25" t="s">
        <v>2128</v>
      </c>
      <c r="F541" s="25" t="s">
        <v>175</v>
      </c>
      <c r="G541" s="32">
        <v>2019</v>
      </c>
      <c r="H541" s="26" t="s">
        <v>2131</v>
      </c>
      <c r="I541" s="25">
        <v>111</v>
      </c>
      <c r="J541" s="25">
        <v>500</v>
      </c>
      <c r="K541">
        <f t="shared" si="8"/>
        <v>0.77844311377245512</v>
      </c>
      <c r="L541">
        <f>IFERROR(K541*VLOOKUP(B541,商誉度正向!$B$1:$F$166,5,FALSE),0)</f>
        <v>11.676646706586826</v>
      </c>
    </row>
    <row r="542" spans="1:12">
      <c r="A542" s="32">
        <v>16</v>
      </c>
      <c r="B542" s="25" t="s">
        <v>2129</v>
      </c>
      <c r="C542" s="25" t="s">
        <v>1467</v>
      </c>
      <c r="D542" s="25" t="s">
        <v>1471</v>
      </c>
      <c r="E542" s="25" t="s">
        <v>1848</v>
      </c>
      <c r="F542" s="25" t="s">
        <v>175</v>
      </c>
      <c r="G542" s="32">
        <v>2019</v>
      </c>
      <c r="H542" s="26" t="s">
        <v>2131</v>
      </c>
      <c r="I542" s="25">
        <v>15</v>
      </c>
      <c r="J542" s="25">
        <v>101</v>
      </c>
      <c r="K542">
        <f t="shared" si="8"/>
        <v>0.8529411764705882</v>
      </c>
      <c r="L542">
        <f>IFERROR(K542*VLOOKUP(B542,商誉度正向!$B$1:$F$166,5,FALSE),0)</f>
        <v>12.794117647058822</v>
      </c>
    </row>
    <row r="543" spans="1:12">
      <c r="A543" s="32">
        <v>17</v>
      </c>
      <c r="B543" s="25" t="s">
        <v>1523</v>
      </c>
      <c r="C543" s="25" t="s">
        <v>1467</v>
      </c>
      <c r="D543" s="25" t="s">
        <v>1524</v>
      </c>
      <c r="E543" s="25" t="s">
        <v>1929</v>
      </c>
      <c r="F543" s="25" t="s">
        <v>175</v>
      </c>
      <c r="G543" s="32">
        <v>2019</v>
      </c>
      <c r="H543" s="26" t="s">
        <v>2131</v>
      </c>
      <c r="I543" s="25">
        <v>26</v>
      </c>
      <c r="J543" s="25">
        <v>100</v>
      </c>
      <c r="K543">
        <f t="shared" si="8"/>
        <v>0.74257425742574257</v>
      </c>
      <c r="L543">
        <f>IFERROR(K543*VLOOKUP(B543,商誉度正向!$B$1:$F$166,5,FALSE),0)</f>
        <v>9.653465346534654</v>
      </c>
    </row>
    <row r="544" spans="1:12">
      <c r="A544" s="32">
        <v>18</v>
      </c>
      <c r="B544" s="25" t="s">
        <v>1696</v>
      </c>
      <c r="C544" s="25" t="s">
        <v>1467</v>
      </c>
      <c r="D544" s="25" t="s">
        <v>1697</v>
      </c>
      <c r="E544" s="25" t="s">
        <v>2126</v>
      </c>
      <c r="F544" s="25" t="s">
        <v>175</v>
      </c>
      <c r="G544" s="32">
        <v>2019</v>
      </c>
      <c r="H544" s="26" t="s">
        <v>2131</v>
      </c>
      <c r="I544" s="25">
        <v>160</v>
      </c>
      <c r="J544" s="25">
        <v>500</v>
      </c>
      <c r="K544">
        <f t="shared" si="8"/>
        <v>0.68063872255489022</v>
      </c>
      <c r="L544">
        <f>IFERROR(K544*VLOOKUP(B544,商誉度正向!$B$1:$F$166,5,FALSE),0)</f>
        <v>7.487025948103792</v>
      </c>
    </row>
    <row r="545" spans="1:12">
      <c r="A545" s="32">
        <v>19</v>
      </c>
      <c r="B545" s="25" t="s">
        <v>1620</v>
      </c>
      <c r="C545" s="25" t="s">
        <v>1467</v>
      </c>
      <c r="D545" s="25" t="s">
        <v>1610</v>
      </c>
      <c r="E545" s="25" t="s">
        <v>1935</v>
      </c>
      <c r="F545" s="25" t="s">
        <v>175</v>
      </c>
      <c r="G545" s="32">
        <v>2019</v>
      </c>
      <c r="H545" s="26" t="s">
        <v>2131</v>
      </c>
      <c r="I545" s="25">
        <v>2</v>
      </c>
      <c r="J545" s="25">
        <v>100</v>
      </c>
      <c r="K545">
        <f t="shared" si="8"/>
        <v>0.98019801980198018</v>
      </c>
      <c r="L545">
        <f>IFERROR(K545*VLOOKUP(B545,商誉度正向!$B$1:$F$166,5,FALSE),0)</f>
        <v>12.742574257425742</v>
      </c>
    </row>
    <row r="546" spans="1:12">
      <c r="H546" s="26"/>
      <c r="I546" s="26"/>
      <c r="J546" s="26"/>
    </row>
    <row r="547" spans="1:12">
      <c r="H547" s="26"/>
      <c r="I547" s="26"/>
      <c r="J547" s="26"/>
    </row>
    <row r="548" spans="1:12">
      <c r="H548" s="26"/>
      <c r="I548" s="26"/>
      <c r="J548" s="26"/>
    </row>
    <row r="549" spans="1:12">
      <c r="H549" s="26"/>
      <c r="I549" s="26"/>
      <c r="J549" s="26"/>
    </row>
    <row r="550" spans="1:12">
      <c r="H550" s="26"/>
      <c r="I550" s="26"/>
      <c r="J550" s="26"/>
    </row>
    <row r="551" spans="1:12">
      <c r="H551" s="26"/>
      <c r="I551" s="26"/>
      <c r="J551" s="26"/>
    </row>
    <row r="552" spans="1:12">
      <c r="H552" s="26"/>
      <c r="I552" s="26"/>
      <c r="J552" s="26"/>
    </row>
    <row r="553" spans="1:12">
      <c r="H553" s="26"/>
      <c r="I553" s="26"/>
      <c r="J553" s="26"/>
    </row>
    <row r="554" spans="1:12">
      <c r="H554" s="26"/>
      <c r="I554" s="26"/>
      <c r="J554" s="26"/>
    </row>
    <row r="555" spans="1:12">
      <c r="H555" s="26"/>
      <c r="I555" s="26"/>
      <c r="J555" s="26"/>
    </row>
    <row r="556" spans="1:12">
      <c r="H556" s="26"/>
      <c r="I556" s="26"/>
      <c r="J556" s="26"/>
    </row>
    <row r="557" spans="1:12">
      <c r="H557" s="26"/>
      <c r="I557" s="26"/>
      <c r="J557" s="26"/>
    </row>
    <row r="558" spans="1:12">
      <c r="H558" s="26"/>
      <c r="I558" s="26"/>
      <c r="J558" s="26"/>
    </row>
    <row r="559" spans="1:12">
      <c r="H559" s="26"/>
      <c r="I559" s="26"/>
      <c r="J559" s="26"/>
    </row>
    <row r="560" spans="1:12">
      <c r="H560" s="26"/>
      <c r="I560" s="26"/>
      <c r="J560" s="26"/>
    </row>
    <row r="561" spans="8:10">
      <c r="H561" s="26"/>
      <c r="I561" s="26"/>
      <c r="J561" s="26"/>
    </row>
    <row r="562" spans="8:10">
      <c r="H562" s="26"/>
      <c r="I562" s="26"/>
      <c r="J562" s="26"/>
    </row>
    <row r="563" spans="8:10">
      <c r="H563" s="26"/>
      <c r="I563" s="26"/>
      <c r="J563" s="26"/>
    </row>
    <row r="564" spans="8:10">
      <c r="H564" s="26"/>
      <c r="I564" s="26"/>
      <c r="J564" s="26"/>
    </row>
    <row r="565" spans="8:10">
      <c r="H565" s="26"/>
      <c r="I565" s="26"/>
      <c r="J565" s="26"/>
    </row>
    <row r="566" spans="8:10">
      <c r="H566" s="26"/>
      <c r="I566" s="26"/>
      <c r="J566" s="26"/>
    </row>
    <row r="567" spans="8:10">
      <c r="H567" s="26"/>
      <c r="I567" s="26"/>
      <c r="J567" s="26"/>
    </row>
    <row r="568" spans="8:10">
      <c r="H568" s="26"/>
      <c r="I568" s="26"/>
      <c r="J568" s="26"/>
    </row>
    <row r="569" spans="8:10">
      <c r="H569" s="26"/>
      <c r="I569" s="26"/>
      <c r="J569" s="26"/>
    </row>
    <row r="570" spans="8:10">
      <c r="H570" s="26"/>
      <c r="I570" s="26"/>
      <c r="J570" s="26"/>
    </row>
    <row r="571" spans="8:10">
      <c r="H571" s="26"/>
      <c r="I571" s="26"/>
      <c r="J571" s="26"/>
    </row>
    <row r="572" spans="8:10">
      <c r="H572" s="26"/>
      <c r="I572" s="26"/>
      <c r="J572" s="26"/>
    </row>
    <row r="573" spans="8:10">
      <c r="H573" s="26"/>
      <c r="I573" s="26"/>
      <c r="J573" s="26"/>
    </row>
    <row r="574" spans="8:10">
      <c r="H574" s="26"/>
      <c r="I574" s="26"/>
      <c r="J574" s="26"/>
    </row>
    <row r="575" spans="8:10">
      <c r="H575" s="26"/>
      <c r="I575" s="26"/>
      <c r="J575" s="26"/>
    </row>
    <row r="576" spans="8:10">
      <c r="H576" s="26"/>
      <c r="I576" s="26"/>
      <c r="J576" s="26"/>
    </row>
    <row r="577" spans="8:10">
      <c r="H577" s="26"/>
      <c r="I577" s="26"/>
      <c r="J577" s="26"/>
    </row>
    <row r="578" spans="8:10">
      <c r="H578" s="26"/>
      <c r="I578" s="26"/>
      <c r="J578" s="26"/>
    </row>
    <row r="579" spans="8:10">
      <c r="H579" s="26"/>
      <c r="I579" s="26"/>
      <c r="J579" s="26"/>
    </row>
    <row r="580" spans="8:10">
      <c r="H580" s="26"/>
      <c r="I580" s="26"/>
      <c r="J580" s="26"/>
    </row>
    <row r="581" spans="8:10">
      <c r="H581" s="26"/>
      <c r="I581" s="26"/>
      <c r="J581" s="26"/>
    </row>
    <row r="582" spans="8:10">
      <c r="H582" s="26"/>
      <c r="I582" s="26"/>
      <c r="J582" s="26"/>
    </row>
    <row r="583" spans="8:10">
      <c r="H583" s="26"/>
      <c r="I583" s="26"/>
      <c r="J583" s="26"/>
    </row>
    <row r="584" spans="8:10">
      <c r="H584" s="26"/>
      <c r="I584" s="26"/>
      <c r="J584" s="26"/>
    </row>
    <row r="585" spans="8:10">
      <c r="H585" s="26"/>
      <c r="I585" s="26"/>
      <c r="J585" s="26"/>
    </row>
    <row r="586" spans="8:10">
      <c r="H586" s="26"/>
      <c r="I586" s="26"/>
      <c r="J586" s="26"/>
    </row>
    <row r="587" spans="8:10">
      <c r="H587" s="26"/>
      <c r="I587" s="26"/>
      <c r="J587" s="26"/>
    </row>
    <row r="588" spans="8:10">
      <c r="H588" s="26"/>
      <c r="I588" s="26"/>
      <c r="J588" s="26"/>
    </row>
    <row r="589" spans="8:10">
      <c r="H589" s="26"/>
      <c r="I589" s="26"/>
      <c r="J589" s="26"/>
    </row>
    <row r="590" spans="8:10">
      <c r="H590" s="26"/>
      <c r="I590" s="26"/>
      <c r="J590" s="26"/>
    </row>
    <row r="591" spans="8:10">
      <c r="H591" s="26"/>
      <c r="I591" s="26"/>
      <c r="J591" s="26"/>
    </row>
    <row r="592" spans="8:10">
      <c r="H592" s="26"/>
      <c r="I592" s="26"/>
      <c r="J592" s="26"/>
    </row>
    <row r="593" spans="8:10">
      <c r="H593" s="26"/>
      <c r="I593" s="26"/>
      <c r="J593" s="26"/>
    </row>
    <row r="594" spans="8:10">
      <c r="H594" s="26"/>
      <c r="I594" s="26"/>
      <c r="J594" s="26"/>
    </row>
    <row r="595" spans="8:10">
      <c r="H595" s="26"/>
      <c r="I595" s="26"/>
      <c r="J595" s="26"/>
    </row>
    <row r="596" spans="8:10">
      <c r="H596" s="26"/>
      <c r="I596" s="26"/>
      <c r="J596" s="26"/>
    </row>
    <row r="597" spans="8:10">
      <c r="H597" s="26"/>
      <c r="I597" s="26"/>
      <c r="J597" s="26"/>
    </row>
    <row r="598" spans="8:10">
      <c r="H598" s="26"/>
      <c r="I598" s="26"/>
      <c r="J598" s="26"/>
    </row>
    <row r="599" spans="8:10">
      <c r="H599" s="26"/>
      <c r="I599" s="26"/>
      <c r="J599" s="26"/>
    </row>
    <row r="600" spans="8:10">
      <c r="H600" s="26"/>
      <c r="I600" s="26"/>
      <c r="J600" s="26"/>
    </row>
    <row r="601" spans="8:10">
      <c r="H601" s="26"/>
      <c r="I601" s="26"/>
      <c r="J601" s="26"/>
    </row>
    <row r="602" spans="8:10">
      <c r="H602" s="26"/>
      <c r="I602" s="26"/>
      <c r="J602" s="26"/>
    </row>
    <row r="603" spans="8:10">
      <c r="H603" s="26"/>
      <c r="I603" s="26"/>
      <c r="J603" s="26"/>
    </row>
    <row r="604" spans="8:10">
      <c r="H604" s="26"/>
      <c r="I604" s="26"/>
      <c r="J604" s="26"/>
    </row>
    <row r="605" spans="8:10">
      <c r="H605" s="26"/>
      <c r="I605" s="26"/>
      <c r="J605" s="26"/>
    </row>
    <row r="606" spans="8:10">
      <c r="H606" s="26"/>
      <c r="I606" s="26"/>
      <c r="J606" s="26"/>
    </row>
    <row r="607" spans="8:10">
      <c r="H607" s="26"/>
      <c r="I607" s="26"/>
      <c r="J607" s="26"/>
    </row>
    <row r="608" spans="8:10">
      <c r="H608" s="26"/>
      <c r="I608" s="26"/>
      <c r="J608" s="26"/>
    </row>
    <row r="609" spans="8:10">
      <c r="H609" s="26"/>
      <c r="I609" s="26"/>
      <c r="J609" s="26"/>
    </row>
    <row r="610" spans="8:10">
      <c r="H610" s="26"/>
      <c r="I610" s="26"/>
      <c r="J610" s="26"/>
    </row>
    <row r="611" spans="8:10">
      <c r="H611" s="26"/>
      <c r="I611" s="26"/>
      <c r="J611" s="26"/>
    </row>
    <row r="612" spans="8:10">
      <c r="H612" s="26"/>
      <c r="I612" s="26"/>
      <c r="J612" s="26"/>
    </row>
    <row r="613" spans="8:10">
      <c r="H613" s="26"/>
      <c r="I613" s="26"/>
      <c r="J613" s="26"/>
    </row>
    <row r="614" spans="8:10">
      <c r="H614" s="26"/>
      <c r="I614" s="26"/>
      <c r="J614" s="26"/>
    </row>
    <row r="615" spans="8:10">
      <c r="H615" s="26"/>
      <c r="I615" s="26"/>
      <c r="J615" s="26"/>
    </row>
    <row r="616" spans="8:10">
      <c r="H616" s="26"/>
      <c r="I616" s="26"/>
      <c r="J616" s="26"/>
    </row>
    <row r="617" spans="8:10">
      <c r="H617" s="26"/>
      <c r="I617" s="26"/>
      <c r="J617" s="26"/>
    </row>
    <row r="618" spans="8:10">
      <c r="H618" s="26"/>
      <c r="I618" s="26"/>
      <c r="J618" s="26"/>
    </row>
    <row r="619" spans="8:10">
      <c r="H619" s="26"/>
      <c r="I619" s="26"/>
      <c r="J619" s="26"/>
    </row>
    <row r="620" spans="8:10">
      <c r="H620" s="26"/>
      <c r="I620" s="26"/>
      <c r="J620" s="26"/>
    </row>
    <row r="621" spans="8:10">
      <c r="H621" s="26"/>
      <c r="I621" s="26"/>
      <c r="J621" s="26"/>
    </row>
    <row r="622" spans="8:10">
      <c r="H622" s="26"/>
      <c r="I622" s="26"/>
      <c r="J622" s="26"/>
    </row>
    <row r="623" spans="8:10">
      <c r="H623" s="26"/>
      <c r="I623" s="26"/>
      <c r="J623" s="26"/>
    </row>
    <row r="624" spans="8:10">
      <c r="H624" s="26"/>
      <c r="I624" s="26"/>
      <c r="J624" s="26"/>
    </row>
    <row r="625" spans="8:10">
      <c r="H625" s="26"/>
      <c r="I625" s="26"/>
      <c r="J625" s="26"/>
    </row>
    <row r="626" spans="8:10">
      <c r="H626" s="26"/>
      <c r="I626" s="26"/>
      <c r="J626" s="26"/>
    </row>
    <row r="627" spans="8:10">
      <c r="H627" s="26"/>
      <c r="I627" s="26"/>
      <c r="J627" s="26"/>
    </row>
    <row r="628" spans="8:10">
      <c r="H628" s="26"/>
      <c r="I628" s="26"/>
      <c r="J628" s="26"/>
    </row>
    <row r="629" spans="8:10">
      <c r="H629" s="26"/>
      <c r="I629" s="26"/>
      <c r="J629" s="26"/>
    </row>
    <row r="630" spans="8:10">
      <c r="H630" s="26"/>
      <c r="I630" s="26"/>
      <c r="J630" s="26"/>
    </row>
    <row r="631" spans="8:10">
      <c r="H631" s="26"/>
      <c r="I631" s="26"/>
      <c r="J631" s="26"/>
    </row>
    <row r="632" spans="8:10">
      <c r="H632" s="26"/>
      <c r="I632" s="26"/>
      <c r="J632" s="26"/>
    </row>
    <row r="633" spans="8:10">
      <c r="H633" s="26"/>
      <c r="I633" s="26"/>
      <c r="J633" s="26"/>
    </row>
    <row r="634" spans="8:10">
      <c r="H634" s="26"/>
      <c r="I634" s="26"/>
      <c r="J634" s="26"/>
    </row>
    <row r="635" spans="8:10">
      <c r="H635" s="26"/>
      <c r="I635" s="26"/>
      <c r="J635" s="26"/>
    </row>
    <row r="636" spans="8:10">
      <c r="H636" s="26"/>
      <c r="I636" s="26"/>
      <c r="J636" s="26"/>
    </row>
    <row r="637" spans="8:10">
      <c r="H637" s="26"/>
      <c r="I637" s="26"/>
      <c r="J637" s="26"/>
    </row>
    <row r="638" spans="8:10">
      <c r="H638" s="26"/>
      <c r="I638" s="26"/>
      <c r="J638" s="26"/>
    </row>
    <row r="639" spans="8:10">
      <c r="H639" s="26"/>
      <c r="I639" s="26"/>
      <c r="J639" s="26"/>
    </row>
    <row r="640" spans="8:10">
      <c r="H640" s="26"/>
      <c r="I640" s="26"/>
      <c r="J640" s="26"/>
    </row>
    <row r="641" spans="8:10">
      <c r="H641" s="26"/>
      <c r="I641" s="26"/>
      <c r="J641" s="26"/>
    </row>
    <row r="642" spans="8:10">
      <c r="H642" s="26"/>
      <c r="I642" s="26"/>
      <c r="J642" s="26"/>
    </row>
    <row r="643" spans="8:10">
      <c r="H643" s="26"/>
      <c r="I643" s="26"/>
      <c r="J643" s="26"/>
    </row>
    <row r="644" spans="8:10">
      <c r="H644" s="26"/>
      <c r="I644" s="26"/>
      <c r="J644" s="26"/>
    </row>
    <row r="645" spans="8:10">
      <c r="H645" s="26"/>
      <c r="I645" s="26"/>
      <c r="J645" s="26"/>
    </row>
    <row r="646" spans="8:10">
      <c r="H646" s="26"/>
      <c r="I646" s="26"/>
      <c r="J646" s="26"/>
    </row>
    <row r="647" spans="8:10">
      <c r="H647" s="26"/>
      <c r="I647" s="26"/>
      <c r="J647" s="26"/>
    </row>
    <row r="648" spans="8:10">
      <c r="H648" s="26"/>
      <c r="I648" s="26"/>
      <c r="J648" s="26"/>
    </row>
    <row r="649" spans="8:10">
      <c r="H649" s="26"/>
      <c r="I649" s="26"/>
      <c r="J649" s="26"/>
    </row>
    <row r="650" spans="8:10">
      <c r="H650" s="26"/>
      <c r="I650" s="26"/>
      <c r="J650" s="26"/>
    </row>
    <row r="651" spans="8:10">
      <c r="H651" s="26"/>
      <c r="I651" s="26"/>
      <c r="J651" s="26"/>
    </row>
    <row r="652" spans="8:10">
      <c r="H652" s="26"/>
      <c r="I652" s="26"/>
      <c r="J652" s="26"/>
    </row>
    <row r="653" spans="8:10">
      <c r="H653" s="26"/>
      <c r="I653" s="26"/>
      <c r="J653" s="26"/>
    </row>
    <row r="654" spans="8:10">
      <c r="H654" s="26"/>
      <c r="I654" s="26"/>
      <c r="J654" s="26"/>
    </row>
    <row r="655" spans="8:10">
      <c r="H655" s="26"/>
      <c r="I655" s="26"/>
      <c r="J655" s="26"/>
    </row>
    <row r="656" spans="8:10">
      <c r="H656" s="26"/>
      <c r="I656" s="26"/>
      <c r="J656" s="26"/>
    </row>
    <row r="657" spans="8:10">
      <c r="H657" s="26"/>
      <c r="I657" s="26"/>
      <c r="J657" s="26"/>
    </row>
    <row r="658" spans="8:10">
      <c r="H658" s="26"/>
      <c r="I658" s="26"/>
      <c r="J658" s="26"/>
    </row>
    <row r="659" spans="8:10">
      <c r="H659" s="26"/>
      <c r="I659" s="26"/>
      <c r="J659" s="26"/>
    </row>
    <row r="660" spans="8:10">
      <c r="H660" s="26"/>
      <c r="I660" s="26"/>
      <c r="J660" s="26"/>
    </row>
    <row r="661" spans="8:10">
      <c r="H661" s="26"/>
      <c r="I661" s="26"/>
      <c r="J661" s="26"/>
    </row>
    <row r="662" spans="8:10">
      <c r="H662" s="26"/>
      <c r="I662" s="26"/>
      <c r="J662" s="26"/>
    </row>
    <row r="663" spans="8:10">
      <c r="H663" s="26"/>
      <c r="I663" s="26"/>
      <c r="J663" s="26"/>
    </row>
    <row r="664" spans="8:10">
      <c r="H664" s="26"/>
      <c r="I664" s="26"/>
      <c r="J664" s="26"/>
    </row>
    <row r="665" spans="8:10">
      <c r="H665" s="26"/>
      <c r="I665" s="26"/>
      <c r="J665" s="26"/>
    </row>
    <row r="666" spans="8:10">
      <c r="H666" s="26"/>
      <c r="I666" s="26"/>
      <c r="J666" s="26"/>
    </row>
    <row r="667" spans="8:10">
      <c r="H667" s="26"/>
      <c r="I667" s="26"/>
      <c r="J667" s="26"/>
    </row>
    <row r="668" spans="8:10">
      <c r="H668" s="26"/>
      <c r="I668" s="26"/>
      <c r="J668" s="26"/>
    </row>
    <row r="669" spans="8:10">
      <c r="H669" s="26"/>
      <c r="I669" s="26"/>
      <c r="J669" s="26"/>
    </row>
    <row r="670" spans="8:10">
      <c r="H670" s="26"/>
      <c r="I670" s="26"/>
      <c r="J670" s="26"/>
    </row>
    <row r="671" spans="8:10">
      <c r="H671" s="26"/>
      <c r="I671" s="26"/>
      <c r="J671" s="26"/>
    </row>
    <row r="672" spans="8:10">
      <c r="H672" s="26"/>
      <c r="I672" s="26"/>
      <c r="J672" s="26"/>
    </row>
    <row r="673" spans="8:10">
      <c r="H673" s="26"/>
      <c r="I673" s="26"/>
      <c r="J673" s="26"/>
    </row>
    <row r="674" spans="8:10">
      <c r="H674" s="26"/>
      <c r="I674" s="26"/>
      <c r="J674" s="26"/>
    </row>
    <row r="675" spans="8:10">
      <c r="H675" s="26"/>
      <c r="I675" s="26"/>
      <c r="J675" s="26"/>
    </row>
    <row r="676" spans="8:10">
      <c r="H676" s="26"/>
      <c r="I676" s="26"/>
      <c r="J676" s="26"/>
    </row>
    <row r="677" spans="8:10">
      <c r="H677" s="26"/>
      <c r="I677" s="26"/>
      <c r="J677" s="26"/>
    </row>
    <row r="678" spans="8:10">
      <c r="H678" s="26"/>
      <c r="I678" s="26"/>
      <c r="J678" s="26"/>
    </row>
    <row r="679" spans="8:10">
      <c r="H679" s="26"/>
      <c r="I679" s="26"/>
      <c r="J679" s="26"/>
    </row>
    <row r="680" spans="8:10">
      <c r="H680" s="26"/>
      <c r="I680" s="26"/>
      <c r="J680" s="26"/>
    </row>
    <row r="681" spans="8:10">
      <c r="H681" s="26"/>
      <c r="I681" s="26"/>
      <c r="J681" s="26"/>
    </row>
    <row r="682" spans="8:10">
      <c r="H682" s="26"/>
      <c r="I682" s="26"/>
      <c r="J682" s="26"/>
    </row>
    <row r="683" spans="8:10">
      <c r="H683" s="26"/>
      <c r="I683" s="26"/>
      <c r="J683" s="26"/>
    </row>
    <row r="684" spans="8:10">
      <c r="H684" s="26"/>
      <c r="I684" s="26"/>
      <c r="J684" s="26"/>
    </row>
    <row r="685" spans="8:10">
      <c r="H685" s="26"/>
      <c r="I685" s="26"/>
      <c r="J685" s="26"/>
    </row>
    <row r="686" spans="8:10">
      <c r="H686" s="26"/>
      <c r="I686" s="26"/>
      <c r="J686" s="26"/>
    </row>
    <row r="687" spans="8:10">
      <c r="H687" s="26"/>
      <c r="I687" s="26"/>
      <c r="J687" s="26"/>
    </row>
    <row r="688" spans="8:10">
      <c r="H688" s="26"/>
      <c r="I688" s="26"/>
      <c r="J688" s="26"/>
    </row>
    <row r="689" spans="8:10">
      <c r="H689" s="26"/>
      <c r="I689" s="26"/>
      <c r="J689" s="26"/>
    </row>
    <row r="690" spans="8:10">
      <c r="H690" s="26"/>
      <c r="I690" s="26"/>
      <c r="J690" s="26"/>
    </row>
    <row r="691" spans="8:10">
      <c r="H691" s="26"/>
      <c r="I691" s="26"/>
      <c r="J691" s="26"/>
    </row>
    <row r="692" spans="8:10">
      <c r="H692" s="26"/>
      <c r="I692" s="26"/>
      <c r="J692" s="26"/>
    </row>
    <row r="693" spans="8:10">
      <c r="H693" s="26"/>
      <c r="I693" s="26"/>
      <c r="J693" s="26"/>
    </row>
    <row r="694" spans="8:10">
      <c r="H694" s="26"/>
      <c r="I694" s="26"/>
      <c r="J694" s="26"/>
    </row>
    <row r="695" spans="8:10">
      <c r="H695" s="26"/>
      <c r="I695" s="26"/>
      <c r="J695" s="26"/>
    </row>
    <row r="696" spans="8:10">
      <c r="H696" s="26"/>
      <c r="I696" s="26"/>
      <c r="J696" s="26"/>
    </row>
    <row r="697" spans="8:10">
      <c r="H697" s="26"/>
      <c r="I697" s="26"/>
      <c r="J697" s="26"/>
    </row>
    <row r="698" spans="8:10">
      <c r="H698" s="26"/>
      <c r="I698" s="26"/>
      <c r="J698" s="26"/>
    </row>
    <row r="699" spans="8:10">
      <c r="H699" s="26"/>
      <c r="I699" s="26"/>
      <c r="J699" s="26"/>
    </row>
    <row r="700" spans="8:10">
      <c r="H700" s="26"/>
      <c r="I700" s="26"/>
      <c r="J700" s="26"/>
    </row>
    <row r="701" spans="8:10">
      <c r="H701" s="26"/>
      <c r="I701" s="26"/>
      <c r="J701" s="26"/>
    </row>
    <row r="702" spans="8:10">
      <c r="H702" s="26"/>
      <c r="I702" s="26"/>
      <c r="J702" s="26"/>
    </row>
    <row r="703" spans="8:10">
      <c r="H703" s="26"/>
      <c r="I703" s="26"/>
      <c r="J703" s="26"/>
    </row>
    <row r="704" spans="8:10">
      <c r="H704" s="26"/>
      <c r="I704" s="26"/>
      <c r="J704" s="26"/>
    </row>
    <row r="705" spans="8:10">
      <c r="H705" s="26"/>
      <c r="I705" s="26"/>
      <c r="J705" s="26"/>
    </row>
    <row r="706" spans="8:10">
      <c r="H706" s="26"/>
      <c r="I706" s="26"/>
      <c r="J706" s="26"/>
    </row>
    <row r="707" spans="8:10">
      <c r="H707" s="26"/>
      <c r="I707" s="26"/>
      <c r="J707" s="26"/>
    </row>
    <row r="708" spans="8:10">
      <c r="H708" s="26"/>
      <c r="I708" s="26"/>
      <c r="J708" s="26"/>
    </row>
    <row r="709" spans="8:10">
      <c r="H709" s="26"/>
      <c r="I709" s="26"/>
      <c r="J709" s="26"/>
    </row>
    <row r="710" spans="8:10">
      <c r="H710" s="26"/>
      <c r="I710" s="26"/>
      <c r="J710" s="26"/>
    </row>
    <row r="711" spans="8:10">
      <c r="H711" s="26"/>
      <c r="I711" s="26"/>
      <c r="J711" s="26"/>
    </row>
    <row r="712" spans="8:10">
      <c r="H712" s="26"/>
      <c r="I712" s="26"/>
      <c r="J712" s="26"/>
    </row>
    <row r="713" spans="8:10">
      <c r="H713" s="26"/>
      <c r="I713" s="26"/>
      <c r="J713" s="26"/>
    </row>
    <row r="714" spans="8:10">
      <c r="H714" s="26"/>
      <c r="I714" s="26"/>
      <c r="J714" s="26"/>
    </row>
    <row r="715" spans="8:10">
      <c r="H715" s="26"/>
      <c r="I715" s="26"/>
      <c r="J715" s="26"/>
    </row>
    <row r="716" spans="8:10">
      <c r="H716" s="26"/>
      <c r="I716" s="26"/>
      <c r="J716" s="26"/>
    </row>
    <row r="717" spans="8:10">
      <c r="H717" s="26"/>
      <c r="I717" s="26"/>
      <c r="J717" s="26"/>
    </row>
    <row r="718" spans="8:10">
      <c r="H718" s="26"/>
      <c r="I718" s="26"/>
      <c r="J718" s="26"/>
    </row>
    <row r="719" spans="8:10">
      <c r="H719" s="26"/>
      <c r="I719" s="26"/>
      <c r="J719" s="26"/>
    </row>
    <row r="720" spans="8:10">
      <c r="H720" s="26"/>
      <c r="I720" s="26"/>
      <c r="J720" s="26"/>
    </row>
    <row r="721" spans="8:10">
      <c r="H721" s="26"/>
      <c r="I721" s="26"/>
      <c r="J721" s="26"/>
    </row>
    <row r="722" spans="8:10">
      <c r="H722" s="26"/>
      <c r="I722" s="26"/>
      <c r="J722" s="26"/>
    </row>
    <row r="723" spans="8:10">
      <c r="H723" s="26"/>
      <c r="I723" s="26"/>
      <c r="J723" s="26"/>
    </row>
    <row r="724" spans="8:10">
      <c r="H724" s="26"/>
      <c r="I724" s="26"/>
      <c r="J724" s="26"/>
    </row>
    <row r="725" spans="8:10">
      <c r="H725" s="26"/>
      <c r="I725" s="26"/>
      <c r="J725" s="26"/>
    </row>
    <row r="726" spans="8:10">
      <c r="H726" s="26"/>
      <c r="I726" s="26"/>
      <c r="J726" s="26"/>
    </row>
    <row r="727" spans="8:10">
      <c r="H727" s="26"/>
      <c r="I727" s="26"/>
      <c r="J727" s="26"/>
    </row>
    <row r="728" spans="8:10">
      <c r="H728" s="26"/>
      <c r="I728" s="26"/>
      <c r="J728" s="26"/>
    </row>
    <row r="729" spans="8:10">
      <c r="H729" s="26"/>
      <c r="I729" s="26"/>
      <c r="J729" s="26"/>
    </row>
    <row r="730" spans="8:10">
      <c r="H730" s="26"/>
      <c r="I730" s="26"/>
      <c r="J730" s="26"/>
    </row>
    <row r="731" spans="8:10">
      <c r="H731" s="26"/>
      <c r="I731" s="26"/>
      <c r="J731" s="26"/>
    </row>
    <row r="732" spans="8:10">
      <c r="H732" s="26"/>
      <c r="I732" s="26"/>
      <c r="J732" s="26"/>
    </row>
    <row r="733" spans="8:10">
      <c r="H733" s="26"/>
      <c r="I733" s="26"/>
      <c r="J733" s="26"/>
    </row>
    <row r="734" spans="8:10">
      <c r="H734" s="26"/>
      <c r="I734" s="26"/>
      <c r="J734" s="26"/>
    </row>
    <row r="735" spans="8:10">
      <c r="H735" s="26"/>
      <c r="I735" s="26"/>
      <c r="J735" s="26"/>
    </row>
    <row r="736" spans="8:10">
      <c r="H736" s="26"/>
      <c r="I736" s="26"/>
      <c r="J736" s="26"/>
    </row>
    <row r="737" spans="8:10">
      <c r="H737" s="26"/>
      <c r="I737" s="26"/>
      <c r="J737" s="26"/>
    </row>
    <row r="738" spans="8:10">
      <c r="H738" s="26"/>
      <c r="I738" s="26"/>
      <c r="J738" s="26"/>
    </row>
    <row r="739" spans="8:10">
      <c r="H739" s="26"/>
      <c r="I739" s="26"/>
      <c r="J739" s="26"/>
    </row>
    <row r="740" spans="8:10">
      <c r="H740" s="26"/>
      <c r="I740" s="26"/>
      <c r="J740" s="26"/>
    </row>
    <row r="741" spans="8:10">
      <c r="H741" s="26"/>
      <c r="I741" s="26"/>
      <c r="J741" s="26"/>
    </row>
    <row r="742" spans="8:10">
      <c r="H742" s="26"/>
      <c r="I742" s="26"/>
      <c r="J742" s="26"/>
    </row>
    <row r="743" spans="8:10">
      <c r="H743" s="26"/>
      <c r="I743" s="26"/>
      <c r="J743" s="26"/>
    </row>
    <row r="744" spans="8:10">
      <c r="H744" s="26"/>
      <c r="I744" s="26"/>
      <c r="J744" s="26"/>
    </row>
    <row r="745" spans="8:10">
      <c r="H745" s="26"/>
      <c r="I745" s="26"/>
      <c r="J745" s="26"/>
    </row>
    <row r="746" spans="8:10">
      <c r="H746" s="26"/>
      <c r="I746" s="26"/>
      <c r="J746" s="26"/>
    </row>
    <row r="747" spans="8:10">
      <c r="H747" s="26"/>
      <c r="I747" s="26"/>
      <c r="J747" s="26"/>
    </row>
    <row r="748" spans="8:10">
      <c r="H748" s="26"/>
      <c r="I748" s="26"/>
      <c r="J748" s="26"/>
    </row>
    <row r="749" spans="8:10">
      <c r="H749" s="26"/>
      <c r="I749" s="26"/>
      <c r="J749" s="26"/>
    </row>
    <row r="750" spans="8:10">
      <c r="H750" s="26"/>
      <c r="I750" s="26"/>
      <c r="J750" s="26"/>
    </row>
    <row r="751" spans="8:10">
      <c r="H751" s="26"/>
      <c r="I751" s="26"/>
      <c r="J751" s="26"/>
    </row>
    <row r="752" spans="8:10">
      <c r="H752" s="26"/>
      <c r="I752" s="26"/>
      <c r="J752" s="26"/>
    </row>
    <row r="753" spans="8:10">
      <c r="H753" s="26"/>
      <c r="I753" s="26"/>
      <c r="J753" s="26"/>
    </row>
    <row r="754" spans="8:10">
      <c r="H754" s="26"/>
      <c r="I754" s="26"/>
      <c r="J754" s="26"/>
    </row>
    <row r="755" spans="8:10">
      <c r="H755" s="26"/>
      <c r="I755" s="26"/>
      <c r="J755" s="26"/>
    </row>
    <row r="756" spans="8:10">
      <c r="H756" s="26"/>
      <c r="I756" s="26"/>
      <c r="J756" s="26"/>
    </row>
    <row r="757" spans="8:10">
      <c r="H757" s="26"/>
      <c r="I757" s="26"/>
      <c r="J757" s="26"/>
    </row>
    <row r="758" spans="8:10">
      <c r="H758" s="26"/>
      <c r="I758" s="26"/>
      <c r="J758" s="26"/>
    </row>
    <row r="759" spans="8:10">
      <c r="H759" s="26"/>
      <c r="I759" s="26"/>
      <c r="J759" s="26"/>
    </row>
    <row r="760" spans="8:10">
      <c r="H760" s="26"/>
      <c r="I760" s="26"/>
      <c r="J760" s="26"/>
    </row>
    <row r="761" spans="8:10">
      <c r="H761" s="26"/>
      <c r="I761" s="26"/>
      <c r="J761" s="26"/>
    </row>
    <row r="762" spans="8:10">
      <c r="H762" s="26"/>
      <c r="I762" s="26"/>
      <c r="J762" s="26"/>
    </row>
    <row r="763" spans="8:10">
      <c r="H763" s="26"/>
      <c r="I763" s="26"/>
      <c r="J763" s="26"/>
    </row>
    <row r="764" spans="8:10">
      <c r="H764" s="26"/>
      <c r="I764" s="26"/>
      <c r="J764" s="26"/>
    </row>
    <row r="765" spans="8:10">
      <c r="H765" s="26"/>
      <c r="I765" s="26"/>
      <c r="J765" s="26"/>
    </row>
    <row r="766" spans="8:10">
      <c r="H766" s="26"/>
      <c r="I766" s="26"/>
      <c r="J766" s="26"/>
    </row>
    <row r="767" spans="8:10">
      <c r="H767" s="26"/>
      <c r="I767" s="26"/>
      <c r="J767" s="26"/>
    </row>
    <row r="768" spans="8:10">
      <c r="H768" s="26"/>
      <c r="I768" s="26"/>
      <c r="J768" s="26"/>
    </row>
    <row r="769" spans="8:10">
      <c r="H769" s="26"/>
      <c r="I769" s="26"/>
      <c r="J769" s="26"/>
    </row>
    <row r="770" spans="8:10">
      <c r="H770" s="26"/>
      <c r="I770" s="26"/>
      <c r="J770" s="26"/>
    </row>
    <row r="771" spans="8:10">
      <c r="H771" s="26"/>
      <c r="I771" s="26"/>
      <c r="J771" s="26"/>
    </row>
    <row r="772" spans="8:10">
      <c r="H772" s="26"/>
      <c r="I772" s="26"/>
      <c r="J772" s="26"/>
    </row>
    <row r="773" spans="8:10">
      <c r="H773" s="26"/>
      <c r="I773" s="26"/>
      <c r="J773" s="26"/>
    </row>
    <row r="774" spans="8:10">
      <c r="H774" s="26"/>
      <c r="I774" s="26"/>
      <c r="J774" s="26"/>
    </row>
    <row r="775" spans="8:10">
      <c r="H775" s="26"/>
      <c r="I775" s="26"/>
      <c r="J775" s="26"/>
    </row>
    <row r="776" spans="8:10">
      <c r="H776" s="26"/>
      <c r="I776" s="26"/>
      <c r="J776" s="26"/>
    </row>
    <row r="777" spans="8:10">
      <c r="H777" s="26"/>
      <c r="I777" s="26"/>
      <c r="J777" s="26"/>
    </row>
    <row r="778" spans="8:10">
      <c r="H778" s="26"/>
      <c r="I778" s="26"/>
      <c r="J778" s="26"/>
    </row>
    <row r="779" spans="8:10">
      <c r="H779" s="26"/>
      <c r="I779" s="26"/>
      <c r="J779" s="26"/>
    </row>
    <row r="780" spans="8:10">
      <c r="H780" s="26"/>
      <c r="I780" s="26"/>
      <c r="J780" s="26"/>
    </row>
    <row r="781" spans="8:10">
      <c r="H781" s="26"/>
      <c r="I781" s="26"/>
      <c r="J781" s="26"/>
    </row>
    <row r="782" spans="8:10">
      <c r="H782" s="26"/>
      <c r="I782" s="26"/>
      <c r="J782" s="26"/>
    </row>
    <row r="783" spans="8:10">
      <c r="H783" s="26"/>
      <c r="I783" s="26"/>
      <c r="J783" s="26"/>
    </row>
    <row r="784" spans="8:10">
      <c r="H784" s="26"/>
      <c r="I784" s="26"/>
      <c r="J784" s="26"/>
    </row>
    <row r="785" spans="8:10">
      <c r="H785" s="26"/>
      <c r="I785" s="26"/>
      <c r="J785" s="26"/>
    </row>
    <row r="786" spans="8:10">
      <c r="H786" s="26"/>
      <c r="I786" s="26"/>
      <c r="J786" s="26"/>
    </row>
    <row r="787" spans="8:10">
      <c r="H787" s="26"/>
      <c r="I787" s="26"/>
      <c r="J787" s="26"/>
    </row>
    <row r="788" spans="8:10">
      <c r="H788" s="26"/>
      <c r="I788" s="26"/>
      <c r="J788" s="26"/>
    </row>
    <row r="789" spans="8:10">
      <c r="H789" s="26"/>
      <c r="I789" s="26"/>
      <c r="J789" s="26"/>
    </row>
    <row r="790" spans="8:10">
      <c r="H790" s="26"/>
      <c r="I790" s="26"/>
      <c r="J790" s="26"/>
    </row>
    <row r="791" spans="8:10">
      <c r="H791" s="26"/>
      <c r="I791" s="26"/>
      <c r="J791" s="26"/>
    </row>
    <row r="792" spans="8:10">
      <c r="H792" s="26"/>
      <c r="I792" s="26"/>
      <c r="J792" s="26"/>
    </row>
    <row r="793" spans="8:10">
      <c r="H793" s="26"/>
      <c r="I793" s="26"/>
      <c r="J793" s="26"/>
    </row>
    <row r="794" spans="8:10">
      <c r="H794" s="26"/>
      <c r="I794" s="26"/>
      <c r="J794" s="26"/>
    </row>
    <row r="795" spans="8:10">
      <c r="H795" s="26"/>
      <c r="I795" s="26"/>
      <c r="J795" s="26"/>
    </row>
    <row r="796" spans="8:10">
      <c r="H796" s="26"/>
      <c r="I796" s="26"/>
      <c r="J796" s="26"/>
    </row>
    <row r="797" spans="8:10">
      <c r="H797" s="26"/>
      <c r="I797" s="26"/>
      <c r="J797" s="26"/>
    </row>
    <row r="798" spans="8:10">
      <c r="H798" s="26"/>
      <c r="I798" s="26"/>
      <c r="J798" s="26"/>
    </row>
    <row r="799" spans="8:10">
      <c r="H799" s="26"/>
      <c r="I799" s="26"/>
      <c r="J799" s="26"/>
    </row>
    <row r="800" spans="8:10">
      <c r="H800" s="26"/>
      <c r="I800" s="26"/>
      <c r="J800" s="26"/>
    </row>
    <row r="801" spans="8:10">
      <c r="H801" s="26"/>
      <c r="I801" s="26"/>
      <c r="J801" s="26"/>
    </row>
    <row r="802" spans="8:10">
      <c r="H802" s="26"/>
      <c r="I802" s="26"/>
      <c r="J802" s="26"/>
    </row>
    <row r="803" spans="8:10">
      <c r="H803" s="26"/>
      <c r="I803" s="26"/>
      <c r="J803" s="26"/>
    </row>
    <row r="804" spans="8:10">
      <c r="H804" s="26"/>
      <c r="I804" s="26"/>
      <c r="J804" s="26"/>
    </row>
    <row r="805" spans="8:10">
      <c r="H805" s="26"/>
      <c r="I805" s="26"/>
      <c r="J805" s="26"/>
    </row>
    <row r="806" spans="8:10">
      <c r="H806" s="26"/>
      <c r="I806" s="26"/>
      <c r="J806" s="26"/>
    </row>
    <row r="807" spans="8:10">
      <c r="H807" s="26"/>
      <c r="I807" s="26"/>
      <c r="J807" s="26"/>
    </row>
    <row r="808" spans="8:10">
      <c r="H808" s="26"/>
      <c r="I808" s="26"/>
      <c r="J808" s="26"/>
    </row>
    <row r="809" spans="8:10">
      <c r="H809" s="26"/>
      <c r="I809" s="26"/>
      <c r="J809" s="26"/>
    </row>
    <row r="810" spans="8:10">
      <c r="H810" s="26"/>
      <c r="I810" s="26"/>
      <c r="J810" s="26"/>
    </row>
    <row r="811" spans="8:10">
      <c r="H811" s="26"/>
      <c r="I811" s="26"/>
      <c r="J811" s="26"/>
    </row>
    <row r="812" spans="8:10">
      <c r="H812" s="26"/>
      <c r="I812" s="26"/>
      <c r="J812" s="26"/>
    </row>
    <row r="813" spans="8:10">
      <c r="H813" s="26"/>
      <c r="I813" s="26"/>
      <c r="J813" s="26"/>
    </row>
    <row r="814" spans="8:10">
      <c r="H814" s="26"/>
      <c r="I814" s="26"/>
      <c r="J814" s="26"/>
    </row>
    <row r="815" spans="8:10">
      <c r="H815" s="26"/>
      <c r="I815" s="26"/>
      <c r="J815" s="26"/>
    </row>
    <row r="816" spans="8:10">
      <c r="H816" s="26"/>
      <c r="I816" s="26"/>
      <c r="J816" s="26"/>
    </row>
    <row r="817" spans="8:10">
      <c r="H817" s="26"/>
      <c r="I817" s="26"/>
      <c r="J817" s="26"/>
    </row>
    <row r="818" spans="8:10">
      <c r="H818" s="26"/>
      <c r="I818" s="26"/>
      <c r="J818" s="26"/>
    </row>
    <row r="819" spans="8:10">
      <c r="H819" s="26"/>
      <c r="I819" s="26"/>
      <c r="J819" s="26"/>
    </row>
    <row r="820" spans="8:10">
      <c r="H820" s="26"/>
      <c r="I820" s="26"/>
      <c r="J820" s="26"/>
    </row>
    <row r="821" spans="8:10">
      <c r="H821" s="26"/>
      <c r="I821" s="26"/>
      <c r="J821" s="26"/>
    </row>
    <row r="822" spans="8:10">
      <c r="H822" s="26"/>
      <c r="I822" s="26"/>
      <c r="J822" s="26"/>
    </row>
    <row r="823" spans="8:10">
      <c r="H823" s="26"/>
      <c r="I823" s="26"/>
      <c r="J823" s="26"/>
    </row>
    <row r="824" spans="8:10">
      <c r="H824" s="26"/>
      <c r="I824" s="26"/>
      <c r="J824" s="26"/>
    </row>
    <row r="825" spans="8:10">
      <c r="H825" s="26"/>
      <c r="I825" s="26"/>
      <c r="J825" s="26"/>
    </row>
    <row r="826" spans="8:10">
      <c r="H826" s="26"/>
      <c r="I826" s="26"/>
      <c r="J826" s="26"/>
    </row>
    <row r="827" spans="8:10">
      <c r="H827" s="26"/>
      <c r="I827" s="26"/>
      <c r="J827" s="26"/>
    </row>
    <row r="828" spans="8:10">
      <c r="H828" s="26"/>
      <c r="I828" s="26"/>
      <c r="J828" s="26"/>
    </row>
    <row r="829" spans="8:10">
      <c r="H829" s="26"/>
      <c r="I829" s="26"/>
      <c r="J829" s="26"/>
    </row>
    <row r="830" spans="8:10">
      <c r="H830" s="26"/>
      <c r="I830" s="26"/>
      <c r="J830" s="26"/>
    </row>
    <row r="831" spans="8:10">
      <c r="H831" s="26"/>
      <c r="I831" s="26"/>
      <c r="J831" s="26"/>
    </row>
    <row r="832" spans="8:10">
      <c r="H832" s="26"/>
      <c r="I832" s="26"/>
      <c r="J832" s="26"/>
    </row>
    <row r="833" spans="8:10">
      <c r="H833" s="26"/>
      <c r="I833" s="26"/>
      <c r="J833" s="26"/>
    </row>
    <row r="834" spans="8:10">
      <c r="H834" s="26"/>
      <c r="I834" s="26"/>
      <c r="J834" s="26"/>
    </row>
    <row r="835" spans="8:10">
      <c r="H835" s="26"/>
      <c r="I835" s="26"/>
      <c r="J835" s="26"/>
    </row>
    <row r="836" spans="8:10">
      <c r="H836" s="26"/>
      <c r="I836" s="26"/>
      <c r="J836" s="26"/>
    </row>
    <row r="837" spans="8:10">
      <c r="H837" s="26"/>
      <c r="I837" s="26"/>
      <c r="J837" s="26"/>
    </row>
    <row r="838" spans="8:10">
      <c r="H838" s="26"/>
      <c r="I838" s="26"/>
      <c r="J838" s="26"/>
    </row>
    <row r="839" spans="8:10">
      <c r="H839" s="26"/>
      <c r="I839" s="26"/>
      <c r="J839" s="26"/>
    </row>
    <row r="840" spans="8:10">
      <c r="H840" s="26"/>
      <c r="I840" s="26"/>
      <c r="J840" s="26"/>
    </row>
    <row r="841" spans="8:10">
      <c r="H841" s="26"/>
      <c r="I841" s="26"/>
      <c r="J841" s="26"/>
    </row>
    <row r="842" spans="8:10">
      <c r="H842" s="26"/>
      <c r="I842" s="26"/>
      <c r="J842" s="26"/>
    </row>
    <row r="843" spans="8:10">
      <c r="H843" s="26"/>
      <c r="I843" s="26"/>
      <c r="J843" s="26"/>
    </row>
    <row r="844" spans="8:10">
      <c r="H844" s="26"/>
      <c r="I844" s="26"/>
      <c r="J844" s="26"/>
    </row>
    <row r="845" spans="8:10">
      <c r="H845" s="26"/>
      <c r="I845" s="26"/>
      <c r="J845" s="26"/>
    </row>
    <row r="846" spans="8:10">
      <c r="H846" s="26"/>
      <c r="I846" s="26"/>
      <c r="J846" s="26"/>
    </row>
    <row r="847" spans="8:10">
      <c r="H847" s="26"/>
      <c r="I847" s="26"/>
      <c r="J847" s="26"/>
    </row>
    <row r="848" spans="8:10">
      <c r="H848" s="26"/>
      <c r="I848" s="26"/>
      <c r="J848" s="26"/>
    </row>
    <row r="849" spans="8:10">
      <c r="H849" s="26"/>
      <c r="I849" s="26"/>
      <c r="J849" s="26"/>
    </row>
    <row r="850" spans="8:10">
      <c r="H850" s="26"/>
      <c r="I850" s="26"/>
      <c r="J850" s="26"/>
    </row>
    <row r="851" spans="8:10">
      <c r="H851" s="26"/>
      <c r="I851" s="26"/>
      <c r="J851" s="26"/>
    </row>
    <row r="852" spans="8:10">
      <c r="H852" s="26"/>
      <c r="I852" s="26"/>
      <c r="J852" s="26"/>
    </row>
    <row r="853" spans="8:10">
      <c r="H853" s="26"/>
      <c r="I853" s="26"/>
      <c r="J853" s="26"/>
    </row>
    <row r="854" spans="8:10">
      <c r="H854" s="26"/>
      <c r="I854" s="26"/>
      <c r="J854" s="26"/>
    </row>
    <row r="855" spans="8:10">
      <c r="H855" s="26"/>
      <c r="I855" s="26"/>
      <c r="J855" s="26"/>
    </row>
    <row r="856" spans="8:10">
      <c r="H856" s="26"/>
      <c r="I856" s="26"/>
      <c r="J856" s="26"/>
    </row>
    <row r="857" spans="8:10">
      <c r="H857" s="26"/>
      <c r="I857" s="26"/>
      <c r="J857" s="26"/>
    </row>
    <row r="858" spans="8:10">
      <c r="H858" s="26"/>
      <c r="I858" s="26"/>
      <c r="J858" s="26"/>
    </row>
    <row r="859" spans="8:10">
      <c r="H859" s="26"/>
      <c r="I859" s="26"/>
      <c r="J859" s="26"/>
    </row>
    <row r="860" spans="8:10">
      <c r="H860" s="26"/>
      <c r="I860" s="26"/>
      <c r="J860" s="26"/>
    </row>
    <row r="861" spans="8:10">
      <c r="H861" s="26"/>
      <c r="I861" s="26"/>
      <c r="J861" s="26"/>
    </row>
    <row r="862" spans="8:10">
      <c r="H862" s="26"/>
      <c r="I862" s="26"/>
      <c r="J862" s="26"/>
    </row>
    <row r="863" spans="8:10">
      <c r="H863" s="26"/>
      <c r="I863" s="26"/>
      <c r="J863" s="26"/>
    </row>
    <row r="864" spans="8:10">
      <c r="H864" s="26"/>
      <c r="I864" s="26"/>
      <c r="J864" s="26"/>
    </row>
    <row r="865" spans="8:10">
      <c r="H865" s="26"/>
      <c r="I865" s="26"/>
      <c r="J865" s="26"/>
    </row>
    <row r="866" spans="8:10">
      <c r="H866" s="26"/>
      <c r="I866" s="26"/>
      <c r="J866" s="26"/>
    </row>
    <row r="867" spans="8:10">
      <c r="H867" s="26"/>
      <c r="I867" s="26"/>
      <c r="J867" s="26"/>
    </row>
    <row r="868" spans="8:10">
      <c r="H868" s="26"/>
      <c r="I868" s="26"/>
      <c r="J868" s="26"/>
    </row>
    <row r="869" spans="8:10">
      <c r="H869" s="26"/>
      <c r="I869" s="26"/>
      <c r="J869" s="26"/>
    </row>
    <row r="870" spans="8:10">
      <c r="H870" s="26"/>
      <c r="I870" s="26"/>
      <c r="J870" s="26"/>
    </row>
    <row r="871" spans="8:10">
      <c r="H871" s="26"/>
      <c r="I871" s="26"/>
      <c r="J871" s="26"/>
    </row>
    <row r="872" spans="8:10">
      <c r="H872" s="26"/>
      <c r="I872" s="26"/>
      <c r="J872" s="26"/>
    </row>
    <row r="873" spans="8:10">
      <c r="H873" s="26"/>
      <c r="I873" s="26"/>
      <c r="J873" s="26"/>
    </row>
    <row r="874" spans="8:10">
      <c r="H874" s="26"/>
      <c r="I874" s="26"/>
      <c r="J874" s="26"/>
    </row>
    <row r="875" spans="8:10">
      <c r="H875" s="26"/>
      <c r="I875" s="26"/>
      <c r="J875" s="26"/>
    </row>
    <row r="876" spans="8:10">
      <c r="H876" s="26"/>
      <c r="I876" s="26"/>
      <c r="J876" s="26"/>
    </row>
    <row r="877" spans="8:10">
      <c r="H877" s="26"/>
      <c r="I877" s="26"/>
      <c r="J877" s="26"/>
    </row>
    <row r="878" spans="8:10">
      <c r="H878" s="26"/>
      <c r="I878" s="26"/>
      <c r="J878" s="26"/>
    </row>
    <row r="879" spans="8:10">
      <c r="H879" s="26"/>
      <c r="I879" s="26"/>
      <c r="J879" s="26"/>
    </row>
    <row r="880" spans="8:10">
      <c r="H880" s="26"/>
      <c r="I880" s="26"/>
      <c r="J880" s="26"/>
    </row>
    <row r="881" spans="8:10">
      <c r="H881" s="26"/>
      <c r="I881" s="26"/>
      <c r="J881" s="26"/>
    </row>
    <row r="882" spans="8:10">
      <c r="H882" s="26"/>
      <c r="I882" s="26"/>
      <c r="J882" s="26"/>
    </row>
    <row r="883" spans="8:10">
      <c r="H883" s="26"/>
      <c r="I883" s="26"/>
      <c r="J883" s="26"/>
    </row>
    <row r="884" spans="8:10">
      <c r="H884" s="26"/>
      <c r="I884" s="26"/>
      <c r="J884" s="26"/>
    </row>
    <row r="885" spans="8:10">
      <c r="H885" s="26"/>
      <c r="I885" s="26"/>
      <c r="J885" s="26"/>
    </row>
    <row r="886" spans="8:10">
      <c r="H886" s="26"/>
      <c r="I886" s="26"/>
      <c r="J886" s="26"/>
    </row>
    <row r="887" spans="8:10">
      <c r="H887" s="26"/>
      <c r="I887" s="26"/>
      <c r="J887" s="26"/>
    </row>
    <row r="888" spans="8:10">
      <c r="H888" s="26"/>
      <c r="I888" s="26"/>
      <c r="J888" s="26"/>
    </row>
    <row r="889" spans="8:10">
      <c r="H889" s="26"/>
      <c r="I889" s="26"/>
      <c r="J889" s="26"/>
    </row>
    <row r="890" spans="8:10">
      <c r="H890" s="26"/>
      <c r="I890" s="26"/>
      <c r="J890" s="26"/>
    </row>
    <row r="891" spans="8:10">
      <c r="H891" s="26"/>
      <c r="I891" s="26"/>
      <c r="J891" s="26"/>
    </row>
    <row r="892" spans="8:10">
      <c r="H892" s="26"/>
      <c r="I892" s="26"/>
      <c r="J892" s="26"/>
    </row>
    <row r="893" spans="8:10">
      <c r="H893" s="26"/>
      <c r="I893" s="26"/>
      <c r="J893" s="26"/>
    </row>
    <row r="894" spans="8:10">
      <c r="H894" s="26"/>
      <c r="I894" s="26"/>
      <c r="J894" s="26"/>
    </row>
    <row r="895" spans="8:10">
      <c r="H895" s="26"/>
      <c r="I895" s="26"/>
      <c r="J895" s="26"/>
    </row>
    <row r="896" spans="8:10">
      <c r="H896" s="26"/>
      <c r="I896" s="26"/>
      <c r="J896" s="26"/>
    </row>
    <row r="897" spans="8:10">
      <c r="H897" s="26"/>
      <c r="I897" s="26"/>
      <c r="J897" s="26"/>
    </row>
    <row r="898" spans="8:10">
      <c r="H898" s="26"/>
      <c r="I898" s="26"/>
      <c r="J898" s="26"/>
    </row>
    <row r="899" spans="8:10">
      <c r="H899" s="26"/>
      <c r="I899" s="26"/>
      <c r="J899" s="26"/>
    </row>
    <row r="900" spans="8:10">
      <c r="H900" s="26"/>
      <c r="I900" s="26"/>
      <c r="J900" s="26"/>
    </row>
    <row r="901" spans="8:10">
      <c r="H901" s="26"/>
      <c r="I901" s="26"/>
      <c r="J901" s="26"/>
    </row>
    <row r="902" spans="8:10">
      <c r="H902" s="26"/>
      <c r="I902" s="26"/>
      <c r="J902" s="26"/>
    </row>
    <row r="903" spans="8:10">
      <c r="H903" s="26"/>
      <c r="I903" s="26"/>
      <c r="J903" s="26"/>
    </row>
    <row r="904" spans="8:10">
      <c r="H904" s="26"/>
      <c r="I904" s="26"/>
      <c r="J904" s="26"/>
    </row>
    <row r="905" spans="8:10">
      <c r="H905" s="26"/>
      <c r="I905" s="26"/>
      <c r="J905" s="26"/>
    </row>
    <row r="906" spans="8:10">
      <c r="H906" s="26"/>
      <c r="I906" s="26"/>
      <c r="J906" s="26"/>
    </row>
    <row r="907" spans="8:10">
      <c r="H907" s="26"/>
      <c r="I907" s="26"/>
      <c r="J907" s="26"/>
    </row>
    <row r="908" spans="8:10">
      <c r="H908" s="26"/>
      <c r="I908" s="26"/>
      <c r="J908" s="26"/>
    </row>
    <row r="909" spans="8:10">
      <c r="H909" s="26"/>
      <c r="I909" s="26"/>
      <c r="J909" s="26"/>
    </row>
    <row r="910" spans="8:10">
      <c r="H910" s="26"/>
      <c r="I910" s="26"/>
      <c r="J910" s="26"/>
    </row>
    <row r="911" spans="8:10">
      <c r="H911" s="26"/>
      <c r="I911" s="26"/>
      <c r="J911" s="26"/>
    </row>
    <row r="912" spans="8:10">
      <c r="H912" s="26"/>
      <c r="I912" s="26"/>
      <c r="J912" s="26"/>
    </row>
    <row r="913" spans="8:10">
      <c r="H913" s="26"/>
      <c r="I913" s="26"/>
      <c r="J913" s="26"/>
    </row>
    <row r="914" spans="8:10">
      <c r="H914" s="26"/>
      <c r="I914" s="26"/>
      <c r="J914" s="26"/>
    </row>
    <row r="915" spans="8:10">
      <c r="H915" s="26"/>
      <c r="I915" s="26"/>
      <c r="J915" s="26"/>
    </row>
    <row r="916" spans="8:10">
      <c r="H916" s="26"/>
      <c r="I916" s="26"/>
      <c r="J916" s="26"/>
    </row>
    <row r="917" spans="8:10">
      <c r="H917" s="26"/>
      <c r="I917" s="26"/>
      <c r="J917" s="26"/>
    </row>
    <row r="918" spans="8:10">
      <c r="H918" s="26"/>
      <c r="I918" s="26"/>
      <c r="J918" s="26"/>
    </row>
    <row r="919" spans="8:10">
      <c r="H919" s="26"/>
      <c r="I919" s="26"/>
      <c r="J919" s="26"/>
    </row>
    <row r="920" spans="8:10">
      <c r="H920" s="26"/>
      <c r="I920" s="26"/>
      <c r="J920" s="26"/>
    </row>
    <row r="921" spans="8:10">
      <c r="H921" s="26"/>
      <c r="I921" s="26"/>
      <c r="J921" s="26"/>
    </row>
    <row r="922" spans="8:10">
      <c r="H922" s="26"/>
      <c r="I922" s="26"/>
      <c r="J922" s="26"/>
    </row>
    <row r="923" spans="8:10">
      <c r="H923" s="26"/>
      <c r="I923" s="26"/>
      <c r="J923" s="26"/>
    </row>
    <row r="924" spans="8:10">
      <c r="H924" s="26"/>
      <c r="I924" s="26"/>
      <c r="J924" s="26"/>
    </row>
    <row r="925" spans="8:10">
      <c r="H925" s="26"/>
      <c r="I925" s="26"/>
      <c r="J925" s="26"/>
    </row>
    <row r="926" spans="8:10">
      <c r="H926" s="26"/>
      <c r="I926" s="26"/>
      <c r="J926" s="26"/>
    </row>
    <row r="927" spans="8:10">
      <c r="H927" s="26"/>
      <c r="I927" s="26"/>
      <c r="J927" s="26"/>
    </row>
    <row r="928" spans="8:10">
      <c r="H928" s="26"/>
      <c r="I928" s="26"/>
      <c r="J928" s="26"/>
    </row>
    <row r="929" spans="8:10">
      <c r="H929" s="26"/>
      <c r="I929" s="26"/>
      <c r="J929" s="26"/>
    </row>
    <row r="930" spans="8:10">
      <c r="H930" s="26"/>
      <c r="I930" s="26"/>
      <c r="J930" s="26"/>
    </row>
    <row r="931" spans="8:10">
      <c r="H931" s="26"/>
      <c r="I931" s="26"/>
      <c r="J931" s="26"/>
    </row>
    <row r="932" spans="8:10">
      <c r="H932" s="26"/>
      <c r="I932" s="26"/>
      <c r="J932" s="26"/>
    </row>
    <row r="933" spans="8:10">
      <c r="H933" s="26"/>
      <c r="I933" s="26"/>
      <c r="J933" s="26"/>
    </row>
    <row r="934" spans="8:10">
      <c r="H934" s="26"/>
      <c r="I934" s="26"/>
      <c r="J934" s="26"/>
    </row>
    <row r="935" spans="8:10">
      <c r="H935" s="26"/>
      <c r="I935" s="26"/>
      <c r="J935" s="26"/>
    </row>
    <row r="936" spans="8:10">
      <c r="H936" s="26"/>
      <c r="I936" s="26"/>
      <c r="J936" s="26"/>
    </row>
    <row r="937" spans="8:10">
      <c r="H937" s="26"/>
      <c r="I937" s="26"/>
      <c r="J937" s="26"/>
    </row>
    <row r="938" spans="8:10">
      <c r="H938" s="26"/>
      <c r="I938" s="26"/>
      <c r="J938" s="26"/>
    </row>
    <row r="939" spans="8:10">
      <c r="H939" s="26"/>
      <c r="I939" s="26"/>
      <c r="J939" s="26"/>
    </row>
    <row r="940" spans="8:10">
      <c r="H940" s="26"/>
      <c r="I940" s="26"/>
      <c r="J940" s="26"/>
    </row>
    <row r="941" spans="8:10">
      <c r="H941" s="26"/>
      <c r="I941" s="26"/>
      <c r="J941" s="26"/>
    </row>
    <row r="942" spans="8:10">
      <c r="H942" s="26"/>
      <c r="I942" s="26"/>
      <c r="J942" s="26"/>
    </row>
    <row r="943" spans="8:10">
      <c r="H943" s="26"/>
      <c r="I943" s="26"/>
      <c r="J943" s="26"/>
    </row>
    <row r="944" spans="8:10">
      <c r="H944" s="26"/>
      <c r="I944" s="26"/>
      <c r="J944" s="26"/>
    </row>
    <row r="945" spans="8:10">
      <c r="H945" s="26"/>
      <c r="I945" s="26"/>
      <c r="J945" s="26"/>
    </row>
    <row r="946" spans="8:10">
      <c r="H946" s="26"/>
      <c r="I946" s="26"/>
      <c r="J946" s="26"/>
    </row>
    <row r="947" spans="8:10">
      <c r="H947" s="26"/>
      <c r="I947" s="26"/>
      <c r="J947" s="26"/>
    </row>
    <row r="948" spans="8:10">
      <c r="H948" s="26"/>
      <c r="I948" s="26"/>
      <c r="J948" s="26"/>
    </row>
    <row r="949" spans="8:10">
      <c r="H949" s="26"/>
      <c r="I949" s="26"/>
      <c r="J949" s="26"/>
    </row>
    <row r="950" spans="8:10">
      <c r="H950" s="26"/>
      <c r="I950" s="26"/>
      <c r="J950" s="26"/>
    </row>
    <row r="951" spans="8:10">
      <c r="H951" s="26"/>
      <c r="I951" s="26"/>
      <c r="J951" s="26"/>
    </row>
    <row r="952" spans="8:10">
      <c r="H952" s="26"/>
      <c r="I952" s="26"/>
      <c r="J952" s="26"/>
    </row>
    <row r="953" spans="8:10">
      <c r="H953" s="26"/>
      <c r="I953" s="26"/>
      <c r="J953" s="26"/>
    </row>
    <row r="954" spans="8:10">
      <c r="H954" s="26"/>
      <c r="I954" s="26"/>
      <c r="J954" s="26"/>
    </row>
    <row r="955" spans="8:10">
      <c r="H955" s="26"/>
      <c r="I955" s="26"/>
      <c r="J955" s="26"/>
    </row>
    <row r="956" spans="8:10">
      <c r="H956" s="26"/>
      <c r="I956" s="26"/>
      <c r="J956" s="26"/>
    </row>
    <row r="957" spans="8:10">
      <c r="H957" s="26"/>
      <c r="I957" s="26"/>
      <c r="J957" s="26"/>
    </row>
    <row r="958" spans="8:10">
      <c r="H958" s="26"/>
      <c r="I958" s="26"/>
      <c r="J958" s="26"/>
    </row>
    <row r="959" spans="8:10">
      <c r="H959" s="26"/>
      <c r="I959" s="26"/>
      <c r="J959" s="26"/>
    </row>
    <row r="960" spans="8:10">
      <c r="H960" s="26"/>
      <c r="I960" s="26"/>
      <c r="J960" s="26"/>
    </row>
    <row r="961" spans="8:10">
      <c r="H961" s="26"/>
      <c r="I961" s="26"/>
      <c r="J961" s="26"/>
    </row>
    <row r="962" spans="8:10">
      <c r="H962" s="26"/>
      <c r="I962" s="26"/>
      <c r="J962" s="26"/>
    </row>
    <row r="963" spans="8:10">
      <c r="H963" s="26"/>
      <c r="I963" s="26"/>
      <c r="J963" s="26"/>
    </row>
    <row r="964" spans="8:10">
      <c r="H964" s="26"/>
      <c r="I964" s="26"/>
      <c r="J964" s="26"/>
    </row>
    <row r="965" spans="8:10">
      <c r="H965" s="26"/>
      <c r="I965" s="26"/>
      <c r="J965" s="26"/>
    </row>
    <row r="966" spans="8:10">
      <c r="H966" s="26"/>
      <c r="I966" s="26"/>
      <c r="J966" s="26"/>
    </row>
    <row r="967" spans="8:10">
      <c r="H967" s="26"/>
      <c r="I967" s="26"/>
      <c r="J967" s="26"/>
    </row>
    <row r="968" spans="8:10">
      <c r="H968" s="26"/>
      <c r="I968" s="26"/>
      <c r="J968" s="26"/>
    </row>
    <row r="969" spans="8:10">
      <c r="H969" s="26"/>
      <c r="I969" s="26"/>
      <c r="J969" s="26"/>
    </row>
    <row r="970" spans="8:10">
      <c r="H970" s="26"/>
      <c r="I970" s="26"/>
      <c r="J970" s="26"/>
    </row>
    <row r="971" spans="8:10">
      <c r="H971" s="26"/>
      <c r="I971" s="26"/>
      <c r="J971" s="26"/>
    </row>
    <row r="972" spans="8:10">
      <c r="H972" s="26"/>
      <c r="I972" s="26"/>
      <c r="J972" s="26"/>
    </row>
    <row r="973" spans="8:10">
      <c r="H973" s="26"/>
      <c r="I973" s="26"/>
      <c r="J973" s="26"/>
    </row>
    <row r="974" spans="8:10">
      <c r="H974" s="26"/>
      <c r="I974" s="26"/>
      <c r="J974" s="26"/>
    </row>
    <row r="975" spans="8:10">
      <c r="H975" s="26"/>
      <c r="I975" s="26"/>
      <c r="J975" s="26"/>
    </row>
    <row r="976" spans="8:10">
      <c r="H976" s="26"/>
      <c r="I976" s="26"/>
      <c r="J976" s="26"/>
    </row>
    <row r="977" spans="8:10">
      <c r="H977" s="26"/>
      <c r="I977" s="26"/>
      <c r="J977" s="26"/>
    </row>
    <row r="978" spans="8:10">
      <c r="H978" s="26"/>
      <c r="I978" s="26"/>
      <c r="J978" s="26"/>
    </row>
    <row r="979" spans="8:10">
      <c r="H979" s="26"/>
      <c r="I979" s="26"/>
      <c r="J979" s="26"/>
    </row>
    <row r="980" spans="8:10">
      <c r="H980" s="26"/>
      <c r="I980" s="26"/>
      <c r="J980" s="26"/>
    </row>
    <row r="981" spans="8:10">
      <c r="H981" s="26"/>
      <c r="I981" s="26"/>
      <c r="J981" s="26"/>
    </row>
  </sheetData>
  <autoFilter ref="A3:K545" xr:uid="{00000000-0009-0000-0000-000002000000}"/>
  <mergeCells count="1">
    <mergeCell ref="A1:N1"/>
  </mergeCells>
  <phoneticPr fontId="4" type="noConversion"/>
  <hyperlinks>
    <hyperlink ref="B43" r:id="rId2" display="https://www.qcc.com/web/bd/5d9be2bb973b9eadca74b99a1a867fd1" xr:uid="{00000000-0004-0000-0200-000000000000}"/>
    <hyperlink ref="F43" r:id="rId3" display="https://www.qcc.com/firm/a1c8bb72e7beecf677affc811090ed1b" xr:uid="{00000000-0004-0000-0200-000001000000}"/>
    <hyperlink ref="B44" r:id="rId4" display="https://www.qcc.com/web/bd/0fd8aeba36c3d0241ccf7e728a3eea3f" xr:uid="{00000000-0004-0000-0200-000002000000}"/>
    <hyperlink ref="F44" r:id="rId5" display="https://www.qcc.com/firm/a1c8bb72e7beecf677affc811090ed1b" xr:uid="{00000000-0004-0000-0200-000003000000}"/>
    <hyperlink ref="B45" r:id="rId6" display="https://www.qcc.com/web/bd/ecc8c76af344e6402422f091acede487" xr:uid="{00000000-0004-0000-0200-000004000000}"/>
    <hyperlink ref="F45" r:id="rId7" display="https://www.qcc.com/firm/a1c8bb72e7beecf677affc811090ed1b" xr:uid="{00000000-0004-0000-0200-000005000000}"/>
    <hyperlink ref="B46" r:id="rId8" display="https://www.qcc.com/web/bd/e6932be9017ad8c04e9da5d38b09f4ed" xr:uid="{00000000-0004-0000-0200-000006000000}"/>
    <hyperlink ref="F46" r:id="rId9" display="https://www.qcc.com/firm/a1c8bb72e7beecf677affc811090ed1b" xr:uid="{00000000-0004-0000-0200-000007000000}"/>
    <hyperlink ref="B47" r:id="rId10" display="https://www.qcc.com/web/bd/f79a2cc2d9f5a7248c1df4f7076ad090" xr:uid="{00000000-0004-0000-0200-000008000000}"/>
    <hyperlink ref="F47" r:id="rId11" display="https://www.qcc.com/firm/a1c8bb72e7beecf677affc811090ed1b" xr:uid="{00000000-0004-0000-0200-000009000000}"/>
    <hyperlink ref="B48" r:id="rId12" display="https://www.qcc.com/web/bd/a268a77b7f41bdbcf11ac84025800d25" xr:uid="{00000000-0004-0000-0200-00000A000000}"/>
    <hyperlink ref="F48" r:id="rId13" display="https://www.qcc.com/product/461eb37e-e62b-46ba-9dfa-9c8bf4a12482.html" xr:uid="{00000000-0004-0000-0200-00000B000000}"/>
    <hyperlink ref="B61" r:id="rId14" display="https://www.qcc.com/web/bd/5d9be2bb973b9eadca74b99a1a867fd1" xr:uid="{00000000-0004-0000-0200-00000C000000}"/>
    <hyperlink ref="F61" r:id="rId15" display="https://www.qcc.com/firm/fb0ab55919b2db80a678b7d25e4aac2c" xr:uid="{00000000-0004-0000-0200-00000D000000}"/>
    <hyperlink ref="B62" r:id="rId16" display="https://www.qcc.com/web/bd/a95dcb8aebb202efeedb10d5538edeb9" xr:uid="{00000000-0004-0000-0200-00000E000000}"/>
    <hyperlink ref="F62" r:id="rId17" display="https://www.qcc.com/product/2e1a5db5-b733-4fef-b063-e2963cc6dc0b.html" xr:uid="{00000000-0004-0000-0200-00000F000000}"/>
    <hyperlink ref="B63" r:id="rId18" display="https://www.qcc.com/web/bd/ef59a1297ddfd2f632a8b17d124fb366" xr:uid="{00000000-0004-0000-0200-000010000000}"/>
    <hyperlink ref="F63" r:id="rId19" display="https://www.qcc.com/firm/fb0ab55919b2db80a678b7d25e4aac2c" xr:uid="{00000000-0004-0000-0200-000011000000}"/>
    <hyperlink ref="B64" r:id="rId20" display="https://www.qcc.com/web/bd/0fc9b3fd2f1ed840a51e6bcc63001f4b" xr:uid="{00000000-0004-0000-0200-000012000000}"/>
    <hyperlink ref="F64" r:id="rId21" display="https://www.qcc.com/firm/fb0ab55919b2db80a678b7d25e4aac2c" xr:uid="{00000000-0004-0000-0200-000013000000}"/>
    <hyperlink ref="B65" r:id="rId22" display="https://www.qcc.com/web/bd/2d7e2670c6f8a4314b0fed06b892215a" xr:uid="{00000000-0004-0000-0200-000014000000}"/>
    <hyperlink ref="F65" r:id="rId23" display="https://www.qcc.com/product/2e1a5db5-b733-4fef-b063-e2963cc6dc0b.html" xr:uid="{00000000-0004-0000-0200-000015000000}"/>
    <hyperlink ref="B66" r:id="rId24" display="https://www.qcc.com/web/bd/ecc8c76af344e6402422f091acede487" xr:uid="{00000000-0004-0000-0200-000016000000}"/>
    <hyperlink ref="F66" r:id="rId25" display="https://www.qcc.com/firm/fb0ab55919b2db80a678b7d25e4aac2c" xr:uid="{00000000-0004-0000-0200-000017000000}"/>
    <hyperlink ref="B67" r:id="rId26" display="https://www.qcc.com/web/bd/2b3492beddb0203ef8328e3bef41df22" xr:uid="{00000000-0004-0000-0200-000018000000}"/>
    <hyperlink ref="F67" r:id="rId27" display="https://www.qcc.com/product/2e1a5db5-b733-4fef-b063-e2963cc6dc0b.html" xr:uid="{00000000-0004-0000-0200-000019000000}"/>
    <hyperlink ref="B68" r:id="rId28" display="https://www.qcc.com/web/bd/a268a77b7f41bdbcf11ac84025800d25" xr:uid="{00000000-0004-0000-0200-00001A000000}"/>
    <hyperlink ref="F68" r:id="rId29" display="https://www.qcc.com/product/2e1a5db5-b733-4fef-b063-e2963cc6dc0b.html" xr:uid="{00000000-0004-0000-0200-00001B000000}"/>
    <hyperlink ref="B69" r:id="rId30" display="https://www.qcc.com/web/bd/5d9be2bb973b9eadca74b99a1a867fd1" xr:uid="{00000000-0004-0000-0200-00001C000000}"/>
    <hyperlink ref="F69" r:id="rId31" display="https://www.qcc.com/firm/a2a6f76ac384c7b4acf8c44b19989695" xr:uid="{00000000-0004-0000-0200-00001D000000}"/>
    <hyperlink ref="B70" r:id="rId32" display="https://www.qcc.com/web/bd/934a4db1e6a4bf4c151aeb60eb0e8acd" xr:uid="{00000000-0004-0000-0200-00001E000000}"/>
    <hyperlink ref="F70" r:id="rId33" display="https://www.qcc.com/firm/a2a6f76ac384c7b4acf8c44b19989695" xr:uid="{00000000-0004-0000-0200-00001F000000}"/>
    <hyperlink ref="B71" r:id="rId34" display="https://www.qcc.com/web/bd/0fd8aeba36c3d0241ccf7e728a3eea3f" xr:uid="{00000000-0004-0000-0200-000020000000}"/>
    <hyperlink ref="F71" r:id="rId35" display="https://www.qcc.com/firm/a2a6f76ac384c7b4acf8c44b19989695" xr:uid="{00000000-0004-0000-0200-000021000000}"/>
    <hyperlink ref="B72" r:id="rId36" display="https://www.qcc.com/web/bd/ecc8c76af344e6402422f091acede487" xr:uid="{00000000-0004-0000-0200-000022000000}"/>
    <hyperlink ref="F72" r:id="rId37" display="https://www.qcc.com/firm/a2a6f76ac384c7b4acf8c44b19989695" xr:uid="{00000000-0004-0000-0200-000023000000}"/>
    <hyperlink ref="B73" r:id="rId38" display="https://www.qcc.com/web/bd/e6932be9017ad8c04e9da5d38b09f4ed" xr:uid="{00000000-0004-0000-0200-000024000000}"/>
    <hyperlink ref="F73" r:id="rId39" display="https://www.qcc.com/firm/a2a6f76ac384c7b4acf8c44b19989695" xr:uid="{00000000-0004-0000-0200-000025000000}"/>
    <hyperlink ref="B153" r:id="rId40" display="https://www.qcc.com/web/bd/bcbfd37c794ab917cfe42d2d4cf85ea6" xr:uid="{00000000-0004-0000-0200-000026000000}"/>
    <hyperlink ref="F153" r:id="rId41" display="https://www.qcc.com/firm/31b5566f6b41e1173736b6efe9db6d55" xr:uid="{00000000-0004-0000-0200-000027000000}"/>
    <hyperlink ref="B154" r:id="rId42" display="https://www.qcc.com/web/bd/0fd8aeba36c3d0241ccf7e728a3eea3f" xr:uid="{00000000-0004-0000-0200-000028000000}"/>
    <hyperlink ref="F154" r:id="rId43" display="https://www.qcc.com/firm/45d7d18a3a2b524a2c9da3d081cda61e" xr:uid="{00000000-0004-0000-0200-000029000000}"/>
    <hyperlink ref="B155" r:id="rId44" display="https://www.qcc.com/web/bd/a268a77b7f41bdbcf11ac84025800d25" xr:uid="{00000000-0004-0000-0200-00002A000000}"/>
    <hyperlink ref="F155" r:id="rId45" display="https://www.qcc.com/product/f2aae84e-97fb-4681-8974-3f18410b7118.html" xr:uid="{00000000-0004-0000-0200-00002B000000}"/>
    <hyperlink ref="B156" r:id="rId46" display="https://www.qcc.com/web/bd/544923831ac818a61781e96ede6b55b3" xr:uid="{00000000-0004-0000-0200-00002C000000}"/>
    <hyperlink ref="F156" r:id="rId47" display="https://www.qcc.com/firm/a819f8dcd1263ea580356a8c8ecb33b1" xr:uid="{00000000-0004-0000-0200-00002D000000}"/>
    <hyperlink ref="B195" r:id="rId48" display="https://www.qcc.com/web/bd/2952181ce891864cebb7a8ae218e7875" xr:uid="{00000000-0004-0000-0200-00002E000000}"/>
    <hyperlink ref="F195" r:id="rId49" display="https://www.qcc.com/firm/fabac59f4b7e0a8778e4a7a1041e8a49" xr:uid="{00000000-0004-0000-0200-00002F000000}"/>
    <hyperlink ref="B196" r:id="rId50" display="https://www.qcc.com/web/bd/5264a0aea2bf9a0b52261b5c667a3092" xr:uid="{00000000-0004-0000-0200-000030000000}"/>
    <hyperlink ref="F196" r:id="rId51" display="https://www.qcc.com/firm/fabac59f4b7e0a8778e4a7a1041e8a49" xr:uid="{00000000-0004-0000-0200-000031000000}"/>
    <hyperlink ref="B197" r:id="rId52" display="https://www.qcc.com/web/bd/bcbfd37c794ab917cfe42d2d4cf85ea6" xr:uid="{00000000-0004-0000-0200-000032000000}"/>
    <hyperlink ref="F197" r:id="rId53" display="https://www.qcc.com/firm/5e6edd48f1c5b74f4f7f51f3987ba553" xr:uid="{00000000-0004-0000-0200-000033000000}"/>
    <hyperlink ref="B198" r:id="rId54" display="https://www.qcc.com/web/bd/0b6a18099567316a3f5822a92330bc9b" xr:uid="{00000000-0004-0000-0200-000034000000}"/>
    <hyperlink ref="F198" r:id="rId55" display="https://www.qcc.com/firm/5e6edd48f1c5b74f4f7f51f3987ba553" xr:uid="{00000000-0004-0000-0200-000035000000}"/>
    <hyperlink ref="B199" r:id="rId56" display="https://www.qcc.com/web/bd/a268a77b7f41bdbcf11ac84025800d25" xr:uid="{00000000-0004-0000-0200-000036000000}"/>
    <hyperlink ref="F199" r:id="rId57" display="https://www.qcc.com/product/ac740d71-f800-4e45-859c-3002ae07d1f7.html" xr:uid="{00000000-0004-0000-0200-000037000000}"/>
    <hyperlink ref="B200" r:id="rId58" display="https://www.qcc.com/web/bd/4f40d4da2677ce215ddd20de856c2352" xr:uid="{00000000-0004-0000-0200-000038000000}"/>
    <hyperlink ref="F200" r:id="rId59" display="https://www.qcc.com/firm/96cff63fd242e423f3ec942bcbf51074" xr:uid="{00000000-0004-0000-0200-000039000000}"/>
    <hyperlink ref="B201" r:id="rId60" display="https://www.qcc.com/web/bd/a43985c4d816304adbef192a18c41249" xr:uid="{00000000-0004-0000-0200-00003A000000}"/>
    <hyperlink ref="F201" r:id="rId61" display="https://www.qcc.com/firm/96cff63fd242e423f3ec942bcbf51074" xr:uid="{00000000-0004-0000-0200-00003B000000}"/>
    <hyperlink ref="B202" r:id="rId62" display="https://www.qcc.com/web/bd/a268a77b7f41bdbcf11ac84025800d25" xr:uid="{00000000-0004-0000-0200-00003C000000}"/>
    <hyperlink ref="F202" r:id="rId63" display="https://www.qcc.com/product/384bd65d-0b8f-4c82-be36-1c72a73100eb.html" xr:uid="{00000000-0004-0000-0200-00003D000000}"/>
    <hyperlink ref="B203" r:id="rId64" display="https://www.qcc.com/web/bd/5d9be2bb973b9eadca74b99a1a867fd1" xr:uid="{00000000-0004-0000-0200-00003E000000}"/>
    <hyperlink ref="F203" r:id="rId65" display="https://www.qcc.com/firm/0b00cca9c7e64b06ceae69ab7620fda6" xr:uid="{00000000-0004-0000-0200-00003F000000}"/>
    <hyperlink ref="B204" r:id="rId66" display="https://www.qcc.com/web/bd/5d9be2bb973b9eadca74b99a1a867fd1" xr:uid="{00000000-0004-0000-0200-000040000000}"/>
    <hyperlink ref="F204" r:id="rId67" display="https://www.qcc.com/firm/53b6f1f1ab703d25989df6502d1ec3a1" xr:uid="{00000000-0004-0000-0200-000041000000}"/>
    <hyperlink ref="B205" r:id="rId68" display="https://www.qcc.com/web/bd/4f40d4da2677ce215ddd20de856c2352" xr:uid="{00000000-0004-0000-0200-000042000000}"/>
    <hyperlink ref="F205" r:id="rId69" display="https://www.qcc.com/firm/53b6f1f1ab703d25989df6502d1ec3a1" xr:uid="{00000000-0004-0000-0200-000043000000}"/>
    <hyperlink ref="B206" r:id="rId70" display="https://www.qcc.com/web/bd/a43985c4d816304adbef192a18c41249" xr:uid="{00000000-0004-0000-0200-000044000000}"/>
    <hyperlink ref="F206" r:id="rId71" display="https://www.qcc.com/firm/53b6f1f1ab703d25989df6502d1ec3a1" xr:uid="{00000000-0004-0000-0200-000045000000}"/>
    <hyperlink ref="B251" r:id="rId72" display="https://www.qcc.com/web/bd/5d9be2bb973b9eadca74b99a1a867fd1" xr:uid="{00000000-0004-0000-0200-000046000000}"/>
    <hyperlink ref="F251" r:id="rId73" display="https://www.qcc.com/firm/9f50729751ef99b850748fe0673a4f39" xr:uid="{00000000-0004-0000-0200-000047000000}"/>
    <hyperlink ref="B252" r:id="rId74" display="https://www.qcc.com/web/bd/9dda74696eadd87c55864bc305f2f9c8" xr:uid="{00000000-0004-0000-0200-000048000000}"/>
    <hyperlink ref="F252" r:id="rId75" display="https://www.qcc.com/firm/9f50729751ef99b850748fe0673a4f39" xr:uid="{00000000-0004-0000-0200-000049000000}"/>
    <hyperlink ref="B253" r:id="rId76" display="https://www.qcc.com/web/bd/3eb129a447b8ca3d610d2cafd1e2a86b" xr:uid="{00000000-0004-0000-0200-00004A000000}"/>
    <hyperlink ref="F253" r:id="rId77" display="https://www.qcc.com/firm/64ef755b27e7f32d9dc523d999d4a38b" xr:uid="{00000000-0004-0000-0200-00004B000000}"/>
    <hyperlink ref="B254" r:id="rId78" display="https://www.qcc.com/web/bd/3ca0cd3a93cd93df813053030e4acbdc" xr:uid="{00000000-0004-0000-0200-00004C000000}"/>
    <hyperlink ref="F254" r:id="rId79" display="https://www.qcc.com/firm/64ef755b27e7f32d9dc523d999d4a38b" xr:uid="{00000000-0004-0000-0200-00004D000000}"/>
    <hyperlink ref="B255" r:id="rId80" display="https://www.qcc.com/web/bd/663f6090d71caeafbea4793c6f3720ef" xr:uid="{00000000-0004-0000-0200-00004E000000}"/>
    <hyperlink ref="F255" r:id="rId81" display="https://www.qcc.com/firm/64ef755b27e7f32d9dc523d999d4a38b" xr:uid="{00000000-0004-0000-0200-00004F000000}"/>
    <hyperlink ref="B256" r:id="rId82" display="https://www.qcc.com/web/bd/19b1b7cf4215a0696da9bac9f5d26fbe" xr:uid="{00000000-0004-0000-0200-000050000000}"/>
    <hyperlink ref="F256" r:id="rId83" display="https://www.qcc.com/firm/c0e20f626443386f8202fada42548adc" xr:uid="{00000000-0004-0000-0200-000051000000}"/>
    <hyperlink ref="B257" r:id="rId84" display="https://www.qcc.com/web/bd/340803915479d660aa677d4405c12abb" xr:uid="{00000000-0004-0000-0200-000052000000}"/>
    <hyperlink ref="F257" r:id="rId85" display="https://www.qcc.com/firm/c0e20f626443386f8202fada42548adc" xr:uid="{00000000-0004-0000-0200-000053000000}"/>
    <hyperlink ref="B258" r:id="rId86" display="https://www.qcc.com/web/bd/5d9be2bb973b9eadca74b99a1a867fd1" xr:uid="{00000000-0004-0000-0200-000054000000}"/>
    <hyperlink ref="F258" r:id="rId87" display="https://www.qcc.com/firm/c0e20f626443386f8202fada42548adc" xr:uid="{00000000-0004-0000-0200-000055000000}"/>
    <hyperlink ref="B259" r:id="rId88" display="https://www.qcc.com/web/bd/ef59a1297ddfd2f632a8b17d124fb366" xr:uid="{00000000-0004-0000-0200-000056000000}"/>
    <hyperlink ref="F259" r:id="rId89" display="https://www.qcc.com/firm/c0e20f626443386f8202fada42548adc" xr:uid="{00000000-0004-0000-0200-000057000000}"/>
    <hyperlink ref="B260" r:id="rId90" display="https://www.qcc.com/web/bd/8b563618ebea194bac22402cac3e1b61" xr:uid="{00000000-0004-0000-0200-000058000000}"/>
    <hyperlink ref="F260" r:id="rId91" display="https://www.qcc.com/firm/c0e20f626443386f8202fada42548adc" xr:uid="{00000000-0004-0000-0200-000059000000}"/>
    <hyperlink ref="B261" r:id="rId92" display="https://www.qcc.com/web/bd/da1627473e75135af30e0f041c93607a" xr:uid="{00000000-0004-0000-0200-00005A000000}"/>
    <hyperlink ref="F261" r:id="rId93" display="https://www.qcc.com/firm/c0e20f626443386f8202fada42548adc" xr:uid="{00000000-0004-0000-0200-00005B000000}"/>
    <hyperlink ref="B262" r:id="rId94" display="https://www.qcc.com/web/bd/72da1b188e6b4dd1fb37a5d8150c820c" xr:uid="{00000000-0004-0000-0200-00005C000000}"/>
    <hyperlink ref="F262" r:id="rId95" display="https://www.qcc.com/firm/c0e20f626443386f8202fada42548adc" xr:uid="{00000000-0004-0000-0200-00005D000000}"/>
    <hyperlink ref="B263" r:id="rId96" display="https://www.qcc.com/web/bd/3eb129a447b8ca3d610d2cafd1e2a86b" xr:uid="{00000000-0004-0000-0200-00005E000000}"/>
    <hyperlink ref="F263" r:id="rId97" display="https://www.qcc.com/firm/c0e20f626443386f8202fada42548adc" xr:uid="{00000000-0004-0000-0200-00005F000000}"/>
    <hyperlink ref="B264" r:id="rId98" display="https://www.qcc.com/web/bd/215898b521003f6aa1204cff9ed064ce" xr:uid="{00000000-0004-0000-0200-000060000000}"/>
    <hyperlink ref="F264" r:id="rId99" display="https://www.qcc.com/firm/c0e20f626443386f8202fada42548adc" xr:uid="{00000000-0004-0000-0200-000061000000}"/>
    <hyperlink ref="B265" r:id="rId100" display="https://www.qcc.com/web/bd/663f6090d71caeafbea4793c6f3720ef" xr:uid="{00000000-0004-0000-0200-000062000000}"/>
    <hyperlink ref="F265" r:id="rId101" display="https://www.qcc.com/firm/c0e20f626443386f8202fada42548adc" xr:uid="{00000000-0004-0000-0200-000063000000}"/>
    <hyperlink ref="B266" r:id="rId102" display="https://www.qcc.com/web/bd/6b1e39a9cd715d234299a3fa4e39bb4b" xr:uid="{00000000-0004-0000-0200-000064000000}"/>
    <hyperlink ref="F266" r:id="rId103" display="https://www.qcc.com/firm/38c2498be060364b40849a26a6617809" xr:uid="{00000000-0004-0000-0200-000065000000}"/>
    <hyperlink ref="B267" r:id="rId104" display="https://www.qcc.com/web/bd/f1f00dad82473b5740f51504fc847b5d" xr:uid="{00000000-0004-0000-0200-000066000000}"/>
    <hyperlink ref="F267" r:id="rId105" display="https://www.qcc.com/firm/38c2498be060364b40849a26a6617809" xr:uid="{00000000-0004-0000-0200-000067000000}"/>
    <hyperlink ref="B268" r:id="rId106" display="https://www.qcc.com/web/bd/adfa63cf529404ed477143cdddb8e748" xr:uid="{00000000-0004-0000-0200-000068000000}"/>
    <hyperlink ref="F268" r:id="rId107" display="https://www.qcc.com/firm/38c2498be060364b40849a26a6617809" xr:uid="{00000000-0004-0000-0200-000069000000}"/>
    <hyperlink ref="B269" r:id="rId108" display="https://www.qcc.com/web/bd/ffe4c99c5c8b3655fabe548dd5463ba9" xr:uid="{00000000-0004-0000-0200-00006A000000}"/>
    <hyperlink ref="F269" r:id="rId109" display="https://www.qcc.com/firm/38c2498be060364b40849a26a6617809" xr:uid="{00000000-0004-0000-0200-00006B000000}"/>
    <hyperlink ref="B308" r:id="rId110" display="https://www.qcc.com/web/bd/5d9be2bb973b9eadca74b99a1a867fd1" xr:uid="{00000000-0004-0000-0200-00006C000000}"/>
    <hyperlink ref="F308" r:id="rId111" display="https://www.qcc.com/firm/0fe622dab989f3393250ffdd079b5dd6" xr:uid="{00000000-0004-0000-0200-00006D000000}"/>
    <hyperlink ref="B309" r:id="rId112" display="https://www.qcc.com/web/bd/610cdad7679e8fde30ce5b9372ea9f7e" xr:uid="{00000000-0004-0000-0200-00006E000000}"/>
    <hyperlink ref="F309" r:id="rId113" display="https://www.qcc.com/firm/0fe622dab989f3393250ffdd079b5dd6" xr:uid="{00000000-0004-0000-0200-00006F000000}"/>
    <hyperlink ref="B310" r:id="rId114" display="https://www.qcc.com/web/bd/3ca0cd3a93cd93df813053030e4acbdc" xr:uid="{00000000-0004-0000-0200-000070000000}"/>
    <hyperlink ref="F310" r:id="rId115" display="https://www.qcc.com/firm/0fe622dab989f3393250ffdd079b5dd6" xr:uid="{00000000-0004-0000-0200-000071000000}"/>
    <hyperlink ref="B311" r:id="rId116" display="https://www.qcc.com/web/bd/f44c4c0c7c34124f906a229908d56a01" xr:uid="{00000000-0004-0000-0200-000072000000}"/>
    <hyperlink ref="F311" r:id="rId117" display="https://www.qcc.com/firm/0fe622dab989f3393250ffdd079b5dd6" xr:uid="{00000000-0004-0000-0200-000073000000}"/>
    <hyperlink ref="B312" r:id="rId118" display="https://www.qcc.com/web/bd/663f6090d71caeafbea4793c6f3720ef" xr:uid="{00000000-0004-0000-0200-000074000000}"/>
    <hyperlink ref="F312" r:id="rId119" display="https://www.qcc.com/firm/0fe622dab989f3393250ffdd079b5dd6" xr:uid="{00000000-0004-0000-0200-000075000000}"/>
    <hyperlink ref="B313" r:id="rId120" display="https://www.qcc.com/web/bd/01308b1cb36f52772b2ca6aa2fedd2e3" xr:uid="{00000000-0004-0000-0200-000076000000}"/>
    <hyperlink ref="F313" r:id="rId121" display="https://www.qcc.com/firm/0fe622dab989f3393250ffdd079b5dd6" xr:uid="{00000000-0004-0000-0200-000077000000}"/>
    <hyperlink ref="B314" r:id="rId122" display="https://www.qcc.com/web/bd/1a028ff00d78d5dbbe9a18a54cb5262b" xr:uid="{00000000-0004-0000-0200-000078000000}"/>
    <hyperlink ref="F314" r:id="rId123" display="https://www.qcc.com/firm/0fe622dab989f3393250ffdd079b5dd6" xr:uid="{00000000-0004-0000-0200-000079000000}"/>
    <hyperlink ref="B315" r:id="rId124" display="https://www.qcc.com/web/bd/8a828192955f492d1949883ad9f0371a" xr:uid="{00000000-0004-0000-0200-00007A000000}"/>
    <hyperlink ref="F315" r:id="rId125" display="https://www.qcc.com/firm/0fe622dab989f3393250ffdd079b5dd6" xr:uid="{00000000-0004-0000-0200-00007B000000}"/>
    <hyperlink ref="B316" r:id="rId126" display="https://www.qcc.com/web/bd/19b1b7cf4215a0696da9bac9f5d26fbe" xr:uid="{00000000-0004-0000-0200-00007C000000}"/>
    <hyperlink ref="F316" r:id="rId127" display="https://www.qcc.com/firm/1853f606bf438e5200104cd1a575d164" xr:uid="{00000000-0004-0000-0200-00007D000000}"/>
    <hyperlink ref="B317" r:id="rId128" display="https://www.qcc.com/web/bd/340803915479d660aa677d4405c12abb" xr:uid="{00000000-0004-0000-0200-00007E000000}"/>
    <hyperlink ref="F317" r:id="rId129" display="https://www.qcc.com/firm/1853f606bf438e5200104cd1a575d164" xr:uid="{00000000-0004-0000-0200-00007F000000}"/>
    <hyperlink ref="B318" r:id="rId130" display="https://www.qcc.com/web/bd/5d9be2bb973b9eadca74b99a1a867fd1" xr:uid="{00000000-0004-0000-0200-000080000000}"/>
    <hyperlink ref="F318" r:id="rId131" display="https://www.qcc.com/firm/1853f606bf438e5200104cd1a575d164" xr:uid="{00000000-0004-0000-0200-000081000000}"/>
    <hyperlink ref="B319" r:id="rId132" display="https://www.qcc.com/web/bd/46264b0129cc3d2d89b1eee65ee06d5e" xr:uid="{00000000-0004-0000-0200-000082000000}"/>
    <hyperlink ref="F319" r:id="rId133" display="https://www.qcc.com/firm/1853f606bf438e5200104cd1a575d164" xr:uid="{00000000-0004-0000-0200-000083000000}"/>
    <hyperlink ref="B320" r:id="rId134" display="https://www.qcc.com/web/bd/a95dcb8aebb202efeedb10d5538edeb9" xr:uid="{00000000-0004-0000-0200-000084000000}"/>
    <hyperlink ref="F320" r:id="rId135" display="https://www.qcc.com/product/e420fad0-c7ab-42ab-87c7-4d9f9b873cfd.html" xr:uid="{00000000-0004-0000-0200-000085000000}"/>
    <hyperlink ref="B321" r:id="rId136" display="https://www.qcc.com/web/bd/0b3d5609ee81e50809b7351e848e4698" xr:uid="{00000000-0004-0000-0200-000086000000}"/>
    <hyperlink ref="F321" r:id="rId137" display="https://www.qcc.com/firm/1853f606bf438e5200104cd1a575d164" xr:uid="{00000000-0004-0000-0200-000087000000}"/>
    <hyperlink ref="B322" r:id="rId138" display="https://www.qcc.com/web/bd/ef59a1297ddfd2f632a8b17d124fb366" xr:uid="{00000000-0004-0000-0200-000088000000}"/>
    <hyperlink ref="F322" r:id="rId139" display="https://www.qcc.com/firm/1853f606bf438e5200104cd1a575d164" xr:uid="{00000000-0004-0000-0200-000089000000}"/>
    <hyperlink ref="B323" r:id="rId140" display="https://www.qcc.com/web/bd/610cdad7679e8fde30ce5b9372ea9f7e" xr:uid="{00000000-0004-0000-0200-00008A000000}"/>
    <hyperlink ref="F323" r:id="rId141" display="https://www.qcc.com/firm/1853f606bf438e5200104cd1a575d164" xr:uid="{00000000-0004-0000-0200-00008B000000}"/>
    <hyperlink ref="B324" r:id="rId142" display="https://www.qcc.com/web/bd/da1627473e75135af30e0f041c93607a" xr:uid="{00000000-0004-0000-0200-00008C000000}"/>
    <hyperlink ref="F324" r:id="rId143" display="https://www.qcc.com/firm/1853f606bf438e5200104cd1a575d164" xr:uid="{00000000-0004-0000-0200-00008D000000}"/>
    <hyperlink ref="B325" r:id="rId144" display="https://www.qcc.com/web/bd/b0db9e7d51d2d921653a059df5a82c92" xr:uid="{00000000-0004-0000-0200-00008E000000}"/>
    <hyperlink ref="F325" r:id="rId145" display="https://www.qcc.com/firm/1853f606bf438e5200104cd1a575d164" xr:uid="{00000000-0004-0000-0200-00008F000000}"/>
    <hyperlink ref="B326" r:id="rId146" display="https://www.qcc.com/web/bd/ecc8c76af344e6402422f091acede487" xr:uid="{00000000-0004-0000-0200-000090000000}"/>
    <hyperlink ref="F326" r:id="rId147" display="https://www.qcc.com/firm/1853f606bf438e5200104cd1a575d164" xr:uid="{00000000-0004-0000-0200-000091000000}"/>
    <hyperlink ref="B327" r:id="rId148" display="https://www.qcc.com/web/bd/3ca0cd3a93cd93df813053030e4acbdc" xr:uid="{00000000-0004-0000-0200-000092000000}"/>
    <hyperlink ref="F327" r:id="rId149" display="https://www.qcc.com/firm/1853f606bf438e5200104cd1a575d164" xr:uid="{00000000-0004-0000-0200-000093000000}"/>
    <hyperlink ref="B328" r:id="rId150" display="https://www.qcc.com/web/bd/6b0ddaf1fab5e3e5752677da276dfe2f" xr:uid="{00000000-0004-0000-0200-000094000000}"/>
    <hyperlink ref="F328" r:id="rId151" display="https://www.qcc.com/firm/1853f606bf438e5200104cd1a575d164" xr:uid="{00000000-0004-0000-0200-000095000000}"/>
    <hyperlink ref="B329" r:id="rId152" display="https://www.qcc.com/web/bd/1a028ff00d78d5dbbe9a18a54cb5262b" xr:uid="{00000000-0004-0000-0200-000096000000}"/>
    <hyperlink ref="F329" r:id="rId153" display="https://www.qcc.com/firm/1853f606bf438e5200104cd1a575d164" xr:uid="{00000000-0004-0000-0200-000097000000}"/>
    <hyperlink ref="B330" r:id="rId154" display="https://www.qcc.com/web/bd/86b188d9101be27ac3acd4fee1cdb99f" xr:uid="{00000000-0004-0000-0200-000098000000}"/>
    <hyperlink ref="F330" r:id="rId155" display="https://www.qcc.com/product/e420fad0-c7ab-42ab-87c7-4d9f9b873cfd.html" xr:uid="{00000000-0004-0000-0200-000099000000}"/>
    <hyperlink ref="B331" r:id="rId156" display="https://www.qcc.com/web/bd/5d9be2bb973b9eadca74b99a1a867fd1" xr:uid="{00000000-0004-0000-0200-00009A000000}"/>
    <hyperlink ref="F331" r:id="rId157" display="https://www.qcc.com/firm/cf40e3d1e13358538207b44a50244914" xr:uid="{00000000-0004-0000-0200-00009B000000}"/>
    <hyperlink ref="B332" r:id="rId158" display="https://www.qcc.com/web/bd/2952181ce891864cebb7a8ae218e7875" xr:uid="{00000000-0004-0000-0200-00009C000000}"/>
    <hyperlink ref="F332" r:id="rId159" display="https://www.qcc.com/firm/cf40e3d1e13358538207b44a50244914" xr:uid="{00000000-0004-0000-0200-00009D000000}"/>
    <hyperlink ref="B333" r:id="rId160" display="https://www.qcc.com/web/bd/19b1b7cf4215a0696da9bac9f5d26fbe" xr:uid="{00000000-0004-0000-0200-00009E000000}"/>
    <hyperlink ref="F333" r:id="rId161" display="https://www.qcc.com/firm/312c3ef2b08b07f2210e8fb39f97fdf8" xr:uid="{00000000-0004-0000-0200-00009F000000}"/>
    <hyperlink ref="B334" r:id="rId162" display="https://www.qcc.com/web/bd/340803915479d660aa677d4405c12abb" xr:uid="{00000000-0004-0000-0200-0000A0000000}"/>
    <hyperlink ref="F334" r:id="rId163" display="https://www.qcc.com/firm/312c3ef2b08b07f2210e8fb39f97fdf8" xr:uid="{00000000-0004-0000-0200-0000A1000000}"/>
    <hyperlink ref="B335" r:id="rId164" display="https://www.qcc.com/web/bd/5d9be2bb973b9eadca74b99a1a867fd1" xr:uid="{00000000-0004-0000-0200-0000A2000000}"/>
    <hyperlink ref="F335" r:id="rId165" display="https://www.qcc.com/firm/312c3ef2b08b07f2210e8fb39f97fdf8" xr:uid="{00000000-0004-0000-0200-0000A3000000}"/>
    <hyperlink ref="B336" r:id="rId166" display="https://www.qcc.com/web/bd/9dda74696eadd87c55864bc305f2f9c8" xr:uid="{00000000-0004-0000-0200-0000A4000000}"/>
    <hyperlink ref="F336" r:id="rId167" display="https://www.qcc.com/firm/312c3ef2b08b07f2210e8fb39f97fdf8" xr:uid="{00000000-0004-0000-0200-0000A5000000}"/>
    <hyperlink ref="B337" r:id="rId168" display="https://www.qcc.com/web/bd/a95dcb8aebb202efeedb10d5538edeb9" xr:uid="{00000000-0004-0000-0200-0000A6000000}"/>
    <hyperlink ref="F337" r:id="rId169" display="https://www.qcc.com/product/ccb0bbab-1955-4044-ae80-b15794fce07e.html" xr:uid="{00000000-0004-0000-0200-0000A7000000}"/>
    <hyperlink ref="B338" r:id="rId170" display="https://www.qcc.com/web/bd/5e28db0e987c2657a956025507e4f4e8" xr:uid="{00000000-0004-0000-0200-0000A8000000}"/>
    <hyperlink ref="F338" r:id="rId171" display="https://www.qcc.com/firm/312c3ef2b08b07f2210e8fb39f97fdf8" xr:uid="{00000000-0004-0000-0200-0000A9000000}"/>
    <hyperlink ref="B339" r:id="rId172" display="https://www.qcc.com/web/bd/215898b521003f6aa1204cff9ed064ce" xr:uid="{00000000-0004-0000-0200-0000AA000000}"/>
    <hyperlink ref="F339" r:id="rId173" display="https://www.qcc.com/firm/312c3ef2b08b07f2210e8fb39f97fdf8" xr:uid="{00000000-0004-0000-0200-0000AB000000}"/>
    <hyperlink ref="B340" r:id="rId174" display="https://www.qcc.com/web/bd/23770ac5ea1251769e3c4ddb81ba33a3" xr:uid="{00000000-0004-0000-0200-0000AC000000}"/>
    <hyperlink ref="F340" r:id="rId175" display="https://www.qcc.com/firm/312c3ef2b08b07f2210e8fb39f97fdf8" xr:uid="{00000000-0004-0000-0200-0000AD000000}"/>
    <hyperlink ref="B341" r:id="rId176" display="https://www.qcc.com/web/bd/5d9be2bb973b9eadca74b99a1a867fd1" xr:uid="{00000000-0004-0000-0200-0000AE000000}"/>
    <hyperlink ref="F341" r:id="rId177" display="https://www.qcc.com/firm/61ff179ad031509c3b9aa062c61cd6ab" xr:uid="{00000000-0004-0000-0200-0000AF000000}"/>
    <hyperlink ref="B342" r:id="rId178" display="https://www.qcc.com/web/bd/028811e0aac20db11a434c4cb68a993e" xr:uid="{00000000-0004-0000-0200-0000B0000000}"/>
    <hyperlink ref="F342" r:id="rId179" display="https://www.qcc.com/firm/61ff179ad031509c3b9aa062c61cd6ab" xr:uid="{00000000-0004-0000-0200-0000B1000000}"/>
    <hyperlink ref="B343" r:id="rId180" display="https://www.qcc.com/web/bd/2952181ce891864cebb7a8ae218e7875" xr:uid="{00000000-0004-0000-0200-0000B2000000}"/>
    <hyperlink ref="F343" r:id="rId181" display="https://www.qcc.com/firm/61ff179ad031509c3b9aa062c61cd6ab" xr:uid="{00000000-0004-0000-0200-0000B3000000}"/>
    <hyperlink ref="B344" r:id="rId182" display="https://www.qcc.com/web/bd/3ca0cd3a93cd93df813053030e4acbdc" xr:uid="{00000000-0004-0000-0200-0000B4000000}"/>
    <hyperlink ref="F344" r:id="rId183" display="https://www.qcc.com/firm/61ff179ad031509c3b9aa062c61cd6ab" xr:uid="{00000000-0004-0000-0200-0000B5000000}"/>
    <hyperlink ref="B345" r:id="rId184" display="https://www.qcc.com/web/bd/1a028ff00d78d5dbbe9a18a54cb5262b" xr:uid="{00000000-0004-0000-0200-0000B6000000}"/>
    <hyperlink ref="F345" r:id="rId185" display="https://www.qcc.com/firm/61ff179ad031509c3b9aa062c61cd6ab" xr:uid="{00000000-0004-0000-0200-0000B7000000}"/>
    <hyperlink ref="B346" r:id="rId186" display="https://www.qcc.com/web/bd/3ca0cd3a93cd93df813053030e4acbdc" xr:uid="{00000000-0004-0000-0200-0000B8000000}"/>
    <hyperlink ref="F346" r:id="rId187" display="https://www.qcc.com/firm/74b6135325d7c5f785cc7404b04c7b25" xr:uid="{00000000-0004-0000-0200-0000B9000000}"/>
    <hyperlink ref="B347" r:id="rId188" display="https://www.qcc.com/web/bd/663f6090d71caeafbea4793c6f3720ef" xr:uid="{00000000-0004-0000-0200-0000BA000000}"/>
    <hyperlink ref="F347" r:id="rId189" display="https://www.qcc.com/firm/74b6135325d7c5f785cc7404b04c7b25" xr:uid="{00000000-0004-0000-0200-0000BB000000}"/>
    <hyperlink ref="B348" r:id="rId190" display="https://www.qcc.com/web/bd/bcbfd37c794ab917cfe42d2d4cf85ea6" xr:uid="{00000000-0004-0000-0200-0000BC000000}"/>
    <hyperlink ref="F348" r:id="rId191" display="https://www.qcc.com/firm/74b6135325d7c5f785cc7404b04c7b25" xr:uid="{00000000-0004-0000-0200-0000BD000000}"/>
    <hyperlink ref="B349" r:id="rId192" display="https://www.qcc.com/web/bd/1a028ff00d78d5dbbe9a18a54cb5262b" xr:uid="{00000000-0004-0000-0200-0000BE000000}"/>
    <hyperlink ref="F349" r:id="rId193" display="https://www.qcc.com/firm/74b6135325d7c5f785cc7404b04c7b25" xr:uid="{00000000-0004-0000-0200-0000BF000000}"/>
    <hyperlink ref="B350" r:id="rId194" display="https://www.qcc.com/web/bd/5d9be2bb973b9eadca74b99a1a867fd1" xr:uid="{00000000-0004-0000-0200-0000C0000000}"/>
    <hyperlink ref="F350" r:id="rId195" display="https://www.qcc.com/firm/763974c7674e34a1539a62d4146213d6" xr:uid="{00000000-0004-0000-0200-0000C1000000}"/>
    <hyperlink ref="B351" r:id="rId196" display="https://www.qcc.com/web/bd/5851cdeb96c3c62b1efc0faa8dfffc35" xr:uid="{00000000-0004-0000-0200-0000C2000000}"/>
    <hyperlink ref="F351" r:id="rId197" display="https://www.qcc.com/firm/763974c7674e34a1539a62d4146213d6" xr:uid="{00000000-0004-0000-0200-0000C3000000}"/>
    <hyperlink ref="B352" r:id="rId198" display="https://www.qcc.com/web/bd/33ffce7979b849afe4f5c1e475686c46" xr:uid="{00000000-0004-0000-0200-0000C4000000}"/>
    <hyperlink ref="F352" r:id="rId199" display="https://www.qcc.com/firm/763974c7674e34a1539a62d4146213d6" xr:uid="{00000000-0004-0000-0200-0000C5000000}"/>
    <hyperlink ref="B353" r:id="rId200" display="https://www.qcc.com/web/bd/2952181ce891864cebb7a8ae218e7875" xr:uid="{00000000-0004-0000-0200-0000C6000000}"/>
    <hyperlink ref="F353" r:id="rId201" display="https://www.qcc.com/firm/763974c7674e34a1539a62d4146213d6" xr:uid="{00000000-0004-0000-0200-0000C7000000}"/>
    <hyperlink ref="B354" r:id="rId202" display="https://www.qcc.com/web/bd/165b2a74adef3ed72fd2f0c5f8810da7" xr:uid="{00000000-0004-0000-0200-0000C8000000}"/>
    <hyperlink ref="F354" r:id="rId203" display="https://www.qcc.com/firm/763974c7674e34a1539a62d4146213d6" xr:uid="{00000000-0004-0000-0200-0000C9000000}"/>
    <hyperlink ref="B398" r:id="rId204" display="https://www.qcc.com/web/bd/a268a77b7f41bdbcf11ac84025800d25" xr:uid="{00000000-0004-0000-0200-0000CA000000}"/>
    <hyperlink ref="F398" r:id="rId205" display="https://www.qcc.com/product/63a9df48-764a-42d1-ad58-f05785176e4d.html" xr:uid="{00000000-0004-0000-0200-0000CB000000}"/>
    <hyperlink ref="B406" r:id="rId206" display="https://www.qcc.com/web/bd/3ca0cd3a93cd93df813053030e4acbdc" xr:uid="{00000000-0004-0000-0200-0000CC000000}"/>
    <hyperlink ref="F406" r:id="rId207" display="https://www.qcc.com/firm/867fe1147cb092b8c0573156be751393" xr:uid="{00000000-0004-0000-0200-0000CD000000}"/>
    <hyperlink ref="B407" r:id="rId208" display="https://www.qcc.com/web/bd/bcbfd37c794ab917cfe42d2d4cf85ea6" xr:uid="{00000000-0004-0000-0200-0000CE000000}"/>
    <hyperlink ref="F407" r:id="rId209" display="https://www.qcc.com/firm/867fe1147cb092b8c0573156be751393" xr:uid="{00000000-0004-0000-0200-0000CF000000}"/>
    <hyperlink ref="B408" r:id="rId210" display="https://www.qcc.com/web/bd/a268a77b7f41bdbcf11ac84025800d25" xr:uid="{00000000-0004-0000-0200-0000D0000000}"/>
    <hyperlink ref="F408" r:id="rId211" display="https://www.qcc.com/product/c57d2b1f-46ec-4d27-8475-322899be8683.html" xr:uid="{00000000-0004-0000-0200-0000D1000000}"/>
    <hyperlink ref="B399" r:id="rId212" display="https://www.qcc.com/web/bd/5d9be2bb973b9eadca74b99a1a867fd1" xr:uid="{00000000-0004-0000-0200-0000D2000000}"/>
    <hyperlink ref="F399" r:id="rId213" display="https://www.qcc.com/firm/867fe1147cb092b8c0573156be751393" xr:uid="{00000000-0004-0000-0200-0000D3000000}"/>
    <hyperlink ref="B400" r:id="rId214" display="https://www.qcc.com/web/bd/648949d52ed33c2f75d1b9035e32d973" xr:uid="{00000000-0004-0000-0200-0000D4000000}"/>
    <hyperlink ref="F400" r:id="rId215" display="https://www.qcc.com/firm/867fe1147cb092b8c0573156be751393" xr:uid="{00000000-0004-0000-0200-0000D5000000}"/>
    <hyperlink ref="B401" r:id="rId216" display="https://www.qcc.com/web/bd/610cdad7679e8fde30ce5b9372ea9f7e" xr:uid="{00000000-0004-0000-0200-0000D6000000}"/>
    <hyperlink ref="F401" r:id="rId217" display="https://www.qcc.com/firm/867fe1147cb092b8c0573156be751393" xr:uid="{00000000-0004-0000-0200-0000D7000000}"/>
    <hyperlink ref="B402" r:id="rId218" display="https://www.qcc.com/web/bd/2952181ce891864cebb7a8ae218e7875" xr:uid="{00000000-0004-0000-0200-0000D8000000}"/>
    <hyperlink ref="F402" r:id="rId219" display="https://www.qcc.com/firm/867fe1147cb092b8c0573156be751393" xr:uid="{00000000-0004-0000-0200-0000D9000000}"/>
    <hyperlink ref="B403" r:id="rId220" display="https://www.qcc.com/web/bd/b0db9e7d51d2d921653a059df5a82c92" xr:uid="{00000000-0004-0000-0200-0000DA000000}"/>
    <hyperlink ref="F403" r:id="rId221" display="https://www.qcc.com/firm/867fe1147cb092b8c0573156be751393" xr:uid="{00000000-0004-0000-0200-0000DB000000}"/>
    <hyperlink ref="B404" r:id="rId222" display="https://www.qcc.com/web/bd/3eb129a447b8ca3d610d2cafd1e2a86b" xr:uid="{00000000-0004-0000-0200-0000DC000000}"/>
    <hyperlink ref="F404" r:id="rId223" display="https://www.qcc.com/firm/867fe1147cb092b8c0573156be751393" xr:uid="{00000000-0004-0000-0200-0000DD000000}"/>
    <hyperlink ref="B405" r:id="rId224" display="https://www.qcc.com/web/bd/0ba8943d3738f343c8f0fef0872240b6" xr:uid="{00000000-0004-0000-0200-0000DE000000}"/>
    <hyperlink ref="F405" r:id="rId225" display="https://www.qcc.com/firm/867fe1147cb092b8c0573156be751393" xr:uid="{00000000-0004-0000-0200-0000DF000000}"/>
    <hyperlink ref="B409" r:id="rId226" display="https://www.qcc.com/web/bd/5d9be2bb973b9eadca74b99a1a867fd1" xr:uid="{00000000-0004-0000-0200-0000E0000000}"/>
    <hyperlink ref="F409" r:id="rId227" display="https://www.qcc.com/firm/a896a531e9cbb34578793ffe8c733fe5" xr:uid="{00000000-0004-0000-0200-0000E1000000}"/>
    <hyperlink ref="B410" r:id="rId228" display="https://www.qcc.com/web/bd/2952181ce891864cebb7a8ae218e7875" xr:uid="{00000000-0004-0000-0200-0000E2000000}"/>
    <hyperlink ref="F410" r:id="rId229" display="https://www.qcc.com/firm/a896a531e9cbb34578793ffe8c733fe5" xr:uid="{00000000-0004-0000-0200-0000E3000000}"/>
    <hyperlink ref="B411" r:id="rId230" display="https://www.qcc.com/web/bd/9a8aa4e6e8508130469b42ce952bf5fc" xr:uid="{00000000-0004-0000-0200-0000E4000000}"/>
    <hyperlink ref="F411" r:id="rId231" display="https://www.qcc.com/firm/a896a531e9cbb34578793ffe8c733fe5" xr:uid="{00000000-0004-0000-0200-0000E5000000}"/>
    <hyperlink ref="B412" r:id="rId232" display="https://www.qcc.com/web/bd/5d9be2bb973b9eadca74b99a1a867fd1" xr:uid="{00000000-0004-0000-0200-0000E6000000}"/>
    <hyperlink ref="F412" r:id="rId233" display="https://www.qcc.com/firm/f0fa00c1e495a2c4ed763312484f3cc6" xr:uid="{00000000-0004-0000-0200-0000E7000000}"/>
    <hyperlink ref="B413" r:id="rId234" display="https://www.qcc.com/web/bd/cc04ae0db8cc25c760ab9d12d7e0f8b6" xr:uid="{00000000-0004-0000-0200-0000E8000000}"/>
    <hyperlink ref="B414" r:id="rId235" display="https://www.qcc.com/web/bd/165b2a74adef3ed72fd2f0c5f8810da7" xr:uid="{00000000-0004-0000-0200-0000E9000000}"/>
    <hyperlink ref="F414" r:id="rId236" display="https://www.qcc.com/firm/d191b93836d6dbea06b965851925cd79" xr:uid="{00000000-0004-0000-0200-0000EA000000}"/>
    <hyperlink ref="B415" r:id="rId237" display="https://www.qcc.com/web/bd/3ca0cd3a93cd93df813053030e4acbdc" xr:uid="{00000000-0004-0000-0200-0000EB000000}"/>
    <hyperlink ref="F415" r:id="rId238" display="https://www.qcc.com/firm/217dd65f1069f7ffae6c06cb57931553" xr:uid="{00000000-0004-0000-0200-0000EC000000}"/>
    <hyperlink ref="B416" r:id="rId239" display="https://www.qcc.com/web/bd/84b637c276b57ca90cc4a755beba9ac1" xr:uid="{00000000-0004-0000-0200-0000ED000000}"/>
    <hyperlink ref="F416" r:id="rId240" display="https://www.qcc.com/firm/1119bbe585718861c7ffe221a1f91d01" xr:uid="{00000000-0004-0000-0200-0000EE000000}"/>
    <hyperlink ref="B417" r:id="rId241" display="https://www.qcc.com/web/bd/5d9be2bb973b9eadca74b99a1a867fd1" xr:uid="{00000000-0004-0000-0200-0000EF000000}"/>
    <hyperlink ref="F417" r:id="rId242" display="https://www.qcc.com/firm/1119bbe585718861c7ffe221a1f91d01" xr:uid="{00000000-0004-0000-0200-0000F0000000}"/>
    <hyperlink ref="B418" r:id="rId243" display="https://www.qcc.com/web/bd/663f6090d71caeafbea4793c6f3720ef" xr:uid="{00000000-0004-0000-0200-0000F1000000}"/>
    <hyperlink ref="F418" r:id="rId244" display="https://www.qcc.com/firm/1119bbe585718861c7ffe221a1f91d01" xr:uid="{00000000-0004-0000-0200-0000F2000000}"/>
    <hyperlink ref="B419" r:id="rId245" display="https://www.qcc.com/web/bd/19b1b7cf4215a0696da9bac9f5d26fbe" xr:uid="{00000000-0004-0000-0200-0000F3000000}"/>
    <hyperlink ref="F419" r:id="rId246" display="https://www.qcc.com/firm/a26c73dc7fb3e8bb6eb7a7321d70d3be" xr:uid="{00000000-0004-0000-0200-0000F4000000}"/>
    <hyperlink ref="B420" r:id="rId247" display="https://www.qcc.com/web/bd/340803915479d660aa677d4405c12abb" xr:uid="{00000000-0004-0000-0200-0000F5000000}"/>
    <hyperlink ref="F420" r:id="rId248" display="https://www.qcc.com/firm/a26c73dc7fb3e8bb6eb7a7321d70d3be" xr:uid="{00000000-0004-0000-0200-0000F6000000}"/>
    <hyperlink ref="B421" r:id="rId249" display="https://www.qcc.com/web/bd/5d9be2bb973b9eadca74b99a1a867fd1" xr:uid="{00000000-0004-0000-0200-0000F7000000}"/>
    <hyperlink ref="F421" r:id="rId250" display="https://www.qcc.com/firm/a26c73dc7fb3e8bb6eb7a7321d70d3be" xr:uid="{00000000-0004-0000-0200-0000F8000000}"/>
    <hyperlink ref="B422" r:id="rId251" display="https://www.qcc.com/web/bd/ef59a1297ddfd2f632a8b17d124fb366" xr:uid="{00000000-0004-0000-0200-0000F9000000}"/>
    <hyperlink ref="F422" r:id="rId252" display="https://www.qcc.com/firm/a26c73dc7fb3e8bb6eb7a7321d70d3be" xr:uid="{00000000-0004-0000-0200-0000FA000000}"/>
    <hyperlink ref="B423" r:id="rId253" display="https://www.qcc.com/web/bd/da1627473e75135af30e0f041c93607a" xr:uid="{00000000-0004-0000-0200-0000FB000000}"/>
    <hyperlink ref="F423" r:id="rId254" display="https://www.qcc.com/firm/a26c73dc7fb3e8bb6eb7a7321d70d3be" xr:uid="{00000000-0004-0000-0200-0000FC000000}"/>
    <hyperlink ref="B424" r:id="rId255" display="https://www.qcc.com/web/bd/2952181ce891864cebb7a8ae218e7875" xr:uid="{00000000-0004-0000-0200-0000FD000000}"/>
    <hyperlink ref="F424" r:id="rId256" display="https://www.qcc.com/firm/a26c73dc7fb3e8bb6eb7a7321d70d3be" xr:uid="{00000000-0004-0000-0200-0000FE000000}"/>
    <hyperlink ref="B425" r:id="rId257" display="https://www.qcc.com/web/bd/ecc8c76af344e6402422f091acede487" xr:uid="{00000000-0004-0000-0200-0000FF000000}"/>
    <hyperlink ref="F425" r:id="rId258" display="https://www.qcc.com/firm/a26c73dc7fb3e8bb6eb7a7321d70d3be" xr:uid="{00000000-0004-0000-0200-000000010000}"/>
    <hyperlink ref="B426" r:id="rId259" display="https://www.qcc.com/web/bd/215898b521003f6aa1204cff9ed064ce" xr:uid="{00000000-0004-0000-0200-000001010000}"/>
    <hyperlink ref="F426" r:id="rId260" display="https://www.qcc.com/firm/a26c73dc7fb3e8bb6eb7a7321d70d3be" xr:uid="{00000000-0004-0000-0200-000002010000}"/>
    <hyperlink ref="B427" r:id="rId261" display="https://www.qcc.com/web/bd/3ca0cd3a93cd93df813053030e4acbdc" xr:uid="{00000000-0004-0000-0200-000003010000}"/>
    <hyperlink ref="F427" r:id="rId262" display="https://www.qcc.com/firm/a26c73dc7fb3e8bb6eb7a7321d70d3be" xr:uid="{00000000-0004-0000-0200-000004010000}"/>
    <hyperlink ref="B428" r:id="rId263" display="https://www.qcc.com/web/bd/663f6090d71caeafbea4793c6f3720ef" xr:uid="{00000000-0004-0000-0200-000005010000}"/>
    <hyperlink ref="F428" r:id="rId264" display="https://www.qcc.com/firm/a26c73dc7fb3e8bb6eb7a7321d70d3be" xr:uid="{00000000-0004-0000-0200-000006010000}"/>
    <hyperlink ref="B429" r:id="rId265" display="https://www.qcc.com/web/bd/bcbfd37c794ab917cfe42d2d4cf85ea6" xr:uid="{00000000-0004-0000-0200-000007010000}"/>
    <hyperlink ref="F429" r:id="rId266" display="https://www.qcc.com/firm/a26c73dc7fb3e8bb6eb7a7321d70d3be" xr:uid="{00000000-0004-0000-0200-000008010000}"/>
    <hyperlink ref="B430" r:id="rId267" display="https://www.qcc.com/web/bd/5d9be2bb973b9eadca74b99a1a867fd1" xr:uid="{00000000-0004-0000-0200-000009010000}"/>
    <hyperlink ref="F430" r:id="rId268" display="https://www.qcc.com/firm/0f2a47ba0b8be424c22d0c9df5138f0e" xr:uid="{00000000-0004-0000-0200-00000A010000}"/>
    <hyperlink ref="B431" r:id="rId269" display="https://www.qcc.com/web/bd/663f6090d71caeafbea4793c6f3720ef" xr:uid="{00000000-0004-0000-0200-00000B010000}"/>
    <hyperlink ref="F431" r:id="rId270" display="https://www.qcc.com/firm/0f2a47ba0b8be424c22d0c9df5138f0e" xr:uid="{00000000-0004-0000-0200-00000C010000}"/>
    <hyperlink ref="B432" r:id="rId271" display="https://www.qcc.com/web/bd/23770ac5ea1251769e3c4ddb81ba33a3" xr:uid="{00000000-0004-0000-0200-00000D010000}"/>
    <hyperlink ref="F432" r:id="rId272" display="https://www.qcc.com/firm/0f2a47ba0b8be424c22d0c9df5138f0e" xr:uid="{00000000-0004-0000-0200-00000E010000}"/>
    <hyperlink ref="B433" r:id="rId273" display="https://www.qcc.com/web/bd/5d9be2bb973b9eadca74b99a1a867fd1" xr:uid="{00000000-0004-0000-0200-00000F010000}"/>
    <hyperlink ref="F433" r:id="rId274" display="https://www.qcc.com/firm/59f368831badbc959016ae84e11f91a8" xr:uid="{00000000-0004-0000-0200-000010010000}"/>
    <hyperlink ref="B434" r:id="rId275" display="https://www.qcc.com/web/bd/3ca0cd3a93cd93df813053030e4acbdc" xr:uid="{00000000-0004-0000-0200-000011010000}"/>
    <hyperlink ref="F434" r:id="rId276" display="https://www.qcc.com/firm/59f368831badbc959016ae84e11f91a8" xr:uid="{00000000-0004-0000-0200-000012010000}"/>
    <hyperlink ref="B435" r:id="rId277" display="https://www.qcc.com/web/bd/663f6090d71caeafbea4793c6f3720ef" xr:uid="{00000000-0004-0000-0200-000013010000}"/>
    <hyperlink ref="F435" r:id="rId278" display="https://www.qcc.com/firm/59f368831badbc959016ae84e11f91a8" xr:uid="{00000000-0004-0000-0200-000014010000}"/>
    <hyperlink ref="B436" r:id="rId279" display="https://www.qcc.com/web/bd/0fd8aeba36c3d0241ccf7e728a3eea3f" xr:uid="{00000000-0004-0000-0200-000015010000}"/>
    <hyperlink ref="F436" r:id="rId280" display="https://www.qcc.com/firm/6b8ecf984874e4c1bbfe308bb136d800" xr:uid="{00000000-0004-0000-0200-000016010000}"/>
    <hyperlink ref="B437" r:id="rId281" display="https://www.qcc.com/web/bd/be3413cb29340ecfa57f711efdac741f" xr:uid="{00000000-0004-0000-0200-000017010000}"/>
    <hyperlink ref="F437" r:id="rId282" display="https://www.qcc.com/firm/6b8ecf984874e4c1bbfe308bb136d800" xr:uid="{00000000-0004-0000-0200-000018010000}"/>
    <hyperlink ref="B438" r:id="rId283" display="https://www.qcc.com/web/bd/b92c286c6c1ee116daad3580421496bd" xr:uid="{00000000-0004-0000-0200-000019010000}"/>
    <hyperlink ref="F438" r:id="rId284" display="https://www.qcc.com/firm/b4b20b4af5bb7dafc7bfaf72b7bf5dab" xr:uid="{00000000-0004-0000-0200-00001A010000}"/>
    <hyperlink ref="B439" r:id="rId285" display="https://www.qcc.com/web/bd/0b3d5609ee81e50809b7351e848e4698" xr:uid="{00000000-0004-0000-0200-00001B010000}"/>
    <hyperlink ref="F439" r:id="rId286" display="https://www.qcc.com/firm/b4b20b4af5bb7dafc7bfaf72b7bf5dab" xr:uid="{00000000-0004-0000-0200-00001C010000}"/>
    <hyperlink ref="B440" r:id="rId287" display="https://www.qcc.com/web/bd/3eb129a447b8ca3d610d2cafd1e2a86b" xr:uid="{00000000-0004-0000-0200-00001D010000}"/>
    <hyperlink ref="F440" r:id="rId288" display="https://www.qcc.com/firm/b4b20b4af5bb7dafc7bfaf72b7bf5dab" xr:uid="{00000000-0004-0000-0200-00001E010000}"/>
    <hyperlink ref="B441" r:id="rId289" display="https://www.qcc.com/web/bd/663f6090d71caeafbea4793c6f3720ef" xr:uid="{00000000-0004-0000-0200-00001F010000}"/>
    <hyperlink ref="F441" r:id="rId290" display="https://www.qcc.com/firm/b4b20b4af5bb7dafc7bfaf72b7bf5dab" xr:uid="{00000000-0004-0000-0200-000020010000}"/>
    <hyperlink ref="B442" r:id="rId291" display="https://www.qcc.com/web/bd/c6538216801a11032f66213340fdb5ab" xr:uid="{00000000-0004-0000-0200-000021010000}"/>
    <hyperlink ref="F442" r:id="rId292" display="https://www.qcc.com/product/69d499b7-ea59-4709-852a-5e7ad4f6f6cc.html" xr:uid="{00000000-0004-0000-0200-000022010000}"/>
    <hyperlink ref="B443" r:id="rId293" display="https://www.qcc.com/web/bd/bcbfd37c794ab917cfe42d2d4cf85ea6" xr:uid="{00000000-0004-0000-0200-000023010000}"/>
    <hyperlink ref="F443" r:id="rId294" display="https://www.qcc.com/firm/b4b20b4af5bb7dafc7bfaf72b7bf5dab" xr:uid="{00000000-0004-0000-0200-000024010000}"/>
    <hyperlink ref="B444" r:id="rId295" display="https://www.qcc.com/web/bd/8c8096fc155fba55ade950a973e3d65a" xr:uid="{00000000-0004-0000-0200-000025010000}"/>
    <hyperlink ref="F444" r:id="rId296" display="https://www.qcc.com/firm/1e72bb0f465ea2fe838a1bba3b473663" xr:uid="{00000000-0004-0000-0200-000026010000}"/>
    <hyperlink ref="B445" r:id="rId297" display="https://www.qcc.com/web/bd/0fd8aeba36c3d0241ccf7e728a3eea3f" xr:uid="{00000000-0004-0000-0200-000027010000}"/>
    <hyperlink ref="F445" r:id="rId298" display="https://www.qcc.com/firm/1e72bb0f465ea2fe838a1bba3b473663" xr:uid="{00000000-0004-0000-0200-000028010000}"/>
    <hyperlink ref="B446" r:id="rId299" display="https://www.qcc.com/web/bd/3eb129a447b8ca3d610d2cafd1e2a86b" xr:uid="{00000000-0004-0000-0200-000029010000}"/>
    <hyperlink ref="F446" r:id="rId300" display="https://www.qcc.com/firm/1e72bb0f465ea2fe838a1bba3b473663" xr:uid="{00000000-0004-0000-0200-00002A010000}"/>
    <hyperlink ref="B447" r:id="rId301" display="https://www.qcc.com/web/bd/bcbfd37c794ab917cfe42d2d4cf85ea6" xr:uid="{00000000-0004-0000-0200-00002B010000}"/>
    <hyperlink ref="F447" r:id="rId302" display="https://www.qcc.com/firm/1e72bb0f465ea2fe838a1bba3b473663" xr:uid="{00000000-0004-0000-0200-00002C010000}"/>
    <hyperlink ref="B448" r:id="rId303" display="https://www.qcc.com/web/bd/3eb129a447b8ca3d610d2cafd1e2a86b" xr:uid="{00000000-0004-0000-0200-00002D010000}"/>
    <hyperlink ref="F448" r:id="rId304" display="https://www.qcc.com/firm/6a38df441a5113e183836d6425e93220" xr:uid="{00000000-0004-0000-0200-00002E010000}"/>
    <hyperlink ref="B449" r:id="rId305" display="https://www.qcc.com/web/bd/d5539694d932fd445fc40f135d6a1824" xr:uid="{00000000-0004-0000-0200-00002F010000}"/>
    <hyperlink ref="F449" r:id="rId306" display="https://www.qcc.com/firm/47978cb030fe76a899bde2b2d7f8e4b5" xr:uid="{00000000-0004-0000-0200-000030010000}"/>
    <hyperlink ref="B450" r:id="rId307" display="https://www.qcc.com/web/bd/0fc9b3fd2f1ed840a51e6bcc63001f4b" xr:uid="{00000000-0004-0000-0200-000031010000}"/>
    <hyperlink ref="F450" r:id="rId308" display="https://www.qcc.com/firm/47978cb030fe76a899bde2b2d7f8e4b5" xr:uid="{00000000-0004-0000-0200-000032010000}"/>
    <hyperlink ref="B451" r:id="rId309" display="https://www.qcc.com/web/bd/bcbfd37c794ab917cfe42d2d4cf85ea6" xr:uid="{00000000-0004-0000-0200-000033010000}"/>
    <hyperlink ref="F451" r:id="rId310" display="https://www.qcc.com/firm/47978cb030fe76a899bde2b2d7f8e4b5" xr:uid="{00000000-0004-0000-0200-000034010000}"/>
    <hyperlink ref="B452" r:id="rId311" display="https://www.qcc.com/web/bd/a268a77b7f41bdbcf11ac84025800d25" xr:uid="{00000000-0004-0000-0200-000035010000}"/>
    <hyperlink ref="F452" r:id="rId312" display="https://www.qcc.com/product/46a975cc-fa8c-4bf2-bb65-4523f1e52ec3.html" xr:uid="{00000000-0004-0000-0200-000036010000}"/>
    <hyperlink ref="B453" r:id="rId313" display="https://www.qcc.com/web/bd/5d9be2bb973b9eadca74b99a1a867fd1" xr:uid="{00000000-0004-0000-0200-000037010000}"/>
    <hyperlink ref="F453" r:id="rId314" display="https://www.qcc.com/firm/86389aec832929663819f0cf77d76f7a" xr:uid="{00000000-0004-0000-0200-000038010000}"/>
    <hyperlink ref="B454" r:id="rId315" display="https://www.qcc.com/web/bd/45a2eebcb43d13e14d834717792389a0" xr:uid="{00000000-0004-0000-0200-000039010000}"/>
    <hyperlink ref="F454" r:id="rId316" display="https://www.qcc.com/firm/86389aec832929663819f0cf77d76f7a" xr:uid="{00000000-0004-0000-0200-00003A010000}"/>
    <hyperlink ref="B455" r:id="rId317" display="https://www.qcc.com/web/bd/2d7e2670c6f8a4314b0fed06b892215a" xr:uid="{00000000-0004-0000-0200-00003B010000}"/>
    <hyperlink ref="F455" r:id="rId318" display="https://www.qcc.com/product/3de97778-f607-432e-b36c-9eaf6f17ec55.html" xr:uid="{00000000-0004-0000-0200-00003C010000}"/>
    <hyperlink ref="B456" r:id="rId319" display="https://www.qcc.com/web/bd/a268a77b7f41bdbcf11ac84025800d25" xr:uid="{00000000-0004-0000-0200-00003D010000}"/>
    <hyperlink ref="F456" r:id="rId320" display="https://www.qcc.com/product/3de97778-f607-432e-b36c-9eaf6f17ec55.html" xr:uid="{00000000-0004-0000-0200-00003E010000}"/>
    <hyperlink ref="B457" r:id="rId321" display="https://www.qcc.com/web/bd/a04b00e7afeb248ff58dae1810fb4605" xr:uid="{00000000-0004-0000-0200-00003F010000}"/>
    <hyperlink ref="F457" r:id="rId322" display="https://www.qcc.com/firm/d93846d6c970ec2d4eb908db2facaf6c" xr:uid="{00000000-0004-0000-0200-000040010000}"/>
    <hyperlink ref="B458" r:id="rId323" display="https://www.qcc.com/web/bd/7e1d6c348b74f54609cc16d61c6e05e4" xr:uid="{00000000-0004-0000-0200-000041010000}"/>
    <hyperlink ref="F458" r:id="rId324" display="https://www.qcc.com/firm/d93846d6c970ec2d4eb908db2facaf6c" xr:uid="{00000000-0004-0000-0200-000042010000}"/>
    <hyperlink ref="B459" r:id="rId325" display="https://www.qcc.com/web/bd/e142a66983563c0e1f667dd4bccf578a" xr:uid="{00000000-0004-0000-0200-000043010000}"/>
    <hyperlink ref="F459" r:id="rId326" display="https://www.qcc.com/firm/d93846d6c970ec2d4eb908db2facaf6c" xr:uid="{00000000-0004-0000-0200-000044010000}"/>
    <hyperlink ref="B460" r:id="rId327" display="https://www.qcc.com/web/bd/8f290d3e42fbc92c84aba92c406b4dc1" xr:uid="{00000000-0004-0000-0200-000045010000}"/>
    <hyperlink ref="F460" r:id="rId328" display="https://www.qcc.com/firm/d93846d6c970ec2d4eb908db2facaf6c" xr:uid="{00000000-0004-0000-0200-000046010000}"/>
    <hyperlink ref="B461" r:id="rId329" display="https://www.qcc.com/web/bd/f67bc573d4955a1ea2002850fb7871e2" xr:uid="{00000000-0004-0000-0200-000047010000}"/>
    <hyperlink ref="F461" r:id="rId330" display="https://www.qcc.com/firm/d93846d6c970ec2d4eb908db2facaf6c" xr:uid="{00000000-0004-0000-0200-000048010000}"/>
    <hyperlink ref="B462" r:id="rId331" display="https://www.qcc.com/web/bd/d90a629d6a81720a2c2b8337b1b4f2c8" xr:uid="{00000000-0004-0000-0200-000049010000}"/>
    <hyperlink ref="F462" r:id="rId332" display="https://www.qcc.com/firm/d93846d6c970ec2d4eb908db2facaf6c" xr:uid="{00000000-0004-0000-0200-00004A010000}"/>
    <hyperlink ref="B463" r:id="rId333" display="https://www.qcc.com/web/bd/aa5e841413c7cd629c229a44ae229c25" xr:uid="{00000000-0004-0000-0200-00004B010000}"/>
    <hyperlink ref="F463" r:id="rId334" display="https://www.qcc.com/firm/d93846d6c970ec2d4eb908db2facaf6c" xr:uid="{00000000-0004-0000-0200-00004C010000}"/>
    <hyperlink ref="B464" r:id="rId335" display="https://www.qcc.com/web/bd/a104031bac51ce28ac6b1659a071b365" xr:uid="{00000000-0004-0000-0200-00004D010000}"/>
    <hyperlink ref="F464" r:id="rId336" display="https://www.qcc.com/firm/d93846d6c970ec2d4eb908db2facaf6c" xr:uid="{00000000-0004-0000-0200-00004E010000}"/>
    <hyperlink ref="B502" r:id="rId337" display="https://www.qcc.com/web/bd/5d9be2bb973b9eadca74b99a1a867fd1" xr:uid="{00000000-0004-0000-0200-00004F010000}"/>
    <hyperlink ref="F502" r:id="rId338" display="https://www.qcc.com/firm/05bf3d8cd6c6d89d9b03a87bbbe3a7a7" xr:uid="{00000000-0004-0000-0200-000050010000}"/>
    <hyperlink ref="B503" r:id="rId339" display="https://www.qcc.com/web/bd/d5539694d932fd445fc40f135d6a1824" xr:uid="{00000000-0004-0000-0200-000051010000}"/>
    <hyperlink ref="F503" r:id="rId340" display="https://www.qcc.com/firm/05bf3d8cd6c6d89d9b03a87bbbe3a7a7" xr:uid="{00000000-0004-0000-0200-000052010000}"/>
    <hyperlink ref="B504" r:id="rId341" display="https://www.qcc.com/web/bd/a95dcb8aebb202efeedb10d5538edeb9" xr:uid="{00000000-0004-0000-0200-000053010000}"/>
    <hyperlink ref="F504" r:id="rId342" display="https://www.qcc.com/product/6c489012-722d-44b3-9a94-07688c2a314b.html" xr:uid="{00000000-0004-0000-0200-000054010000}"/>
    <hyperlink ref="B505" r:id="rId343" display="https://www.qcc.com/web/bd/0fc9b3fd2f1ed840a51e6bcc63001f4b" xr:uid="{00000000-0004-0000-0200-000055010000}"/>
    <hyperlink ref="F505" r:id="rId344" display="https://www.qcc.com/firm/05bf3d8cd6c6d89d9b03a87bbbe3a7a7" xr:uid="{00000000-0004-0000-0200-000056010000}"/>
    <hyperlink ref="B506" r:id="rId345" display="https://www.qcc.com/web/bd/28fce78be1fcef81f101a04954108f58" xr:uid="{00000000-0004-0000-0200-000057010000}"/>
    <hyperlink ref="F506" r:id="rId346" display="https://www.qcc.com/product/6c489012-722d-44b3-9a94-07688c2a314b.html" xr:uid="{00000000-0004-0000-0200-000058010000}"/>
    <hyperlink ref="B507" r:id="rId347" display="https://www.qcc.com/web/bd/2d7e2670c6f8a4314b0fed06b892215a" xr:uid="{00000000-0004-0000-0200-000059010000}"/>
    <hyperlink ref="F507" r:id="rId348" display="https://www.qcc.com/product/6c489012-722d-44b3-9a94-07688c2a314b.html" xr:uid="{00000000-0004-0000-0200-00005A010000}"/>
    <hyperlink ref="B508" r:id="rId349" display="https://www.qcc.com/web/bd/ecc8c76af344e6402422f091acede487" xr:uid="{00000000-0004-0000-0200-00005B010000}"/>
    <hyperlink ref="F508" r:id="rId350" display="https://www.qcc.com/firm/05bf3d8cd6c6d89d9b03a87bbbe3a7a7" xr:uid="{00000000-0004-0000-0200-00005C010000}"/>
    <hyperlink ref="B509" r:id="rId351" display="https://www.qcc.com/web/bd/3eb129a447b8ca3d610d2cafd1e2a86b" xr:uid="{00000000-0004-0000-0200-00005D010000}"/>
    <hyperlink ref="F509" r:id="rId352" display="https://www.qcc.com/firm/05bf3d8cd6c6d89d9b03a87bbbe3a7a7" xr:uid="{00000000-0004-0000-0200-00005E010000}"/>
    <hyperlink ref="B510" r:id="rId353" display="https://www.qcc.com/web/bd/c6538216801a11032f66213340fdb5ab" xr:uid="{00000000-0004-0000-0200-00005F010000}"/>
    <hyperlink ref="F510" r:id="rId354" display="https://www.qcc.com/product/6c489012-722d-44b3-9a94-07688c2a314b.html" xr:uid="{00000000-0004-0000-0200-000060010000}"/>
    <hyperlink ref="B511" r:id="rId355" display="https://www.qcc.com/web/bd/e6932be9017ad8c04e9da5d38b09f4ed" xr:uid="{00000000-0004-0000-0200-000061010000}"/>
    <hyperlink ref="F511" r:id="rId356" display="https://www.qcc.com/firm/05bf3d8cd6c6d89d9b03a87bbbe3a7a7" xr:uid="{00000000-0004-0000-0200-000062010000}"/>
    <hyperlink ref="B512" r:id="rId357" display="https://www.qcc.com/web/bd/2b3492beddb0203ef8328e3bef41df22" xr:uid="{00000000-0004-0000-0200-000063010000}"/>
    <hyperlink ref="F512" r:id="rId358" display="https://www.qcc.com/product/6c489012-722d-44b3-9a94-07688c2a314b.html" xr:uid="{00000000-0004-0000-0200-000064010000}"/>
    <hyperlink ref="B513" r:id="rId359" display="https://www.qcc.com/web/bd/4dc0b808ea5ae2aaee9b69ee6e3cf7b5" xr:uid="{00000000-0004-0000-0200-000065010000}"/>
    <hyperlink ref="F513" r:id="rId360" display="https://www.qcc.com/product/6c489012-722d-44b3-9a94-07688c2a314b.html" xr:uid="{00000000-0004-0000-0200-000066010000}"/>
    <hyperlink ref="B514" r:id="rId361" display="https://www.qcc.com/web/bd/5d9be2bb973b9eadca74b99a1a867fd1" xr:uid="{00000000-0004-0000-0200-000067010000}"/>
    <hyperlink ref="F514" r:id="rId362" display="https://www.qcc.com/firm/be0af4c4e34f455359ec64fe55d05cad" xr:uid="{00000000-0004-0000-0200-000068010000}"/>
    <hyperlink ref="B515" r:id="rId363" display="https://www.qcc.com/web/bd/9dda74696eadd87c55864bc305f2f9c8" xr:uid="{00000000-0004-0000-0200-000069010000}"/>
    <hyperlink ref="F515" r:id="rId364" display="https://www.qcc.com/firm/be0af4c4e34f455359ec64fe55d05cad" xr:uid="{00000000-0004-0000-0200-00006A010000}"/>
    <hyperlink ref="B516" r:id="rId365" display="https://www.qcc.com/web/bd/5b567175f4ed90fa962766b4f9ef167a" xr:uid="{00000000-0004-0000-0200-00006B010000}"/>
    <hyperlink ref="F516" r:id="rId366" display="https://www.qcc.com/product/818da284-dff9-4b0b-9411-00ef5e85d581.html" xr:uid="{00000000-0004-0000-0200-00006C010000}"/>
    <hyperlink ref="B517" r:id="rId367" display="https://www.qcc.com/web/bd/4e6341b60021191f01e4902f9ebf7e6f" xr:uid="{00000000-0004-0000-0200-00006D010000}"/>
    <hyperlink ref="F517" r:id="rId368" display="https://www.qcc.com/firm/be0af4c4e34f455359ec64fe55d05cad" xr:uid="{00000000-0004-0000-0200-00006E010000}"/>
    <hyperlink ref="B518" r:id="rId369" display="https://www.qcc.com/web/bd/14e1410eb2e6e386339caaa0da2fe4da" xr:uid="{00000000-0004-0000-0200-00006F010000}"/>
    <hyperlink ref="F518" r:id="rId370" display="https://www.qcc.com/firm/be0af4c4e34f455359ec64fe55d05cad" xr:uid="{00000000-0004-0000-0200-000070010000}"/>
    <hyperlink ref="B519" r:id="rId371" display="https://www.qcc.com/web/bd/743eb100a453ee965a7791e43c66175b" xr:uid="{00000000-0004-0000-0200-000071010000}"/>
    <hyperlink ref="F519" r:id="rId372" display="https://www.qcc.com/firm/be0af4c4e34f455359ec64fe55d05cad" xr:uid="{00000000-0004-0000-0200-000072010000}"/>
    <hyperlink ref="B520" r:id="rId373" display="https://www.qcc.com/web/bd/0fc9b3fd2f1ed840a51e6bcc63001f4b" xr:uid="{00000000-0004-0000-0200-000073010000}"/>
    <hyperlink ref="F520" r:id="rId374" display="https://www.qcc.com/firm/be0af4c4e34f455359ec64fe55d05cad" xr:uid="{00000000-0004-0000-0200-000074010000}"/>
    <hyperlink ref="B521" r:id="rId375" display="https://www.qcc.com/web/bd/2d7e2670c6f8a4314b0fed06b892215a" xr:uid="{00000000-0004-0000-0200-000075010000}"/>
    <hyperlink ref="F521" r:id="rId376" display="https://www.qcc.com/product/818da284-dff9-4b0b-9411-00ef5e85d581.html" xr:uid="{00000000-0004-0000-0200-000076010000}"/>
    <hyperlink ref="B522" r:id="rId377" display="https://www.qcc.com/web/bd/ecc8c76af344e6402422f091acede487" xr:uid="{00000000-0004-0000-0200-000077010000}"/>
    <hyperlink ref="F522" r:id="rId378" display="https://www.qcc.com/firm/be0af4c4e34f455359ec64fe55d05cad" xr:uid="{00000000-0004-0000-0200-000078010000}"/>
    <hyperlink ref="B523" r:id="rId379" display="https://www.qcc.com/web/bd/3eb129a447b8ca3d610d2cafd1e2a86b" xr:uid="{00000000-0004-0000-0200-000079010000}"/>
    <hyperlink ref="F523" r:id="rId380" display="https://www.qcc.com/firm/be0af4c4e34f455359ec64fe55d05cad" xr:uid="{00000000-0004-0000-0200-00007A010000}"/>
    <hyperlink ref="B524" r:id="rId381" display="https://www.qcc.com/web/bd/663f6090d71caeafbea4793c6f3720ef" xr:uid="{00000000-0004-0000-0200-00007B010000}"/>
    <hyperlink ref="F524" r:id="rId382" display="https://www.qcc.com/firm/be0af4c4e34f455359ec64fe55d05cad" xr:uid="{00000000-0004-0000-0200-00007C010000}"/>
    <hyperlink ref="B525" r:id="rId383" display="https://www.qcc.com/web/bd/24f54245a33645e1bc84ca1ac137dfc1" xr:uid="{00000000-0004-0000-0200-00007D010000}"/>
    <hyperlink ref="B526" r:id="rId384" display="https://www.qcc.com/web/bd/1a028ff00d78d5dbbe9a18a54cb5262b" xr:uid="{00000000-0004-0000-0200-00007E010000}"/>
    <hyperlink ref="F526" r:id="rId385" display="https://www.qcc.com/firm/be0af4c4e34f455359ec64fe55d05cad" xr:uid="{00000000-0004-0000-0200-00007F010000}"/>
    <hyperlink ref="B527" r:id="rId386" display="https://www.qcc.com/web/bd/19b1b7cf4215a0696da9bac9f5d26fbe" xr:uid="{00000000-0004-0000-0200-000080010000}"/>
    <hyperlink ref="F527" r:id="rId387" display="https://www.qcc.com/firm/ca04fba5f85275ac2bac171e4484e3f6" xr:uid="{00000000-0004-0000-0200-000081010000}"/>
    <hyperlink ref="B528" r:id="rId388" display="https://www.qcc.com/web/bd/a01984c65fb39500362d7d3e559c99e0" xr:uid="{00000000-0004-0000-0200-000082010000}"/>
    <hyperlink ref="F528" r:id="rId389" display="https://www.qcc.com/firm/ca04fba5f85275ac2bac171e4484e3f6" xr:uid="{00000000-0004-0000-0200-000083010000}"/>
    <hyperlink ref="B529" r:id="rId390" display="https://www.qcc.com/web/bd/340803915479d660aa677d4405c12abb" xr:uid="{00000000-0004-0000-0200-000084010000}"/>
    <hyperlink ref="F529" r:id="rId391" display="https://www.qcc.com/firm/ca04fba5f85275ac2bac171e4484e3f6" xr:uid="{00000000-0004-0000-0200-000085010000}"/>
    <hyperlink ref="B530" r:id="rId392" display="https://www.qcc.com/web/bd/d27f9fbea0871a3d70b54437afcc7308" xr:uid="{00000000-0004-0000-0200-000086010000}"/>
    <hyperlink ref="F530" r:id="rId393" display="https://www.qcc.com/firm/ca04fba5f85275ac2bac171e4484e3f6" xr:uid="{00000000-0004-0000-0200-000087010000}"/>
    <hyperlink ref="B531" r:id="rId394" display="https://www.qcc.com/web/bd/5d9be2bb973b9eadca74b99a1a867fd1" xr:uid="{00000000-0004-0000-0200-000088010000}"/>
    <hyperlink ref="F531" r:id="rId395" display="https://www.qcc.com/firm/ca04fba5f85275ac2bac171e4484e3f6" xr:uid="{00000000-0004-0000-0200-000089010000}"/>
    <hyperlink ref="B532" r:id="rId396" display="https://www.qcc.com/web/bd/4e6341b60021191f01e4902f9ebf7e6f" xr:uid="{00000000-0004-0000-0200-00008A010000}"/>
    <hyperlink ref="F532" r:id="rId397" display="https://www.qcc.com/firm/ca04fba5f85275ac2bac171e4484e3f6" xr:uid="{00000000-0004-0000-0200-00008B010000}"/>
    <hyperlink ref="B533" r:id="rId398" display="https://www.qcc.com/web/bd/a95dcb8aebb202efeedb10d5538edeb9" xr:uid="{00000000-0004-0000-0200-00008C010000}"/>
    <hyperlink ref="F533" r:id="rId399" display="https://www.qcc.com/product/14a4c2ea-1a38-4591-878d-9d2d9d3bbf91.html" xr:uid="{00000000-0004-0000-0200-00008D010000}"/>
    <hyperlink ref="B534" r:id="rId400" display="https://www.qcc.com/web/bd/743eb100a453ee965a7791e43c66175b" xr:uid="{00000000-0004-0000-0200-00008E010000}"/>
    <hyperlink ref="F534" r:id="rId401" display="https://www.qcc.com/firm/ca04fba5f85275ac2bac171e4484e3f6" xr:uid="{00000000-0004-0000-0200-00008F010000}"/>
    <hyperlink ref="B535" r:id="rId402" display="https://www.qcc.com/web/bd/f2063c4bd8355ff9f6fb06a3b82b4dcb" xr:uid="{00000000-0004-0000-0200-000090010000}"/>
    <hyperlink ref="F535" r:id="rId403" display="https://www.qcc.com/firm/ca04fba5f85275ac2bac171e4484e3f6" xr:uid="{00000000-0004-0000-0200-000091010000}"/>
    <hyperlink ref="B536" r:id="rId404" display="https://www.qcc.com/web/bd/0fd8aeba36c3d0241ccf7e728a3eea3f" xr:uid="{00000000-0004-0000-0200-000092010000}"/>
    <hyperlink ref="F536" r:id="rId405" display="https://www.qcc.com/firm/ca04fba5f85275ac2bac171e4484e3f6" xr:uid="{00000000-0004-0000-0200-000093010000}"/>
    <hyperlink ref="B537" r:id="rId406" display="https://www.qcc.com/web/bd/a3722cadc235724af92b369b2cfc8ebd" xr:uid="{00000000-0004-0000-0200-000094010000}"/>
    <hyperlink ref="F537" r:id="rId407" display="https://www.qcc.com/firm/ca04fba5f85275ac2bac171e4484e3f6" xr:uid="{00000000-0004-0000-0200-000095010000}"/>
    <hyperlink ref="B538" r:id="rId408" display="https://www.qcc.com/web/bd/ecc8c76af344e6402422f091acede487" xr:uid="{00000000-0004-0000-0200-000096010000}"/>
    <hyperlink ref="F538" r:id="rId409" display="https://www.qcc.com/firm/ca04fba5f85275ac2bac171e4484e3f6" xr:uid="{00000000-0004-0000-0200-000097010000}"/>
    <hyperlink ref="B539" r:id="rId410" display="https://www.qcc.com/web/bd/6a7d3caa4702e4cfb125717f199a6c2c" xr:uid="{00000000-0004-0000-0200-000098010000}"/>
    <hyperlink ref="F539" r:id="rId411" display="https://www.qcc.com/firm/ca04fba5f85275ac2bac171e4484e3f6" xr:uid="{00000000-0004-0000-0200-000099010000}"/>
    <hyperlink ref="B540" r:id="rId412" display="https://www.qcc.com/web/bd/f44c4c0c7c34124f906a229908d56a01" xr:uid="{00000000-0004-0000-0200-00009A010000}"/>
    <hyperlink ref="F540" r:id="rId413" display="https://www.qcc.com/firm/ca04fba5f85275ac2bac171e4484e3f6" xr:uid="{00000000-0004-0000-0200-00009B010000}"/>
    <hyperlink ref="B541" r:id="rId414" display="https://www.qcc.com/web/bd/a0ed209fc7b1521f9efe6d3f308bf779" xr:uid="{00000000-0004-0000-0200-00009C010000}"/>
    <hyperlink ref="F541" r:id="rId415" display="https://www.qcc.com/firm/ca04fba5f85275ac2bac171e4484e3f6" xr:uid="{00000000-0004-0000-0200-00009D010000}"/>
    <hyperlink ref="B542" r:id="rId416" display="https://www.qcc.com/web/bd/b8d870329435119665e9a88d1202f21d" xr:uid="{00000000-0004-0000-0200-00009E010000}"/>
    <hyperlink ref="F542" r:id="rId417" display="https://www.qcc.com/firm/ca04fba5f85275ac2bac171e4484e3f6" xr:uid="{00000000-0004-0000-0200-00009F010000}"/>
    <hyperlink ref="B543" r:id="rId418" display="https://www.qcc.com/web/bd/e6932be9017ad8c04e9da5d38b09f4ed" xr:uid="{00000000-0004-0000-0200-0000A0010000}"/>
    <hyperlink ref="F543" r:id="rId419" display="https://www.qcc.com/firm/ca04fba5f85275ac2bac171e4484e3f6" xr:uid="{00000000-0004-0000-0200-0000A1010000}"/>
    <hyperlink ref="B544" r:id="rId420" display="https://www.qcc.com/web/bd/01308b1cb36f52772b2ca6aa2fedd2e3" xr:uid="{00000000-0004-0000-0200-0000A2010000}"/>
    <hyperlink ref="F544" r:id="rId421" display="https://www.qcc.com/firm/ca04fba5f85275ac2bac171e4484e3f6" xr:uid="{00000000-0004-0000-0200-0000A3010000}"/>
    <hyperlink ref="B545" r:id="rId422" display="https://www.qcc.com/web/bd/5da479bc7c2b4e5aef0774dea85f55d2" xr:uid="{00000000-0004-0000-0200-0000A4010000}"/>
    <hyperlink ref="F545" r:id="rId423" display="https://www.qcc.com/firm/ca04fba5f85275ac2bac171e4484e3f6" xr:uid="{00000000-0004-0000-0200-0000A5010000}"/>
  </hyperlinks>
  <pageMargins left="0.75" right="0.75" top="1" bottom="1" header="0.5" footer="0.5"/>
  <pageSetup orientation="portrait" horizontalDpi="300" verticalDpi="300" r:id="rId42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57"/>
  <sheetViews>
    <sheetView topLeftCell="A330" workbookViewId="0">
      <selection activeCell="L330" sqref="L1:L1048576"/>
    </sheetView>
  </sheetViews>
  <sheetFormatPr baseColWidth="10" defaultColWidth="8.83203125" defaultRowHeight="13"/>
  <cols>
    <col min="2" max="2" width="15.1640625" customWidth="1"/>
    <col min="3" max="3" width="13.6640625" customWidth="1"/>
    <col min="4" max="4" width="14.5" customWidth="1"/>
    <col min="5" max="5" width="11.33203125" customWidth="1"/>
    <col min="6" max="6" width="12.33203125" customWidth="1"/>
    <col min="7" max="11" width="16.5" customWidth="1"/>
  </cols>
  <sheetData>
    <row r="1" spans="1:12">
      <c r="A1" t="s">
        <v>2188</v>
      </c>
      <c r="B1" t="s">
        <v>9</v>
      </c>
      <c r="C1" t="s">
        <v>2189</v>
      </c>
      <c r="D1" t="s">
        <v>10</v>
      </c>
      <c r="E1" t="s">
        <v>11</v>
      </c>
      <c r="F1" t="s">
        <v>12</v>
      </c>
      <c r="G1" t="s">
        <v>13</v>
      </c>
      <c r="H1" t="s">
        <v>2477</v>
      </c>
      <c r="I1" t="s">
        <v>2478</v>
      </c>
      <c r="J1" t="s">
        <v>2479</v>
      </c>
      <c r="K1" t="s">
        <v>2480</v>
      </c>
      <c r="L1" t="s">
        <v>2476</v>
      </c>
    </row>
    <row r="2" spans="1:12">
      <c r="A2" t="s">
        <v>2135</v>
      </c>
      <c r="B2" t="s">
        <v>23</v>
      </c>
      <c r="C2">
        <v>251</v>
      </c>
      <c r="D2">
        <v>210</v>
      </c>
      <c r="E2">
        <v>172</v>
      </c>
      <c r="F2">
        <v>179</v>
      </c>
      <c r="G2">
        <v>208</v>
      </c>
      <c r="H2">
        <f>(C2-D2)/D2</f>
        <v>0.19523809523809524</v>
      </c>
      <c r="I2">
        <f t="shared" ref="I2:J2" si="0">(D2-E2)/E2</f>
        <v>0.22093023255813954</v>
      </c>
      <c r="J2">
        <f t="shared" si="0"/>
        <v>-3.9106145251396648E-2</v>
      </c>
      <c r="K2">
        <f>IF(G2&gt;0,(F2-G2)/G2,0)</f>
        <v>-0.13942307692307693</v>
      </c>
      <c r="L2">
        <f>STDEVP(H2:K2)</f>
        <v>0.15311603470516819</v>
      </c>
    </row>
    <row r="3" spans="1:12">
      <c r="A3" t="s">
        <v>1715</v>
      </c>
      <c r="B3" t="s">
        <v>23</v>
      </c>
      <c r="C3">
        <v>27247</v>
      </c>
      <c r="D3">
        <v>24821</v>
      </c>
      <c r="E3">
        <v>22480</v>
      </c>
      <c r="F3">
        <v>21192</v>
      </c>
      <c r="G3">
        <v>4310</v>
      </c>
      <c r="H3">
        <f t="shared" ref="H3:H59" si="1">(C3-D3)/D3</f>
        <v>9.7739817090367026E-2</v>
      </c>
      <c r="I3">
        <f t="shared" ref="I3:I59" si="2">(D3-E3)/E3</f>
        <v>0.10413701067615658</v>
      </c>
      <c r="J3">
        <f t="shared" ref="J3:J59" si="3">(E3-F3)/F3</f>
        <v>6.077765194412986E-2</v>
      </c>
      <c r="K3">
        <f t="shared" ref="K3:K59" si="4">IF(G3&gt;0,(F3-G3)/G3,0)</f>
        <v>3.916937354988399</v>
      </c>
      <c r="L3">
        <f t="shared" ref="L3:L66" si="5">STDEVP(H3:K3)</f>
        <v>1.6582553164807006</v>
      </c>
    </row>
    <row r="4" spans="1:12">
      <c r="A4" t="s">
        <v>1707</v>
      </c>
      <c r="B4" t="s">
        <v>23</v>
      </c>
      <c r="C4">
        <v>11332</v>
      </c>
      <c r="D4">
        <v>11615</v>
      </c>
      <c r="E4">
        <v>9262</v>
      </c>
      <c r="F4">
        <v>5616</v>
      </c>
      <c r="G4">
        <v>4502</v>
      </c>
      <c r="H4">
        <f t="shared" si="1"/>
        <v>-2.436504520017219E-2</v>
      </c>
      <c r="I4">
        <f t="shared" si="2"/>
        <v>0.2540488015547398</v>
      </c>
      <c r="J4">
        <f t="shared" si="3"/>
        <v>0.6492165242165242</v>
      </c>
      <c r="K4">
        <f t="shared" si="4"/>
        <v>0.24744557974233675</v>
      </c>
      <c r="L4">
        <f t="shared" si="5"/>
        <v>0.24014688733539338</v>
      </c>
    </row>
    <row r="5" spans="1:12">
      <c r="A5" t="s">
        <v>1701</v>
      </c>
      <c r="B5" t="s">
        <v>23</v>
      </c>
      <c r="C5">
        <v>11760</v>
      </c>
      <c r="D5">
        <v>13668</v>
      </c>
      <c r="E5">
        <v>18022</v>
      </c>
      <c r="F5">
        <v>12100</v>
      </c>
      <c r="G5">
        <v>11726</v>
      </c>
      <c r="H5">
        <f t="shared" si="1"/>
        <v>-0.1395961369622476</v>
      </c>
      <c r="I5">
        <f t="shared" si="2"/>
        <v>-0.24159360781267339</v>
      </c>
      <c r="J5">
        <f t="shared" si="3"/>
        <v>0.48942148760330578</v>
      </c>
      <c r="K5">
        <f t="shared" si="4"/>
        <v>3.1894934333958722E-2</v>
      </c>
      <c r="L5">
        <f t="shared" si="5"/>
        <v>0.27995372865064094</v>
      </c>
    </row>
    <row r="6" spans="1:12">
      <c r="A6" t="s">
        <v>1706</v>
      </c>
      <c r="B6" t="s">
        <v>23</v>
      </c>
      <c r="C6">
        <v>4668</v>
      </c>
      <c r="D6">
        <v>4758</v>
      </c>
      <c r="E6">
        <v>4571</v>
      </c>
      <c r="F6">
        <v>4593</v>
      </c>
      <c r="G6">
        <v>4547</v>
      </c>
      <c r="H6">
        <f t="shared" si="1"/>
        <v>-1.8915510718789406E-2</v>
      </c>
      <c r="I6">
        <f t="shared" si="2"/>
        <v>4.09100853204988E-2</v>
      </c>
      <c r="J6">
        <f t="shared" si="3"/>
        <v>-4.7898976703679508E-3</v>
      </c>
      <c r="K6">
        <f t="shared" si="4"/>
        <v>1.0116560369474378E-2</v>
      </c>
      <c r="L6">
        <f t="shared" si="5"/>
        <v>2.219294391339887E-2</v>
      </c>
    </row>
    <row r="7" spans="1:12">
      <c r="A7" t="s">
        <v>1771</v>
      </c>
      <c r="B7" t="s">
        <v>23</v>
      </c>
      <c r="C7">
        <v>875</v>
      </c>
      <c r="D7">
        <v>1063</v>
      </c>
      <c r="E7">
        <v>1111</v>
      </c>
      <c r="F7">
        <v>651</v>
      </c>
      <c r="G7">
        <v>706</v>
      </c>
      <c r="H7">
        <f t="shared" si="1"/>
        <v>-0.17685794920037629</v>
      </c>
      <c r="I7">
        <f t="shared" si="2"/>
        <v>-4.3204320432043204E-2</v>
      </c>
      <c r="J7">
        <f t="shared" si="3"/>
        <v>0.70660522273425497</v>
      </c>
      <c r="K7">
        <f t="shared" si="4"/>
        <v>-7.7903682719546744E-2</v>
      </c>
      <c r="L7">
        <f t="shared" si="5"/>
        <v>0.35240557556291202</v>
      </c>
    </row>
    <row r="8" spans="1:12">
      <c r="A8" t="s">
        <v>1682</v>
      </c>
      <c r="B8" t="s">
        <v>23</v>
      </c>
      <c r="C8">
        <v>2740</v>
      </c>
      <c r="D8">
        <v>2400</v>
      </c>
      <c r="E8">
        <v>2432</v>
      </c>
      <c r="F8">
        <v>1981</v>
      </c>
      <c r="G8">
        <v>2002</v>
      </c>
      <c r="H8">
        <f t="shared" si="1"/>
        <v>0.14166666666666666</v>
      </c>
      <c r="I8">
        <f t="shared" si="2"/>
        <v>-1.3157894736842105E-2</v>
      </c>
      <c r="J8">
        <f t="shared" si="3"/>
        <v>0.22766279656739022</v>
      </c>
      <c r="K8">
        <f t="shared" si="4"/>
        <v>-1.048951048951049E-2</v>
      </c>
      <c r="L8">
        <f t="shared" si="5"/>
        <v>0.10284567577496179</v>
      </c>
    </row>
    <row r="9" spans="1:12">
      <c r="A9" t="s">
        <v>1655</v>
      </c>
      <c r="B9" t="s">
        <v>23</v>
      </c>
      <c r="C9">
        <v>4952</v>
      </c>
      <c r="D9">
        <v>4836</v>
      </c>
      <c r="E9">
        <v>4817</v>
      </c>
      <c r="F9">
        <v>4391</v>
      </c>
      <c r="G9">
        <v>5117</v>
      </c>
      <c r="H9">
        <f t="shared" si="1"/>
        <v>2.3986765922249794E-2</v>
      </c>
      <c r="I9">
        <f t="shared" si="2"/>
        <v>3.9443637118538512E-3</v>
      </c>
      <c r="J9">
        <f t="shared" si="3"/>
        <v>9.7016624914598046E-2</v>
      </c>
      <c r="K9">
        <f t="shared" si="4"/>
        <v>-0.14188000781708032</v>
      </c>
      <c r="L9">
        <f t="shared" si="5"/>
        <v>8.669113243623687E-2</v>
      </c>
    </row>
    <row r="10" spans="1:12">
      <c r="A10" t="s">
        <v>2136</v>
      </c>
      <c r="B10" t="s">
        <v>23</v>
      </c>
      <c r="C10">
        <v>1157</v>
      </c>
      <c r="D10">
        <v>1223</v>
      </c>
      <c r="E10">
        <v>1167</v>
      </c>
      <c r="F10">
        <v>1737</v>
      </c>
      <c r="G10">
        <v>1581</v>
      </c>
      <c r="H10">
        <f t="shared" si="1"/>
        <v>-5.3965658217497957E-2</v>
      </c>
      <c r="I10">
        <f t="shared" si="2"/>
        <v>4.7986289631533847E-2</v>
      </c>
      <c r="J10">
        <f t="shared" si="3"/>
        <v>-0.32815198618307428</v>
      </c>
      <c r="K10">
        <f t="shared" si="4"/>
        <v>9.8671726755218223E-2</v>
      </c>
      <c r="L10">
        <f t="shared" si="5"/>
        <v>0.16490489899492117</v>
      </c>
    </row>
    <row r="11" spans="1:12">
      <c r="A11" t="s">
        <v>1675</v>
      </c>
      <c r="B11" t="s">
        <v>23</v>
      </c>
      <c r="C11">
        <v>351</v>
      </c>
      <c r="D11">
        <v>365</v>
      </c>
      <c r="E11">
        <v>143</v>
      </c>
      <c r="F11">
        <v>65</v>
      </c>
      <c r="G11">
        <v>89</v>
      </c>
      <c r="H11">
        <f t="shared" si="1"/>
        <v>-3.8356164383561646E-2</v>
      </c>
      <c r="I11">
        <f t="shared" si="2"/>
        <v>1.5524475524475525</v>
      </c>
      <c r="J11">
        <f t="shared" si="3"/>
        <v>1.2</v>
      </c>
      <c r="K11">
        <f t="shared" si="4"/>
        <v>-0.2696629213483146</v>
      </c>
      <c r="L11">
        <f t="shared" si="5"/>
        <v>0.77949904704467643</v>
      </c>
    </row>
    <row r="12" spans="1:12">
      <c r="A12" t="s">
        <v>1729</v>
      </c>
      <c r="B12" t="s">
        <v>23</v>
      </c>
      <c r="C12">
        <v>62</v>
      </c>
      <c r="D12">
        <v>64</v>
      </c>
      <c r="E12">
        <v>70</v>
      </c>
      <c r="F12">
        <v>70</v>
      </c>
      <c r="G12">
        <v>369</v>
      </c>
      <c r="H12">
        <f t="shared" si="1"/>
        <v>-3.125E-2</v>
      </c>
      <c r="I12">
        <f t="shared" si="2"/>
        <v>-8.5714285714285715E-2</v>
      </c>
      <c r="J12">
        <f t="shared" si="3"/>
        <v>0</v>
      </c>
      <c r="K12">
        <f t="shared" si="4"/>
        <v>-0.81029810298102978</v>
      </c>
      <c r="L12">
        <f t="shared" si="5"/>
        <v>0.33539254337191593</v>
      </c>
    </row>
    <row r="13" spans="1:12">
      <c r="A13" t="s">
        <v>1641</v>
      </c>
      <c r="B13" t="s">
        <v>23</v>
      </c>
      <c r="C13">
        <v>9019</v>
      </c>
      <c r="D13">
        <v>7671</v>
      </c>
      <c r="E13">
        <v>6963</v>
      </c>
      <c r="F13">
        <v>6297</v>
      </c>
      <c r="G13">
        <v>5913</v>
      </c>
      <c r="H13">
        <f t="shared" si="1"/>
        <v>0.17572676313388086</v>
      </c>
      <c r="I13">
        <f t="shared" si="2"/>
        <v>0.1016803102111159</v>
      </c>
      <c r="J13">
        <f t="shared" si="3"/>
        <v>0.10576464983325393</v>
      </c>
      <c r="K13">
        <f t="shared" si="4"/>
        <v>6.494165398274987E-2</v>
      </c>
      <c r="L13">
        <f t="shared" si="5"/>
        <v>4.006544847136554E-2</v>
      </c>
    </row>
    <row r="14" spans="1:12">
      <c r="A14" t="s">
        <v>2190</v>
      </c>
      <c r="B14" t="s">
        <v>23</v>
      </c>
      <c r="C14">
        <v>6225</v>
      </c>
      <c r="D14">
        <v>2827</v>
      </c>
      <c r="E14">
        <v>3724</v>
      </c>
      <c r="F14">
        <v>3582</v>
      </c>
      <c r="G14">
        <v>3579</v>
      </c>
      <c r="H14">
        <f t="shared" si="1"/>
        <v>1.2019808984789531</v>
      </c>
      <c r="I14">
        <f t="shared" si="2"/>
        <v>-0.24087003222341569</v>
      </c>
      <c r="J14">
        <f t="shared" si="3"/>
        <v>3.9642657733109994E-2</v>
      </c>
      <c r="K14">
        <f t="shared" si="4"/>
        <v>8.3822296730930428E-4</v>
      </c>
      <c r="L14">
        <f t="shared" si="5"/>
        <v>0.55981072443480773</v>
      </c>
    </row>
    <row r="15" spans="1:12">
      <c r="A15" t="s">
        <v>1654</v>
      </c>
      <c r="B15" t="s">
        <v>23</v>
      </c>
      <c r="C15">
        <v>331</v>
      </c>
      <c r="D15">
        <v>314</v>
      </c>
      <c r="E15">
        <v>280</v>
      </c>
      <c r="F15">
        <v>413</v>
      </c>
      <c r="G15">
        <v>430</v>
      </c>
      <c r="H15">
        <f t="shared" si="1"/>
        <v>5.4140127388535034E-2</v>
      </c>
      <c r="I15">
        <f t="shared" si="2"/>
        <v>0.12142857142857143</v>
      </c>
      <c r="J15">
        <f t="shared" si="3"/>
        <v>-0.32203389830508472</v>
      </c>
      <c r="K15">
        <f t="shared" si="4"/>
        <v>-3.9534883720930232E-2</v>
      </c>
      <c r="L15">
        <f t="shared" si="5"/>
        <v>0.16903837012849876</v>
      </c>
    </row>
    <row r="16" spans="1:12">
      <c r="A16" t="s">
        <v>2137</v>
      </c>
      <c r="B16" t="s">
        <v>23</v>
      </c>
      <c r="C16">
        <v>861</v>
      </c>
      <c r="D16">
        <v>324</v>
      </c>
      <c r="E16">
        <v>389</v>
      </c>
      <c r="F16">
        <v>387</v>
      </c>
      <c r="G16">
        <v>420</v>
      </c>
      <c r="H16">
        <f t="shared" si="1"/>
        <v>1.6574074074074074</v>
      </c>
      <c r="I16">
        <f t="shared" si="2"/>
        <v>-0.16709511568123395</v>
      </c>
      <c r="J16">
        <f t="shared" si="3"/>
        <v>5.1679586563307496E-3</v>
      </c>
      <c r="K16">
        <f t="shared" si="4"/>
        <v>-7.857142857142857E-2</v>
      </c>
      <c r="L16">
        <f t="shared" si="5"/>
        <v>0.75485306793216134</v>
      </c>
    </row>
    <row r="17" spans="1:12">
      <c r="A17" t="s">
        <v>2138</v>
      </c>
      <c r="B17" t="s">
        <v>23</v>
      </c>
      <c r="C17">
        <v>8124</v>
      </c>
      <c r="D17">
        <v>8068</v>
      </c>
      <c r="E17">
        <v>8294</v>
      </c>
      <c r="F17">
        <v>8396</v>
      </c>
      <c r="G17">
        <v>8151</v>
      </c>
      <c r="H17">
        <f t="shared" si="1"/>
        <v>6.9410014873574613E-3</v>
      </c>
      <c r="I17">
        <f t="shared" si="2"/>
        <v>-2.7248613455510006E-2</v>
      </c>
      <c r="J17">
        <f t="shared" si="3"/>
        <v>-1.2148642210576465E-2</v>
      </c>
      <c r="K17">
        <f t="shared" si="4"/>
        <v>3.0057661636609005E-2</v>
      </c>
      <c r="L17">
        <f t="shared" si="5"/>
        <v>2.1449234578248929E-2</v>
      </c>
    </row>
    <row r="18" spans="1:12">
      <c r="A18" t="s">
        <v>2139</v>
      </c>
      <c r="B18" t="s">
        <v>23</v>
      </c>
      <c r="C18">
        <v>2588</v>
      </c>
      <c r="D18">
        <v>2359</v>
      </c>
      <c r="E18">
        <v>2350</v>
      </c>
      <c r="F18">
        <v>2270</v>
      </c>
      <c r="G18">
        <v>1918</v>
      </c>
      <c r="H18">
        <f t="shared" si="1"/>
        <v>9.7075031793132677E-2</v>
      </c>
      <c r="I18">
        <f t="shared" si="2"/>
        <v>3.829787234042553E-3</v>
      </c>
      <c r="J18">
        <f t="shared" si="3"/>
        <v>3.5242290748898682E-2</v>
      </c>
      <c r="K18">
        <f t="shared" si="4"/>
        <v>0.1835245046923879</v>
      </c>
      <c r="L18">
        <f t="shared" si="5"/>
        <v>6.8582079790375561E-2</v>
      </c>
    </row>
    <row r="19" spans="1:12">
      <c r="A19" t="s">
        <v>2140</v>
      </c>
      <c r="B19" t="s">
        <v>23</v>
      </c>
      <c r="C19">
        <v>1336</v>
      </c>
      <c r="D19">
        <v>1401</v>
      </c>
      <c r="E19">
        <v>1466</v>
      </c>
      <c r="F19">
        <v>1812</v>
      </c>
      <c r="G19">
        <v>1638</v>
      </c>
      <c r="H19">
        <f t="shared" si="1"/>
        <v>-4.6395431834403998E-2</v>
      </c>
      <c r="I19">
        <f t="shared" si="2"/>
        <v>-4.4338335607094131E-2</v>
      </c>
      <c r="J19">
        <f t="shared" si="3"/>
        <v>-0.19094922737306844</v>
      </c>
      <c r="K19">
        <f t="shared" si="4"/>
        <v>0.10622710622710622</v>
      </c>
      <c r="L19">
        <f t="shared" si="5"/>
        <v>0.10508096571365935</v>
      </c>
    </row>
    <row r="20" spans="1:12">
      <c r="A20" t="s">
        <v>1636</v>
      </c>
      <c r="B20" t="s">
        <v>23</v>
      </c>
      <c r="C20">
        <v>7826</v>
      </c>
      <c r="D20">
        <v>7659</v>
      </c>
      <c r="E20">
        <v>8106</v>
      </c>
      <c r="F20">
        <v>8265</v>
      </c>
      <c r="G20">
        <v>8580</v>
      </c>
      <c r="H20">
        <f t="shared" si="1"/>
        <v>2.1804413108760936E-2</v>
      </c>
      <c r="I20">
        <f t="shared" si="2"/>
        <v>-5.5144337527757215E-2</v>
      </c>
      <c r="J20">
        <f t="shared" si="3"/>
        <v>-1.9237749546279492E-2</v>
      </c>
      <c r="K20">
        <f t="shared" si="4"/>
        <v>-3.6713286713286712E-2</v>
      </c>
      <c r="L20">
        <f t="shared" si="5"/>
        <v>2.8465188856588244E-2</v>
      </c>
    </row>
    <row r="21" spans="1:12">
      <c r="A21" t="s">
        <v>1637</v>
      </c>
      <c r="B21" t="s">
        <v>23</v>
      </c>
      <c r="C21">
        <v>3997</v>
      </c>
      <c r="D21">
        <v>3803</v>
      </c>
      <c r="E21">
        <v>3351</v>
      </c>
      <c r="F21">
        <v>3922</v>
      </c>
      <c r="G21">
        <v>4189</v>
      </c>
      <c r="H21">
        <f t="shared" si="1"/>
        <v>5.1012358664212464E-2</v>
      </c>
      <c r="I21">
        <f t="shared" si="2"/>
        <v>0.13488510892270963</v>
      </c>
      <c r="J21">
        <f t="shared" si="3"/>
        <v>-0.14558898521162672</v>
      </c>
      <c r="K21">
        <f t="shared" si="4"/>
        <v>-6.3738362377655761E-2</v>
      </c>
      <c r="L21">
        <f t="shared" si="5"/>
        <v>0.10714213104549825</v>
      </c>
    </row>
    <row r="22" spans="1:12">
      <c r="A22" t="s">
        <v>1638</v>
      </c>
      <c r="B22" t="s">
        <v>23</v>
      </c>
      <c r="C22">
        <v>6886</v>
      </c>
      <c r="D22">
        <v>7362</v>
      </c>
      <c r="E22">
        <v>7197</v>
      </c>
      <c r="F22">
        <v>6947</v>
      </c>
      <c r="G22">
        <v>6394</v>
      </c>
      <c r="H22">
        <f t="shared" si="1"/>
        <v>-6.4656343384949744E-2</v>
      </c>
      <c r="I22">
        <f t="shared" si="2"/>
        <v>2.2926219258024176E-2</v>
      </c>
      <c r="J22">
        <f t="shared" si="3"/>
        <v>3.5986756873470561E-2</v>
      </c>
      <c r="K22">
        <f t="shared" si="4"/>
        <v>8.6487331873631529E-2</v>
      </c>
      <c r="L22">
        <f t="shared" si="5"/>
        <v>5.4431752127373723E-2</v>
      </c>
    </row>
    <row r="23" spans="1:12">
      <c r="A23" t="s">
        <v>1758</v>
      </c>
      <c r="B23" t="s">
        <v>23</v>
      </c>
      <c r="C23">
        <v>5535</v>
      </c>
      <c r="D23">
        <v>5072</v>
      </c>
      <c r="E23">
        <v>4613</v>
      </c>
      <c r="F23">
        <v>4346</v>
      </c>
      <c r="G23">
        <v>3861</v>
      </c>
      <c r="H23">
        <f t="shared" si="1"/>
        <v>9.1285488958990538E-2</v>
      </c>
      <c r="I23">
        <f t="shared" si="2"/>
        <v>9.950140906134837E-2</v>
      </c>
      <c r="J23">
        <f t="shared" si="3"/>
        <v>6.1435803037275659E-2</v>
      </c>
      <c r="K23">
        <f t="shared" si="4"/>
        <v>0.12561512561512561</v>
      </c>
      <c r="L23">
        <f t="shared" si="5"/>
        <v>2.2895047289859236E-2</v>
      </c>
    </row>
    <row r="24" spans="1:12">
      <c r="A24" t="s">
        <v>2191</v>
      </c>
      <c r="B24" t="s">
        <v>23</v>
      </c>
      <c r="C24">
        <v>1904</v>
      </c>
      <c r="D24">
        <v>1861</v>
      </c>
      <c r="E24">
        <v>1804</v>
      </c>
      <c r="F24">
        <v>1783</v>
      </c>
      <c r="G24">
        <v>1756</v>
      </c>
      <c r="H24">
        <f t="shared" si="1"/>
        <v>2.3105857066093499E-2</v>
      </c>
      <c r="I24">
        <f t="shared" si="2"/>
        <v>3.1596452328159642E-2</v>
      </c>
      <c r="J24">
        <f t="shared" si="3"/>
        <v>1.1777902411665733E-2</v>
      </c>
      <c r="K24">
        <f t="shared" si="4"/>
        <v>1.5375854214123007E-2</v>
      </c>
      <c r="L24">
        <f t="shared" si="5"/>
        <v>7.6198494481146085E-3</v>
      </c>
    </row>
    <row r="25" spans="1:12">
      <c r="A25" t="s">
        <v>2192</v>
      </c>
      <c r="B25" t="s">
        <v>23</v>
      </c>
      <c r="C25">
        <v>1681</v>
      </c>
      <c r="D25">
        <v>1608</v>
      </c>
      <c r="E25">
        <v>1337</v>
      </c>
      <c r="F25">
        <v>626</v>
      </c>
      <c r="G25">
        <v>664</v>
      </c>
      <c r="H25">
        <f t="shared" si="1"/>
        <v>4.5398009950248758E-2</v>
      </c>
      <c r="I25">
        <f t="shared" si="2"/>
        <v>0.20269259536275244</v>
      </c>
      <c r="J25">
        <f t="shared" si="3"/>
        <v>1.1357827476038338</v>
      </c>
      <c r="K25">
        <f t="shared" si="4"/>
        <v>-5.7228915662650599E-2</v>
      </c>
      <c r="L25">
        <f t="shared" si="5"/>
        <v>0.47339901255188532</v>
      </c>
    </row>
    <row r="26" spans="1:12">
      <c r="A26" t="s">
        <v>1639</v>
      </c>
      <c r="B26" t="s">
        <v>23</v>
      </c>
      <c r="C26">
        <v>5719</v>
      </c>
      <c r="D26">
        <v>5761</v>
      </c>
      <c r="E26">
        <v>6176</v>
      </c>
      <c r="F26">
        <v>6855</v>
      </c>
      <c r="G26">
        <v>6497</v>
      </c>
      <c r="H26">
        <f t="shared" si="1"/>
        <v>-7.2904009720534627E-3</v>
      </c>
      <c r="I26">
        <f t="shared" si="2"/>
        <v>-6.7195595854922283E-2</v>
      </c>
      <c r="J26">
        <f t="shared" si="3"/>
        <v>-9.9051787016776083E-2</v>
      </c>
      <c r="K26">
        <f t="shared" si="4"/>
        <v>5.5102354933046022E-2</v>
      </c>
      <c r="L26">
        <f t="shared" si="5"/>
        <v>5.8968606846566685E-2</v>
      </c>
    </row>
    <row r="27" spans="1:12">
      <c r="A27" t="s">
        <v>1640</v>
      </c>
      <c r="B27">
        <v>6305</v>
      </c>
      <c r="C27">
        <v>6399</v>
      </c>
      <c r="D27">
        <v>6357</v>
      </c>
      <c r="E27">
        <v>6384</v>
      </c>
      <c r="F27">
        <v>6346</v>
      </c>
      <c r="G27">
        <v>6348</v>
      </c>
      <c r="H27">
        <f t="shared" si="1"/>
        <v>6.6068900424728644E-3</v>
      </c>
      <c r="I27">
        <f t="shared" si="2"/>
        <v>-4.2293233082706765E-3</v>
      </c>
      <c r="J27">
        <f t="shared" si="3"/>
        <v>5.9880239520958087E-3</v>
      </c>
      <c r="K27">
        <f t="shared" si="4"/>
        <v>-3.15059861373661E-4</v>
      </c>
      <c r="L27">
        <f t="shared" si="5"/>
        <v>4.5080789590901792E-3</v>
      </c>
    </row>
    <row r="28" spans="1:12">
      <c r="A28" t="s">
        <v>2141</v>
      </c>
      <c r="B28" t="s">
        <v>23</v>
      </c>
      <c r="C28">
        <v>2116</v>
      </c>
      <c r="D28">
        <v>2130</v>
      </c>
      <c r="E28">
        <v>2366</v>
      </c>
      <c r="F28">
        <v>2200</v>
      </c>
      <c r="G28">
        <v>867</v>
      </c>
      <c r="H28">
        <f t="shared" si="1"/>
        <v>-6.5727699530516428E-3</v>
      </c>
      <c r="I28">
        <f t="shared" si="2"/>
        <v>-9.9746407438715129E-2</v>
      </c>
      <c r="J28">
        <f t="shared" si="3"/>
        <v>7.5454545454545455E-2</v>
      </c>
      <c r="K28">
        <f t="shared" si="4"/>
        <v>1.5374855824682814</v>
      </c>
      <c r="L28">
        <f t="shared" si="5"/>
        <v>0.67306596624784665</v>
      </c>
    </row>
    <row r="29" spans="1:12">
      <c r="A29" t="s">
        <v>2142</v>
      </c>
      <c r="B29" t="s">
        <v>23</v>
      </c>
      <c r="C29">
        <v>841</v>
      </c>
      <c r="D29">
        <v>805</v>
      </c>
      <c r="E29">
        <v>841</v>
      </c>
      <c r="F29">
        <v>825</v>
      </c>
      <c r="G29">
        <v>876</v>
      </c>
      <c r="H29">
        <f t="shared" si="1"/>
        <v>4.472049689440994E-2</v>
      </c>
      <c r="I29">
        <f t="shared" si="2"/>
        <v>-4.2806183115338882E-2</v>
      </c>
      <c r="J29">
        <f t="shared" si="3"/>
        <v>1.9393939393939394E-2</v>
      </c>
      <c r="K29">
        <f t="shared" si="4"/>
        <v>-5.8219178082191778E-2</v>
      </c>
      <c r="L29">
        <f t="shared" si="5"/>
        <v>4.2594851927069195E-2</v>
      </c>
    </row>
    <row r="30" spans="1:12">
      <c r="A30" t="s">
        <v>2143</v>
      </c>
      <c r="B30" t="s">
        <v>23</v>
      </c>
      <c r="C30">
        <v>698</v>
      </c>
      <c r="D30">
        <v>702</v>
      </c>
      <c r="E30">
        <v>778</v>
      </c>
      <c r="F30">
        <v>789</v>
      </c>
      <c r="G30">
        <v>827</v>
      </c>
      <c r="H30">
        <f t="shared" si="1"/>
        <v>-5.6980056980056983E-3</v>
      </c>
      <c r="I30">
        <f t="shared" si="2"/>
        <v>-9.7686375321336755E-2</v>
      </c>
      <c r="J30">
        <f t="shared" si="3"/>
        <v>-1.3941698352344741E-2</v>
      </c>
      <c r="K30">
        <f t="shared" si="4"/>
        <v>-4.5949214026602174E-2</v>
      </c>
      <c r="L30">
        <f t="shared" si="5"/>
        <v>3.6111255365853294E-2</v>
      </c>
    </row>
    <row r="31" spans="1:12">
      <c r="A31" t="s">
        <v>2144</v>
      </c>
      <c r="B31" t="s">
        <v>23</v>
      </c>
      <c r="C31">
        <v>960</v>
      </c>
      <c r="D31">
        <v>900</v>
      </c>
      <c r="E31">
        <v>818</v>
      </c>
      <c r="F31">
        <v>738</v>
      </c>
      <c r="G31">
        <v>1144</v>
      </c>
      <c r="H31">
        <f t="shared" si="1"/>
        <v>6.6666666666666666E-2</v>
      </c>
      <c r="I31">
        <f t="shared" si="2"/>
        <v>0.10024449877750612</v>
      </c>
      <c r="J31">
        <f t="shared" si="3"/>
        <v>0.10840108401084012</v>
      </c>
      <c r="K31">
        <f t="shared" si="4"/>
        <v>-0.3548951048951049</v>
      </c>
      <c r="L31">
        <f t="shared" si="5"/>
        <v>0.1940434079998796</v>
      </c>
    </row>
    <row r="32" spans="1:12">
      <c r="A32" t="s">
        <v>2145</v>
      </c>
      <c r="B32" t="s">
        <v>23</v>
      </c>
      <c r="C32">
        <v>3055</v>
      </c>
      <c r="D32">
        <v>3110</v>
      </c>
      <c r="E32">
        <v>3406</v>
      </c>
      <c r="F32">
        <v>3198</v>
      </c>
      <c r="G32">
        <v>2733</v>
      </c>
      <c r="H32">
        <f t="shared" si="1"/>
        <v>-1.7684887459807074E-2</v>
      </c>
      <c r="I32">
        <f t="shared" si="2"/>
        <v>-8.6905460951262475E-2</v>
      </c>
      <c r="J32">
        <f t="shared" si="3"/>
        <v>6.5040650406504072E-2</v>
      </c>
      <c r="K32">
        <f t="shared" si="4"/>
        <v>0.17014270032930845</v>
      </c>
      <c r="L32">
        <f t="shared" si="5"/>
        <v>9.5891222231521023E-2</v>
      </c>
    </row>
    <row r="33" spans="1:12">
      <c r="A33" t="s">
        <v>2146</v>
      </c>
      <c r="B33" t="s">
        <v>23</v>
      </c>
      <c r="C33">
        <v>2886</v>
      </c>
      <c r="D33">
        <v>2878</v>
      </c>
      <c r="E33">
        <v>2761</v>
      </c>
      <c r="F33">
        <v>2596</v>
      </c>
      <c r="G33">
        <v>2467</v>
      </c>
      <c r="H33">
        <f t="shared" si="1"/>
        <v>2.7797081306462821E-3</v>
      </c>
      <c r="I33">
        <f t="shared" si="2"/>
        <v>4.2375950742484604E-2</v>
      </c>
      <c r="J33">
        <f t="shared" si="3"/>
        <v>6.3559322033898302E-2</v>
      </c>
      <c r="K33">
        <f t="shared" si="4"/>
        <v>5.2290231049858124E-2</v>
      </c>
      <c r="L33">
        <f t="shared" si="5"/>
        <v>2.2895600505101664E-2</v>
      </c>
    </row>
    <row r="34" spans="1:12">
      <c r="A34" t="s">
        <v>2147</v>
      </c>
      <c r="B34" t="s">
        <v>23</v>
      </c>
      <c r="C34">
        <v>4767</v>
      </c>
      <c r="D34">
        <v>4956</v>
      </c>
      <c r="E34">
        <v>5088</v>
      </c>
      <c r="F34">
        <v>5244</v>
      </c>
      <c r="G34">
        <v>5325</v>
      </c>
      <c r="H34">
        <f t="shared" si="1"/>
        <v>-3.8135593220338986E-2</v>
      </c>
      <c r="I34">
        <f t="shared" si="2"/>
        <v>-2.5943396226415096E-2</v>
      </c>
      <c r="J34">
        <f t="shared" si="3"/>
        <v>-2.9748283752860413E-2</v>
      </c>
      <c r="K34">
        <f t="shared" si="4"/>
        <v>-1.5211267605633802E-2</v>
      </c>
      <c r="L34">
        <f t="shared" si="5"/>
        <v>8.2367390574848778E-3</v>
      </c>
    </row>
    <row r="35" spans="1:12">
      <c r="A35" t="s">
        <v>2148</v>
      </c>
      <c r="B35" t="s">
        <v>23</v>
      </c>
      <c r="C35">
        <v>2255</v>
      </c>
      <c r="D35">
        <v>2230</v>
      </c>
      <c r="E35">
        <v>2879</v>
      </c>
      <c r="F35">
        <v>2885</v>
      </c>
      <c r="G35">
        <v>2075</v>
      </c>
      <c r="H35">
        <f t="shared" si="1"/>
        <v>1.1210762331838564E-2</v>
      </c>
      <c r="I35">
        <f t="shared" si="2"/>
        <v>-0.22542549496352901</v>
      </c>
      <c r="J35">
        <f t="shared" si="3"/>
        <v>-2.0797227036395147E-3</v>
      </c>
      <c r="K35">
        <f t="shared" si="4"/>
        <v>0.39036144578313253</v>
      </c>
      <c r="L35">
        <f t="shared" si="5"/>
        <v>0.22122041569504028</v>
      </c>
    </row>
    <row r="36" spans="1:12">
      <c r="A36" t="s">
        <v>2149</v>
      </c>
      <c r="B36" t="s">
        <v>23</v>
      </c>
      <c r="C36">
        <v>8109</v>
      </c>
      <c r="D36">
        <v>7806</v>
      </c>
      <c r="E36">
        <v>6934</v>
      </c>
      <c r="F36">
        <v>1796</v>
      </c>
      <c r="G36">
        <v>1933</v>
      </c>
      <c r="H36">
        <f t="shared" si="1"/>
        <v>3.8816295157571096E-2</v>
      </c>
      <c r="I36">
        <f t="shared" si="2"/>
        <v>0.12575713873665995</v>
      </c>
      <c r="J36">
        <f t="shared" si="3"/>
        <v>2.8608017817371936</v>
      </c>
      <c r="K36">
        <f t="shared" si="4"/>
        <v>-7.0874288670460431E-2</v>
      </c>
      <c r="L36">
        <f t="shared" si="5"/>
        <v>1.2272186673577103</v>
      </c>
    </row>
    <row r="37" spans="1:12">
      <c r="A37" t="s">
        <v>2150</v>
      </c>
      <c r="B37" t="s">
        <v>23</v>
      </c>
      <c r="C37">
        <v>1383</v>
      </c>
      <c r="D37">
        <v>1350</v>
      </c>
      <c r="E37">
        <v>1311</v>
      </c>
      <c r="F37">
        <v>1278</v>
      </c>
      <c r="G37">
        <v>1218</v>
      </c>
      <c r="H37">
        <f t="shared" si="1"/>
        <v>2.4444444444444446E-2</v>
      </c>
      <c r="I37">
        <f t="shared" si="2"/>
        <v>2.9748283752860413E-2</v>
      </c>
      <c r="J37">
        <f t="shared" si="3"/>
        <v>2.5821596244131457E-2</v>
      </c>
      <c r="K37">
        <f t="shared" si="4"/>
        <v>4.9261083743842367E-2</v>
      </c>
      <c r="L37">
        <f t="shared" si="5"/>
        <v>9.9733101862347923E-3</v>
      </c>
    </row>
    <row r="38" spans="1:12">
      <c r="A38" t="s">
        <v>2151</v>
      </c>
      <c r="B38" t="s">
        <v>23</v>
      </c>
      <c r="C38">
        <v>12118</v>
      </c>
      <c r="D38">
        <v>10944</v>
      </c>
      <c r="E38">
        <v>8533</v>
      </c>
      <c r="F38">
        <v>7001</v>
      </c>
      <c r="G38">
        <v>5405</v>
      </c>
      <c r="H38">
        <f t="shared" si="1"/>
        <v>0.10727339181286549</v>
      </c>
      <c r="I38">
        <f t="shared" si="2"/>
        <v>0.28255009961326616</v>
      </c>
      <c r="J38">
        <f t="shared" si="3"/>
        <v>0.21882588201685474</v>
      </c>
      <c r="K38">
        <f t="shared" si="4"/>
        <v>0.29528214616096204</v>
      </c>
      <c r="L38">
        <f t="shared" si="5"/>
        <v>7.4406659364275818E-2</v>
      </c>
    </row>
    <row r="39" spans="1:12">
      <c r="A39" t="s">
        <v>2152</v>
      </c>
      <c r="B39" t="s">
        <v>23</v>
      </c>
      <c r="C39">
        <v>4313</v>
      </c>
      <c r="D39">
        <v>4268</v>
      </c>
      <c r="E39">
        <v>4231</v>
      </c>
      <c r="F39">
        <v>4106</v>
      </c>
      <c r="G39">
        <v>3800</v>
      </c>
      <c r="H39">
        <f t="shared" si="1"/>
        <v>1.0543580131208997E-2</v>
      </c>
      <c r="I39">
        <f t="shared" si="2"/>
        <v>8.7449775466792723E-3</v>
      </c>
      <c r="J39">
        <f t="shared" si="3"/>
        <v>3.0443253774963468E-2</v>
      </c>
      <c r="K39">
        <f t="shared" si="4"/>
        <v>8.0526315789473682E-2</v>
      </c>
      <c r="L39">
        <f t="shared" si="5"/>
        <v>2.8970355629240014E-2</v>
      </c>
    </row>
    <row r="40" spans="1:12">
      <c r="A40" t="s">
        <v>2153</v>
      </c>
      <c r="B40" t="s">
        <v>23</v>
      </c>
      <c r="C40">
        <v>14914</v>
      </c>
      <c r="D40">
        <v>15044</v>
      </c>
      <c r="E40">
        <v>14896</v>
      </c>
      <c r="F40">
        <v>13271</v>
      </c>
      <c r="G40">
        <v>12285</v>
      </c>
      <c r="H40">
        <f t="shared" si="1"/>
        <v>-8.6413187981919694E-3</v>
      </c>
      <c r="I40">
        <f t="shared" si="2"/>
        <v>9.9355531686358758E-3</v>
      </c>
      <c r="J40">
        <f t="shared" si="3"/>
        <v>0.12244744179036998</v>
      </c>
      <c r="K40">
        <f t="shared" si="4"/>
        <v>8.0260480260480258E-2</v>
      </c>
      <c r="L40">
        <f t="shared" si="5"/>
        <v>5.2925155511942573E-2</v>
      </c>
    </row>
    <row r="41" spans="1:12">
      <c r="A41" t="s">
        <v>2154</v>
      </c>
      <c r="B41" t="s">
        <v>23</v>
      </c>
      <c r="C41">
        <v>9971</v>
      </c>
      <c r="D41">
        <v>8841</v>
      </c>
      <c r="E41">
        <v>6813</v>
      </c>
      <c r="F41">
        <v>6150</v>
      </c>
      <c r="G41">
        <v>5918</v>
      </c>
      <c r="H41">
        <f t="shared" si="1"/>
        <v>0.12781359574708742</v>
      </c>
      <c r="I41">
        <f t="shared" si="2"/>
        <v>0.29766622633201234</v>
      </c>
      <c r="J41">
        <f t="shared" si="3"/>
        <v>0.10780487804878049</v>
      </c>
      <c r="K41">
        <f t="shared" si="4"/>
        <v>3.9202433254477864E-2</v>
      </c>
      <c r="L41">
        <f t="shared" si="5"/>
        <v>9.5085278288278494E-2</v>
      </c>
    </row>
    <row r="42" spans="1:12">
      <c r="A42" t="s">
        <v>1745</v>
      </c>
      <c r="B42" t="s">
        <v>23</v>
      </c>
      <c r="C42">
        <v>2417</v>
      </c>
      <c r="D42">
        <v>2144</v>
      </c>
      <c r="E42">
        <v>1951</v>
      </c>
      <c r="F42">
        <v>1718</v>
      </c>
      <c r="G42">
        <v>1515</v>
      </c>
      <c r="H42">
        <f t="shared" si="1"/>
        <v>0.12733208955223882</v>
      </c>
      <c r="I42">
        <f t="shared" si="2"/>
        <v>9.8923628908252181E-2</v>
      </c>
      <c r="J42">
        <f t="shared" si="3"/>
        <v>0.13562281722933645</v>
      </c>
      <c r="K42">
        <f t="shared" si="4"/>
        <v>0.13399339933993398</v>
      </c>
      <c r="L42">
        <f t="shared" si="5"/>
        <v>1.478919384609923E-2</v>
      </c>
    </row>
    <row r="43" spans="1:12">
      <c r="A43" t="s">
        <v>1734</v>
      </c>
      <c r="B43" t="s">
        <v>23</v>
      </c>
      <c r="C43">
        <v>4295</v>
      </c>
      <c r="D43">
        <v>4230</v>
      </c>
      <c r="E43">
        <v>3836</v>
      </c>
      <c r="F43">
        <v>3607</v>
      </c>
      <c r="G43">
        <v>3033</v>
      </c>
      <c r="H43">
        <f t="shared" si="1"/>
        <v>1.5366430260047281E-2</v>
      </c>
      <c r="I43">
        <f t="shared" si="2"/>
        <v>0.102711157455683</v>
      </c>
      <c r="J43">
        <f t="shared" si="3"/>
        <v>6.348766287773773E-2</v>
      </c>
      <c r="K43">
        <f t="shared" si="4"/>
        <v>0.1892515661061655</v>
      </c>
      <c r="L43">
        <f t="shared" si="5"/>
        <v>6.3750038763369044E-2</v>
      </c>
    </row>
    <row r="44" spans="1:12">
      <c r="A44" t="s">
        <v>2193</v>
      </c>
      <c r="B44" t="s">
        <v>23</v>
      </c>
      <c r="C44">
        <v>3000</v>
      </c>
      <c r="D44">
        <v>2771</v>
      </c>
      <c r="E44">
        <v>2429</v>
      </c>
      <c r="F44">
        <v>2401</v>
      </c>
      <c r="G44">
        <v>2270</v>
      </c>
      <c r="H44">
        <f t="shared" si="1"/>
        <v>8.2641645615301337E-2</v>
      </c>
      <c r="I44">
        <f t="shared" si="2"/>
        <v>0.1407986825854261</v>
      </c>
      <c r="J44">
        <f t="shared" si="3"/>
        <v>1.1661807580174927E-2</v>
      </c>
      <c r="K44">
        <f t="shared" si="4"/>
        <v>5.7709251101321586E-2</v>
      </c>
      <c r="L44">
        <f t="shared" si="5"/>
        <v>4.6598387725693316E-2</v>
      </c>
    </row>
    <row r="45" spans="1:12">
      <c r="A45" t="s">
        <v>1743</v>
      </c>
      <c r="B45" t="s">
        <v>23</v>
      </c>
      <c r="C45">
        <v>1808</v>
      </c>
      <c r="D45">
        <v>1769</v>
      </c>
      <c r="E45">
        <v>1058</v>
      </c>
      <c r="F45">
        <v>1007</v>
      </c>
      <c r="G45">
        <v>1039</v>
      </c>
      <c r="H45">
        <f t="shared" si="1"/>
        <v>2.2046353872244205E-2</v>
      </c>
      <c r="I45">
        <f t="shared" si="2"/>
        <v>0.67202268431001888</v>
      </c>
      <c r="J45">
        <f t="shared" si="3"/>
        <v>5.0645481628599803E-2</v>
      </c>
      <c r="K45">
        <f t="shared" si="4"/>
        <v>-3.0798845043310877E-2</v>
      </c>
      <c r="L45">
        <f t="shared" si="5"/>
        <v>0.28644160222547804</v>
      </c>
    </row>
    <row r="46" spans="1:12">
      <c r="A46" t="s">
        <v>1744</v>
      </c>
      <c r="B46" t="s">
        <v>23</v>
      </c>
      <c r="C46">
        <v>1167</v>
      </c>
      <c r="D46">
        <v>926</v>
      </c>
      <c r="E46">
        <v>2257</v>
      </c>
      <c r="F46">
        <v>2670</v>
      </c>
      <c r="G46">
        <v>2156</v>
      </c>
      <c r="H46">
        <f t="shared" si="1"/>
        <v>0.26025917926565872</v>
      </c>
      <c r="I46">
        <f t="shared" si="2"/>
        <v>-0.58972086840939297</v>
      </c>
      <c r="J46">
        <f t="shared" si="3"/>
        <v>-0.15468164794007491</v>
      </c>
      <c r="K46">
        <f t="shared" si="4"/>
        <v>0.23840445269016697</v>
      </c>
      <c r="L46">
        <f t="shared" si="5"/>
        <v>0.34683271849544423</v>
      </c>
    </row>
    <row r="47" spans="1:12">
      <c r="A47" t="s">
        <v>1809</v>
      </c>
      <c r="B47" t="s">
        <v>23</v>
      </c>
      <c r="C47">
        <v>730</v>
      </c>
      <c r="D47">
        <v>657</v>
      </c>
      <c r="E47">
        <v>640</v>
      </c>
      <c r="F47">
        <v>616</v>
      </c>
      <c r="G47">
        <v>671</v>
      </c>
      <c r="H47">
        <f t="shared" si="1"/>
        <v>0.1111111111111111</v>
      </c>
      <c r="I47">
        <f t="shared" si="2"/>
        <v>2.6562499999999999E-2</v>
      </c>
      <c r="J47">
        <f t="shared" si="3"/>
        <v>3.896103896103896E-2</v>
      </c>
      <c r="K47">
        <f t="shared" si="4"/>
        <v>-8.1967213114754092E-2</v>
      </c>
      <c r="L47">
        <f t="shared" si="5"/>
        <v>6.9006070559585839E-2</v>
      </c>
    </row>
    <row r="48" spans="1:12">
      <c r="A48" t="s">
        <v>2194</v>
      </c>
      <c r="B48" t="s">
        <v>23</v>
      </c>
      <c r="C48">
        <v>37173</v>
      </c>
      <c r="D48">
        <v>39296</v>
      </c>
      <c r="E48">
        <v>30826</v>
      </c>
      <c r="F48">
        <v>18430</v>
      </c>
      <c r="G48">
        <v>14005</v>
      </c>
      <c r="H48">
        <f t="shared" si="1"/>
        <v>-5.4025855048859935E-2</v>
      </c>
      <c r="I48">
        <f t="shared" si="2"/>
        <v>0.27476805294232143</v>
      </c>
      <c r="J48">
        <f t="shared" si="3"/>
        <v>0.67259902333152466</v>
      </c>
      <c r="K48">
        <f t="shared" si="4"/>
        <v>0.31595858621920742</v>
      </c>
      <c r="L48">
        <f t="shared" si="5"/>
        <v>0.25740728634427534</v>
      </c>
    </row>
    <row r="49" spans="1:12">
      <c r="A49" t="s">
        <v>2195</v>
      </c>
      <c r="B49" t="s">
        <v>23</v>
      </c>
      <c r="C49">
        <v>3294</v>
      </c>
      <c r="D49">
        <v>3177</v>
      </c>
      <c r="E49">
        <v>3093</v>
      </c>
      <c r="F49">
        <v>3013</v>
      </c>
      <c r="G49">
        <v>3180</v>
      </c>
      <c r="H49">
        <f t="shared" si="1"/>
        <v>3.6827195467422094E-2</v>
      </c>
      <c r="I49">
        <f t="shared" si="2"/>
        <v>2.7158098933074686E-2</v>
      </c>
      <c r="J49">
        <f t="shared" si="3"/>
        <v>2.6551609691337536E-2</v>
      </c>
      <c r="K49">
        <f t="shared" si="4"/>
        <v>-5.2515723270440254E-2</v>
      </c>
      <c r="L49">
        <f t="shared" si="5"/>
        <v>3.6039184520843738E-2</v>
      </c>
    </row>
    <row r="50" spans="1:12">
      <c r="A50" t="s">
        <v>2196</v>
      </c>
      <c r="B50" t="s">
        <v>23</v>
      </c>
      <c r="C50">
        <v>945</v>
      </c>
      <c r="D50">
        <v>1429</v>
      </c>
      <c r="E50">
        <v>1340</v>
      </c>
      <c r="F50">
        <v>1363</v>
      </c>
      <c r="G50">
        <v>845</v>
      </c>
      <c r="H50">
        <f t="shared" si="1"/>
        <v>-0.33869839048285516</v>
      </c>
      <c r="I50">
        <f t="shared" si="2"/>
        <v>6.64179104477612E-2</v>
      </c>
      <c r="J50">
        <f t="shared" si="3"/>
        <v>-1.6874541452677916E-2</v>
      </c>
      <c r="K50">
        <f t="shared" si="4"/>
        <v>0.61301775147928994</v>
      </c>
      <c r="L50">
        <f t="shared" si="5"/>
        <v>0.34241118751893035</v>
      </c>
    </row>
    <row r="51" spans="1:12">
      <c r="A51" t="s">
        <v>2197</v>
      </c>
      <c r="B51" t="s">
        <v>23</v>
      </c>
      <c r="C51">
        <v>1319</v>
      </c>
      <c r="D51">
        <v>1448</v>
      </c>
      <c r="E51">
        <v>1471</v>
      </c>
      <c r="F51">
        <v>1464</v>
      </c>
      <c r="G51">
        <v>1420</v>
      </c>
      <c r="H51">
        <f t="shared" si="1"/>
        <v>-8.9088397790055243E-2</v>
      </c>
      <c r="I51">
        <f t="shared" si="2"/>
        <v>-1.5635622025832768E-2</v>
      </c>
      <c r="J51">
        <f t="shared" si="3"/>
        <v>4.7814207650273225E-3</v>
      </c>
      <c r="K51">
        <f t="shared" si="4"/>
        <v>3.0985915492957747E-2</v>
      </c>
      <c r="L51">
        <f t="shared" si="5"/>
        <v>4.4652682418239414E-2</v>
      </c>
    </row>
    <row r="52" spans="1:12">
      <c r="A52" t="s">
        <v>2198</v>
      </c>
      <c r="B52" t="s">
        <v>23</v>
      </c>
      <c r="C52">
        <v>1517</v>
      </c>
      <c r="D52">
        <v>1865</v>
      </c>
      <c r="E52">
        <v>2007</v>
      </c>
      <c r="F52">
        <v>1736</v>
      </c>
      <c r="G52">
        <v>1410</v>
      </c>
      <c r="H52">
        <f t="shared" si="1"/>
        <v>-0.18659517426273459</v>
      </c>
      <c r="I52">
        <f t="shared" si="2"/>
        <v>-7.0752366716492279E-2</v>
      </c>
      <c r="J52">
        <f t="shared" si="3"/>
        <v>0.15610599078341014</v>
      </c>
      <c r="K52">
        <f t="shared" si="4"/>
        <v>0.23120567375886525</v>
      </c>
      <c r="L52">
        <f t="shared" si="5"/>
        <v>0.16839398151174259</v>
      </c>
    </row>
    <row r="53" spans="1:12">
      <c r="A53" t="s">
        <v>2199</v>
      </c>
      <c r="B53" t="s">
        <v>23</v>
      </c>
      <c r="C53">
        <v>551</v>
      </c>
      <c r="D53">
        <v>513</v>
      </c>
      <c r="E53">
        <v>486</v>
      </c>
      <c r="F53">
        <v>464</v>
      </c>
      <c r="G53">
        <v>427</v>
      </c>
      <c r="H53">
        <f t="shared" si="1"/>
        <v>7.407407407407407E-2</v>
      </c>
      <c r="I53">
        <f t="shared" si="2"/>
        <v>5.5555555555555552E-2</v>
      </c>
      <c r="J53">
        <f t="shared" si="3"/>
        <v>4.7413793103448273E-2</v>
      </c>
      <c r="K53">
        <f t="shared" si="4"/>
        <v>8.6651053864168617E-2</v>
      </c>
      <c r="L53">
        <f t="shared" si="5"/>
        <v>1.5379912778292501E-2</v>
      </c>
    </row>
    <row r="54" spans="1:12">
      <c r="A54" t="s">
        <v>2200</v>
      </c>
      <c r="B54" t="s">
        <v>23</v>
      </c>
      <c r="C54">
        <v>3587</v>
      </c>
      <c r="D54">
        <v>3676</v>
      </c>
      <c r="E54">
        <v>2988</v>
      </c>
      <c r="F54">
        <v>3109</v>
      </c>
      <c r="G54">
        <v>539</v>
      </c>
      <c r="H54">
        <f t="shared" si="1"/>
        <v>-2.4211099020674646E-2</v>
      </c>
      <c r="I54">
        <f t="shared" si="2"/>
        <v>0.23025435073627845</v>
      </c>
      <c r="J54">
        <f t="shared" si="3"/>
        <v>-3.8919266645223542E-2</v>
      </c>
      <c r="K54">
        <f t="shared" si="4"/>
        <v>4.7680890538033394</v>
      </c>
      <c r="L54">
        <f t="shared" si="5"/>
        <v>2.0433250624225767</v>
      </c>
    </row>
    <row r="55" spans="1:12">
      <c r="A55" t="s">
        <v>2201</v>
      </c>
      <c r="B55" t="s">
        <v>23</v>
      </c>
      <c r="C55">
        <v>827</v>
      </c>
      <c r="D55">
        <v>1021</v>
      </c>
      <c r="E55">
        <v>1122</v>
      </c>
      <c r="F55">
        <v>1292</v>
      </c>
      <c r="G55">
        <v>1274</v>
      </c>
      <c r="H55">
        <f t="shared" si="1"/>
        <v>-0.19000979431929482</v>
      </c>
      <c r="I55">
        <f t="shared" si="2"/>
        <v>-9.0017825311942953E-2</v>
      </c>
      <c r="J55">
        <f t="shared" si="3"/>
        <v>-0.13157894736842105</v>
      </c>
      <c r="K55">
        <f t="shared" si="4"/>
        <v>1.4128728414442701E-2</v>
      </c>
      <c r="L55">
        <f t="shared" si="5"/>
        <v>7.4535919405930087E-2</v>
      </c>
    </row>
    <row r="56" spans="1:12">
      <c r="A56" t="s">
        <v>2202</v>
      </c>
      <c r="B56" t="s">
        <v>23</v>
      </c>
      <c r="C56">
        <v>7818</v>
      </c>
      <c r="D56">
        <v>8608</v>
      </c>
      <c r="E56">
        <v>8757</v>
      </c>
      <c r="F56">
        <v>5433</v>
      </c>
      <c r="G56">
        <v>4589</v>
      </c>
      <c r="H56">
        <f t="shared" si="1"/>
        <v>-9.1775092936802971E-2</v>
      </c>
      <c r="I56">
        <f t="shared" si="2"/>
        <v>-1.7014959461002628E-2</v>
      </c>
      <c r="J56">
        <f t="shared" si="3"/>
        <v>0.61181667586968524</v>
      </c>
      <c r="K56">
        <f t="shared" si="4"/>
        <v>0.18391806493789498</v>
      </c>
      <c r="L56">
        <f t="shared" si="5"/>
        <v>0.27335161641105632</v>
      </c>
    </row>
    <row r="57" spans="1:12">
      <c r="A57" t="s">
        <v>2203</v>
      </c>
      <c r="B57" t="s">
        <v>23</v>
      </c>
      <c r="C57">
        <v>5005</v>
      </c>
      <c r="D57">
        <v>4870</v>
      </c>
      <c r="E57">
        <v>4857</v>
      </c>
      <c r="F57">
        <v>3851</v>
      </c>
      <c r="G57">
        <v>3947</v>
      </c>
      <c r="H57">
        <f t="shared" si="1"/>
        <v>2.7720739219712527E-2</v>
      </c>
      <c r="I57">
        <f t="shared" si="2"/>
        <v>2.6765493102738317E-3</v>
      </c>
      <c r="J57">
        <f t="shared" si="3"/>
        <v>0.26123084913009609</v>
      </c>
      <c r="K57">
        <f t="shared" si="4"/>
        <v>-2.4322270078540664E-2</v>
      </c>
      <c r="L57">
        <f t="shared" si="5"/>
        <v>0.11373832461754255</v>
      </c>
    </row>
    <row r="58" spans="1:12">
      <c r="A58" t="s">
        <v>1813</v>
      </c>
      <c r="B58" t="s">
        <v>23</v>
      </c>
      <c r="C58">
        <v>2790</v>
      </c>
      <c r="D58">
        <v>2990</v>
      </c>
      <c r="E58">
        <v>2812</v>
      </c>
      <c r="F58">
        <v>2762</v>
      </c>
      <c r="G58">
        <v>2471</v>
      </c>
      <c r="H58">
        <f t="shared" si="1"/>
        <v>-6.6889632107023408E-2</v>
      </c>
      <c r="I58">
        <f t="shared" si="2"/>
        <v>6.3300142247510668E-2</v>
      </c>
      <c r="J58">
        <f t="shared" si="3"/>
        <v>1.8102824040550327E-2</v>
      </c>
      <c r="K58">
        <f t="shared" si="4"/>
        <v>0.11776608660461352</v>
      </c>
      <c r="L58">
        <f t="shared" si="5"/>
        <v>6.7644720772447653E-2</v>
      </c>
    </row>
    <row r="59" spans="1:12">
      <c r="A59" t="s">
        <v>2204</v>
      </c>
      <c r="B59" t="s">
        <v>23</v>
      </c>
      <c r="C59">
        <v>4414</v>
      </c>
      <c r="D59">
        <v>4168</v>
      </c>
      <c r="E59">
        <v>3793</v>
      </c>
      <c r="F59">
        <v>3360</v>
      </c>
      <c r="G59">
        <v>3356</v>
      </c>
      <c r="H59">
        <f t="shared" si="1"/>
        <v>5.9021113243761997E-2</v>
      </c>
      <c r="I59">
        <f t="shared" si="2"/>
        <v>9.8866332718165043E-2</v>
      </c>
      <c r="J59">
        <f t="shared" si="3"/>
        <v>0.12886904761904761</v>
      </c>
      <c r="K59">
        <f t="shared" si="4"/>
        <v>1.1918951132300357E-3</v>
      </c>
      <c r="L59">
        <f t="shared" si="5"/>
        <v>4.7796775424645534E-2</v>
      </c>
    </row>
    <row r="60" spans="1:12">
      <c r="A60" t="s">
        <v>2205</v>
      </c>
      <c r="B60" t="s">
        <v>23</v>
      </c>
      <c r="C60">
        <v>2193</v>
      </c>
      <c r="D60">
        <v>2397</v>
      </c>
      <c r="E60">
        <v>2604</v>
      </c>
      <c r="F60">
        <v>2374</v>
      </c>
      <c r="G60">
        <v>2633</v>
      </c>
      <c r="H60">
        <f t="shared" ref="H60:H123" si="6">(C60-D60)/D60</f>
        <v>-8.5106382978723402E-2</v>
      </c>
      <c r="I60">
        <f t="shared" ref="I60:I123" si="7">(D60-E60)/E60</f>
        <v>-7.9493087557603689E-2</v>
      </c>
      <c r="J60">
        <f t="shared" ref="J60:J123" si="8">(E60-F60)/F60</f>
        <v>9.6882898062342043E-2</v>
      </c>
      <c r="K60">
        <f t="shared" ref="K60:K123" si="9">IF(G60&gt;0,(F60-G60)/G60,0)</f>
        <v>-9.8366881883782759E-2</v>
      </c>
      <c r="L60">
        <f t="shared" si="5"/>
        <v>8.0200776693255954E-2</v>
      </c>
    </row>
    <row r="61" spans="1:12">
      <c r="A61" t="s">
        <v>2206</v>
      </c>
      <c r="B61" t="s">
        <v>23</v>
      </c>
      <c r="C61">
        <v>2191</v>
      </c>
      <c r="D61">
        <v>1934</v>
      </c>
      <c r="E61">
        <v>1866</v>
      </c>
      <c r="F61">
        <v>2064</v>
      </c>
      <c r="G61">
        <v>1922</v>
      </c>
      <c r="H61">
        <f t="shared" si="6"/>
        <v>0.13288521199586351</v>
      </c>
      <c r="I61">
        <f t="shared" si="7"/>
        <v>3.6441586280814578E-2</v>
      </c>
      <c r="J61">
        <f t="shared" si="8"/>
        <v>-9.5930232558139539E-2</v>
      </c>
      <c r="K61">
        <f t="shared" si="9"/>
        <v>7.3881373569198758E-2</v>
      </c>
      <c r="L61">
        <f t="shared" si="5"/>
        <v>8.4001246727008858E-2</v>
      </c>
    </row>
    <row r="62" spans="1:12">
      <c r="A62" t="s">
        <v>2207</v>
      </c>
      <c r="B62" t="s">
        <v>23</v>
      </c>
      <c r="C62">
        <v>4270</v>
      </c>
      <c r="D62">
        <v>4622</v>
      </c>
      <c r="E62">
        <v>4044</v>
      </c>
      <c r="F62">
        <v>3439</v>
      </c>
      <c r="G62">
        <v>3121</v>
      </c>
      <c r="H62">
        <f t="shared" si="6"/>
        <v>-7.6157507572479452E-2</v>
      </c>
      <c r="I62">
        <f t="shared" si="7"/>
        <v>0.14292779426310584</v>
      </c>
      <c r="J62">
        <f t="shared" si="8"/>
        <v>0.17592323349810993</v>
      </c>
      <c r="K62">
        <f t="shared" si="9"/>
        <v>0.1018904197372637</v>
      </c>
      <c r="L62">
        <f t="shared" si="5"/>
        <v>9.7306781800530193E-2</v>
      </c>
    </row>
    <row r="63" spans="1:12">
      <c r="A63" t="s">
        <v>2208</v>
      </c>
      <c r="B63" t="s">
        <v>23</v>
      </c>
      <c r="C63">
        <v>1807</v>
      </c>
      <c r="D63">
        <v>1801</v>
      </c>
      <c r="E63">
        <v>1704</v>
      </c>
      <c r="F63">
        <v>1833</v>
      </c>
      <c r="G63">
        <v>1935</v>
      </c>
      <c r="H63">
        <f t="shared" si="6"/>
        <v>3.3314825097168241E-3</v>
      </c>
      <c r="I63">
        <f t="shared" si="7"/>
        <v>5.6924882629107984E-2</v>
      </c>
      <c r="J63">
        <f t="shared" si="8"/>
        <v>-7.0376432078559745E-2</v>
      </c>
      <c r="K63">
        <f t="shared" si="9"/>
        <v>-5.2713178294573643E-2</v>
      </c>
      <c r="L63">
        <f t="shared" si="5"/>
        <v>4.9990144577219474E-2</v>
      </c>
    </row>
    <row r="64" spans="1:12">
      <c r="A64" t="s">
        <v>2209</v>
      </c>
      <c r="B64" t="s">
        <v>23</v>
      </c>
      <c r="C64">
        <v>3690</v>
      </c>
      <c r="D64">
        <v>3828</v>
      </c>
      <c r="E64">
        <v>3890</v>
      </c>
      <c r="F64">
        <v>3866</v>
      </c>
      <c r="G64">
        <v>3974</v>
      </c>
      <c r="H64">
        <f t="shared" si="6"/>
        <v>-3.6050156739811913E-2</v>
      </c>
      <c r="I64">
        <f t="shared" si="7"/>
        <v>-1.5938303341902313E-2</v>
      </c>
      <c r="J64">
        <f t="shared" si="8"/>
        <v>6.2079668908432487E-3</v>
      </c>
      <c r="K64">
        <f t="shared" si="9"/>
        <v>-2.7176648213387014E-2</v>
      </c>
      <c r="L64">
        <f t="shared" si="5"/>
        <v>1.5811912083499535E-2</v>
      </c>
    </row>
    <row r="65" spans="1:12">
      <c r="A65" t="s">
        <v>2210</v>
      </c>
      <c r="B65" t="s">
        <v>23</v>
      </c>
      <c r="C65">
        <v>1504</v>
      </c>
      <c r="D65">
        <v>1506</v>
      </c>
      <c r="E65">
        <v>1570</v>
      </c>
      <c r="F65">
        <v>1546</v>
      </c>
      <c r="G65">
        <v>1515</v>
      </c>
      <c r="H65">
        <f t="shared" si="6"/>
        <v>-1.3280212483399733E-3</v>
      </c>
      <c r="I65">
        <f t="shared" si="7"/>
        <v>-4.0764331210191081E-2</v>
      </c>
      <c r="J65">
        <f t="shared" si="8"/>
        <v>1.5523932729624839E-2</v>
      </c>
      <c r="K65">
        <f t="shared" si="9"/>
        <v>2.0462046204620461E-2</v>
      </c>
      <c r="L65">
        <f t="shared" si="5"/>
        <v>2.4051300444672512E-2</v>
      </c>
    </row>
    <row r="66" spans="1:12">
      <c r="A66" t="s">
        <v>2211</v>
      </c>
      <c r="B66" t="s">
        <v>23</v>
      </c>
      <c r="C66">
        <v>944</v>
      </c>
      <c r="D66">
        <v>831</v>
      </c>
      <c r="E66">
        <v>857</v>
      </c>
      <c r="F66">
        <v>872</v>
      </c>
      <c r="G66">
        <v>909</v>
      </c>
      <c r="H66">
        <f t="shared" si="6"/>
        <v>0.13598074608904934</v>
      </c>
      <c r="I66">
        <f t="shared" si="7"/>
        <v>-3.0338389731621937E-2</v>
      </c>
      <c r="J66">
        <f t="shared" si="8"/>
        <v>-1.7201834862385322E-2</v>
      </c>
      <c r="K66">
        <f t="shared" si="9"/>
        <v>-4.0704070407040702E-2</v>
      </c>
      <c r="L66">
        <f t="shared" si="5"/>
        <v>7.2100994234055304E-2</v>
      </c>
    </row>
    <row r="67" spans="1:12">
      <c r="A67" t="s">
        <v>2212</v>
      </c>
      <c r="B67" t="s">
        <v>23</v>
      </c>
      <c r="C67">
        <v>781</v>
      </c>
      <c r="D67">
        <v>1030</v>
      </c>
      <c r="E67">
        <v>923</v>
      </c>
      <c r="F67">
        <v>896</v>
      </c>
      <c r="G67">
        <v>955</v>
      </c>
      <c r="H67">
        <f t="shared" si="6"/>
        <v>-0.24174757281553397</v>
      </c>
      <c r="I67">
        <f t="shared" si="7"/>
        <v>0.11592632719393282</v>
      </c>
      <c r="J67">
        <f t="shared" si="8"/>
        <v>3.0133928571428572E-2</v>
      </c>
      <c r="K67">
        <f t="shared" si="9"/>
        <v>-6.1780104712041886E-2</v>
      </c>
      <c r="L67">
        <f t="shared" ref="L67:L130" si="10">STDEVP(H67:K67)</f>
        <v>0.13267124788282661</v>
      </c>
    </row>
    <row r="68" spans="1:12">
      <c r="A68" t="s">
        <v>2213</v>
      </c>
      <c r="B68" t="s">
        <v>23</v>
      </c>
      <c r="C68">
        <v>4106</v>
      </c>
      <c r="D68">
        <v>4465</v>
      </c>
      <c r="E68">
        <v>3294</v>
      </c>
      <c r="F68">
        <v>2854</v>
      </c>
      <c r="G68">
        <v>2933</v>
      </c>
      <c r="H68">
        <f t="shared" si="6"/>
        <v>-8.0403135498320275E-2</v>
      </c>
      <c r="I68">
        <f t="shared" si="7"/>
        <v>0.35549483910139645</v>
      </c>
      <c r="J68">
        <f t="shared" si="8"/>
        <v>0.15416958654519972</v>
      </c>
      <c r="K68">
        <f t="shared" si="9"/>
        <v>-2.6934878963518583E-2</v>
      </c>
      <c r="L68">
        <f t="shared" si="10"/>
        <v>0.17093007244322503</v>
      </c>
    </row>
    <row r="69" spans="1:12">
      <c r="A69" t="s">
        <v>2214</v>
      </c>
      <c r="B69" t="s">
        <v>23</v>
      </c>
      <c r="C69">
        <v>6407</v>
      </c>
      <c r="D69">
        <v>6994</v>
      </c>
      <c r="E69">
        <v>5651</v>
      </c>
      <c r="F69">
        <v>6041</v>
      </c>
      <c r="G69">
        <v>5265</v>
      </c>
      <c r="H69">
        <f t="shared" si="6"/>
        <v>-8.3929082070346009E-2</v>
      </c>
      <c r="I69">
        <f t="shared" si="7"/>
        <v>0.23765705184923022</v>
      </c>
      <c r="J69">
        <f t="shared" si="8"/>
        <v>-6.4558847872868724E-2</v>
      </c>
      <c r="K69">
        <f t="shared" si="9"/>
        <v>0.14738841405508071</v>
      </c>
      <c r="L69">
        <f t="shared" si="10"/>
        <v>0.13731923353283979</v>
      </c>
    </row>
    <row r="70" spans="1:12">
      <c r="A70" t="s">
        <v>2215</v>
      </c>
      <c r="B70" t="s">
        <v>23</v>
      </c>
      <c r="C70">
        <v>1679</v>
      </c>
      <c r="D70">
        <v>1652</v>
      </c>
      <c r="E70">
        <v>1692</v>
      </c>
      <c r="F70">
        <v>1813</v>
      </c>
      <c r="G70">
        <v>1861</v>
      </c>
      <c r="H70">
        <f t="shared" si="6"/>
        <v>1.6343825665859565E-2</v>
      </c>
      <c r="I70">
        <f t="shared" si="7"/>
        <v>-2.3640661938534278E-2</v>
      </c>
      <c r="J70">
        <f t="shared" si="8"/>
        <v>-6.6740209597352454E-2</v>
      </c>
      <c r="K70">
        <f t="shared" si="9"/>
        <v>-2.5792584631918324E-2</v>
      </c>
      <c r="L70">
        <f t="shared" si="10"/>
        <v>2.9385480053261585E-2</v>
      </c>
    </row>
    <row r="71" spans="1:12">
      <c r="A71" t="s">
        <v>1818</v>
      </c>
      <c r="B71" t="s">
        <v>23</v>
      </c>
      <c r="C71">
        <v>2162</v>
      </c>
      <c r="D71">
        <v>2333</v>
      </c>
      <c r="E71">
        <v>1615</v>
      </c>
      <c r="F71">
        <v>1913</v>
      </c>
      <c r="G71">
        <v>1636</v>
      </c>
      <c r="H71">
        <f t="shared" si="6"/>
        <v>-7.3296185169309899E-2</v>
      </c>
      <c r="I71">
        <f t="shared" si="7"/>
        <v>0.44458204334365325</v>
      </c>
      <c r="J71">
        <f t="shared" si="8"/>
        <v>-0.15577626764244643</v>
      </c>
      <c r="K71">
        <f t="shared" si="9"/>
        <v>0.16931540342298287</v>
      </c>
      <c r="L71">
        <f t="shared" si="10"/>
        <v>0.2339534710299235</v>
      </c>
    </row>
    <row r="72" spans="1:12">
      <c r="A72" t="s">
        <v>2216</v>
      </c>
      <c r="B72" t="s">
        <v>23</v>
      </c>
      <c r="C72">
        <v>5147</v>
      </c>
      <c r="D72">
        <v>4946</v>
      </c>
      <c r="E72">
        <v>6435</v>
      </c>
      <c r="F72">
        <v>5274</v>
      </c>
      <c r="G72">
        <v>5266</v>
      </c>
      <c r="H72">
        <f t="shared" si="6"/>
        <v>4.0638900121310148E-2</v>
      </c>
      <c r="I72">
        <f t="shared" si="7"/>
        <v>-0.23139083139083139</v>
      </c>
      <c r="J72">
        <f t="shared" si="8"/>
        <v>0.22013651877133106</v>
      </c>
      <c r="K72">
        <f t="shared" si="9"/>
        <v>1.5191796429927839E-3</v>
      </c>
      <c r="L72">
        <f t="shared" si="10"/>
        <v>0.16079246807019848</v>
      </c>
    </row>
    <row r="73" spans="1:12">
      <c r="A73" t="s">
        <v>2217</v>
      </c>
      <c r="B73" t="s">
        <v>23</v>
      </c>
      <c r="C73">
        <v>1561</v>
      </c>
      <c r="D73">
        <v>1924</v>
      </c>
      <c r="E73">
        <v>2161</v>
      </c>
      <c r="F73">
        <v>2175</v>
      </c>
      <c r="G73">
        <v>2439</v>
      </c>
      <c r="H73">
        <f t="shared" si="6"/>
        <v>-0.18866943866943867</v>
      </c>
      <c r="I73">
        <f t="shared" si="7"/>
        <v>-0.10967144840351689</v>
      </c>
      <c r="J73">
        <f t="shared" si="8"/>
        <v>-6.4367816091954024E-3</v>
      </c>
      <c r="K73">
        <f t="shared" si="9"/>
        <v>-0.10824108241082411</v>
      </c>
      <c r="L73">
        <f t="shared" si="10"/>
        <v>6.4682736439326302E-2</v>
      </c>
    </row>
    <row r="74" spans="1:12">
      <c r="A74" t="s">
        <v>2218</v>
      </c>
      <c r="B74" t="s">
        <v>23</v>
      </c>
      <c r="C74">
        <v>20242</v>
      </c>
      <c r="D74">
        <v>19990</v>
      </c>
      <c r="E74">
        <v>18289</v>
      </c>
      <c r="F74">
        <v>18855</v>
      </c>
      <c r="G74">
        <v>21460</v>
      </c>
      <c r="H74">
        <f t="shared" si="6"/>
        <v>1.2606303151575788E-2</v>
      </c>
      <c r="I74">
        <f t="shared" si="7"/>
        <v>9.300672535403795E-2</v>
      </c>
      <c r="J74">
        <f t="shared" si="8"/>
        <v>-3.0018562715460089E-2</v>
      </c>
      <c r="K74">
        <f t="shared" si="9"/>
        <v>-0.12138863000931967</v>
      </c>
      <c r="L74">
        <f t="shared" si="10"/>
        <v>7.7332410854277986E-2</v>
      </c>
    </row>
    <row r="75" spans="1:12">
      <c r="A75" t="s">
        <v>2219</v>
      </c>
      <c r="B75" t="s">
        <v>23</v>
      </c>
      <c r="C75">
        <v>5961</v>
      </c>
      <c r="D75">
        <v>5588</v>
      </c>
      <c r="E75">
        <v>5456</v>
      </c>
      <c r="F75">
        <v>4928</v>
      </c>
      <c r="G75">
        <v>4463</v>
      </c>
      <c r="H75">
        <f t="shared" si="6"/>
        <v>6.6750178954903358E-2</v>
      </c>
      <c r="I75">
        <f t="shared" si="7"/>
        <v>2.4193548387096774E-2</v>
      </c>
      <c r="J75">
        <f t="shared" si="8"/>
        <v>0.10714285714285714</v>
      </c>
      <c r="K75">
        <f t="shared" si="9"/>
        <v>0.10419000672193592</v>
      </c>
      <c r="L75">
        <f t="shared" si="10"/>
        <v>3.3664815139929354E-2</v>
      </c>
    </row>
    <row r="76" spans="1:12">
      <c r="A76" t="s">
        <v>2220</v>
      </c>
      <c r="B76">
        <v>1153</v>
      </c>
      <c r="C76">
        <v>1230</v>
      </c>
      <c r="D76">
        <v>1399</v>
      </c>
      <c r="E76">
        <v>1879</v>
      </c>
      <c r="F76">
        <v>1769</v>
      </c>
      <c r="G76">
        <v>1656</v>
      </c>
      <c r="H76">
        <f t="shared" si="6"/>
        <v>-0.12080057183702644</v>
      </c>
      <c r="I76">
        <f t="shared" si="7"/>
        <v>-0.25545502927088876</v>
      </c>
      <c r="J76">
        <f t="shared" si="8"/>
        <v>6.2182023742227248E-2</v>
      </c>
      <c r="K76">
        <f t="shared" si="9"/>
        <v>6.8236714975845408E-2</v>
      </c>
      <c r="L76">
        <f t="shared" si="10"/>
        <v>0.13533658296622564</v>
      </c>
    </row>
    <row r="77" spans="1:12">
      <c r="A77" t="s">
        <v>2221</v>
      </c>
      <c r="B77" t="s">
        <v>23</v>
      </c>
      <c r="C77">
        <v>2130</v>
      </c>
      <c r="D77">
        <v>1887</v>
      </c>
      <c r="E77">
        <v>1698</v>
      </c>
      <c r="F77">
        <v>1522</v>
      </c>
      <c r="G77">
        <v>1662</v>
      </c>
      <c r="H77">
        <f t="shared" si="6"/>
        <v>0.12877583465818759</v>
      </c>
      <c r="I77">
        <f t="shared" si="7"/>
        <v>0.11130742049469965</v>
      </c>
      <c r="J77">
        <f t="shared" si="8"/>
        <v>0.11563731931668857</v>
      </c>
      <c r="K77">
        <f t="shared" si="9"/>
        <v>-8.4235860409145602E-2</v>
      </c>
      <c r="L77">
        <f t="shared" si="10"/>
        <v>8.8054301079784306E-2</v>
      </c>
    </row>
    <row r="78" spans="1:12">
      <c r="A78" t="s">
        <v>2222</v>
      </c>
      <c r="B78" t="s">
        <v>23</v>
      </c>
      <c r="C78">
        <v>3017</v>
      </c>
      <c r="D78">
        <v>2889</v>
      </c>
      <c r="E78">
        <v>1849</v>
      </c>
      <c r="F78">
        <v>1939</v>
      </c>
      <c r="G78">
        <v>1318</v>
      </c>
      <c r="H78">
        <f t="shared" si="6"/>
        <v>4.4305988231221879E-2</v>
      </c>
      <c r="I78">
        <f t="shared" si="7"/>
        <v>0.5624661979448351</v>
      </c>
      <c r="J78">
        <f t="shared" si="8"/>
        <v>-4.6415678184631257E-2</v>
      </c>
      <c r="K78">
        <f t="shared" si="9"/>
        <v>0.47116843702579664</v>
      </c>
      <c r="L78">
        <f t="shared" si="10"/>
        <v>0.26290417817435835</v>
      </c>
    </row>
    <row r="79" spans="1:12">
      <c r="A79" t="s">
        <v>2223</v>
      </c>
      <c r="B79" t="s">
        <v>23</v>
      </c>
      <c r="C79">
        <v>7375</v>
      </c>
      <c r="D79">
        <v>2427</v>
      </c>
      <c r="E79">
        <v>2640</v>
      </c>
      <c r="F79">
        <v>3017</v>
      </c>
      <c r="G79">
        <v>3057</v>
      </c>
      <c r="H79">
        <f t="shared" si="6"/>
        <v>2.0387309435517098</v>
      </c>
      <c r="I79">
        <f t="shared" si="7"/>
        <v>-8.0681818181818188E-2</v>
      </c>
      <c r="J79">
        <f t="shared" si="8"/>
        <v>-0.12495856811402055</v>
      </c>
      <c r="K79">
        <f t="shared" si="9"/>
        <v>-1.3084723585214262E-2</v>
      </c>
      <c r="L79">
        <f t="shared" si="10"/>
        <v>0.91523411773545293</v>
      </c>
    </row>
    <row r="80" spans="1:12">
      <c r="A80" t="s">
        <v>2224</v>
      </c>
      <c r="B80" t="s">
        <v>23</v>
      </c>
      <c r="C80">
        <v>2960</v>
      </c>
      <c r="D80">
        <v>2713</v>
      </c>
      <c r="E80">
        <v>2587</v>
      </c>
      <c r="F80">
        <v>2126</v>
      </c>
      <c r="G80">
        <v>1935</v>
      </c>
      <c r="H80">
        <f t="shared" si="6"/>
        <v>9.1043125691116847E-2</v>
      </c>
      <c r="I80">
        <f t="shared" si="7"/>
        <v>4.8705063780440663E-2</v>
      </c>
      <c r="J80">
        <f t="shared" si="8"/>
        <v>0.21683913452492945</v>
      </c>
      <c r="K80">
        <f t="shared" si="9"/>
        <v>9.8708010335917307E-2</v>
      </c>
      <c r="L80">
        <f t="shared" si="10"/>
        <v>6.2450090418764315E-2</v>
      </c>
    </row>
    <row r="81" spans="1:12">
      <c r="A81" t="s">
        <v>2225</v>
      </c>
      <c r="B81" t="s">
        <v>23</v>
      </c>
      <c r="C81">
        <v>1611</v>
      </c>
      <c r="D81">
        <v>2620</v>
      </c>
      <c r="E81">
        <v>886</v>
      </c>
      <c r="F81">
        <v>870</v>
      </c>
      <c r="G81">
        <v>1050</v>
      </c>
      <c r="H81">
        <f t="shared" si="6"/>
        <v>-0.38511450381679391</v>
      </c>
      <c r="I81">
        <f t="shared" si="7"/>
        <v>1.9571106094808126</v>
      </c>
      <c r="J81">
        <f t="shared" si="8"/>
        <v>1.8390804597701149E-2</v>
      </c>
      <c r="K81">
        <f t="shared" si="9"/>
        <v>-0.17142857142857143</v>
      </c>
      <c r="L81">
        <f t="shared" si="10"/>
        <v>0.93607697383176947</v>
      </c>
    </row>
    <row r="82" spans="1:12">
      <c r="A82" t="s">
        <v>2226</v>
      </c>
      <c r="B82" t="s">
        <v>23</v>
      </c>
      <c r="C82">
        <v>1371</v>
      </c>
      <c r="D82">
        <v>1255</v>
      </c>
      <c r="E82">
        <v>1164</v>
      </c>
      <c r="F82">
        <v>1110</v>
      </c>
      <c r="G82">
        <v>1033</v>
      </c>
      <c r="H82">
        <f t="shared" si="6"/>
        <v>9.2430278884462147E-2</v>
      </c>
      <c r="I82">
        <f t="shared" si="7"/>
        <v>7.8178694158075601E-2</v>
      </c>
      <c r="J82">
        <f t="shared" si="8"/>
        <v>4.8648648648648651E-2</v>
      </c>
      <c r="K82">
        <f t="shared" si="9"/>
        <v>7.4540174249757993E-2</v>
      </c>
      <c r="L82">
        <f t="shared" si="10"/>
        <v>1.5802745350936023E-2</v>
      </c>
    </row>
    <row r="83" spans="1:12">
      <c r="A83" t="s">
        <v>2227</v>
      </c>
      <c r="B83" t="s">
        <v>23</v>
      </c>
      <c r="C83">
        <v>1706</v>
      </c>
      <c r="D83">
        <v>1779</v>
      </c>
      <c r="E83">
        <v>1929</v>
      </c>
      <c r="F83">
        <v>2239</v>
      </c>
      <c r="G83">
        <v>2201</v>
      </c>
      <c r="H83">
        <f t="shared" si="6"/>
        <v>-4.1034288926363127E-2</v>
      </c>
      <c r="I83">
        <f t="shared" si="7"/>
        <v>-7.7760497667185069E-2</v>
      </c>
      <c r="J83">
        <f t="shared" si="8"/>
        <v>-0.13845466726217062</v>
      </c>
      <c r="K83">
        <f t="shared" si="9"/>
        <v>1.7264879600181735E-2</v>
      </c>
      <c r="L83">
        <f t="shared" si="10"/>
        <v>5.656882942326729E-2</v>
      </c>
    </row>
    <row r="84" spans="1:12">
      <c r="A84" t="s">
        <v>2228</v>
      </c>
      <c r="B84" t="s">
        <v>23</v>
      </c>
      <c r="C84">
        <v>1816</v>
      </c>
      <c r="D84">
        <v>1823</v>
      </c>
      <c r="E84">
        <v>1939</v>
      </c>
      <c r="F84">
        <v>1821</v>
      </c>
      <c r="G84">
        <v>1803</v>
      </c>
      <c r="H84">
        <f t="shared" si="6"/>
        <v>-3.8398244651673065E-3</v>
      </c>
      <c r="I84">
        <f t="shared" si="7"/>
        <v>-5.9824651882413614E-2</v>
      </c>
      <c r="J84">
        <f t="shared" si="8"/>
        <v>6.4799560680944529E-2</v>
      </c>
      <c r="K84">
        <f t="shared" si="9"/>
        <v>9.9833610648918467E-3</v>
      </c>
      <c r="L84">
        <f t="shared" si="10"/>
        <v>4.4332490428443637E-2</v>
      </c>
    </row>
    <row r="85" spans="1:12">
      <c r="A85" t="s">
        <v>2229</v>
      </c>
      <c r="B85" t="s">
        <v>23</v>
      </c>
      <c r="C85">
        <v>946</v>
      </c>
      <c r="D85">
        <v>942</v>
      </c>
      <c r="E85">
        <v>914</v>
      </c>
      <c r="F85">
        <v>1060</v>
      </c>
      <c r="G85">
        <v>940</v>
      </c>
      <c r="H85">
        <f t="shared" si="6"/>
        <v>4.246284501061571E-3</v>
      </c>
      <c r="I85">
        <f t="shared" si="7"/>
        <v>3.0634573304157548E-2</v>
      </c>
      <c r="J85">
        <f t="shared" si="8"/>
        <v>-0.13773584905660377</v>
      </c>
      <c r="K85">
        <f t="shared" si="9"/>
        <v>0.1276595744680851</v>
      </c>
      <c r="L85">
        <f t="shared" si="10"/>
        <v>9.4961600456670514E-2</v>
      </c>
    </row>
    <row r="86" spans="1:12">
      <c r="A86" t="s">
        <v>2230</v>
      </c>
      <c r="B86" t="s">
        <v>23</v>
      </c>
      <c r="C86">
        <v>10011</v>
      </c>
      <c r="D86">
        <v>10097</v>
      </c>
      <c r="E86">
        <v>6914</v>
      </c>
      <c r="F86">
        <v>4051</v>
      </c>
      <c r="G86">
        <v>2491</v>
      </c>
      <c r="H86">
        <f t="shared" si="6"/>
        <v>-8.5173814004159652E-3</v>
      </c>
      <c r="I86">
        <f t="shared" si="7"/>
        <v>0.46037026323401792</v>
      </c>
      <c r="J86">
        <f t="shared" si="8"/>
        <v>0.70673907677116765</v>
      </c>
      <c r="K86">
        <f t="shared" si="9"/>
        <v>0.62625451625853068</v>
      </c>
      <c r="L86">
        <f t="shared" si="10"/>
        <v>0.27715921963632217</v>
      </c>
    </row>
    <row r="87" spans="1:12">
      <c r="A87" t="s">
        <v>2231</v>
      </c>
      <c r="B87" t="s">
        <v>23</v>
      </c>
      <c r="C87">
        <v>9618</v>
      </c>
      <c r="D87">
        <v>5218</v>
      </c>
      <c r="E87">
        <v>5239</v>
      </c>
      <c r="F87">
        <v>4976</v>
      </c>
      <c r="G87">
        <v>4690</v>
      </c>
      <c r="H87">
        <f t="shared" si="6"/>
        <v>0.84323495592180908</v>
      </c>
      <c r="I87">
        <f t="shared" si="7"/>
        <v>-4.0083985493414775E-3</v>
      </c>
      <c r="J87">
        <f t="shared" si="8"/>
        <v>5.2853697749196141E-2</v>
      </c>
      <c r="K87">
        <f t="shared" si="9"/>
        <v>6.0980810234541577E-2</v>
      </c>
      <c r="L87">
        <f t="shared" si="10"/>
        <v>0.35017569952651412</v>
      </c>
    </row>
    <row r="88" spans="1:12">
      <c r="A88" t="s">
        <v>2232</v>
      </c>
      <c r="B88" t="s">
        <v>23</v>
      </c>
      <c r="C88">
        <v>2071</v>
      </c>
      <c r="D88">
        <v>1912</v>
      </c>
      <c r="E88">
        <v>1837</v>
      </c>
      <c r="F88">
        <v>1670</v>
      </c>
      <c r="G88">
        <v>1794</v>
      </c>
      <c r="H88">
        <f t="shared" si="6"/>
        <v>8.3158995815899583E-2</v>
      </c>
      <c r="I88">
        <f t="shared" si="7"/>
        <v>4.0827436037016877E-2</v>
      </c>
      <c r="J88">
        <f t="shared" si="8"/>
        <v>0.1</v>
      </c>
      <c r="K88">
        <f t="shared" si="9"/>
        <v>-6.9119286510590863E-2</v>
      </c>
      <c r="L88">
        <f t="shared" si="10"/>
        <v>6.5885916001787531E-2</v>
      </c>
    </row>
    <row r="89" spans="1:12">
      <c r="A89" t="s">
        <v>2233</v>
      </c>
      <c r="B89" t="s">
        <v>23</v>
      </c>
      <c r="C89">
        <v>1440</v>
      </c>
      <c r="D89">
        <v>1504</v>
      </c>
      <c r="E89">
        <v>1475</v>
      </c>
      <c r="F89">
        <v>1370</v>
      </c>
      <c r="G89">
        <v>1324</v>
      </c>
      <c r="H89">
        <f t="shared" si="6"/>
        <v>-4.2553191489361701E-2</v>
      </c>
      <c r="I89">
        <f t="shared" si="7"/>
        <v>1.9661016949152541E-2</v>
      </c>
      <c r="J89">
        <f t="shared" si="8"/>
        <v>7.6642335766423361E-2</v>
      </c>
      <c r="K89">
        <f t="shared" si="9"/>
        <v>3.4743202416918431E-2</v>
      </c>
      <c r="L89">
        <f t="shared" si="10"/>
        <v>4.278054051523416E-2</v>
      </c>
    </row>
    <row r="90" spans="1:12">
      <c r="A90" t="s">
        <v>2234</v>
      </c>
      <c r="B90" t="s">
        <v>23</v>
      </c>
      <c r="C90">
        <v>3552</v>
      </c>
      <c r="D90">
        <v>2211</v>
      </c>
      <c r="E90">
        <v>1943</v>
      </c>
      <c r="F90">
        <v>1868</v>
      </c>
      <c r="G90">
        <v>1894</v>
      </c>
      <c r="H90">
        <f t="shared" si="6"/>
        <v>0.60651289009497966</v>
      </c>
      <c r="I90">
        <f t="shared" si="7"/>
        <v>0.13793103448275862</v>
      </c>
      <c r="J90">
        <f t="shared" si="8"/>
        <v>4.0149892933618841E-2</v>
      </c>
      <c r="K90">
        <f t="shared" si="9"/>
        <v>-1.3727560718057022E-2</v>
      </c>
      <c r="L90">
        <f t="shared" si="10"/>
        <v>0.2450125606397911</v>
      </c>
    </row>
    <row r="91" spans="1:12">
      <c r="A91" t="s">
        <v>2235</v>
      </c>
      <c r="B91" t="s">
        <v>23</v>
      </c>
      <c r="C91">
        <v>1932</v>
      </c>
      <c r="D91">
        <v>1673</v>
      </c>
      <c r="E91">
        <v>1285</v>
      </c>
      <c r="F91">
        <v>1251</v>
      </c>
      <c r="G91">
        <v>1015</v>
      </c>
      <c r="H91">
        <f t="shared" si="6"/>
        <v>0.15481171548117154</v>
      </c>
      <c r="I91">
        <f t="shared" si="7"/>
        <v>0.30194552529182878</v>
      </c>
      <c r="J91">
        <f t="shared" si="8"/>
        <v>2.7178257394084731E-2</v>
      </c>
      <c r="K91">
        <f t="shared" si="9"/>
        <v>0.23251231527093597</v>
      </c>
      <c r="L91">
        <f t="shared" si="10"/>
        <v>0.10199759136443066</v>
      </c>
    </row>
    <row r="92" spans="1:12">
      <c r="A92" t="s">
        <v>2236</v>
      </c>
      <c r="B92" t="s">
        <v>23</v>
      </c>
      <c r="C92">
        <v>353</v>
      </c>
      <c r="D92">
        <v>483</v>
      </c>
      <c r="E92">
        <v>570</v>
      </c>
      <c r="F92">
        <v>543</v>
      </c>
      <c r="G92">
        <v>559</v>
      </c>
      <c r="H92">
        <f t="shared" si="6"/>
        <v>-0.2691511387163561</v>
      </c>
      <c r="I92">
        <f t="shared" si="7"/>
        <v>-0.15263157894736842</v>
      </c>
      <c r="J92">
        <f t="shared" si="8"/>
        <v>4.9723756906077346E-2</v>
      </c>
      <c r="K92">
        <f t="shared" si="9"/>
        <v>-2.8622540250447227E-2</v>
      </c>
      <c r="L92">
        <f t="shared" si="10"/>
        <v>0.12134045065743344</v>
      </c>
    </row>
    <row r="93" spans="1:12">
      <c r="A93" t="s">
        <v>2237</v>
      </c>
      <c r="B93" t="s">
        <v>23</v>
      </c>
      <c r="C93">
        <v>27644</v>
      </c>
      <c r="D93">
        <v>26999</v>
      </c>
      <c r="E93">
        <v>25310</v>
      </c>
      <c r="F93">
        <v>22683</v>
      </c>
      <c r="G93">
        <v>20966</v>
      </c>
      <c r="H93">
        <f t="shared" si="6"/>
        <v>2.388977369532205E-2</v>
      </c>
      <c r="I93">
        <f t="shared" si="7"/>
        <v>6.673251679178191E-2</v>
      </c>
      <c r="J93">
        <f t="shared" si="8"/>
        <v>0.11581360490234978</v>
      </c>
      <c r="K93">
        <f t="shared" si="9"/>
        <v>8.1894495850424492E-2</v>
      </c>
      <c r="L93">
        <f t="shared" si="10"/>
        <v>3.3014564920337094E-2</v>
      </c>
    </row>
    <row r="94" spans="1:12">
      <c r="A94" t="s">
        <v>2238</v>
      </c>
      <c r="B94" t="s">
        <v>23</v>
      </c>
      <c r="C94">
        <v>1361</v>
      </c>
      <c r="D94">
        <v>1280</v>
      </c>
      <c r="E94">
        <v>1189</v>
      </c>
      <c r="F94">
        <v>1202</v>
      </c>
      <c r="G94">
        <v>1020</v>
      </c>
      <c r="H94">
        <f t="shared" si="6"/>
        <v>6.3281249999999997E-2</v>
      </c>
      <c r="I94">
        <f t="shared" si="7"/>
        <v>7.653490328006729E-2</v>
      </c>
      <c r="J94">
        <f t="shared" si="8"/>
        <v>-1.0815307820299502E-2</v>
      </c>
      <c r="K94">
        <f t="shared" si="9"/>
        <v>0.17843137254901961</v>
      </c>
      <c r="L94">
        <f t="shared" si="10"/>
        <v>6.7431801561236612E-2</v>
      </c>
    </row>
    <row r="95" spans="1:12">
      <c r="A95" t="s">
        <v>2239</v>
      </c>
      <c r="B95" t="s">
        <v>23</v>
      </c>
      <c r="C95">
        <v>5772</v>
      </c>
      <c r="D95">
        <v>5940</v>
      </c>
      <c r="E95">
        <v>5801</v>
      </c>
      <c r="F95">
        <v>5553</v>
      </c>
      <c r="G95">
        <v>5533</v>
      </c>
      <c r="H95">
        <f t="shared" si="6"/>
        <v>-2.8282828282828285E-2</v>
      </c>
      <c r="I95">
        <f t="shared" si="7"/>
        <v>2.3961385967936562E-2</v>
      </c>
      <c r="J95">
        <f t="shared" si="8"/>
        <v>4.4660543850171076E-2</v>
      </c>
      <c r="K95">
        <f t="shared" si="9"/>
        <v>3.6146755828664378E-3</v>
      </c>
      <c r="L95">
        <f t="shared" si="10"/>
        <v>2.6919847784696395E-2</v>
      </c>
    </row>
    <row r="96" spans="1:12">
      <c r="A96" t="s">
        <v>2240</v>
      </c>
      <c r="B96" t="s">
        <v>23</v>
      </c>
      <c r="C96">
        <v>241</v>
      </c>
      <c r="D96">
        <v>238</v>
      </c>
      <c r="E96">
        <v>223</v>
      </c>
      <c r="F96">
        <v>222</v>
      </c>
      <c r="G96">
        <v>301</v>
      </c>
      <c r="H96">
        <f t="shared" si="6"/>
        <v>1.2605042016806723E-2</v>
      </c>
      <c r="I96">
        <f t="shared" si="7"/>
        <v>6.726457399103139E-2</v>
      </c>
      <c r="J96">
        <f t="shared" si="8"/>
        <v>4.5045045045045045E-3</v>
      </c>
      <c r="K96">
        <f t="shared" si="9"/>
        <v>-0.26245847176079734</v>
      </c>
      <c r="L96">
        <f t="shared" si="10"/>
        <v>0.12812068618922257</v>
      </c>
    </row>
    <row r="97" spans="1:12">
      <c r="A97" t="s">
        <v>2241</v>
      </c>
      <c r="B97" t="s">
        <v>23</v>
      </c>
      <c r="C97">
        <v>2049</v>
      </c>
      <c r="D97">
        <v>1566</v>
      </c>
      <c r="E97">
        <v>533</v>
      </c>
      <c r="F97">
        <v>404</v>
      </c>
      <c r="G97">
        <v>411</v>
      </c>
      <c r="H97">
        <f t="shared" si="6"/>
        <v>0.30842911877394635</v>
      </c>
      <c r="I97">
        <f t="shared" si="7"/>
        <v>1.9380863039399625</v>
      </c>
      <c r="J97">
        <f t="shared" si="8"/>
        <v>0.31930693069306931</v>
      </c>
      <c r="K97">
        <f t="shared" si="9"/>
        <v>-1.7031630170316302E-2</v>
      </c>
      <c r="L97">
        <f t="shared" si="10"/>
        <v>0.76313014904534915</v>
      </c>
    </row>
    <row r="98" spans="1:12">
      <c r="A98" t="s">
        <v>2242</v>
      </c>
      <c r="B98" t="s">
        <v>23</v>
      </c>
      <c r="C98">
        <v>1114</v>
      </c>
      <c r="D98">
        <v>1042</v>
      </c>
      <c r="E98">
        <v>1024</v>
      </c>
      <c r="F98">
        <v>891</v>
      </c>
      <c r="G98">
        <v>792</v>
      </c>
      <c r="H98">
        <f t="shared" si="6"/>
        <v>6.9097888675623803E-2</v>
      </c>
      <c r="I98">
        <f t="shared" si="7"/>
        <v>1.7578125E-2</v>
      </c>
      <c r="J98">
        <f t="shared" si="8"/>
        <v>0.14927048260381592</v>
      </c>
      <c r="K98">
        <f t="shared" si="9"/>
        <v>0.125</v>
      </c>
      <c r="L98">
        <f t="shared" si="10"/>
        <v>5.1038202311160352E-2</v>
      </c>
    </row>
    <row r="99" spans="1:12">
      <c r="A99" t="s">
        <v>2243</v>
      </c>
      <c r="B99" t="s">
        <v>23</v>
      </c>
      <c r="C99">
        <v>4201</v>
      </c>
      <c r="D99">
        <v>4382</v>
      </c>
      <c r="E99">
        <v>4500</v>
      </c>
      <c r="F99">
        <v>4388</v>
      </c>
      <c r="G99">
        <v>3701</v>
      </c>
      <c r="H99">
        <f t="shared" si="6"/>
        <v>-4.1305340027384757E-2</v>
      </c>
      <c r="I99">
        <f t="shared" si="7"/>
        <v>-2.6222222222222223E-2</v>
      </c>
      <c r="J99">
        <f t="shared" si="8"/>
        <v>2.5524156791248861E-2</v>
      </c>
      <c r="K99">
        <f t="shared" si="9"/>
        <v>0.18562550661983249</v>
      </c>
      <c r="L99">
        <f t="shared" si="10"/>
        <v>8.9923884974062951E-2</v>
      </c>
    </row>
    <row r="100" spans="1:12">
      <c r="A100" t="s">
        <v>2244</v>
      </c>
      <c r="B100" t="s">
        <v>23</v>
      </c>
      <c r="C100">
        <v>4819</v>
      </c>
      <c r="D100">
        <v>4086</v>
      </c>
      <c r="E100">
        <v>3348</v>
      </c>
      <c r="F100">
        <v>2334</v>
      </c>
      <c r="G100">
        <v>2174</v>
      </c>
      <c r="H100">
        <f t="shared" si="6"/>
        <v>0.1793930494371023</v>
      </c>
      <c r="I100">
        <f t="shared" si="7"/>
        <v>0.22043010752688172</v>
      </c>
      <c r="J100">
        <f t="shared" si="8"/>
        <v>0.43444730077120824</v>
      </c>
      <c r="K100">
        <f t="shared" si="9"/>
        <v>7.3597056117755286E-2</v>
      </c>
      <c r="L100">
        <f t="shared" si="10"/>
        <v>0.13122159371637448</v>
      </c>
    </row>
    <row r="101" spans="1:12">
      <c r="A101" t="s">
        <v>2245</v>
      </c>
      <c r="B101" t="s">
        <v>23</v>
      </c>
      <c r="C101">
        <v>7177</v>
      </c>
      <c r="D101">
        <v>1406</v>
      </c>
      <c r="E101">
        <v>1229</v>
      </c>
      <c r="F101">
        <v>1144</v>
      </c>
      <c r="G101">
        <v>950</v>
      </c>
      <c r="H101">
        <f t="shared" si="6"/>
        <v>4.104551920341394</v>
      </c>
      <c r="I101">
        <f t="shared" si="7"/>
        <v>0.14401952807160293</v>
      </c>
      <c r="J101">
        <f t="shared" si="8"/>
        <v>7.4300699300699297E-2</v>
      </c>
      <c r="K101">
        <f t="shared" si="9"/>
        <v>0.20421052631578948</v>
      </c>
      <c r="L101">
        <f t="shared" si="10"/>
        <v>1.7169516038494246</v>
      </c>
    </row>
    <row r="102" spans="1:12">
      <c r="A102" t="s">
        <v>2246</v>
      </c>
      <c r="B102" t="s">
        <v>23</v>
      </c>
      <c r="C102">
        <v>666</v>
      </c>
      <c r="D102">
        <v>662</v>
      </c>
      <c r="E102">
        <v>720</v>
      </c>
      <c r="F102">
        <v>650</v>
      </c>
      <c r="G102">
        <v>0</v>
      </c>
      <c r="H102">
        <f t="shared" si="6"/>
        <v>6.0422960725075529E-3</v>
      </c>
      <c r="I102">
        <f t="shared" si="7"/>
        <v>-8.0555555555555561E-2</v>
      </c>
      <c r="J102">
        <f t="shared" ref="J102:J104" si="11">IF(F102&gt;0,(E102-F102)/F102,0)</f>
        <v>0.1076923076923077</v>
      </c>
      <c r="K102">
        <f t="shared" si="9"/>
        <v>0</v>
      </c>
      <c r="L102">
        <f t="shared" si="10"/>
        <v>6.6798442531934482E-2</v>
      </c>
    </row>
    <row r="103" spans="1:12">
      <c r="A103" t="s">
        <v>2247</v>
      </c>
      <c r="B103" t="s">
        <v>23</v>
      </c>
      <c r="C103">
        <v>3840</v>
      </c>
      <c r="D103">
        <v>3291</v>
      </c>
      <c r="E103">
        <v>2682</v>
      </c>
      <c r="F103">
        <v>2040</v>
      </c>
      <c r="G103">
        <v>0</v>
      </c>
      <c r="H103">
        <f t="shared" si="6"/>
        <v>0.16681859617137648</v>
      </c>
      <c r="I103">
        <f t="shared" si="7"/>
        <v>0.22706935123042504</v>
      </c>
      <c r="J103">
        <f t="shared" si="11"/>
        <v>0.31470588235294117</v>
      </c>
      <c r="K103">
        <f t="shared" si="9"/>
        <v>0</v>
      </c>
      <c r="L103">
        <f t="shared" si="10"/>
        <v>0.11500263344019002</v>
      </c>
    </row>
    <row r="104" spans="1:12">
      <c r="A104" t="s">
        <v>2248</v>
      </c>
      <c r="B104" t="s">
        <v>23</v>
      </c>
      <c r="C104">
        <v>421</v>
      </c>
      <c r="D104">
        <v>377</v>
      </c>
      <c r="E104">
        <v>731</v>
      </c>
      <c r="F104">
        <v>743</v>
      </c>
      <c r="G104">
        <v>0</v>
      </c>
      <c r="H104">
        <f t="shared" si="6"/>
        <v>0.11671087533156499</v>
      </c>
      <c r="I104">
        <f t="shared" si="7"/>
        <v>-0.48426812585499318</v>
      </c>
      <c r="J104">
        <f t="shared" si="11"/>
        <v>-1.6150740242261104E-2</v>
      </c>
      <c r="K104">
        <f t="shared" si="9"/>
        <v>0</v>
      </c>
      <c r="L104">
        <f t="shared" si="10"/>
        <v>0.22999453091637856</v>
      </c>
    </row>
    <row r="105" spans="1:12">
      <c r="A105" t="s">
        <v>2249</v>
      </c>
      <c r="B105" t="s">
        <v>23</v>
      </c>
      <c r="C105">
        <v>721</v>
      </c>
      <c r="D105">
        <v>641</v>
      </c>
      <c r="E105">
        <v>575</v>
      </c>
      <c r="F105">
        <v>579</v>
      </c>
      <c r="G105">
        <v>533</v>
      </c>
      <c r="H105">
        <f t="shared" si="6"/>
        <v>0.12480499219968799</v>
      </c>
      <c r="I105">
        <f t="shared" si="7"/>
        <v>0.11478260869565217</v>
      </c>
      <c r="J105">
        <f t="shared" si="8"/>
        <v>-6.9084628670120895E-3</v>
      </c>
      <c r="K105">
        <f t="shared" si="9"/>
        <v>8.6303939962476553E-2</v>
      </c>
      <c r="L105">
        <f t="shared" si="10"/>
        <v>5.1985284547776338E-2</v>
      </c>
    </row>
    <row r="106" spans="1:12">
      <c r="A106" t="s">
        <v>2250</v>
      </c>
      <c r="B106" t="s">
        <v>23</v>
      </c>
      <c r="C106">
        <v>2162</v>
      </c>
      <c r="D106">
        <v>2485</v>
      </c>
      <c r="E106">
        <v>2588</v>
      </c>
      <c r="F106">
        <v>2051</v>
      </c>
      <c r="G106">
        <v>2056</v>
      </c>
      <c r="H106">
        <f t="shared" si="6"/>
        <v>-0.12997987927565394</v>
      </c>
      <c r="I106">
        <f t="shared" si="7"/>
        <v>-3.9799072642967545E-2</v>
      </c>
      <c r="J106">
        <f t="shared" si="8"/>
        <v>0.26182350073135058</v>
      </c>
      <c r="K106">
        <f t="shared" si="9"/>
        <v>-2.4319066147859923E-3</v>
      </c>
      <c r="L106">
        <f t="shared" si="10"/>
        <v>0.14579830974185898</v>
      </c>
    </row>
    <row r="107" spans="1:12">
      <c r="A107" t="s">
        <v>2251</v>
      </c>
      <c r="B107" t="s">
        <v>23</v>
      </c>
      <c r="C107">
        <v>1157</v>
      </c>
      <c r="D107">
        <v>1521</v>
      </c>
      <c r="E107">
        <v>1257</v>
      </c>
      <c r="F107">
        <v>1106</v>
      </c>
      <c r="G107">
        <v>1008</v>
      </c>
      <c r="H107">
        <f t="shared" si="6"/>
        <v>-0.23931623931623933</v>
      </c>
      <c r="I107">
        <f t="shared" si="7"/>
        <v>0.21002386634844869</v>
      </c>
      <c r="J107">
        <f t="shared" si="8"/>
        <v>0.13652802893309224</v>
      </c>
      <c r="K107">
        <f t="shared" si="9"/>
        <v>9.7222222222222224E-2</v>
      </c>
      <c r="L107">
        <f t="shared" si="10"/>
        <v>0.1724989811755166</v>
      </c>
    </row>
    <row r="108" spans="1:12">
      <c r="A108" t="s">
        <v>1825</v>
      </c>
      <c r="B108" t="s">
        <v>23</v>
      </c>
      <c r="C108">
        <v>682</v>
      </c>
      <c r="D108">
        <v>713</v>
      </c>
      <c r="E108">
        <v>732</v>
      </c>
      <c r="F108">
        <v>664</v>
      </c>
      <c r="G108">
        <v>610</v>
      </c>
      <c r="H108">
        <f t="shared" si="6"/>
        <v>-4.3478260869565216E-2</v>
      </c>
      <c r="I108">
        <f t="shared" si="7"/>
        <v>-2.5956284153005466E-2</v>
      </c>
      <c r="J108">
        <f t="shared" si="8"/>
        <v>0.10240963855421686</v>
      </c>
      <c r="K108">
        <f t="shared" si="9"/>
        <v>8.8524590163934422E-2</v>
      </c>
      <c r="L108">
        <f t="shared" si="10"/>
        <v>6.5570347153343436E-2</v>
      </c>
    </row>
    <row r="109" spans="1:12">
      <c r="A109" t="s">
        <v>2252</v>
      </c>
      <c r="B109" t="s">
        <v>23</v>
      </c>
      <c r="C109">
        <v>388</v>
      </c>
      <c r="D109">
        <v>451</v>
      </c>
      <c r="E109">
        <v>408</v>
      </c>
      <c r="F109">
        <v>428</v>
      </c>
      <c r="G109">
        <v>367</v>
      </c>
      <c r="H109">
        <f t="shared" si="6"/>
        <v>-0.13968957871396895</v>
      </c>
      <c r="I109">
        <f t="shared" si="7"/>
        <v>0.1053921568627451</v>
      </c>
      <c r="J109">
        <f t="shared" si="8"/>
        <v>-4.6728971962616821E-2</v>
      </c>
      <c r="K109">
        <f t="shared" si="9"/>
        <v>0.16621253405994552</v>
      </c>
      <c r="L109">
        <f t="shared" si="10"/>
        <v>0.12105444932578059</v>
      </c>
    </row>
    <row r="110" spans="1:12">
      <c r="A110" t="s">
        <v>2253</v>
      </c>
      <c r="B110" t="s">
        <v>23</v>
      </c>
      <c r="C110">
        <v>1843</v>
      </c>
      <c r="D110">
        <v>1696</v>
      </c>
      <c r="E110">
        <v>1564</v>
      </c>
      <c r="F110">
        <v>1459</v>
      </c>
      <c r="G110">
        <v>0</v>
      </c>
      <c r="H110">
        <f t="shared" si="6"/>
        <v>8.6674528301886794E-2</v>
      </c>
      <c r="I110">
        <f t="shared" si="7"/>
        <v>8.4398976982097182E-2</v>
      </c>
      <c r="J110">
        <f t="shared" ref="J110" si="12">IF(F110&gt;0,(E110-F110)/F110,0)</f>
        <v>7.1967100753941055E-2</v>
      </c>
      <c r="K110">
        <f t="shared" si="9"/>
        <v>0</v>
      </c>
      <c r="L110">
        <f t="shared" si="10"/>
        <v>3.5523726990163138E-2</v>
      </c>
    </row>
    <row r="111" spans="1:12">
      <c r="A111" t="s">
        <v>2254</v>
      </c>
      <c r="B111" t="s">
        <v>23</v>
      </c>
      <c r="C111">
        <v>2272</v>
      </c>
      <c r="D111">
        <v>1890</v>
      </c>
      <c r="E111">
        <v>1495</v>
      </c>
      <c r="F111">
        <v>1219</v>
      </c>
      <c r="G111">
        <v>1133</v>
      </c>
      <c r="H111">
        <f t="shared" si="6"/>
        <v>0.20211640211640211</v>
      </c>
      <c r="I111">
        <f t="shared" si="7"/>
        <v>0.26421404682274247</v>
      </c>
      <c r="J111">
        <f t="shared" si="8"/>
        <v>0.22641509433962265</v>
      </c>
      <c r="K111">
        <f t="shared" si="9"/>
        <v>7.590467784642542E-2</v>
      </c>
      <c r="L111">
        <f t="shared" si="10"/>
        <v>7.0674654222301389E-2</v>
      </c>
    </row>
    <row r="112" spans="1:12">
      <c r="A112" t="s">
        <v>2255</v>
      </c>
      <c r="B112" t="s">
        <v>23</v>
      </c>
      <c r="C112">
        <v>1553</v>
      </c>
      <c r="D112">
        <v>1140</v>
      </c>
      <c r="E112">
        <v>977</v>
      </c>
      <c r="F112">
        <v>916</v>
      </c>
      <c r="G112">
        <v>854</v>
      </c>
      <c r="H112">
        <f t="shared" si="6"/>
        <v>0.36228070175438598</v>
      </c>
      <c r="I112">
        <f t="shared" si="7"/>
        <v>0.1668372569089048</v>
      </c>
      <c r="J112">
        <f t="shared" si="8"/>
        <v>6.6593886462882099E-2</v>
      </c>
      <c r="K112">
        <f t="shared" si="9"/>
        <v>7.2599531615925056E-2</v>
      </c>
      <c r="L112">
        <f t="shared" si="10"/>
        <v>0.11950668474074116</v>
      </c>
    </row>
    <row r="113" spans="1:12">
      <c r="A113" t="s">
        <v>2256</v>
      </c>
      <c r="B113" t="s">
        <v>23</v>
      </c>
      <c r="C113">
        <v>1347</v>
      </c>
      <c r="D113">
        <v>1152</v>
      </c>
      <c r="E113">
        <v>1042</v>
      </c>
      <c r="F113">
        <v>0</v>
      </c>
      <c r="G113">
        <v>0</v>
      </c>
      <c r="H113">
        <f t="shared" si="6"/>
        <v>0.16927083333333334</v>
      </c>
      <c r="I113">
        <f t="shared" si="7"/>
        <v>0.10556621880998081</v>
      </c>
      <c r="J113">
        <f t="shared" ref="J113" si="13">IF(F113&gt;0,(E113-F113)/F113,0)</f>
        <v>0</v>
      </c>
      <c r="K113">
        <f t="shared" si="9"/>
        <v>0</v>
      </c>
      <c r="L113">
        <f t="shared" si="10"/>
        <v>7.2306621867383555E-2</v>
      </c>
    </row>
    <row r="114" spans="1:12">
      <c r="A114" t="s">
        <v>1828</v>
      </c>
      <c r="B114" t="s">
        <v>23</v>
      </c>
      <c r="C114">
        <v>623</v>
      </c>
      <c r="D114">
        <v>433</v>
      </c>
      <c r="E114">
        <v>369</v>
      </c>
      <c r="F114">
        <v>299</v>
      </c>
      <c r="G114">
        <v>217</v>
      </c>
      <c r="H114">
        <f t="shared" si="6"/>
        <v>0.43879907621247111</v>
      </c>
      <c r="I114">
        <f t="shared" si="7"/>
        <v>0.17344173441734417</v>
      </c>
      <c r="J114">
        <f t="shared" si="8"/>
        <v>0.23411371237458195</v>
      </c>
      <c r="K114">
        <f t="shared" si="9"/>
        <v>0.37788018433179721</v>
      </c>
      <c r="L114">
        <f t="shared" si="10"/>
        <v>0.10670247641622685</v>
      </c>
    </row>
    <row r="115" spans="1:12">
      <c r="A115" t="s">
        <v>2257</v>
      </c>
      <c r="B115" t="s">
        <v>23</v>
      </c>
      <c r="C115">
        <v>871</v>
      </c>
      <c r="D115">
        <v>901</v>
      </c>
      <c r="E115">
        <v>870</v>
      </c>
      <c r="F115">
        <v>859</v>
      </c>
      <c r="G115">
        <v>900</v>
      </c>
      <c r="H115">
        <f t="shared" si="6"/>
        <v>-3.3296337402885685E-2</v>
      </c>
      <c r="I115">
        <f t="shared" si="7"/>
        <v>3.5632183908045977E-2</v>
      </c>
      <c r="J115">
        <f t="shared" si="8"/>
        <v>1.2805587892898719E-2</v>
      </c>
      <c r="K115">
        <f t="shared" si="9"/>
        <v>-4.5555555555555557E-2</v>
      </c>
      <c r="L115">
        <f t="shared" si="10"/>
        <v>3.3114708387346391E-2</v>
      </c>
    </row>
    <row r="116" spans="1:12">
      <c r="A116" t="s">
        <v>2258</v>
      </c>
      <c r="B116" t="s">
        <v>23</v>
      </c>
      <c r="C116">
        <v>4886</v>
      </c>
      <c r="D116">
        <v>4526</v>
      </c>
      <c r="E116">
        <v>4433</v>
      </c>
      <c r="F116">
        <v>4361</v>
      </c>
      <c r="G116">
        <v>4247</v>
      </c>
      <c r="H116">
        <f t="shared" si="6"/>
        <v>7.9540433053468848E-2</v>
      </c>
      <c r="I116">
        <f t="shared" si="7"/>
        <v>2.097902097902098E-2</v>
      </c>
      <c r="J116">
        <f t="shared" si="8"/>
        <v>1.6509974776427426E-2</v>
      </c>
      <c r="K116">
        <f t="shared" si="9"/>
        <v>2.6842477042618319E-2</v>
      </c>
      <c r="L116">
        <f t="shared" si="10"/>
        <v>2.5422019634241514E-2</v>
      </c>
    </row>
    <row r="117" spans="1:12">
      <c r="A117" t="s">
        <v>2259</v>
      </c>
      <c r="B117" t="s">
        <v>23</v>
      </c>
      <c r="C117">
        <v>8918</v>
      </c>
      <c r="D117">
        <v>7689</v>
      </c>
      <c r="E117">
        <v>6316</v>
      </c>
      <c r="F117">
        <v>5465</v>
      </c>
      <c r="G117">
        <v>4321</v>
      </c>
      <c r="H117">
        <f t="shared" si="6"/>
        <v>0.1598387306541813</v>
      </c>
      <c r="I117">
        <f t="shared" si="7"/>
        <v>0.21738442051931603</v>
      </c>
      <c r="J117">
        <f t="shared" si="8"/>
        <v>0.1557182067703568</v>
      </c>
      <c r="K117">
        <f t="shared" si="9"/>
        <v>0.26475352927563062</v>
      </c>
      <c r="L117">
        <f t="shared" si="10"/>
        <v>4.4910227151813295E-2</v>
      </c>
    </row>
    <row r="118" spans="1:12">
      <c r="A118" t="s">
        <v>2260</v>
      </c>
      <c r="B118" t="s">
        <v>23</v>
      </c>
      <c r="C118">
        <v>1505</v>
      </c>
      <c r="D118">
        <v>1319</v>
      </c>
      <c r="E118">
        <v>1458</v>
      </c>
      <c r="F118">
        <v>1514</v>
      </c>
      <c r="G118">
        <v>1625</v>
      </c>
      <c r="H118">
        <f t="shared" si="6"/>
        <v>0.14101592115238817</v>
      </c>
      <c r="I118">
        <f t="shared" si="7"/>
        <v>-9.5336076817558305E-2</v>
      </c>
      <c r="J118">
        <f t="shared" si="8"/>
        <v>-3.6988110964332896E-2</v>
      </c>
      <c r="K118">
        <f t="shared" si="9"/>
        <v>-6.8307692307692305E-2</v>
      </c>
      <c r="L118">
        <f t="shared" si="10"/>
        <v>9.2358003311207096E-2</v>
      </c>
    </row>
    <row r="119" spans="1:12">
      <c r="A119" t="s">
        <v>1831</v>
      </c>
      <c r="B119" t="s">
        <v>23</v>
      </c>
      <c r="C119">
        <v>2295</v>
      </c>
      <c r="D119">
        <v>1993</v>
      </c>
      <c r="E119">
        <v>1657</v>
      </c>
      <c r="F119">
        <v>1546</v>
      </c>
      <c r="G119">
        <v>1228</v>
      </c>
      <c r="H119">
        <f t="shared" si="6"/>
        <v>0.15153035624686403</v>
      </c>
      <c r="I119">
        <f t="shared" si="7"/>
        <v>0.20277610138805069</v>
      </c>
      <c r="J119">
        <f t="shared" si="8"/>
        <v>7.1798188874514876E-2</v>
      </c>
      <c r="K119">
        <f t="shared" si="9"/>
        <v>0.25895765472312704</v>
      </c>
      <c r="L119">
        <f t="shared" si="10"/>
        <v>6.8858648478767229E-2</v>
      </c>
    </row>
    <row r="120" spans="1:12">
      <c r="A120" t="s">
        <v>2261</v>
      </c>
      <c r="B120" t="s">
        <v>23</v>
      </c>
      <c r="C120">
        <v>18241</v>
      </c>
      <c r="D120">
        <v>16430</v>
      </c>
      <c r="E120">
        <v>15702</v>
      </c>
      <c r="F120">
        <v>13071</v>
      </c>
      <c r="G120">
        <v>10093</v>
      </c>
      <c r="H120">
        <f t="shared" si="6"/>
        <v>0.11022519780888618</v>
      </c>
      <c r="I120">
        <f t="shared" si="7"/>
        <v>4.6363520570627946E-2</v>
      </c>
      <c r="J120">
        <f t="shared" si="8"/>
        <v>0.20128528804223089</v>
      </c>
      <c r="K120">
        <f t="shared" si="9"/>
        <v>0.29505597939165756</v>
      </c>
      <c r="L120">
        <f t="shared" si="10"/>
        <v>9.3932923987216435E-2</v>
      </c>
    </row>
    <row r="121" spans="1:12">
      <c r="A121" t="s">
        <v>2262</v>
      </c>
      <c r="B121" t="s">
        <v>23</v>
      </c>
      <c r="C121">
        <v>641</v>
      </c>
      <c r="D121">
        <v>535</v>
      </c>
      <c r="E121">
        <v>461</v>
      </c>
      <c r="F121">
        <v>412</v>
      </c>
      <c r="G121">
        <v>617</v>
      </c>
      <c r="H121">
        <f t="shared" si="6"/>
        <v>0.19813084112149532</v>
      </c>
      <c r="I121">
        <f t="shared" si="7"/>
        <v>0.16052060737527116</v>
      </c>
      <c r="J121">
        <f t="shared" si="8"/>
        <v>0.11893203883495146</v>
      </c>
      <c r="K121">
        <f t="shared" si="9"/>
        <v>-0.33225283630470015</v>
      </c>
      <c r="L121">
        <f t="shared" si="10"/>
        <v>0.21463877978921309</v>
      </c>
    </row>
    <row r="122" spans="1:12">
      <c r="A122" t="s">
        <v>2263</v>
      </c>
      <c r="B122" t="s">
        <v>23</v>
      </c>
      <c r="C122">
        <v>5493</v>
      </c>
      <c r="D122">
        <v>5487</v>
      </c>
      <c r="E122">
        <v>5369</v>
      </c>
      <c r="F122">
        <v>6089</v>
      </c>
      <c r="G122">
        <v>5183</v>
      </c>
      <c r="H122">
        <f t="shared" si="6"/>
        <v>1.0934937124111536E-3</v>
      </c>
      <c r="I122">
        <f t="shared" si="7"/>
        <v>2.197802197802198E-2</v>
      </c>
      <c r="J122">
        <f t="shared" si="8"/>
        <v>-0.11824601740844146</v>
      </c>
      <c r="K122">
        <f t="shared" si="9"/>
        <v>0.17480223808605055</v>
      </c>
      <c r="L122">
        <f t="shared" si="10"/>
        <v>0.10420775901011478</v>
      </c>
    </row>
    <row r="123" spans="1:12">
      <c r="A123" t="s">
        <v>2264</v>
      </c>
      <c r="B123" t="s">
        <v>23</v>
      </c>
      <c r="C123">
        <v>798</v>
      </c>
      <c r="D123">
        <v>946</v>
      </c>
      <c r="E123">
        <v>906</v>
      </c>
      <c r="F123">
        <v>891</v>
      </c>
      <c r="G123">
        <v>1042</v>
      </c>
      <c r="H123">
        <f t="shared" si="6"/>
        <v>-0.15644820295983086</v>
      </c>
      <c r="I123">
        <f t="shared" si="7"/>
        <v>4.4150110375275942E-2</v>
      </c>
      <c r="J123">
        <f t="shared" si="8"/>
        <v>1.6835016835016835E-2</v>
      </c>
      <c r="K123">
        <f t="shared" si="9"/>
        <v>-0.14491362763915547</v>
      </c>
      <c r="L123">
        <f t="shared" si="10"/>
        <v>9.1191295966063277E-2</v>
      </c>
    </row>
    <row r="124" spans="1:12">
      <c r="A124" t="s">
        <v>2265</v>
      </c>
      <c r="B124" t="s">
        <v>23</v>
      </c>
      <c r="C124">
        <v>1701</v>
      </c>
      <c r="D124">
        <v>1673</v>
      </c>
      <c r="E124">
        <v>1701</v>
      </c>
      <c r="F124">
        <v>1684</v>
      </c>
      <c r="G124">
        <v>1579</v>
      </c>
      <c r="H124">
        <f t="shared" ref="H124:H187" si="14">(C124-D124)/D124</f>
        <v>1.6736401673640166E-2</v>
      </c>
      <c r="I124">
        <f t="shared" ref="I124:I187" si="15">(D124-E124)/E124</f>
        <v>-1.646090534979424E-2</v>
      </c>
      <c r="J124">
        <f t="shared" ref="J124:J187" si="16">(E124-F124)/F124</f>
        <v>1.0095011876484561E-2</v>
      </c>
      <c r="K124">
        <f t="shared" ref="K124:K187" si="17">IF(G124&gt;0,(F124-G124)/G124,0)</f>
        <v>6.6497783407219763E-2</v>
      </c>
      <c r="L124">
        <f t="shared" si="10"/>
        <v>2.9990621221935122E-2</v>
      </c>
    </row>
    <row r="125" spans="1:12">
      <c r="A125" t="s">
        <v>2266</v>
      </c>
      <c r="B125" t="s">
        <v>23</v>
      </c>
      <c r="C125">
        <v>519</v>
      </c>
      <c r="D125">
        <v>626</v>
      </c>
      <c r="E125">
        <v>649</v>
      </c>
      <c r="F125">
        <v>619</v>
      </c>
      <c r="G125">
        <v>579</v>
      </c>
      <c r="H125">
        <f t="shared" si="14"/>
        <v>-0.17092651757188498</v>
      </c>
      <c r="I125">
        <f t="shared" si="15"/>
        <v>-3.543913713405239E-2</v>
      </c>
      <c r="J125">
        <f t="shared" si="16"/>
        <v>4.8465266558966075E-2</v>
      </c>
      <c r="K125">
        <f t="shared" si="17"/>
        <v>6.9084628670120898E-2</v>
      </c>
      <c r="L125">
        <f t="shared" si="10"/>
        <v>9.4368049476922761E-2</v>
      </c>
    </row>
    <row r="126" spans="1:12">
      <c r="A126" t="s">
        <v>2267</v>
      </c>
      <c r="B126" t="s">
        <v>23</v>
      </c>
      <c r="C126">
        <v>1452</v>
      </c>
      <c r="D126">
        <v>1587</v>
      </c>
      <c r="E126">
        <v>834</v>
      </c>
      <c r="F126">
        <v>857</v>
      </c>
      <c r="G126">
        <v>880</v>
      </c>
      <c r="H126">
        <f t="shared" si="14"/>
        <v>-8.5066162570888462E-2</v>
      </c>
      <c r="I126">
        <f t="shared" si="15"/>
        <v>0.90287769784172667</v>
      </c>
      <c r="J126">
        <f t="shared" si="16"/>
        <v>-2.6837806301050177E-2</v>
      </c>
      <c r="K126">
        <f t="shared" si="17"/>
        <v>-2.6136363636363635E-2</v>
      </c>
      <c r="L126">
        <f t="shared" si="10"/>
        <v>0.41157736750614538</v>
      </c>
    </row>
    <row r="127" spans="1:12">
      <c r="A127" t="s">
        <v>2268</v>
      </c>
      <c r="B127" t="s">
        <v>23</v>
      </c>
      <c r="C127">
        <v>1399</v>
      </c>
      <c r="D127">
        <v>1544</v>
      </c>
      <c r="E127">
        <v>822</v>
      </c>
      <c r="F127">
        <v>741</v>
      </c>
      <c r="G127">
        <v>773</v>
      </c>
      <c r="H127">
        <f t="shared" si="14"/>
        <v>-9.3911917098445596E-2</v>
      </c>
      <c r="I127">
        <f t="shared" si="15"/>
        <v>0.87834549878345503</v>
      </c>
      <c r="J127">
        <f t="shared" si="16"/>
        <v>0.10931174089068826</v>
      </c>
      <c r="K127">
        <f t="shared" si="17"/>
        <v>-4.1397153945666239E-2</v>
      </c>
      <c r="L127">
        <f t="shared" si="10"/>
        <v>0.39126356024931386</v>
      </c>
    </row>
    <row r="128" spans="1:12">
      <c r="A128" t="s">
        <v>2269</v>
      </c>
      <c r="B128" t="s">
        <v>23</v>
      </c>
      <c r="C128">
        <v>2539</v>
      </c>
      <c r="D128">
        <v>2617</v>
      </c>
      <c r="E128">
        <v>2639</v>
      </c>
      <c r="F128">
        <v>2482</v>
      </c>
      <c r="G128">
        <v>2952</v>
      </c>
      <c r="H128">
        <f t="shared" si="14"/>
        <v>-2.980512036683225E-2</v>
      </c>
      <c r="I128">
        <f t="shared" si="15"/>
        <v>-8.3364910951117845E-3</v>
      </c>
      <c r="J128">
        <f t="shared" si="16"/>
        <v>6.3255439161966159E-2</v>
      </c>
      <c r="K128">
        <f t="shared" si="17"/>
        <v>-0.15921409214092141</v>
      </c>
      <c r="L128">
        <f t="shared" si="10"/>
        <v>8.0331344711935884E-2</v>
      </c>
    </row>
    <row r="129" spans="1:12">
      <c r="A129" t="s">
        <v>1846</v>
      </c>
      <c r="B129" t="s">
        <v>23</v>
      </c>
      <c r="C129">
        <v>868</v>
      </c>
      <c r="D129">
        <v>602</v>
      </c>
      <c r="E129">
        <v>1198</v>
      </c>
      <c r="F129">
        <v>1276</v>
      </c>
      <c r="G129">
        <v>1499</v>
      </c>
      <c r="H129">
        <f t="shared" si="14"/>
        <v>0.44186046511627908</v>
      </c>
      <c r="I129">
        <f t="shared" si="15"/>
        <v>-0.4974958263772955</v>
      </c>
      <c r="J129">
        <f t="shared" si="16"/>
        <v>-6.1128526645768025E-2</v>
      </c>
      <c r="K129">
        <f t="shared" si="17"/>
        <v>-0.14876584389593062</v>
      </c>
      <c r="L129">
        <f t="shared" si="10"/>
        <v>0.33577679764902901</v>
      </c>
    </row>
    <row r="130" spans="1:12">
      <c r="A130" t="s">
        <v>1855</v>
      </c>
      <c r="B130" t="s">
        <v>23</v>
      </c>
      <c r="C130">
        <v>2972</v>
      </c>
      <c r="D130">
        <v>2405</v>
      </c>
      <c r="E130">
        <v>1811</v>
      </c>
      <c r="F130">
        <v>1306</v>
      </c>
      <c r="G130">
        <v>1125</v>
      </c>
      <c r="H130">
        <f t="shared" si="14"/>
        <v>0.23575883575883577</v>
      </c>
      <c r="I130">
        <f t="shared" si="15"/>
        <v>0.32799558255107675</v>
      </c>
      <c r="J130">
        <f t="shared" si="16"/>
        <v>0.38667687595712097</v>
      </c>
      <c r="K130">
        <f t="shared" si="17"/>
        <v>0.16088888888888889</v>
      </c>
      <c r="L130">
        <f t="shared" si="10"/>
        <v>8.6327044439754808E-2</v>
      </c>
    </row>
    <row r="131" spans="1:12">
      <c r="A131" t="s">
        <v>1874</v>
      </c>
      <c r="B131" t="s">
        <v>23</v>
      </c>
      <c r="C131">
        <v>1237</v>
      </c>
      <c r="D131">
        <v>1089</v>
      </c>
      <c r="E131">
        <v>1225</v>
      </c>
      <c r="F131">
        <v>1227</v>
      </c>
      <c r="G131">
        <v>1270</v>
      </c>
      <c r="H131">
        <f t="shared" si="14"/>
        <v>0.13590449954086317</v>
      </c>
      <c r="I131">
        <f t="shared" si="15"/>
        <v>-0.11102040816326531</v>
      </c>
      <c r="J131">
        <f t="shared" si="16"/>
        <v>-1.6299918500407497E-3</v>
      </c>
      <c r="K131">
        <f t="shared" si="17"/>
        <v>-3.3858267716535433E-2</v>
      </c>
      <c r="L131">
        <f t="shared" ref="L131:L194" si="18">STDEVP(H131:K131)</f>
        <v>8.932593561592464E-2</v>
      </c>
    </row>
    <row r="132" spans="1:12">
      <c r="A132" t="s">
        <v>2270</v>
      </c>
      <c r="B132" t="s">
        <v>23</v>
      </c>
      <c r="C132">
        <v>1196</v>
      </c>
      <c r="D132">
        <v>1189</v>
      </c>
      <c r="E132">
        <v>734</v>
      </c>
      <c r="F132">
        <v>1080</v>
      </c>
      <c r="G132">
        <v>1134</v>
      </c>
      <c r="H132">
        <f t="shared" si="14"/>
        <v>5.8873002523128683E-3</v>
      </c>
      <c r="I132">
        <f t="shared" si="15"/>
        <v>0.61989100817438691</v>
      </c>
      <c r="J132">
        <f t="shared" si="16"/>
        <v>-0.32037037037037036</v>
      </c>
      <c r="K132">
        <f t="shared" si="17"/>
        <v>-4.7619047619047616E-2</v>
      </c>
      <c r="L132">
        <f t="shared" si="18"/>
        <v>0.34372608724785891</v>
      </c>
    </row>
    <row r="133" spans="1:12">
      <c r="A133" t="s">
        <v>2271</v>
      </c>
      <c r="B133" t="s">
        <v>23</v>
      </c>
      <c r="C133">
        <v>2808</v>
      </c>
      <c r="D133">
        <v>3561</v>
      </c>
      <c r="E133">
        <v>3494</v>
      </c>
      <c r="F133">
        <v>3616</v>
      </c>
      <c r="G133">
        <v>3018</v>
      </c>
      <c r="H133">
        <f t="shared" si="14"/>
        <v>-0.21145745577085087</v>
      </c>
      <c r="I133">
        <f t="shared" si="15"/>
        <v>1.9175729822552948E-2</v>
      </c>
      <c r="J133">
        <f t="shared" si="16"/>
        <v>-3.3738938053097342E-2</v>
      </c>
      <c r="K133">
        <f t="shared" si="17"/>
        <v>0.19814446653412857</v>
      </c>
      <c r="L133">
        <f t="shared" si="18"/>
        <v>0.14601989520100123</v>
      </c>
    </row>
    <row r="134" spans="1:12">
      <c r="A134" t="s">
        <v>1883</v>
      </c>
      <c r="B134" t="s">
        <v>23</v>
      </c>
      <c r="C134">
        <v>2439</v>
      </c>
      <c r="D134">
        <v>2428</v>
      </c>
      <c r="E134">
        <v>330</v>
      </c>
      <c r="F134">
        <v>314</v>
      </c>
      <c r="G134">
        <v>327</v>
      </c>
      <c r="H134">
        <f t="shared" si="14"/>
        <v>4.5304777594728169E-3</v>
      </c>
      <c r="I134">
        <f t="shared" si="15"/>
        <v>6.3575757575757574</v>
      </c>
      <c r="J134">
        <f t="shared" si="16"/>
        <v>5.0955414012738856E-2</v>
      </c>
      <c r="K134">
        <f t="shared" si="17"/>
        <v>-3.9755351681957186E-2</v>
      </c>
      <c r="L134">
        <f t="shared" si="18"/>
        <v>2.7508275432031786</v>
      </c>
    </row>
    <row r="135" spans="1:12">
      <c r="A135" t="s">
        <v>2272</v>
      </c>
      <c r="B135" t="s">
        <v>23</v>
      </c>
      <c r="C135">
        <v>3861</v>
      </c>
      <c r="D135">
        <v>3746</v>
      </c>
      <c r="E135">
        <v>3913</v>
      </c>
      <c r="F135">
        <v>4042</v>
      </c>
      <c r="G135">
        <v>3435</v>
      </c>
      <c r="H135">
        <f t="shared" si="14"/>
        <v>3.0699412706887346E-2</v>
      </c>
      <c r="I135">
        <f t="shared" si="15"/>
        <v>-4.2678251980577564E-2</v>
      </c>
      <c r="J135">
        <f t="shared" si="16"/>
        <v>-3.1914893617021274E-2</v>
      </c>
      <c r="K135">
        <f t="shared" si="17"/>
        <v>0.17671033478893741</v>
      </c>
      <c r="L135">
        <f t="shared" si="18"/>
        <v>8.7462745717136109E-2</v>
      </c>
    </row>
    <row r="136" spans="1:12">
      <c r="A136" t="s">
        <v>2273</v>
      </c>
      <c r="B136" t="s">
        <v>23</v>
      </c>
      <c r="C136">
        <v>1773</v>
      </c>
      <c r="D136">
        <v>1708</v>
      </c>
      <c r="E136">
        <v>1867</v>
      </c>
      <c r="F136">
        <v>1815</v>
      </c>
      <c r="G136">
        <v>1734</v>
      </c>
      <c r="H136">
        <f t="shared" si="14"/>
        <v>3.8056206088992975E-2</v>
      </c>
      <c r="I136">
        <f t="shared" si="15"/>
        <v>-8.516336368505624E-2</v>
      </c>
      <c r="J136">
        <f t="shared" si="16"/>
        <v>2.8650137741046831E-2</v>
      </c>
      <c r="K136">
        <f t="shared" si="17"/>
        <v>4.6712802768166091E-2</v>
      </c>
      <c r="L136">
        <f t="shared" si="18"/>
        <v>5.3629265224480846E-2</v>
      </c>
    </row>
    <row r="137" spans="1:12">
      <c r="A137" t="s">
        <v>2274</v>
      </c>
      <c r="B137" t="s">
        <v>23</v>
      </c>
      <c r="C137">
        <v>2986</v>
      </c>
      <c r="D137">
        <v>3030</v>
      </c>
      <c r="E137">
        <v>3039</v>
      </c>
      <c r="F137">
        <v>3093</v>
      </c>
      <c r="G137">
        <v>1975</v>
      </c>
      <c r="H137">
        <f t="shared" si="14"/>
        <v>-1.4521452145214522E-2</v>
      </c>
      <c r="I137">
        <f t="shared" si="15"/>
        <v>-2.9615004935834156E-3</v>
      </c>
      <c r="J137">
        <f t="shared" si="16"/>
        <v>-1.7458777885548012E-2</v>
      </c>
      <c r="K137">
        <f t="shared" si="17"/>
        <v>0.5660759493670886</v>
      </c>
      <c r="L137">
        <f t="shared" si="18"/>
        <v>0.25022017446054595</v>
      </c>
    </row>
    <row r="138" spans="1:12">
      <c r="A138" t="s">
        <v>2275</v>
      </c>
      <c r="B138" t="s">
        <v>23</v>
      </c>
      <c r="C138">
        <v>976</v>
      </c>
      <c r="D138">
        <v>1059</v>
      </c>
      <c r="E138">
        <v>927</v>
      </c>
      <c r="F138">
        <v>856</v>
      </c>
      <c r="G138">
        <v>826</v>
      </c>
      <c r="H138">
        <f t="shared" si="14"/>
        <v>-7.8375826251180364E-2</v>
      </c>
      <c r="I138">
        <f t="shared" si="15"/>
        <v>0.14239482200647249</v>
      </c>
      <c r="J138">
        <f t="shared" si="16"/>
        <v>8.2943925233644855E-2</v>
      </c>
      <c r="K138">
        <f t="shared" si="17"/>
        <v>3.6319612590799029E-2</v>
      </c>
      <c r="L138">
        <f t="shared" si="18"/>
        <v>8.0962557222256495E-2</v>
      </c>
    </row>
    <row r="139" spans="1:12">
      <c r="A139" t="s">
        <v>2276</v>
      </c>
      <c r="B139" t="s">
        <v>23</v>
      </c>
      <c r="C139">
        <v>866</v>
      </c>
      <c r="D139">
        <v>864</v>
      </c>
      <c r="E139">
        <v>678</v>
      </c>
      <c r="F139">
        <v>691</v>
      </c>
      <c r="G139">
        <v>721</v>
      </c>
      <c r="H139">
        <f t="shared" si="14"/>
        <v>2.3148148148148147E-3</v>
      </c>
      <c r="I139">
        <f t="shared" si="15"/>
        <v>0.27433628318584069</v>
      </c>
      <c r="J139">
        <f t="shared" si="16"/>
        <v>-1.8813314037626629E-2</v>
      </c>
      <c r="K139">
        <f t="shared" si="17"/>
        <v>-4.1608876560332873E-2</v>
      </c>
      <c r="L139">
        <f t="shared" si="18"/>
        <v>0.12812324041172146</v>
      </c>
    </row>
    <row r="140" spans="1:12">
      <c r="A140" t="s">
        <v>2277</v>
      </c>
      <c r="B140" t="s">
        <v>23</v>
      </c>
      <c r="C140">
        <v>1928</v>
      </c>
      <c r="D140">
        <v>1847</v>
      </c>
      <c r="E140">
        <v>1797</v>
      </c>
      <c r="F140">
        <v>1456</v>
      </c>
      <c r="G140">
        <v>1350</v>
      </c>
      <c r="H140">
        <f t="shared" si="14"/>
        <v>4.3854899837574443E-2</v>
      </c>
      <c r="I140">
        <f t="shared" si="15"/>
        <v>2.7824151363383415E-2</v>
      </c>
      <c r="J140">
        <f t="shared" si="16"/>
        <v>0.2342032967032967</v>
      </c>
      <c r="K140">
        <f t="shared" si="17"/>
        <v>7.8518518518518515E-2</v>
      </c>
      <c r="L140">
        <f t="shared" si="18"/>
        <v>8.1811935329215379E-2</v>
      </c>
    </row>
    <row r="141" spans="1:12">
      <c r="A141" t="s">
        <v>2278</v>
      </c>
      <c r="B141" t="s">
        <v>23</v>
      </c>
      <c r="C141">
        <v>3023</v>
      </c>
      <c r="D141">
        <v>2926</v>
      </c>
      <c r="E141">
        <v>2776</v>
      </c>
      <c r="F141">
        <v>2399</v>
      </c>
      <c r="G141">
        <v>2118</v>
      </c>
      <c r="H141">
        <f t="shared" si="14"/>
        <v>3.3151059466848938E-2</v>
      </c>
      <c r="I141">
        <f t="shared" si="15"/>
        <v>5.4034582132564839E-2</v>
      </c>
      <c r="J141">
        <f t="shared" si="16"/>
        <v>0.15714881200500208</v>
      </c>
      <c r="K141">
        <f t="shared" si="17"/>
        <v>0.13267233238904627</v>
      </c>
      <c r="L141">
        <f t="shared" si="18"/>
        <v>5.1920363381982575E-2</v>
      </c>
    </row>
    <row r="142" spans="1:12">
      <c r="A142" t="s">
        <v>2279</v>
      </c>
      <c r="B142" t="s">
        <v>23</v>
      </c>
      <c r="C142">
        <v>492</v>
      </c>
      <c r="D142">
        <v>482</v>
      </c>
      <c r="E142">
        <v>432</v>
      </c>
      <c r="F142">
        <v>332</v>
      </c>
      <c r="G142">
        <v>321</v>
      </c>
      <c r="H142">
        <f t="shared" si="14"/>
        <v>2.0746887966804978E-2</v>
      </c>
      <c r="I142">
        <f t="shared" si="15"/>
        <v>0.11574074074074074</v>
      </c>
      <c r="J142">
        <f t="shared" si="16"/>
        <v>0.30120481927710846</v>
      </c>
      <c r="K142">
        <f t="shared" si="17"/>
        <v>3.4267912772585667E-2</v>
      </c>
      <c r="L142">
        <f t="shared" si="18"/>
        <v>0.11184625596945751</v>
      </c>
    </row>
    <row r="143" spans="1:12">
      <c r="A143" t="s">
        <v>1999</v>
      </c>
      <c r="B143" t="s">
        <v>23</v>
      </c>
      <c r="C143">
        <v>716</v>
      </c>
      <c r="D143">
        <v>702</v>
      </c>
      <c r="E143">
        <v>641</v>
      </c>
      <c r="F143">
        <v>596</v>
      </c>
      <c r="G143">
        <v>503</v>
      </c>
      <c r="H143">
        <f t="shared" si="14"/>
        <v>1.9943019943019943E-2</v>
      </c>
      <c r="I143">
        <f t="shared" si="15"/>
        <v>9.5163806552262087E-2</v>
      </c>
      <c r="J143">
        <f t="shared" si="16"/>
        <v>7.5503355704697989E-2</v>
      </c>
      <c r="K143">
        <f t="shared" si="17"/>
        <v>0.18489065606361829</v>
      </c>
      <c r="L143">
        <f t="shared" si="18"/>
        <v>5.9348474411949154E-2</v>
      </c>
    </row>
    <row r="144" spans="1:12">
      <c r="A144" t="s">
        <v>2280</v>
      </c>
      <c r="B144" t="s">
        <v>23</v>
      </c>
      <c r="C144">
        <v>8794</v>
      </c>
      <c r="D144">
        <v>8256</v>
      </c>
      <c r="E144">
        <v>7345</v>
      </c>
      <c r="F144">
        <v>5566</v>
      </c>
      <c r="G144">
        <v>3970</v>
      </c>
      <c r="H144">
        <f t="shared" si="14"/>
        <v>6.5164728682170547E-2</v>
      </c>
      <c r="I144">
        <f t="shared" si="15"/>
        <v>0.12402995234853642</v>
      </c>
      <c r="J144">
        <f t="shared" si="16"/>
        <v>0.31961911606180382</v>
      </c>
      <c r="K144">
        <f t="shared" si="17"/>
        <v>0.40201511335012596</v>
      </c>
      <c r="L144">
        <f t="shared" si="18"/>
        <v>0.13784055610860174</v>
      </c>
    </row>
    <row r="145" spans="1:12">
      <c r="A145" t="s">
        <v>2281</v>
      </c>
      <c r="B145" t="s">
        <v>23</v>
      </c>
      <c r="C145">
        <v>991</v>
      </c>
      <c r="D145">
        <v>1019</v>
      </c>
      <c r="E145">
        <v>1036</v>
      </c>
      <c r="F145">
        <v>940</v>
      </c>
      <c r="G145">
        <v>868</v>
      </c>
      <c r="H145">
        <f t="shared" si="14"/>
        <v>-2.747791952894995E-2</v>
      </c>
      <c r="I145">
        <f t="shared" si="15"/>
        <v>-1.6409266409266408E-2</v>
      </c>
      <c r="J145">
        <f t="shared" si="16"/>
        <v>0.10212765957446808</v>
      </c>
      <c r="K145">
        <f t="shared" si="17"/>
        <v>8.294930875576037E-2</v>
      </c>
      <c r="L145">
        <f t="shared" si="18"/>
        <v>5.7773930314569004E-2</v>
      </c>
    </row>
    <row r="146" spans="1:12">
      <c r="A146" t="s">
        <v>2282</v>
      </c>
      <c r="B146" t="s">
        <v>23</v>
      </c>
      <c r="C146">
        <v>1305</v>
      </c>
      <c r="D146">
        <v>1665</v>
      </c>
      <c r="E146">
        <v>1745</v>
      </c>
      <c r="F146">
        <v>1895</v>
      </c>
      <c r="G146">
        <v>2011</v>
      </c>
      <c r="H146">
        <f t="shared" si="14"/>
        <v>-0.21621621621621623</v>
      </c>
      <c r="I146">
        <f t="shared" si="15"/>
        <v>-4.5845272206303724E-2</v>
      </c>
      <c r="J146">
        <f t="shared" si="16"/>
        <v>-7.9155672823219003E-2</v>
      </c>
      <c r="K146">
        <f t="shared" si="17"/>
        <v>-5.7682744903033316E-2</v>
      </c>
      <c r="L146">
        <f t="shared" si="18"/>
        <v>6.8307900269291177E-2</v>
      </c>
    </row>
    <row r="147" spans="1:12">
      <c r="A147" t="s">
        <v>2283</v>
      </c>
      <c r="B147" t="s">
        <v>23</v>
      </c>
      <c r="C147">
        <v>1003</v>
      </c>
      <c r="D147">
        <v>938</v>
      </c>
      <c r="E147">
        <v>808</v>
      </c>
      <c r="F147">
        <v>703</v>
      </c>
      <c r="G147">
        <v>751</v>
      </c>
      <c r="H147">
        <f t="shared" si="14"/>
        <v>6.9296375266524518E-2</v>
      </c>
      <c r="I147">
        <f t="shared" si="15"/>
        <v>0.1608910891089109</v>
      </c>
      <c r="J147">
        <f t="shared" si="16"/>
        <v>0.14935988620199148</v>
      </c>
      <c r="K147">
        <f t="shared" si="17"/>
        <v>-6.3914780292942744E-2</v>
      </c>
      <c r="L147">
        <f t="shared" si="18"/>
        <v>8.9687548006677081E-2</v>
      </c>
    </row>
    <row r="148" spans="1:12">
      <c r="A148" t="s">
        <v>2284</v>
      </c>
      <c r="B148" t="s">
        <v>23</v>
      </c>
      <c r="C148">
        <v>1286</v>
      </c>
      <c r="D148">
        <v>1485</v>
      </c>
      <c r="E148">
        <v>1477</v>
      </c>
      <c r="F148">
        <v>1698</v>
      </c>
      <c r="G148">
        <v>1534</v>
      </c>
      <c r="H148">
        <f t="shared" si="14"/>
        <v>-0.13400673400673402</v>
      </c>
      <c r="I148">
        <f t="shared" si="15"/>
        <v>5.4163845633039944E-3</v>
      </c>
      <c r="J148">
        <f t="shared" si="16"/>
        <v>-0.13015312131919907</v>
      </c>
      <c r="K148">
        <f t="shared" si="17"/>
        <v>0.10691003911342895</v>
      </c>
      <c r="L148">
        <f t="shared" si="18"/>
        <v>0.10073900149850248</v>
      </c>
    </row>
    <row r="149" spans="1:12">
      <c r="A149" t="s">
        <v>2285</v>
      </c>
      <c r="B149" t="s">
        <v>23</v>
      </c>
      <c r="C149">
        <v>1022</v>
      </c>
      <c r="D149">
        <v>1210</v>
      </c>
      <c r="E149">
        <v>1440</v>
      </c>
      <c r="F149">
        <v>1204</v>
      </c>
      <c r="G149">
        <v>1126</v>
      </c>
      <c r="H149">
        <f t="shared" si="14"/>
        <v>-0.15537190082644628</v>
      </c>
      <c r="I149">
        <f t="shared" si="15"/>
        <v>-0.15972222222222221</v>
      </c>
      <c r="J149">
        <f t="shared" si="16"/>
        <v>0.19601328903654486</v>
      </c>
      <c r="K149">
        <f t="shared" si="17"/>
        <v>6.9271758436944941E-2</v>
      </c>
      <c r="L149">
        <f t="shared" si="18"/>
        <v>0.15186438508706135</v>
      </c>
    </row>
    <row r="150" spans="1:12">
      <c r="A150" t="s">
        <v>2004</v>
      </c>
      <c r="B150" t="s">
        <v>23</v>
      </c>
      <c r="C150">
        <v>512</v>
      </c>
      <c r="D150">
        <v>550</v>
      </c>
      <c r="E150">
        <v>542</v>
      </c>
      <c r="F150">
        <v>445</v>
      </c>
      <c r="G150">
        <v>447</v>
      </c>
      <c r="H150">
        <f t="shared" si="14"/>
        <v>-6.9090909090909092E-2</v>
      </c>
      <c r="I150">
        <f t="shared" si="15"/>
        <v>1.4760147601476014E-2</v>
      </c>
      <c r="J150">
        <f t="shared" si="16"/>
        <v>0.21797752808988763</v>
      </c>
      <c r="K150">
        <f t="shared" si="17"/>
        <v>-4.4742729306487695E-3</v>
      </c>
      <c r="L150">
        <f t="shared" si="18"/>
        <v>0.10746123354656228</v>
      </c>
    </row>
    <row r="151" spans="1:12">
      <c r="A151" t="s">
        <v>2006</v>
      </c>
      <c r="B151" t="s">
        <v>23</v>
      </c>
      <c r="C151">
        <v>1611</v>
      </c>
      <c r="D151">
        <v>1626</v>
      </c>
      <c r="E151">
        <v>1629</v>
      </c>
      <c r="F151">
        <v>1365</v>
      </c>
      <c r="G151">
        <v>1295</v>
      </c>
      <c r="H151">
        <f t="shared" si="14"/>
        <v>-9.2250922509225092E-3</v>
      </c>
      <c r="I151">
        <f t="shared" si="15"/>
        <v>-1.841620626151013E-3</v>
      </c>
      <c r="J151">
        <f t="shared" si="16"/>
        <v>0.19340659340659341</v>
      </c>
      <c r="K151">
        <f t="shared" si="17"/>
        <v>5.4054054054054057E-2</v>
      </c>
      <c r="L151">
        <f t="shared" si="18"/>
        <v>8.1311010861713676E-2</v>
      </c>
    </row>
    <row r="152" spans="1:12">
      <c r="A152" t="s">
        <v>2286</v>
      </c>
      <c r="B152" t="s">
        <v>23</v>
      </c>
      <c r="C152">
        <v>2824</v>
      </c>
      <c r="D152">
        <v>2329</v>
      </c>
      <c r="E152">
        <v>1855</v>
      </c>
      <c r="F152">
        <v>1688</v>
      </c>
      <c r="G152">
        <v>1658</v>
      </c>
      <c r="H152">
        <f t="shared" si="14"/>
        <v>0.21253756977243451</v>
      </c>
      <c r="I152">
        <f t="shared" si="15"/>
        <v>0.25552560646900269</v>
      </c>
      <c r="J152">
        <f t="shared" si="16"/>
        <v>9.8933649289099521E-2</v>
      </c>
      <c r="K152">
        <f t="shared" si="17"/>
        <v>1.8094089264173704E-2</v>
      </c>
      <c r="L152">
        <f t="shared" si="18"/>
        <v>9.353872528297405E-2</v>
      </c>
    </row>
    <row r="153" spans="1:12">
      <c r="A153" t="s">
        <v>2287</v>
      </c>
      <c r="B153" t="s">
        <v>23</v>
      </c>
      <c r="C153">
        <v>663</v>
      </c>
      <c r="D153">
        <v>571</v>
      </c>
      <c r="E153">
        <v>573</v>
      </c>
      <c r="F153">
        <v>536</v>
      </c>
      <c r="G153">
        <v>501</v>
      </c>
      <c r="H153">
        <f t="shared" si="14"/>
        <v>0.16112084063047286</v>
      </c>
      <c r="I153">
        <f t="shared" si="15"/>
        <v>-3.4904013961605585E-3</v>
      </c>
      <c r="J153">
        <f t="shared" si="16"/>
        <v>6.9029850746268662E-2</v>
      </c>
      <c r="K153">
        <f t="shared" si="17"/>
        <v>6.9860279441117765E-2</v>
      </c>
      <c r="L153">
        <f t="shared" si="18"/>
        <v>5.8387873532261873E-2</v>
      </c>
    </row>
    <row r="154" spans="1:12">
      <c r="A154" t="s">
        <v>2288</v>
      </c>
      <c r="B154" t="s">
        <v>23</v>
      </c>
      <c r="C154">
        <v>1415</v>
      </c>
      <c r="D154">
        <v>1393</v>
      </c>
      <c r="E154">
        <v>1228</v>
      </c>
      <c r="F154">
        <v>519</v>
      </c>
      <c r="G154">
        <v>499</v>
      </c>
      <c r="H154">
        <f t="shared" si="14"/>
        <v>1.5793251974156496E-2</v>
      </c>
      <c r="I154">
        <f t="shared" si="15"/>
        <v>0.13436482084690554</v>
      </c>
      <c r="J154">
        <f t="shared" si="16"/>
        <v>1.3660886319845857</v>
      </c>
      <c r="K154">
        <f t="shared" si="17"/>
        <v>4.0080160320641281E-2</v>
      </c>
      <c r="L154">
        <f t="shared" si="18"/>
        <v>0.56581127016866894</v>
      </c>
    </row>
    <row r="155" spans="1:12">
      <c r="A155" t="s">
        <v>2289</v>
      </c>
      <c r="B155" t="s">
        <v>23</v>
      </c>
      <c r="C155">
        <v>846</v>
      </c>
      <c r="D155">
        <v>711</v>
      </c>
      <c r="E155">
        <v>851</v>
      </c>
      <c r="F155">
        <v>843</v>
      </c>
      <c r="G155">
        <v>717</v>
      </c>
      <c r="H155">
        <f t="shared" si="14"/>
        <v>0.189873417721519</v>
      </c>
      <c r="I155">
        <f t="shared" si="15"/>
        <v>-0.1645123384253819</v>
      </c>
      <c r="J155">
        <f t="shared" si="16"/>
        <v>9.4899169632265724E-3</v>
      </c>
      <c r="K155">
        <f t="shared" si="17"/>
        <v>0.17573221757322174</v>
      </c>
      <c r="L155">
        <f t="shared" si="18"/>
        <v>0.14405014108080025</v>
      </c>
    </row>
    <row r="156" spans="1:12">
      <c r="A156" t="s">
        <v>2290</v>
      </c>
      <c r="B156" t="s">
        <v>23</v>
      </c>
      <c r="C156">
        <v>4959</v>
      </c>
      <c r="D156">
        <v>3898</v>
      </c>
      <c r="E156">
        <v>3214</v>
      </c>
      <c r="F156">
        <v>2422</v>
      </c>
      <c r="G156">
        <v>1845</v>
      </c>
      <c r="H156">
        <f t="shared" si="14"/>
        <v>0.27219086711133916</v>
      </c>
      <c r="I156">
        <f t="shared" si="15"/>
        <v>0.21281891723708773</v>
      </c>
      <c r="J156">
        <f t="shared" si="16"/>
        <v>0.32700247729149462</v>
      </c>
      <c r="K156">
        <f t="shared" si="17"/>
        <v>0.31273712737127374</v>
      </c>
      <c r="L156">
        <f t="shared" si="18"/>
        <v>4.4298966251300968E-2</v>
      </c>
    </row>
    <row r="157" spans="1:12">
      <c r="A157" t="s">
        <v>2155</v>
      </c>
      <c r="B157" t="s">
        <v>23</v>
      </c>
      <c r="C157">
        <v>1067</v>
      </c>
      <c r="D157">
        <v>901</v>
      </c>
      <c r="E157">
        <v>718</v>
      </c>
      <c r="F157">
        <v>702</v>
      </c>
      <c r="G157">
        <v>612</v>
      </c>
      <c r="H157">
        <f t="shared" si="14"/>
        <v>0.18423973362930077</v>
      </c>
      <c r="I157">
        <f t="shared" si="15"/>
        <v>0.25487465181058494</v>
      </c>
      <c r="J157">
        <f t="shared" si="16"/>
        <v>2.2792022792022793E-2</v>
      </c>
      <c r="K157">
        <f t="shared" si="17"/>
        <v>0.14705882352941177</v>
      </c>
      <c r="L157">
        <f t="shared" si="18"/>
        <v>8.4174637050954584E-2</v>
      </c>
    </row>
    <row r="158" spans="1:12">
      <c r="A158" t="s">
        <v>2291</v>
      </c>
      <c r="B158" t="s">
        <v>23</v>
      </c>
      <c r="C158">
        <v>3035</v>
      </c>
      <c r="D158">
        <v>2982</v>
      </c>
      <c r="E158">
        <v>2651</v>
      </c>
      <c r="F158">
        <v>2629</v>
      </c>
      <c r="G158">
        <v>2563</v>
      </c>
      <c r="H158">
        <f t="shared" si="14"/>
        <v>1.7773306505700873E-2</v>
      </c>
      <c r="I158">
        <f t="shared" si="15"/>
        <v>0.12485854394568087</v>
      </c>
      <c r="J158">
        <f t="shared" si="16"/>
        <v>8.368200836820083E-3</v>
      </c>
      <c r="K158">
        <f t="shared" si="17"/>
        <v>2.575107296137339E-2</v>
      </c>
      <c r="L158">
        <f t="shared" si="18"/>
        <v>4.697991853818035E-2</v>
      </c>
    </row>
    <row r="159" spans="1:12">
      <c r="A159" t="s">
        <v>2292</v>
      </c>
      <c r="B159" t="s">
        <v>23</v>
      </c>
      <c r="C159">
        <v>2077</v>
      </c>
      <c r="D159">
        <v>1642</v>
      </c>
      <c r="E159">
        <v>1784</v>
      </c>
      <c r="F159">
        <v>1727</v>
      </c>
      <c r="G159">
        <v>1587</v>
      </c>
      <c r="H159">
        <f t="shared" si="14"/>
        <v>0.26492082825822166</v>
      </c>
      <c r="I159">
        <f t="shared" si="15"/>
        <v>-7.9596412556053805E-2</v>
      </c>
      <c r="J159">
        <f t="shared" si="16"/>
        <v>3.3005211349160395E-2</v>
      </c>
      <c r="K159">
        <f t="shared" si="17"/>
        <v>8.8216761184625084E-2</v>
      </c>
      <c r="L159">
        <f t="shared" si="18"/>
        <v>0.12439604398030175</v>
      </c>
    </row>
    <row r="160" spans="1:12">
      <c r="A160" t="s">
        <v>2156</v>
      </c>
      <c r="B160" t="s">
        <v>23</v>
      </c>
      <c r="C160">
        <v>2503</v>
      </c>
      <c r="D160">
        <v>2611</v>
      </c>
      <c r="E160">
        <v>2759</v>
      </c>
      <c r="F160">
        <v>2592</v>
      </c>
      <c r="G160">
        <v>2253</v>
      </c>
      <c r="H160">
        <f t="shared" si="14"/>
        <v>-4.1363462274990423E-2</v>
      </c>
      <c r="I160">
        <f t="shared" si="15"/>
        <v>-5.3642624139180861E-2</v>
      </c>
      <c r="J160">
        <f t="shared" si="16"/>
        <v>6.4429012345679007E-2</v>
      </c>
      <c r="K160">
        <f t="shared" si="17"/>
        <v>0.15046604527296936</v>
      </c>
      <c r="L160">
        <f t="shared" si="18"/>
        <v>8.3346046987427549E-2</v>
      </c>
    </row>
    <row r="161" spans="1:12">
      <c r="A161" t="s">
        <v>2293</v>
      </c>
      <c r="B161" t="s">
        <v>23</v>
      </c>
      <c r="C161">
        <v>1885</v>
      </c>
      <c r="D161">
        <v>1788</v>
      </c>
      <c r="E161">
        <v>1769</v>
      </c>
      <c r="F161">
        <v>1601</v>
      </c>
      <c r="G161">
        <v>1480</v>
      </c>
      <c r="H161">
        <f t="shared" si="14"/>
        <v>5.4250559284116331E-2</v>
      </c>
      <c r="I161">
        <f t="shared" si="15"/>
        <v>1.0740531373657434E-2</v>
      </c>
      <c r="J161">
        <f t="shared" si="16"/>
        <v>0.10493441599000625</v>
      </c>
      <c r="K161">
        <f t="shared" si="17"/>
        <v>8.1756756756756754E-2</v>
      </c>
      <c r="L161">
        <f t="shared" si="18"/>
        <v>3.506383715192711E-2</v>
      </c>
    </row>
    <row r="162" spans="1:12">
      <c r="A162" t="s">
        <v>2294</v>
      </c>
      <c r="B162" t="s">
        <v>23</v>
      </c>
      <c r="C162">
        <v>525</v>
      </c>
      <c r="D162">
        <v>493</v>
      </c>
      <c r="E162">
        <v>463</v>
      </c>
      <c r="F162">
        <v>461</v>
      </c>
      <c r="G162">
        <v>328</v>
      </c>
      <c r="H162">
        <f t="shared" si="14"/>
        <v>6.4908722109533468E-2</v>
      </c>
      <c r="I162">
        <f t="shared" si="15"/>
        <v>6.4794816414686832E-2</v>
      </c>
      <c r="J162">
        <f t="shared" si="16"/>
        <v>4.3383947939262474E-3</v>
      </c>
      <c r="K162">
        <f t="shared" si="17"/>
        <v>0.40548780487804881</v>
      </c>
      <c r="L162">
        <f t="shared" si="18"/>
        <v>0.15817522515773319</v>
      </c>
    </row>
    <row r="163" spans="1:12">
      <c r="A163" t="s">
        <v>2295</v>
      </c>
      <c r="B163" t="s">
        <v>23</v>
      </c>
      <c r="C163">
        <v>651</v>
      </c>
      <c r="D163">
        <v>616</v>
      </c>
      <c r="E163">
        <v>501</v>
      </c>
      <c r="F163">
        <v>440</v>
      </c>
      <c r="G163">
        <v>420</v>
      </c>
      <c r="H163">
        <f t="shared" si="14"/>
        <v>5.6818181818181816E-2</v>
      </c>
      <c r="I163">
        <f t="shared" si="15"/>
        <v>0.22954091816367264</v>
      </c>
      <c r="J163">
        <f t="shared" si="16"/>
        <v>0.13863636363636364</v>
      </c>
      <c r="K163">
        <f t="shared" si="17"/>
        <v>4.7619047619047616E-2</v>
      </c>
      <c r="L163">
        <f t="shared" si="18"/>
        <v>7.3423148354240311E-2</v>
      </c>
    </row>
    <row r="164" spans="1:12">
      <c r="A164" t="s">
        <v>2024</v>
      </c>
      <c r="B164" t="s">
        <v>23</v>
      </c>
      <c r="C164">
        <v>529</v>
      </c>
      <c r="D164">
        <v>429</v>
      </c>
      <c r="E164">
        <v>410</v>
      </c>
      <c r="F164">
        <v>295</v>
      </c>
      <c r="G164">
        <v>248</v>
      </c>
      <c r="H164">
        <f t="shared" si="14"/>
        <v>0.23310023310023309</v>
      </c>
      <c r="I164">
        <f t="shared" si="15"/>
        <v>4.6341463414634146E-2</v>
      </c>
      <c r="J164">
        <f t="shared" si="16"/>
        <v>0.38983050847457629</v>
      </c>
      <c r="K164">
        <f t="shared" si="17"/>
        <v>0.18951612903225806</v>
      </c>
      <c r="L164">
        <f t="shared" si="18"/>
        <v>0.12246232863698193</v>
      </c>
    </row>
    <row r="165" spans="1:12">
      <c r="A165" t="s">
        <v>2026</v>
      </c>
      <c r="B165" t="s">
        <v>23</v>
      </c>
      <c r="C165">
        <v>1682</v>
      </c>
      <c r="D165">
        <v>1617</v>
      </c>
      <c r="E165">
        <v>1648</v>
      </c>
      <c r="F165">
        <v>175</v>
      </c>
      <c r="G165">
        <v>159</v>
      </c>
      <c r="H165">
        <f t="shared" si="14"/>
        <v>4.0197897340754483E-2</v>
      </c>
      <c r="I165">
        <f t="shared" si="15"/>
        <v>-1.8810679611650484E-2</v>
      </c>
      <c r="J165">
        <f t="shared" si="16"/>
        <v>8.4171428571428564</v>
      </c>
      <c r="K165">
        <f t="shared" si="17"/>
        <v>0.10062893081761007</v>
      </c>
      <c r="L165">
        <f t="shared" si="18"/>
        <v>3.6273640788034438</v>
      </c>
    </row>
    <row r="166" spans="1:12">
      <c r="A166" t="s">
        <v>2031</v>
      </c>
      <c r="B166" t="s">
        <v>23</v>
      </c>
      <c r="C166">
        <v>681</v>
      </c>
      <c r="D166">
        <v>832</v>
      </c>
      <c r="E166">
        <v>559</v>
      </c>
      <c r="F166">
        <v>545</v>
      </c>
      <c r="G166">
        <v>451</v>
      </c>
      <c r="H166">
        <f t="shared" si="14"/>
        <v>-0.18149038461538461</v>
      </c>
      <c r="I166">
        <f t="shared" si="15"/>
        <v>0.48837209302325579</v>
      </c>
      <c r="J166">
        <f t="shared" si="16"/>
        <v>2.5688073394495414E-2</v>
      </c>
      <c r="K166">
        <f t="shared" si="17"/>
        <v>0.20842572062084258</v>
      </c>
      <c r="L166">
        <f t="shared" si="18"/>
        <v>0.24615959542147611</v>
      </c>
    </row>
    <row r="167" spans="1:12">
      <c r="A167" t="s">
        <v>1892</v>
      </c>
      <c r="B167" t="s">
        <v>23</v>
      </c>
      <c r="C167">
        <v>2397</v>
      </c>
      <c r="D167">
        <v>2863</v>
      </c>
      <c r="E167">
        <v>2018</v>
      </c>
      <c r="F167">
        <v>1264</v>
      </c>
      <c r="G167">
        <v>958</v>
      </c>
      <c r="H167">
        <f t="shared" si="14"/>
        <v>-0.16276632902549773</v>
      </c>
      <c r="I167">
        <f t="shared" si="15"/>
        <v>0.41873141724479684</v>
      </c>
      <c r="J167">
        <f t="shared" si="16"/>
        <v>0.59651898734177211</v>
      </c>
      <c r="K167">
        <f t="shared" si="17"/>
        <v>0.31941544885177453</v>
      </c>
      <c r="L167">
        <f t="shared" si="18"/>
        <v>0.28122628124294458</v>
      </c>
    </row>
    <row r="168" spans="1:12">
      <c r="A168" t="s">
        <v>2296</v>
      </c>
      <c r="B168" t="s">
        <v>23</v>
      </c>
      <c r="C168">
        <v>844</v>
      </c>
      <c r="D168">
        <v>792</v>
      </c>
      <c r="E168">
        <v>590</v>
      </c>
      <c r="F168">
        <v>574</v>
      </c>
      <c r="G168">
        <v>517</v>
      </c>
      <c r="H168">
        <f t="shared" si="14"/>
        <v>6.5656565656565663E-2</v>
      </c>
      <c r="I168">
        <f t="shared" si="15"/>
        <v>0.34237288135593219</v>
      </c>
      <c r="J168">
        <f t="shared" si="16"/>
        <v>2.7874564459930314E-2</v>
      </c>
      <c r="K168">
        <f t="shared" si="17"/>
        <v>0.1102514506769826</v>
      </c>
      <c r="L168">
        <f t="shared" si="18"/>
        <v>0.12236308778904584</v>
      </c>
    </row>
    <row r="169" spans="1:12">
      <c r="A169" t="s">
        <v>2297</v>
      </c>
      <c r="B169" t="s">
        <v>23</v>
      </c>
      <c r="C169">
        <v>1733</v>
      </c>
      <c r="D169">
        <v>1511</v>
      </c>
      <c r="E169">
        <v>1442</v>
      </c>
      <c r="F169">
        <v>1314</v>
      </c>
      <c r="G169">
        <v>1403</v>
      </c>
      <c r="H169">
        <f t="shared" si="14"/>
        <v>0.14692256783587029</v>
      </c>
      <c r="I169">
        <f t="shared" si="15"/>
        <v>4.7850208044382801E-2</v>
      </c>
      <c r="J169">
        <f t="shared" si="16"/>
        <v>9.7412480974124804E-2</v>
      </c>
      <c r="K169">
        <f t="shared" si="17"/>
        <v>-6.3435495367070563E-2</v>
      </c>
      <c r="L169">
        <f t="shared" si="18"/>
        <v>7.7954351267667352E-2</v>
      </c>
    </row>
    <row r="170" spans="1:12">
      <c r="A170" t="s">
        <v>1908</v>
      </c>
      <c r="B170" t="s">
        <v>23</v>
      </c>
      <c r="C170">
        <v>2353</v>
      </c>
      <c r="D170">
        <v>2255</v>
      </c>
      <c r="E170">
        <v>1972</v>
      </c>
      <c r="F170">
        <v>1591</v>
      </c>
      <c r="G170">
        <v>1162</v>
      </c>
      <c r="H170">
        <f t="shared" si="14"/>
        <v>4.3458980044345896E-2</v>
      </c>
      <c r="I170">
        <f t="shared" si="15"/>
        <v>0.14350912778904665</v>
      </c>
      <c r="J170">
        <f t="shared" si="16"/>
        <v>0.23947203016970459</v>
      </c>
      <c r="K170">
        <f t="shared" si="17"/>
        <v>0.36919104991394147</v>
      </c>
      <c r="L170">
        <f t="shared" si="18"/>
        <v>0.12028631518054805</v>
      </c>
    </row>
    <row r="171" spans="1:12">
      <c r="A171" t="s">
        <v>2298</v>
      </c>
      <c r="B171" t="s">
        <v>23</v>
      </c>
      <c r="C171">
        <v>2476</v>
      </c>
      <c r="D171">
        <v>2252</v>
      </c>
      <c r="E171">
        <v>1996</v>
      </c>
      <c r="F171">
        <v>1188</v>
      </c>
      <c r="G171">
        <v>1107</v>
      </c>
      <c r="H171">
        <f t="shared" si="14"/>
        <v>9.9467140319715805E-2</v>
      </c>
      <c r="I171">
        <f t="shared" si="15"/>
        <v>0.12825651302605209</v>
      </c>
      <c r="J171">
        <f t="shared" si="16"/>
        <v>0.68013468013468015</v>
      </c>
      <c r="K171">
        <f t="shared" si="17"/>
        <v>7.3170731707317069E-2</v>
      </c>
      <c r="L171">
        <f t="shared" si="18"/>
        <v>0.25183133122770718</v>
      </c>
    </row>
    <row r="172" spans="1:12">
      <c r="A172" t="s">
        <v>2299</v>
      </c>
      <c r="B172" t="s">
        <v>23</v>
      </c>
      <c r="C172">
        <v>609</v>
      </c>
      <c r="D172">
        <v>512</v>
      </c>
      <c r="E172">
        <v>494</v>
      </c>
      <c r="F172">
        <v>556</v>
      </c>
      <c r="G172">
        <v>442</v>
      </c>
      <c r="H172">
        <f t="shared" si="14"/>
        <v>0.189453125</v>
      </c>
      <c r="I172">
        <f t="shared" si="15"/>
        <v>3.643724696356275E-2</v>
      </c>
      <c r="J172">
        <f t="shared" si="16"/>
        <v>-0.11151079136690648</v>
      </c>
      <c r="K172">
        <f t="shared" si="17"/>
        <v>0.25791855203619912</v>
      </c>
      <c r="L172">
        <f t="shared" si="18"/>
        <v>0.14276319617096242</v>
      </c>
    </row>
    <row r="173" spans="1:12">
      <c r="A173" t="s">
        <v>2300</v>
      </c>
      <c r="B173" t="s">
        <v>23</v>
      </c>
      <c r="C173">
        <v>1460</v>
      </c>
      <c r="D173">
        <v>1413</v>
      </c>
      <c r="E173">
        <v>1341</v>
      </c>
      <c r="F173">
        <v>1219</v>
      </c>
      <c r="G173">
        <v>943</v>
      </c>
      <c r="H173">
        <f t="shared" si="14"/>
        <v>3.3262561924982309E-2</v>
      </c>
      <c r="I173">
        <f t="shared" si="15"/>
        <v>5.3691275167785234E-2</v>
      </c>
      <c r="J173">
        <f t="shared" si="16"/>
        <v>0.10008203445447088</v>
      </c>
      <c r="K173">
        <f t="shared" si="17"/>
        <v>0.29268292682926828</v>
      </c>
      <c r="L173">
        <f t="shared" si="18"/>
        <v>0.10263567722032498</v>
      </c>
    </row>
    <row r="174" spans="1:12">
      <c r="A174" t="s">
        <v>2301</v>
      </c>
      <c r="B174" t="s">
        <v>23</v>
      </c>
      <c r="C174">
        <v>318</v>
      </c>
      <c r="D174">
        <v>317</v>
      </c>
      <c r="E174">
        <v>328</v>
      </c>
      <c r="F174">
        <v>331</v>
      </c>
      <c r="G174">
        <v>331</v>
      </c>
      <c r="H174">
        <f t="shared" si="14"/>
        <v>3.1545741324921135E-3</v>
      </c>
      <c r="I174">
        <f t="shared" si="15"/>
        <v>-3.3536585365853661E-2</v>
      </c>
      <c r="J174">
        <f t="shared" si="16"/>
        <v>-9.0634441087613302E-3</v>
      </c>
      <c r="K174">
        <f t="shared" si="17"/>
        <v>0</v>
      </c>
      <c r="L174">
        <f t="shared" si="18"/>
        <v>1.4385877869323497E-2</v>
      </c>
    </row>
    <row r="175" spans="1:12">
      <c r="A175" t="s">
        <v>2302</v>
      </c>
      <c r="B175" t="s">
        <v>23</v>
      </c>
      <c r="C175">
        <v>1895</v>
      </c>
      <c r="D175">
        <v>1561</v>
      </c>
      <c r="E175">
        <v>1257</v>
      </c>
      <c r="F175">
        <v>1020</v>
      </c>
      <c r="G175">
        <v>996</v>
      </c>
      <c r="H175">
        <f t="shared" si="14"/>
        <v>0.2139654067905189</v>
      </c>
      <c r="I175">
        <f t="shared" si="15"/>
        <v>0.24184566428003182</v>
      </c>
      <c r="J175">
        <f t="shared" si="16"/>
        <v>0.2323529411764706</v>
      </c>
      <c r="K175">
        <f t="shared" si="17"/>
        <v>2.4096385542168676E-2</v>
      </c>
      <c r="L175">
        <f t="shared" si="18"/>
        <v>8.9457150551159839E-2</v>
      </c>
    </row>
    <row r="176" spans="1:12">
      <c r="A176" t="s">
        <v>2303</v>
      </c>
      <c r="B176" t="s">
        <v>23</v>
      </c>
      <c r="C176">
        <v>303</v>
      </c>
      <c r="D176">
        <v>260</v>
      </c>
      <c r="E176">
        <v>264</v>
      </c>
      <c r="F176">
        <v>264</v>
      </c>
      <c r="G176">
        <v>0</v>
      </c>
      <c r="H176">
        <f t="shared" si="14"/>
        <v>0.16538461538461538</v>
      </c>
      <c r="I176">
        <f t="shared" si="15"/>
        <v>-1.5151515151515152E-2</v>
      </c>
      <c r="J176">
        <f t="shared" ref="J176:J179" si="19">IF(F176&gt;0,(E176-F176)/F176,0)</f>
        <v>0</v>
      </c>
      <c r="K176">
        <f t="shared" si="17"/>
        <v>0</v>
      </c>
      <c r="L176">
        <f t="shared" si="18"/>
        <v>7.4059339917210254E-2</v>
      </c>
    </row>
    <row r="177" spans="1:12">
      <c r="A177" t="s">
        <v>2304</v>
      </c>
      <c r="B177" t="s">
        <v>23</v>
      </c>
      <c r="C177">
        <v>1328</v>
      </c>
      <c r="D177">
        <v>1160</v>
      </c>
      <c r="E177">
        <v>984</v>
      </c>
      <c r="F177">
        <v>859</v>
      </c>
      <c r="G177">
        <v>0</v>
      </c>
      <c r="H177">
        <f t="shared" si="14"/>
        <v>0.14482758620689656</v>
      </c>
      <c r="I177">
        <f t="shared" si="15"/>
        <v>0.17886178861788618</v>
      </c>
      <c r="J177">
        <f t="shared" si="19"/>
        <v>0.14551804423748546</v>
      </c>
      <c r="K177">
        <f t="shared" si="17"/>
        <v>0</v>
      </c>
      <c r="L177">
        <f t="shared" si="18"/>
        <v>6.9107108583414692E-2</v>
      </c>
    </row>
    <row r="178" spans="1:12">
      <c r="A178" t="s">
        <v>2305</v>
      </c>
      <c r="B178" t="s">
        <v>23</v>
      </c>
      <c r="C178">
        <v>2244</v>
      </c>
      <c r="D178">
        <v>1851</v>
      </c>
      <c r="E178">
        <v>1919</v>
      </c>
      <c r="F178">
        <v>2116</v>
      </c>
      <c r="G178">
        <v>0</v>
      </c>
      <c r="H178">
        <f t="shared" si="14"/>
        <v>0.21231766612641814</v>
      </c>
      <c r="I178">
        <f t="shared" si="15"/>
        <v>-3.5435122459614381E-2</v>
      </c>
      <c r="J178">
        <f t="shared" si="19"/>
        <v>-9.3100189035916825E-2</v>
      </c>
      <c r="K178">
        <f t="shared" si="17"/>
        <v>0</v>
      </c>
      <c r="L178">
        <f t="shared" si="18"/>
        <v>0.11537678895118653</v>
      </c>
    </row>
    <row r="179" spans="1:12">
      <c r="A179" t="s">
        <v>1910</v>
      </c>
      <c r="B179" t="s">
        <v>23</v>
      </c>
      <c r="C179">
        <v>987</v>
      </c>
      <c r="D179">
        <v>858</v>
      </c>
      <c r="E179">
        <v>756</v>
      </c>
      <c r="F179">
        <v>581</v>
      </c>
      <c r="G179">
        <v>0</v>
      </c>
      <c r="H179">
        <f t="shared" si="14"/>
        <v>0.15034965034965034</v>
      </c>
      <c r="I179">
        <f t="shared" si="15"/>
        <v>0.13492063492063491</v>
      </c>
      <c r="J179">
        <f t="shared" si="19"/>
        <v>0.30120481927710846</v>
      </c>
      <c r="K179">
        <f t="shared" si="17"/>
        <v>0</v>
      </c>
      <c r="L179">
        <f t="shared" si="18"/>
        <v>0.10670599348201563</v>
      </c>
    </row>
    <row r="180" spans="1:12">
      <c r="A180" t="s">
        <v>2306</v>
      </c>
      <c r="B180" t="s">
        <v>23</v>
      </c>
      <c r="C180">
        <v>1029</v>
      </c>
      <c r="D180">
        <v>686</v>
      </c>
      <c r="E180">
        <v>622</v>
      </c>
      <c r="F180">
        <v>545</v>
      </c>
      <c r="G180">
        <v>470</v>
      </c>
      <c r="H180">
        <f t="shared" si="14"/>
        <v>0.5</v>
      </c>
      <c r="I180">
        <f t="shared" si="15"/>
        <v>0.10289389067524116</v>
      </c>
      <c r="J180">
        <f t="shared" si="16"/>
        <v>0.14128440366972478</v>
      </c>
      <c r="K180">
        <f t="shared" si="17"/>
        <v>0.15957446808510639</v>
      </c>
      <c r="L180">
        <f t="shared" si="18"/>
        <v>0.15954637446777514</v>
      </c>
    </row>
    <row r="181" spans="1:12">
      <c r="A181" t="s">
        <v>2307</v>
      </c>
      <c r="B181" t="s">
        <v>23</v>
      </c>
      <c r="C181">
        <v>677</v>
      </c>
      <c r="D181">
        <v>557</v>
      </c>
      <c r="E181">
        <v>460</v>
      </c>
      <c r="F181">
        <v>426</v>
      </c>
      <c r="G181">
        <v>426</v>
      </c>
      <c r="H181">
        <f t="shared" si="14"/>
        <v>0.21543985637342908</v>
      </c>
      <c r="I181">
        <f t="shared" si="15"/>
        <v>0.21086956521739131</v>
      </c>
      <c r="J181">
        <f t="shared" si="16"/>
        <v>7.9812206572769953E-2</v>
      </c>
      <c r="K181">
        <f t="shared" si="17"/>
        <v>0</v>
      </c>
      <c r="L181">
        <f t="shared" si="18"/>
        <v>9.111876582714587E-2</v>
      </c>
    </row>
    <row r="182" spans="1:12">
      <c r="A182" t="s">
        <v>2308</v>
      </c>
      <c r="B182" t="s">
        <v>23</v>
      </c>
      <c r="C182">
        <v>1633</v>
      </c>
      <c r="D182">
        <v>898</v>
      </c>
      <c r="E182">
        <v>637</v>
      </c>
      <c r="F182">
        <v>323</v>
      </c>
      <c r="G182">
        <v>270</v>
      </c>
      <c r="H182">
        <f t="shared" si="14"/>
        <v>0.81848552338530067</v>
      </c>
      <c r="I182">
        <f t="shared" si="15"/>
        <v>0.40973312401883832</v>
      </c>
      <c r="J182">
        <f t="shared" si="16"/>
        <v>0.97213622291021673</v>
      </c>
      <c r="K182">
        <f t="shared" si="17"/>
        <v>0.1962962962962963</v>
      </c>
      <c r="L182">
        <f t="shared" si="18"/>
        <v>0.3104016161118055</v>
      </c>
    </row>
    <row r="183" spans="1:12">
      <c r="A183" t="s">
        <v>1913</v>
      </c>
      <c r="B183" t="s">
        <v>23</v>
      </c>
      <c r="C183">
        <v>1336</v>
      </c>
      <c r="D183">
        <v>1146</v>
      </c>
      <c r="E183">
        <v>998</v>
      </c>
      <c r="F183">
        <v>771</v>
      </c>
      <c r="G183">
        <v>0</v>
      </c>
      <c r="H183">
        <f t="shared" si="14"/>
        <v>0.16579406631762653</v>
      </c>
      <c r="I183">
        <f t="shared" si="15"/>
        <v>0.14829659318637275</v>
      </c>
      <c r="J183">
        <f t="shared" ref="J183" si="20">IF(F183&gt;0,(E183-F183)/F183,0)</f>
        <v>0.29442282749675747</v>
      </c>
      <c r="K183">
        <f t="shared" si="17"/>
        <v>0</v>
      </c>
      <c r="L183">
        <f t="shared" si="18"/>
        <v>0.10439371073315247</v>
      </c>
    </row>
    <row r="184" spans="1:12">
      <c r="A184" t="s">
        <v>2309</v>
      </c>
      <c r="B184" t="s">
        <v>23</v>
      </c>
      <c r="C184">
        <v>708</v>
      </c>
      <c r="D184">
        <v>554</v>
      </c>
      <c r="E184">
        <v>415</v>
      </c>
      <c r="F184">
        <v>339</v>
      </c>
      <c r="G184">
        <v>260</v>
      </c>
      <c r="H184">
        <f t="shared" si="14"/>
        <v>0.27797833935018051</v>
      </c>
      <c r="I184">
        <f t="shared" si="15"/>
        <v>0.33493975903614459</v>
      </c>
      <c r="J184">
        <f t="shared" si="16"/>
        <v>0.22418879056047197</v>
      </c>
      <c r="K184">
        <f t="shared" si="17"/>
        <v>0.30384615384615382</v>
      </c>
      <c r="L184">
        <f t="shared" si="18"/>
        <v>4.0608610190817643E-2</v>
      </c>
    </row>
    <row r="185" spans="1:12">
      <c r="A185" t="s">
        <v>2310</v>
      </c>
      <c r="B185" t="s">
        <v>23</v>
      </c>
      <c r="C185">
        <v>2369</v>
      </c>
      <c r="D185">
        <v>2140</v>
      </c>
      <c r="E185">
        <v>1747</v>
      </c>
      <c r="F185">
        <v>1465</v>
      </c>
      <c r="G185">
        <v>1164</v>
      </c>
      <c r="H185">
        <f t="shared" si="14"/>
        <v>0.10700934579439253</v>
      </c>
      <c r="I185">
        <f t="shared" si="15"/>
        <v>0.22495706926159129</v>
      </c>
      <c r="J185">
        <f t="shared" si="16"/>
        <v>0.19249146757679181</v>
      </c>
      <c r="K185">
        <f t="shared" si="17"/>
        <v>0.25859106529209624</v>
      </c>
      <c r="L185">
        <f t="shared" si="18"/>
        <v>5.6319564818352326E-2</v>
      </c>
    </row>
    <row r="186" spans="1:12">
      <c r="A186" t="s">
        <v>2311</v>
      </c>
      <c r="B186" t="s">
        <v>23</v>
      </c>
      <c r="C186">
        <v>942</v>
      </c>
      <c r="D186">
        <v>739</v>
      </c>
      <c r="E186">
        <v>659</v>
      </c>
      <c r="F186">
        <v>673</v>
      </c>
      <c r="G186">
        <v>753</v>
      </c>
      <c r="H186">
        <f t="shared" si="14"/>
        <v>0.2746955345060893</v>
      </c>
      <c r="I186">
        <f t="shared" si="15"/>
        <v>0.12139605462822459</v>
      </c>
      <c r="J186">
        <f t="shared" si="16"/>
        <v>-2.0802377414561663E-2</v>
      </c>
      <c r="K186">
        <f t="shared" si="17"/>
        <v>-0.10624169986719788</v>
      </c>
      <c r="L186">
        <f t="shared" si="18"/>
        <v>0.14475672311255702</v>
      </c>
    </row>
    <row r="187" spans="1:12">
      <c r="A187" t="s">
        <v>1921</v>
      </c>
      <c r="B187" t="s">
        <v>23</v>
      </c>
      <c r="C187">
        <v>1340</v>
      </c>
      <c r="D187">
        <v>1180</v>
      </c>
      <c r="E187">
        <v>1012</v>
      </c>
      <c r="F187">
        <v>860</v>
      </c>
      <c r="G187">
        <v>740</v>
      </c>
      <c r="H187">
        <f t="shared" si="14"/>
        <v>0.13559322033898305</v>
      </c>
      <c r="I187">
        <f t="shared" si="15"/>
        <v>0.16600790513833993</v>
      </c>
      <c r="J187">
        <f t="shared" si="16"/>
        <v>0.17674418604651163</v>
      </c>
      <c r="K187">
        <f t="shared" si="17"/>
        <v>0.16216216216216217</v>
      </c>
      <c r="L187">
        <f t="shared" si="18"/>
        <v>1.5139056664492901E-2</v>
      </c>
    </row>
    <row r="188" spans="1:12">
      <c r="A188" t="s">
        <v>1928</v>
      </c>
      <c r="B188" t="s">
        <v>23</v>
      </c>
      <c r="C188">
        <v>478</v>
      </c>
      <c r="D188">
        <v>385</v>
      </c>
      <c r="E188">
        <v>313</v>
      </c>
      <c r="F188">
        <v>254</v>
      </c>
      <c r="G188">
        <v>186</v>
      </c>
      <c r="H188">
        <f t="shared" ref="H188:H251" si="21">(C188-D188)/D188</f>
        <v>0.24155844155844156</v>
      </c>
      <c r="I188">
        <f t="shared" ref="I188:I251" si="22">(D188-E188)/E188</f>
        <v>0.23003194888178913</v>
      </c>
      <c r="J188">
        <f t="shared" ref="J188:J251" si="23">(E188-F188)/F188</f>
        <v>0.23228346456692914</v>
      </c>
      <c r="K188">
        <f t="shared" ref="K188:K251" si="24">IF(G188&gt;0,(F188-G188)/G188,0)</f>
        <v>0.36559139784946237</v>
      </c>
      <c r="L188">
        <f t="shared" si="18"/>
        <v>5.6874586856339011E-2</v>
      </c>
    </row>
    <row r="189" spans="1:12">
      <c r="A189" t="s">
        <v>1932</v>
      </c>
      <c r="B189" t="s">
        <v>23</v>
      </c>
      <c r="C189">
        <v>285</v>
      </c>
      <c r="D189">
        <v>256</v>
      </c>
      <c r="E189">
        <v>178</v>
      </c>
      <c r="F189">
        <v>177</v>
      </c>
      <c r="G189">
        <v>154</v>
      </c>
      <c r="H189">
        <f t="shared" si="21"/>
        <v>0.11328125</v>
      </c>
      <c r="I189">
        <f t="shared" si="22"/>
        <v>0.43820224719101125</v>
      </c>
      <c r="J189">
        <f t="shared" si="23"/>
        <v>5.6497175141242938E-3</v>
      </c>
      <c r="K189">
        <f t="shared" si="24"/>
        <v>0.14935064935064934</v>
      </c>
      <c r="L189">
        <f t="shared" si="18"/>
        <v>0.16000900308378471</v>
      </c>
    </row>
    <row r="190" spans="1:12">
      <c r="A190" t="s">
        <v>1941</v>
      </c>
      <c r="B190" t="s">
        <v>23</v>
      </c>
      <c r="C190">
        <v>3585</v>
      </c>
      <c r="D190">
        <v>3150</v>
      </c>
      <c r="E190">
        <v>2846</v>
      </c>
      <c r="F190">
        <v>2585</v>
      </c>
      <c r="G190">
        <v>2241</v>
      </c>
      <c r="H190">
        <f t="shared" si="21"/>
        <v>0.1380952380952381</v>
      </c>
      <c r="I190">
        <f t="shared" si="22"/>
        <v>0.10681658468025299</v>
      </c>
      <c r="J190">
        <f t="shared" si="23"/>
        <v>0.10096711798839458</v>
      </c>
      <c r="K190">
        <f t="shared" si="24"/>
        <v>0.1535029004908523</v>
      </c>
      <c r="L190">
        <f t="shared" si="18"/>
        <v>2.1748684314102575E-2</v>
      </c>
    </row>
    <row r="191" spans="1:12">
      <c r="A191" t="s">
        <v>2312</v>
      </c>
      <c r="B191" t="s">
        <v>23</v>
      </c>
      <c r="C191">
        <v>3671</v>
      </c>
      <c r="D191">
        <v>3523</v>
      </c>
      <c r="E191">
        <v>3600</v>
      </c>
      <c r="F191">
        <v>3194</v>
      </c>
      <c r="G191">
        <v>2265</v>
      </c>
      <c r="H191">
        <f t="shared" si="21"/>
        <v>4.2009650865739427E-2</v>
      </c>
      <c r="I191">
        <f t="shared" si="22"/>
        <v>-2.1388888888888888E-2</v>
      </c>
      <c r="J191">
        <f t="shared" si="23"/>
        <v>0.12711333750782716</v>
      </c>
      <c r="K191">
        <f t="shared" si="24"/>
        <v>0.41015452538631347</v>
      </c>
      <c r="L191">
        <f t="shared" si="18"/>
        <v>0.16492187632399016</v>
      </c>
    </row>
    <row r="192" spans="1:12">
      <c r="A192" t="s">
        <v>1980</v>
      </c>
      <c r="B192" t="s">
        <v>23</v>
      </c>
      <c r="C192">
        <v>762</v>
      </c>
      <c r="D192">
        <v>659</v>
      </c>
      <c r="E192">
        <v>311</v>
      </c>
      <c r="F192">
        <v>290</v>
      </c>
      <c r="G192">
        <v>263</v>
      </c>
      <c r="H192">
        <f t="shared" si="21"/>
        <v>0.15629742033383914</v>
      </c>
      <c r="I192">
        <f t="shared" si="22"/>
        <v>1.1189710610932475</v>
      </c>
      <c r="J192">
        <f t="shared" si="23"/>
        <v>7.2413793103448282E-2</v>
      </c>
      <c r="K192">
        <f t="shared" si="24"/>
        <v>0.10266159695817491</v>
      </c>
      <c r="L192">
        <f t="shared" si="18"/>
        <v>0.43773106575201459</v>
      </c>
    </row>
    <row r="193" spans="1:12">
      <c r="A193" t="s">
        <v>1981</v>
      </c>
      <c r="B193" t="s">
        <v>23</v>
      </c>
      <c r="C193">
        <v>654</v>
      </c>
      <c r="D193">
        <v>541</v>
      </c>
      <c r="E193">
        <v>415</v>
      </c>
      <c r="F193">
        <v>411</v>
      </c>
      <c r="G193">
        <v>318</v>
      </c>
      <c r="H193">
        <f t="shared" si="21"/>
        <v>0.20887245841035121</v>
      </c>
      <c r="I193">
        <f t="shared" si="22"/>
        <v>0.30361445783132529</v>
      </c>
      <c r="J193">
        <f t="shared" si="23"/>
        <v>9.7323600973236012E-3</v>
      </c>
      <c r="K193">
        <f t="shared" si="24"/>
        <v>0.29245283018867924</v>
      </c>
      <c r="L193">
        <f t="shared" si="18"/>
        <v>0.11780297037475781</v>
      </c>
    </row>
    <row r="194" spans="1:12">
      <c r="A194" t="s">
        <v>2313</v>
      </c>
      <c r="B194" t="s">
        <v>23</v>
      </c>
      <c r="C194">
        <v>3270</v>
      </c>
      <c r="D194">
        <v>2893</v>
      </c>
      <c r="E194">
        <v>2663</v>
      </c>
      <c r="F194">
        <v>2553</v>
      </c>
      <c r="G194">
        <v>0</v>
      </c>
      <c r="H194">
        <f t="shared" si="21"/>
        <v>0.1303145523677843</v>
      </c>
      <c r="I194">
        <f t="shared" si="22"/>
        <v>8.6368757040931277E-2</v>
      </c>
      <c r="J194">
        <f t="shared" ref="J194" si="25">IF(F194&gt;0,(E194-F194)/F194,0)</f>
        <v>4.3086564825695263E-2</v>
      </c>
      <c r="K194">
        <f t="shared" si="24"/>
        <v>0</v>
      </c>
      <c r="L194">
        <f t="shared" si="18"/>
        <v>4.8548429248920721E-2</v>
      </c>
    </row>
    <row r="195" spans="1:12">
      <c r="A195" t="s">
        <v>2314</v>
      </c>
      <c r="B195" t="s">
        <v>23</v>
      </c>
      <c r="C195">
        <v>1123</v>
      </c>
      <c r="D195">
        <v>862</v>
      </c>
      <c r="E195">
        <v>729</v>
      </c>
      <c r="F195">
        <v>559</v>
      </c>
      <c r="G195">
        <v>606</v>
      </c>
      <c r="H195">
        <f t="shared" si="21"/>
        <v>0.30278422273781902</v>
      </c>
      <c r="I195">
        <f t="shared" si="22"/>
        <v>0.18244170096021947</v>
      </c>
      <c r="J195">
        <f t="shared" si="23"/>
        <v>0.30411449016100178</v>
      </c>
      <c r="K195">
        <f t="shared" si="24"/>
        <v>-7.7557755775577553E-2</v>
      </c>
      <c r="L195">
        <f t="shared" ref="L195:L258" si="26">STDEVP(H195:K195)</f>
        <v>0.15556787128769844</v>
      </c>
    </row>
    <row r="196" spans="1:12">
      <c r="A196" t="s">
        <v>2315</v>
      </c>
      <c r="B196" t="s">
        <v>23</v>
      </c>
      <c r="C196">
        <v>913</v>
      </c>
      <c r="D196">
        <v>829</v>
      </c>
      <c r="E196">
        <v>591</v>
      </c>
      <c r="F196">
        <v>583</v>
      </c>
      <c r="G196">
        <v>633</v>
      </c>
      <c r="H196">
        <f t="shared" si="21"/>
        <v>0.10132689987937274</v>
      </c>
      <c r="I196">
        <f t="shared" si="22"/>
        <v>0.40270727580372251</v>
      </c>
      <c r="J196">
        <f t="shared" si="23"/>
        <v>1.3722126929674099E-2</v>
      </c>
      <c r="K196">
        <f t="shared" si="24"/>
        <v>-7.8988941548183256E-2</v>
      </c>
      <c r="L196">
        <f t="shared" si="26"/>
        <v>0.18078899371567189</v>
      </c>
    </row>
    <row r="197" spans="1:12">
      <c r="A197" t="s">
        <v>1993</v>
      </c>
      <c r="B197" t="s">
        <v>23</v>
      </c>
      <c r="C197">
        <v>652</v>
      </c>
      <c r="D197">
        <v>512</v>
      </c>
      <c r="E197">
        <v>427</v>
      </c>
      <c r="F197">
        <v>467</v>
      </c>
      <c r="G197">
        <v>267</v>
      </c>
      <c r="H197">
        <f t="shared" si="21"/>
        <v>0.2734375</v>
      </c>
      <c r="I197">
        <f t="shared" si="22"/>
        <v>0.19906323185011709</v>
      </c>
      <c r="J197">
        <f t="shared" si="23"/>
        <v>-8.5653104925053528E-2</v>
      </c>
      <c r="K197">
        <f t="shared" si="24"/>
        <v>0.74906367041198507</v>
      </c>
      <c r="L197">
        <f t="shared" si="26"/>
        <v>0.30010558747745619</v>
      </c>
    </row>
    <row r="198" spans="1:12">
      <c r="A198" t="s">
        <v>2316</v>
      </c>
      <c r="B198" t="s">
        <v>23</v>
      </c>
      <c r="C198">
        <v>661</v>
      </c>
      <c r="D198">
        <v>653</v>
      </c>
      <c r="E198">
        <v>622</v>
      </c>
      <c r="F198">
        <v>534</v>
      </c>
      <c r="G198">
        <v>349</v>
      </c>
      <c r="H198">
        <f t="shared" si="21"/>
        <v>1.2251148545176111E-2</v>
      </c>
      <c r="I198">
        <f t="shared" si="22"/>
        <v>4.9839228295819937E-2</v>
      </c>
      <c r="J198">
        <f t="shared" si="23"/>
        <v>0.16479400749063669</v>
      </c>
      <c r="K198">
        <f t="shared" si="24"/>
        <v>0.53008595988538687</v>
      </c>
      <c r="L198">
        <f t="shared" si="26"/>
        <v>0.20465287903192725</v>
      </c>
    </row>
    <row r="199" spans="1:12">
      <c r="A199" t="s">
        <v>2317</v>
      </c>
      <c r="B199" t="s">
        <v>23</v>
      </c>
      <c r="C199">
        <v>7393</v>
      </c>
      <c r="D199">
        <v>6171</v>
      </c>
      <c r="E199">
        <v>5166</v>
      </c>
      <c r="F199">
        <v>4124</v>
      </c>
      <c r="G199">
        <v>3146</v>
      </c>
      <c r="H199">
        <f t="shared" si="21"/>
        <v>0.19802301085723545</v>
      </c>
      <c r="I199">
        <f t="shared" si="22"/>
        <v>0.19454123112659699</v>
      </c>
      <c r="J199">
        <f t="shared" si="23"/>
        <v>0.25266731328806985</v>
      </c>
      <c r="K199">
        <f t="shared" si="24"/>
        <v>0.31087094723458358</v>
      </c>
      <c r="L199">
        <f t="shared" si="26"/>
        <v>4.7455035694761775E-2</v>
      </c>
    </row>
    <row r="200" spans="1:12">
      <c r="A200" t="s">
        <v>2318</v>
      </c>
      <c r="B200" t="s">
        <v>23</v>
      </c>
      <c r="C200">
        <v>9819</v>
      </c>
      <c r="D200">
        <v>9234</v>
      </c>
      <c r="E200">
        <v>8320</v>
      </c>
      <c r="F200">
        <v>7651</v>
      </c>
      <c r="G200">
        <v>9558</v>
      </c>
      <c r="H200">
        <f t="shared" si="21"/>
        <v>6.3352826510721244E-2</v>
      </c>
      <c r="I200">
        <f t="shared" si="22"/>
        <v>0.10985576923076923</v>
      </c>
      <c r="J200">
        <f t="shared" si="23"/>
        <v>8.7439550385570511E-2</v>
      </c>
      <c r="K200">
        <f t="shared" si="24"/>
        <v>-0.19951872776731533</v>
      </c>
      <c r="L200">
        <f t="shared" si="26"/>
        <v>0.12510102608936724</v>
      </c>
    </row>
    <row r="201" spans="1:12">
      <c r="A201" t="s">
        <v>2319</v>
      </c>
      <c r="B201" t="s">
        <v>23</v>
      </c>
      <c r="C201">
        <v>1791</v>
      </c>
      <c r="D201">
        <v>1567</v>
      </c>
      <c r="E201">
        <v>1468</v>
      </c>
      <c r="F201">
        <v>1380</v>
      </c>
      <c r="G201">
        <v>1515</v>
      </c>
      <c r="H201">
        <f t="shared" si="21"/>
        <v>0.14294830887045309</v>
      </c>
      <c r="I201">
        <f t="shared" si="22"/>
        <v>6.743869209809264E-2</v>
      </c>
      <c r="J201">
        <f t="shared" si="23"/>
        <v>6.3768115942028983E-2</v>
      </c>
      <c r="K201">
        <f t="shared" si="24"/>
        <v>-8.9108910891089105E-2</v>
      </c>
      <c r="L201">
        <f t="shared" si="26"/>
        <v>8.4303680556166161E-2</v>
      </c>
    </row>
    <row r="202" spans="1:12">
      <c r="A202" t="s">
        <v>2320</v>
      </c>
      <c r="B202" t="s">
        <v>23</v>
      </c>
      <c r="C202">
        <v>1760</v>
      </c>
      <c r="D202" t="s">
        <v>23</v>
      </c>
      <c r="E202">
        <v>1264</v>
      </c>
      <c r="F202">
        <v>1198</v>
      </c>
      <c r="G202">
        <v>1032</v>
      </c>
      <c r="H202" t="e">
        <f t="shared" si="21"/>
        <v>#VALUE!</v>
      </c>
      <c r="I202" t="e">
        <f t="shared" si="22"/>
        <v>#VALUE!</v>
      </c>
      <c r="J202">
        <f t="shared" si="23"/>
        <v>5.5091819699499167E-2</v>
      </c>
      <c r="K202">
        <f t="shared" si="24"/>
        <v>0.16085271317829458</v>
      </c>
      <c r="L202" t="e">
        <f t="shared" si="26"/>
        <v>#VALUE!</v>
      </c>
    </row>
    <row r="203" spans="1:12">
      <c r="A203" t="s">
        <v>2321</v>
      </c>
      <c r="B203" t="s">
        <v>23</v>
      </c>
      <c r="C203">
        <v>283</v>
      </c>
      <c r="D203">
        <v>265</v>
      </c>
      <c r="E203">
        <v>183</v>
      </c>
      <c r="F203">
        <v>179</v>
      </c>
      <c r="G203">
        <v>191</v>
      </c>
      <c r="H203">
        <f t="shared" si="21"/>
        <v>6.7924528301886791E-2</v>
      </c>
      <c r="I203">
        <f t="shared" si="22"/>
        <v>0.44808743169398907</v>
      </c>
      <c r="J203">
        <f t="shared" si="23"/>
        <v>2.23463687150838E-2</v>
      </c>
      <c r="K203">
        <f t="shared" si="24"/>
        <v>-6.2827225130890049E-2</v>
      </c>
      <c r="L203">
        <f t="shared" si="26"/>
        <v>0.1957742646401254</v>
      </c>
    </row>
    <row r="204" spans="1:12">
      <c r="A204" t="s">
        <v>2322</v>
      </c>
      <c r="B204" t="s">
        <v>23</v>
      </c>
      <c r="C204">
        <v>1200</v>
      </c>
      <c r="D204">
        <v>1147</v>
      </c>
      <c r="E204">
        <v>1173</v>
      </c>
      <c r="F204">
        <v>1197</v>
      </c>
      <c r="G204">
        <v>1242</v>
      </c>
      <c r="H204">
        <f t="shared" si="21"/>
        <v>4.6207497820401046E-2</v>
      </c>
      <c r="I204">
        <f t="shared" si="22"/>
        <v>-2.2165387894288149E-2</v>
      </c>
      <c r="J204">
        <f t="shared" si="23"/>
        <v>-2.0050125313283207E-2</v>
      </c>
      <c r="K204">
        <f t="shared" si="24"/>
        <v>-3.6231884057971016E-2</v>
      </c>
      <c r="L204">
        <f t="shared" si="26"/>
        <v>3.1942688692942832E-2</v>
      </c>
    </row>
    <row r="205" spans="1:12">
      <c r="A205" t="s">
        <v>2323</v>
      </c>
      <c r="B205" t="s">
        <v>23</v>
      </c>
      <c r="C205">
        <v>939</v>
      </c>
      <c r="D205">
        <v>950</v>
      </c>
      <c r="E205">
        <v>905</v>
      </c>
      <c r="F205">
        <v>659</v>
      </c>
      <c r="G205">
        <v>0</v>
      </c>
      <c r="H205">
        <f t="shared" si="21"/>
        <v>-1.1578947368421053E-2</v>
      </c>
      <c r="I205">
        <f t="shared" si="22"/>
        <v>4.9723756906077346E-2</v>
      </c>
      <c r="J205">
        <f t="shared" ref="J205:J206" si="27">IF(F205&gt;0,(E205-F205)/F205,0)</f>
        <v>0.37329286798179057</v>
      </c>
      <c r="K205">
        <f t="shared" si="24"/>
        <v>0</v>
      </c>
      <c r="L205">
        <f t="shared" si="26"/>
        <v>0.15782414952126048</v>
      </c>
    </row>
    <row r="206" spans="1:12">
      <c r="A206" t="s">
        <v>2324</v>
      </c>
      <c r="B206" t="s">
        <v>23</v>
      </c>
      <c r="C206">
        <v>315</v>
      </c>
      <c r="D206">
        <v>289</v>
      </c>
      <c r="E206">
        <v>250</v>
      </c>
      <c r="F206">
        <v>183</v>
      </c>
      <c r="G206">
        <v>0</v>
      </c>
      <c r="H206">
        <f t="shared" si="21"/>
        <v>8.9965397923875437E-2</v>
      </c>
      <c r="I206">
        <f t="shared" si="22"/>
        <v>0.156</v>
      </c>
      <c r="J206">
        <f t="shared" si="27"/>
        <v>0.36612021857923499</v>
      </c>
      <c r="K206">
        <f t="shared" si="24"/>
        <v>0</v>
      </c>
      <c r="L206">
        <f t="shared" si="26"/>
        <v>0.13491811108373281</v>
      </c>
    </row>
    <row r="207" spans="1:12">
      <c r="A207" t="s">
        <v>2325</v>
      </c>
      <c r="B207" t="s">
        <v>23</v>
      </c>
      <c r="C207">
        <v>672</v>
      </c>
      <c r="D207">
        <v>743</v>
      </c>
      <c r="E207">
        <v>806</v>
      </c>
      <c r="F207">
        <v>800</v>
      </c>
      <c r="G207">
        <v>786</v>
      </c>
      <c r="H207">
        <f t="shared" si="21"/>
        <v>-9.5558546433378203E-2</v>
      </c>
      <c r="I207">
        <f t="shared" si="22"/>
        <v>-7.8163771712158811E-2</v>
      </c>
      <c r="J207">
        <f t="shared" si="23"/>
        <v>7.4999999999999997E-3</v>
      </c>
      <c r="K207">
        <f t="shared" si="24"/>
        <v>1.7811704834605598E-2</v>
      </c>
      <c r="L207">
        <f t="shared" si="26"/>
        <v>5.0269499445523586E-2</v>
      </c>
    </row>
    <row r="208" spans="1:12">
      <c r="A208" t="s">
        <v>2326</v>
      </c>
      <c r="B208" t="s">
        <v>23</v>
      </c>
      <c r="C208">
        <v>8767</v>
      </c>
      <c r="D208">
        <v>8610</v>
      </c>
      <c r="E208">
        <v>7930</v>
      </c>
      <c r="F208">
        <v>7788</v>
      </c>
      <c r="G208">
        <v>6469</v>
      </c>
      <c r="H208">
        <f t="shared" si="21"/>
        <v>1.8234610917537745E-2</v>
      </c>
      <c r="I208">
        <f t="shared" si="22"/>
        <v>8.5750315258511983E-2</v>
      </c>
      <c r="J208">
        <f t="shared" si="23"/>
        <v>1.8233179250128403E-2</v>
      </c>
      <c r="K208">
        <f t="shared" si="24"/>
        <v>0.20389550162312567</v>
      </c>
      <c r="L208">
        <f t="shared" si="26"/>
        <v>7.5835217469004124E-2</v>
      </c>
    </row>
    <row r="209" spans="1:12">
      <c r="A209" t="s">
        <v>2327</v>
      </c>
      <c r="B209" t="s">
        <v>23</v>
      </c>
      <c r="C209">
        <v>12276</v>
      </c>
      <c r="D209">
        <v>12010</v>
      </c>
      <c r="E209">
        <v>12479</v>
      </c>
      <c r="F209">
        <v>12876</v>
      </c>
      <c r="G209">
        <v>14843</v>
      </c>
      <c r="H209">
        <f t="shared" si="21"/>
        <v>2.2148209825145711E-2</v>
      </c>
      <c r="I209">
        <f t="shared" si="22"/>
        <v>-3.7583139674653418E-2</v>
      </c>
      <c r="J209">
        <f t="shared" si="23"/>
        <v>-3.083255669462566E-2</v>
      </c>
      <c r="K209">
        <f t="shared" si="24"/>
        <v>-0.13252037997709357</v>
      </c>
      <c r="L209">
        <f t="shared" si="26"/>
        <v>5.5731629134766786E-2</v>
      </c>
    </row>
    <row r="210" spans="1:12">
      <c r="A210" t="s">
        <v>2328</v>
      </c>
      <c r="B210" t="s">
        <v>23</v>
      </c>
      <c r="C210">
        <v>15711</v>
      </c>
      <c r="D210">
        <v>15137</v>
      </c>
      <c r="E210">
        <v>13873</v>
      </c>
      <c r="F210">
        <v>13030</v>
      </c>
      <c r="G210">
        <v>12344</v>
      </c>
      <c r="H210">
        <f t="shared" si="21"/>
        <v>3.7920327673911611E-2</v>
      </c>
      <c r="I210">
        <f t="shared" si="22"/>
        <v>9.1112232393858572E-2</v>
      </c>
      <c r="J210">
        <f t="shared" si="23"/>
        <v>6.4696853415195696E-2</v>
      </c>
      <c r="K210">
        <f t="shared" si="24"/>
        <v>5.557355800388853E-2</v>
      </c>
      <c r="L210">
        <f t="shared" si="26"/>
        <v>1.920612165225169E-2</v>
      </c>
    </row>
    <row r="211" spans="1:12">
      <c r="A211" t="s">
        <v>2329</v>
      </c>
      <c r="B211" t="s">
        <v>23</v>
      </c>
      <c r="C211">
        <v>770</v>
      </c>
      <c r="D211">
        <v>770</v>
      </c>
      <c r="E211">
        <v>772</v>
      </c>
      <c r="F211">
        <v>755</v>
      </c>
      <c r="G211">
        <v>754</v>
      </c>
      <c r="H211">
        <f t="shared" si="21"/>
        <v>0</v>
      </c>
      <c r="I211">
        <f t="shared" si="22"/>
        <v>-2.5906735751295338E-3</v>
      </c>
      <c r="J211">
        <f t="shared" si="23"/>
        <v>2.2516556291390728E-2</v>
      </c>
      <c r="K211">
        <f t="shared" si="24"/>
        <v>1.3262599469496021E-3</v>
      </c>
      <c r="L211">
        <f t="shared" si="26"/>
        <v>1.003185514123333E-2</v>
      </c>
    </row>
    <row r="212" spans="1:12">
      <c r="A212" t="s">
        <v>2330</v>
      </c>
      <c r="B212" t="s">
        <v>23</v>
      </c>
      <c r="C212">
        <v>18398</v>
      </c>
      <c r="D212">
        <v>17139</v>
      </c>
      <c r="E212">
        <v>16273</v>
      </c>
      <c r="F212">
        <v>15414</v>
      </c>
      <c r="G212">
        <v>14764</v>
      </c>
      <c r="H212">
        <f t="shared" si="21"/>
        <v>7.3458194760487774E-2</v>
      </c>
      <c r="I212">
        <f t="shared" si="22"/>
        <v>5.3216985190192342E-2</v>
      </c>
      <c r="J212">
        <f t="shared" si="23"/>
        <v>5.5728558453354095E-2</v>
      </c>
      <c r="K212">
        <f t="shared" si="24"/>
        <v>4.4026009211595774E-2</v>
      </c>
      <c r="L212">
        <f t="shared" si="26"/>
        <v>1.0659596067298395E-2</v>
      </c>
    </row>
    <row r="213" spans="1:12">
      <c r="A213" t="s">
        <v>2331</v>
      </c>
      <c r="B213" t="s">
        <v>23</v>
      </c>
      <c r="C213">
        <v>959</v>
      </c>
      <c r="D213">
        <v>1103</v>
      </c>
      <c r="E213">
        <v>1039</v>
      </c>
      <c r="F213">
        <v>1030</v>
      </c>
      <c r="G213">
        <v>2203</v>
      </c>
      <c r="H213">
        <f t="shared" si="21"/>
        <v>-0.13055303717135086</v>
      </c>
      <c r="I213">
        <f t="shared" si="22"/>
        <v>6.1597690086621755E-2</v>
      </c>
      <c r="J213">
        <f t="shared" si="23"/>
        <v>8.7378640776699032E-3</v>
      </c>
      <c r="K213">
        <f t="shared" si="24"/>
        <v>-0.53245574216976854</v>
      </c>
      <c r="L213">
        <f t="shared" si="26"/>
        <v>0.23270606492767587</v>
      </c>
    </row>
    <row r="214" spans="1:12">
      <c r="A214" t="s">
        <v>2332</v>
      </c>
      <c r="B214" t="s">
        <v>23</v>
      </c>
      <c r="C214">
        <v>13292</v>
      </c>
      <c r="D214">
        <v>13494</v>
      </c>
      <c r="E214">
        <v>14301</v>
      </c>
      <c r="F214">
        <v>14363</v>
      </c>
      <c r="G214">
        <v>12282</v>
      </c>
      <c r="H214">
        <f t="shared" si="21"/>
        <v>-1.496961612568549E-2</v>
      </c>
      <c r="I214">
        <f t="shared" si="22"/>
        <v>-5.6429620306272292E-2</v>
      </c>
      <c r="J214">
        <f t="shared" si="23"/>
        <v>-4.3166469400543065E-3</v>
      </c>
      <c r="K214">
        <f t="shared" si="24"/>
        <v>0.169434945448624</v>
      </c>
      <c r="L214">
        <f t="shared" si="26"/>
        <v>8.6515042024080627E-2</v>
      </c>
    </row>
    <row r="215" spans="1:12">
      <c r="A215" t="s">
        <v>2333</v>
      </c>
      <c r="B215" t="s">
        <v>23</v>
      </c>
      <c r="C215">
        <v>3415</v>
      </c>
      <c r="D215">
        <v>3195</v>
      </c>
      <c r="E215">
        <v>1626</v>
      </c>
      <c r="F215">
        <v>2627</v>
      </c>
      <c r="G215">
        <v>2680</v>
      </c>
      <c r="H215">
        <f t="shared" si="21"/>
        <v>6.8857589984350542E-2</v>
      </c>
      <c r="I215">
        <f t="shared" si="22"/>
        <v>0.9649446494464945</v>
      </c>
      <c r="J215">
        <f t="shared" si="23"/>
        <v>-0.38104301484583175</v>
      </c>
      <c r="K215">
        <f t="shared" si="24"/>
        <v>-1.9776119402985074E-2</v>
      </c>
      <c r="L215">
        <f t="shared" si="26"/>
        <v>0.49529726311424394</v>
      </c>
    </row>
    <row r="216" spans="1:12">
      <c r="A216" t="s">
        <v>2334</v>
      </c>
      <c r="B216">
        <v>30925</v>
      </c>
      <c r="C216">
        <v>31370</v>
      </c>
      <c r="D216">
        <v>28245</v>
      </c>
      <c r="E216">
        <v>28848</v>
      </c>
      <c r="F216">
        <v>19523</v>
      </c>
      <c r="G216">
        <v>17842</v>
      </c>
      <c r="H216">
        <f t="shared" si="21"/>
        <v>0.11063905115949725</v>
      </c>
      <c r="I216">
        <f t="shared" si="22"/>
        <v>-2.0902662229617303E-2</v>
      </c>
      <c r="J216">
        <f t="shared" si="23"/>
        <v>0.47764175587768271</v>
      </c>
      <c r="K216">
        <f t="shared" si="24"/>
        <v>9.4215895079027015E-2</v>
      </c>
      <c r="L216">
        <f t="shared" si="26"/>
        <v>0.18726287296862451</v>
      </c>
    </row>
    <row r="217" spans="1:12">
      <c r="A217" t="s">
        <v>2335</v>
      </c>
      <c r="B217" t="s">
        <v>23</v>
      </c>
      <c r="C217">
        <v>1264</v>
      </c>
      <c r="D217">
        <v>1791</v>
      </c>
      <c r="E217">
        <v>1844</v>
      </c>
      <c r="F217">
        <v>1921</v>
      </c>
      <c r="G217">
        <v>1332</v>
      </c>
      <c r="H217">
        <f t="shared" si="21"/>
        <v>-0.29424902289223898</v>
      </c>
      <c r="I217">
        <f t="shared" si="22"/>
        <v>-2.8741865509761388E-2</v>
      </c>
      <c r="J217">
        <f t="shared" si="23"/>
        <v>-4.0083289953149401E-2</v>
      </c>
      <c r="K217">
        <f t="shared" si="24"/>
        <v>0.44219219219219219</v>
      </c>
      <c r="L217">
        <f t="shared" si="26"/>
        <v>0.26598133028788123</v>
      </c>
    </row>
    <row r="218" spans="1:12">
      <c r="A218" t="s">
        <v>2336</v>
      </c>
      <c r="B218" t="s">
        <v>23</v>
      </c>
      <c r="C218">
        <v>476</v>
      </c>
      <c r="D218">
        <v>466</v>
      </c>
      <c r="E218">
        <v>465</v>
      </c>
      <c r="F218">
        <v>479</v>
      </c>
      <c r="G218">
        <v>451</v>
      </c>
      <c r="H218">
        <f t="shared" si="21"/>
        <v>2.1459227467811159E-2</v>
      </c>
      <c r="I218">
        <f t="shared" si="22"/>
        <v>2.1505376344086021E-3</v>
      </c>
      <c r="J218">
        <f t="shared" si="23"/>
        <v>-2.9227557411273485E-2</v>
      </c>
      <c r="K218">
        <f t="shared" si="24"/>
        <v>6.2084257206208429E-2</v>
      </c>
      <c r="L218">
        <f t="shared" si="26"/>
        <v>3.3078365082833218E-2</v>
      </c>
    </row>
    <row r="219" spans="1:12">
      <c r="A219" t="s">
        <v>2337</v>
      </c>
      <c r="B219" t="s">
        <v>23</v>
      </c>
      <c r="C219">
        <v>6417</v>
      </c>
      <c r="D219">
        <v>6896</v>
      </c>
      <c r="E219">
        <v>6946</v>
      </c>
      <c r="F219">
        <v>6581</v>
      </c>
      <c r="G219">
        <v>6256</v>
      </c>
      <c r="H219">
        <f t="shared" si="21"/>
        <v>-6.9460556844547564E-2</v>
      </c>
      <c r="I219">
        <f t="shared" si="22"/>
        <v>-7.1983875611862942E-3</v>
      </c>
      <c r="J219">
        <f t="shared" si="23"/>
        <v>5.5462695638960648E-2</v>
      </c>
      <c r="K219">
        <f t="shared" si="24"/>
        <v>5.1950127877237851E-2</v>
      </c>
      <c r="L219">
        <f t="shared" si="26"/>
        <v>5.102710521025014E-2</v>
      </c>
    </row>
    <row r="220" spans="1:12">
      <c r="A220" t="s">
        <v>2338</v>
      </c>
      <c r="B220" t="s">
        <v>23</v>
      </c>
      <c r="C220">
        <v>2168</v>
      </c>
      <c r="D220">
        <v>1817</v>
      </c>
      <c r="E220">
        <v>1675</v>
      </c>
      <c r="F220">
        <v>1502</v>
      </c>
      <c r="G220">
        <v>1313</v>
      </c>
      <c r="H220">
        <f t="shared" si="21"/>
        <v>0.19317556411667583</v>
      </c>
      <c r="I220">
        <f t="shared" si="22"/>
        <v>8.4776119402985073E-2</v>
      </c>
      <c r="J220">
        <f t="shared" si="23"/>
        <v>0.1151797603195739</v>
      </c>
      <c r="K220">
        <f t="shared" si="24"/>
        <v>0.14394516374714394</v>
      </c>
      <c r="L220">
        <f t="shared" si="26"/>
        <v>3.9929800093941169E-2</v>
      </c>
    </row>
    <row r="221" spans="1:12">
      <c r="A221" t="s">
        <v>2339</v>
      </c>
      <c r="B221" t="s">
        <v>23</v>
      </c>
      <c r="C221">
        <v>1238</v>
      </c>
      <c r="D221">
        <v>1244</v>
      </c>
      <c r="E221">
        <v>1710</v>
      </c>
      <c r="F221">
        <v>2823</v>
      </c>
      <c r="G221">
        <v>1632</v>
      </c>
      <c r="H221">
        <f t="shared" si="21"/>
        <v>-4.8231511254019296E-3</v>
      </c>
      <c r="I221">
        <f t="shared" si="22"/>
        <v>-0.27251461988304093</v>
      </c>
      <c r="J221">
        <f t="shared" si="23"/>
        <v>-0.3942614240170032</v>
      </c>
      <c r="K221">
        <f t="shared" si="24"/>
        <v>0.72977941176470584</v>
      </c>
      <c r="L221">
        <f t="shared" si="26"/>
        <v>0.43630875155541382</v>
      </c>
    </row>
    <row r="222" spans="1:12">
      <c r="A222" t="s">
        <v>2340</v>
      </c>
      <c r="B222" t="s">
        <v>23</v>
      </c>
      <c r="C222">
        <v>2469</v>
      </c>
      <c r="D222">
        <v>2434</v>
      </c>
      <c r="E222">
        <v>2216</v>
      </c>
      <c r="F222">
        <v>2194</v>
      </c>
      <c r="G222">
        <v>2488</v>
      </c>
      <c r="H222">
        <f t="shared" si="21"/>
        <v>1.4379622021364009E-2</v>
      </c>
      <c r="I222">
        <f t="shared" si="22"/>
        <v>9.8375451263537902E-2</v>
      </c>
      <c r="J222">
        <f t="shared" si="23"/>
        <v>1.0027347310847767E-2</v>
      </c>
      <c r="K222">
        <f t="shared" si="24"/>
        <v>-0.11816720257234727</v>
      </c>
      <c r="L222">
        <f t="shared" si="26"/>
        <v>7.7367973573206711E-2</v>
      </c>
    </row>
    <row r="223" spans="1:12">
      <c r="A223" t="s">
        <v>2341</v>
      </c>
      <c r="B223" t="s">
        <v>23</v>
      </c>
      <c r="C223">
        <v>8072</v>
      </c>
      <c r="D223">
        <v>9871</v>
      </c>
      <c r="E223">
        <v>9497</v>
      </c>
      <c r="F223">
        <v>9441</v>
      </c>
      <c r="G223">
        <v>9293</v>
      </c>
      <c r="H223">
        <f t="shared" si="21"/>
        <v>-0.18225103839529935</v>
      </c>
      <c r="I223">
        <f t="shared" si="22"/>
        <v>3.9380857112772456E-2</v>
      </c>
      <c r="J223">
        <f t="shared" si="23"/>
        <v>5.9315750450164174E-3</v>
      </c>
      <c r="K223">
        <f t="shared" si="24"/>
        <v>1.5925965780695148E-2</v>
      </c>
      <c r="L223">
        <f t="shared" si="26"/>
        <v>8.859189873244816E-2</v>
      </c>
    </row>
    <row r="224" spans="1:12">
      <c r="A224" t="s">
        <v>2342</v>
      </c>
      <c r="B224" t="s">
        <v>23</v>
      </c>
      <c r="C224">
        <v>714</v>
      </c>
      <c r="D224">
        <v>955</v>
      </c>
      <c r="E224">
        <v>967</v>
      </c>
      <c r="F224">
        <v>1038</v>
      </c>
      <c r="G224">
        <v>1228</v>
      </c>
      <c r="H224">
        <f t="shared" si="21"/>
        <v>-0.25235602094240839</v>
      </c>
      <c r="I224">
        <f t="shared" si="22"/>
        <v>-1.2409513960703205E-2</v>
      </c>
      <c r="J224">
        <f t="shared" si="23"/>
        <v>-6.8400770712909439E-2</v>
      </c>
      <c r="K224">
        <f t="shared" si="24"/>
        <v>-0.15472312703583063</v>
      </c>
      <c r="L224">
        <f t="shared" si="26"/>
        <v>9.0755776941684976E-2</v>
      </c>
    </row>
    <row r="225" spans="1:12">
      <c r="A225" t="s">
        <v>2343</v>
      </c>
      <c r="B225" t="s">
        <v>23</v>
      </c>
      <c r="C225">
        <v>24431</v>
      </c>
      <c r="D225">
        <v>21016</v>
      </c>
      <c r="E225">
        <v>14864</v>
      </c>
      <c r="F225">
        <v>12653</v>
      </c>
      <c r="G225">
        <v>10191</v>
      </c>
      <c r="H225">
        <f t="shared" si="21"/>
        <v>0.16249524172059385</v>
      </c>
      <c r="I225">
        <f t="shared" si="22"/>
        <v>0.41388589881593113</v>
      </c>
      <c r="J225">
        <f t="shared" si="23"/>
        <v>0.17474116810242629</v>
      </c>
      <c r="K225">
        <f t="shared" si="24"/>
        <v>0.24158571288391717</v>
      </c>
      <c r="L225">
        <f t="shared" si="26"/>
        <v>0.10029589887050998</v>
      </c>
    </row>
    <row r="226" spans="1:12">
      <c r="A226" t="s">
        <v>2344</v>
      </c>
      <c r="B226" t="s">
        <v>23</v>
      </c>
      <c r="C226">
        <v>2617</v>
      </c>
      <c r="D226">
        <v>2319</v>
      </c>
      <c r="E226">
        <v>2436</v>
      </c>
      <c r="F226">
        <v>2191</v>
      </c>
      <c r="G226">
        <v>1935</v>
      </c>
      <c r="H226">
        <f t="shared" si="21"/>
        <v>0.12850366537300562</v>
      </c>
      <c r="I226">
        <f t="shared" si="22"/>
        <v>-4.8029556650246302E-2</v>
      </c>
      <c r="J226">
        <f t="shared" si="23"/>
        <v>0.11182108626198083</v>
      </c>
      <c r="K226">
        <f t="shared" si="24"/>
        <v>0.13229974160206717</v>
      </c>
      <c r="L226">
        <f t="shared" si="26"/>
        <v>7.4977895196936803E-2</v>
      </c>
    </row>
    <row r="227" spans="1:12">
      <c r="A227" t="s">
        <v>2345</v>
      </c>
      <c r="B227" t="s">
        <v>23</v>
      </c>
      <c r="C227">
        <v>4720</v>
      </c>
      <c r="D227">
        <v>4642</v>
      </c>
      <c r="E227">
        <v>4430</v>
      </c>
      <c r="F227">
        <v>4440</v>
      </c>
      <c r="G227">
        <v>4655</v>
      </c>
      <c r="H227">
        <f t="shared" si="21"/>
        <v>1.6803102111158982E-2</v>
      </c>
      <c r="I227">
        <f t="shared" si="22"/>
        <v>4.7855530474040633E-2</v>
      </c>
      <c r="J227">
        <f t="shared" si="23"/>
        <v>-2.2522522522522522E-3</v>
      </c>
      <c r="K227">
        <f t="shared" si="24"/>
        <v>-4.6186895810955961E-2</v>
      </c>
      <c r="L227">
        <f t="shared" si="26"/>
        <v>3.4077228844310255E-2</v>
      </c>
    </row>
    <row r="228" spans="1:12">
      <c r="A228" t="s">
        <v>2346</v>
      </c>
      <c r="B228" t="s">
        <v>23</v>
      </c>
      <c r="C228">
        <v>25853</v>
      </c>
      <c r="D228">
        <v>23131</v>
      </c>
      <c r="E228">
        <v>21955</v>
      </c>
      <c r="F228">
        <v>22353</v>
      </c>
      <c r="G228">
        <v>14896</v>
      </c>
      <c r="H228">
        <f t="shared" si="21"/>
        <v>0.11767757554796593</v>
      </c>
      <c r="I228">
        <f t="shared" si="22"/>
        <v>5.3564108403552718E-2</v>
      </c>
      <c r="J228">
        <f t="shared" si="23"/>
        <v>-1.7805216302062363E-2</v>
      </c>
      <c r="K228">
        <f t="shared" si="24"/>
        <v>0.50060418904403869</v>
      </c>
      <c r="L228">
        <f t="shared" si="26"/>
        <v>0.20043478375764964</v>
      </c>
    </row>
    <row r="229" spans="1:12">
      <c r="A229" t="s">
        <v>2347</v>
      </c>
      <c r="B229" t="s">
        <v>23</v>
      </c>
      <c r="C229">
        <v>5603</v>
      </c>
      <c r="D229">
        <v>5478</v>
      </c>
      <c r="E229">
        <v>5742</v>
      </c>
      <c r="F229">
        <v>5640</v>
      </c>
      <c r="G229">
        <v>6066</v>
      </c>
      <c r="H229">
        <f t="shared" si="21"/>
        <v>2.2818546914932458E-2</v>
      </c>
      <c r="I229">
        <f t="shared" si="22"/>
        <v>-4.5977011494252873E-2</v>
      </c>
      <c r="J229">
        <f t="shared" si="23"/>
        <v>1.8085106382978722E-2</v>
      </c>
      <c r="K229">
        <f t="shared" si="24"/>
        <v>-7.0227497527200797E-2</v>
      </c>
      <c r="L229">
        <f t="shared" si="26"/>
        <v>4.0236766249581508E-2</v>
      </c>
    </row>
    <row r="230" spans="1:12">
      <c r="A230" t="s">
        <v>2348</v>
      </c>
      <c r="B230" t="s">
        <v>23</v>
      </c>
      <c r="C230">
        <v>12699</v>
      </c>
      <c r="D230">
        <v>10574</v>
      </c>
      <c r="E230">
        <v>9906</v>
      </c>
      <c r="F230">
        <v>9430</v>
      </c>
      <c r="G230">
        <v>9032</v>
      </c>
      <c r="H230">
        <f t="shared" si="21"/>
        <v>0.20096463022508038</v>
      </c>
      <c r="I230">
        <f t="shared" si="22"/>
        <v>6.7433878457500498E-2</v>
      </c>
      <c r="J230">
        <f t="shared" si="23"/>
        <v>5.0477200424178158E-2</v>
      </c>
      <c r="K230">
        <f t="shared" si="24"/>
        <v>4.4065544729849422E-2</v>
      </c>
      <c r="L230">
        <f t="shared" si="26"/>
        <v>6.4211062376748784E-2</v>
      </c>
    </row>
    <row r="231" spans="1:12">
      <c r="A231" t="s">
        <v>2349</v>
      </c>
      <c r="B231" t="s">
        <v>23</v>
      </c>
      <c r="C231">
        <v>13117</v>
      </c>
      <c r="D231">
        <v>12374</v>
      </c>
      <c r="E231">
        <v>14246</v>
      </c>
      <c r="F231">
        <v>14711</v>
      </c>
      <c r="G231">
        <v>5695</v>
      </c>
      <c r="H231">
        <f t="shared" si="21"/>
        <v>6.0045256182317763E-2</v>
      </c>
      <c r="I231">
        <f t="shared" si="22"/>
        <v>-0.1314053067527727</v>
      </c>
      <c r="J231">
        <f t="shared" si="23"/>
        <v>-3.1609000067976345E-2</v>
      </c>
      <c r="K231">
        <f t="shared" si="24"/>
        <v>1.5831431079894644</v>
      </c>
      <c r="L231">
        <f t="shared" si="26"/>
        <v>0.70364856403585341</v>
      </c>
    </row>
    <row r="232" spans="1:12">
      <c r="A232" t="s">
        <v>2350</v>
      </c>
      <c r="B232" t="s">
        <v>23</v>
      </c>
      <c r="C232">
        <v>4261</v>
      </c>
      <c r="D232">
        <v>4121</v>
      </c>
      <c r="E232">
        <v>4469</v>
      </c>
      <c r="F232">
        <v>4636</v>
      </c>
      <c r="G232">
        <v>4228</v>
      </c>
      <c r="H232">
        <f t="shared" si="21"/>
        <v>3.3972336811453528E-2</v>
      </c>
      <c r="I232">
        <f t="shared" si="22"/>
        <v>-7.78697695233833E-2</v>
      </c>
      <c r="J232">
        <f t="shared" si="23"/>
        <v>-3.6022433132010354E-2</v>
      </c>
      <c r="K232">
        <f t="shared" si="24"/>
        <v>9.6499526963103127E-2</v>
      </c>
      <c r="L232">
        <f t="shared" si="26"/>
        <v>6.663121223608709E-2</v>
      </c>
    </row>
    <row r="233" spans="1:12">
      <c r="A233" t="s">
        <v>2351</v>
      </c>
      <c r="B233" t="s">
        <v>23</v>
      </c>
      <c r="C233">
        <v>2371</v>
      </c>
      <c r="D233">
        <v>2233</v>
      </c>
      <c r="E233">
        <v>2063</v>
      </c>
      <c r="F233">
        <v>1763</v>
      </c>
      <c r="G233">
        <v>1653</v>
      </c>
      <c r="H233">
        <f t="shared" si="21"/>
        <v>6.1800268696820419E-2</v>
      </c>
      <c r="I233">
        <f t="shared" si="22"/>
        <v>8.2404265632573928E-2</v>
      </c>
      <c r="J233">
        <f t="shared" si="23"/>
        <v>0.17016449234259784</v>
      </c>
      <c r="K233">
        <f t="shared" si="24"/>
        <v>6.654567453115548E-2</v>
      </c>
      <c r="L233">
        <f t="shared" si="26"/>
        <v>4.3931808124332623E-2</v>
      </c>
    </row>
    <row r="234" spans="1:12">
      <c r="A234" t="s">
        <v>2352</v>
      </c>
      <c r="B234" t="s">
        <v>23</v>
      </c>
      <c r="C234">
        <v>5028</v>
      </c>
      <c r="D234">
        <v>4847</v>
      </c>
      <c r="E234">
        <v>4521</v>
      </c>
      <c r="F234">
        <v>4326</v>
      </c>
      <c r="G234">
        <v>4296</v>
      </c>
      <c r="H234">
        <f t="shared" si="21"/>
        <v>3.734268619764803E-2</v>
      </c>
      <c r="I234">
        <f t="shared" si="22"/>
        <v>7.2107940721079414E-2</v>
      </c>
      <c r="J234">
        <f t="shared" si="23"/>
        <v>4.5076282940360611E-2</v>
      </c>
      <c r="K234">
        <f t="shared" si="24"/>
        <v>6.9832402234636867E-3</v>
      </c>
      <c r="L234">
        <f t="shared" si="26"/>
        <v>2.3201756993311212E-2</v>
      </c>
    </row>
    <row r="235" spans="1:12">
      <c r="A235" t="s">
        <v>2353</v>
      </c>
      <c r="B235" t="s">
        <v>23</v>
      </c>
      <c r="C235">
        <v>2520</v>
      </c>
      <c r="D235">
        <v>2311</v>
      </c>
      <c r="E235">
        <v>2296</v>
      </c>
      <c r="F235">
        <v>1310</v>
      </c>
      <c r="G235">
        <v>1338</v>
      </c>
      <c r="H235">
        <f t="shared" si="21"/>
        <v>9.0437040242319341E-2</v>
      </c>
      <c r="I235">
        <f t="shared" si="22"/>
        <v>6.5331010452961674E-3</v>
      </c>
      <c r="J235">
        <f t="shared" si="23"/>
        <v>0.75267175572519085</v>
      </c>
      <c r="K235">
        <f t="shared" si="24"/>
        <v>-2.0926756352765322E-2</v>
      </c>
      <c r="L235">
        <f t="shared" si="26"/>
        <v>0.31760118252501457</v>
      </c>
    </row>
    <row r="236" spans="1:12">
      <c r="A236" t="s">
        <v>2354</v>
      </c>
      <c r="B236" t="s">
        <v>23</v>
      </c>
      <c r="C236">
        <v>2923</v>
      </c>
      <c r="D236">
        <v>2857</v>
      </c>
      <c r="E236">
        <v>2770</v>
      </c>
      <c r="F236">
        <v>1790</v>
      </c>
      <c r="G236">
        <v>1632</v>
      </c>
      <c r="H236">
        <f t="shared" si="21"/>
        <v>2.3101155057752887E-2</v>
      </c>
      <c r="I236">
        <f t="shared" si="22"/>
        <v>3.140794223826715E-2</v>
      </c>
      <c r="J236">
        <f t="shared" si="23"/>
        <v>0.54748603351955305</v>
      </c>
      <c r="K236">
        <f t="shared" si="24"/>
        <v>9.6813725490196081E-2</v>
      </c>
      <c r="L236">
        <f t="shared" si="26"/>
        <v>0.21711202300314036</v>
      </c>
    </row>
    <row r="237" spans="1:12">
      <c r="A237" t="s">
        <v>2355</v>
      </c>
      <c r="B237" t="s">
        <v>23</v>
      </c>
      <c r="C237">
        <v>1414</v>
      </c>
      <c r="D237">
        <v>1321</v>
      </c>
      <c r="E237">
        <v>1182</v>
      </c>
      <c r="F237">
        <v>1237</v>
      </c>
      <c r="G237">
        <v>1260</v>
      </c>
      <c r="H237">
        <f t="shared" si="21"/>
        <v>7.0401211203633615E-2</v>
      </c>
      <c r="I237">
        <f t="shared" si="22"/>
        <v>0.11759729272419628</v>
      </c>
      <c r="J237">
        <f t="shared" si="23"/>
        <v>-4.44624090541633E-2</v>
      </c>
      <c r="K237">
        <f t="shared" si="24"/>
        <v>-1.8253968253968255E-2</v>
      </c>
      <c r="L237">
        <f t="shared" si="26"/>
        <v>6.5520348286480859E-2</v>
      </c>
    </row>
    <row r="238" spans="1:12">
      <c r="A238" t="s">
        <v>2356</v>
      </c>
      <c r="B238" t="s">
        <v>23</v>
      </c>
      <c r="C238">
        <v>9209</v>
      </c>
      <c r="D238">
        <v>12596</v>
      </c>
      <c r="E238">
        <v>11219</v>
      </c>
      <c r="F238">
        <v>10037</v>
      </c>
      <c r="G238">
        <v>8880</v>
      </c>
      <c r="H238">
        <f t="shared" si="21"/>
        <v>-0.26889488726579869</v>
      </c>
      <c r="I238">
        <f t="shared" si="22"/>
        <v>0.12273821196185043</v>
      </c>
      <c r="J238">
        <f t="shared" si="23"/>
        <v>0.11776427219288632</v>
      </c>
      <c r="K238">
        <f t="shared" si="24"/>
        <v>0.13029279279279279</v>
      </c>
      <c r="L238">
        <f t="shared" si="26"/>
        <v>0.17001311888926571</v>
      </c>
    </row>
    <row r="239" spans="1:12">
      <c r="A239" t="s">
        <v>2357</v>
      </c>
      <c r="B239" t="s">
        <v>23</v>
      </c>
      <c r="C239">
        <v>6050</v>
      </c>
      <c r="D239">
        <v>6214</v>
      </c>
      <c r="E239">
        <v>6065</v>
      </c>
      <c r="F239">
        <v>5275</v>
      </c>
      <c r="G239">
        <v>4546</v>
      </c>
      <c r="H239">
        <f t="shared" si="21"/>
        <v>-2.6392018023817188E-2</v>
      </c>
      <c r="I239">
        <f t="shared" si="22"/>
        <v>2.4567188788128608E-2</v>
      </c>
      <c r="J239">
        <f t="shared" si="23"/>
        <v>0.14976303317535544</v>
      </c>
      <c r="K239">
        <f t="shared" si="24"/>
        <v>0.16036075670919489</v>
      </c>
      <c r="L239">
        <f t="shared" si="26"/>
        <v>8.0128898492143802E-2</v>
      </c>
    </row>
    <row r="240" spans="1:12">
      <c r="A240" t="s">
        <v>2358</v>
      </c>
      <c r="B240" t="s">
        <v>23</v>
      </c>
      <c r="C240">
        <v>5587</v>
      </c>
      <c r="D240">
        <v>5049</v>
      </c>
      <c r="E240">
        <v>5384</v>
      </c>
      <c r="F240">
        <v>5343</v>
      </c>
      <c r="G240">
        <v>4852</v>
      </c>
      <c r="H240">
        <f t="shared" si="21"/>
        <v>0.10655575361457714</v>
      </c>
      <c r="I240">
        <f t="shared" si="22"/>
        <v>-6.2221396731054979E-2</v>
      </c>
      <c r="J240">
        <f t="shared" si="23"/>
        <v>7.6735916151974542E-3</v>
      </c>
      <c r="K240">
        <f t="shared" si="24"/>
        <v>0.10119538334707337</v>
      </c>
      <c r="L240">
        <f t="shared" si="26"/>
        <v>7.0102077780206926E-2</v>
      </c>
    </row>
    <row r="241" spans="1:12">
      <c r="A241" t="s">
        <v>2359</v>
      </c>
      <c r="B241" t="s">
        <v>23</v>
      </c>
      <c r="C241">
        <v>922</v>
      </c>
      <c r="D241">
        <v>519</v>
      </c>
      <c r="E241">
        <v>529</v>
      </c>
      <c r="F241">
        <v>561</v>
      </c>
      <c r="G241">
        <v>610</v>
      </c>
      <c r="H241">
        <f t="shared" si="21"/>
        <v>0.77649325626204235</v>
      </c>
      <c r="I241">
        <f t="shared" si="22"/>
        <v>-1.890359168241966E-2</v>
      </c>
      <c r="J241">
        <f t="shared" si="23"/>
        <v>-5.7040998217468802E-2</v>
      </c>
      <c r="K241">
        <f t="shared" si="24"/>
        <v>-8.0327868852459017E-2</v>
      </c>
      <c r="L241">
        <f t="shared" si="26"/>
        <v>0.3594568490706006</v>
      </c>
    </row>
    <row r="242" spans="1:12">
      <c r="A242" t="s">
        <v>2360</v>
      </c>
      <c r="B242" t="s">
        <v>23</v>
      </c>
      <c r="C242">
        <v>9235</v>
      </c>
      <c r="D242">
        <v>9274</v>
      </c>
      <c r="E242">
        <v>9871</v>
      </c>
      <c r="F242">
        <v>10455</v>
      </c>
      <c r="G242">
        <v>10836</v>
      </c>
      <c r="H242">
        <f t="shared" si="21"/>
        <v>-4.2053051541945221E-3</v>
      </c>
      <c r="I242">
        <f t="shared" si="22"/>
        <v>-6.0480194509168271E-2</v>
      </c>
      <c r="J242">
        <f t="shared" si="23"/>
        <v>-5.5858440937350547E-2</v>
      </c>
      <c r="K242">
        <f t="shared" si="24"/>
        <v>-3.5160575858250276E-2</v>
      </c>
      <c r="L242">
        <f t="shared" si="26"/>
        <v>2.2197949942010742E-2</v>
      </c>
    </row>
    <row r="243" spans="1:12">
      <c r="A243" t="s">
        <v>2361</v>
      </c>
      <c r="B243" t="s">
        <v>23</v>
      </c>
      <c r="C243">
        <v>349</v>
      </c>
      <c r="D243">
        <v>380</v>
      </c>
      <c r="E243">
        <v>829</v>
      </c>
      <c r="F243">
        <v>822</v>
      </c>
      <c r="G243">
        <v>878</v>
      </c>
      <c r="H243">
        <f t="shared" si="21"/>
        <v>-8.1578947368421056E-2</v>
      </c>
      <c r="I243">
        <f t="shared" si="22"/>
        <v>-0.54161640530759947</v>
      </c>
      <c r="J243">
        <f t="shared" si="23"/>
        <v>8.5158150851581509E-3</v>
      </c>
      <c r="K243">
        <f t="shared" si="24"/>
        <v>-6.3781321184510256E-2</v>
      </c>
      <c r="L243">
        <f t="shared" si="26"/>
        <v>0.2174090309578455</v>
      </c>
    </row>
    <row r="244" spans="1:12">
      <c r="A244" t="s">
        <v>2362</v>
      </c>
      <c r="B244" t="s">
        <v>23</v>
      </c>
      <c r="C244">
        <v>7498</v>
      </c>
      <c r="D244">
        <v>6299</v>
      </c>
      <c r="E244">
        <v>5821</v>
      </c>
      <c r="F244">
        <v>4563</v>
      </c>
      <c r="G244">
        <v>4305</v>
      </c>
      <c r="H244">
        <f t="shared" si="21"/>
        <v>0.19034767423400539</v>
      </c>
      <c r="I244">
        <f t="shared" si="22"/>
        <v>8.2116474832503006E-2</v>
      </c>
      <c r="J244">
        <f t="shared" si="23"/>
        <v>0.27569581415735261</v>
      </c>
      <c r="K244">
        <f t="shared" si="24"/>
        <v>5.9930313588850176E-2</v>
      </c>
      <c r="L244">
        <f t="shared" si="26"/>
        <v>8.6792469096425157E-2</v>
      </c>
    </row>
    <row r="245" spans="1:12">
      <c r="A245" t="s">
        <v>2363</v>
      </c>
      <c r="B245" t="s">
        <v>23</v>
      </c>
      <c r="C245">
        <v>7073</v>
      </c>
      <c r="D245">
        <v>7145</v>
      </c>
      <c r="E245">
        <v>6263</v>
      </c>
      <c r="F245">
        <v>5118</v>
      </c>
      <c r="G245">
        <v>4403</v>
      </c>
      <c r="H245">
        <f t="shared" si="21"/>
        <v>-1.0076976906927921E-2</v>
      </c>
      <c r="I245">
        <f t="shared" si="22"/>
        <v>0.14082707967427752</v>
      </c>
      <c r="J245">
        <f t="shared" si="23"/>
        <v>0.22372020320437672</v>
      </c>
      <c r="K245">
        <f t="shared" si="24"/>
        <v>0.16238928003633887</v>
      </c>
      <c r="L245">
        <f t="shared" si="26"/>
        <v>8.5977993570432051E-2</v>
      </c>
    </row>
    <row r="246" spans="1:12">
      <c r="A246" t="s">
        <v>2364</v>
      </c>
      <c r="B246" t="s">
        <v>23</v>
      </c>
      <c r="C246">
        <v>9513</v>
      </c>
      <c r="D246">
        <v>9334</v>
      </c>
      <c r="E246">
        <v>8773</v>
      </c>
      <c r="F246">
        <v>8632</v>
      </c>
      <c r="G246">
        <v>7624</v>
      </c>
      <c r="H246">
        <f t="shared" si="21"/>
        <v>1.9177201628455109E-2</v>
      </c>
      <c r="I246">
        <f t="shared" si="22"/>
        <v>6.3946198563775217E-2</v>
      </c>
      <c r="J246">
        <f t="shared" si="23"/>
        <v>1.6334569045412421E-2</v>
      </c>
      <c r="K246">
        <f t="shared" si="24"/>
        <v>0.13221406086044071</v>
      </c>
      <c r="L246">
        <f t="shared" si="26"/>
        <v>4.6867566145795424E-2</v>
      </c>
    </row>
    <row r="247" spans="1:12">
      <c r="A247" t="s">
        <v>2365</v>
      </c>
      <c r="B247" t="s">
        <v>23</v>
      </c>
      <c r="C247">
        <v>6264</v>
      </c>
      <c r="D247">
        <v>6280</v>
      </c>
      <c r="E247">
        <v>5997</v>
      </c>
      <c r="F247">
        <v>6969</v>
      </c>
      <c r="G247">
        <v>6942</v>
      </c>
      <c r="H247">
        <f t="shared" si="21"/>
        <v>-2.5477707006369425E-3</v>
      </c>
      <c r="I247">
        <f t="shared" si="22"/>
        <v>4.7190261797565448E-2</v>
      </c>
      <c r="J247">
        <f t="shared" si="23"/>
        <v>-0.13947481704692208</v>
      </c>
      <c r="K247">
        <f t="shared" si="24"/>
        <v>3.8893690579083835E-3</v>
      </c>
      <c r="L247">
        <f t="shared" si="26"/>
        <v>7.0060881335339109E-2</v>
      </c>
    </row>
    <row r="248" spans="1:12">
      <c r="A248" t="s">
        <v>2366</v>
      </c>
      <c r="B248" t="s">
        <v>23</v>
      </c>
      <c r="C248">
        <v>5837</v>
      </c>
      <c r="D248">
        <v>8977</v>
      </c>
      <c r="E248">
        <v>7011</v>
      </c>
      <c r="F248">
        <v>4672</v>
      </c>
      <c r="G248">
        <v>3323</v>
      </c>
      <c r="H248">
        <f t="shared" si="21"/>
        <v>-0.34978277821098364</v>
      </c>
      <c r="I248">
        <f t="shared" si="22"/>
        <v>0.28041648837541006</v>
      </c>
      <c r="J248">
        <f t="shared" si="23"/>
        <v>0.50064212328767121</v>
      </c>
      <c r="K248">
        <f t="shared" si="24"/>
        <v>0.40595847126090884</v>
      </c>
      <c r="L248">
        <f t="shared" si="26"/>
        <v>0.33210912914176444</v>
      </c>
    </row>
    <row r="249" spans="1:12">
      <c r="A249" t="s">
        <v>2367</v>
      </c>
      <c r="B249" t="s">
        <v>23</v>
      </c>
      <c r="C249">
        <v>1475</v>
      </c>
      <c r="D249">
        <v>1432</v>
      </c>
      <c r="E249">
        <v>1783</v>
      </c>
      <c r="F249">
        <v>1895</v>
      </c>
      <c r="G249">
        <v>2076</v>
      </c>
      <c r="H249">
        <f t="shared" si="21"/>
        <v>3.0027932960893854E-2</v>
      </c>
      <c r="I249">
        <f t="shared" si="22"/>
        <v>-0.19685922602355579</v>
      </c>
      <c r="J249">
        <f t="shared" si="23"/>
        <v>-5.9102902374670183E-2</v>
      </c>
      <c r="K249">
        <f t="shared" si="24"/>
        <v>-8.7186897880539502E-2</v>
      </c>
      <c r="L249">
        <f t="shared" si="26"/>
        <v>8.099187473057709E-2</v>
      </c>
    </row>
    <row r="250" spans="1:12">
      <c r="A250" t="s">
        <v>2368</v>
      </c>
      <c r="B250" t="s">
        <v>23</v>
      </c>
      <c r="C250">
        <v>2384</v>
      </c>
      <c r="D250">
        <v>2201</v>
      </c>
      <c r="E250">
        <v>1981</v>
      </c>
      <c r="F250">
        <v>1860</v>
      </c>
      <c r="G250">
        <v>1700</v>
      </c>
      <c r="H250">
        <f t="shared" si="21"/>
        <v>8.3144025442980468E-2</v>
      </c>
      <c r="I250">
        <f t="shared" si="22"/>
        <v>0.1110550227158001</v>
      </c>
      <c r="J250">
        <f t="shared" si="23"/>
        <v>6.505376344086021E-2</v>
      </c>
      <c r="K250">
        <f t="shared" si="24"/>
        <v>9.4117647058823528E-2</v>
      </c>
      <c r="L250">
        <f t="shared" si="26"/>
        <v>1.6722741998960358E-2</v>
      </c>
    </row>
    <row r="251" spans="1:12">
      <c r="A251" t="s">
        <v>2369</v>
      </c>
      <c r="B251" t="s">
        <v>23</v>
      </c>
      <c r="C251">
        <v>14295</v>
      </c>
      <c r="D251">
        <v>15396</v>
      </c>
      <c r="E251">
        <v>15709</v>
      </c>
      <c r="F251">
        <v>16949</v>
      </c>
      <c r="G251">
        <v>17866</v>
      </c>
      <c r="H251">
        <f t="shared" si="21"/>
        <v>-7.1512081060015595E-2</v>
      </c>
      <c r="I251">
        <f t="shared" si="22"/>
        <v>-1.9924883824559168E-2</v>
      </c>
      <c r="J251">
        <f t="shared" si="23"/>
        <v>-7.3160658445926008E-2</v>
      </c>
      <c r="K251">
        <f t="shared" si="24"/>
        <v>-5.1326542035150566E-2</v>
      </c>
      <c r="L251">
        <f t="shared" si="26"/>
        <v>2.1459632436685954E-2</v>
      </c>
    </row>
    <row r="252" spans="1:12">
      <c r="A252" t="s">
        <v>2370</v>
      </c>
      <c r="B252" t="s">
        <v>23</v>
      </c>
      <c r="C252">
        <v>488</v>
      </c>
      <c r="D252">
        <v>478</v>
      </c>
      <c r="E252">
        <v>542</v>
      </c>
      <c r="F252">
        <v>531</v>
      </c>
      <c r="G252">
        <v>560</v>
      </c>
      <c r="H252">
        <f t="shared" ref="H252:H315" si="28">(C252-D252)/D252</f>
        <v>2.0920502092050208E-2</v>
      </c>
      <c r="I252">
        <f t="shared" ref="I252:I315" si="29">(D252-E252)/E252</f>
        <v>-0.11808118081180811</v>
      </c>
      <c r="J252">
        <f t="shared" ref="J252:J313" si="30">(E252-F252)/F252</f>
        <v>2.0715630885122412E-2</v>
      </c>
      <c r="K252">
        <f t="shared" ref="K252:K315" si="31">IF(G252&gt;0,(F252-G252)/G252,0)</f>
        <v>-5.1785714285714289E-2</v>
      </c>
      <c r="L252">
        <f t="shared" si="26"/>
        <v>5.7838024145568011E-2</v>
      </c>
    </row>
    <row r="253" spans="1:12">
      <c r="A253" t="s">
        <v>2371</v>
      </c>
      <c r="B253" t="s">
        <v>23</v>
      </c>
      <c r="C253">
        <v>13222</v>
      </c>
      <c r="D253">
        <v>11123</v>
      </c>
      <c r="E253">
        <v>6767</v>
      </c>
      <c r="F253">
        <v>6245</v>
      </c>
      <c r="G253">
        <v>6166</v>
      </c>
      <c r="H253">
        <f t="shared" si="28"/>
        <v>0.18870808235188349</v>
      </c>
      <c r="I253">
        <f t="shared" si="29"/>
        <v>0.64371213240727054</v>
      </c>
      <c r="J253">
        <f t="shared" si="30"/>
        <v>8.3586869495596475E-2</v>
      </c>
      <c r="K253">
        <f t="shared" si="31"/>
        <v>1.2812195913071683E-2</v>
      </c>
      <c r="L253">
        <f t="shared" si="26"/>
        <v>0.24568814229962421</v>
      </c>
    </row>
    <row r="254" spans="1:12">
      <c r="A254" t="s">
        <v>2372</v>
      </c>
      <c r="B254" t="s">
        <v>23</v>
      </c>
      <c r="C254">
        <v>12859</v>
      </c>
      <c r="D254">
        <v>12326</v>
      </c>
      <c r="E254">
        <v>16333</v>
      </c>
      <c r="F254">
        <v>6645</v>
      </c>
      <c r="G254">
        <v>6664</v>
      </c>
      <c r="H254">
        <f t="shared" si="28"/>
        <v>4.3241927632646442E-2</v>
      </c>
      <c r="I254">
        <f t="shared" si="29"/>
        <v>-0.24533153737831384</v>
      </c>
      <c r="J254">
        <f t="shared" si="30"/>
        <v>1.4579382994732881</v>
      </c>
      <c r="K254">
        <f t="shared" si="31"/>
        <v>-2.8511404561824731E-3</v>
      </c>
      <c r="L254">
        <f t="shared" si="26"/>
        <v>0.66991583930197907</v>
      </c>
    </row>
    <row r="255" spans="1:12">
      <c r="A255" t="s">
        <v>2373</v>
      </c>
      <c r="B255" t="s">
        <v>23</v>
      </c>
      <c r="C255">
        <v>4767</v>
      </c>
      <c r="D255">
        <v>4470</v>
      </c>
      <c r="E255">
        <v>4480</v>
      </c>
      <c r="F255">
        <v>4486</v>
      </c>
      <c r="G255">
        <v>4454</v>
      </c>
      <c r="H255">
        <f t="shared" si="28"/>
        <v>6.6442953020134227E-2</v>
      </c>
      <c r="I255">
        <f t="shared" si="29"/>
        <v>-2.232142857142857E-3</v>
      </c>
      <c r="J255">
        <f t="shared" si="30"/>
        <v>-1.3374944271065537E-3</v>
      </c>
      <c r="K255">
        <f t="shared" si="31"/>
        <v>7.1845532105972157E-3</v>
      </c>
      <c r="L255">
        <f t="shared" si="26"/>
        <v>2.8486965938909189E-2</v>
      </c>
    </row>
    <row r="256" spans="1:12">
      <c r="A256" t="s">
        <v>2374</v>
      </c>
      <c r="B256" t="s">
        <v>23</v>
      </c>
      <c r="C256">
        <v>856</v>
      </c>
      <c r="D256">
        <v>723</v>
      </c>
      <c r="E256">
        <v>576</v>
      </c>
      <c r="F256">
        <v>452</v>
      </c>
      <c r="G256">
        <v>2608</v>
      </c>
      <c r="H256">
        <f t="shared" si="28"/>
        <v>0.1839557399723375</v>
      </c>
      <c r="I256">
        <f t="shared" si="29"/>
        <v>0.25520833333333331</v>
      </c>
      <c r="J256">
        <f t="shared" si="30"/>
        <v>0.27433628318584069</v>
      </c>
      <c r="K256">
        <f t="shared" si="31"/>
        <v>-0.82668711656441718</v>
      </c>
      <c r="L256">
        <f t="shared" si="26"/>
        <v>0.46217966797918797</v>
      </c>
    </row>
    <row r="257" spans="1:12">
      <c r="A257" t="s">
        <v>2375</v>
      </c>
      <c r="B257" t="s">
        <v>23</v>
      </c>
      <c r="C257">
        <v>3267</v>
      </c>
      <c r="D257">
        <v>2958</v>
      </c>
      <c r="E257">
        <v>2655</v>
      </c>
      <c r="F257">
        <v>1735</v>
      </c>
      <c r="G257">
        <v>2433</v>
      </c>
      <c r="H257">
        <f t="shared" si="28"/>
        <v>0.10446247464503043</v>
      </c>
      <c r="I257">
        <f t="shared" si="29"/>
        <v>0.11412429378531073</v>
      </c>
      <c r="J257">
        <f t="shared" si="30"/>
        <v>0.53025936599423629</v>
      </c>
      <c r="K257">
        <f t="shared" si="31"/>
        <v>-0.2868886148787505</v>
      </c>
      <c r="L257">
        <f t="shared" si="26"/>
        <v>0.28899206223804125</v>
      </c>
    </row>
    <row r="258" spans="1:12">
      <c r="A258" t="s">
        <v>2376</v>
      </c>
      <c r="B258" t="s">
        <v>23</v>
      </c>
      <c r="C258">
        <v>3795</v>
      </c>
      <c r="D258">
        <v>2849</v>
      </c>
      <c r="E258">
        <v>3235</v>
      </c>
      <c r="F258">
        <v>3325</v>
      </c>
      <c r="G258">
        <v>3364</v>
      </c>
      <c r="H258">
        <f t="shared" si="28"/>
        <v>0.33204633204633205</v>
      </c>
      <c r="I258">
        <f t="shared" si="29"/>
        <v>-0.11931993817619783</v>
      </c>
      <c r="J258">
        <f t="shared" si="30"/>
        <v>-2.7067669172932331E-2</v>
      </c>
      <c r="K258">
        <f t="shared" si="31"/>
        <v>-1.159334126040428E-2</v>
      </c>
      <c r="L258">
        <f t="shared" si="26"/>
        <v>0.17159865174301367</v>
      </c>
    </row>
    <row r="259" spans="1:12">
      <c r="A259" t="s">
        <v>2377</v>
      </c>
      <c r="B259" t="s">
        <v>23</v>
      </c>
      <c r="C259">
        <v>3375</v>
      </c>
      <c r="D259">
        <v>2967</v>
      </c>
      <c r="E259">
        <v>2638</v>
      </c>
      <c r="F259">
        <v>2324</v>
      </c>
      <c r="G259">
        <v>2067</v>
      </c>
      <c r="H259">
        <f t="shared" si="28"/>
        <v>0.13751263902932254</v>
      </c>
      <c r="I259">
        <f t="shared" si="29"/>
        <v>0.12471569370735405</v>
      </c>
      <c r="J259">
        <f t="shared" si="30"/>
        <v>0.1351118760757315</v>
      </c>
      <c r="K259">
        <f t="shared" si="31"/>
        <v>0.12433478471214321</v>
      </c>
      <c r="L259">
        <f t="shared" ref="L259:L322" si="32">STDEVP(H259:K259)</f>
        <v>5.9558412215231608E-3</v>
      </c>
    </row>
    <row r="260" spans="1:12">
      <c r="A260" t="s">
        <v>2378</v>
      </c>
      <c r="B260" t="s">
        <v>23</v>
      </c>
      <c r="C260">
        <v>60</v>
      </c>
      <c r="D260">
        <v>316</v>
      </c>
      <c r="E260">
        <v>305</v>
      </c>
      <c r="F260">
        <v>282</v>
      </c>
      <c r="G260">
        <v>230</v>
      </c>
      <c r="H260">
        <f t="shared" si="28"/>
        <v>-0.810126582278481</v>
      </c>
      <c r="I260">
        <f t="shared" si="29"/>
        <v>3.6065573770491806E-2</v>
      </c>
      <c r="J260">
        <f t="shared" si="30"/>
        <v>8.1560283687943269E-2</v>
      </c>
      <c r="K260">
        <f t="shared" si="31"/>
        <v>0.22608695652173913</v>
      </c>
      <c r="L260">
        <f t="shared" si="32"/>
        <v>0.40650576437966141</v>
      </c>
    </row>
    <row r="261" spans="1:12">
      <c r="A261" t="s">
        <v>2379</v>
      </c>
      <c r="B261" t="s">
        <v>23</v>
      </c>
      <c r="C261">
        <v>2676</v>
      </c>
      <c r="D261">
        <v>3115</v>
      </c>
      <c r="E261">
        <v>2174</v>
      </c>
      <c r="F261">
        <v>1786</v>
      </c>
      <c r="G261">
        <v>1322</v>
      </c>
      <c r="H261">
        <f t="shared" si="28"/>
        <v>-0.14093097913322633</v>
      </c>
      <c r="I261">
        <f t="shared" si="29"/>
        <v>0.4328426862925483</v>
      </c>
      <c r="J261">
        <f t="shared" si="30"/>
        <v>0.21724524076147816</v>
      </c>
      <c r="K261">
        <f t="shared" si="31"/>
        <v>0.35098335854765506</v>
      </c>
      <c r="L261">
        <f t="shared" si="32"/>
        <v>0.2194531885530441</v>
      </c>
    </row>
    <row r="262" spans="1:12">
      <c r="A262" t="s">
        <v>2380</v>
      </c>
      <c r="B262" t="s">
        <v>23</v>
      </c>
      <c r="C262">
        <v>3694</v>
      </c>
      <c r="D262">
        <v>4653</v>
      </c>
      <c r="E262">
        <v>4331</v>
      </c>
      <c r="F262">
        <v>1150</v>
      </c>
      <c r="G262">
        <v>1207</v>
      </c>
      <c r="H262">
        <f t="shared" si="28"/>
        <v>-0.20610358908231249</v>
      </c>
      <c r="I262">
        <f t="shared" si="29"/>
        <v>7.4347725698453007E-2</v>
      </c>
      <c r="J262">
        <f t="shared" si="30"/>
        <v>2.7660869565217392</v>
      </c>
      <c r="K262">
        <f t="shared" si="31"/>
        <v>-4.7224523612261808E-2</v>
      </c>
      <c r="L262">
        <f t="shared" si="32"/>
        <v>1.2276189738573808</v>
      </c>
    </row>
    <row r="263" spans="1:12">
      <c r="A263" t="s">
        <v>2381</v>
      </c>
      <c r="B263" t="s">
        <v>23</v>
      </c>
      <c r="C263">
        <v>6060</v>
      </c>
      <c r="D263">
        <v>6232</v>
      </c>
      <c r="E263">
        <v>5971</v>
      </c>
      <c r="F263">
        <v>5938</v>
      </c>
      <c r="G263">
        <v>5940</v>
      </c>
      <c r="H263">
        <f t="shared" si="28"/>
        <v>-2.7599486521181001E-2</v>
      </c>
      <c r="I263">
        <f t="shared" si="29"/>
        <v>4.3711271143862002E-2</v>
      </c>
      <c r="J263">
        <f t="shared" si="30"/>
        <v>5.5574267430111152E-3</v>
      </c>
      <c r="K263">
        <f t="shared" si="31"/>
        <v>-3.3670033670033672E-4</v>
      </c>
      <c r="L263">
        <f t="shared" si="32"/>
        <v>2.5444234286303598E-2</v>
      </c>
    </row>
    <row r="264" spans="1:12">
      <c r="A264" t="s">
        <v>2382</v>
      </c>
      <c r="B264" t="s">
        <v>23</v>
      </c>
      <c r="C264">
        <v>596</v>
      </c>
      <c r="D264">
        <v>606</v>
      </c>
      <c r="E264">
        <v>640</v>
      </c>
      <c r="F264">
        <v>642</v>
      </c>
      <c r="G264">
        <v>583</v>
      </c>
      <c r="H264">
        <f t="shared" si="28"/>
        <v>-1.65016501650165E-2</v>
      </c>
      <c r="I264">
        <f t="shared" si="29"/>
        <v>-5.3124999999999999E-2</v>
      </c>
      <c r="J264">
        <f t="shared" si="30"/>
        <v>-3.1152647975077881E-3</v>
      </c>
      <c r="K264">
        <f t="shared" si="31"/>
        <v>0.10120068610634649</v>
      </c>
      <c r="L264">
        <f t="shared" si="32"/>
        <v>5.7322287141582939E-2</v>
      </c>
    </row>
    <row r="265" spans="1:12">
      <c r="A265" t="s">
        <v>2383</v>
      </c>
      <c r="B265" t="s">
        <v>23</v>
      </c>
      <c r="C265">
        <v>10975</v>
      </c>
      <c r="D265">
        <v>10909</v>
      </c>
      <c r="E265">
        <v>10636</v>
      </c>
      <c r="F265">
        <v>10886</v>
      </c>
      <c r="G265">
        <v>11871</v>
      </c>
      <c r="H265">
        <f t="shared" si="28"/>
        <v>6.0500504170868091E-3</v>
      </c>
      <c r="I265">
        <f t="shared" si="29"/>
        <v>2.5667544189544943E-2</v>
      </c>
      <c r="J265">
        <f t="shared" si="30"/>
        <v>-2.2965276501929085E-2</v>
      </c>
      <c r="K265">
        <f t="shared" si="31"/>
        <v>-8.297531800185326E-2</v>
      </c>
      <c r="L265">
        <f t="shared" si="32"/>
        <v>4.1019720344784044E-2</v>
      </c>
    </row>
    <row r="266" spans="1:12">
      <c r="A266" t="s">
        <v>2384</v>
      </c>
      <c r="B266" t="s">
        <v>23</v>
      </c>
      <c r="C266">
        <v>3424</v>
      </c>
      <c r="D266">
        <v>2483</v>
      </c>
      <c r="E266">
        <v>2484</v>
      </c>
      <c r="F266">
        <v>2584</v>
      </c>
      <c r="G266">
        <v>2607</v>
      </c>
      <c r="H266">
        <f t="shared" si="28"/>
        <v>0.37897704389850989</v>
      </c>
      <c r="I266">
        <f t="shared" si="29"/>
        <v>-4.0257648953301127E-4</v>
      </c>
      <c r="J266">
        <f t="shared" si="30"/>
        <v>-3.8699690402476783E-2</v>
      </c>
      <c r="K266">
        <f t="shared" si="31"/>
        <v>-8.8224012274645183E-3</v>
      </c>
      <c r="L266">
        <f t="shared" si="32"/>
        <v>0.1716102734346876</v>
      </c>
    </row>
    <row r="267" spans="1:12">
      <c r="A267" t="s">
        <v>2385</v>
      </c>
      <c r="B267" t="s">
        <v>23</v>
      </c>
      <c r="C267">
        <v>841</v>
      </c>
      <c r="D267">
        <v>892</v>
      </c>
      <c r="E267">
        <v>934</v>
      </c>
      <c r="F267">
        <v>996</v>
      </c>
      <c r="G267">
        <v>1041</v>
      </c>
      <c r="H267">
        <f t="shared" si="28"/>
        <v>-5.717488789237668E-2</v>
      </c>
      <c r="I267">
        <f t="shared" si="29"/>
        <v>-4.4967880085653104E-2</v>
      </c>
      <c r="J267">
        <f t="shared" si="30"/>
        <v>-6.224899598393574E-2</v>
      </c>
      <c r="K267">
        <f t="shared" si="31"/>
        <v>-4.3227665706051875E-2</v>
      </c>
      <c r="L267">
        <f t="shared" si="32"/>
        <v>8.0341417461284002E-3</v>
      </c>
    </row>
    <row r="268" spans="1:12">
      <c r="A268" t="s">
        <v>2386</v>
      </c>
      <c r="B268" t="s">
        <v>23</v>
      </c>
      <c r="C268">
        <v>1508</v>
      </c>
      <c r="D268">
        <v>1551</v>
      </c>
      <c r="E268">
        <v>1665</v>
      </c>
      <c r="F268">
        <v>1776</v>
      </c>
      <c r="G268">
        <v>2094</v>
      </c>
      <c r="H268">
        <f t="shared" si="28"/>
        <v>-2.7724049000644745E-2</v>
      </c>
      <c r="I268">
        <f t="shared" si="29"/>
        <v>-6.8468468468468463E-2</v>
      </c>
      <c r="J268">
        <f t="shared" si="30"/>
        <v>-6.25E-2</v>
      </c>
      <c r="K268">
        <f t="shared" si="31"/>
        <v>-0.15186246418338109</v>
      </c>
      <c r="L268">
        <f t="shared" si="32"/>
        <v>4.5590330493321847E-2</v>
      </c>
    </row>
    <row r="269" spans="1:12">
      <c r="A269" t="s">
        <v>2387</v>
      </c>
      <c r="B269" t="s">
        <v>23</v>
      </c>
      <c r="C269">
        <v>2706</v>
      </c>
      <c r="D269">
        <v>2651</v>
      </c>
      <c r="E269">
        <v>2345</v>
      </c>
      <c r="F269">
        <v>2094</v>
      </c>
      <c r="G269">
        <v>1970</v>
      </c>
      <c r="H269">
        <f t="shared" si="28"/>
        <v>2.0746887966804978E-2</v>
      </c>
      <c r="I269">
        <f t="shared" si="29"/>
        <v>0.13049040511727078</v>
      </c>
      <c r="J269">
        <f t="shared" si="30"/>
        <v>0.11986628462273162</v>
      </c>
      <c r="K269">
        <f t="shared" si="31"/>
        <v>6.2944162436548226E-2</v>
      </c>
      <c r="L269">
        <f t="shared" si="32"/>
        <v>4.4415931230674909E-2</v>
      </c>
    </row>
    <row r="270" spans="1:12">
      <c r="A270" t="s">
        <v>2388</v>
      </c>
      <c r="B270" t="s">
        <v>23</v>
      </c>
      <c r="C270">
        <v>177</v>
      </c>
      <c r="D270">
        <v>171</v>
      </c>
      <c r="E270">
        <v>133</v>
      </c>
      <c r="F270">
        <v>144</v>
      </c>
      <c r="G270">
        <v>898</v>
      </c>
      <c r="H270">
        <f t="shared" si="28"/>
        <v>3.5087719298245612E-2</v>
      </c>
      <c r="I270">
        <f t="shared" si="29"/>
        <v>0.2857142857142857</v>
      </c>
      <c r="J270">
        <f t="shared" si="30"/>
        <v>-7.6388888888888895E-2</v>
      </c>
      <c r="K270">
        <f t="shared" si="31"/>
        <v>-0.83964365256124718</v>
      </c>
      <c r="L270">
        <f t="shared" si="32"/>
        <v>0.41985880926267899</v>
      </c>
    </row>
    <row r="271" spans="1:12">
      <c r="A271" t="s">
        <v>2389</v>
      </c>
      <c r="B271" t="s">
        <v>23</v>
      </c>
      <c r="C271">
        <v>1782</v>
      </c>
      <c r="D271">
        <v>1972</v>
      </c>
      <c r="E271">
        <v>1861</v>
      </c>
      <c r="F271">
        <v>1720</v>
      </c>
      <c r="G271">
        <v>1692</v>
      </c>
      <c r="H271">
        <f t="shared" si="28"/>
        <v>-9.6348884381338748E-2</v>
      </c>
      <c r="I271">
        <f t="shared" si="29"/>
        <v>5.964535196131112E-2</v>
      </c>
      <c r="J271">
        <f t="shared" si="30"/>
        <v>8.1976744186046516E-2</v>
      </c>
      <c r="K271">
        <f t="shared" si="31"/>
        <v>1.6548463356973995E-2</v>
      </c>
      <c r="L271">
        <f t="shared" si="32"/>
        <v>6.8700862222001377E-2</v>
      </c>
    </row>
    <row r="272" spans="1:12">
      <c r="A272" t="s">
        <v>2390</v>
      </c>
      <c r="B272" t="s">
        <v>23</v>
      </c>
      <c r="C272">
        <v>3079</v>
      </c>
      <c r="D272">
        <v>3164</v>
      </c>
      <c r="E272">
        <v>3119</v>
      </c>
      <c r="F272">
        <v>3079</v>
      </c>
      <c r="G272">
        <v>3058</v>
      </c>
      <c r="H272">
        <f t="shared" si="28"/>
        <v>-2.6864728192161822E-2</v>
      </c>
      <c r="I272">
        <f t="shared" si="29"/>
        <v>1.4427701186277652E-2</v>
      </c>
      <c r="J272">
        <f t="shared" si="30"/>
        <v>1.2991230919129588E-2</v>
      </c>
      <c r="K272">
        <f t="shared" si="31"/>
        <v>6.8672334859385216E-3</v>
      </c>
      <c r="L272">
        <f t="shared" si="32"/>
        <v>1.6822854437017327E-2</v>
      </c>
    </row>
    <row r="273" spans="1:12">
      <c r="A273" t="s">
        <v>2391</v>
      </c>
      <c r="B273" t="s">
        <v>23</v>
      </c>
      <c r="C273">
        <v>25796</v>
      </c>
      <c r="D273">
        <v>26119</v>
      </c>
      <c r="E273">
        <v>25186</v>
      </c>
      <c r="F273">
        <v>18344</v>
      </c>
      <c r="G273">
        <v>12340</v>
      </c>
      <c r="H273">
        <f t="shared" si="28"/>
        <v>-1.2366476511351889E-2</v>
      </c>
      <c r="I273">
        <f t="shared" si="29"/>
        <v>3.7044389740331932E-2</v>
      </c>
      <c r="J273">
        <f t="shared" si="30"/>
        <v>0.37298299171391192</v>
      </c>
      <c r="K273">
        <f t="shared" si="31"/>
        <v>0.48654781199351704</v>
      </c>
      <c r="L273">
        <f t="shared" si="32"/>
        <v>0.21325690975880221</v>
      </c>
    </row>
    <row r="274" spans="1:12">
      <c r="A274" t="s">
        <v>2392</v>
      </c>
      <c r="B274" t="s">
        <v>23</v>
      </c>
      <c r="C274">
        <v>47778</v>
      </c>
      <c r="D274">
        <v>47590</v>
      </c>
      <c r="E274">
        <v>42236</v>
      </c>
      <c r="F274">
        <v>40852</v>
      </c>
      <c r="G274">
        <v>41173</v>
      </c>
      <c r="H274">
        <f t="shared" si="28"/>
        <v>3.9504097499474681E-3</v>
      </c>
      <c r="I274">
        <f t="shared" si="29"/>
        <v>0.12676389809641064</v>
      </c>
      <c r="J274">
        <f t="shared" si="30"/>
        <v>3.3878390286889257E-2</v>
      </c>
      <c r="K274">
        <f t="shared" si="31"/>
        <v>-7.7963714084472837E-3</v>
      </c>
      <c r="L274">
        <f t="shared" si="32"/>
        <v>5.2789554636218844E-2</v>
      </c>
    </row>
    <row r="275" spans="1:12">
      <c r="A275" t="s">
        <v>2393</v>
      </c>
      <c r="B275" t="s">
        <v>23</v>
      </c>
      <c r="C275">
        <v>1044</v>
      </c>
      <c r="D275">
        <v>994</v>
      </c>
      <c r="E275">
        <v>781</v>
      </c>
      <c r="F275">
        <v>819</v>
      </c>
      <c r="G275">
        <v>781</v>
      </c>
      <c r="H275">
        <f t="shared" si="28"/>
        <v>5.030181086519115E-2</v>
      </c>
      <c r="I275">
        <f t="shared" si="29"/>
        <v>0.27272727272727271</v>
      </c>
      <c r="J275">
        <f t="shared" si="30"/>
        <v>-4.63980463980464E-2</v>
      </c>
      <c r="K275">
        <f t="shared" si="31"/>
        <v>4.8655569782330349E-2</v>
      </c>
      <c r="L275">
        <f t="shared" si="32"/>
        <v>0.11723665859742936</v>
      </c>
    </row>
    <row r="276" spans="1:12">
      <c r="A276" t="s">
        <v>2394</v>
      </c>
      <c r="B276" t="s">
        <v>23</v>
      </c>
      <c r="C276">
        <v>2419</v>
      </c>
      <c r="D276">
        <v>2488</v>
      </c>
      <c r="E276">
        <v>2060</v>
      </c>
      <c r="F276">
        <v>1703</v>
      </c>
      <c r="G276">
        <v>1740</v>
      </c>
      <c r="H276">
        <f t="shared" si="28"/>
        <v>-2.7733118971061094E-2</v>
      </c>
      <c r="I276">
        <f t="shared" si="29"/>
        <v>0.20776699029126214</v>
      </c>
      <c r="J276">
        <f t="shared" si="30"/>
        <v>0.20963006459189665</v>
      </c>
      <c r="K276">
        <f t="shared" si="31"/>
        <v>-2.1264367816091954E-2</v>
      </c>
      <c r="L276">
        <f t="shared" si="32"/>
        <v>0.11662292336698044</v>
      </c>
    </row>
    <row r="277" spans="1:12">
      <c r="A277" t="s">
        <v>2395</v>
      </c>
      <c r="B277" t="s">
        <v>23</v>
      </c>
      <c r="C277">
        <v>2490</v>
      </c>
      <c r="D277">
        <v>2138</v>
      </c>
      <c r="E277">
        <v>1868</v>
      </c>
      <c r="F277">
        <v>1369</v>
      </c>
      <c r="G277">
        <v>897</v>
      </c>
      <c r="H277">
        <f t="shared" si="28"/>
        <v>0.1646398503274088</v>
      </c>
      <c r="I277">
        <f t="shared" si="29"/>
        <v>0.14453961456102785</v>
      </c>
      <c r="J277">
        <f t="shared" si="30"/>
        <v>0.36449963476990505</v>
      </c>
      <c r="K277">
        <f t="shared" si="31"/>
        <v>0.52619843924191745</v>
      </c>
      <c r="L277">
        <f t="shared" si="32"/>
        <v>0.15637793531375388</v>
      </c>
    </row>
    <row r="278" spans="1:12">
      <c r="A278" t="s">
        <v>2396</v>
      </c>
      <c r="B278" t="s">
        <v>23</v>
      </c>
      <c r="C278">
        <v>1224</v>
      </c>
      <c r="D278">
        <v>817</v>
      </c>
      <c r="E278">
        <v>672</v>
      </c>
      <c r="F278">
        <v>642</v>
      </c>
      <c r="G278">
        <v>564</v>
      </c>
      <c r="H278">
        <f t="shared" si="28"/>
        <v>0.49816401468788252</v>
      </c>
      <c r="I278">
        <f t="shared" si="29"/>
        <v>0.21577380952380953</v>
      </c>
      <c r="J278">
        <f t="shared" si="30"/>
        <v>4.6728971962616821E-2</v>
      </c>
      <c r="K278">
        <f t="shared" si="31"/>
        <v>0.13829787234042554</v>
      </c>
      <c r="L278">
        <f t="shared" si="32"/>
        <v>0.16882035711925128</v>
      </c>
    </row>
    <row r="279" spans="1:12">
      <c r="A279" t="s">
        <v>2397</v>
      </c>
      <c r="B279" t="s">
        <v>23</v>
      </c>
      <c r="C279">
        <v>751</v>
      </c>
      <c r="D279">
        <v>874</v>
      </c>
      <c r="E279">
        <v>819</v>
      </c>
      <c r="F279">
        <v>766</v>
      </c>
      <c r="G279">
        <v>0</v>
      </c>
      <c r="H279">
        <f t="shared" si="28"/>
        <v>-0.14073226544622425</v>
      </c>
      <c r="I279">
        <f t="shared" si="29"/>
        <v>6.7155067155067152E-2</v>
      </c>
      <c r="J279">
        <f t="shared" ref="J279" si="33">IF(F279&gt;0,(E279-F279)/F279,0)</f>
        <v>6.919060052219321E-2</v>
      </c>
      <c r="K279">
        <f t="shared" si="31"/>
        <v>0</v>
      </c>
      <c r="L279">
        <f t="shared" si="32"/>
        <v>8.5290536143896353E-2</v>
      </c>
    </row>
    <row r="280" spans="1:12">
      <c r="A280" t="s">
        <v>2398</v>
      </c>
      <c r="B280" t="s">
        <v>23</v>
      </c>
      <c r="C280">
        <v>1445</v>
      </c>
      <c r="D280">
        <v>1707</v>
      </c>
      <c r="E280">
        <v>2040</v>
      </c>
      <c r="F280">
        <v>1843</v>
      </c>
      <c r="G280">
        <v>1733</v>
      </c>
      <c r="H280">
        <f t="shared" si="28"/>
        <v>-0.15348564733450498</v>
      </c>
      <c r="I280">
        <f t="shared" si="29"/>
        <v>-0.16323529411764706</v>
      </c>
      <c r="J280">
        <f t="shared" si="30"/>
        <v>0.1068909386869235</v>
      </c>
      <c r="K280">
        <f t="shared" si="31"/>
        <v>6.3473744950952107E-2</v>
      </c>
      <c r="L280">
        <f t="shared" si="32"/>
        <v>0.12278350429158552</v>
      </c>
    </row>
    <row r="281" spans="1:12">
      <c r="A281" t="s">
        <v>2399</v>
      </c>
      <c r="B281" t="s">
        <v>23</v>
      </c>
      <c r="C281">
        <v>2073</v>
      </c>
      <c r="D281">
        <v>2297</v>
      </c>
      <c r="E281">
        <v>1528</v>
      </c>
      <c r="F281">
        <v>1119</v>
      </c>
      <c r="G281">
        <v>1370</v>
      </c>
      <c r="H281">
        <f t="shared" si="28"/>
        <v>-9.7518502394427511E-2</v>
      </c>
      <c r="I281">
        <f t="shared" si="29"/>
        <v>0.50327225130890052</v>
      </c>
      <c r="J281">
        <f t="shared" si="30"/>
        <v>0.36550491510277033</v>
      </c>
      <c r="K281">
        <f t="shared" si="31"/>
        <v>-0.18321167883211678</v>
      </c>
      <c r="L281">
        <f t="shared" si="32"/>
        <v>0.29304580071859843</v>
      </c>
    </row>
    <row r="282" spans="1:12">
      <c r="A282" t="s">
        <v>2400</v>
      </c>
      <c r="B282" t="s">
        <v>23</v>
      </c>
      <c r="C282">
        <v>587</v>
      </c>
      <c r="D282">
        <v>561</v>
      </c>
      <c r="E282">
        <v>513</v>
      </c>
      <c r="F282">
        <v>429</v>
      </c>
      <c r="G282">
        <v>295</v>
      </c>
      <c r="H282">
        <f t="shared" si="28"/>
        <v>4.6345811051693407E-2</v>
      </c>
      <c r="I282">
        <f t="shared" si="29"/>
        <v>9.3567251461988299E-2</v>
      </c>
      <c r="J282">
        <f t="shared" si="30"/>
        <v>0.19580419580419581</v>
      </c>
      <c r="K282">
        <f t="shared" si="31"/>
        <v>0.45423728813559322</v>
      </c>
      <c r="L282">
        <f t="shared" si="32"/>
        <v>0.15777081115487493</v>
      </c>
    </row>
    <row r="283" spans="1:12">
      <c r="A283" t="s">
        <v>2401</v>
      </c>
      <c r="B283" t="s">
        <v>23</v>
      </c>
      <c r="C283">
        <v>26762</v>
      </c>
      <c r="D283">
        <v>23854</v>
      </c>
      <c r="E283">
        <v>20329</v>
      </c>
      <c r="F283">
        <v>16958</v>
      </c>
      <c r="G283">
        <v>13986</v>
      </c>
      <c r="H283">
        <f t="shared" si="28"/>
        <v>0.12190827534166178</v>
      </c>
      <c r="I283">
        <f t="shared" si="29"/>
        <v>0.1733976093265778</v>
      </c>
      <c r="J283">
        <f t="shared" si="30"/>
        <v>0.19878523410779572</v>
      </c>
      <c r="K283">
        <f t="shared" si="31"/>
        <v>0.21249821249821249</v>
      </c>
      <c r="L283">
        <f t="shared" si="32"/>
        <v>3.4577078258328849E-2</v>
      </c>
    </row>
    <row r="284" spans="1:12">
      <c r="A284" t="s">
        <v>2402</v>
      </c>
      <c r="B284" t="s">
        <v>23</v>
      </c>
      <c r="C284">
        <v>21744</v>
      </c>
      <c r="D284">
        <v>17730</v>
      </c>
      <c r="E284">
        <v>14763</v>
      </c>
      <c r="F284">
        <v>11613</v>
      </c>
      <c r="G284">
        <v>9291</v>
      </c>
      <c r="H284">
        <f t="shared" si="28"/>
        <v>0.22639593908629441</v>
      </c>
      <c r="I284">
        <f t="shared" si="29"/>
        <v>0.20097541150172729</v>
      </c>
      <c r="J284">
        <f t="shared" si="30"/>
        <v>0.27124773960216997</v>
      </c>
      <c r="K284">
        <f t="shared" si="31"/>
        <v>0.24991927671940586</v>
      </c>
      <c r="L284">
        <f t="shared" si="32"/>
        <v>2.6220030527298058E-2</v>
      </c>
    </row>
    <row r="285" spans="1:12">
      <c r="A285" t="s">
        <v>2403</v>
      </c>
      <c r="B285" t="s">
        <v>23</v>
      </c>
      <c r="C285">
        <v>5030</v>
      </c>
      <c r="D285">
        <v>4049</v>
      </c>
      <c r="E285">
        <v>3825</v>
      </c>
      <c r="F285">
        <v>3555</v>
      </c>
      <c r="G285">
        <v>3661</v>
      </c>
      <c r="H285">
        <f t="shared" si="28"/>
        <v>0.24228204494937022</v>
      </c>
      <c r="I285">
        <f t="shared" si="29"/>
        <v>5.8562091503267973E-2</v>
      </c>
      <c r="J285">
        <f t="shared" si="30"/>
        <v>7.5949367088607597E-2</v>
      </c>
      <c r="K285">
        <f t="shared" si="31"/>
        <v>-2.895383774924884E-2</v>
      </c>
      <c r="L285">
        <f t="shared" si="32"/>
        <v>9.8092597418311389E-2</v>
      </c>
    </row>
    <row r="286" spans="1:12">
      <c r="A286" t="s">
        <v>2404</v>
      </c>
      <c r="B286" t="s">
        <v>23</v>
      </c>
      <c r="C286">
        <v>2410</v>
      </c>
      <c r="D286">
        <v>2337</v>
      </c>
      <c r="E286">
        <v>1981</v>
      </c>
      <c r="F286">
        <v>1917</v>
      </c>
      <c r="G286">
        <v>1953</v>
      </c>
      <c r="H286">
        <f t="shared" si="28"/>
        <v>3.1236628155755241E-2</v>
      </c>
      <c r="I286">
        <f t="shared" si="29"/>
        <v>0.17970721857647654</v>
      </c>
      <c r="J286">
        <f t="shared" si="30"/>
        <v>3.3385498174230567E-2</v>
      </c>
      <c r="K286">
        <f t="shared" si="31"/>
        <v>-1.8433179723502304E-2</v>
      </c>
      <c r="L286">
        <f t="shared" si="32"/>
        <v>7.4107212181074411E-2</v>
      </c>
    </row>
    <row r="287" spans="1:12">
      <c r="A287" t="s">
        <v>2405</v>
      </c>
      <c r="B287" t="s">
        <v>23</v>
      </c>
      <c r="C287">
        <v>510</v>
      </c>
      <c r="D287">
        <v>508</v>
      </c>
      <c r="E287">
        <v>463</v>
      </c>
      <c r="F287">
        <v>413</v>
      </c>
      <c r="G287">
        <v>382</v>
      </c>
      <c r="H287">
        <f t="shared" si="28"/>
        <v>3.937007874015748E-3</v>
      </c>
      <c r="I287">
        <f t="shared" si="29"/>
        <v>9.719222462203024E-2</v>
      </c>
      <c r="J287">
        <f t="shared" si="30"/>
        <v>0.12106537530266344</v>
      </c>
      <c r="K287">
        <f t="shared" si="31"/>
        <v>8.1151832460732987E-2</v>
      </c>
      <c r="L287">
        <f t="shared" si="32"/>
        <v>4.3873419807356033E-2</v>
      </c>
    </row>
    <row r="288" spans="1:12">
      <c r="A288" t="s">
        <v>2406</v>
      </c>
      <c r="B288" t="s">
        <v>23</v>
      </c>
      <c r="C288">
        <v>2983</v>
      </c>
      <c r="D288">
        <v>2880</v>
      </c>
      <c r="E288">
        <v>2700</v>
      </c>
      <c r="F288">
        <v>2554</v>
      </c>
      <c r="G288">
        <v>2674</v>
      </c>
      <c r="H288">
        <f t="shared" si="28"/>
        <v>3.5763888888888887E-2</v>
      </c>
      <c r="I288">
        <f t="shared" si="29"/>
        <v>6.6666666666666666E-2</v>
      </c>
      <c r="J288">
        <f t="shared" si="30"/>
        <v>5.7165231010180111E-2</v>
      </c>
      <c r="K288">
        <f t="shared" si="31"/>
        <v>-4.4876589379207181E-2</v>
      </c>
      <c r="L288">
        <f t="shared" si="32"/>
        <v>4.3917959176395197E-2</v>
      </c>
    </row>
    <row r="289" spans="1:12">
      <c r="A289" t="s">
        <v>2407</v>
      </c>
      <c r="B289" t="s">
        <v>23</v>
      </c>
      <c r="C289">
        <v>4215</v>
      </c>
      <c r="D289">
        <v>3590</v>
      </c>
      <c r="E289">
        <v>2575</v>
      </c>
      <c r="F289">
        <v>1900</v>
      </c>
      <c r="G289">
        <v>1763</v>
      </c>
      <c r="H289">
        <f t="shared" si="28"/>
        <v>0.17409470752089137</v>
      </c>
      <c r="I289">
        <f t="shared" si="29"/>
        <v>0.39417475728155338</v>
      </c>
      <c r="J289">
        <f t="shared" si="30"/>
        <v>0.35526315789473684</v>
      </c>
      <c r="K289">
        <f t="shared" si="31"/>
        <v>7.7708451503119683E-2</v>
      </c>
      <c r="L289">
        <f t="shared" si="32"/>
        <v>0.12972306954688739</v>
      </c>
    </row>
    <row r="290" spans="1:12">
      <c r="A290" t="s">
        <v>2408</v>
      </c>
      <c r="B290" t="s">
        <v>23</v>
      </c>
      <c r="C290">
        <v>1729</v>
      </c>
      <c r="D290">
        <v>1458</v>
      </c>
      <c r="E290">
        <v>1194</v>
      </c>
      <c r="F290">
        <v>1049</v>
      </c>
      <c r="G290">
        <v>923</v>
      </c>
      <c r="H290">
        <f t="shared" si="28"/>
        <v>0.18587105624142661</v>
      </c>
      <c r="I290">
        <f t="shared" si="29"/>
        <v>0.22110552763819097</v>
      </c>
      <c r="J290">
        <f t="shared" si="30"/>
        <v>0.13822688274547187</v>
      </c>
      <c r="K290">
        <f t="shared" si="31"/>
        <v>0.13651137594799567</v>
      </c>
      <c r="L290">
        <f t="shared" si="32"/>
        <v>3.5333939530925083E-2</v>
      </c>
    </row>
    <row r="291" spans="1:12">
      <c r="A291" t="s">
        <v>2409</v>
      </c>
      <c r="B291" t="s">
        <v>23</v>
      </c>
      <c r="C291">
        <v>1784</v>
      </c>
      <c r="D291">
        <v>1694</v>
      </c>
      <c r="E291">
        <v>1541</v>
      </c>
      <c r="F291">
        <v>1382</v>
      </c>
      <c r="G291">
        <v>1159</v>
      </c>
      <c r="H291">
        <f t="shared" si="28"/>
        <v>5.3128689492325853E-2</v>
      </c>
      <c r="I291">
        <f t="shared" si="29"/>
        <v>9.928617780661908E-2</v>
      </c>
      <c r="J291">
        <f t="shared" si="30"/>
        <v>0.1150506512301013</v>
      </c>
      <c r="K291">
        <f t="shared" si="31"/>
        <v>0.19240724762726488</v>
      </c>
      <c r="L291">
        <f t="shared" si="32"/>
        <v>5.0166880946310798E-2</v>
      </c>
    </row>
    <row r="292" spans="1:12">
      <c r="A292" t="s">
        <v>2410</v>
      </c>
      <c r="B292" t="s">
        <v>23</v>
      </c>
      <c r="C292">
        <v>298</v>
      </c>
      <c r="D292">
        <v>293</v>
      </c>
      <c r="E292">
        <v>284</v>
      </c>
      <c r="F292">
        <v>223</v>
      </c>
      <c r="G292">
        <v>176</v>
      </c>
      <c r="H292">
        <f t="shared" si="28"/>
        <v>1.7064846416382253E-2</v>
      </c>
      <c r="I292">
        <f t="shared" si="29"/>
        <v>3.1690140845070422E-2</v>
      </c>
      <c r="J292">
        <f t="shared" si="30"/>
        <v>0.273542600896861</v>
      </c>
      <c r="K292">
        <f t="shared" si="31"/>
        <v>0.26704545454545453</v>
      </c>
      <c r="L292">
        <f t="shared" si="32"/>
        <v>0.1230883806589487</v>
      </c>
    </row>
    <row r="293" spans="1:12">
      <c r="A293" t="s">
        <v>2411</v>
      </c>
      <c r="B293" t="s">
        <v>23</v>
      </c>
      <c r="C293">
        <v>2998</v>
      </c>
      <c r="D293">
        <v>2943</v>
      </c>
      <c r="E293">
        <v>3011</v>
      </c>
      <c r="F293">
        <v>3129</v>
      </c>
      <c r="G293">
        <v>3205</v>
      </c>
      <c r="H293">
        <f t="shared" si="28"/>
        <v>1.8688413183826028E-2</v>
      </c>
      <c r="I293">
        <f t="shared" si="29"/>
        <v>-2.2583859182995682E-2</v>
      </c>
      <c r="J293">
        <f t="shared" si="30"/>
        <v>-3.7711728986896773E-2</v>
      </c>
      <c r="K293">
        <f t="shared" si="31"/>
        <v>-2.3712948517940719E-2</v>
      </c>
      <c r="L293">
        <f t="shared" si="32"/>
        <v>2.1077750590834825E-2</v>
      </c>
    </row>
    <row r="294" spans="1:12">
      <c r="A294" t="s">
        <v>2412</v>
      </c>
      <c r="B294" t="s">
        <v>23</v>
      </c>
      <c r="C294">
        <v>1615</v>
      </c>
      <c r="D294">
        <v>1487</v>
      </c>
      <c r="E294">
        <v>1230</v>
      </c>
      <c r="F294">
        <v>1373</v>
      </c>
      <c r="G294">
        <v>1265</v>
      </c>
      <c r="H294">
        <f t="shared" si="28"/>
        <v>8.6079354404841962E-2</v>
      </c>
      <c r="I294">
        <f t="shared" si="29"/>
        <v>0.20894308943089432</v>
      </c>
      <c r="J294">
        <f t="shared" si="30"/>
        <v>-0.10415149308084487</v>
      </c>
      <c r="K294">
        <f t="shared" si="31"/>
        <v>8.5375494071146252E-2</v>
      </c>
      <c r="L294">
        <f t="shared" si="32"/>
        <v>0.11194346095773797</v>
      </c>
    </row>
    <row r="295" spans="1:12">
      <c r="A295" t="s">
        <v>2413</v>
      </c>
      <c r="B295" t="s">
        <v>23</v>
      </c>
      <c r="C295">
        <v>2268</v>
      </c>
      <c r="D295">
        <v>2006</v>
      </c>
      <c r="E295">
        <v>1443</v>
      </c>
      <c r="F295">
        <v>1273</v>
      </c>
      <c r="G295">
        <v>1312</v>
      </c>
      <c r="H295">
        <f t="shared" si="28"/>
        <v>0.13060817547357925</v>
      </c>
      <c r="I295">
        <f t="shared" si="29"/>
        <v>0.39015939015939016</v>
      </c>
      <c r="J295">
        <f t="shared" si="30"/>
        <v>0.13354281225451689</v>
      </c>
      <c r="K295">
        <f t="shared" si="31"/>
        <v>-2.972560975609756E-2</v>
      </c>
      <c r="L295">
        <f t="shared" si="32"/>
        <v>0.15039415436185202</v>
      </c>
    </row>
    <row r="296" spans="1:12">
      <c r="A296" t="s">
        <v>2414</v>
      </c>
      <c r="B296" t="s">
        <v>23</v>
      </c>
      <c r="C296">
        <v>2704</v>
      </c>
      <c r="D296">
        <v>2996</v>
      </c>
      <c r="E296">
        <v>2980</v>
      </c>
      <c r="F296">
        <v>3666</v>
      </c>
      <c r="G296">
        <v>3444</v>
      </c>
      <c r="H296">
        <f t="shared" si="28"/>
        <v>-9.7463284379172233E-2</v>
      </c>
      <c r="I296">
        <f t="shared" si="29"/>
        <v>5.3691275167785232E-3</v>
      </c>
      <c r="J296">
        <f t="shared" si="30"/>
        <v>-0.18712493180578288</v>
      </c>
      <c r="K296">
        <f t="shared" si="31"/>
        <v>6.4459930313588848E-2</v>
      </c>
      <c r="L296">
        <f t="shared" si="32"/>
        <v>9.6395497855612688E-2</v>
      </c>
    </row>
    <row r="297" spans="1:12">
      <c r="A297" t="s">
        <v>2415</v>
      </c>
      <c r="B297" t="s">
        <v>23</v>
      </c>
      <c r="C297">
        <v>286</v>
      </c>
      <c r="D297">
        <v>263</v>
      </c>
      <c r="E297">
        <v>236</v>
      </c>
      <c r="F297">
        <v>235</v>
      </c>
      <c r="G297">
        <v>230</v>
      </c>
      <c r="H297">
        <f t="shared" si="28"/>
        <v>8.7452471482889732E-2</v>
      </c>
      <c r="I297">
        <f t="shared" si="29"/>
        <v>0.11440677966101695</v>
      </c>
      <c r="J297">
        <f t="shared" si="30"/>
        <v>4.2553191489361703E-3</v>
      </c>
      <c r="K297">
        <f t="shared" si="31"/>
        <v>2.1739130434782608E-2</v>
      </c>
      <c r="L297">
        <f t="shared" si="32"/>
        <v>4.5409845573871267E-2</v>
      </c>
    </row>
    <row r="298" spans="1:12">
      <c r="A298" t="s">
        <v>2416</v>
      </c>
      <c r="B298" t="s">
        <v>23</v>
      </c>
      <c r="C298">
        <v>3764</v>
      </c>
      <c r="D298">
        <v>3059</v>
      </c>
      <c r="E298">
        <v>2292</v>
      </c>
      <c r="F298">
        <v>1923</v>
      </c>
      <c r="G298">
        <v>0</v>
      </c>
      <c r="H298">
        <f t="shared" si="28"/>
        <v>0.2304674730304021</v>
      </c>
      <c r="I298">
        <f t="shared" si="29"/>
        <v>0.33464223385689357</v>
      </c>
      <c r="J298">
        <f t="shared" ref="J298" si="34">IF(F298&gt;0,(E298-F298)/F298,0)</f>
        <v>0.19188767550702029</v>
      </c>
      <c r="K298">
        <f t="shared" si="31"/>
        <v>0</v>
      </c>
      <c r="L298">
        <f t="shared" si="32"/>
        <v>0.12109944423827568</v>
      </c>
    </row>
    <row r="299" spans="1:12">
      <c r="A299" t="s">
        <v>2417</v>
      </c>
      <c r="B299" t="s">
        <v>23</v>
      </c>
      <c r="C299">
        <v>883</v>
      </c>
      <c r="D299">
        <v>909</v>
      </c>
      <c r="E299">
        <v>922</v>
      </c>
      <c r="F299">
        <v>945</v>
      </c>
      <c r="G299">
        <v>1014</v>
      </c>
      <c r="H299">
        <f t="shared" si="28"/>
        <v>-2.8602860286028604E-2</v>
      </c>
      <c r="I299">
        <f t="shared" si="29"/>
        <v>-1.4099783080260303E-2</v>
      </c>
      <c r="J299">
        <f t="shared" si="30"/>
        <v>-2.433862433862434E-2</v>
      </c>
      <c r="K299">
        <f t="shared" si="31"/>
        <v>-6.8047337278106509E-2</v>
      </c>
      <c r="L299">
        <f t="shared" si="32"/>
        <v>2.0478668448686666E-2</v>
      </c>
    </row>
    <row r="300" spans="1:12">
      <c r="A300" t="s">
        <v>2418</v>
      </c>
      <c r="B300" t="s">
        <v>23</v>
      </c>
      <c r="C300">
        <v>478</v>
      </c>
      <c r="D300">
        <v>498</v>
      </c>
      <c r="E300">
        <v>492</v>
      </c>
      <c r="F300">
        <v>499</v>
      </c>
      <c r="G300">
        <v>539</v>
      </c>
      <c r="H300">
        <f t="shared" si="28"/>
        <v>-4.0160642570281124E-2</v>
      </c>
      <c r="I300">
        <f t="shared" si="29"/>
        <v>1.2195121951219513E-2</v>
      </c>
      <c r="J300">
        <f t="shared" si="30"/>
        <v>-1.4028056112224449E-2</v>
      </c>
      <c r="K300">
        <f t="shared" si="31"/>
        <v>-7.4211502782931357E-2</v>
      </c>
      <c r="L300">
        <f t="shared" si="32"/>
        <v>3.1975876017809664E-2</v>
      </c>
    </row>
    <row r="301" spans="1:12">
      <c r="A301" t="s">
        <v>2419</v>
      </c>
      <c r="B301" t="s">
        <v>23</v>
      </c>
      <c r="C301">
        <v>919</v>
      </c>
      <c r="D301">
        <v>713</v>
      </c>
      <c r="E301">
        <v>648</v>
      </c>
      <c r="F301">
        <v>618</v>
      </c>
      <c r="G301">
        <v>360</v>
      </c>
      <c r="H301">
        <f t="shared" si="28"/>
        <v>0.28892005610098176</v>
      </c>
      <c r="I301">
        <f t="shared" si="29"/>
        <v>0.10030864197530864</v>
      </c>
      <c r="J301">
        <f t="shared" si="30"/>
        <v>4.8543689320388349E-2</v>
      </c>
      <c r="K301">
        <f t="shared" si="31"/>
        <v>0.71666666666666667</v>
      </c>
      <c r="L301">
        <f t="shared" si="32"/>
        <v>0.26283161956355383</v>
      </c>
    </row>
    <row r="302" spans="1:12">
      <c r="A302" t="s">
        <v>2420</v>
      </c>
      <c r="B302" t="s">
        <v>23</v>
      </c>
      <c r="C302">
        <v>1182</v>
      </c>
      <c r="D302">
        <v>1069</v>
      </c>
      <c r="E302">
        <v>834</v>
      </c>
      <c r="F302">
        <v>445</v>
      </c>
      <c r="G302">
        <v>0</v>
      </c>
      <c r="H302">
        <f t="shared" si="28"/>
        <v>0.10570626753975679</v>
      </c>
      <c r="I302">
        <f t="shared" si="29"/>
        <v>0.28177458033573144</v>
      </c>
      <c r="J302">
        <f t="shared" ref="J302" si="35">IF(F302&gt;0,(E302-F302)/F302,0)</f>
        <v>0.87415730337078656</v>
      </c>
      <c r="K302">
        <f t="shared" si="31"/>
        <v>0</v>
      </c>
      <c r="L302">
        <f t="shared" si="32"/>
        <v>0.33793084129264533</v>
      </c>
    </row>
    <row r="303" spans="1:12">
      <c r="A303" t="s">
        <v>2421</v>
      </c>
      <c r="B303" t="s">
        <v>23</v>
      </c>
      <c r="C303">
        <v>634</v>
      </c>
      <c r="D303">
        <v>683</v>
      </c>
      <c r="E303">
        <v>639</v>
      </c>
      <c r="F303">
        <v>588</v>
      </c>
      <c r="G303">
        <v>589</v>
      </c>
      <c r="H303">
        <f t="shared" si="28"/>
        <v>-7.1742313323572476E-2</v>
      </c>
      <c r="I303">
        <f t="shared" si="29"/>
        <v>6.8857589984350542E-2</v>
      </c>
      <c r="J303">
        <f t="shared" si="30"/>
        <v>8.673469387755102E-2</v>
      </c>
      <c r="K303">
        <f t="shared" si="31"/>
        <v>-1.697792869269949E-3</v>
      </c>
      <c r="L303">
        <f t="shared" si="32"/>
        <v>6.2703412523139129E-2</v>
      </c>
    </row>
    <row r="304" spans="1:12">
      <c r="A304" t="s">
        <v>2422</v>
      </c>
      <c r="B304" t="s">
        <v>23</v>
      </c>
      <c r="C304">
        <v>7923</v>
      </c>
      <c r="D304">
        <v>8004</v>
      </c>
      <c r="E304">
        <v>7436</v>
      </c>
      <c r="F304">
        <v>7491</v>
      </c>
      <c r="G304">
        <v>0</v>
      </c>
      <c r="H304">
        <f t="shared" si="28"/>
        <v>-1.0119940029985007E-2</v>
      </c>
      <c r="I304">
        <f t="shared" si="29"/>
        <v>7.638515330823023E-2</v>
      </c>
      <c r="J304">
        <f t="shared" ref="J304" si="36">IF(F304&gt;0,(E304-F304)/F304,0)</f>
        <v>-7.3421439060205578E-3</v>
      </c>
      <c r="K304">
        <f t="shared" si="31"/>
        <v>0</v>
      </c>
      <c r="L304">
        <f t="shared" si="32"/>
        <v>3.5787672050609981E-2</v>
      </c>
    </row>
    <row r="305" spans="1:12">
      <c r="A305" t="s">
        <v>2423</v>
      </c>
      <c r="B305" t="s">
        <v>23</v>
      </c>
      <c r="C305">
        <v>889</v>
      </c>
      <c r="D305">
        <v>790</v>
      </c>
      <c r="E305">
        <v>883</v>
      </c>
      <c r="F305">
        <v>819</v>
      </c>
      <c r="G305">
        <v>837</v>
      </c>
      <c r="H305">
        <f t="shared" si="28"/>
        <v>0.12531645569620253</v>
      </c>
      <c r="I305">
        <f t="shared" si="29"/>
        <v>-0.10532276330690826</v>
      </c>
      <c r="J305">
        <f t="shared" si="30"/>
        <v>7.8144078144078144E-2</v>
      </c>
      <c r="K305">
        <f t="shared" si="31"/>
        <v>-2.1505376344086023E-2</v>
      </c>
      <c r="L305">
        <f t="shared" si="32"/>
        <v>8.9299980038847621E-2</v>
      </c>
    </row>
    <row r="306" spans="1:12">
      <c r="A306" t="s">
        <v>2424</v>
      </c>
      <c r="B306" t="s">
        <v>23</v>
      </c>
      <c r="C306">
        <v>9375</v>
      </c>
      <c r="D306">
        <v>9171</v>
      </c>
      <c r="E306">
        <v>8827</v>
      </c>
      <c r="F306">
        <v>7967</v>
      </c>
      <c r="G306">
        <v>6979</v>
      </c>
      <c r="H306">
        <f t="shared" si="28"/>
        <v>2.2244030094864246E-2</v>
      </c>
      <c r="I306">
        <f t="shared" si="29"/>
        <v>3.8971337940410106E-2</v>
      </c>
      <c r="J306">
        <f t="shared" si="30"/>
        <v>0.10794527425630726</v>
      </c>
      <c r="K306">
        <f t="shared" si="31"/>
        <v>0.14156755982232411</v>
      </c>
      <c r="L306">
        <f t="shared" si="32"/>
        <v>4.8910925126214179E-2</v>
      </c>
    </row>
    <row r="307" spans="1:12">
      <c r="A307" t="s">
        <v>2425</v>
      </c>
      <c r="B307" t="s">
        <v>23</v>
      </c>
      <c r="C307">
        <v>23109</v>
      </c>
      <c r="D307">
        <v>19817</v>
      </c>
      <c r="E307">
        <v>17184</v>
      </c>
      <c r="F307">
        <v>13585</v>
      </c>
      <c r="G307">
        <v>11901</v>
      </c>
      <c r="H307">
        <f t="shared" si="28"/>
        <v>0.16611999798153101</v>
      </c>
      <c r="I307">
        <f t="shared" si="29"/>
        <v>0.15322392923649908</v>
      </c>
      <c r="J307">
        <f t="shared" si="30"/>
        <v>0.26492454913507546</v>
      </c>
      <c r="K307">
        <f t="shared" si="31"/>
        <v>0.14150071422569532</v>
      </c>
      <c r="L307">
        <f t="shared" si="32"/>
        <v>4.8978734116217511E-2</v>
      </c>
    </row>
    <row r="308" spans="1:12">
      <c r="A308" t="s">
        <v>2426</v>
      </c>
      <c r="B308" t="s">
        <v>23</v>
      </c>
      <c r="C308">
        <v>1016</v>
      </c>
      <c r="D308">
        <v>946</v>
      </c>
      <c r="E308">
        <v>821</v>
      </c>
      <c r="F308">
        <v>735</v>
      </c>
      <c r="G308">
        <v>737</v>
      </c>
      <c r="H308">
        <f t="shared" si="28"/>
        <v>7.399577167019028E-2</v>
      </c>
      <c r="I308">
        <f t="shared" si="29"/>
        <v>0.15225334957369063</v>
      </c>
      <c r="J308">
        <f t="shared" si="30"/>
        <v>0.11700680272108843</v>
      </c>
      <c r="K308">
        <f t="shared" si="31"/>
        <v>-2.7137042062415195E-3</v>
      </c>
      <c r="L308">
        <f t="shared" si="32"/>
        <v>5.7797408885380909E-2</v>
      </c>
    </row>
    <row r="309" spans="1:12">
      <c r="A309" t="s">
        <v>2427</v>
      </c>
      <c r="B309" t="s">
        <v>23</v>
      </c>
      <c r="C309">
        <v>24219</v>
      </c>
      <c r="D309">
        <v>20790</v>
      </c>
      <c r="E309">
        <v>12693</v>
      </c>
      <c r="F309">
        <v>10715</v>
      </c>
      <c r="G309">
        <v>7166</v>
      </c>
      <c r="H309">
        <f t="shared" si="28"/>
        <v>0.16493506493506493</v>
      </c>
      <c r="I309">
        <f t="shared" si="29"/>
        <v>0.63791065941857716</v>
      </c>
      <c r="J309">
        <f t="shared" si="30"/>
        <v>0.18460102659822678</v>
      </c>
      <c r="K309">
        <f t="shared" si="31"/>
        <v>0.49525537259279934</v>
      </c>
      <c r="L309">
        <f t="shared" si="32"/>
        <v>0.20241517442941534</v>
      </c>
    </row>
    <row r="310" spans="1:12">
      <c r="A310" t="s">
        <v>2428</v>
      </c>
      <c r="B310" t="s">
        <v>23</v>
      </c>
      <c r="C310">
        <v>303</v>
      </c>
      <c r="D310">
        <v>335</v>
      </c>
      <c r="E310">
        <v>404</v>
      </c>
      <c r="F310">
        <v>409</v>
      </c>
      <c r="G310">
        <v>410</v>
      </c>
      <c r="H310">
        <f t="shared" si="28"/>
        <v>-9.5522388059701493E-2</v>
      </c>
      <c r="I310">
        <f t="shared" si="29"/>
        <v>-0.1707920792079208</v>
      </c>
      <c r="J310">
        <f t="shared" si="30"/>
        <v>-1.2224938875305624E-2</v>
      </c>
      <c r="K310">
        <f t="shared" si="31"/>
        <v>-2.4390243902439024E-3</v>
      </c>
      <c r="L310">
        <f t="shared" si="32"/>
        <v>6.839707469083188E-2</v>
      </c>
    </row>
    <row r="311" spans="1:12">
      <c r="A311" t="s">
        <v>2429</v>
      </c>
      <c r="B311" t="s">
        <v>23</v>
      </c>
      <c r="C311">
        <v>1682</v>
      </c>
      <c r="D311">
        <v>1856</v>
      </c>
      <c r="E311">
        <v>1748</v>
      </c>
      <c r="F311">
        <v>1890</v>
      </c>
      <c r="G311">
        <v>2007</v>
      </c>
      <c r="H311">
        <f t="shared" si="28"/>
        <v>-9.375E-2</v>
      </c>
      <c r="I311">
        <f t="shared" si="29"/>
        <v>6.1784897025171627E-2</v>
      </c>
      <c r="J311">
        <f t="shared" si="30"/>
        <v>-7.5132275132275134E-2</v>
      </c>
      <c r="K311">
        <f t="shared" si="31"/>
        <v>-5.829596412556054E-2</v>
      </c>
      <c r="L311">
        <f t="shared" si="32"/>
        <v>6.0850174171009588E-2</v>
      </c>
    </row>
    <row r="312" spans="1:12">
      <c r="A312" t="s">
        <v>2430</v>
      </c>
      <c r="B312" t="s">
        <v>23</v>
      </c>
      <c r="C312">
        <v>4710</v>
      </c>
      <c r="D312">
        <v>3926</v>
      </c>
      <c r="E312">
        <v>3862</v>
      </c>
      <c r="F312">
        <v>3619</v>
      </c>
      <c r="G312">
        <v>0</v>
      </c>
      <c r="H312">
        <f t="shared" si="28"/>
        <v>0.19969434538970962</v>
      </c>
      <c r="I312">
        <f t="shared" si="29"/>
        <v>1.6571724495080268E-2</v>
      </c>
      <c r="J312">
        <f t="shared" ref="J312:J320" si="37">IF(F312&gt;0,(E312-F312)/F312,0)</f>
        <v>6.7145620337109704E-2</v>
      </c>
      <c r="K312">
        <f t="shared" si="31"/>
        <v>0</v>
      </c>
      <c r="L312">
        <f t="shared" si="32"/>
        <v>7.8390754278186828E-2</v>
      </c>
    </row>
    <row r="313" spans="1:12">
      <c r="A313" t="s">
        <v>2431</v>
      </c>
      <c r="B313" t="s">
        <v>23</v>
      </c>
      <c r="C313">
        <v>2457</v>
      </c>
      <c r="D313">
        <v>1152</v>
      </c>
      <c r="E313">
        <v>1084</v>
      </c>
      <c r="F313">
        <v>912</v>
      </c>
      <c r="G313">
        <v>935</v>
      </c>
      <c r="H313">
        <f t="shared" si="28"/>
        <v>1.1328125</v>
      </c>
      <c r="I313">
        <f t="shared" si="29"/>
        <v>6.273062730627306E-2</v>
      </c>
      <c r="J313">
        <f t="shared" si="30"/>
        <v>0.18859649122807018</v>
      </c>
      <c r="K313">
        <f t="shared" si="31"/>
        <v>-2.4598930481283421E-2</v>
      </c>
      <c r="L313">
        <f t="shared" si="32"/>
        <v>0.46402729311563784</v>
      </c>
    </row>
    <row r="314" spans="1:12">
      <c r="A314" t="s">
        <v>2432</v>
      </c>
      <c r="B314" t="s">
        <v>23</v>
      </c>
      <c r="C314">
        <v>815</v>
      </c>
      <c r="D314">
        <v>731</v>
      </c>
      <c r="E314">
        <v>709</v>
      </c>
      <c r="F314">
        <v>700</v>
      </c>
      <c r="G314">
        <v>0</v>
      </c>
      <c r="H314">
        <f t="shared" si="28"/>
        <v>0.11491108071135431</v>
      </c>
      <c r="I314">
        <f t="shared" si="29"/>
        <v>3.1029619181946404E-2</v>
      </c>
      <c r="J314">
        <f t="shared" si="37"/>
        <v>1.2857142857142857E-2</v>
      </c>
      <c r="K314">
        <f t="shared" si="31"/>
        <v>0</v>
      </c>
      <c r="L314">
        <f t="shared" si="32"/>
        <v>4.4800979742993151E-2</v>
      </c>
    </row>
    <row r="315" spans="1:12">
      <c r="A315" t="s">
        <v>2433</v>
      </c>
      <c r="B315">
        <v>1284</v>
      </c>
      <c r="C315">
        <v>1242</v>
      </c>
      <c r="D315">
        <v>1203</v>
      </c>
      <c r="E315">
        <v>1178</v>
      </c>
      <c r="F315">
        <v>1248</v>
      </c>
      <c r="G315">
        <v>0</v>
      </c>
      <c r="H315">
        <f t="shared" si="28"/>
        <v>3.2418952618453865E-2</v>
      </c>
      <c r="I315">
        <f t="shared" si="29"/>
        <v>2.1222410865874362E-2</v>
      </c>
      <c r="J315">
        <f t="shared" si="37"/>
        <v>-5.6089743589743592E-2</v>
      </c>
      <c r="K315">
        <f t="shared" si="31"/>
        <v>0</v>
      </c>
      <c r="L315">
        <f t="shared" si="32"/>
        <v>3.4080565966968526E-2</v>
      </c>
    </row>
    <row r="316" spans="1:12">
      <c r="A316" t="s">
        <v>2434</v>
      </c>
      <c r="B316" t="s">
        <v>23</v>
      </c>
      <c r="C316">
        <v>1941</v>
      </c>
      <c r="D316">
        <v>1676</v>
      </c>
      <c r="E316">
        <v>1394</v>
      </c>
      <c r="F316">
        <v>1217</v>
      </c>
      <c r="G316">
        <v>0</v>
      </c>
      <c r="H316">
        <f t="shared" ref="H316:H357" si="38">(C316-D316)/D316</f>
        <v>0.15811455847255371</v>
      </c>
      <c r="I316">
        <f t="shared" ref="I316:I357" si="39">(D316-E316)/E316</f>
        <v>0.20229555236728838</v>
      </c>
      <c r="J316">
        <f t="shared" si="37"/>
        <v>0.14543960558751026</v>
      </c>
      <c r="K316">
        <f t="shared" ref="K316:K357" si="40">IF(G316&gt;0,(F316-G316)/G316,0)</f>
        <v>0</v>
      </c>
      <c r="L316">
        <f t="shared" si="32"/>
        <v>7.6002301082926563E-2</v>
      </c>
    </row>
    <row r="317" spans="1:12">
      <c r="A317" t="s">
        <v>2435</v>
      </c>
      <c r="B317">
        <v>8241</v>
      </c>
      <c r="C317">
        <v>7551</v>
      </c>
      <c r="D317">
        <v>6662</v>
      </c>
      <c r="E317">
        <v>5891</v>
      </c>
      <c r="F317">
        <v>5746</v>
      </c>
      <c r="G317">
        <v>0</v>
      </c>
      <c r="H317">
        <f t="shared" si="38"/>
        <v>0.13344341038727109</v>
      </c>
      <c r="I317">
        <f t="shared" si="39"/>
        <v>0.13087760991342726</v>
      </c>
      <c r="J317">
        <f t="shared" si="37"/>
        <v>2.5234946049425687E-2</v>
      </c>
      <c r="K317">
        <f t="shared" si="40"/>
        <v>0</v>
      </c>
      <c r="L317">
        <f t="shared" si="32"/>
        <v>6.0440529949520955E-2</v>
      </c>
    </row>
    <row r="318" spans="1:12">
      <c r="A318" t="s">
        <v>2436</v>
      </c>
      <c r="B318" t="s">
        <v>23</v>
      </c>
      <c r="C318">
        <v>952</v>
      </c>
      <c r="D318">
        <v>912</v>
      </c>
      <c r="E318">
        <v>906</v>
      </c>
      <c r="F318">
        <v>796</v>
      </c>
      <c r="G318">
        <v>0</v>
      </c>
      <c r="H318">
        <f t="shared" si="38"/>
        <v>4.3859649122807015E-2</v>
      </c>
      <c r="I318">
        <f t="shared" si="39"/>
        <v>6.6225165562913907E-3</v>
      </c>
      <c r="J318">
        <f t="shared" si="37"/>
        <v>0.13819095477386933</v>
      </c>
      <c r="K318">
        <f t="shared" si="40"/>
        <v>0</v>
      </c>
      <c r="L318">
        <f t="shared" si="32"/>
        <v>5.5147257258776443E-2</v>
      </c>
    </row>
    <row r="319" spans="1:12">
      <c r="A319" t="s">
        <v>2437</v>
      </c>
      <c r="B319" t="s">
        <v>23</v>
      </c>
      <c r="C319">
        <v>178</v>
      </c>
      <c r="D319">
        <v>145</v>
      </c>
      <c r="E319">
        <v>146</v>
      </c>
      <c r="F319">
        <v>0</v>
      </c>
      <c r="G319">
        <v>0</v>
      </c>
      <c r="H319">
        <f t="shared" si="38"/>
        <v>0.22758620689655173</v>
      </c>
      <c r="I319">
        <f t="shared" si="39"/>
        <v>-6.8493150684931503E-3</v>
      </c>
      <c r="J319">
        <f t="shared" si="37"/>
        <v>0</v>
      </c>
      <c r="K319">
        <f t="shared" si="40"/>
        <v>0</v>
      </c>
      <c r="L319">
        <f t="shared" si="32"/>
        <v>9.9575600466416378E-2</v>
      </c>
    </row>
    <row r="320" spans="1:12">
      <c r="A320" t="s">
        <v>2438</v>
      </c>
      <c r="B320">
        <v>441</v>
      </c>
      <c r="C320">
        <v>387</v>
      </c>
      <c r="D320">
        <v>284</v>
      </c>
      <c r="E320">
        <v>238</v>
      </c>
      <c r="F320">
        <v>231</v>
      </c>
      <c r="G320">
        <v>0</v>
      </c>
      <c r="H320">
        <f t="shared" si="38"/>
        <v>0.36267605633802819</v>
      </c>
      <c r="I320">
        <f t="shared" si="39"/>
        <v>0.19327731092436976</v>
      </c>
      <c r="J320">
        <f t="shared" si="37"/>
        <v>3.0303030303030304E-2</v>
      </c>
      <c r="K320">
        <f t="shared" si="40"/>
        <v>0</v>
      </c>
      <c r="L320">
        <f t="shared" si="32"/>
        <v>0.14481382313422994</v>
      </c>
    </row>
    <row r="321" spans="1:12">
      <c r="A321" t="s">
        <v>2439</v>
      </c>
      <c r="B321" t="s">
        <v>23</v>
      </c>
      <c r="C321">
        <v>1892</v>
      </c>
      <c r="D321">
        <v>1368</v>
      </c>
      <c r="E321">
        <v>1149</v>
      </c>
      <c r="F321">
        <v>1004</v>
      </c>
      <c r="G321">
        <v>831</v>
      </c>
      <c r="H321">
        <f t="shared" si="38"/>
        <v>0.38304093567251463</v>
      </c>
      <c r="I321">
        <f t="shared" si="39"/>
        <v>0.1906005221932115</v>
      </c>
      <c r="J321">
        <f t="shared" ref="J321:J357" si="41">(E321-F321)/F321</f>
        <v>0.14442231075697212</v>
      </c>
      <c r="K321">
        <f t="shared" si="40"/>
        <v>0.20818291215403129</v>
      </c>
      <c r="L321">
        <f t="shared" si="32"/>
        <v>9.0503615681971211E-2</v>
      </c>
    </row>
    <row r="322" spans="1:12">
      <c r="A322" t="s">
        <v>2440</v>
      </c>
      <c r="B322" t="s">
        <v>23</v>
      </c>
      <c r="C322">
        <v>393</v>
      </c>
      <c r="D322">
        <v>331</v>
      </c>
      <c r="E322">
        <v>223</v>
      </c>
      <c r="F322">
        <v>167</v>
      </c>
      <c r="G322">
        <v>0</v>
      </c>
      <c r="H322">
        <f t="shared" si="38"/>
        <v>0.18731117824773413</v>
      </c>
      <c r="I322">
        <f t="shared" si="39"/>
        <v>0.48430493273542602</v>
      </c>
      <c r="J322">
        <f t="shared" ref="J322:J328" si="42">IF(F322&gt;0,(E322-F322)/F322,0)</f>
        <v>0.33532934131736525</v>
      </c>
      <c r="K322">
        <f t="shared" si="40"/>
        <v>0</v>
      </c>
      <c r="L322">
        <f t="shared" si="32"/>
        <v>0.17930262584495282</v>
      </c>
    </row>
    <row r="323" spans="1:12">
      <c r="A323" t="s">
        <v>2441</v>
      </c>
      <c r="B323" t="s">
        <v>23</v>
      </c>
      <c r="C323">
        <v>659</v>
      </c>
      <c r="D323">
        <v>510</v>
      </c>
      <c r="E323">
        <v>387</v>
      </c>
      <c r="F323">
        <v>327</v>
      </c>
      <c r="G323">
        <v>0</v>
      </c>
      <c r="H323">
        <f t="shared" si="38"/>
        <v>0.29215686274509806</v>
      </c>
      <c r="I323">
        <f t="shared" si="39"/>
        <v>0.31782945736434109</v>
      </c>
      <c r="J323">
        <f t="shared" si="42"/>
        <v>0.1834862385321101</v>
      </c>
      <c r="K323">
        <f t="shared" si="40"/>
        <v>0</v>
      </c>
      <c r="L323">
        <f t="shared" ref="L323:L357" si="43">STDEVP(H323:K323)</f>
        <v>0.12513864393038257</v>
      </c>
    </row>
    <row r="324" spans="1:12">
      <c r="A324" t="s">
        <v>2442</v>
      </c>
      <c r="B324" t="s">
        <v>23</v>
      </c>
      <c r="C324">
        <v>264</v>
      </c>
      <c r="D324">
        <v>206</v>
      </c>
      <c r="E324">
        <v>197</v>
      </c>
      <c r="F324">
        <v>180</v>
      </c>
      <c r="G324">
        <v>0</v>
      </c>
      <c r="H324">
        <f t="shared" si="38"/>
        <v>0.28155339805825241</v>
      </c>
      <c r="I324">
        <f t="shared" si="39"/>
        <v>4.5685279187817257E-2</v>
      </c>
      <c r="J324">
        <f t="shared" si="42"/>
        <v>9.4444444444444442E-2</v>
      </c>
      <c r="K324">
        <f t="shared" si="40"/>
        <v>0</v>
      </c>
      <c r="L324">
        <f t="shared" si="43"/>
        <v>0.1070339315350196</v>
      </c>
    </row>
    <row r="325" spans="1:12">
      <c r="A325" t="s">
        <v>2443</v>
      </c>
      <c r="B325" t="s">
        <v>23</v>
      </c>
      <c r="C325">
        <v>512</v>
      </c>
      <c r="D325">
        <v>461</v>
      </c>
      <c r="E325">
        <v>372</v>
      </c>
      <c r="F325">
        <v>307</v>
      </c>
      <c r="G325">
        <v>0</v>
      </c>
      <c r="H325">
        <f t="shared" si="38"/>
        <v>0.11062906724511931</v>
      </c>
      <c r="I325">
        <f t="shared" si="39"/>
        <v>0.239247311827957</v>
      </c>
      <c r="J325">
        <f t="shared" si="42"/>
        <v>0.21172638436482086</v>
      </c>
      <c r="K325">
        <f t="shared" si="40"/>
        <v>0</v>
      </c>
      <c r="L325">
        <f t="shared" si="43"/>
        <v>9.4149764467785571E-2</v>
      </c>
    </row>
    <row r="326" spans="1:12">
      <c r="A326" t="s">
        <v>2444</v>
      </c>
      <c r="B326" t="s">
        <v>23</v>
      </c>
      <c r="C326">
        <v>1080</v>
      </c>
      <c r="D326">
        <v>784</v>
      </c>
      <c r="E326">
        <v>633</v>
      </c>
      <c r="F326">
        <v>450</v>
      </c>
      <c r="G326">
        <v>0</v>
      </c>
      <c r="H326">
        <f t="shared" si="38"/>
        <v>0.37755102040816324</v>
      </c>
      <c r="I326">
        <f t="shared" si="39"/>
        <v>0.23854660347551343</v>
      </c>
      <c r="J326">
        <f t="shared" si="42"/>
        <v>0.40666666666666668</v>
      </c>
      <c r="K326">
        <f t="shared" si="40"/>
        <v>0</v>
      </c>
      <c r="L326">
        <f t="shared" si="43"/>
        <v>0.16071351398722675</v>
      </c>
    </row>
    <row r="327" spans="1:12">
      <c r="A327" t="s">
        <v>2445</v>
      </c>
      <c r="B327" t="s">
        <v>23</v>
      </c>
      <c r="C327">
        <v>614</v>
      </c>
      <c r="D327">
        <v>542</v>
      </c>
      <c r="E327">
        <v>495</v>
      </c>
      <c r="F327">
        <v>448</v>
      </c>
      <c r="G327">
        <v>0</v>
      </c>
      <c r="H327">
        <f t="shared" si="38"/>
        <v>0.13284132841328414</v>
      </c>
      <c r="I327">
        <f t="shared" si="39"/>
        <v>9.494949494949495E-2</v>
      </c>
      <c r="J327">
        <f t="shared" si="42"/>
        <v>0.10491071428571429</v>
      </c>
      <c r="K327">
        <f t="shared" si="40"/>
        <v>0</v>
      </c>
      <c r="L327">
        <f t="shared" si="43"/>
        <v>4.9989760974851118E-2</v>
      </c>
    </row>
    <row r="328" spans="1:12">
      <c r="A328" t="s">
        <v>2446</v>
      </c>
      <c r="B328">
        <v>743</v>
      </c>
      <c r="C328">
        <v>716</v>
      </c>
      <c r="D328">
        <v>397</v>
      </c>
      <c r="E328">
        <v>283</v>
      </c>
      <c r="F328">
        <v>207</v>
      </c>
      <c r="G328">
        <v>0</v>
      </c>
      <c r="H328">
        <f t="shared" si="38"/>
        <v>0.80352644836272036</v>
      </c>
      <c r="I328">
        <f t="shared" si="39"/>
        <v>0.40282685512367489</v>
      </c>
      <c r="J328">
        <f t="shared" si="42"/>
        <v>0.3671497584541063</v>
      </c>
      <c r="K328">
        <f t="shared" si="40"/>
        <v>0</v>
      </c>
      <c r="L328">
        <f t="shared" si="43"/>
        <v>0.2844930588239864</v>
      </c>
    </row>
    <row r="329" spans="1:12">
      <c r="A329" t="s">
        <v>2447</v>
      </c>
      <c r="B329" t="s">
        <v>23</v>
      </c>
      <c r="C329">
        <v>1421</v>
      </c>
      <c r="D329">
        <v>600</v>
      </c>
      <c r="E329">
        <v>311</v>
      </c>
      <c r="F329">
        <v>201</v>
      </c>
      <c r="G329">
        <v>86</v>
      </c>
      <c r="H329">
        <f t="shared" si="38"/>
        <v>1.3683333333333334</v>
      </c>
      <c r="I329">
        <f t="shared" si="39"/>
        <v>0.92926045016077174</v>
      </c>
      <c r="J329">
        <f t="shared" si="41"/>
        <v>0.54726368159203975</v>
      </c>
      <c r="K329">
        <f t="shared" si="40"/>
        <v>1.3372093023255813</v>
      </c>
      <c r="L329">
        <f t="shared" si="43"/>
        <v>0.3358075114509283</v>
      </c>
    </row>
    <row r="330" spans="1:12">
      <c r="A330" t="s">
        <v>2448</v>
      </c>
      <c r="B330" t="s">
        <v>23</v>
      </c>
      <c r="C330">
        <v>429</v>
      </c>
      <c r="D330">
        <v>322</v>
      </c>
      <c r="E330">
        <v>247</v>
      </c>
      <c r="F330">
        <v>135</v>
      </c>
      <c r="G330">
        <v>0</v>
      </c>
      <c r="H330">
        <f t="shared" si="38"/>
        <v>0.33229813664596275</v>
      </c>
      <c r="I330">
        <f t="shared" si="39"/>
        <v>0.30364372469635625</v>
      </c>
      <c r="J330">
        <f t="shared" ref="J330:J336" si="44">IF(F330&gt;0,(E330-F330)/F330,0)</f>
        <v>0.82962962962962961</v>
      </c>
      <c r="K330">
        <f t="shared" si="40"/>
        <v>0</v>
      </c>
      <c r="L330">
        <f t="shared" si="43"/>
        <v>0.2974608952189417</v>
      </c>
    </row>
    <row r="331" spans="1:12">
      <c r="A331" t="s">
        <v>2449</v>
      </c>
      <c r="B331" t="s">
        <v>23</v>
      </c>
      <c r="C331">
        <v>474</v>
      </c>
      <c r="D331">
        <v>456</v>
      </c>
      <c r="E331">
        <v>367</v>
      </c>
      <c r="F331">
        <v>325</v>
      </c>
      <c r="G331">
        <v>0</v>
      </c>
      <c r="H331">
        <f t="shared" si="38"/>
        <v>3.9473684210526314E-2</v>
      </c>
      <c r="I331">
        <f t="shared" si="39"/>
        <v>0.24250681198910082</v>
      </c>
      <c r="J331">
        <f t="shared" si="44"/>
        <v>0.12923076923076923</v>
      </c>
      <c r="K331">
        <f t="shared" si="40"/>
        <v>0</v>
      </c>
      <c r="L331">
        <f t="shared" si="43"/>
        <v>9.3266608598722003E-2</v>
      </c>
    </row>
    <row r="332" spans="1:12">
      <c r="A332" t="s">
        <v>2450</v>
      </c>
      <c r="B332" t="s">
        <v>23</v>
      </c>
      <c r="C332">
        <v>180</v>
      </c>
      <c r="D332">
        <v>156</v>
      </c>
      <c r="E332">
        <v>154</v>
      </c>
      <c r="F332">
        <v>137</v>
      </c>
      <c r="G332">
        <v>0</v>
      </c>
      <c r="H332">
        <f t="shared" si="38"/>
        <v>0.15384615384615385</v>
      </c>
      <c r="I332">
        <f t="shared" si="39"/>
        <v>1.2987012987012988E-2</v>
      </c>
      <c r="J332">
        <f t="shared" si="44"/>
        <v>0.12408759124087591</v>
      </c>
      <c r="K332">
        <f t="shared" si="40"/>
        <v>0</v>
      </c>
      <c r="L332">
        <f t="shared" si="43"/>
        <v>6.7224084207127846E-2</v>
      </c>
    </row>
    <row r="333" spans="1:12">
      <c r="A333" t="s">
        <v>2451</v>
      </c>
      <c r="B333" t="s">
        <v>23</v>
      </c>
      <c r="C333">
        <v>1219</v>
      </c>
      <c r="D333">
        <v>939</v>
      </c>
      <c r="E333">
        <v>711</v>
      </c>
      <c r="F333">
        <v>745</v>
      </c>
      <c r="G333">
        <v>0</v>
      </c>
      <c r="H333">
        <f t="shared" si="38"/>
        <v>0.29818956336528224</v>
      </c>
      <c r="I333">
        <f t="shared" si="39"/>
        <v>0.32067510548523209</v>
      </c>
      <c r="J333">
        <f t="shared" si="44"/>
        <v>-4.5637583892617448E-2</v>
      </c>
      <c r="K333">
        <f t="shared" si="40"/>
        <v>0</v>
      </c>
      <c r="L333">
        <f t="shared" si="43"/>
        <v>0.16709653296011714</v>
      </c>
    </row>
    <row r="334" spans="1:12">
      <c r="A334" t="s">
        <v>2452</v>
      </c>
      <c r="B334">
        <v>251</v>
      </c>
      <c r="C334">
        <v>245</v>
      </c>
      <c r="D334">
        <v>181</v>
      </c>
      <c r="E334">
        <v>136</v>
      </c>
      <c r="F334">
        <v>108</v>
      </c>
      <c r="G334">
        <v>0</v>
      </c>
      <c r="H334">
        <f t="shared" si="38"/>
        <v>0.35359116022099446</v>
      </c>
      <c r="I334">
        <f t="shared" si="39"/>
        <v>0.33088235294117646</v>
      </c>
      <c r="J334">
        <f t="shared" si="44"/>
        <v>0.25925925925925924</v>
      </c>
      <c r="K334">
        <f t="shared" si="40"/>
        <v>0</v>
      </c>
      <c r="L334">
        <f t="shared" si="43"/>
        <v>0.14059455639392507</v>
      </c>
    </row>
    <row r="335" spans="1:12">
      <c r="A335" t="s">
        <v>2453</v>
      </c>
      <c r="B335" t="s">
        <v>23</v>
      </c>
      <c r="C335">
        <v>397</v>
      </c>
      <c r="D335">
        <v>289</v>
      </c>
      <c r="E335">
        <v>216</v>
      </c>
      <c r="F335">
        <v>148</v>
      </c>
      <c r="G335">
        <v>0</v>
      </c>
      <c r="H335">
        <f t="shared" si="38"/>
        <v>0.37370242214532873</v>
      </c>
      <c r="I335">
        <f t="shared" si="39"/>
        <v>0.33796296296296297</v>
      </c>
      <c r="J335">
        <f t="shared" si="44"/>
        <v>0.45945945945945948</v>
      </c>
      <c r="K335">
        <f t="shared" si="40"/>
        <v>0</v>
      </c>
      <c r="L335">
        <f t="shared" si="43"/>
        <v>0.17470840645759539</v>
      </c>
    </row>
    <row r="336" spans="1:12">
      <c r="A336" t="s">
        <v>2454</v>
      </c>
      <c r="B336" t="s">
        <v>23</v>
      </c>
      <c r="C336">
        <v>241</v>
      </c>
      <c r="D336">
        <v>174</v>
      </c>
      <c r="E336">
        <v>104</v>
      </c>
      <c r="F336">
        <v>74</v>
      </c>
      <c r="G336">
        <v>0</v>
      </c>
      <c r="H336">
        <f t="shared" si="38"/>
        <v>0.38505747126436779</v>
      </c>
      <c r="I336">
        <f t="shared" si="39"/>
        <v>0.67307692307692313</v>
      </c>
      <c r="J336">
        <f t="shared" si="44"/>
        <v>0.40540540540540543</v>
      </c>
      <c r="K336">
        <f t="shared" si="40"/>
        <v>0</v>
      </c>
      <c r="L336">
        <f t="shared" si="43"/>
        <v>0.23987921800693729</v>
      </c>
    </row>
    <row r="337" spans="1:12">
      <c r="A337" t="s">
        <v>2455</v>
      </c>
      <c r="B337" t="s">
        <v>23</v>
      </c>
      <c r="C337">
        <v>282</v>
      </c>
      <c r="D337">
        <v>244</v>
      </c>
      <c r="E337">
        <v>125</v>
      </c>
      <c r="F337">
        <v>104</v>
      </c>
      <c r="G337">
        <v>97</v>
      </c>
      <c r="H337">
        <f t="shared" si="38"/>
        <v>0.15573770491803279</v>
      </c>
      <c r="I337">
        <f t="shared" si="39"/>
        <v>0.95199999999999996</v>
      </c>
      <c r="J337">
        <f t="shared" si="41"/>
        <v>0.20192307692307693</v>
      </c>
      <c r="K337">
        <f t="shared" si="40"/>
        <v>7.2164948453608241E-2</v>
      </c>
      <c r="L337">
        <f t="shared" si="43"/>
        <v>0.35326277552496183</v>
      </c>
    </row>
    <row r="338" spans="1:12">
      <c r="A338" t="s">
        <v>2456</v>
      </c>
      <c r="B338" t="s">
        <v>23</v>
      </c>
      <c r="C338">
        <v>810</v>
      </c>
      <c r="D338">
        <v>702</v>
      </c>
      <c r="E338">
        <v>680</v>
      </c>
      <c r="F338">
        <v>700</v>
      </c>
      <c r="G338">
        <v>0</v>
      </c>
      <c r="H338">
        <f t="shared" si="38"/>
        <v>0.15384615384615385</v>
      </c>
      <c r="I338">
        <f t="shared" si="39"/>
        <v>3.2352941176470591E-2</v>
      </c>
      <c r="J338">
        <f>IF(F338&gt;0,(E338-F338)/F338,0)</f>
        <v>-2.8571428571428571E-2</v>
      </c>
      <c r="K338">
        <f t="shared" si="40"/>
        <v>0</v>
      </c>
      <c r="L338">
        <f t="shared" si="43"/>
        <v>6.9498305876694741E-2</v>
      </c>
    </row>
    <row r="339" spans="1:12">
      <c r="A339" t="s">
        <v>2457</v>
      </c>
      <c r="B339" t="s">
        <v>23</v>
      </c>
      <c r="C339">
        <v>664</v>
      </c>
      <c r="D339">
        <v>639</v>
      </c>
      <c r="E339">
        <v>566</v>
      </c>
      <c r="F339">
        <v>0</v>
      </c>
      <c r="G339">
        <v>0</v>
      </c>
      <c r="H339">
        <f t="shared" si="38"/>
        <v>3.912363067292645E-2</v>
      </c>
      <c r="I339">
        <f t="shared" si="39"/>
        <v>0.12897526501766785</v>
      </c>
      <c r="J339">
        <f>IF(F339&gt;0,(E339-F339)/F339,0)</f>
        <v>0</v>
      </c>
      <c r="K339">
        <f t="shared" si="40"/>
        <v>0</v>
      </c>
      <c r="L339">
        <f t="shared" si="43"/>
        <v>5.2680565155258818E-2</v>
      </c>
    </row>
    <row r="340" spans="1:12">
      <c r="A340" t="s">
        <v>2458</v>
      </c>
      <c r="B340" t="s">
        <v>23</v>
      </c>
      <c r="C340">
        <v>1042</v>
      </c>
      <c r="D340">
        <v>798</v>
      </c>
      <c r="E340">
        <v>728</v>
      </c>
      <c r="F340">
        <v>673</v>
      </c>
      <c r="G340">
        <v>0</v>
      </c>
      <c r="H340">
        <f t="shared" si="38"/>
        <v>0.30576441102756891</v>
      </c>
      <c r="I340">
        <f t="shared" si="39"/>
        <v>9.6153846153846159E-2</v>
      </c>
      <c r="J340">
        <f t="shared" si="41"/>
        <v>8.1723625557206539E-2</v>
      </c>
      <c r="K340">
        <f t="shared" si="40"/>
        <v>0</v>
      </c>
      <c r="L340">
        <f t="shared" si="43"/>
        <v>0.11284815070559252</v>
      </c>
    </row>
    <row r="341" spans="1:12">
      <c r="A341" t="s">
        <v>2459</v>
      </c>
      <c r="B341" t="s">
        <v>23</v>
      </c>
      <c r="C341">
        <v>461</v>
      </c>
      <c r="D341">
        <v>415</v>
      </c>
      <c r="E341">
        <v>327</v>
      </c>
      <c r="F341">
        <v>235</v>
      </c>
      <c r="G341">
        <v>183</v>
      </c>
      <c r="H341">
        <f t="shared" si="38"/>
        <v>0.1108433734939759</v>
      </c>
      <c r="I341">
        <f t="shared" si="39"/>
        <v>0.26911314984709478</v>
      </c>
      <c r="J341">
        <f t="shared" si="41"/>
        <v>0.39148936170212767</v>
      </c>
      <c r="K341">
        <f t="shared" si="40"/>
        <v>0.28415300546448086</v>
      </c>
      <c r="L341">
        <f t="shared" si="43"/>
        <v>0.10017826273489391</v>
      </c>
    </row>
    <row r="342" spans="1:12">
      <c r="A342" t="s">
        <v>2460</v>
      </c>
      <c r="B342" t="s">
        <v>23</v>
      </c>
      <c r="C342">
        <v>446</v>
      </c>
      <c r="D342">
        <v>371</v>
      </c>
      <c r="E342">
        <v>302</v>
      </c>
      <c r="F342">
        <v>238</v>
      </c>
      <c r="G342">
        <v>0</v>
      </c>
      <c r="H342">
        <f t="shared" si="38"/>
        <v>0.20215633423180593</v>
      </c>
      <c r="I342">
        <f t="shared" si="39"/>
        <v>0.22847682119205298</v>
      </c>
      <c r="J342">
        <f t="shared" si="41"/>
        <v>0.26890756302521007</v>
      </c>
      <c r="K342">
        <f t="shared" si="40"/>
        <v>0</v>
      </c>
      <c r="L342">
        <f t="shared" si="43"/>
        <v>0.10373140140787218</v>
      </c>
    </row>
    <row r="343" spans="1:12">
      <c r="A343" t="s">
        <v>2461</v>
      </c>
      <c r="B343" t="s">
        <v>23</v>
      </c>
      <c r="C343">
        <v>1360</v>
      </c>
      <c r="D343">
        <v>1177</v>
      </c>
      <c r="E343">
        <v>1049</v>
      </c>
      <c r="F343">
        <v>1080</v>
      </c>
      <c r="G343">
        <v>0</v>
      </c>
      <c r="H343">
        <f t="shared" si="38"/>
        <v>0.15548003398470689</v>
      </c>
      <c r="I343">
        <f t="shared" si="39"/>
        <v>0.12202097235462345</v>
      </c>
      <c r="J343">
        <f t="shared" si="41"/>
        <v>-2.8703703703703703E-2</v>
      </c>
      <c r="K343">
        <f t="shared" si="40"/>
        <v>0</v>
      </c>
      <c r="L343">
        <f t="shared" si="43"/>
        <v>7.8121758842963379E-2</v>
      </c>
    </row>
    <row r="344" spans="1:12">
      <c r="A344" t="s">
        <v>2462</v>
      </c>
      <c r="B344" t="s">
        <v>23</v>
      </c>
      <c r="C344">
        <v>276</v>
      </c>
      <c r="D344">
        <v>253</v>
      </c>
      <c r="E344">
        <v>231</v>
      </c>
      <c r="F344">
        <v>204</v>
      </c>
      <c r="G344">
        <v>0</v>
      </c>
      <c r="H344">
        <f t="shared" si="38"/>
        <v>9.0909090909090912E-2</v>
      </c>
      <c r="I344">
        <f t="shared" si="39"/>
        <v>9.5238095238095233E-2</v>
      </c>
      <c r="J344">
        <f t="shared" si="41"/>
        <v>0.13235294117647059</v>
      </c>
      <c r="K344">
        <f t="shared" si="40"/>
        <v>0</v>
      </c>
      <c r="L344">
        <f t="shared" si="43"/>
        <v>4.8712102849968783E-2</v>
      </c>
    </row>
    <row r="345" spans="1:12">
      <c r="A345" t="s">
        <v>2463</v>
      </c>
      <c r="B345" t="s">
        <v>23</v>
      </c>
      <c r="C345">
        <v>139</v>
      </c>
      <c r="D345">
        <v>123</v>
      </c>
      <c r="E345">
        <v>110</v>
      </c>
      <c r="F345">
        <v>106</v>
      </c>
      <c r="G345">
        <v>0</v>
      </c>
      <c r="H345">
        <f t="shared" si="38"/>
        <v>0.13008130081300814</v>
      </c>
      <c r="I345">
        <f t="shared" si="39"/>
        <v>0.11818181818181818</v>
      </c>
      <c r="J345">
        <f t="shared" si="41"/>
        <v>3.7735849056603772E-2</v>
      </c>
      <c r="K345">
        <f t="shared" si="40"/>
        <v>0</v>
      </c>
      <c r="L345">
        <f t="shared" si="43"/>
        <v>5.4459225211084962E-2</v>
      </c>
    </row>
    <row r="346" spans="1:12">
      <c r="A346" t="s">
        <v>2464</v>
      </c>
      <c r="B346" t="s">
        <v>23</v>
      </c>
      <c r="C346">
        <v>606</v>
      </c>
      <c r="D346">
        <v>574</v>
      </c>
      <c r="E346">
        <v>514</v>
      </c>
      <c r="F346">
        <v>393</v>
      </c>
      <c r="G346">
        <v>0</v>
      </c>
      <c r="H346">
        <f t="shared" si="38"/>
        <v>5.5749128919860627E-2</v>
      </c>
      <c r="I346">
        <f t="shared" si="39"/>
        <v>0.11673151750972763</v>
      </c>
      <c r="J346">
        <f t="shared" si="41"/>
        <v>0.30788804071246817</v>
      </c>
      <c r="K346">
        <f t="shared" si="40"/>
        <v>0</v>
      </c>
      <c r="L346">
        <f t="shared" si="43"/>
        <v>0.11601803660699035</v>
      </c>
    </row>
    <row r="347" spans="1:12">
      <c r="A347" t="s">
        <v>2465</v>
      </c>
      <c r="B347" t="s">
        <v>23</v>
      </c>
      <c r="C347">
        <v>1665</v>
      </c>
      <c r="D347">
        <v>1235</v>
      </c>
      <c r="E347">
        <v>838</v>
      </c>
      <c r="F347">
        <v>812</v>
      </c>
      <c r="G347">
        <v>0</v>
      </c>
      <c r="H347">
        <f t="shared" si="38"/>
        <v>0.34817813765182187</v>
      </c>
      <c r="I347">
        <f t="shared" si="39"/>
        <v>0.47374701670644392</v>
      </c>
      <c r="J347">
        <f t="shared" si="41"/>
        <v>3.2019704433497539E-2</v>
      </c>
      <c r="K347">
        <f t="shared" si="40"/>
        <v>0</v>
      </c>
      <c r="L347">
        <f t="shared" si="43"/>
        <v>0.20272151919858808</v>
      </c>
    </row>
    <row r="348" spans="1:12">
      <c r="A348" t="s">
        <v>2466</v>
      </c>
      <c r="B348" t="s">
        <v>23</v>
      </c>
      <c r="C348">
        <v>1338</v>
      </c>
      <c r="D348">
        <v>1226</v>
      </c>
      <c r="E348">
        <v>1094</v>
      </c>
      <c r="F348">
        <v>882</v>
      </c>
      <c r="G348">
        <v>0</v>
      </c>
      <c r="H348">
        <f t="shared" si="38"/>
        <v>9.1353996737357265E-2</v>
      </c>
      <c r="I348">
        <f t="shared" si="39"/>
        <v>0.1206581352833638</v>
      </c>
      <c r="J348">
        <f t="shared" si="41"/>
        <v>0.24036281179138322</v>
      </c>
      <c r="K348">
        <f t="shared" si="40"/>
        <v>0</v>
      </c>
      <c r="L348">
        <f t="shared" si="43"/>
        <v>8.5903211777785676E-2</v>
      </c>
    </row>
    <row r="349" spans="1:12">
      <c r="A349" t="s">
        <v>2467</v>
      </c>
      <c r="B349" t="s">
        <v>23</v>
      </c>
      <c r="C349">
        <v>795</v>
      </c>
      <c r="D349">
        <v>675</v>
      </c>
      <c r="E349">
        <v>557</v>
      </c>
      <c r="F349">
        <v>430</v>
      </c>
      <c r="G349">
        <v>0</v>
      </c>
      <c r="H349">
        <f t="shared" si="38"/>
        <v>0.17777777777777778</v>
      </c>
      <c r="I349">
        <f t="shared" si="39"/>
        <v>0.2118491921005386</v>
      </c>
      <c r="J349">
        <f t="shared" si="41"/>
        <v>0.29534883720930233</v>
      </c>
      <c r="K349">
        <f t="shared" si="40"/>
        <v>0</v>
      </c>
      <c r="L349">
        <f t="shared" si="43"/>
        <v>0.10772417327636956</v>
      </c>
    </row>
    <row r="350" spans="1:12">
      <c r="A350" t="s">
        <v>2468</v>
      </c>
      <c r="B350" t="s">
        <v>23</v>
      </c>
      <c r="C350">
        <v>486</v>
      </c>
      <c r="D350">
        <v>428</v>
      </c>
      <c r="E350">
        <v>402</v>
      </c>
      <c r="F350">
        <v>391</v>
      </c>
      <c r="G350">
        <v>0</v>
      </c>
      <c r="H350">
        <f t="shared" si="38"/>
        <v>0.13551401869158877</v>
      </c>
      <c r="I350">
        <f t="shared" si="39"/>
        <v>6.4676616915422883E-2</v>
      </c>
      <c r="J350">
        <f t="shared" si="41"/>
        <v>2.8132992327365727E-2</v>
      </c>
      <c r="K350">
        <f t="shared" si="40"/>
        <v>0</v>
      </c>
      <c r="L350">
        <f t="shared" si="43"/>
        <v>5.0758397154020876E-2</v>
      </c>
    </row>
    <row r="351" spans="1:12">
      <c r="A351" t="s">
        <v>2469</v>
      </c>
      <c r="B351" t="s">
        <v>23</v>
      </c>
      <c r="C351">
        <v>480</v>
      </c>
      <c r="D351">
        <v>401</v>
      </c>
      <c r="E351">
        <v>351</v>
      </c>
      <c r="F351">
        <v>284</v>
      </c>
      <c r="G351">
        <v>0</v>
      </c>
      <c r="H351">
        <f t="shared" si="38"/>
        <v>0.1970074812967581</v>
      </c>
      <c r="I351">
        <f t="shared" si="39"/>
        <v>0.14245014245014245</v>
      </c>
      <c r="J351">
        <f t="shared" si="41"/>
        <v>0.23591549295774647</v>
      </c>
      <c r="K351">
        <f t="shared" si="40"/>
        <v>0</v>
      </c>
      <c r="L351">
        <f t="shared" si="43"/>
        <v>8.9437904061770754E-2</v>
      </c>
    </row>
    <row r="352" spans="1:12">
      <c r="A352" t="s">
        <v>2470</v>
      </c>
      <c r="B352" t="s">
        <v>23</v>
      </c>
      <c r="C352">
        <v>346</v>
      </c>
      <c r="D352">
        <v>358</v>
      </c>
      <c r="E352">
        <v>307</v>
      </c>
      <c r="F352">
        <v>279</v>
      </c>
      <c r="G352">
        <v>0</v>
      </c>
      <c r="H352">
        <f t="shared" si="38"/>
        <v>-3.3519553072625698E-2</v>
      </c>
      <c r="I352">
        <f t="shared" si="39"/>
        <v>0.16612377850162866</v>
      </c>
      <c r="J352">
        <f t="shared" si="41"/>
        <v>0.1003584229390681</v>
      </c>
      <c r="K352">
        <f t="shared" si="40"/>
        <v>0</v>
      </c>
      <c r="L352">
        <f t="shared" si="43"/>
        <v>7.9411246673561989E-2</v>
      </c>
    </row>
    <row r="353" spans="1:12">
      <c r="A353" t="s">
        <v>2471</v>
      </c>
      <c r="B353">
        <v>618</v>
      </c>
      <c r="C353">
        <v>605</v>
      </c>
      <c r="D353">
        <v>627</v>
      </c>
      <c r="E353">
        <v>650</v>
      </c>
      <c r="F353">
        <v>605</v>
      </c>
      <c r="G353">
        <v>0</v>
      </c>
      <c r="H353">
        <f t="shared" si="38"/>
        <v>-3.5087719298245612E-2</v>
      </c>
      <c r="I353">
        <f t="shared" si="39"/>
        <v>-3.5384615384615382E-2</v>
      </c>
      <c r="J353">
        <f t="shared" si="41"/>
        <v>7.43801652892562E-2</v>
      </c>
      <c r="K353">
        <f t="shared" si="40"/>
        <v>0</v>
      </c>
      <c r="L353">
        <f t="shared" si="43"/>
        <v>4.4754358041744498E-2</v>
      </c>
    </row>
    <row r="354" spans="1:12">
      <c r="A354" t="s">
        <v>2472</v>
      </c>
      <c r="B354" t="s">
        <v>23</v>
      </c>
      <c r="C354">
        <v>876</v>
      </c>
      <c r="D354">
        <v>647</v>
      </c>
      <c r="E354">
        <v>593</v>
      </c>
      <c r="F354">
        <v>506</v>
      </c>
      <c r="G354">
        <v>0</v>
      </c>
      <c r="H354">
        <f t="shared" si="38"/>
        <v>0.35394126738794435</v>
      </c>
      <c r="I354">
        <f t="shared" si="39"/>
        <v>9.1062394603709948E-2</v>
      </c>
      <c r="J354">
        <f t="shared" si="41"/>
        <v>0.17193675889328064</v>
      </c>
      <c r="K354">
        <f t="shared" si="40"/>
        <v>0</v>
      </c>
      <c r="L354">
        <f t="shared" si="43"/>
        <v>0.13036023051476633</v>
      </c>
    </row>
    <row r="355" spans="1:12">
      <c r="A355" t="s">
        <v>2473</v>
      </c>
      <c r="B355" t="s">
        <v>23</v>
      </c>
      <c r="C355">
        <v>871</v>
      </c>
      <c r="D355">
        <v>616</v>
      </c>
      <c r="E355">
        <v>341</v>
      </c>
      <c r="F355">
        <v>450</v>
      </c>
      <c r="G355">
        <v>0</v>
      </c>
      <c r="H355">
        <f t="shared" si="38"/>
        <v>0.41396103896103897</v>
      </c>
      <c r="I355">
        <f t="shared" si="39"/>
        <v>0.80645161290322576</v>
      </c>
      <c r="J355">
        <f t="shared" si="41"/>
        <v>-0.24222222222222223</v>
      </c>
      <c r="K355">
        <f t="shared" si="40"/>
        <v>0</v>
      </c>
      <c r="L355">
        <f t="shared" si="43"/>
        <v>0.40037027284420346</v>
      </c>
    </row>
    <row r="356" spans="1:12">
      <c r="A356" t="s">
        <v>2474</v>
      </c>
      <c r="B356" t="s">
        <v>23</v>
      </c>
      <c r="C356">
        <v>919</v>
      </c>
      <c r="D356">
        <v>939</v>
      </c>
      <c r="E356">
        <v>1015</v>
      </c>
      <c r="F356">
        <v>1074</v>
      </c>
      <c r="G356">
        <v>0</v>
      </c>
      <c r="H356">
        <f t="shared" si="38"/>
        <v>-2.1299254526091587E-2</v>
      </c>
      <c r="I356">
        <f t="shared" si="39"/>
        <v>-7.4876847290640397E-2</v>
      </c>
      <c r="J356">
        <f t="shared" si="41"/>
        <v>-5.493482309124767E-2</v>
      </c>
      <c r="K356">
        <f t="shared" si="40"/>
        <v>0</v>
      </c>
      <c r="L356">
        <f t="shared" si="43"/>
        <v>2.9023298335059736E-2</v>
      </c>
    </row>
    <row r="357" spans="1:12">
      <c r="A357" t="s">
        <v>2475</v>
      </c>
      <c r="B357" t="s">
        <v>23</v>
      </c>
      <c r="C357">
        <v>481</v>
      </c>
      <c r="D357">
        <v>383</v>
      </c>
      <c r="E357">
        <v>272</v>
      </c>
      <c r="F357">
        <v>225</v>
      </c>
      <c r="G357">
        <v>168</v>
      </c>
      <c r="H357">
        <f t="shared" si="38"/>
        <v>0.25587467362924282</v>
      </c>
      <c r="I357">
        <f t="shared" si="39"/>
        <v>0.40808823529411764</v>
      </c>
      <c r="J357">
        <f t="shared" si="41"/>
        <v>0.2088888888888889</v>
      </c>
      <c r="K357">
        <f t="shared" si="40"/>
        <v>0.3392857142857143</v>
      </c>
      <c r="L357">
        <f t="shared" si="43"/>
        <v>7.6547180142674559E-2</v>
      </c>
    </row>
  </sheetData>
  <autoFilter ref="A1:L357" xr:uid="{00000000-0009-0000-0000-000003000000}"/>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72"/>
  <sheetViews>
    <sheetView topLeftCell="I1" workbookViewId="0">
      <selection activeCell="M2" sqref="M2"/>
    </sheetView>
  </sheetViews>
  <sheetFormatPr baseColWidth="10" defaultColWidth="8.83203125" defaultRowHeight="13"/>
  <cols>
    <col min="1" max="1" width="21" customWidth="1"/>
    <col min="4" max="4" width="24.5" customWidth="1"/>
    <col min="5" max="5" width="15.1640625" customWidth="1"/>
    <col min="6" max="6" width="17.83203125" customWidth="1"/>
    <col min="7" max="8" width="34.83203125" customWidth="1"/>
    <col min="9" max="9" width="20.1640625" customWidth="1"/>
    <col min="10" max="10" width="15.5" customWidth="1"/>
    <col min="11" max="11" width="18" customWidth="1"/>
    <col min="12" max="12" width="18.83203125" customWidth="1"/>
    <col min="13" max="13" width="20.1640625" customWidth="1"/>
    <col min="14" max="14" width="15.5" customWidth="1"/>
    <col min="15" max="15" width="18" customWidth="1"/>
    <col min="16" max="16" width="20.33203125" customWidth="1"/>
    <col min="17" max="17" width="17" customWidth="1"/>
    <col min="18" max="18" width="34" customWidth="1"/>
  </cols>
  <sheetData>
    <row r="1" spans="1:18" ht="195">
      <c r="B1" s="61" t="s">
        <v>1</v>
      </c>
      <c r="C1" s="61" t="s">
        <v>0</v>
      </c>
      <c r="D1" s="2" t="s">
        <v>4</v>
      </c>
      <c r="E1" s="2" t="s">
        <v>5</v>
      </c>
      <c r="F1" s="2" t="s">
        <v>6</v>
      </c>
      <c r="G1" s="2" t="s">
        <v>7</v>
      </c>
      <c r="H1" s="1" t="s">
        <v>2163</v>
      </c>
      <c r="I1" s="9" t="s">
        <v>1441</v>
      </c>
      <c r="J1" s="9" t="s">
        <v>1442</v>
      </c>
      <c r="K1" s="72" t="s">
        <v>1443</v>
      </c>
      <c r="L1" s="75" t="s">
        <v>3</v>
      </c>
      <c r="M1" s="76" t="s">
        <v>2486</v>
      </c>
      <c r="N1" s="75" t="s">
        <v>2166</v>
      </c>
      <c r="O1" s="75" t="s">
        <v>2172</v>
      </c>
      <c r="P1" s="75" t="s">
        <v>2167</v>
      </c>
      <c r="Q1" s="76" t="s">
        <v>2187</v>
      </c>
      <c r="R1" s="75" t="s">
        <v>2173</v>
      </c>
    </row>
    <row r="2" spans="1:18" ht="68">
      <c r="A2" s="1"/>
      <c r="B2" s="1" t="s">
        <v>2157</v>
      </c>
      <c r="C2" s="1" t="s">
        <v>1440</v>
      </c>
      <c r="D2" s="1" t="s">
        <v>2159</v>
      </c>
      <c r="E2" s="1" t="s">
        <v>2160</v>
      </c>
      <c r="F2" s="1" t="s">
        <v>2161</v>
      </c>
      <c r="G2" s="1" t="s">
        <v>2162</v>
      </c>
      <c r="H2" s="1" t="s">
        <v>2178</v>
      </c>
      <c r="I2" s="69" t="s">
        <v>2176</v>
      </c>
      <c r="J2" s="69" t="s">
        <v>2175</v>
      </c>
      <c r="K2" s="69" t="s">
        <v>2177</v>
      </c>
      <c r="L2" s="75" t="s">
        <v>2158</v>
      </c>
      <c r="M2" s="76" t="s">
        <v>2485</v>
      </c>
      <c r="N2" s="75" t="s">
        <v>2165</v>
      </c>
      <c r="O2" s="75" t="s">
        <v>2164</v>
      </c>
      <c r="P2" s="75" t="s">
        <v>2168</v>
      </c>
      <c r="Q2" s="75" t="s">
        <v>2171</v>
      </c>
      <c r="R2" s="76" t="s">
        <v>2170</v>
      </c>
    </row>
    <row r="3" spans="1:18">
      <c r="B3" t="s">
        <v>17</v>
      </c>
      <c r="C3" t="s">
        <v>2135</v>
      </c>
      <c r="D3" t="s">
        <v>19</v>
      </c>
      <c r="E3" t="s">
        <v>20</v>
      </c>
      <c r="F3" t="s">
        <v>21</v>
      </c>
      <c r="G3" t="s">
        <v>22</v>
      </c>
      <c r="H3" s="4">
        <v>45.032399999999996</v>
      </c>
      <c r="I3" s="63">
        <v>11</v>
      </c>
      <c r="J3" s="63">
        <v>2</v>
      </c>
      <c r="K3" s="63">
        <v>7</v>
      </c>
      <c r="L3" t="s">
        <v>18</v>
      </c>
      <c r="M3" s="73" t="str">
        <f>IF(H3&gt;40,"Y","N")</f>
        <v>Y</v>
      </c>
      <c r="N3" s="73" t="str">
        <f>IF(I3&gt;40,"Y","N")</f>
        <v>N</v>
      </c>
      <c r="O3" s="74">
        <f>IFERROR(VLOOKUP(C3,上榜榜单!$M$4:$N$70,2,FALSE),0)</f>
        <v>5.4059405940594063</v>
      </c>
      <c r="P3" s="71" t="str">
        <f>IF(J3&gt;100,"High","Low")</f>
        <v>Low</v>
      </c>
      <c r="Q3">
        <f>VLOOKUP(C3,员工总数变化量!$A$1:$L$357,12,FALSE)</f>
        <v>0.15311603470516819</v>
      </c>
      <c r="R3" s="71" t="str">
        <f>IF(K3&lt;10,"Y","N")</f>
        <v>Y</v>
      </c>
    </row>
    <row r="4" spans="1:18">
      <c r="B4" t="s">
        <v>26</v>
      </c>
      <c r="C4" t="s">
        <v>1715</v>
      </c>
      <c r="D4" t="s">
        <v>28</v>
      </c>
      <c r="E4" t="s">
        <v>29</v>
      </c>
      <c r="F4" t="s">
        <v>30</v>
      </c>
      <c r="G4" t="s">
        <v>30</v>
      </c>
      <c r="H4" s="4">
        <v>10.8072</v>
      </c>
      <c r="I4" s="63">
        <v>23</v>
      </c>
      <c r="J4" s="63">
        <v>6</v>
      </c>
      <c r="K4" s="63">
        <v>6</v>
      </c>
      <c r="L4" t="s">
        <v>27</v>
      </c>
      <c r="M4" s="70" t="str">
        <f t="shared" ref="M4:M67" si="0">IF(H4&gt;40,"Y","N")</f>
        <v>N</v>
      </c>
      <c r="N4" s="70" t="str">
        <f t="shared" ref="N4:N67" si="1">IF(I4&gt;40,"Y","N")</f>
        <v>N</v>
      </c>
      <c r="O4" s="74">
        <f>IFERROR(VLOOKUP(C4,上榜榜单!$M$4:$N$70,2,FALSE),0)</f>
        <v>48.500223199495011</v>
      </c>
      <c r="P4" s="71" t="str">
        <f t="shared" ref="P4:P67" si="2">IF(J4&gt;100,"High","Low")</f>
        <v>Low</v>
      </c>
      <c r="Q4">
        <f>VLOOKUP(C4,员工总数变化量!$A$1:$L$357,12,FALSE)</f>
        <v>1.6582553164807006</v>
      </c>
      <c r="R4" s="71" t="str">
        <f t="shared" ref="R4:R67" si="3">IF(K4&lt;10,"Y","N")</f>
        <v>Y</v>
      </c>
    </row>
    <row r="5" spans="1:18">
      <c r="B5" t="s">
        <v>33</v>
      </c>
      <c r="C5" t="s">
        <v>1707</v>
      </c>
      <c r="D5" t="s">
        <v>34</v>
      </c>
      <c r="E5" t="s">
        <v>29</v>
      </c>
      <c r="F5" t="s">
        <v>30</v>
      </c>
      <c r="G5" t="s">
        <v>30</v>
      </c>
      <c r="H5" s="4">
        <v>21.295200000000001</v>
      </c>
      <c r="I5" s="63">
        <v>38</v>
      </c>
      <c r="J5" s="63">
        <v>0</v>
      </c>
      <c r="K5" s="63">
        <v>6</v>
      </c>
      <c r="L5" t="s">
        <v>27</v>
      </c>
      <c r="M5" s="70" t="str">
        <f t="shared" si="0"/>
        <v>N</v>
      </c>
      <c r="N5" s="70" t="str">
        <f t="shared" si="1"/>
        <v>N</v>
      </c>
      <c r="O5" s="74">
        <f>IFERROR(VLOOKUP(C5,上榜榜单!$M$4:$N$70,2,FALSE),0)</f>
        <v>99.961001813513249</v>
      </c>
      <c r="P5" s="71" t="str">
        <f t="shared" si="2"/>
        <v>Low</v>
      </c>
      <c r="Q5">
        <f>VLOOKUP(C5,员工总数变化量!$A$1:$L$357,12,FALSE)</f>
        <v>0.24014688733539338</v>
      </c>
      <c r="R5" s="71" t="str">
        <f t="shared" si="3"/>
        <v>Y</v>
      </c>
    </row>
    <row r="6" spans="1:18" hidden="1">
      <c r="B6" t="s">
        <v>37</v>
      </c>
      <c r="C6" t="s">
        <v>1701</v>
      </c>
      <c r="D6" t="s">
        <v>38</v>
      </c>
      <c r="E6" t="s">
        <v>39</v>
      </c>
      <c r="F6" t="s">
        <v>40</v>
      </c>
      <c r="G6" t="s">
        <v>40</v>
      </c>
      <c r="H6" s="4">
        <v>-54.206399999999995</v>
      </c>
      <c r="I6" s="63">
        <v>68</v>
      </c>
      <c r="J6" s="63">
        <v>0</v>
      </c>
      <c r="K6" s="63">
        <v>2</v>
      </c>
      <c r="L6" t="s">
        <v>23</v>
      </c>
      <c r="M6" s="70" t="str">
        <f t="shared" si="0"/>
        <v>N</v>
      </c>
      <c r="N6" s="70" t="str">
        <f t="shared" si="1"/>
        <v>Y</v>
      </c>
      <c r="O6" s="74">
        <f>IFERROR(VLOOKUP(C6,上榜榜单!$M$4:$N$70,2,FALSE),0)</f>
        <v>23.284119588429434</v>
      </c>
      <c r="P6" s="71" t="str">
        <f t="shared" si="2"/>
        <v>Low</v>
      </c>
      <c r="Q6">
        <f>VLOOKUP(C6,员工总数变化量!$A$1:$L$357,12,FALSE)</f>
        <v>0.27995372865064094</v>
      </c>
      <c r="R6" s="71" t="str">
        <f t="shared" si="3"/>
        <v>Y</v>
      </c>
    </row>
    <row r="7" spans="1:18">
      <c r="B7" t="s">
        <v>43</v>
      </c>
      <c r="C7" t="s">
        <v>1706</v>
      </c>
      <c r="D7" t="s">
        <v>44</v>
      </c>
      <c r="E7" t="s">
        <v>45</v>
      </c>
      <c r="F7" t="s">
        <v>21</v>
      </c>
      <c r="G7" t="s">
        <v>21</v>
      </c>
      <c r="H7" s="4">
        <v>31.511999999999993</v>
      </c>
      <c r="I7" s="63">
        <v>15</v>
      </c>
      <c r="J7" s="63">
        <v>69</v>
      </c>
      <c r="K7" s="63">
        <v>7</v>
      </c>
      <c r="L7" t="s">
        <v>27</v>
      </c>
      <c r="M7" s="70" t="str">
        <f t="shared" si="0"/>
        <v>N</v>
      </c>
      <c r="N7" s="70" t="str">
        <f t="shared" si="1"/>
        <v>N</v>
      </c>
      <c r="O7" s="74">
        <f>IFERROR(VLOOKUP(C7,上榜榜单!$M$4:$N$70,2,FALSE),0)</f>
        <v>4.1584158415841586</v>
      </c>
      <c r="P7" s="71" t="str">
        <f t="shared" si="2"/>
        <v>Low</v>
      </c>
      <c r="Q7">
        <f>VLOOKUP(C7,员工总数变化量!$A$1:$L$357,12,FALSE)</f>
        <v>2.219294391339887E-2</v>
      </c>
      <c r="R7" s="71" t="str">
        <f t="shared" si="3"/>
        <v>Y</v>
      </c>
    </row>
    <row r="8" spans="1:18" ht="14">
      <c r="B8" s="5" t="s">
        <v>47</v>
      </c>
      <c r="C8" s="5" t="s">
        <v>1771</v>
      </c>
      <c r="D8" s="5" t="s">
        <v>48</v>
      </c>
      <c r="E8" s="5" t="s">
        <v>45</v>
      </c>
      <c r="F8" s="5" t="s">
        <v>49</v>
      </c>
      <c r="G8" s="5" t="s">
        <v>50</v>
      </c>
      <c r="H8" s="6">
        <v>61.512</v>
      </c>
      <c r="I8" s="64">
        <v>48</v>
      </c>
      <c r="J8" s="64">
        <v>1</v>
      </c>
      <c r="K8" s="64">
        <v>9</v>
      </c>
      <c r="L8" s="5" t="s">
        <v>18</v>
      </c>
      <c r="M8" s="70" t="str">
        <f t="shared" si="0"/>
        <v>Y</v>
      </c>
      <c r="N8" s="70" t="str">
        <f t="shared" si="1"/>
        <v>Y</v>
      </c>
      <c r="O8" s="74">
        <f>IFERROR(VLOOKUP(C8,上榜榜单!$M$4:$N$70,2,FALSE),0)</f>
        <v>21.200543583770141</v>
      </c>
      <c r="P8" s="71" t="str">
        <f t="shared" si="2"/>
        <v>Low</v>
      </c>
      <c r="Q8">
        <f>VLOOKUP(C8,员工总数变化量!$A$1:$L$357,12,FALSE)</f>
        <v>0.35240557556291202</v>
      </c>
      <c r="R8" s="71" t="str">
        <f t="shared" si="3"/>
        <v>Y</v>
      </c>
    </row>
    <row r="9" spans="1:18">
      <c r="B9" t="s">
        <v>53</v>
      </c>
      <c r="C9" t="s">
        <v>1682</v>
      </c>
      <c r="D9" t="s">
        <v>54</v>
      </c>
      <c r="E9" t="s">
        <v>29</v>
      </c>
      <c r="F9" t="s">
        <v>30</v>
      </c>
      <c r="G9" t="s">
        <v>30</v>
      </c>
      <c r="H9" s="4">
        <v>35.721599999999995</v>
      </c>
      <c r="I9" s="63">
        <v>22</v>
      </c>
      <c r="J9" s="63">
        <v>5</v>
      </c>
      <c r="K9" s="63">
        <v>7</v>
      </c>
      <c r="L9" t="s">
        <v>27</v>
      </c>
      <c r="M9" s="70" t="str">
        <f t="shared" si="0"/>
        <v>N</v>
      </c>
      <c r="N9" s="70" t="str">
        <f t="shared" si="1"/>
        <v>N</v>
      </c>
      <c r="O9" s="74">
        <f>IFERROR(VLOOKUP(C9,上榜榜单!$M$4:$N$70,2,FALSE),0)</f>
        <v>60.581381955234974</v>
      </c>
      <c r="P9" s="71" t="str">
        <f t="shared" si="2"/>
        <v>Low</v>
      </c>
      <c r="Q9">
        <f>VLOOKUP(C9,员工总数变化量!$A$1:$L$357,12,FALSE)</f>
        <v>0.10284567577496179</v>
      </c>
      <c r="R9" s="71" t="str">
        <f t="shared" si="3"/>
        <v>Y</v>
      </c>
    </row>
    <row r="10" spans="1:18">
      <c r="B10" t="s">
        <v>57</v>
      </c>
      <c r="C10" t="s">
        <v>1655</v>
      </c>
      <c r="D10" t="s">
        <v>58</v>
      </c>
      <c r="E10" t="s">
        <v>45</v>
      </c>
      <c r="F10" t="s">
        <v>59</v>
      </c>
      <c r="G10" t="s">
        <v>60</v>
      </c>
      <c r="H10" s="4">
        <v>4.4171999999999993</v>
      </c>
      <c r="I10" s="63">
        <v>93</v>
      </c>
      <c r="J10" s="63">
        <v>1003</v>
      </c>
      <c r="K10" s="63">
        <v>7</v>
      </c>
      <c r="L10" t="s">
        <v>27</v>
      </c>
      <c r="M10" s="70" t="str">
        <f t="shared" si="0"/>
        <v>N</v>
      </c>
      <c r="N10" s="70" t="str">
        <f t="shared" si="1"/>
        <v>Y</v>
      </c>
      <c r="O10" s="74">
        <f>IFERROR(VLOOKUP(C10,上榜榜单!$M$4:$N$70,2,FALSE),0)</f>
        <v>162.99414110254222</v>
      </c>
      <c r="P10" s="71" t="str">
        <f t="shared" si="2"/>
        <v>High</v>
      </c>
      <c r="Q10">
        <f>VLOOKUP(C10,员工总数变化量!$A$1:$L$357,12,FALSE)</f>
        <v>8.669113243623687E-2</v>
      </c>
      <c r="R10" s="71" t="str">
        <f t="shared" si="3"/>
        <v>Y</v>
      </c>
    </row>
    <row r="11" spans="1:18">
      <c r="B11" t="s">
        <v>63</v>
      </c>
      <c r="C11" t="s">
        <v>2136</v>
      </c>
      <c r="D11" t="s">
        <v>64</v>
      </c>
      <c r="E11" t="s">
        <v>20</v>
      </c>
      <c r="F11" t="s">
        <v>40</v>
      </c>
      <c r="G11" t="s">
        <v>40</v>
      </c>
      <c r="H11" s="4">
        <v>-12.519600000000001</v>
      </c>
      <c r="I11" s="63">
        <v>7</v>
      </c>
      <c r="J11" s="63">
        <v>0</v>
      </c>
      <c r="K11" s="63">
        <v>4</v>
      </c>
      <c r="L11" t="s">
        <v>18</v>
      </c>
      <c r="M11" s="70" t="str">
        <f t="shared" si="0"/>
        <v>N</v>
      </c>
      <c r="N11" s="70" t="str">
        <f t="shared" si="1"/>
        <v>N</v>
      </c>
      <c r="O11" s="74">
        <f>IFERROR(VLOOKUP(C11,上榜榜单!$M$4:$N$70,2,FALSE),0)</f>
        <v>0</v>
      </c>
      <c r="P11" s="71" t="str">
        <f t="shared" si="2"/>
        <v>Low</v>
      </c>
      <c r="Q11">
        <f>VLOOKUP(C11,员工总数变化量!$A$1:$L$357,12,FALSE)</f>
        <v>0.16490489899492117</v>
      </c>
      <c r="R11" s="71" t="str">
        <f t="shared" si="3"/>
        <v>Y</v>
      </c>
    </row>
    <row r="12" spans="1:18">
      <c r="B12" s="29" t="s">
        <v>67</v>
      </c>
      <c r="C12" s="29" t="s">
        <v>1675</v>
      </c>
      <c r="D12" s="29" t="s">
        <v>68</v>
      </c>
      <c r="E12" s="29" t="s">
        <v>69</v>
      </c>
      <c r="F12" s="29" t="s">
        <v>49</v>
      </c>
      <c r="G12" s="29" t="s">
        <v>70</v>
      </c>
      <c r="H12" s="29">
        <v>14.138400000000001</v>
      </c>
      <c r="I12" s="63">
        <v>10</v>
      </c>
      <c r="J12" s="63">
        <v>2</v>
      </c>
      <c r="K12" s="63">
        <v>10</v>
      </c>
      <c r="L12" s="29" t="s">
        <v>27</v>
      </c>
      <c r="M12" s="70" t="str">
        <f t="shared" si="0"/>
        <v>N</v>
      </c>
      <c r="N12" s="70" t="str">
        <f t="shared" si="1"/>
        <v>N</v>
      </c>
      <c r="O12" s="74">
        <f>IFERROR(VLOOKUP(C12,上榜榜单!$M$4:$N$70,2,FALSE),0)</f>
        <v>46.409525272180574</v>
      </c>
      <c r="P12" s="71" t="str">
        <f t="shared" si="2"/>
        <v>Low</v>
      </c>
      <c r="Q12">
        <f>VLOOKUP(C12,员工总数变化量!$A$1:$L$357,12,FALSE)</f>
        <v>0.77949904704467643</v>
      </c>
      <c r="R12" s="71" t="str">
        <f t="shared" si="3"/>
        <v>N</v>
      </c>
    </row>
    <row r="13" spans="1:18">
      <c r="B13" s="29" t="s">
        <v>73</v>
      </c>
      <c r="C13" s="29" t="s">
        <v>1729</v>
      </c>
      <c r="D13" s="29" t="s">
        <v>75</v>
      </c>
      <c r="E13" s="29" t="s">
        <v>45</v>
      </c>
      <c r="F13" s="29" t="s">
        <v>40</v>
      </c>
      <c r="G13" s="29" t="s">
        <v>76</v>
      </c>
      <c r="H13" s="29">
        <v>5.1780000000000008</v>
      </c>
      <c r="I13" s="63">
        <v>20</v>
      </c>
      <c r="J13" s="63">
        <v>0</v>
      </c>
      <c r="K13" s="63">
        <v>9</v>
      </c>
      <c r="L13" s="29" t="s">
        <v>74</v>
      </c>
      <c r="M13" s="70" t="str">
        <f t="shared" si="0"/>
        <v>N</v>
      </c>
      <c r="N13" s="70" t="str">
        <f t="shared" si="1"/>
        <v>N</v>
      </c>
      <c r="O13" s="74">
        <f>IFERROR(VLOOKUP(C13,上榜榜单!$M$4:$N$70,2,FALSE),0)</f>
        <v>14.193548387096774</v>
      </c>
      <c r="P13" s="71" t="str">
        <f t="shared" si="2"/>
        <v>Low</v>
      </c>
      <c r="Q13">
        <f>VLOOKUP(C13,员工总数变化量!$A$1:$L$357,12,FALSE)</f>
        <v>0.33539254337191593</v>
      </c>
      <c r="R13" s="71" t="str">
        <f t="shared" si="3"/>
        <v>Y</v>
      </c>
    </row>
    <row r="14" spans="1:18">
      <c r="B14" s="29" t="s">
        <v>79</v>
      </c>
      <c r="C14" s="29" t="s">
        <v>1641</v>
      </c>
      <c r="D14" s="29" t="s">
        <v>80</v>
      </c>
      <c r="E14" s="29" t="s">
        <v>45</v>
      </c>
      <c r="F14" s="29" t="s">
        <v>21</v>
      </c>
      <c r="G14" s="29" t="s">
        <v>21</v>
      </c>
      <c r="H14" s="29">
        <v>35.907600000000002</v>
      </c>
      <c r="I14" s="63">
        <v>66</v>
      </c>
      <c r="J14" s="63">
        <v>405</v>
      </c>
      <c r="K14" s="63">
        <v>3</v>
      </c>
      <c r="L14" s="29" t="s">
        <v>27</v>
      </c>
      <c r="M14" s="70" t="str">
        <f t="shared" si="0"/>
        <v>N</v>
      </c>
      <c r="N14" s="70" t="str">
        <f t="shared" si="1"/>
        <v>Y</v>
      </c>
      <c r="O14" s="74">
        <f>IFERROR(VLOOKUP(C14,上榜榜单!$M$4:$N$70,2,FALSE),0)</f>
        <v>87.134057764919575</v>
      </c>
      <c r="P14" s="71" t="str">
        <f t="shared" si="2"/>
        <v>High</v>
      </c>
      <c r="Q14">
        <f>VLOOKUP(C14,员工总数变化量!$A$1:$L$357,12,FALSE)</f>
        <v>4.006544847136554E-2</v>
      </c>
      <c r="R14" s="71" t="str">
        <f t="shared" si="3"/>
        <v>Y</v>
      </c>
    </row>
    <row r="15" spans="1:18" ht="14">
      <c r="B15" s="5" t="s">
        <v>86</v>
      </c>
      <c r="C15" s="5" t="s">
        <v>1654</v>
      </c>
      <c r="D15" s="5" t="s">
        <v>87</v>
      </c>
      <c r="E15" s="5" t="s">
        <v>45</v>
      </c>
      <c r="F15" s="5" t="s">
        <v>49</v>
      </c>
      <c r="G15" s="5" t="s">
        <v>50</v>
      </c>
      <c r="H15" s="6">
        <v>42.254400000000004</v>
      </c>
      <c r="I15" s="64">
        <v>39</v>
      </c>
      <c r="J15" s="64">
        <v>9</v>
      </c>
      <c r="K15" s="64">
        <v>1</v>
      </c>
      <c r="L15" s="5" t="s">
        <v>18</v>
      </c>
      <c r="M15" s="70" t="str">
        <f t="shared" si="0"/>
        <v>Y</v>
      </c>
      <c r="N15" s="70" t="str">
        <f t="shared" si="1"/>
        <v>N</v>
      </c>
      <c r="O15" s="74">
        <f>IFERROR(VLOOKUP(C15,上榜榜单!$M$4:$N$70,2,FALSE),0)</f>
        <v>13.648208712273942</v>
      </c>
      <c r="P15" s="71" t="str">
        <f t="shared" si="2"/>
        <v>Low</v>
      </c>
      <c r="Q15">
        <f>VLOOKUP(C15,员工总数变化量!$A$1:$L$357,12,FALSE)</f>
        <v>0.16903837012849876</v>
      </c>
      <c r="R15" s="71" t="str">
        <f t="shared" si="3"/>
        <v>Y</v>
      </c>
    </row>
    <row r="16" spans="1:18" ht="14">
      <c r="B16" s="5" t="s">
        <v>90</v>
      </c>
      <c r="C16" s="5" t="s">
        <v>2137</v>
      </c>
      <c r="D16" s="5" t="s">
        <v>91</v>
      </c>
      <c r="E16" s="5" t="s">
        <v>45</v>
      </c>
      <c r="F16" s="5" t="s">
        <v>49</v>
      </c>
      <c r="G16" s="5" t="s">
        <v>50</v>
      </c>
      <c r="H16" s="6">
        <v>24.0168</v>
      </c>
      <c r="I16" s="64">
        <v>5</v>
      </c>
      <c r="J16" s="64">
        <v>0</v>
      </c>
      <c r="K16" s="64">
        <v>4</v>
      </c>
      <c r="L16" s="5" t="s">
        <v>18</v>
      </c>
      <c r="M16" s="70" t="str">
        <f t="shared" si="0"/>
        <v>N</v>
      </c>
      <c r="N16" s="70" t="str">
        <f t="shared" si="1"/>
        <v>N</v>
      </c>
      <c r="O16" s="74">
        <f>IFERROR(VLOOKUP(C16,上榜榜单!$M$4:$N$70,2,FALSE),0)</f>
        <v>10.694610778443113</v>
      </c>
      <c r="P16" s="71" t="str">
        <f t="shared" si="2"/>
        <v>Low</v>
      </c>
      <c r="Q16">
        <f>VLOOKUP(C16,员工总数变化量!$A$1:$L$357,12,FALSE)</f>
        <v>0.75485306793216134</v>
      </c>
      <c r="R16" s="71" t="str">
        <f t="shared" si="3"/>
        <v>Y</v>
      </c>
    </row>
    <row r="17" spans="2:18">
      <c r="B17" t="s">
        <v>93</v>
      </c>
      <c r="C17" t="s">
        <v>2138</v>
      </c>
      <c r="D17" t="s">
        <v>94</v>
      </c>
      <c r="E17" t="s">
        <v>45</v>
      </c>
      <c r="F17" t="s">
        <v>59</v>
      </c>
      <c r="G17" t="s">
        <v>60</v>
      </c>
      <c r="H17" s="4">
        <v>18.8916</v>
      </c>
      <c r="I17" s="63">
        <v>76</v>
      </c>
      <c r="J17" s="63">
        <v>456</v>
      </c>
      <c r="K17" s="63">
        <v>4</v>
      </c>
      <c r="L17" t="s">
        <v>27</v>
      </c>
      <c r="M17" s="70" t="str">
        <f t="shared" si="0"/>
        <v>N</v>
      </c>
      <c r="N17" s="70" t="str">
        <f t="shared" si="1"/>
        <v>Y</v>
      </c>
      <c r="O17" s="74">
        <f>IFERROR(VLOOKUP(C17,上榜榜单!$M$4:$N$70,2,FALSE),0)</f>
        <v>388.27192367637866</v>
      </c>
      <c r="P17" s="71" t="str">
        <f t="shared" si="2"/>
        <v>High</v>
      </c>
      <c r="Q17">
        <f>VLOOKUP(C17,员工总数变化量!$A$1:$L$357,12,FALSE)</f>
        <v>2.1449234578248929E-2</v>
      </c>
      <c r="R17" s="71" t="str">
        <f t="shared" si="3"/>
        <v>Y</v>
      </c>
    </row>
    <row r="18" spans="2:18">
      <c r="B18" t="s">
        <v>96</v>
      </c>
      <c r="C18" t="s">
        <v>2139</v>
      </c>
      <c r="D18" t="s">
        <v>97</v>
      </c>
      <c r="E18" t="s">
        <v>45</v>
      </c>
      <c r="F18" t="s">
        <v>21</v>
      </c>
      <c r="G18" t="s">
        <v>21</v>
      </c>
      <c r="H18" s="4">
        <v>31.1952</v>
      </c>
      <c r="I18" s="63">
        <v>45</v>
      </c>
      <c r="J18" s="63">
        <v>6</v>
      </c>
      <c r="K18" s="63">
        <v>5</v>
      </c>
      <c r="L18" t="s">
        <v>27</v>
      </c>
      <c r="M18" s="70" t="str">
        <f t="shared" si="0"/>
        <v>N</v>
      </c>
      <c r="N18" s="70" t="str">
        <f t="shared" si="1"/>
        <v>Y</v>
      </c>
      <c r="O18" s="74">
        <f>IFERROR(VLOOKUP(C18,上榜榜单!$M$4:$N$70,2,FALSE),0)</f>
        <v>46.113755003686279</v>
      </c>
      <c r="P18" s="71" t="str">
        <f t="shared" si="2"/>
        <v>Low</v>
      </c>
      <c r="Q18">
        <f>VLOOKUP(C18,员工总数变化量!$A$1:$L$357,12,FALSE)</f>
        <v>6.8582079790375561E-2</v>
      </c>
      <c r="R18" s="71" t="str">
        <f t="shared" si="3"/>
        <v>Y</v>
      </c>
    </row>
    <row r="19" spans="2:18">
      <c r="B19" t="s">
        <v>99</v>
      </c>
      <c r="C19" t="s">
        <v>2140</v>
      </c>
      <c r="D19" t="s">
        <v>100</v>
      </c>
      <c r="E19" t="s">
        <v>45</v>
      </c>
      <c r="F19" t="s">
        <v>59</v>
      </c>
      <c r="G19" t="s">
        <v>60</v>
      </c>
      <c r="H19" s="4">
        <v>40.094399999999993</v>
      </c>
      <c r="I19" s="63">
        <v>11</v>
      </c>
      <c r="J19" s="63">
        <v>40</v>
      </c>
      <c r="K19" s="63">
        <v>9</v>
      </c>
      <c r="L19" t="s">
        <v>18</v>
      </c>
      <c r="M19" s="70" t="str">
        <f t="shared" si="0"/>
        <v>Y</v>
      </c>
      <c r="N19" s="70" t="str">
        <f t="shared" si="1"/>
        <v>N</v>
      </c>
      <c r="O19" s="74">
        <f>IFERROR(VLOOKUP(C19,上榜榜单!$M$4:$N$70,2,FALSE),0)</f>
        <v>0</v>
      </c>
      <c r="P19" s="71" t="str">
        <f t="shared" si="2"/>
        <v>Low</v>
      </c>
      <c r="Q19">
        <f>VLOOKUP(C19,员工总数变化量!$A$1:$L$357,12,FALSE)</f>
        <v>0.10508096571365935</v>
      </c>
      <c r="R19" s="71" t="str">
        <f t="shared" si="3"/>
        <v>Y</v>
      </c>
    </row>
    <row r="20" spans="2:18">
      <c r="B20" t="s">
        <v>102</v>
      </c>
      <c r="C20" t="s">
        <v>1636</v>
      </c>
      <c r="D20" t="s">
        <v>103</v>
      </c>
      <c r="E20" t="s">
        <v>45</v>
      </c>
      <c r="F20" t="s">
        <v>21</v>
      </c>
      <c r="G20" t="s">
        <v>104</v>
      </c>
      <c r="H20" s="4">
        <v>9.3851999999999993</v>
      </c>
      <c r="I20" s="63">
        <v>95</v>
      </c>
      <c r="J20" s="63">
        <v>235</v>
      </c>
      <c r="K20" s="63">
        <v>20</v>
      </c>
      <c r="L20" t="s">
        <v>27</v>
      </c>
      <c r="M20" s="70" t="str">
        <f t="shared" si="0"/>
        <v>N</v>
      </c>
      <c r="N20" s="70" t="str">
        <f t="shared" si="1"/>
        <v>Y</v>
      </c>
      <c r="O20" s="74">
        <f>IFERROR(VLOOKUP(C20,上榜榜单!$M$4:$N$70,2,FALSE),0)</f>
        <v>44.599738102877623</v>
      </c>
      <c r="P20" s="71" t="str">
        <f t="shared" si="2"/>
        <v>High</v>
      </c>
      <c r="Q20">
        <f>VLOOKUP(C20,员工总数变化量!$A$1:$L$357,12,FALSE)</f>
        <v>2.8465188856588244E-2</v>
      </c>
      <c r="R20" s="71" t="str">
        <f t="shared" si="3"/>
        <v>N</v>
      </c>
    </row>
    <row r="21" spans="2:18">
      <c r="B21" s="14" t="s">
        <v>106</v>
      </c>
      <c r="C21" s="14" t="s">
        <v>1637</v>
      </c>
      <c r="D21" s="14" t="s">
        <v>107</v>
      </c>
      <c r="E21" s="14" t="s">
        <v>45</v>
      </c>
      <c r="F21" s="14" t="s">
        <v>21</v>
      </c>
      <c r="G21" s="14" t="s">
        <v>60</v>
      </c>
      <c r="H21" s="14">
        <v>9.0635999999999992</v>
      </c>
      <c r="I21" s="63">
        <v>136</v>
      </c>
      <c r="J21" s="63">
        <v>12</v>
      </c>
      <c r="K21" s="63">
        <v>3</v>
      </c>
      <c r="L21" s="14" t="s">
        <v>27</v>
      </c>
      <c r="M21" s="70" t="str">
        <f t="shared" si="0"/>
        <v>N</v>
      </c>
      <c r="N21" s="70" t="str">
        <f t="shared" si="1"/>
        <v>Y</v>
      </c>
      <c r="O21" s="74">
        <f>IFERROR(VLOOKUP(C21,上榜榜单!$M$4:$N$70,2,FALSE),0)</f>
        <v>119.93337404159067</v>
      </c>
      <c r="P21" s="71" t="str">
        <f t="shared" si="2"/>
        <v>Low</v>
      </c>
      <c r="Q21">
        <f>VLOOKUP(C21,员工总数变化量!$A$1:$L$357,12,FALSE)</f>
        <v>0.10714213104549825</v>
      </c>
      <c r="R21" s="71" t="str">
        <f t="shared" si="3"/>
        <v>Y</v>
      </c>
    </row>
    <row r="22" spans="2:18">
      <c r="B22" t="s">
        <v>109</v>
      </c>
      <c r="C22" t="s">
        <v>1638</v>
      </c>
      <c r="D22" t="s">
        <v>110</v>
      </c>
      <c r="E22" t="s">
        <v>45</v>
      </c>
      <c r="F22" t="s">
        <v>59</v>
      </c>
      <c r="G22" t="s">
        <v>60</v>
      </c>
      <c r="H22" s="4">
        <v>8.0544000000000011</v>
      </c>
      <c r="I22" s="63">
        <v>170</v>
      </c>
      <c r="J22" s="63">
        <v>3</v>
      </c>
      <c r="K22" s="63">
        <v>11</v>
      </c>
      <c r="L22" t="s">
        <v>27</v>
      </c>
      <c r="M22" s="70" t="str">
        <f t="shared" si="0"/>
        <v>N</v>
      </c>
      <c r="N22" s="70" t="str">
        <f t="shared" si="1"/>
        <v>Y</v>
      </c>
      <c r="O22" s="74">
        <f>IFERROR(VLOOKUP(C22,上榜榜单!$M$4:$N$70,2,FALSE),0)</f>
        <v>43.916728635018991</v>
      </c>
      <c r="P22" s="71" t="str">
        <f t="shared" si="2"/>
        <v>Low</v>
      </c>
      <c r="Q22">
        <f>VLOOKUP(C22,员工总数变化量!$A$1:$L$357,12,FALSE)</f>
        <v>5.4431752127373723E-2</v>
      </c>
      <c r="R22" s="71" t="str">
        <f t="shared" si="3"/>
        <v>N</v>
      </c>
    </row>
    <row r="23" spans="2:18" ht="14">
      <c r="B23" s="5" t="s">
        <v>113</v>
      </c>
      <c r="C23" s="5" t="s">
        <v>1758</v>
      </c>
      <c r="D23" s="5" t="s">
        <v>114</v>
      </c>
      <c r="E23" s="5" t="s">
        <v>45</v>
      </c>
      <c r="F23" s="5" t="s">
        <v>49</v>
      </c>
      <c r="G23" s="5" t="s">
        <v>50</v>
      </c>
      <c r="H23" s="6">
        <v>77.074799999999996</v>
      </c>
      <c r="I23" s="65">
        <v>69</v>
      </c>
      <c r="J23" s="65">
        <v>0</v>
      </c>
      <c r="K23" s="65">
        <v>6</v>
      </c>
      <c r="L23" s="5" t="s">
        <v>27</v>
      </c>
      <c r="M23" s="70" t="str">
        <f t="shared" si="0"/>
        <v>Y</v>
      </c>
      <c r="N23" s="70" t="str">
        <f t="shared" si="1"/>
        <v>Y</v>
      </c>
      <c r="O23" s="74">
        <f>IFERROR(VLOOKUP(C23,上榜榜单!$M$4:$N$70,2,FALSE),0)</f>
        <v>111.26286667930435</v>
      </c>
      <c r="P23" s="71" t="str">
        <f t="shared" si="2"/>
        <v>Low</v>
      </c>
      <c r="Q23">
        <f>VLOOKUP(C23,员工总数变化量!$A$1:$L$357,12,FALSE)</f>
        <v>2.2895047289859236E-2</v>
      </c>
      <c r="R23" s="71" t="str">
        <f t="shared" si="3"/>
        <v>Y</v>
      </c>
    </row>
    <row r="24" spans="2:18">
      <c r="B24" t="s">
        <v>125</v>
      </c>
      <c r="C24" t="s">
        <v>1639</v>
      </c>
      <c r="D24" t="s">
        <v>126</v>
      </c>
      <c r="E24" t="s">
        <v>45</v>
      </c>
      <c r="F24" t="s">
        <v>104</v>
      </c>
      <c r="G24" t="s">
        <v>104</v>
      </c>
      <c r="H24" s="4">
        <v>55.661999999999999</v>
      </c>
      <c r="I24" s="63">
        <v>4</v>
      </c>
      <c r="J24" s="63">
        <v>139</v>
      </c>
      <c r="K24" s="63">
        <v>8</v>
      </c>
      <c r="L24" t="s">
        <v>27</v>
      </c>
      <c r="M24" s="70" t="str">
        <f t="shared" si="0"/>
        <v>Y</v>
      </c>
      <c r="N24" s="70" t="str">
        <f t="shared" si="1"/>
        <v>N</v>
      </c>
      <c r="O24" s="74">
        <f>IFERROR(VLOOKUP(C24,上榜榜单!$M$4:$N$70,2,FALSE),0)</f>
        <v>47.734489191048048</v>
      </c>
      <c r="P24" s="71" t="str">
        <f t="shared" si="2"/>
        <v>High</v>
      </c>
      <c r="Q24">
        <f>VLOOKUP(C24,员工总数变化量!$A$1:$L$357,12,FALSE)</f>
        <v>5.8968606846566685E-2</v>
      </c>
      <c r="R24" s="71" t="str">
        <f t="shared" si="3"/>
        <v>Y</v>
      </c>
    </row>
    <row r="25" spans="2:18">
      <c r="B25" t="s">
        <v>128</v>
      </c>
      <c r="C25" t="s">
        <v>1640</v>
      </c>
      <c r="D25" t="s">
        <v>129</v>
      </c>
      <c r="E25" t="s">
        <v>45</v>
      </c>
      <c r="F25" t="s">
        <v>104</v>
      </c>
      <c r="G25" t="s">
        <v>104</v>
      </c>
      <c r="H25" s="4">
        <v>33.105600000000003</v>
      </c>
      <c r="I25" s="63">
        <v>9</v>
      </c>
      <c r="J25" s="63">
        <v>412</v>
      </c>
      <c r="K25" s="63">
        <v>8</v>
      </c>
      <c r="L25" t="s">
        <v>27</v>
      </c>
      <c r="M25" s="70" t="str">
        <f t="shared" si="0"/>
        <v>N</v>
      </c>
      <c r="N25" s="70" t="str">
        <f t="shared" si="1"/>
        <v>N</v>
      </c>
      <c r="O25" s="74">
        <f>IFERROR(VLOOKUP(C25,上榜榜单!$M$4:$N$70,2,FALSE),0)</f>
        <v>90.222536236874859</v>
      </c>
      <c r="P25" s="71" t="str">
        <f t="shared" si="2"/>
        <v>High</v>
      </c>
      <c r="Q25">
        <f>VLOOKUP(C25,员工总数变化量!$A$1:$L$357,12,FALSE)</f>
        <v>4.5080789590901792E-3</v>
      </c>
      <c r="R25" s="71" t="str">
        <f t="shared" si="3"/>
        <v>Y</v>
      </c>
    </row>
    <row r="26" spans="2:18">
      <c r="B26" t="s">
        <v>132</v>
      </c>
      <c r="C26" t="s">
        <v>2141</v>
      </c>
      <c r="D26" t="s">
        <v>133</v>
      </c>
      <c r="E26" t="s">
        <v>45</v>
      </c>
      <c r="F26" t="s">
        <v>21</v>
      </c>
      <c r="G26" t="s">
        <v>21</v>
      </c>
      <c r="H26" s="4">
        <v>-25.574400000000001</v>
      </c>
      <c r="I26" s="63">
        <v>57</v>
      </c>
      <c r="J26" s="63">
        <v>42</v>
      </c>
      <c r="K26" s="63">
        <v>13</v>
      </c>
      <c r="L26" t="s">
        <v>27</v>
      </c>
      <c r="M26" s="70" t="str">
        <f t="shared" si="0"/>
        <v>N</v>
      </c>
      <c r="N26" s="70" t="str">
        <f t="shared" si="1"/>
        <v>Y</v>
      </c>
      <c r="O26" s="74">
        <f>IFERROR(VLOOKUP(C26,上榜榜单!$M$4:$N$70,2,FALSE),0)</f>
        <v>26.739756363801231</v>
      </c>
      <c r="P26" s="71" t="str">
        <f t="shared" si="2"/>
        <v>Low</v>
      </c>
      <c r="Q26">
        <f>VLOOKUP(C26,员工总数变化量!$A$1:$L$357,12,FALSE)</f>
        <v>0.67306596624784665</v>
      </c>
      <c r="R26" s="71" t="str">
        <f t="shared" si="3"/>
        <v>N</v>
      </c>
    </row>
    <row r="27" spans="2:18" ht="14">
      <c r="B27" s="5" t="s">
        <v>136</v>
      </c>
      <c r="C27" s="5" t="s">
        <v>2142</v>
      </c>
      <c r="D27" s="5" t="s">
        <v>137</v>
      </c>
      <c r="E27" s="5" t="s">
        <v>45</v>
      </c>
      <c r="F27" s="5" t="s">
        <v>21</v>
      </c>
      <c r="G27" s="5" t="s">
        <v>50</v>
      </c>
      <c r="H27" s="6">
        <v>15.268799999999999</v>
      </c>
      <c r="I27" s="64">
        <v>36</v>
      </c>
      <c r="J27" s="64">
        <v>138</v>
      </c>
      <c r="K27" s="64">
        <v>6</v>
      </c>
      <c r="L27" s="5" t="s">
        <v>18</v>
      </c>
      <c r="M27" s="70" t="str">
        <f t="shared" si="0"/>
        <v>N</v>
      </c>
      <c r="N27" s="70" t="str">
        <f t="shared" si="1"/>
        <v>N</v>
      </c>
      <c r="O27" s="74">
        <f>IFERROR(VLOOKUP(C27,上榜榜单!$M$4:$N$70,2,FALSE),0)</f>
        <v>10.648351648351648</v>
      </c>
      <c r="P27" s="71" t="str">
        <f t="shared" si="2"/>
        <v>High</v>
      </c>
      <c r="Q27">
        <f>VLOOKUP(C27,员工总数变化量!$A$1:$L$357,12,FALSE)</f>
        <v>4.2594851927069195E-2</v>
      </c>
      <c r="R27" s="71" t="str">
        <f t="shared" si="3"/>
        <v>Y</v>
      </c>
    </row>
    <row r="28" spans="2:18">
      <c r="B28" t="s">
        <v>139</v>
      </c>
      <c r="C28" t="s">
        <v>2143</v>
      </c>
      <c r="D28" t="s">
        <v>140</v>
      </c>
      <c r="E28" t="s">
        <v>45</v>
      </c>
      <c r="F28" t="s">
        <v>59</v>
      </c>
      <c r="G28" t="s">
        <v>60</v>
      </c>
      <c r="H28" s="4">
        <v>13.556399999999998</v>
      </c>
      <c r="I28" s="63">
        <v>6</v>
      </c>
      <c r="J28" s="63">
        <v>43</v>
      </c>
      <c r="K28" s="63">
        <v>23</v>
      </c>
      <c r="L28" t="s">
        <v>18</v>
      </c>
      <c r="M28" s="70" t="str">
        <f t="shared" si="0"/>
        <v>N</v>
      </c>
      <c r="N28" s="70" t="str">
        <f t="shared" si="1"/>
        <v>N</v>
      </c>
      <c r="O28" s="74">
        <f>IFERROR(VLOOKUP(C28,上榜榜单!$M$4:$N$70,2,FALSE),0)</f>
        <v>0.44117647058823539</v>
      </c>
      <c r="P28" s="71" t="str">
        <f t="shared" si="2"/>
        <v>Low</v>
      </c>
      <c r="Q28">
        <f>VLOOKUP(C28,员工总数变化量!$A$1:$L$357,12,FALSE)</f>
        <v>3.6111255365853294E-2</v>
      </c>
      <c r="R28" s="71" t="str">
        <f t="shared" si="3"/>
        <v>N</v>
      </c>
    </row>
    <row r="29" spans="2:18" ht="14">
      <c r="B29" s="5" t="s">
        <v>143</v>
      </c>
      <c r="C29" s="5" t="s">
        <v>2144</v>
      </c>
      <c r="D29" s="5" t="s">
        <v>144</v>
      </c>
      <c r="E29" s="5" t="s">
        <v>45</v>
      </c>
      <c r="F29" s="5" t="s">
        <v>21</v>
      </c>
      <c r="G29" s="5" t="s">
        <v>50</v>
      </c>
      <c r="H29" s="6">
        <v>-3.4512</v>
      </c>
      <c r="I29" s="65">
        <v>27</v>
      </c>
      <c r="J29" s="65">
        <v>2</v>
      </c>
      <c r="K29" s="65">
        <v>3</v>
      </c>
      <c r="L29" s="5" t="s">
        <v>18</v>
      </c>
      <c r="M29" s="70" t="str">
        <f t="shared" si="0"/>
        <v>N</v>
      </c>
      <c r="N29" s="70" t="str">
        <f t="shared" si="1"/>
        <v>N</v>
      </c>
      <c r="O29" s="74">
        <f>IFERROR(VLOOKUP(C29,上榜榜单!$M$4:$N$70,2,FALSE),0)</f>
        <v>13.255872063968017</v>
      </c>
      <c r="P29" s="71" t="str">
        <f t="shared" si="2"/>
        <v>Low</v>
      </c>
      <c r="Q29">
        <f>VLOOKUP(C29,员工总数变化量!$A$1:$L$357,12,FALSE)</f>
        <v>0.1940434079998796</v>
      </c>
      <c r="R29" s="71" t="str">
        <f t="shared" si="3"/>
        <v>Y</v>
      </c>
    </row>
    <row r="30" spans="2:18">
      <c r="B30" s="57" t="s">
        <v>146</v>
      </c>
      <c r="C30" s="57" t="s">
        <v>2145</v>
      </c>
      <c r="D30" s="57" t="s">
        <v>147</v>
      </c>
      <c r="E30" s="57" t="s">
        <v>45</v>
      </c>
      <c r="F30" s="57" t="s">
        <v>21</v>
      </c>
      <c r="G30" s="57" t="s">
        <v>21</v>
      </c>
      <c r="H30" s="57">
        <v>20.905199999999997</v>
      </c>
      <c r="I30" s="63">
        <v>43</v>
      </c>
      <c r="J30" s="63">
        <v>2</v>
      </c>
      <c r="K30" s="63">
        <v>3</v>
      </c>
      <c r="L30" s="57" t="s">
        <v>27</v>
      </c>
      <c r="M30" s="70" t="str">
        <f t="shared" si="0"/>
        <v>N</v>
      </c>
      <c r="N30" s="70" t="str">
        <f t="shared" si="1"/>
        <v>Y</v>
      </c>
      <c r="O30" s="74">
        <f>IFERROR(VLOOKUP(C30,上榜榜单!$M$4:$N$70,2,FALSE),0)</f>
        <v>19.305733870090307</v>
      </c>
      <c r="P30" s="71" t="str">
        <f t="shared" si="2"/>
        <v>Low</v>
      </c>
      <c r="Q30">
        <f>VLOOKUP(C30,员工总数变化量!$A$1:$L$357,12,FALSE)</f>
        <v>9.5891222231521023E-2</v>
      </c>
      <c r="R30" s="71" t="str">
        <f t="shared" si="3"/>
        <v>Y</v>
      </c>
    </row>
    <row r="31" spans="2:18">
      <c r="B31" t="s">
        <v>149</v>
      </c>
      <c r="C31" t="s">
        <v>2146</v>
      </c>
      <c r="D31" t="s">
        <v>150</v>
      </c>
      <c r="E31" t="s">
        <v>45</v>
      </c>
      <c r="F31" t="s">
        <v>21</v>
      </c>
      <c r="G31" t="s">
        <v>21</v>
      </c>
      <c r="H31" s="4">
        <v>37.637999999999991</v>
      </c>
      <c r="I31" s="63">
        <v>3</v>
      </c>
      <c r="J31" s="63">
        <v>81</v>
      </c>
      <c r="K31" s="63">
        <v>16</v>
      </c>
      <c r="L31" t="s">
        <v>27</v>
      </c>
      <c r="M31" s="70" t="str">
        <f t="shared" si="0"/>
        <v>N</v>
      </c>
      <c r="N31" s="70" t="str">
        <f t="shared" si="1"/>
        <v>N</v>
      </c>
      <c r="O31" s="74">
        <f>IFERROR(VLOOKUP(C31,上榜榜单!$M$4:$N$70,2,FALSE),0)</f>
        <v>6.5100618007827755</v>
      </c>
      <c r="P31" s="71" t="str">
        <f t="shared" si="2"/>
        <v>Low</v>
      </c>
      <c r="Q31">
        <f>VLOOKUP(C31,员工总数变化量!$A$1:$L$357,12,FALSE)</f>
        <v>2.2895600505101664E-2</v>
      </c>
      <c r="R31" s="71" t="str">
        <f t="shared" si="3"/>
        <v>N</v>
      </c>
    </row>
    <row r="32" spans="2:18">
      <c r="B32" t="s">
        <v>152</v>
      </c>
      <c r="C32" t="s">
        <v>2147</v>
      </c>
      <c r="D32" t="s">
        <v>153</v>
      </c>
      <c r="E32" t="s">
        <v>45</v>
      </c>
      <c r="F32" t="s">
        <v>59</v>
      </c>
      <c r="G32" t="s">
        <v>21</v>
      </c>
      <c r="H32" s="4">
        <v>5.5823999999999998</v>
      </c>
      <c r="I32" s="63">
        <v>25</v>
      </c>
      <c r="J32" s="63">
        <v>77</v>
      </c>
      <c r="K32" s="63">
        <v>2</v>
      </c>
      <c r="L32" t="s">
        <v>27</v>
      </c>
      <c r="M32" s="70" t="str">
        <f t="shared" si="0"/>
        <v>N</v>
      </c>
      <c r="N32" s="70" t="str">
        <f t="shared" si="1"/>
        <v>N</v>
      </c>
      <c r="O32" s="74">
        <f>IFERROR(VLOOKUP(C32,上榜榜单!$M$4:$N$70,2,FALSE),0)</f>
        <v>8.7453135100193933</v>
      </c>
      <c r="P32" s="71" t="str">
        <f t="shared" si="2"/>
        <v>Low</v>
      </c>
      <c r="Q32">
        <f>VLOOKUP(C32,员工总数变化量!$A$1:$L$357,12,FALSE)</f>
        <v>8.2367390574848778E-3</v>
      </c>
      <c r="R32" s="71" t="str">
        <f t="shared" si="3"/>
        <v>Y</v>
      </c>
    </row>
    <row r="33" spans="2:18" ht="14">
      <c r="B33" s="5" t="s">
        <v>156</v>
      </c>
      <c r="C33" s="5" t="s">
        <v>2148</v>
      </c>
      <c r="D33" s="5" t="s">
        <v>157</v>
      </c>
      <c r="E33" s="5" t="s">
        <v>45</v>
      </c>
      <c r="F33" s="5" t="s">
        <v>21</v>
      </c>
      <c r="G33" s="5" t="s">
        <v>50</v>
      </c>
      <c r="H33" s="6">
        <v>8.7552000000000003</v>
      </c>
      <c r="I33" s="64">
        <v>36</v>
      </c>
      <c r="J33" s="64">
        <v>0</v>
      </c>
      <c r="K33" s="64">
        <v>12</v>
      </c>
      <c r="L33" s="5" t="s">
        <v>27</v>
      </c>
      <c r="M33" s="70" t="str">
        <f t="shared" si="0"/>
        <v>N</v>
      </c>
      <c r="N33" s="70" t="str">
        <f t="shared" si="1"/>
        <v>N</v>
      </c>
      <c r="O33" s="74">
        <f>IFERROR(VLOOKUP(C33,上榜榜单!$M$4:$N$70,2,FALSE),0)</f>
        <v>16.817208162385874</v>
      </c>
      <c r="P33" s="71" t="str">
        <f t="shared" si="2"/>
        <v>Low</v>
      </c>
      <c r="Q33">
        <f>VLOOKUP(C33,员工总数变化量!$A$1:$L$357,12,FALSE)</f>
        <v>0.22122041569504028</v>
      </c>
      <c r="R33" s="71" t="str">
        <f t="shared" si="3"/>
        <v>N</v>
      </c>
    </row>
    <row r="34" spans="2:18">
      <c r="B34" t="s">
        <v>159</v>
      </c>
      <c r="C34" t="s">
        <v>2149</v>
      </c>
      <c r="D34" t="s">
        <v>160</v>
      </c>
      <c r="E34" t="s">
        <v>29</v>
      </c>
      <c r="F34" t="s">
        <v>30</v>
      </c>
      <c r="G34" t="s">
        <v>30</v>
      </c>
      <c r="H34" s="4">
        <v>6.9648000000000003</v>
      </c>
      <c r="I34" s="63">
        <v>119</v>
      </c>
      <c r="J34" s="63">
        <v>0</v>
      </c>
      <c r="K34" s="63">
        <v>2</v>
      </c>
      <c r="L34" t="s">
        <v>27</v>
      </c>
      <c r="M34" s="70" t="str">
        <f t="shared" si="0"/>
        <v>N</v>
      </c>
      <c r="N34" s="70" t="str">
        <f t="shared" si="1"/>
        <v>Y</v>
      </c>
      <c r="O34" s="74">
        <f>IFERROR(VLOOKUP(C34,上榜榜单!$M$4:$N$70,2,FALSE),0)</f>
        <v>55.118265688943808</v>
      </c>
      <c r="P34" s="71" t="str">
        <f t="shared" si="2"/>
        <v>Low</v>
      </c>
      <c r="Q34">
        <f>VLOOKUP(C34,员工总数变化量!$A$1:$L$357,12,FALSE)</f>
        <v>1.2272186673577103</v>
      </c>
      <c r="R34" s="71" t="str">
        <f t="shared" si="3"/>
        <v>Y</v>
      </c>
    </row>
    <row r="35" spans="2:18">
      <c r="B35" t="s">
        <v>162</v>
      </c>
      <c r="C35" t="s">
        <v>2150</v>
      </c>
      <c r="D35" t="s">
        <v>163</v>
      </c>
      <c r="E35" t="s">
        <v>45</v>
      </c>
      <c r="F35" t="s">
        <v>104</v>
      </c>
      <c r="G35" t="s">
        <v>104</v>
      </c>
      <c r="H35" s="4">
        <v>0.93359999999999999</v>
      </c>
      <c r="I35" s="63">
        <v>17</v>
      </c>
      <c r="J35" s="63">
        <v>40</v>
      </c>
      <c r="K35" s="63">
        <v>10</v>
      </c>
      <c r="L35" t="s">
        <v>27</v>
      </c>
      <c r="M35" s="70" t="str">
        <f t="shared" si="0"/>
        <v>N</v>
      </c>
      <c r="N35" s="70" t="str">
        <f t="shared" si="1"/>
        <v>N</v>
      </c>
      <c r="O35" s="74">
        <f>IFERROR(VLOOKUP(C35,上榜榜单!$M$4:$N$70,2,FALSE),0)</f>
        <v>0</v>
      </c>
      <c r="P35" s="71" t="str">
        <f t="shared" si="2"/>
        <v>Low</v>
      </c>
      <c r="Q35">
        <f>VLOOKUP(C35,员工总数变化量!$A$1:$L$357,12,FALSE)</f>
        <v>9.9733101862347923E-3</v>
      </c>
      <c r="R35" s="71" t="str">
        <f t="shared" si="3"/>
        <v>N</v>
      </c>
    </row>
    <row r="36" spans="2:18">
      <c r="B36" t="s">
        <v>165</v>
      </c>
      <c r="C36" t="s">
        <v>2151</v>
      </c>
      <c r="D36" t="s">
        <v>166</v>
      </c>
      <c r="E36" t="s">
        <v>29</v>
      </c>
      <c r="F36" t="s">
        <v>21</v>
      </c>
      <c r="G36" t="s">
        <v>30</v>
      </c>
      <c r="H36" s="4">
        <v>6.7320000000000002</v>
      </c>
      <c r="I36" s="63">
        <v>26</v>
      </c>
      <c r="J36" s="63">
        <v>22</v>
      </c>
      <c r="K36" s="63">
        <v>5</v>
      </c>
      <c r="L36" t="s">
        <v>27</v>
      </c>
      <c r="M36" s="70" t="str">
        <f t="shared" si="0"/>
        <v>N</v>
      </c>
      <c r="N36" s="70" t="str">
        <f t="shared" si="1"/>
        <v>N</v>
      </c>
      <c r="O36" s="74">
        <f>IFERROR(VLOOKUP(C36,上榜榜单!$M$4:$N$70,2,FALSE),0)</f>
        <v>314.97390009467472</v>
      </c>
      <c r="P36" s="71" t="str">
        <f t="shared" si="2"/>
        <v>Low</v>
      </c>
      <c r="Q36">
        <f>VLOOKUP(C36,员工总数变化量!$A$1:$L$357,12,FALSE)</f>
        <v>7.4406659364275818E-2</v>
      </c>
      <c r="R36" s="71" t="str">
        <f t="shared" si="3"/>
        <v>Y</v>
      </c>
    </row>
    <row r="37" spans="2:18">
      <c r="B37" t="s">
        <v>168</v>
      </c>
      <c r="C37" t="s">
        <v>2152</v>
      </c>
      <c r="D37" t="s">
        <v>169</v>
      </c>
      <c r="E37" t="s">
        <v>45</v>
      </c>
      <c r="F37" t="s">
        <v>59</v>
      </c>
      <c r="G37" t="s">
        <v>60</v>
      </c>
      <c r="H37" s="4">
        <v>-0.63719999999999999</v>
      </c>
      <c r="I37" s="63">
        <v>40</v>
      </c>
      <c r="J37" s="63">
        <v>272</v>
      </c>
      <c r="K37" s="63">
        <v>13</v>
      </c>
      <c r="L37" t="s">
        <v>27</v>
      </c>
      <c r="M37" s="70" t="str">
        <f t="shared" si="0"/>
        <v>N</v>
      </c>
      <c r="N37" s="70" t="str">
        <f t="shared" si="1"/>
        <v>N</v>
      </c>
      <c r="O37" s="74">
        <f>IFERROR(VLOOKUP(C37,上榜榜单!$M$4:$N$70,2,FALSE),0)</f>
        <v>82.324292061220319</v>
      </c>
      <c r="P37" s="71" t="str">
        <f t="shared" si="2"/>
        <v>High</v>
      </c>
      <c r="Q37">
        <f>VLOOKUP(C37,员工总数变化量!$A$1:$L$357,12,FALSE)</f>
        <v>2.8970355629240014E-2</v>
      </c>
      <c r="R37" s="71" t="str">
        <f t="shared" si="3"/>
        <v>N</v>
      </c>
    </row>
    <row r="38" spans="2:18">
      <c r="B38" t="s">
        <v>171</v>
      </c>
      <c r="C38" t="s">
        <v>2153</v>
      </c>
      <c r="D38" t="s">
        <v>172</v>
      </c>
      <c r="E38" t="s">
        <v>45</v>
      </c>
      <c r="F38" t="s">
        <v>59</v>
      </c>
      <c r="G38" t="s">
        <v>60</v>
      </c>
      <c r="H38" s="4">
        <v>10.072800000000001</v>
      </c>
      <c r="I38" s="63">
        <v>30</v>
      </c>
      <c r="J38" s="63">
        <v>416</v>
      </c>
      <c r="K38" s="63">
        <v>17</v>
      </c>
      <c r="L38" t="s">
        <v>27</v>
      </c>
      <c r="M38" s="70" t="str">
        <f t="shared" si="0"/>
        <v>N</v>
      </c>
      <c r="N38" s="70" t="str">
        <f t="shared" si="1"/>
        <v>N</v>
      </c>
      <c r="O38" s="74">
        <f>IFERROR(VLOOKUP(C38,上榜榜单!$M$4:$N$70,2,FALSE),0)</f>
        <v>121.94976479412377</v>
      </c>
      <c r="P38" s="71" t="str">
        <f t="shared" si="2"/>
        <v>High</v>
      </c>
      <c r="Q38">
        <f>VLOOKUP(C38,员工总数变化量!$A$1:$L$357,12,FALSE)</f>
        <v>5.2925155511942573E-2</v>
      </c>
      <c r="R38" s="71" t="str">
        <f t="shared" si="3"/>
        <v>N</v>
      </c>
    </row>
    <row r="39" spans="2:18">
      <c r="B39" s="17" t="s">
        <v>174</v>
      </c>
      <c r="C39" s="17" t="s">
        <v>2154</v>
      </c>
      <c r="D39" s="17" t="s">
        <v>175</v>
      </c>
      <c r="E39" s="17" t="s">
        <v>45</v>
      </c>
      <c r="F39" s="17" t="s">
        <v>104</v>
      </c>
      <c r="G39" s="17" t="s">
        <v>104</v>
      </c>
      <c r="H39" s="17">
        <v>40.475999999999999</v>
      </c>
      <c r="I39" s="63">
        <v>17</v>
      </c>
      <c r="J39" s="63">
        <v>472</v>
      </c>
      <c r="K39" s="63">
        <v>6</v>
      </c>
      <c r="L39" s="17" t="s">
        <v>27</v>
      </c>
      <c r="M39" s="70" t="str">
        <f t="shared" si="0"/>
        <v>Y</v>
      </c>
      <c r="N39" s="70" t="str">
        <f t="shared" si="1"/>
        <v>N</v>
      </c>
      <c r="O39" s="74">
        <f>IFERROR(VLOOKUP(C39,上榜榜单!$M$4:$N$70,2,FALSE),0)</f>
        <v>206.92581016903847</v>
      </c>
      <c r="P39" s="71" t="str">
        <f t="shared" si="2"/>
        <v>High</v>
      </c>
      <c r="Q39">
        <f>VLOOKUP(C39,员工总数变化量!$A$1:$L$357,12,FALSE)</f>
        <v>9.5085278288278494E-2</v>
      </c>
      <c r="R39" s="71" t="str">
        <f t="shared" si="3"/>
        <v>Y</v>
      </c>
    </row>
    <row r="40" spans="2:18" ht="14">
      <c r="B40" s="5" t="s">
        <v>178</v>
      </c>
      <c r="C40" s="5" t="s">
        <v>1745</v>
      </c>
      <c r="D40" s="5" t="s">
        <v>179</v>
      </c>
      <c r="E40" s="5" t="s">
        <v>45</v>
      </c>
      <c r="F40" s="5" t="s">
        <v>49</v>
      </c>
      <c r="G40" s="5" t="s">
        <v>50</v>
      </c>
      <c r="H40" s="6">
        <v>48.662399999999991</v>
      </c>
      <c r="I40" s="65">
        <v>28</v>
      </c>
      <c r="J40" s="65">
        <v>79</v>
      </c>
      <c r="K40" s="65">
        <v>3</v>
      </c>
      <c r="L40" s="5" t="s">
        <v>27</v>
      </c>
      <c r="M40" s="70" t="str">
        <f t="shared" si="0"/>
        <v>Y</v>
      </c>
      <c r="N40" s="70" t="str">
        <f t="shared" si="1"/>
        <v>N</v>
      </c>
      <c r="O40" s="74">
        <f>IFERROR(VLOOKUP(C40,上榜榜单!$M$4:$N$70,2,FALSE),0)</f>
        <v>166.85681358156387</v>
      </c>
      <c r="P40" s="71" t="str">
        <f t="shared" si="2"/>
        <v>Low</v>
      </c>
      <c r="Q40">
        <f>VLOOKUP(C40,员工总数变化量!$A$1:$L$357,12,FALSE)</f>
        <v>1.478919384609923E-2</v>
      </c>
      <c r="R40" s="71" t="str">
        <f t="shared" si="3"/>
        <v>Y</v>
      </c>
    </row>
    <row r="41" spans="2:18" ht="14">
      <c r="B41" s="5" t="s">
        <v>182</v>
      </c>
      <c r="C41" s="5" t="s">
        <v>1734</v>
      </c>
      <c r="D41" s="5" t="s">
        <v>183</v>
      </c>
      <c r="E41" s="5" t="s">
        <v>45</v>
      </c>
      <c r="F41" s="5" t="s">
        <v>104</v>
      </c>
      <c r="G41" s="5" t="s">
        <v>50</v>
      </c>
      <c r="H41" s="6">
        <v>36.754799999999996</v>
      </c>
      <c r="I41" s="64">
        <v>10</v>
      </c>
      <c r="J41" s="64">
        <v>15</v>
      </c>
      <c r="K41" s="64">
        <v>5</v>
      </c>
      <c r="L41" s="5" t="s">
        <v>27</v>
      </c>
      <c r="M41" s="70" t="str">
        <f t="shared" si="0"/>
        <v>N</v>
      </c>
      <c r="N41" s="70" t="str">
        <f t="shared" si="1"/>
        <v>N</v>
      </c>
      <c r="O41" s="74">
        <f>IFERROR(VLOOKUP(C41,上榜榜单!$M$4:$N$70,2,FALSE),0)</f>
        <v>100.21285033439476</v>
      </c>
      <c r="P41" s="71" t="str">
        <f t="shared" si="2"/>
        <v>Low</v>
      </c>
      <c r="Q41">
        <f>VLOOKUP(C41,员工总数变化量!$A$1:$L$357,12,FALSE)</f>
        <v>6.3750038763369044E-2</v>
      </c>
      <c r="R41" s="71" t="str">
        <f t="shared" si="3"/>
        <v>Y</v>
      </c>
    </row>
    <row r="42" spans="2:18">
      <c r="B42" s="5" t="s">
        <v>190</v>
      </c>
      <c r="C42" s="5" t="s">
        <v>1743</v>
      </c>
      <c r="D42" s="5" t="s">
        <v>191</v>
      </c>
      <c r="E42" s="5" t="s">
        <v>45</v>
      </c>
      <c r="F42" s="5" t="s">
        <v>123</v>
      </c>
      <c r="G42" s="5" t="s">
        <v>50</v>
      </c>
      <c r="H42" s="6">
        <v>36.9816</v>
      </c>
      <c r="I42" s="66">
        <v>32</v>
      </c>
      <c r="J42" s="66">
        <v>160</v>
      </c>
      <c r="K42" s="66">
        <v>22</v>
      </c>
      <c r="L42" s="5" t="s">
        <v>27</v>
      </c>
      <c r="M42" s="70" t="str">
        <f t="shared" si="0"/>
        <v>N</v>
      </c>
      <c r="N42" s="70" t="str">
        <f t="shared" si="1"/>
        <v>N</v>
      </c>
      <c r="O42" s="74">
        <f>IFERROR(VLOOKUP(C42,上榜榜单!$M$4:$N$70,2,FALSE),0)</f>
        <v>46.33837248495761</v>
      </c>
      <c r="P42" s="71" t="str">
        <f t="shared" si="2"/>
        <v>High</v>
      </c>
      <c r="Q42">
        <f>VLOOKUP(C42,员工总数变化量!$A$1:$L$357,12,FALSE)</f>
        <v>0.28644160222547804</v>
      </c>
      <c r="R42" s="71" t="str">
        <f t="shared" si="3"/>
        <v>N</v>
      </c>
    </row>
    <row r="43" spans="2:18">
      <c r="B43" s="5" t="s">
        <v>194</v>
      </c>
      <c r="C43" s="5" t="s">
        <v>1744</v>
      </c>
      <c r="D43" s="5" t="s">
        <v>195</v>
      </c>
      <c r="E43" s="5" t="s">
        <v>45</v>
      </c>
      <c r="F43" s="5" t="s">
        <v>123</v>
      </c>
      <c r="G43" s="5" t="s">
        <v>50</v>
      </c>
      <c r="H43" s="6">
        <v>76.651200000000003</v>
      </c>
      <c r="I43" s="66">
        <v>285</v>
      </c>
      <c r="J43" s="66">
        <v>224</v>
      </c>
      <c r="K43" s="66">
        <v>4</v>
      </c>
      <c r="L43" s="5" t="s">
        <v>27</v>
      </c>
      <c r="M43" s="70" t="str">
        <f t="shared" si="0"/>
        <v>Y</v>
      </c>
      <c r="N43" s="70" t="str">
        <f t="shared" si="1"/>
        <v>Y</v>
      </c>
      <c r="O43" s="74">
        <f>IFERROR(VLOOKUP(C43,上榜榜单!$M$4:$N$70,2,FALSE),0)</f>
        <v>118.39046135472907</v>
      </c>
      <c r="P43" s="71" t="str">
        <f t="shared" si="2"/>
        <v>High</v>
      </c>
      <c r="Q43">
        <f>VLOOKUP(C43,员工总数变化量!$A$1:$L$357,12,FALSE)</f>
        <v>0.34683271849544423</v>
      </c>
      <c r="R43" s="71" t="str">
        <f t="shared" si="3"/>
        <v>Y</v>
      </c>
    </row>
    <row r="44" spans="2:18">
      <c r="B44" s="5" t="s">
        <v>198</v>
      </c>
      <c r="C44" s="5" t="s">
        <v>1809</v>
      </c>
      <c r="D44" s="5" t="s">
        <v>199</v>
      </c>
      <c r="E44" s="5" t="s">
        <v>45</v>
      </c>
      <c r="F44" s="5" t="s">
        <v>49</v>
      </c>
      <c r="G44" s="5" t="s">
        <v>50</v>
      </c>
      <c r="H44" s="6">
        <v>-21.528000000000002</v>
      </c>
      <c r="I44" s="66">
        <v>8</v>
      </c>
      <c r="J44" s="66">
        <v>62</v>
      </c>
      <c r="K44" s="66">
        <v>1</v>
      </c>
      <c r="L44" s="5" t="s">
        <v>18</v>
      </c>
      <c r="M44" s="70" t="str">
        <f t="shared" si="0"/>
        <v>N</v>
      </c>
      <c r="N44" s="70" t="str">
        <f t="shared" si="1"/>
        <v>N</v>
      </c>
      <c r="O44" s="74">
        <f>IFERROR(VLOOKUP(C44,上榜榜单!$M$4:$N$70,2,FALSE),0)</f>
        <v>69.813995597131267</v>
      </c>
      <c r="P44" s="71" t="str">
        <f t="shared" si="2"/>
        <v>Low</v>
      </c>
      <c r="Q44">
        <f>VLOOKUP(C44,员工总数变化量!$A$1:$L$357,12,FALSE)</f>
        <v>6.9006070559585839E-2</v>
      </c>
      <c r="R44" s="71" t="str">
        <f t="shared" si="3"/>
        <v>Y</v>
      </c>
    </row>
    <row r="45" spans="2:18">
      <c r="B45" s="5" t="s">
        <v>243</v>
      </c>
      <c r="C45" s="5" t="s">
        <v>1813</v>
      </c>
      <c r="D45" s="5" t="s">
        <v>244</v>
      </c>
      <c r="E45" s="5" t="s">
        <v>45</v>
      </c>
      <c r="F45" s="5" t="s">
        <v>49</v>
      </c>
      <c r="G45" s="5" t="s">
        <v>50</v>
      </c>
      <c r="H45" s="6">
        <v>-11.432400000000001</v>
      </c>
      <c r="I45" s="66">
        <v>39</v>
      </c>
      <c r="J45" s="66">
        <v>32</v>
      </c>
      <c r="K45" s="66">
        <v>6</v>
      </c>
      <c r="L45" s="5" t="s">
        <v>27</v>
      </c>
      <c r="M45" s="70" t="str">
        <f t="shared" si="0"/>
        <v>N</v>
      </c>
      <c r="N45" s="70" t="str">
        <f t="shared" si="1"/>
        <v>N</v>
      </c>
      <c r="O45" s="74">
        <f>IFERROR(VLOOKUP(C45,上榜榜单!$M$4:$N$70,2,FALSE),0)</f>
        <v>131.92653794953006</v>
      </c>
      <c r="P45" s="71" t="str">
        <f t="shared" si="2"/>
        <v>Low</v>
      </c>
      <c r="Q45">
        <f>VLOOKUP(C45,员工总数变化量!$A$1:$L$357,12,FALSE)</f>
        <v>6.7644720772447653E-2</v>
      </c>
      <c r="R45" s="71" t="str">
        <f t="shared" si="3"/>
        <v>Y</v>
      </c>
    </row>
    <row r="46" spans="2:18">
      <c r="B46" s="5" t="s">
        <v>295</v>
      </c>
      <c r="C46" s="5" t="s">
        <v>1818</v>
      </c>
      <c r="D46" s="5" t="s">
        <v>296</v>
      </c>
      <c r="E46" s="5" t="s">
        <v>45</v>
      </c>
      <c r="F46" s="5" t="s">
        <v>104</v>
      </c>
      <c r="G46" s="5" t="s">
        <v>50</v>
      </c>
      <c r="H46" s="6">
        <v>3.6863999999999999</v>
      </c>
      <c r="I46" s="66">
        <v>2</v>
      </c>
      <c r="J46" s="66">
        <v>51</v>
      </c>
      <c r="K46" s="66">
        <v>3</v>
      </c>
      <c r="L46" s="5" t="s">
        <v>27</v>
      </c>
      <c r="M46" s="70" t="str">
        <f t="shared" si="0"/>
        <v>N</v>
      </c>
      <c r="N46" s="70" t="str">
        <f t="shared" si="1"/>
        <v>N</v>
      </c>
      <c r="O46" s="74">
        <f>IFERROR(VLOOKUP(C46,上榜榜单!$M$4:$N$70,2,FALSE),0)</f>
        <v>63.370242284965514</v>
      </c>
      <c r="P46" s="71" t="str">
        <f t="shared" si="2"/>
        <v>Low</v>
      </c>
      <c r="Q46">
        <f>VLOOKUP(C46,员工总数变化量!$A$1:$L$357,12,FALSE)</f>
        <v>0.2339534710299235</v>
      </c>
      <c r="R46" s="71" t="str">
        <f t="shared" si="3"/>
        <v>Y</v>
      </c>
    </row>
    <row r="47" spans="2:18">
      <c r="B47" s="5" t="s">
        <v>443</v>
      </c>
      <c r="C47" s="5" t="s">
        <v>1825</v>
      </c>
      <c r="D47" s="5" t="s">
        <v>444</v>
      </c>
      <c r="E47" s="5" t="s">
        <v>45</v>
      </c>
      <c r="F47" s="5" t="s">
        <v>49</v>
      </c>
      <c r="G47" s="5" t="s">
        <v>50</v>
      </c>
      <c r="H47" s="6">
        <v>33.072000000000003</v>
      </c>
      <c r="I47" s="66">
        <v>13</v>
      </c>
      <c r="J47" s="66">
        <v>54</v>
      </c>
      <c r="K47" s="66">
        <v>4</v>
      </c>
      <c r="L47" s="5" t="s">
        <v>18</v>
      </c>
      <c r="M47" s="70" t="str">
        <f t="shared" si="0"/>
        <v>N</v>
      </c>
      <c r="N47" s="70" t="str">
        <f t="shared" si="1"/>
        <v>N</v>
      </c>
      <c r="O47" s="74">
        <f>IFERROR(VLOOKUP(C47,上榜榜单!$M$4:$N$70,2,FALSE),0)</f>
        <v>11.813566270756835</v>
      </c>
      <c r="P47" s="71" t="str">
        <f t="shared" si="2"/>
        <v>Low</v>
      </c>
      <c r="Q47">
        <f>VLOOKUP(C47,员工总数变化量!$A$1:$L$357,12,FALSE)</f>
        <v>6.5570347153343436E-2</v>
      </c>
      <c r="R47" s="71" t="str">
        <f t="shared" si="3"/>
        <v>Y</v>
      </c>
    </row>
    <row r="48" spans="2:18">
      <c r="B48" s="5" t="s">
        <v>467</v>
      </c>
      <c r="C48" s="5" t="s">
        <v>1828</v>
      </c>
      <c r="D48" s="5" t="s">
        <v>468</v>
      </c>
      <c r="E48" s="5" t="s">
        <v>45</v>
      </c>
      <c r="F48" s="5" t="s">
        <v>123</v>
      </c>
      <c r="G48" s="5" t="s">
        <v>50</v>
      </c>
      <c r="H48" s="6">
        <v>30.256799999999998</v>
      </c>
      <c r="I48" s="66">
        <v>14</v>
      </c>
      <c r="J48" s="66">
        <v>110</v>
      </c>
      <c r="K48" s="66">
        <v>4</v>
      </c>
      <c r="L48" s="5" t="s">
        <v>18</v>
      </c>
      <c r="M48" s="70" t="str">
        <f t="shared" si="0"/>
        <v>N</v>
      </c>
      <c r="N48" s="70" t="str">
        <f t="shared" si="1"/>
        <v>N</v>
      </c>
      <c r="O48" s="74">
        <f>IFERROR(VLOOKUP(C48,上榜榜单!$M$4:$N$70,2,FALSE),0)</f>
        <v>23.808197726667874</v>
      </c>
      <c r="P48" s="71" t="str">
        <f t="shared" si="2"/>
        <v>High</v>
      </c>
      <c r="Q48">
        <f>VLOOKUP(C48,员工总数变化量!$A$1:$L$357,12,FALSE)</f>
        <v>0.10670247641622685</v>
      </c>
      <c r="R48" s="71" t="str">
        <f t="shared" si="3"/>
        <v>Y</v>
      </c>
    </row>
    <row r="49" spans="2:18">
      <c r="B49" s="5" t="s">
        <v>487</v>
      </c>
      <c r="C49" s="5" t="s">
        <v>1831</v>
      </c>
      <c r="D49" s="5" t="s">
        <v>488</v>
      </c>
      <c r="E49" s="5" t="s">
        <v>45</v>
      </c>
      <c r="F49" s="5" t="s">
        <v>49</v>
      </c>
      <c r="G49" s="5" t="s">
        <v>50</v>
      </c>
      <c r="H49" s="6">
        <v>21.905999999999999</v>
      </c>
      <c r="I49" s="66">
        <v>8</v>
      </c>
      <c r="J49" s="66">
        <v>63</v>
      </c>
      <c r="K49" s="66">
        <v>3</v>
      </c>
      <c r="L49" s="5" t="s">
        <v>27</v>
      </c>
      <c r="M49" s="70" t="str">
        <f t="shared" si="0"/>
        <v>N</v>
      </c>
      <c r="N49" s="70" t="str">
        <f t="shared" si="1"/>
        <v>N</v>
      </c>
      <c r="O49" s="74">
        <f>IFERROR(VLOOKUP(C49,上榜榜单!$M$4:$N$70,2,FALSE),0)</f>
        <v>74.108782789758564</v>
      </c>
      <c r="P49" s="71" t="str">
        <f t="shared" si="2"/>
        <v>Low</v>
      </c>
      <c r="Q49">
        <f>VLOOKUP(C49,员工总数变化量!$A$1:$L$357,12,FALSE)</f>
        <v>6.8858648478767229E-2</v>
      </c>
      <c r="R49" s="71" t="str">
        <f t="shared" si="3"/>
        <v>Y</v>
      </c>
    </row>
    <row r="50" spans="2:18">
      <c r="B50" s="5" t="s">
        <v>527</v>
      </c>
      <c r="C50" s="5" t="s">
        <v>1846</v>
      </c>
      <c r="D50" s="5" t="s">
        <v>528</v>
      </c>
      <c r="E50" s="5" t="s">
        <v>45</v>
      </c>
      <c r="F50" s="5" t="s">
        <v>30</v>
      </c>
      <c r="G50" s="5" t="s">
        <v>50</v>
      </c>
      <c r="H50" s="6">
        <v>27.9084</v>
      </c>
      <c r="I50" s="66">
        <v>7</v>
      </c>
      <c r="J50" s="66">
        <v>11</v>
      </c>
      <c r="K50" s="66">
        <v>10</v>
      </c>
      <c r="L50" s="5" t="s">
        <v>18</v>
      </c>
      <c r="M50" s="70" t="str">
        <f t="shared" si="0"/>
        <v>N</v>
      </c>
      <c r="N50" s="70" t="str">
        <f t="shared" si="1"/>
        <v>N</v>
      </c>
      <c r="O50" s="74">
        <f>IFERROR(VLOOKUP(C50,上榜榜单!$M$4:$N$70,2,FALSE),0)</f>
        <v>14.070593088720635</v>
      </c>
      <c r="P50" s="71" t="str">
        <f t="shared" si="2"/>
        <v>Low</v>
      </c>
      <c r="Q50">
        <f>VLOOKUP(C50,员工总数变化量!$A$1:$L$357,12,FALSE)</f>
        <v>0.33577679764902901</v>
      </c>
      <c r="R50" s="71" t="str">
        <f t="shared" si="3"/>
        <v>N</v>
      </c>
    </row>
    <row r="51" spans="2:18">
      <c r="B51" s="5" t="s">
        <v>531</v>
      </c>
      <c r="C51" s="5" t="s">
        <v>1855</v>
      </c>
      <c r="D51" s="5" t="s">
        <v>532</v>
      </c>
      <c r="E51" s="5" t="s">
        <v>45</v>
      </c>
      <c r="F51" s="5" t="s">
        <v>49</v>
      </c>
      <c r="G51" s="5" t="s">
        <v>50</v>
      </c>
      <c r="H51" s="6">
        <v>78.092399999999998</v>
      </c>
      <c r="I51" s="66">
        <v>24</v>
      </c>
      <c r="J51" s="66">
        <v>38</v>
      </c>
      <c r="K51" s="66">
        <v>2</v>
      </c>
      <c r="L51" s="5" t="s">
        <v>27</v>
      </c>
      <c r="M51" s="70" t="str">
        <f t="shared" si="0"/>
        <v>Y</v>
      </c>
      <c r="N51" s="70" t="str">
        <f t="shared" si="1"/>
        <v>N</v>
      </c>
      <c r="O51" s="74">
        <f>IFERROR(VLOOKUP(C51,上榜榜单!$M$4:$N$70,2,FALSE),0)</f>
        <v>241.90295671575075</v>
      </c>
      <c r="P51" s="71" t="str">
        <f t="shared" si="2"/>
        <v>Low</v>
      </c>
      <c r="Q51">
        <f>VLOOKUP(C51,员工总数变化量!$A$1:$L$357,12,FALSE)</f>
        <v>8.6327044439754808E-2</v>
      </c>
      <c r="R51" s="71" t="str">
        <f t="shared" si="3"/>
        <v>Y</v>
      </c>
    </row>
    <row r="52" spans="2:18">
      <c r="B52" s="5" t="s">
        <v>535</v>
      </c>
      <c r="C52" s="5" t="s">
        <v>1874</v>
      </c>
      <c r="D52" s="5" t="s">
        <v>536</v>
      </c>
      <c r="E52" s="5" t="s">
        <v>45</v>
      </c>
      <c r="F52" s="5" t="s">
        <v>49</v>
      </c>
      <c r="G52" s="5" t="s">
        <v>50</v>
      </c>
      <c r="H52" s="6">
        <v>57.019200000000005</v>
      </c>
      <c r="I52" s="66">
        <v>36</v>
      </c>
      <c r="J52" s="66">
        <v>60</v>
      </c>
      <c r="K52" s="66">
        <v>3</v>
      </c>
      <c r="L52" s="5" t="s">
        <v>27</v>
      </c>
      <c r="M52" s="70" t="str">
        <f t="shared" si="0"/>
        <v>Y</v>
      </c>
      <c r="N52" s="70" t="str">
        <f t="shared" si="1"/>
        <v>N</v>
      </c>
      <c r="O52" s="74">
        <f>IFERROR(VLOOKUP(C52,上榜榜单!$M$4:$N$70,2,FALSE),0)</f>
        <v>177.35280160775085</v>
      </c>
      <c r="P52" s="71" t="str">
        <f t="shared" si="2"/>
        <v>Low</v>
      </c>
      <c r="Q52">
        <f>VLOOKUP(C52,员工总数变化量!$A$1:$L$357,12,FALSE)</f>
        <v>8.932593561592464E-2</v>
      </c>
      <c r="R52" s="71" t="str">
        <f t="shared" si="3"/>
        <v>Y</v>
      </c>
    </row>
    <row r="53" spans="2:18" ht="14">
      <c r="B53" s="5" t="s">
        <v>546</v>
      </c>
      <c r="C53" s="5" t="s">
        <v>1883</v>
      </c>
      <c r="D53" s="5" t="s">
        <v>547</v>
      </c>
      <c r="E53" s="5" t="s">
        <v>69</v>
      </c>
      <c r="F53" s="5" t="s">
        <v>40</v>
      </c>
      <c r="G53" s="5" t="s">
        <v>50</v>
      </c>
      <c r="H53" s="6">
        <v>14.317200000000001</v>
      </c>
      <c r="I53" s="67">
        <v>15</v>
      </c>
      <c r="J53" s="67">
        <v>66</v>
      </c>
      <c r="K53" s="67">
        <v>6</v>
      </c>
      <c r="L53" s="5" t="s">
        <v>27</v>
      </c>
      <c r="M53" s="70" t="str">
        <f t="shared" si="0"/>
        <v>N</v>
      </c>
      <c r="N53" s="70" t="str">
        <f t="shared" si="1"/>
        <v>N</v>
      </c>
      <c r="O53" s="74">
        <f>IFERROR(VLOOKUP(C53,上榜榜单!$M$4:$N$70,2,FALSE),0)</f>
        <v>10.469765117441279</v>
      </c>
      <c r="P53" s="71" t="str">
        <f t="shared" si="2"/>
        <v>Low</v>
      </c>
      <c r="Q53">
        <f>VLOOKUP(C53,员工总数变化量!$A$1:$L$357,12,FALSE)</f>
        <v>2.7508275432031786</v>
      </c>
      <c r="R53" s="71" t="str">
        <f t="shared" si="3"/>
        <v>Y</v>
      </c>
    </row>
    <row r="54" spans="2:18" ht="14">
      <c r="B54" s="5" t="s">
        <v>581</v>
      </c>
      <c r="C54" s="5" t="s">
        <v>1999</v>
      </c>
      <c r="D54" s="5" t="s">
        <v>582</v>
      </c>
      <c r="E54" s="5" t="s">
        <v>45</v>
      </c>
      <c r="F54" s="5" t="s">
        <v>49</v>
      </c>
      <c r="G54" s="5" t="s">
        <v>50</v>
      </c>
      <c r="H54" s="6">
        <v>23.380800000000001</v>
      </c>
      <c r="I54" s="67">
        <v>72</v>
      </c>
      <c r="J54" s="67">
        <v>31</v>
      </c>
      <c r="K54" s="67">
        <v>7</v>
      </c>
      <c r="L54" s="5" t="s">
        <v>18</v>
      </c>
      <c r="M54" s="70" t="str">
        <f t="shared" si="0"/>
        <v>N</v>
      </c>
      <c r="N54" s="70" t="str">
        <f t="shared" si="1"/>
        <v>Y</v>
      </c>
      <c r="O54" s="74">
        <f>IFERROR(VLOOKUP(C54,上榜榜单!$M$4:$N$70,2,FALSE),0)</f>
        <v>6.5346534653465351</v>
      </c>
      <c r="P54" s="71" t="str">
        <f t="shared" si="2"/>
        <v>Low</v>
      </c>
      <c r="Q54">
        <f>VLOOKUP(C54,员工总数变化量!$A$1:$L$357,12,FALSE)</f>
        <v>5.9348474411949154E-2</v>
      </c>
      <c r="R54" s="71" t="str">
        <f t="shared" si="3"/>
        <v>Y</v>
      </c>
    </row>
    <row r="55" spans="2:18" ht="14">
      <c r="B55" s="5" t="s">
        <v>608</v>
      </c>
      <c r="C55" s="5" t="s">
        <v>2004</v>
      </c>
      <c r="D55" s="5" t="s">
        <v>609</v>
      </c>
      <c r="E55" s="5" t="s">
        <v>45</v>
      </c>
      <c r="F55" s="5" t="s">
        <v>123</v>
      </c>
      <c r="G55" s="5" t="s">
        <v>50</v>
      </c>
      <c r="H55" s="6">
        <v>7.2888000000000011</v>
      </c>
      <c r="I55" s="67">
        <v>29</v>
      </c>
      <c r="J55" s="67">
        <v>136</v>
      </c>
      <c r="K55" s="67">
        <v>12</v>
      </c>
      <c r="L55" s="5" t="s">
        <v>18</v>
      </c>
      <c r="M55" s="70" t="str">
        <f t="shared" si="0"/>
        <v>N</v>
      </c>
      <c r="N55" s="70" t="str">
        <f t="shared" si="1"/>
        <v>N</v>
      </c>
      <c r="O55" s="74">
        <f>IFERROR(VLOOKUP(C55,上榜榜单!$M$4:$N$70,2,FALSE),0)</f>
        <v>7.4257425742574252</v>
      </c>
      <c r="P55" s="71" t="str">
        <f t="shared" si="2"/>
        <v>High</v>
      </c>
      <c r="Q55">
        <f>VLOOKUP(C55,员工总数变化量!$A$1:$L$357,12,FALSE)</f>
        <v>0.10746123354656228</v>
      </c>
      <c r="R55" s="71" t="str">
        <f t="shared" si="3"/>
        <v>N</v>
      </c>
    </row>
    <row r="56" spans="2:18" ht="14">
      <c r="B56" s="5" t="s">
        <v>611</v>
      </c>
      <c r="C56" s="5" t="s">
        <v>2006</v>
      </c>
      <c r="D56" s="5" t="s">
        <v>612</v>
      </c>
      <c r="E56" s="5" t="s">
        <v>45</v>
      </c>
      <c r="F56" s="5" t="s">
        <v>49</v>
      </c>
      <c r="G56" s="5" t="s">
        <v>50</v>
      </c>
      <c r="H56" s="6">
        <v>16.542000000000002</v>
      </c>
      <c r="I56" s="67">
        <v>191</v>
      </c>
      <c r="J56" s="67">
        <v>122</v>
      </c>
      <c r="K56" s="67">
        <v>4</v>
      </c>
      <c r="L56" s="5" t="s">
        <v>27</v>
      </c>
      <c r="M56" s="70" t="str">
        <f t="shared" si="0"/>
        <v>N</v>
      </c>
      <c r="N56" s="70" t="str">
        <f t="shared" si="1"/>
        <v>Y</v>
      </c>
      <c r="O56" s="74">
        <f>IFERROR(VLOOKUP(C56,上榜榜单!$M$4:$N$70,2,FALSE),0)</f>
        <v>29.147938691347743</v>
      </c>
      <c r="P56" s="71" t="str">
        <f t="shared" si="2"/>
        <v>High</v>
      </c>
      <c r="Q56">
        <f>VLOOKUP(C56,员工总数变化量!$A$1:$L$357,12,FALSE)</f>
        <v>8.1311010861713676E-2</v>
      </c>
      <c r="R56" s="71" t="str">
        <f t="shared" si="3"/>
        <v>Y</v>
      </c>
    </row>
    <row r="57" spans="2:18" ht="14">
      <c r="B57" s="5" t="s">
        <v>634</v>
      </c>
      <c r="C57" s="5" t="s">
        <v>2155</v>
      </c>
      <c r="D57" s="5" t="s">
        <v>635</v>
      </c>
      <c r="E57" s="5" t="s">
        <v>45</v>
      </c>
      <c r="F57" s="5" t="s">
        <v>49</v>
      </c>
      <c r="G57" s="5" t="s">
        <v>50</v>
      </c>
      <c r="H57" s="6">
        <v>59.541600000000003</v>
      </c>
      <c r="I57" s="67">
        <v>9</v>
      </c>
      <c r="J57" s="67">
        <v>36</v>
      </c>
      <c r="K57" s="67">
        <v>6</v>
      </c>
      <c r="L57" s="5" t="s">
        <v>27</v>
      </c>
      <c r="M57" s="70" t="str">
        <f t="shared" si="0"/>
        <v>Y</v>
      </c>
      <c r="N57" s="70" t="str">
        <f t="shared" si="1"/>
        <v>N</v>
      </c>
      <c r="O57" s="74">
        <f>IFERROR(VLOOKUP(C57,上榜榜单!$M$4:$N$70,2,FALSE),0)</f>
        <v>139.68919478987902</v>
      </c>
      <c r="P57" s="71" t="str">
        <f t="shared" si="2"/>
        <v>Low</v>
      </c>
      <c r="Q57">
        <f>VLOOKUP(C57,员工总数变化量!$A$1:$L$357,12,FALSE)</f>
        <v>8.4174637050954584E-2</v>
      </c>
      <c r="R57" s="71" t="str">
        <f t="shared" si="3"/>
        <v>Y</v>
      </c>
    </row>
    <row r="58" spans="2:18" ht="14">
      <c r="B58" s="5" t="s">
        <v>645</v>
      </c>
      <c r="C58" s="5" t="s">
        <v>2156</v>
      </c>
      <c r="D58" s="5" t="s">
        <v>646</v>
      </c>
      <c r="E58" s="5" t="s">
        <v>45</v>
      </c>
      <c r="F58" s="5" t="s">
        <v>49</v>
      </c>
      <c r="G58" s="5" t="s">
        <v>50</v>
      </c>
      <c r="H58" s="6">
        <v>29.933999999999997</v>
      </c>
      <c r="I58" s="67">
        <v>16</v>
      </c>
      <c r="J58" s="67">
        <v>112</v>
      </c>
      <c r="K58" s="67">
        <v>3</v>
      </c>
      <c r="L58" s="5" t="s">
        <v>27</v>
      </c>
      <c r="M58" s="70" t="str">
        <f t="shared" si="0"/>
        <v>N</v>
      </c>
      <c r="N58" s="70" t="str">
        <f t="shared" si="1"/>
        <v>N</v>
      </c>
      <c r="O58" s="74">
        <f>IFERROR(VLOOKUP(C58,上榜榜单!$M$4:$N$70,2,FALSE),0)</f>
        <v>13.227508286543564</v>
      </c>
      <c r="P58" s="71" t="str">
        <f t="shared" si="2"/>
        <v>High</v>
      </c>
      <c r="Q58">
        <f>VLOOKUP(C58,员工总数变化量!$A$1:$L$357,12,FALSE)</f>
        <v>8.3346046987427549E-2</v>
      </c>
      <c r="R58" s="71" t="str">
        <f t="shared" si="3"/>
        <v>Y</v>
      </c>
    </row>
    <row r="59" spans="2:18" ht="14">
      <c r="B59" s="5" t="s">
        <v>660</v>
      </c>
      <c r="C59" s="5" t="s">
        <v>2024</v>
      </c>
      <c r="D59" s="5" t="s">
        <v>661</v>
      </c>
      <c r="E59" s="5" t="s">
        <v>45</v>
      </c>
      <c r="F59" s="5" t="s">
        <v>123</v>
      </c>
      <c r="G59" s="5" t="s">
        <v>50</v>
      </c>
      <c r="H59" s="6">
        <v>44.1708</v>
      </c>
      <c r="I59" s="67">
        <v>15</v>
      </c>
      <c r="J59" s="67">
        <v>123</v>
      </c>
      <c r="K59" s="67">
        <v>7</v>
      </c>
      <c r="L59" s="5" t="s">
        <v>18</v>
      </c>
      <c r="M59" s="70" t="str">
        <f t="shared" si="0"/>
        <v>Y</v>
      </c>
      <c r="N59" s="70" t="str">
        <f t="shared" si="1"/>
        <v>N</v>
      </c>
      <c r="O59" s="74">
        <f>IFERROR(VLOOKUP(C59,上榜榜单!$M$4:$N$70,2,FALSE),0)</f>
        <v>31.672601834287104</v>
      </c>
      <c r="P59" s="71" t="str">
        <f t="shared" si="2"/>
        <v>High</v>
      </c>
      <c r="Q59">
        <f>VLOOKUP(C59,员工总数变化量!$A$1:$L$357,12,FALSE)</f>
        <v>0.12246232863698193</v>
      </c>
      <c r="R59" s="71" t="str">
        <f t="shared" si="3"/>
        <v>Y</v>
      </c>
    </row>
    <row r="60" spans="2:18" ht="14">
      <c r="B60" s="5" t="s">
        <v>663</v>
      </c>
      <c r="C60" s="5" t="s">
        <v>2026</v>
      </c>
      <c r="D60" s="5" t="s">
        <v>664</v>
      </c>
      <c r="E60" s="5" t="s">
        <v>45</v>
      </c>
      <c r="F60" s="5" t="s">
        <v>21</v>
      </c>
      <c r="G60" s="5" t="s">
        <v>50</v>
      </c>
      <c r="H60" s="6">
        <v>-3.6240000000000001</v>
      </c>
      <c r="I60" s="67">
        <v>16</v>
      </c>
      <c r="J60" s="67">
        <v>56</v>
      </c>
      <c r="K60" s="67">
        <v>4</v>
      </c>
      <c r="L60" s="5" t="s">
        <v>27</v>
      </c>
      <c r="M60" s="70" t="str">
        <f t="shared" si="0"/>
        <v>N</v>
      </c>
      <c r="N60" s="70" t="str">
        <f t="shared" si="1"/>
        <v>N</v>
      </c>
      <c r="O60" s="74">
        <f>IFERROR(VLOOKUP(C60,上榜榜单!$M$4:$N$70,2,FALSE),0)</f>
        <v>9.5049504950495045</v>
      </c>
      <c r="P60" s="71" t="str">
        <f t="shared" si="2"/>
        <v>Low</v>
      </c>
      <c r="Q60">
        <f>VLOOKUP(C60,员工总数变化量!$A$1:$L$357,12,FALSE)</f>
        <v>3.6273640788034438</v>
      </c>
      <c r="R60" s="71" t="str">
        <f t="shared" si="3"/>
        <v>Y</v>
      </c>
    </row>
    <row r="61" spans="2:18" ht="14">
      <c r="B61" s="5" t="s">
        <v>666</v>
      </c>
      <c r="C61" s="5" t="s">
        <v>2031</v>
      </c>
      <c r="D61" s="5" t="s">
        <v>667</v>
      </c>
      <c r="E61" s="5" t="s">
        <v>45</v>
      </c>
      <c r="F61" s="5" t="s">
        <v>21</v>
      </c>
      <c r="G61" s="5" t="s">
        <v>50</v>
      </c>
      <c r="H61" s="6">
        <v>23.1084</v>
      </c>
      <c r="I61" s="67">
        <v>10</v>
      </c>
      <c r="J61" s="67">
        <v>148</v>
      </c>
      <c r="K61" s="67">
        <v>16</v>
      </c>
      <c r="L61" s="5" t="s">
        <v>18</v>
      </c>
      <c r="M61" s="70" t="str">
        <f t="shared" si="0"/>
        <v>N</v>
      </c>
      <c r="N61" s="70" t="str">
        <f t="shared" si="1"/>
        <v>N</v>
      </c>
      <c r="O61" s="74">
        <f>IFERROR(VLOOKUP(C61,上榜榜单!$M$4:$N$70,2,FALSE),0)</f>
        <v>20.420137439904966</v>
      </c>
      <c r="P61" s="71" t="str">
        <f t="shared" si="2"/>
        <v>High</v>
      </c>
      <c r="Q61">
        <f>VLOOKUP(C61,员工总数变化量!$A$1:$L$357,12,FALSE)</f>
        <v>0.24615959542147611</v>
      </c>
      <c r="R61" s="71" t="str">
        <f t="shared" si="3"/>
        <v>N</v>
      </c>
    </row>
    <row r="62" spans="2:18" ht="14">
      <c r="B62" s="5" t="s">
        <v>669</v>
      </c>
      <c r="C62" s="5" t="s">
        <v>1892</v>
      </c>
      <c r="D62" s="5" t="s">
        <v>670</v>
      </c>
      <c r="E62" s="5" t="s">
        <v>45</v>
      </c>
      <c r="F62" s="5" t="s">
        <v>123</v>
      </c>
      <c r="G62" s="5" t="s">
        <v>50</v>
      </c>
      <c r="H62" s="6">
        <v>22.216799999999996</v>
      </c>
      <c r="I62" s="68">
        <v>12</v>
      </c>
      <c r="J62" s="68">
        <v>180</v>
      </c>
      <c r="K62" s="68">
        <v>9</v>
      </c>
      <c r="L62" s="5" t="s">
        <v>27</v>
      </c>
      <c r="M62" s="70" t="str">
        <f t="shared" si="0"/>
        <v>N</v>
      </c>
      <c r="N62" s="70" t="str">
        <f t="shared" si="1"/>
        <v>N</v>
      </c>
      <c r="O62" s="74">
        <f>IFERROR(VLOOKUP(C62,上榜榜单!$M$4:$N$70,2,FALSE),0)</f>
        <v>62.559923457655813</v>
      </c>
      <c r="P62" s="71" t="str">
        <f t="shared" si="2"/>
        <v>High</v>
      </c>
      <c r="Q62">
        <f>VLOOKUP(C62,员工总数变化量!$A$1:$L$357,12,FALSE)</f>
        <v>0.28122628124294458</v>
      </c>
      <c r="R62" s="71" t="str">
        <f t="shared" si="3"/>
        <v>Y</v>
      </c>
    </row>
    <row r="63" spans="2:18" ht="14">
      <c r="B63" s="5" t="s">
        <v>680</v>
      </c>
      <c r="C63" s="5" t="s">
        <v>1908</v>
      </c>
      <c r="D63" s="5" t="s">
        <v>681</v>
      </c>
      <c r="E63" s="5" t="s">
        <v>45</v>
      </c>
      <c r="F63" s="5" t="s">
        <v>123</v>
      </c>
      <c r="G63" s="5" t="s">
        <v>50</v>
      </c>
      <c r="H63" s="6">
        <v>57.646799999999999</v>
      </c>
      <c r="I63" s="68">
        <v>21</v>
      </c>
      <c r="J63" s="68">
        <v>251</v>
      </c>
      <c r="K63" s="68">
        <v>23</v>
      </c>
      <c r="L63" s="5" t="s">
        <v>27</v>
      </c>
      <c r="M63" s="70" t="str">
        <f t="shared" si="0"/>
        <v>Y</v>
      </c>
      <c r="N63" s="70" t="str">
        <f t="shared" si="1"/>
        <v>N</v>
      </c>
      <c r="O63" s="74">
        <f>IFERROR(VLOOKUP(C63,上榜榜单!$M$4:$N$70,2,FALSE),0)</f>
        <v>110.46873204093117</v>
      </c>
      <c r="P63" s="71" t="str">
        <f t="shared" si="2"/>
        <v>High</v>
      </c>
      <c r="Q63">
        <f>VLOOKUP(C63,员工总数变化量!$A$1:$L$357,12,FALSE)</f>
        <v>0.12028631518054805</v>
      </c>
      <c r="R63" s="71" t="str">
        <f t="shared" si="3"/>
        <v>N</v>
      </c>
    </row>
    <row r="64" spans="2:18" ht="14">
      <c r="B64" s="5" t="s">
        <v>715</v>
      </c>
      <c r="C64" s="5" t="s">
        <v>1910</v>
      </c>
      <c r="D64" s="5" t="s">
        <v>716</v>
      </c>
      <c r="E64" s="5" t="s">
        <v>45</v>
      </c>
      <c r="F64" s="5" t="s">
        <v>21</v>
      </c>
      <c r="G64" s="5" t="s">
        <v>50</v>
      </c>
      <c r="H64" s="6">
        <v>161.10959999999997</v>
      </c>
      <c r="I64" s="68">
        <v>15</v>
      </c>
      <c r="J64" s="68">
        <v>90</v>
      </c>
      <c r="K64" s="68">
        <v>16</v>
      </c>
      <c r="L64" s="5" t="s">
        <v>18</v>
      </c>
      <c r="M64" s="70" t="str">
        <f t="shared" si="0"/>
        <v>Y</v>
      </c>
      <c r="N64" s="70" t="str">
        <f t="shared" si="1"/>
        <v>N</v>
      </c>
      <c r="O64" s="74">
        <f>IFERROR(VLOOKUP(C64,上榜榜单!$M$4:$N$70,2,FALSE),0)</f>
        <v>34.577358379633715</v>
      </c>
      <c r="P64" s="71" t="str">
        <f t="shared" si="2"/>
        <v>Low</v>
      </c>
      <c r="Q64">
        <f>VLOOKUP(C64,员工总数变化量!$A$1:$L$357,12,FALSE)</f>
        <v>0.10670599348201563</v>
      </c>
      <c r="R64" s="71" t="str">
        <f t="shared" si="3"/>
        <v>N</v>
      </c>
    </row>
    <row r="65" spans="2:18" ht="14">
      <c r="B65" s="5" t="s">
        <v>730</v>
      </c>
      <c r="C65" s="5" t="s">
        <v>1913</v>
      </c>
      <c r="D65" s="5" t="s">
        <v>731</v>
      </c>
      <c r="E65" s="5" t="s">
        <v>45</v>
      </c>
      <c r="F65" s="5" t="s">
        <v>49</v>
      </c>
      <c r="G65" s="5" t="s">
        <v>50</v>
      </c>
      <c r="H65" s="6">
        <v>80.742000000000004</v>
      </c>
      <c r="I65" s="68">
        <v>52</v>
      </c>
      <c r="J65" s="68">
        <v>42</v>
      </c>
      <c r="K65" s="68">
        <v>15</v>
      </c>
      <c r="L65" s="5" t="s">
        <v>27</v>
      </c>
      <c r="M65" s="70" t="str">
        <f t="shared" si="0"/>
        <v>Y</v>
      </c>
      <c r="N65" s="70" t="str">
        <f t="shared" si="1"/>
        <v>Y</v>
      </c>
      <c r="O65" s="74">
        <f>IFERROR(VLOOKUP(C65,上榜榜单!$M$4:$N$70,2,FALSE),0)</f>
        <v>99.408894380364799</v>
      </c>
      <c r="P65" s="71" t="str">
        <f t="shared" si="2"/>
        <v>Low</v>
      </c>
      <c r="Q65">
        <f>VLOOKUP(C65,员工总数变化量!$A$1:$L$357,12,FALSE)</f>
        <v>0.10439371073315247</v>
      </c>
      <c r="R65" s="71" t="str">
        <f t="shared" si="3"/>
        <v>N</v>
      </c>
    </row>
    <row r="66" spans="2:18" ht="14">
      <c r="B66" s="5" t="s">
        <v>745</v>
      </c>
      <c r="C66" s="5" t="s">
        <v>1921</v>
      </c>
      <c r="D66" s="5" t="s">
        <v>746</v>
      </c>
      <c r="E66" s="5" t="s">
        <v>45</v>
      </c>
      <c r="F66" s="5" t="s">
        <v>123</v>
      </c>
      <c r="G66" s="5" t="s">
        <v>50</v>
      </c>
      <c r="H66" s="6">
        <v>64.915199999999999</v>
      </c>
      <c r="I66" s="68">
        <v>16</v>
      </c>
      <c r="J66" s="68">
        <v>59</v>
      </c>
      <c r="K66" s="68">
        <v>18</v>
      </c>
      <c r="L66" s="5" t="s">
        <v>27</v>
      </c>
      <c r="M66" s="70" t="str">
        <f t="shared" si="0"/>
        <v>Y</v>
      </c>
      <c r="N66" s="70" t="str">
        <f t="shared" si="1"/>
        <v>N</v>
      </c>
      <c r="O66" s="74">
        <f>IFERROR(VLOOKUP(C66,上榜榜单!$M$4:$N$70,2,FALSE),0)</f>
        <v>66.728544871419857</v>
      </c>
      <c r="P66" s="71" t="str">
        <f t="shared" si="2"/>
        <v>Low</v>
      </c>
      <c r="Q66">
        <f>VLOOKUP(C66,员工总数变化量!$A$1:$L$357,12,FALSE)</f>
        <v>1.5139056664492901E-2</v>
      </c>
      <c r="R66" s="71" t="str">
        <f t="shared" si="3"/>
        <v>N</v>
      </c>
    </row>
    <row r="67" spans="2:18" ht="14">
      <c r="B67" s="5" t="s">
        <v>748</v>
      </c>
      <c r="C67" s="5" t="s">
        <v>1928</v>
      </c>
      <c r="D67" s="5" t="s">
        <v>749</v>
      </c>
      <c r="E67" s="5" t="s">
        <v>45</v>
      </c>
      <c r="F67" s="5" t="s">
        <v>123</v>
      </c>
      <c r="G67" s="5" t="s">
        <v>50</v>
      </c>
      <c r="H67" s="6">
        <v>15.9252</v>
      </c>
      <c r="I67" s="68">
        <v>30</v>
      </c>
      <c r="J67" s="68">
        <v>47</v>
      </c>
      <c r="K67" s="68">
        <v>15</v>
      </c>
      <c r="L67" s="5" t="s">
        <v>18</v>
      </c>
      <c r="M67" s="70" t="str">
        <f t="shared" si="0"/>
        <v>N</v>
      </c>
      <c r="N67" s="70" t="str">
        <f t="shared" si="1"/>
        <v>N</v>
      </c>
      <c r="O67" s="74">
        <f>IFERROR(VLOOKUP(C67,上榜榜单!$M$4:$N$70,2,FALSE),0)</f>
        <v>26.971673988590915</v>
      </c>
      <c r="P67" s="71" t="str">
        <f t="shared" si="2"/>
        <v>Low</v>
      </c>
      <c r="Q67">
        <f>VLOOKUP(C67,员工总数变化量!$A$1:$L$357,12,FALSE)</f>
        <v>5.6874586856339011E-2</v>
      </c>
      <c r="R67" s="71" t="str">
        <f t="shared" si="3"/>
        <v>N</v>
      </c>
    </row>
    <row r="68" spans="2:18" ht="14">
      <c r="B68" s="5" t="s">
        <v>751</v>
      </c>
      <c r="C68" s="5" t="s">
        <v>1932</v>
      </c>
      <c r="D68" s="5" t="s">
        <v>752</v>
      </c>
      <c r="E68" s="5" t="s">
        <v>45</v>
      </c>
      <c r="F68" s="5" t="s">
        <v>123</v>
      </c>
      <c r="G68" s="5" t="s">
        <v>50</v>
      </c>
      <c r="H68" s="6">
        <v>35.371199999999995</v>
      </c>
      <c r="I68" s="68">
        <v>15</v>
      </c>
      <c r="J68" s="68">
        <v>95</v>
      </c>
      <c r="K68" s="68">
        <v>18</v>
      </c>
      <c r="L68" s="5" t="s">
        <v>74</v>
      </c>
      <c r="M68" s="70" t="str">
        <f t="shared" ref="M68:M72" si="4">IF(H68&gt;40,"Y","N")</f>
        <v>N</v>
      </c>
      <c r="N68" s="70" t="str">
        <f t="shared" ref="N68:N72" si="5">IF(I68&gt;40,"Y","N")</f>
        <v>N</v>
      </c>
      <c r="O68" s="74">
        <f>IFERROR(VLOOKUP(C68,上榜榜单!$M$4:$N$70,2,FALSE),0)</f>
        <v>59.780369259910316</v>
      </c>
      <c r="P68" s="71" t="str">
        <f t="shared" ref="P68:P72" si="6">IF(J68&gt;100,"High","Low")</f>
        <v>Low</v>
      </c>
      <c r="Q68">
        <f>VLOOKUP(C68,员工总数变化量!$A$1:$L$357,12,FALSE)</f>
        <v>0.16000900308378471</v>
      </c>
      <c r="R68" s="71" t="str">
        <f t="shared" ref="R68:R72" si="7">IF(K68&lt;10,"Y","N")</f>
        <v>N</v>
      </c>
    </row>
    <row r="69" spans="2:18" ht="14">
      <c r="B69" s="5" t="s">
        <v>754</v>
      </c>
      <c r="C69" s="5" t="s">
        <v>1941</v>
      </c>
      <c r="D69" s="5" t="s">
        <v>755</v>
      </c>
      <c r="E69" s="5" t="s">
        <v>69</v>
      </c>
      <c r="F69" s="5" t="s">
        <v>123</v>
      </c>
      <c r="G69" s="5" t="s">
        <v>50</v>
      </c>
      <c r="H69" s="6">
        <v>50.893199999999993</v>
      </c>
      <c r="I69" s="68">
        <v>32</v>
      </c>
      <c r="J69" s="68">
        <v>319</v>
      </c>
      <c r="K69" s="68">
        <v>20</v>
      </c>
      <c r="L69" s="5" t="s">
        <v>27</v>
      </c>
      <c r="M69" s="70" t="str">
        <f t="shared" si="4"/>
        <v>Y</v>
      </c>
      <c r="N69" s="70" t="str">
        <f t="shared" si="5"/>
        <v>N</v>
      </c>
      <c r="O69" s="74">
        <f>IFERROR(VLOOKUP(C69,上榜榜单!$M$4:$N$70,2,FALSE),0)</f>
        <v>512.12061345333291</v>
      </c>
      <c r="P69" s="71" t="str">
        <f t="shared" si="6"/>
        <v>High</v>
      </c>
      <c r="Q69">
        <f>VLOOKUP(C69,员工总数变化量!$A$1:$L$357,12,FALSE)</f>
        <v>2.1748684314102575E-2</v>
      </c>
      <c r="R69" s="71" t="str">
        <f t="shared" si="7"/>
        <v>N</v>
      </c>
    </row>
    <row r="70" spans="2:18" ht="14">
      <c r="B70" s="5" t="s">
        <v>761</v>
      </c>
      <c r="C70" s="5" t="s">
        <v>1980</v>
      </c>
      <c r="D70" s="5" t="s">
        <v>762</v>
      </c>
      <c r="E70" s="5" t="s">
        <v>45</v>
      </c>
      <c r="F70" s="5" t="s">
        <v>49</v>
      </c>
      <c r="G70" s="5" t="s">
        <v>50</v>
      </c>
      <c r="H70" s="6">
        <v>34.309199999999997</v>
      </c>
      <c r="I70" s="68">
        <v>3</v>
      </c>
      <c r="J70" s="68">
        <v>15</v>
      </c>
      <c r="K70" s="68">
        <v>16</v>
      </c>
      <c r="L70" s="5" t="s">
        <v>18</v>
      </c>
      <c r="M70" s="70" t="str">
        <f t="shared" si="4"/>
        <v>N</v>
      </c>
      <c r="N70" s="70" t="str">
        <f t="shared" si="5"/>
        <v>N</v>
      </c>
      <c r="O70" s="74">
        <f>IFERROR(VLOOKUP(C70,上榜榜单!$M$4:$N$70,2,FALSE),0)</f>
        <v>8.8461538461538467</v>
      </c>
      <c r="P70" s="71" t="str">
        <f t="shared" si="6"/>
        <v>Low</v>
      </c>
      <c r="Q70">
        <f>VLOOKUP(C70,员工总数变化量!$A$1:$L$357,12,FALSE)</f>
        <v>0.43773106575201459</v>
      </c>
      <c r="R70" s="71" t="str">
        <f t="shared" si="7"/>
        <v>N</v>
      </c>
    </row>
    <row r="71" spans="2:18" ht="14">
      <c r="B71" s="5" t="s">
        <v>764</v>
      </c>
      <c r="C71" s="5" t="s">
        <v>1981</v>
      </c>
      <c r="D71" s="5" t="s">
        <v>765</v>
      </c>
      <c r="E71" s="5" t="s">
        <v>45</v>
      </c>
      <c r="F71" s="5" t="s">
        <v>123</v>
      </c>
      <c r="G71" s="5" t="s">
        <v>50</v>
      </c>
      <c r="H71" s="6">
        <v>50.156399999999998</v>
      </c>
      <c r="I71" s="68">
        <v>18</v>
      </c>
      <c r="J71" s="68">
        <v>82</v>
      </c>
      <c r="K71" s="68">
        <v>19</v>
      </c>
      <c r="L71" s="5" t="s">
        <v>18</v>
      </c>
      <c r="M71" s="70" t="str">
        <f t="shared" si="4"/>
        <v>Y</v>
      </c>
      <c r="N71" s="70" t="str">
        <f t="shared" si="5"/>
        <v>N</v>
      </c>
      <c r="O71" s="74">
        <f>IFERROR(VLOOKUP(C71,上榜榜单!$M$4:$N$70,2,FALSE),0)</f>
        <v>118.39602443365413</v>
      </c>
      <c r="P71" s="71" t="str">
        <f t="shared" si="6"/>
        <v>Low</v>
      </c>
      <c r="Q71">
        <f>VLOOKUP(C71,员工总数变化量!$A$1:$L$357,12,FALSE)</f>
        <v>0.11780297037475781</v>
      </c>
      <c r="R71" s="71" t="str">
        <f t="shared" si="7"/>
        <v>N</v>
      </c>
    </row>
    <row r="72" spans="2:18" ht="14">
      <c r="B72" s="5" t="s">
        <v>779</v>
      </c>
      <c r="C72" s="5" t="s">
        <v>1993</v>
      </c>
      <c r="D72" s="5" t="s">
        <v>780</v>
      </c>
      <c r="E72" s="5" t="s">
        <v>45</v>
      </c>
      <c r="F72" s="5" t="s">
        <v>104</v>
      </c>
      <c r="G72" s="5" t="s">
        <v>50</v>
      </c>
      <c r="H72" s="6">
        <v>63.215999999999994</v>
      </c>
      <c r="I72" s="68">
        <v>15</v>
      </c>
      <c r="J72" s="68">
        <v>81</v>
      </c>
      <c r="K72" s="68">
        <v>19</v>
      </c>
      <c r="L72" s="5" t="s">
        <v>18</v>
      </c>
      <c r="M72" s="70" t="str">
        <f t="shared" si="4"/>
        <v>Y</v>
      </c>
      <c r="N72" s="70" t="str">
        <f t="shared" si="5"/>
        <v>N</v>
      </c>
      <c r="O72" s="74">
        <f>IFERROR(VLOOKUP(C72,上榜榜单!$M$4:$N$70,2,FALSE),0)</f>
        <v>43.301508909410842</v>
      </c>
      <c r="P72" s="71" t="str">
        <f t="shared" si="6"/>
        <v>Low</v>
      </c>
      <c r="Q72">
        <f>VLOOKUP(C72,员工总数变化量!$A$1:$L$357,12,FALSE)</f>
        <v>0.30010558747745619</v>
      </c>
      <c r="R72" s="71" t="str">
        <f t="shared" si="7"/>
        <v>N</v>
      </c>
    </row>
  </sheetData>
  <autoFilter ref="A2:R72" xr:uid="{00000000-0009-0000-0000-000004000000}">
    <filterColumn colId="11">
      <filters>
        <filter val="大型企业"/>
        <filter val="小型企业"/>
        <filter val="中型企业"/>
      </filters>
    </filterColumn>
  </autoFilter>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0"/>
  <sheetViews>
    <sheetView workbookViewId="0">
      <selection activeCell="F18" sqref="F18"/>
    </sheetView>
  </sheetViews>
  <sheetFormatPr baseColWidth="10" defaultColWidth="9.1640625" defaultRowHeight="13"/>
  <cols>
    <col min="1" max="1" width="14" style="83" customWidth="1"/>
    <col min="2" max="2" width="22" style="83" customWidth="1"/>
    <col min="3" max="3" width="23.83203125" style="83" customWidth="1"/>
    <col min="4" max="4" width="27.5" style="83" customWidth="1"/>
    <col min="5" max="5" width="23.1640625" style="83" customWidth="1"/>
    <col min="6" max="6" width="38.6640625" style="83" customWidth="1"/>
    <col min="7" max="7" width="25.83203125" style="83" customWidth="1"/>
    <col min="8" max="8" width="30" style="83" customWidth="1"/>
    <col min="9" max="16384" width="9.1640625" style="83"/>
  </cols>
  <sheetData>
    <row r="1" spans="1:8" ht="17">
      <c r="A1" s="82" t="s">
        <v>2496</v>
      </c>
      <c r="B1" s="82" t="s">
        <v>2488</v>
      </c>
      <c r="C1" s="82" t="s">
        <v>2489</v>
      </c>
      <c r="D1" s="82" t="s">
        <v>2490</v>
      </c>
      <c r="E1" s="82" t="s">
        <v>2491</v>
      </c>
      <c r="F1" s="82" t="s">
        <v>2492</v>
      </c>
      <c r="G1" s="82" t="s">
        <v>2170</v>
      </c>
      <c r="H1" s="82" t="s">
        <v>2487</v>
      </c>
    </row>
    <row r="2" spans="1:8">
      <c r="A2" s="83" t="s">
        <v>2135</v>
      </c>
      <c r="B2" s="83" t="s">
        <v>2493</v>
      </c>
      <c r="C2" s="84" t="s">
        <v>2482</v>
      </c>
      <c r="D2" s="83">
        <v>5.4059405940594063</v>
      </c>
      <c r="E2" s="84" t="s">
        <v>2483</v>
      </c>
      <c r="F2" s="83">
        <v>0.15311603470516819</v>
      </c>
      <c r="G2" s="84" t="s">
        <v>2481</v>
      </c>
      <c r="H2" s="84" t="s">
        <v>2481</v>
      </c>
    </row>
    <row r="3" spans="1:8">
      <c r="A3" s="83" t="s">
        <v>1715</v>
      </c>
      <c r="B3" s="83" t="s">
        <v>2494</v>
      </c>
      <c r="C3" s="84" t="s">
        <v>2482</v>
      </c>
      <c r="D3" s="83">
        <v>48.500223199495011</v>
      </c>
      <c r="E3" s="84" t="s">
        <v>2483</v>
      </c>
      <c r="F3" s="83">
        <v>1.6582553164807006</v>
      </c>
      <c r="G3" s="84" t="s">
        <v>2481</v>
      </c>
      <c r="H3" s="84" t="s">
        <v>2482</v>
      </c>
    </row>
    <row r="4" spans="1:8">
      <c r="A4" s="83" t="s">
        <v>1707</v>
      </c>
      <c r="B4" s="83" t="s">
        <v>2494</v>
      </c>
      <c r="C4" s="84" t="s">
        <v>2482</v>
      </c>
      <c r="D4" s="83">
        <v>99.961001813513249</v>
      </c>
      <c r="E4" s="84" t="s">
        <v>2483</v>
      </c>
      <c r="F4" s="83">
        <v>0.24014688733539338</v>
      </c>
      <c r="G4" s="84" t="s">
        <v>2481</v>
      </c>
      <c r="H4" s="84" t="s">
        <v>2482</v>
      </c>
    </row>
    <row r="5" spans="1:8">
      <c r="A5" s="83" t="s">
        <v>1706</v>
      </c>
      <c r="B5" s="83" t="s">
        <v>2494</v>
      </c>
      <c r="C5" s="84" t="s">
        <v>2482</v>
      </c>
      <c r="D5" s="83">
        <v>4.1584158415841586</v>
      </c>
      <c r="E5" s="84" t="s">
        <v>2483</v>
      </c>
      <c r="F5" s="83">
        <v>2.219294391339887E-2</v>
      </c>
      <c r="G5" s="84" t="s">
        <v>2481</v>
      </c>
      <c r="H5" s="84" t="s">
        <v>2482</v>
      </c>
    </row>
    <row r="6" spans="1:8">
      <c r="A6" s="83" t="s">
        <v>1771</v>
      </c>
      <c r="B6" s="83" t="s">
        <v>2493</v>
      </c>
      <c r="C6" s="84" t="s">
        <v>2481</v>
      </c>
      <c r="D6" s="83">
        <v>21.200543583770141</v>
      </c>
      <c r="E6" s="84" t="s">
        <v>2483</v>
      </c>
      <c r="F6" s="83">
        <v>0.35240557556291202</v>
      </c>
      <c r="G6" s="84" t="s">
        <v>2481</v>
      </c>
      <c r="H6" s="84" t="s">
        <v>2481</v>
      </c>
    </row>
    <row r="7" spans="1:8">
      <c r="A7" s="83" t="s">
        <v>1682</v>
      </c>
      <c r="B7" s="83" t="s">
        <v>2494</v>
      </c>
      <c r="C7" s="84" t="s">
        <v>2482</v>
      </c>
      <c r="D7" s="83">
        <v>60.581381955234974</v>
      </c>
      <c r="E7" s="84" t="s">
        <v>2483</v>
      </c>
      <c r="F7" s="83">
        <v>0.10284567577496179</v>
      </c>
      <c r="G7" s="84" t="s">
        <v>2481</v>
      </c>
      <c r="H7" s="84" t="s">
        <v>2482</v>
      </c>
    </row>
    <row r="8" spans="1:8">
      <c r="A8" s="83" t="s">
        <v>1655</v>
      </c>
      <c r="B8" s="83" t="s">
        <v>2494</v>
      </c>
      <c r="C8" s="84" t="s">
        <v>2481</v>
      </c>
      <c r="D8" s="83">
        <v>162.99414110254222</v>
      </c>
      <c r="E8" s="84" t="s">
        <v>2484</v>
      </c>
      <c r="F8" s="83">
        <v>8.669113243623687E-2</v>
      </c>
      <c r="G8" s="84" t="s">
        <v>2481</v>
      </c>
      <c r="H8" s="84" t="s">
        <v>2482</v>
      </c>
    </row>
    <row r="9" spans="1:8">
      <c r="A9" s="83" t="s">
        <v>2136</v>
      </c>
      <c r="B9" s="83" t="s">
        <v>2493</v>
      </c>
      <c r="C9" s="84" t="s">
        <v>2482</v>
      </c>
      <c r="D9" s="83">
        <v>0</v>
      </c>
      <c r="E9" s="84" t="s">
        <v>2483</v>
      </c>
      <c r="F9" s="83">
        <v>0.16490489899492117</v>
      </c>
      <c r="G9" s="84" t="s">
        <v>2481</v>
      </c>
      <c r="H9" s="84" t="s">
        <v>2482</v>
      </c>
    </row>
    <row r="10" spans="1:8">
      <c r="A10" s="83" t="s">
        <v>1675</v>
      </c>
      <c r="B10" s="83" t="s">
        <v>2494</v>
      </c>
      <c r="C10" s="84" t="s">
        <v>2482</v>
      </c>
      <c r="D10" s="83">
        <v>46.409525272180574</v>
      </c>
      <c r="E10" s="84" t="s">
        <v>2483</v>
      </c>
      <c r="F10" s="83">
        <v>0.77949904704467643</v>
      </c>
      <c r="G10" s="84" t="s">
        <v>2482</v>
      </c>
      <c r="H10" s="84" t="s">
        <v>2482</v>
      </c>
    </row>
    <row r="11" spans="1:8">
      <c r="A11" s="83" t="s">
        <v>1729</v>
      </c>
      <c r="B11" s="83" t="s">
        <v>2495</v>
      </c>
      <c r="C11" s="84" t="s">
        <v>2482</v>
      </c>
      <c r="D11" s="83">
        <v>14.193548387096774</v>
      </c>
      <c r="E11" s="84" t="s">
        <v>2483</v>
      </c>
      <c r="F11" s="83">
        <v>0.33539254337191593</v>
      </c>
      <c r="G11" s="84" t="s">
        <v>2481</v>
      </c>
      <c r="H11" s="84" t="s">
        <v>2482</v>
      </c>
    </row>
    <row r="12" spans="1:8">
      <c r="A12" s="83" t="s">
        <v>1641</v>
      </c>
      <c r="B12" s="83" t="s">
        <v>2494</v>
      </c>
      <c r="C12" s="84" t="s">
        <v>2481</v>
      </c>
      <c r="D12" s="83">
        <v>87.134057764919575</v>
      </c>
      <c r="E12" s="84" t="s">
        <v>2484</v>
      </c>
      <c r="F12" s="83">
        <v>4.006544847136554E-2</v>
      </c>
      <c r="G12" s="84" t="s">
        <v>2481</v>
      </c>
      <c r="H12" s="84" t="s">
        <v>2482</v>
      </c>
    </row>
    <row r="13" spans="1:8">
      <c r="A13" s="83" t="s">
        <v>1654</v>
      </c>
      <c r="B13" s="83" t="s">
        <v>2493</v>
      </c>
      <c r="C13" s="84" t="s">
        <v>2482</v>
      </c>
      <c r="D13" s="83">
        <v>13.648208712273942</v>
      </c>
      <c r="E13" s="84" t="s">
        <v>2483</v>
      </c>
      <c r="F13" s="83">
        <v>0.16903837012849876</v>
      </c>
      <c r="G13" s="84" t="s">
        <v>2481</v>
      </c>
      <c r="H13" s="84" t="s">
        <v>2481</v>
      </c>
    </row>
    <row r="14" spans="1:8">
      <c r="A14" s="83" t="s">
        <v>2137</v>
      </c>
      <c r="B14" s="83" t="s">
        <v>2493</v>
      </c>
      <c r="C14" s="84" t="s">
        <v>2482</v>
      </c>
      <c r="D14" s="83">
        <v>10.694610778443113</v>
      </c>
      <c r="E14" s="84" t="s">
        <v>2483</v>
      </c>
      <c r="F14" s="83">
        <v>0.75485306793216134</v>
      </c>
      <c r="G14" s="84" t="s">
        <v>2481</v>
      </c>
      <c r="H14" s="84" t="s">
        <v>2482</v>
      </c>
    </row>
    <row r="15" spans="1:8">
      <c r="A15" s="83" t="s">
        <v>2138</v>
      </c>
      <c r="B15" s="83" t="s">
        <v>2494</v>
      </c>
      <c r="C15" s="84" t="s">
        <v>2481</v>
      </c>
      <c r="D15" s="83">
        <v>388.27192367637866</v>
      </c>
      <c r="E15" s="84" t="s">
        <v>2484</v>
      </c>
      <c r="F15" s="83">
        <v>2.1449234578248929E-2</v>
      </c>
      <c r="G15" s="84" t="s">
        <v>2481</v>
      </c>
      <c r="H15" s="84" t="s">
        <v>2482</v>
      </c>
    </row>
    <row r="16" spans="1:8">
      <c r="A16" s="83" t="s">
        <v>2139</v>
      </c>
      <c r="B16" s="83" t="s">
        <v>2494</v>
      </c>
      <c r="C16" s="84" t="s">
        <v>2481</v>
      </c>
      <c r="D16" s="83">
        <v>46.113755003686279</v>
      </c>
      <c r="E16" s="84" t="s">
        <v>2483</v>
      </c>
      <c r="F16" s="83">
        <v>6.8582079790375561E-2</v>
      </c>
      <c r="G16" s="84" t="s">
        <v>2481</v>
      </c>
      <c r="H16" s="84" t="s">
        <v>2482</v>
      </c>
    </row>
    <row r="17" spans="1:8">
      <c r="A17" s="83" t="s">
        <v>2140</v>
      </c>
      <c r="B17" s="83" t="s">
        <v>2493</v>
      </c>
      <c r="C17" s="84" t="s">
        <v>2482</v>
      </c>
      <c r="D17" s="83">
        <v>0</v>
      </c>
      <c r="E17" s="84" t="s">
        <v>2483</v>
      </c>
      <c r="F17" s="83">
        <v>0.10508096571365935</v>
      </c>
      <c r="G17" s="84" t="s">
        <v>2481</v>
      </c>
      <c r="H17" s="84" t="s">
        <v>2481</v>
      </c>
    </row>
    <row r="18" spans="1:8">
      <c r="A18" s="83" t="s">
        <v>1636</v>
      </c>
      <c r="B18" s="83" t="s">
        <v>2494</v>
      </c>
      <c r="C18" s="84" t="s">
        <v>2481</v>
      </c>
      <c r="D18" s="83">
        <v>44.599738102877623</v>
      </c>
      <c r="E18" s="84" t="s">
        <v>2484</v>
      </c>
      <c r="F18" s="83">
        <v>2.8465188856588244E-2</v>
      </c>
      <c r="G18" s="84" t="s">
        <v>2482</v>
      </c>
      <c r="H18" s="84" t="s">
        <v>2482</v>
      </c>
    </row>
    <row r="19" spans="1:8">
      <c r="A19" s="83" t="s">
        <v>1637</v>
      </c>
      <c r="B19" s="83" t="s">
        <v>2494</v>
      </c>
      <c r="C19" s="84" t="s">
        <v>2481</v>
      </c>
      <c r="D19" s="83">
        <v>119.93337404159067</v>
      </c>
      <c r="E19" s="84" t="s">
        <v>2483</v>
      </c>
      <c r="F19" s="83">
        <v>0.10714213104549825</v>
      </c>
      <c r="G19" s="84" t="s">
        <v>2481</v>
      </c>
      <c r="H19" s="84" t="s">
        <v>2482</v>
      </c>
    </row>
    <row r="20" spans="1:8">
      <c r="A20" s="83" t="s">
        <v>1638</v>
      </c>
      <c r="B20" s="83" t="s">
        <v>2494</v>
      </c>
      <c r="C20" s="84" t="s">
        <v>2481</v>
      </c>
      <c r="D20" s="83">
        <v>43.916728635018991</v>
      </c>
      <c r="E20" s="84" t="s">
        <v>2483</v>
      </c>
      <c r="F20" s="83">
        <v>5.4431752127373723E-2</v>
      </c>
      <c r="G20" s="84" t="s">
        <v>2482</v>
      </c>
      <c r="H20" s="84" t="s">
        <v>2482</v>
      </c>
    </row>
    <row r="21" spans="1:8">
      <c r="A21" s="83" t="s">
        <v>1758</v>
      </c>
      <c r="B21" s="83" t="s">
        <v>2494</v>
      </c>
      <c r="C21" s="84" t="s">
        <v>2481</v>
      </c>
      <c r="D21" s="83">
        <v>111.26286667930435</v>
      </c>
      <c r="E21" s="84" t="s">
        <v>2483</v>
      </c>
      <c r="F21" s="83">
        <v>2.2895047289859236E-2</v>
      </c>
      <c r="G21" s="84" t="s">
        <v>2481</v>
      </c>
      <c r="H21" s="84" t="s">
        <v>2481</v>
      </c>
    </row>
    <row r="22" spans="1:8">
      <c r="A22" s="83" t="s">
        <v>1639</v>
      </c>
      <c r="B22" s="83" t="s">
        <v>2494</v>
      </c>
      <c r="C22" s="84" t="s">
        <v>2482</v>
      </c>
      <c r="D22" s="83">
        <v>47.734489191048048</v>
      </c>
      <c r="E22" s="84" t="s">
        <v>2484</v>
      </c>
      <c r="F22" s="83">
        <v>5.8968606846566685E-2</v>
      </c>
      <c r="G22" s="84" t="s">
        <v>2481</v>
      </c>
      <c r="H22" s="84" t="s">
        <v>2481</v>
      </c>
    </row>
    <row r="23" spans="1:8">
      <c r="A23" s="83" t="s">
        <v>1640</v>
      </c>
      <c r="B23" s="83" t="s">
        <v>2494</v>
      </c>
      <c r="C23" s="84" t="s">
        <v>2482</v>
      </c>
      <c r="D23" s="83">
        <v>90.222536236874859</v>
      </c>
      <c r="E23" s="84" t="s">
        <v>2484</v>
      </c>
      <c r="F23" s="83">
        <v>4.5080789590901792E-3</v>
      </c>
      <c r="G23" s="84" t="s">
        <v>2481</v>
      </c>
      <c r="H23" s="84" t="s">
        <v>2482</v>
      </c>
    </row>
    <row r="24" spans="1:8">
      <c r="A24" s="83" t="s">
        <v>2141</v>
      </c>
      <c r="B24" s="83" t="s">
        <v>2494</v>
      </c>
      <c r="C24" s="84" t="s">
        <v>2481</v>
      </c>
      <c r="D24" s="83">
        <v>26.739756363801231</v>
      </c>
      <c r="E24" s="84" t="s">
        <v>2483</v>
      </c>
      <c r="F24" s="83">
        <v>0.67306596624784665</v>
      </c>
      <c r="G24" s="84" t="s">
        <v>2482</v>
      </c>
      <c r="H24" s="84" t="s">
        <v>2482</v>
      </c>
    </row>
    <row r="25" spans="1:8">
      <c r="A25" s="83" t="s">
        <v>2142</v>
      </c>
      <c r="B25" s="83" t="s">
        <v>2493</v>
      </c>
      <c r="C25" s="84" t="s">
        <v>2482</v>
      </c>
      <c r="D25" s="83">
        <v>10.648351648351648</v>
      </c>
      <c r="E25" s="84" t="s">
        <v>2484</v>
      </c>
      <c r="F25" s="83">
        <v>4.2594851927069195E-2</v>
      </c>
      <c r="G25" s="84" t="s">
        <v>2481</v>
      </c>
      <c r="H25" s="84" t="s">
        <v>2482</v>
      </c>
    </row>
    <row r="26" spans="1:8">
      <c r="A26" s="83" t="s">
        <v>2143</v>
      </c>
      <c r="B26" s="83" t="s">
        <v>2493</v>
      </c>
      <c r="C26" s="84" t="s">
        <v>2482</v>
      </c>
      <c r="D26" s="83">
        <v>0.44117647058823539</v>
      </c>
      <c r="E26" s="84" t="s">
        <v>2483</v>
      </c>
      <c r="F26" s="83">
        <v>3.6111255365853294E-2</v>
      </c>
      <c r="G26" s="84" t="s">
        <v>2482</v>
      </c>
      <c r="H26" s="84" t="s">
        <v>2482</v>
      </c>
    </row>
    <row r="27" spans="1:8">
      <c r="A27" s="83" t="s">
        <v>2144</v>
      </c>
      <c r="B27" s="83" t="s">
        <v>2493</v>
      </c>
      <c r="C27" s="84" t="s">
        <v>2482</v>
      </c>
      <c r="D27" s="83">
        <v>13.255872063968017</v>
      </c>
      <c r="E27" s="84" t="s">
        <v>2483</v>
      </c>
      <c r="F27" s="83">
        <v>0.1940434079998796</v>
      </c>
      <c r="G27" s="84" t="s">
        <v>2481</v>
      </c>
      <c r="H27" s="84" t="s">
        <v>2482</v>
      </c>
    </row>
    <row r="28" spans="1:8">
      <c r="A28" s="83" t="s">
        <v>2145</v>
      </c>
      <c r="B28" s="83" t="s">
        <v>2494</v>
      </c>
      <c r="C28" s="84" t="s">
        <v>2481</v>
      </c>
      <c r="D28" s="83">
        <v>19.305733870090307</v>
      </c>
      <c r="E28" s="84" t="s">
        <v>2483</v>
      </c>
      <c r="F28" s="83">
        <v>9.5891222231521023E-2</v>
      </c>
      <c r="G28" s="84" t="s">
        <v>2481</v>
      </c>
      <c r="H28" s="84" t="s">
        <v>2482</v>
      </c>
    </row>
    <row r="29" spans="1:8">
      <c r="A29" s="83" t="s">
        <v>2146</v>
      </c>
      <c r="B29" s="83" t="s">
        <v>2494</v>
      </c>
      <c r="C29" s="84" t="s">
        <v>2482</v>
      </c>
      <c r="D29" s="83">
        <v>6.5100618007827755</v>
      </c>
      <c r="E29" s="84" t="s">
        <v>2483</v>
      </c>
      <c r="F29" s="83">
        <v>2.2895600505101664E-2</v>
      </c>
      <c r="G29" s="84" t="s">
        <v>2482</v>
      </c>
      <c r="H29" s="84" t="s">
        <v>2482</v>
      </c>
    </row>
    <row r="30" spans="1:8">
      <c r="A30" s="83" t="s">
        <v>2147</v>
      </c>
      <c r="B30" s="83" t="s">
        <v>2494</v>
      </c>
      <c r="C30" s="84" t="s">
        <v>2482</v>
      </c>
      <c r="D30" s="83">
        <v>8.7453135100193933</v>
      </c>
      <c r="E30" s="84" t="s">
        <v>2483</v>
      </c>
      <c r="F30" s="83">
        <v>8.2367390574848778E-3</v>
      </c>
      <c r="G30" s="84" t="s">
        <v>2481</v>
      </c>
      <c r="H30" s="84" t="s">
        <v>2482</v>
      </c>
    </row>
    <row r="31" spans="1:8">
      <c r="A31" s="83" t="s">
        <v>2148</v>
      </c>
      <c r="B31" s="83" t="s">
        <v>2494</v>
      </c>
      <c r="C31" s="84" t="s">
        <v>2482</v>
      </c>
      <c r="D31" s="83">
        <v>16.817208162385874</v>
      </c>
      <c r="E31" s="84" t="s">
        <v>2483</v>
      </c>
      <c r="F31" s="83">
        <v>0.22122041569504028</v>
      </c>
      <c r="G31" s="84" t="s">
        <v>2482</v>
      </c>
      <c r="H31" s="84" t="s">
        <v>2482</v>
      </c>
    </row>
    <row r="32" spans="1:8">
      <c r="A32" s="83" t="s">
        <v>2149</v>
      </c>
      <c r="B32" s="83" t="s">
        <v>2494</v>
      </c>
      <c r="C32" s="84" t="s">
        <v>2481</v>
      </c>
      <c r="D32" s="83">
        <v>55.118265688943808</v>
      </c>
      <c r="E32" s="84" t="s">
        <v>2483</v>
      </c>
      <c r="F32" s="83">
        <v>1.2272186673577103</v>
      </c>
      <c r="G32" s="84" t="s">
        <v>2481</v>
      </c>
      <c r="H32" s="84" t="s">
        <v>2482</v>
      </c>
    </row>
    <row r="33" spans="1:8">
      <c r="A33" s="83" t="s">
        <v>2150</v>
      </c>
      <c r="B33" s="83" t="s">
        <v>2494</v>
      </c>
      <c r="C33" s="84" t="s">
        <v>2482</v>
      </c>
      <c r="D33" s="83">
        <v>0</v>
      </c>
      <c r="E33" s="84" t="s">
        <v>2483</v>
      </c>
      <c r="F33" s="83">
        <v>9.9733101862347923E-3</v>
      </c>
      <c r="G33" s="84" t="s">
        <v>2482</v>
      </c>
      <c r="H33" s="84" t="s">
        <v>2482</v>
      </c>
    </row>
    <row r="34" spans="1:8">
      <c r="A34" s="83" t="s">
        <v>2151</v>
      </c>
      <c r="B34" s="83" t="s">
        <v>2494</v>
      </c>
      <c r="C34" s="84" t="s">
        <v>2482</v>
      </c>
      <c r="D34" s="83">
        <v>314.97390009467472</v>
      </c>
      <c r="E34" s="84" t="s">
        <v>2483</v>
      </c>
      <c r="F34" s="83">
        <v>7.4406659364275818E-2</v>
      </c>
      <c r="G34" s="84" t="s">
        <v>2481</v>
      </c>
      <c r="H34" s="84" t="s">
        <v>2482</v>
      </c>
    </row>
    <row r="35" spans="1:8">
      <c r="A35" s="83" t="s">
        <v>2152</v>
      </c>
      <c r="B35" s="83" t="s">
        <v>2494</v>
      </c>
      <c r="C35" s="84" t="s">
        <v>2482</v>
      </c>
      <c r="D35" s="83">
        <v>82.324292061220319</v>
      </c>
      <c r="E35" s="84" t="s">
        <v>2484</v>
      </c>
      <c r="F35" s="83">
        <v>2.8970355629240014E-2</v>
      </c>
      <c r="G35" s="84" t="s">
        <v>2482</v>
      </c>
      <c r="H35" s="84" t="s">
        <v>2482</v>
      </c>
    </row>
    <row r="36" spans="1:8">
      <c r="A36" s="83" t="s">
        <v>2153</v>
      </c>
      <c r="B36" s="83" t="s">
        <v>2494</v>
      </c>
      <c r="C36" s="84" t="s">
        <v>2482</v>
      </c>
      <c r="D36" s="83">
        <v>121.94976479412377</v>
      </c>
      <c r="E36" s="84" t="s">
        <v>2484</v>
      </c>
      <c r="F36" s="83">
        <v>5.2925155511942573E-2</v>
      </c>
      <c r="G36" s="84" t="s">
        <v>2482</v>
      </c>
      <c r="H36" s="84" t="s">
        <v>2482</v>
      </c>
    </row>
    <row r="37" spans="1:8">
      <c r="A37" s="83" t="s">
        <v>2154</v>
      </c>
      <c r="B37" s="83" t="s">
        <v>2494</v>
      </c>
      <c r="C37" s="84" t="s">
        <v>2482</v>
      </c>
      <c r="D37" s="83">
        <v>206.92581016903847</v>
      </c>
      <c r="E37" s="84" t="s">
        <v>2484</v>
      </c>
      <c r="F37" s="83">
        <v>9.5085278288278494E-2</v>
      </c>
      <c r="G37" s="84" t="s">
        <v>2481</v>
      </c>
      <c r="H37" s="84" t="s">
        <v>2481</v>
      </c>
    </row>
    <row r="38" spans="1:8">
      <c r="A38" s="83" t="s">
        <v>1745</v>
      </c>
      <c r="B38" s="83" t="s">
        <v>2494</v>
      </c>
      <c r="C38" s="84" t="s">
        <v>2482</v>
      </c>
      <c r="D38" s="83">
        <v>166.85681358156387</v>
      </c>
      <c r="E38" s="84" t="s">
        <v>2483</v>
      </c>
      <c r="F38" s="83">
        <v>1.478919384609923E-2</v>
      </c>
      <c r="G38" s="84" t="s">
        <v>2481</v>
      </c>
      <c r="H38" s="84" t="s">
        <v>2481</v>
      </c>
    </row>
    <row r="39" spans="1:8">
      <c r="A39" s="83" t="s">
        <v>1734</v>
      </c>
      <c r="B39" s="83" t="s">
        <v>2494</v>
      </c>
      <c r="C39" s="84" t="s">
        <v>2482</v>
      </c>
      <c r="D39" s="83">
        <v>100.21285033439476</v>
      </c>
      <c r="E39" s="84" t="s">
        <v>2483</v>
      </c>
      <c r="F39" s="83">
        <v>6.3750038763369044E-2</v>
      </c>
      <c r="G39" s="84" t="s">
        <v>2481</v>
      </c>
      <c r="H39" s="84" t="s">
        <v>2482</v>
      </c>
    </row>
    <row r="40" spans="1:8">
      <c r="A40" s="83" t="s">
        <v>1743</v>
      </c>
      <c r="B40" s="83" t="s">
        <v>2494</v>
      </c>
      <c r="C40" s="84" t="s">
        <v>2482</v>
      </c>
      <c r="D40" s="83">
        <v>46.33837248495761</v>
      </c>
      <c r="E40" s="84" t="s">
        <v>2484</v>
      </c>
      <c r="F40" s="83">
        <v>0.28644160222547804</v>
      </c>
      <c r="G40" s="84" t="s">
        <v>2482</v>
      </c>
      <c r="H40" s="84" t="s">
        <v>2482</v>
      </c>
    </row>
    <row r="41" spans="1:8">
      <c r="A41" s="83" t="s">
        <v>1744</v>
      </c>
      <c r="B41" s="83" t="s">
        <v>2494</v>
      </c>
      <c r="C41" s="84" t="s">
        <v>2481</v>
      </c>
      <c r="D41" s="83">
        <v>118.39046135472907</v>
      </c>
      <c r="E41" s="84" t="s">
        <v>2484</v>
      </c>
      <c r="F41" s="83">
        <v>0.34683271849544423</v>
      </c>
      <c r="G41" s="84" t="s">
        <v>2481</v>
      </c>
      <c r="H41" s="84" t="s">
        <v>2481</v>
      </c>
    </row>
    <row r="42" spans="1:8">
      <c r="A42" s="83" t="s">
        <v>1809</v>
      </c>
      <c r="B42" s="83" t="s">
        <v>2493</v>
      </c>
      <c r="C42" s="84" t="s">
        <v>2482</v>
      </c>
      <c r="D42" s="83">
        <v>69.813995597131267</v>
      </c>
      <c r="E42" s="84" t="s">
        <v>2483</v>
      </c>
      <c r="F42" s="83">
        <v>6.9006070559585839E-2</v>
      </c>
      <c r="G42" s="84" t="s">
        <v>2481</v>
      </c>
      <c r="H42" s="84" t="s">
        <v>2482</v>
      </c>
    </row>
    <row r="43" spans="1:8">
      <c r="A43" s="83" t="s">
        <v>1813</v>
      </c>
      <c r="B43" s="83" t="s">
        <v>2494</v>
      </c>
      <c r="C43" s="84" t="s">
        <v>2482</v>
      </c>
      <c r="D43" s="83">
        <v>131.92653794953006</v>
      </c>
      <c r="E43" s="84" t="s">
        <v>2483</v>
      </c>
      <c r="F43" s="83">
        <v>6.7644720772447653E-2</v>
      </c>
      <c r="G43" s="84" t="s">
        <v>2481</v>
      </c>
      <c r="H43" s="84" t="s">
        <v>2482</v>
      </c>
    </row>
    <row r="44" spans="1:8">
      <c r="A44" s="83" t="s">
        <v>1818</v>
      </c>
      <c r="B44" s="83" t="s">
        <v>2494</v>
      </c>
      <c r="C44" s="84" t="s">
        <v>2482</v>
      </c>
      <c r="D44" s="83">
        <v>63.370242284965514</v>
      </c>
      <c r="E44" s="84" t="s">
        <v>2483</v>
      </c>
      <c r="F44" s="83">
        <v>0.2339534710299235</v>
      </c>
      <c r="G44" s="84" t="s">
        <v>2481</v>
      </c>
      <c r="H44" s="84" t="s">
        <v>2482</v>
      </c>
    </row>
    <row r="45" spans="1:8">
      <c r="A45" s="83" t="s">
        <v>1825</v>
      </c>
      <c r="B45" s="83" t="s">
        <v>2493</v>
      </c>
      <c r="C45" s="84" t="s">
        <v>2482</v>
      </c>
      <c r="D45" s="83">
        <v>11.813566270756835</v>
      </c>
      <c r="E45" s="84" t="s">
        <v>2483</v>
      </c>
      <c r="F45" s="83">
        <v>6.5570347153343436E-2</v>
      </c>
      <c r="G45" s="84" t="s">
        <v>2481</v>
      </c>
      <c r="H45" s="84" t="s">
        <v>2482</v>
      </c>
    </row>
    <row r="46" spans="1:8">
      <c r="A46" s="83" t="s">
        <v>1828</v>
      </c>
      <c r="B46" s="83" t="s">
        <v>2493</v>
      </c>
      <c r="C46" s="84" t="s">
        <v>2482</v>
      </c>
      <c r="D46" s="83">
        <v>23.808197726667874</v>
      </c>
      <c r="E46" s="84" t="s">
        <v>2484</v>
      </c>
      <c r="F46" s="83">
        <v>0.10670247641622685</v>
      </c>
      <c r="G46" s="84" t="s">
        <v>2481</v>
      </c>
      <c r="H46" s="84" t="s">
        <v>2482</v>
      </c>
    </row>
    <row r="47" spans="1:8">
      <c r="A47" s="83" t="s">
        <v>1831</v>
      </c>
      <c r="B47" s="83" t="s">
        <v>2494</v>
      </c>
      <c r="C47" s="84" t="s">
        <v>2482</v>
      </c>
      <c r="D47" s="83">
        <v>74.108782789758564</v>
      </c>
      <c r="E47" s="84" t="s">
        <v>2483</v>
      </c>
      <c r="F47" s="83">
        <v>6.8858648478767229E-2</v>
      </c>
      <c r="G47" s="84" t="s">
        <v>2481</v>
      </c>
      <c r="H47" s="84" t="s">
        <v>2482</v>
      </c>
    </row>
    <row r="48" spans="1:8">
      <c r="A48" s="83" t="s">
        <v>1846</v>
      </c>
      <c r="B48" s="83" t="s">
        <v>2493</v>
      </c>
      <c r="C48" s="84" t="s">
        <v>2482</v>
      </c>
      <c r="D48" s="83">
        <v>14.070593088720635</v>
      </c>
      <c r="E48" s="84" t="s">
        <v>2483</v>
      </c>
      <c r="F48" s="83">
        <v>0.33577679764902901</v>
      </c>
      <c r="G48" s="84" t="s">
        <v>2482</v>
      </c>
      <c r="H48" s="84" t="s">
        <v>2482</v>
      </c>
    </row>
    <row r="49" spans="1:8">
      <c r="A49" s="83" t="s">
        <v>1855</v>
      </c>
      <c r="B49" s="83" t="s">
        <v>2494</v>
      </c>
      <c r="C49" s="84" t="s">
        <v>2482</v>
      </c>
      <c r="D49" s="83">
        <v>241.90295671575075</v>
      </c>
      <c r="E49" s="84" t="s">
        <v>2483</v>
      </c>
      <c r="F49" s="83">
        <v>8.6327044439754808E-2</v>
      </c>
      <c r="G49" s="84" t="s">
        <v>2481</v>
      </c>
      <c r="H49" s="84" t="s">
        <v>2481</v>
      </c>
    </row>
    <row r="50" spans="1:8">
      <c r="A50" s="83" t="s">
        <v>1874</v>
      </c>
      <c r="B50" s="83" t="s">
        <v>2494</v>
      </c>
      <c r="C50" s="84" t="s">
        <v>2482</v>
      </c>
      <c r="D50" s="83">
        <v>177.35280160775085</v>
      </c>
      <c r="E50" s="84" t="s">
        <v>2483</v>
      </c>
      <c r="F50" s="83">
        <v>8.932593561592464E-2</v>
      </c>
      <c r="G50" s="84" t="s">
        <v>2481</v>
      </c>
      <c r="H50" s="84" t="s">
        <v>2481</v>
      </c>
    </row>
    <row r="51" spans="1:8">
      <c r="A51" s="83" t="s">
        <v>1883</v>
      </c>
      <c r="B51" s="83" t="s">
        <v>2494</v>
      </c>
      <c r="C51" s="84" t="s">
        <v>2482</v>
      </c>
      <c r="D51" s="83">
        <v>10.469765117441279</v>
      </c>
      <c r="E51" s="84" t="s">
        <v>2483</v>
      </c>
      <c r="F51" s="83">
        <v>2.7508275432031786</v>
      </c>
      <c r="G51" s="84" t="s">
        <v>2481</v>
      </c>
      <c r="H51" s="84" t="s">
        <v>2482</v>
      </c>
    </row>
    <row r="52" spans="1:8">
      <c r="A52" s="83" t="s">
        <v>1999</v>
      </c>
      <c r="B52" s="83" t="s">
        <v>2493</v>
      </c>
      <c r="C52" s="84" t="s">
        <v>2481</v>
      </c>
      <c r="D52" s="83">
        <v>6.5346534653465351</v>
      </c>
      <c r="E52" s="84" t="s">
        <v>2483</v>
      </c>
      <c r="F52" s="83">
        <v>5.9348474411949154E-2</v>
      </c>
      <c r="G52" s="84" t="s">
        <v>2481</v>
      </c>
      <c r="H52" s="84" t="s">
        <v>2482</v>
      </c>
    </row>
    <row r="53" spans="1:8">
      <c r="A53" s="83" t="s">
        <v>2004</v>
      </c>
      <c r="B53" s="83" t="s">
        <v>2493</v>
      </c>
      <c r="C53" s="84" t="s">
        <v>2482</v>
      </c>
      <c r="D53" s="83">
        <v>7.4257425742574252</v>
      </c>
      <c r="E53" s="84" t="s">
        <v>2484</v>
      </c>
      <c r="F53" s="83">
        <v>0.10746123354656228</v>
      </c>
      <c r="G53" s="84" t="s">
        <v>2482</v>
      </c>
      <c r="H53" s="84" t="s">
        <v>2482</v>
      </c>
    </row>
    <row r="54" spans="1:8">
      <c r="A54" s="83" t="s">
        <v>2006</v>
      </c>
      <c r="B54" s="83" t="s">
        <v>2494</v>
      </c>
      <c r="C54" s="84" t="s">
        <v>2481</v>
      </c>
      <c r="D54" s="83">
        <v>29.147938691347743</v>
      </c>
      <c r="E54" s="84" t="s">
        <v>2484</v>
      </c>
      <c r="F54" s="83">
        <v>8.1311010861713676E-2</v>
      </c>
      <c r="G54" s="84" t="s">
        <v>2481</v>
      </c>
      <c r="H54" s="84" t="s">
        <v>2482</v>
      </c>
    </row>
    <row r="55" spans="1:8">
      <c r="A55" s="83" t="s">
        <v>2155</v>
      </c>
      <c r="B55" s="83" t="s">
        <v>2494</v>
      </c>
      <c r="C55" s="84" t="s">
        <v>2482</v>
      </c>
      <c r="D55" s="83">
        <v>139.68919478987902</v>
      </c>
      <c r="E55" s="84" t="s">
        <v>2483</v>
      </c>
      <c r="F55" s="83">
        <v>8.4174637050954584E-2</v>
      </c>
      <c r="G55" s="84" t="s">
        <v>2481</v>
      </c>
      <c r="H55" s="84" t="s">
        <v>2481</v>
      </c>
    </row>
    <row r="56" spans="1:8">
      <c r="A56" s="83" t="s">
        <v>2156</v>
      </c>
      <c r="B56" s="83" t="s">
        <v>2494</v>
      </c>
      <c r="C56" s="84" t="s">
        <v>2482</v>
      </c>
      <c r="D56" s="83">
        <v>13.227508286543564</v>
      </c>
      <c r="E56" s="84" t="s">
        <v>2484</v>
      </c>
      <c r="F56" s="83">
        <v>8.3346046987427549E-2</v>
      </c>
      <c r="G56" s="84" t="s">
        <v>2481</v>
      </c>
      <c r="H56" s="84" t="s">
        <v>2482</v>
      </c>
    </row>
    <row r="57" spans="1:8">
      <c r="A57" s="83" t="s">
        <v>2024</v>
      </c>
      <c r="B57" s="83" t="s">
        <v>2493</v>
      </c>
      <c r="C57" s="84" t="s">
        <v>2482</v>
      </c>
      <c r="D57" s="83">
        <v>31.672601834287104</v>
      </c>
      <c r="E57" s="84" t="s">
        <v>2484</v>
      </c>
      <c r="F57" s="83">
        <v>0.12246232863698193</v>
      </c>
      <c r="G57" s="84" t="s">
        <v>2481</v>
      </c>
      <c r="H57" s="84" t="s">
        <v>2481</v>
      </c>
    </row>
    <row r="58" spans="1:8">
      <c r="A58" s="83" t="s">
        <v>2026</v>
      </c>
      <c r="B58" s="83" t="s">
        <v>2494</v>
      </c>
      <c r="C58" s="84" t="s">
        <v>2482</v>
      </c>
      <c r="D58" s="83">
        <v>9.5049504950495045</v>
      </c>
      <c r="E58" s="84" t="s">
        <v>2483</v>
      </c>
      <c r="F58" s="83">
        <v>3.6273640788034438</v>
      </c>
      <c r="G58" s="84" t="s">
        <v>2481</v>
      </c>
      <c r="H58" s="84" t="s">
        <v>2482</v>
      </c>
    </row>
    <row r="59" spans="1:8">
      <c r="A59" s="83" t="s">
        <v>2031</v>
      </c>
      <c r="B59" s="83" t="s">
        <v>2493</v>
      </c>
      <c r="C59" s="84" t="s">
        <v>2482</v>
      </c>
      <c r="D59" s="83">
        <v>20.420137439904966</v>
      </c>
      <c r="E59" s="84" t="s">
        <v>2484</v>
      </c>
      <c r="F59" s="83">
        <v>0.24615959542147611</v>
      </c>
      <c r="G59" s="84" t="s">
        <v>2482</v>
      </c>
      <c r="H59" s="84" t="s">
        <v>2482</v>
      </c>
    </row>
    <row r="60" spans="1:8">
      <c r="A60" s="83" t="s">
        <v>1892</v>
      </c>
      <c r="B60" s="83" t="s">
        <v>2494</v>
      </c>
      <c r="C60" s="84" t="s">
        <v>2482</v>
      </c>
      <c r="D60" s="83">
        <v>62.559923457655813</v>
      </c>
      <c r="E60" s="84" t="s">
        <v>2484</v>
      </c>
      <c r="F60" s="83">
        <v>0.28122628124294458</v>
      </c>
      <c r="G60" s="84" t="s">
        <v>2481</v>
      </c>
      <c r="H60" s="84" t="s">
        <v>2482</v>
      </c>
    </row>
    <row r="61" spans="1:8">
      <c r="A61" s="83" t="s">
        <v>1908</v>
      </c>
      <c r="B61" s="83" t="s">
        <v>2494</v>
      </c>
      <c r="C61" s="84" t="s">
        <v>2482</v>
      </c>
      <c r="D61" s="83">
        <v>110.46873204093117</v>
      </c>
      <c r="E61" s="84" t="s">
        <v>2484</v>
      </c>
      <c r="F61" s="83">
        <v>0.12028631518054805</v>
      </c>
      <c r="G61" s="84" t="s">
        <v>2482</v>
      </c>
      <c r="H61" s="84" t="s">
        <v>2481</v>
      </c>
    </row>
    <row r="62" spans="1:8">
      <c r="A62" s="83" t="s">
        <v>1910</v>
      </c>
      <c r="B62" s="83" t="s">
        <v>2493</v>
      </c>
      <c r="C62" s="84" t="s">
        <v>2482</v>
      </c>
      <c r="D62" s="83">
        <v>34.577358379633715</v>
      </c>
      <c r="E62" s="84" t="s">
        <v>2483</v>
      </c>
      <c r="F62" s="83">
        <v>0.10670599348201563</v>
      </c>
      <c r="G62" s="84" t="s">
        <v>2482</v>
      </c>
      <c r="H62" s="84" t="s">
        <v>2481</v>
      </c>
    </row>
    <row r="63" spans="1:8">
      <c r="A63" s="83" t="s">
        <v>1913</v>
      </c>
      <c r="B63" s="83" t="s">
        <v>2494</v>
      </c>
      <c r="C63" s="84" t="s">
        <v>2481</v>
      </c>
      <c r="D63" s="83">
        <v>99.408894380364799</v>
      </c>
      <c r="E63" s="84" t="s">
        <v>2483</v>
      </c>
      <c r="F63" s="83">
        <v>0.10439371073315247</v>
      </c>
      <c r="G63" s="84" t="s">
        <v>2482</v>
      </c>
      <c r="H63" s="84" t="s">
        <v>2481</v>
      </c>
    </row>
    <row r="64" spans="1:8">
      <c r="A64" s="83" t="s">
        <v>1921</v>
      </c>
      <c r="B64" s="83" t="s">
        <v>2494</v>
      </c>
      <c r="C64" s="84" t="s">
        <v>2482</v>
      </c>
      <c r="D64" s="83">
        <v>66.728544871419857</v>
      </c>
      <c r="E64" s="84" t="s">
        <v>2483</v>
      </c>
      <c r="F64" s="83">
        <v>1.5139056664492901E-2</v>
      </c>
      <c r="G64" s="84" t="s">
        <v>2482</v>
      </c>
      <c r="H64" s="84" t="s">
        <v>2481</v>
      </c>
    </row>
    <row r="65" spans="1:8">
      <c r="A65" s="83" t="s">
        <v>1928</v>
      </c>
      <c r="B65" s="83" t="s">
        <v>2493</v>
      </c>
      <c r="C65" s="84" t="s">
        <v>2482</v>
      </c>
      <c r="D65" s="83">
        <v>26.971673988590915</v>
      </c>
      <c r="E65" s="84" t="s">
        <v>2483</v>
      </c>
      <c r="F65" s="83">
        <v>5.6874586856339011E-2</v>
      </c>
      <c r="G65" s="84" t="s">
        <v>2482</v>
      </c>
      <c r="H65" s="84" t="s">
        <v>2482</v>
      </c>
    </row>
    <row r="66" spans="1:8">
      <c r="A66" s="83" t="s">
        <v>1932</v>
      </c>
      <c r="B66" s="83" t="s">
        <v>2495</v>
      </c>
      <c r="C66" s="84" t="s">
        <v>2482</v>
      </c>
      <c r="D66" s="83">
        <v>59.780369259910316</v>
      </c>
      <c r="E66" s="84" t="s">
        <v>2483</v>
      </c>
      <c r="F66" s="83">
        <v>0.16000900308378471</v>
      </c>
      <c r="G66" s="84" t="s">
        <v>2482</v>
      </c>
      <c r="H66" s="84" t="s">
        <v>2482</v>
      </c>
    </row>
    <row r="67" spans="1:8">
      <c r="A67" s="83" t="s">
        <v>1941</v>
      </c>
      <c r="B67" s="83" t="s">
        <v>2494</v>
      </c>
      <c r="C67" s="84" t="s">
        <v>2482</v>
      </c>
      <c r="D67" s="83">
        <v>512.12061345333291</v>
      </c>
      <c r="E67" s="84" t="s">
        <v>2484</v>
      </c>
      <c r="F67" s="83">
        <v>2.1748684314102575E-2</v>
      </c>
      <c r="G67" s="84" t="s">
        <v>2482</v>
      </c>
      <c r="H67" s="84" t="s">
        <v>2481</v>
      </c>
    </row>
    <row r="68" spans="1:8">
      <c r="A68" s="83" t="s">
        <v>1980</v>
      </c>
      <c r="B68" s="83" t="s">
        <v>2493</v>
      </c>
      <c r="C68" s="84" t="s">
        <v>2482</v>
      </c>
      <c r="D68" s="83">
        <v>8.8461538461538467</v>
      </c>
      <c r="E68" s="84" t="s">
        <v>2483</v>
      </c>
      <c r="F68" s="83">
        <v>0.43773106575201459</v>
      </c>
      <c r="G68" s="84" t="s">
        <v>2482</v>
      </c>
      <c r="H68" s="84" t="s">
        <v>2482</v>
      </c>
    </row>
    <row r="69" spans="1:8">
      <c r="A69" s="83" t="s">
        <v>1981</v>
      </c>
      <c r="B69" s="83" t="s">
        <v>2493</v>
      </c>
      <c r="C69" s="84" t="s">
        <v>2482</v>
      </c>
      <c r="D69" s="83">
        <v>118.39602443365413</v>
      </c>
      <c r="E69" s="84" t="s">
        <v>2483</v>
      </c>
      <c r="F69" s="83">
        <v>0.11780297037475781</v>
      </c>
      <c r="G69" s="84" t="s">
        <v>2482</v>
      </c>
      <c r="H69" s="84" t="s">
        <v>2481</v>
      </c>
    </row>
    <row r="70" spans="1:8">
      <c r="A70" s="83" t="s">
        <v>1993</v>
      </c>
      <c r="B70" s="83" t="s">
        <v>2493</v>
      </c>
      <c r="C70" s="84" t="s">
        <v>2482</v>
      </c>
      <c r="D70" s="83">
        <v>43.301508909410842</v>
      </c>
      <c r="E70" s="84" t="s">
        <v>2483</v>
      </c>
      <c r="F70" s="83">
        <v>0.30010558747745619</v>
      </c>
      <c r="G70" s="84" t="s">
        <v>2482</v>
      </c>
      <c r="H70" s="84" t="s">
        <v>2481</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0"/>
  <sheetViews>
    <sheetView tabSelected="1" workbookViewId="0">
      <selection activeCell="E12" sqref="E12"/>
    </sheetView>
  </sheetViews>
  <sheetFormatPr baseColWidth="10" defaultColWidth="9.1640625" defaultRowHeight="13"/>
  <cols>
    <col min="1" max="1" width="15.5" style="83" bestFit="1" customWidth="1"/>
    <col min="2" max="2" width="23.83203125" style="83" customWidth="1"/>
    <col min="3" max="3" width="27.5" style="83" customWidth="1"/>
    <col min="4" max="4" width="23.1640625" style="83" customWidth="1"/>
    <col min="5" max="5" width="38.6640625" style="83" customWidth="1"/>
    <col min="6" max="6" width="25.83203125" style="83" customWidth="1"/>
    <col min="7" max="16384" width="9.1640625" style="83"/>
  </cols>
  <sheetData>
    <row r="1" spans="1:6" ht="17">
      <c r="A1" s="104" t="s">
        <v>2488</v>
      </c>
      <c r="B1" s="104" t="s">
        <v>2489</v>
      </c>
      <c r="C1" s="104" t="s">
        <v>2490</v>
      </c>
      <c r="D1" s="104" t="s">
        <v>2491</v>
      </c>
      <c r="E1" s="104" t="s">
        <v>2497</v>
      </c>
      <c r="F1" s="104" t="s">
        <v>2170</v>
      </c>
    </row>
    <row r="2" spans="1:6">
      <c r="A2" s="83" t="s">
        <v>2498</v>
      </c>
      <c r="B2" s="84" t="s">
        <v>2482</v>
      </c>
      <c r="C2" s="83">
        <v>5.4059405940594063</v>
      </c>
      <c r="D2" s="84" t="s">
        <v>2483</v>
      </c>
      <c r="E2" s="83">
        <v>0.15311603470516819</v>
      </c>
      <c r="F2" s="84" t="s">
        <v>2481</v>
      </c>
    </row>
    <row r="3" spans="1:6">
      <c r="A3" s="83" t="s">
        <v>2499</v>
      </c>
      <c r="B3" s="84" t="s">
        <v>2482</v>
      </c>
      <c r="C3" s="83">
        <v>48.500223199495011</v>
      </c>
      <c r="D3" s="84" t="s">
        <v>2483</v>
      </c>
      <c r="E3" s="83">
        <v>1.6582553164807006</v>
      </c>
      <c r="F3" s="84" t="s">
        <v>2481</v>
      </c>
    </row>
    <row r="4" spans="1:6">
      <c r="A4" s="83" t="s">
        <v>2494</v>
      </c>
      <c r="B4" s="84" t="s">
        <v>2482</v>
      </c>
      <c r="C4" s="83">
        <v>99.961001813513249</v>
      </c>
      <c r="D4" s="84" t="s">
        <v>2483</v>
      </c>
      <c r="E4" s="83">
        <v>0.24014688733539338</v>
      </c>
      <c r="F4" s="84" t="s">
        <v>2481</v>
      </c>
    </row>
    <row r="5" spans="1:6">
      <c r="A5" s="83" t="s">
        <v>2494</v>
      </c>
      <c r="B5" s="84" t="s">
        <v>2482</v>
      </c>
      <c r="C5" s="83">
        <v>4.1584158415841586</v>
      </c>
      <c r="D5" s="84" t="s">
        <v>2483</v>
      </c>
      <c r="E5" s="83">
        <v>2.219294391339887E-2</v>
      </c>
      <c r="F5" s="84" t="s">
        <v>2481</v>
      </c>
    </row>
    <row r="6" spans="1:6">
      <c r="A6" s="83" t="s">
        <v>2493</v>
      </c>
      <c r="B6" s="84" t="s">
        <v>2481</v>
      </c>
      <c r="C6" s="83">
        <v>21.200543583770141</v>
      </c>
      <c r="D6" s="84" t="s">
        <v>2483</v>
      </c>
      <c r="E6" s="83">
        <v>0.35240557556291202</v>
      </c>
      <c r="F6" s="84" t="s">
        <v>2481</v>
      </c>
    </row>
    <row r="7" spans="1:6">
      <c r="A7" s="83" t="s">
        <v>2494</v>
      </c>
      <c r="B7" s="84" t="s">
        <v>2482</v>
      </c>
      <c r="C7" s="83">
        <v>60.581381955234974</v>
      </c>
      <c r="D7" s="84" t="s">
        <v>2483</v>
      </c>
      <c r="E7" s="83">
        <v>0.10284567577496179</v>
      </c>
      <c r="F7" s="84" t="s">
        <v>2481</v>
      </c>
    </row>
    <row r="8" spans="1:6">
      <c r="A8" s="83" t="s">
        <v>2494</v>
      </c>
      <c r="B8" s="84" t="s">
        <v>2481</v>
      </c>
      <c r="C8" s="83">
        <v>162.99414110254222</v>
      </c>
      <c r="D8" s="84" t="s">
        <v>2484</v>
      </c>
      <c r="E8" s="83">
        <v>8.669113243623687E-2</v>
      </c>
      <c r="F8" s="84" t="s">
        <v>2481</v>
      </c>
    </row>
    <row r="9" spans="1:6">
      <c r="A9" s="83" t="s">
        <v>2493</v>
      </c>
      <c r="B9" s="84" t="s">
        <v>2482</v>
      </c>
      <c r="C9" s="83">
        <v>0</v>
      </c>
      <c r="D9" s="84" t="s">
        <v>2483</v>
      </c>
      <c r="E9" s="83">
        <v>0.16490489899492117</v>
      </c>
      <c r="F9" s="84" t="s">
        <v>2481</v>
      </c>
    </row>
    <row r="10" spans="1:6">
      <c r="A10" s="83" t="s">
        <v>2494</v>
      </c>
      <c r="B10" s="84" t="s">
        <v>2482</v>
      </c>
      <c r="C10" s="83">
        <v>46.409525272180574</v>
      </c>
      <c r="D10" s="84" t="s">
        <v>2483</v>
      </c>
      <c r="E10" s="83">
        <v>0.77949904704467643</v>
      </c>
      <c r="F10" s="84" t="s">
        <v>2482</v>
      </c>
    </row>
    <row r="11" spans="1:6">
      <c r="A11" s="83" t="s">
        <v>2495</v>
      </c>
      <c r="B11" s="84" t="s">
        <v>2482</v>
      </c>
      <c r="C11" s="83">
        <v>14.193548387096774</v>
      </c>
      <c r="D11" s="84" t="s">
        <v>2483</v>
      </c>
      <c r="E11" s="83">
        <v>0.33539254337191593</v>
      </c>
      <c r="F11" s="84" t="s">
        <v>2481</v>
      </c>
    </row>
    <row r="12" spans="1:6">
      <c r="A12" s="83" t="s">
        <v>2494</v>
      </c>
      <c r="B12" s="84" t="s">
        <v>2481</v>
      </c>
      <c r="C12" s="83">
        <v>87.134057764919575</v>
      </c>
      <c r="D12" s="84" t="s">
        <v>2484</v>
      </c>
      <c r="E12" s="83">
        <v>4.006544847136554E-2</v>
      </c>
      <c r="F12" s="84" t="s">
        <v>2481</v>
      </c>
    </row>
    <row r="13" spans="1:6">
      <c r="A13" s="83" t="s">
        <v>2493</v>
      </c>
      <c r="B13" s="84" t="s">
        <v>2482</v>
      </c>
      <c r="C13" s="83">
        <v>13.648208712273942</v>
      </c>
      <c r="D13" s="84" t="s">
        <v>2483</v>
      </c>
      <c r="E13" s="83">
        <v>0.16903837012849876</v>
      </c>
      <c r="F13" s="84" t="s">
        <v>2481</v>
      </c>
    </row>
    <row r="14" spans="1:6">
      <c r="A14" s="83" t="s">
        <v>2493</v>
      </c>
      <c r="B14" s="84" t="s">
        <v>2482</v>
      </c>
      <c r="C14" s="83">
        <v>10.694610778443113</v>
      </c>
      <c r="D14" s="84" t="s">
        <v>2483</v>
      </c>
      <c r="E14" s="83">
        <v>0.75485306793216134</v>
      </c>
      <c r="F14" s="84" t="s">
        <v>2481</v>
      </c>
    </row>
    <row r="15" spans="1:6">
      <c r="A15" s="83" t="s">
        <v>2494</v>
      </c>
      <c r="B15" s="84" t="s">
        <v>2481</v>
      </c>
      <c r="C15" s="83">
        <v>388.27192367637866</v>
      </c>
      <c r="D15" s="84" t="s">
        <v>2484</v>
      </c>
      <c r="E15" s="83">
        <v>2.1449234578248929E-2</v>
      </c>
      <c r="F15" s="84" t="s">
        <v>2481</v>
      </c>
    </row>
    <row r="16" spans="1:6">
      <c r="A16" s="83" t="s">
        <v>2494</v>
      </c>
      <c r="B16" s="84" t="s">
        <v>2481</v>
      </c>
      <c r="C16" s="83">
        <v>46.113755003686279</v>
      </c>
      <c r="D16" s="84" t="s">
        <v>2483</v>
      </c>
      <c r="E16" s="83">
        <v>6.8582079790375561E-2</v>
      </c>
      <c r="F16" s="84" t="s">
        <v>2481</v>
      </c>
    </row>
    <row r="17" spans="1:6">
      <c r="A17" s="83" t="s">
        <v>2493</v>
      </c>
      <c r="B17" s="84" t="s">
        <v>2482</v>
      </c>
      <c r="C17" s="83">
        <v>0</v>
      </c>
      <c r="D17" s="84" t="s">
        <v>2483</v>
      </c>
      <c r="E17" s="83">
        <v>0.10508096571365935</v>
      </c>
      <c r="F17" s="84" t="s">
        <v>2481</v>
      </c>
    </row>
    <row r="18" spans="1:6">
      <c r="A18" s="83" t="s">
        <v>2494</v>
      </c>
      <c r="B18" s="84" t="s">
        <v>2481</v>
      </c>
      <c r="C18" s="83">
        <v>44.599738102877623</v>
      </c>
      <c r="D18" s="84" t="s">
        <v>2484</v>
      </c>
      <c r="E18" s="83">
        <v>2.8465188856588244E-2</v>
      </c>
      <c r="F18" s="84" t="s">
        <v>2482</v>
      </c>
    </row>
    <row r="19" spans="1:6">
      <c r="A19" s="83" t="s">
        <v>2494</v>
      </c>
      <c r="B19" s="84" t="s">
        <v>2481</v>
      </c>
      <c r="C19" s="83">
        <v>119.93337404159067</v>
      </c>
      <c r="D19" s="84" t="s">
        <v>2483</v>
      </c>
      <c r="E19" s="83">
        <v>0.10714213104549825</v>
      </c>
      <c r="F19" s="84" t="s">
        <v>2481</v>
      </c>
    </row>
    <row r="20" spans="1:6">
      <c r="A20" s="83" t="s">
        <v>2494</v>
      </c>
      <c r="B20" s="84" t="s">
        <v>2481</v>
      </c>
      <c r="C20" s="83">
        <v>43.916728635018991</v>
      </c>
      <c r="D20" s="84" t="s">
        <v>2483</v>
      </c>
      <c r="E20" s="83">
        <v>5.4431752127373723E-2</v>
      </c>
      <c r="F20" s="84" t="s">
        <v>2482</v>
      </c>
    </row>
    <row r="21" spans="1:6">
      <c r="A21" s="83" t="s">
        <v>2494</v>
      </c>
      <c r="B21" s="84" t="s">
        <v>2481</v>
      </c>
      <c r="C21" s="83">
        <v>111.26286667930435</v>
      </c>
      <c r="D21" s="84" t="s">
        <v>2483</v>
      </c>
      <c r="E21" s="83">
        <v>2.2895047289859236E-2</v>
      </c>
      <c r="F21" s="84" t="s">
        <v>2481</v>
      </c>
    </row>
    <row r="22" spans="1:6">
      <c r="A22" s="83" t="s">
        <v>2494</v>
      </c>
      <c r="B22" s="84" t="s">
        <v>2482</v>
      </c>
      <c r="C22" s="83">
        <v>47.734489191048048</v>
      </c>
      <c r="D22" s="84" t="s">
        <v>2484</v>
      </c>
      <c r="E22" s="83">
        <v>5.8968606846566685E-2</v>
      </c>
      <c r="F22" s="84" t="s">
        <v>2481</v>
      </c>
    </row>
    <row r="23" spans="1:6">
      <c r="A23" s="83" t="s">
        <v>2494</v>
      </c>
      <c r="B23" s="84" t="s">
        <v>2482</v>
      </c>
      <c r="C23" s="83">
        <v>90.222536236874859</v>
      </c>
      <c r="D23" s="84" t="s">
        <v>2484</v>
      </c>
      <c r="E23" s="83">
        <v>4.5080789590901792E-3</v>
      </c>
      <c r="F23" s="84" t="s">
        <v>2481</v>
      </c>
    </row>
    <row r="24" spans="1:6">
      <c r="A24" s="83" t="s">
        <v>2494</v>
      </c>
      <c r="B24" s="84" t="s">
        <v>2481</v>
      </c>
      <c r="C24" s="83">
        <v>26.739756363801231</v>
      </c>
      <c r="D24" s="84" t="s">
        <v>2483</v>
      </c>
      <c r="E24" s="83">
        <v>0.67306596624784665</v>
      </c>
      <c r="F24" s="84" t="s">
        <v>2482</v>
      </c>
    </row>
    <row r="25" spans="1:6">
      <c r="A25" s="83" t="s">
        <v>2493</v>
      </c>
      <c r="B25" s="84" t="s">
        <v>2482</v>
      </c>
      <c r="C25" s="83">
        <v>10.648351648351648</v>
      </c>
      <c r="D25" s="84" t="s">
        <v>2484</v>
      </c>
      <c r="E25" s="83">
        <v>4.2594851927069195E-2</v>
      </c>
      <c r="F25" s="84" t="s">
        <v>2481</v>
      </c>
    </row>
    <row r="26" spans="1:6">
      <c r="A26" s="83" t="s">
        <v>2493</v>
      </c>
      <c r="B26" s="84" t="s">
        <v>2482</v>
      </c>
      <c r="C26" s="83">
        <v>0.44117647058823539</v>
      </c>
      <c r="D26" s="84" t="s">
        <v>2483</v>
      </c>
      <c r="E26" s="83">
        <v>3.6111255365853294E-2</v>
      </c>
      <c r="F26" s="84" t="s">
        <v>2482</v>
      </c>
    </row>
    <row r="27" spans="1:6">
      <c r="A27" s="83" t="s">
        <v>2493</v>
      </c>
      <c r="B27" s="84" t="s">
        <v>2482</v>
      </c>
      <c r="C27" s="83">
        <v>13.255872063968017</v>
      </c>
      <c r="D27" s="84" t="s">
        <v>2483</v>
      </c>
      <c r="E27" s="83">
        <v>0.1940434079998796</v>
      </c>
      <c r="F27" s="84" t="s">
        <v>2481</v>
      </c>
    </row>
    <row r="28" spans="1:6">
      <c r="A28" s="83" t="s">
        <v>2494</v>
      </c>
      <c r="B28" s="84" t="s">
        <v>2481</v>
      </c>
      <c r="C28" s="83">
        <v>19.305733870090307</v>
      </c>
      <c r="D28" s="84" t="s">
        <v>2483</v>
      </c>
      <c r="E28" s="83">
        <v>9.5891222231521023E-2</v>
      </c>
      <c r="F28" s="84" t="s">
        <v>2481</v>
      </c>
    </row>
    <row r="29" spans="1:6">
      <c r="A29" s="83" t="s">
        <v>2494</v>
      </c>
      <c r="B29" s="84" t="s">
        <v>2482</v>
      </c>
      <c r="C29" s="83">
        <v>6.5100618007827755</v>
      </c>
      <c r="D29" s="84" t="s">
        <v>2483</v>
      </c>
      <c r="E29" s="83">
        <v>2.2895600505101664E-2</v>
      </c>
      <c r="F29" s="84" t="s">
        <v>2482</v>
      </c>
    </row>
    <row r="30" spans="1:6">
      <c r="A30" s="83" t="s">
        <v>2494</v>
      </c>
      <c r="B30" s="84" t="s">
        <v>2482</v>
      </c>
      <c r="C30" s="83">
        <v>8.7453135100193933</v>
      </c>
      <c r="D30" s="84" t="s">
        <v>2483</v>
      </c>
      <c r="E30" s="83">
        <v>8.2367390574848778E-3</v>
      </c>
      <c r="F30" s="84" t="s">
        <v>2481</v>
      </c>
    </row>
    <row r="31" spans="1:6">
      <c r="A31" s="83" t="s">
        <v>2494</v>
      </c>
      <c r="B31" s="84" t="s">
        <v>2482</v>
      </c>
      <c r="C31" s="83">
        <v>16.817208162385874</v>
      </c>
      <c r="D31" s="84" t="s">
        <v>2483</v>
      </c>
      <c r="E31" s="83">
        <v>0.22122041569504028</v>
      </c>
      <c r="F31" s="84" t="s">
        <v>2482</v>
      </c>
    </row>
    <row r="32" spans="1:6">
      <c r="A32" s="83" t="s">
        <v>2494</v>
      </c>
      <c r="B32" s="84" t="s">
        <v>2481</v>
      </c>
      <c r="C32" s="83">
        <v>55.118265688943808</v>
      </c>
      <c r="D32" s="84" t="s">
        <v>2483</v>
      </c>
      <c r="E32" s="83">
        <v>1.2272186673577103</v>
      </c>
      <c r="F32" s="84" t="s">
        <v>2481</v>
      </c>
    </row>
    <row r="33" spans="1:6">
      <c r="A33" s="83" t="s">
        <v>2494</v>
      </c>
      <c r="B33" s="84" t="s">
        <v>2482</v>
      </c>
      <c r="C33" s="83">
        <v>0</v>
      </c>
      <c r="D33" s="84" t="s">
        <v>2483</v>
      </c>
      <c r="E33" s="83">
        <v>9.9733101862347923E-3</v>
      </c>
      <c r="F33" s="84" t="s">
        <v>2482</v>
      </c>
    </row>
    <row r="34" spans="1:6">
      <c r="A34" s="83" t="s">
        <v>2494</v>
      </c>
      <c r="B34" s="84" t="s">
        <v>2482</v>
      </c>
      <c r="C34" s="83">
        <v>314.97390009467472</v>
      </c>
      <c r="D34" s="84" t="s">
        <v>2483</v>
      </c>
      <c r="E34" s="83">
        <v>7.4406659364275818E-2</v>
      </c>
      <c r="F34" s="84" t="s">
        <v>2481</v>
      </c>
    </row>
    <row r="35" spans="1:6">
      <c r="A35" s="83" t="s">
        <v>2494</v>
      </c>
      <c r="B35" s="84" t="s">
        <v>2482</v>
      </c>
      <c r="C35" s="83">
        <v>82.324292061220319</v>
      </c>
      <c r="D35" s="84" t="s">
        <v>2484</v>
      </c>
      <c r="E35" s="83">
        <v>2.8970355629240014E-2</v>
      </c>
      <c r="F35" s="84" t="s">
        <v>2482</v>
      </c>
    </row>
    <row r="36" spans="1:6">
      <c r="A36" s="83" t="s">
        <v>2494</v>
      </c>
      <c r="B36" s="84" t="s">
        <v>2482</v>
      </c>
      <c r="C36" s="83">
        <v>121.94976479412377</v>
      </c>
      <c r="D36" s="84" t="s">
        <v>2484</v>
      </c>
      <c r="E36" s="83">
        <v>5.2925155511942573E-2</v>
      </c>
      <c r="F36" s="84" t="s">
        <v>2482</v>
      </c>
    </row>
    <row r="37" spans="1:6">
      <c r="A37" s="83" t="s">
        <v>2494</v>
      </c>
      <c r="B37" s="84" t="s">
        <v>2482</v>
      </c>
      <c r="C37" s="83">
        <v>206.92581016903847</v>
      </c>
      <c r="D37" s="84" t="s">
        <v>2484</v>
      </c>
      <c r="E37" s="83">
        <v>9.5085278288278494E-2</v>
      </c>
      <c r="F37" s="84" t="s">
        <v>2481</v>
      </c>
    </row>
    <row r="38" spans="1:6">
      <c r="A38" s="83" t="s">
        <v>2494</v>
      </c>
      <c r="B38" s="84" t="s">
        <v>2482</v>
      </c>
      <c r="C38" s="83">
        <v>166.85681358156387</v>
      </c>
      <c r="D38" s="84" t="s">
        <v>2483</v>
      </c>
      <c r="E38" s="83">
        <v>1.478919384609923E-2</v>
      </c>
      <c r="F38" s="84" t="s">
        <v>2481</v>
      </c>
    </row>
    <row r="39" spans="1:6">
      <c r="A39" s="83" t="s">
        <v>2494</v>
      </c>
      <c r="B39" s="84" t="s">
        <v>2482</v>
      </c>
      <c r="C39" s="83">
        <v>100.21285033439476</v>
      </c>
      <c r="D39" s="84" t="s">
        <v>2483</v>
      </c>
      <c r="E39" s="83">
        <v>6.3750038763369044E-2</v>
      </c>
      <c r="F39" s="84" t="s">
        <v>2481</v>
      </c>
    </row>
    <row r="40" spans="1:6">
      <c r="A40" s="83" t="s">
        <v>2494</v>
      </c>
      <c r="B40" s="84" t="s">
        <v>2482</v>
      </c>
      <c r="C40" s="83">
        <v>46.33837248495761</v>
      </c>
      <c r="D40" s="84" t="s">
        <v>2484</v>
      </c>
      <c r="E40" s="83">
        <v>0.28644160222547804</v>
      </c>
      <c r="F40" s="84" t="s">
        <v>2482</v>
      </c>
    </row>
    <row r="41" spans="1:6">
      <c r="A41" s="83" t="s">
        <v>2494</v>
      </c>
      <c r="B41" s="84" t="s">
        <v>2481</v>
      </c>
      <c r="C41" s="83">
        <v>118.39046135472907</v>
      </c>
      <c r="D41" s="84" t="s">
        <v>2484</v>
      </c>
      <c r="E41" s="83">
        <v>0.34683271849544423</v>
      </c>
      <c r="F41" s="84" t="s">
        <v>2481</v>
      </c>
    </row>
    <row r="42" spans="1:6">
      <c r="A42" s="83" t="s">
        <v>2493</v>
      </c>
      <c r="B42" s="84" t="s">
        <v>2482</v>
      </c>
      <c r="C42" s="83">
        <v>69.813995597131267</v>
      </c>
      <c r="D42" s="84" t="s">
        <v>2483</v>
      </c>
      <c r="E42" s="83">
        <v>6.9006070559585839E-2</v>
      </c>
      <c r="F42" s="84" t="s">
        <v>2481</v>
      </c>
    </row>
    <row r="43" spans="1:6">
      <c r="A43" s="83" t="s">
        <v>2494</v>
      </c>
      <c r="B43" s="84" t="s">
        <v>2482</v>
      </c>
      <c r="C43" s="83">
        <v>131.92653794953006</v>
      </c>
      <c r="D43" s="84" t="s">
        <v>2483</v>
      </c>
      <c r="E43" s="83">
        <v>6.7644720772447653E-2</v>
      </c>
      <c r="F43" s="84" t="s">
        <v>2481</v>
      </c>
    </row>
    <row r="44" spans="1:6">
      <c r="A44" s="83" t="s">
        <v>2494</v>
      </c>
      <c r="B44" s="84" t="s">
        <v>2482</v>
      </c>
      <c r="C44" s="83">
        <v>63.370242284965514</v>
      </c>
      <c r="D44" s="84" t="s">
        <v>2483</v>
      </c>
      <c r="E44" s="83">
        <v>0.2339534710299235</v>
      </c>
      <c r="F44" s="84" t="s">
        <v>2481</v>
      </c>
    </row>
    <row r="45" spans="1:6">
      <c r="A45" s="83" t="s">
        <v>2493</v>
      </c>
      <c r="B45" s="84" t="s">
        <v>2482</v>
      </c>
      <c r="C45" s="83">
        <v>11.813566270756835</v>
      </c>
      <c r="D45" s="84" t="s">
        <v>2483</v>
      </c>
      <c r="E45" s="83">
        <v>6.5570347153343436E-2</v>
      </c>
      <c r="F45" s="84" t="s">
        <v>2481</v>
      </c>
    </row>
    <row r="46" spans="1:6">
      <c r="A46" s="83" t="s">
        <v>2493</v>
      </c>
      <c r="B46" s="84" t="s">
        <v>2482</v>
      </c>
      <c r="C46" s="83">
        <v>23.808197726667874</v>
      </c>
      <c r="D46" s="84" t="s">
        <v>2484</v>
      </c>
      <c r="E46" s="83">
        <v>0.10670247641622685</v>
      </c>
      <c r="F46" s="84" t="s">
        <v>2481</v>
      </c>
    </row>
    <row r="47" spans="1:6">
      <c r="A47" s="83" t="s">
        <v>2494</v>
      </c>
      <c r="B47" s="84" t="s">
        <v>2482</v>
      </c>
      <c r="C47" s="83">
        <v>74.108782789758564</v>
      </c>
      <c r="D47" s="84" t="s">
        <v>2483</v>
      </c>
      <c r="E47" s="83">
        <v>6.8858648478767229E-2</v>
      </c>
      <c r="F47" s="84" t="s">
        <v>2481</v>
      </c>
    </row>
    <row r="48" spans="1:6">
      <c r="A48" s="83" t="s">
        <v>2493</v>
      </c>
      <c r="B48" s="84" t="s">
        <v>2482</v>
      </c>
      <c r="C48" s="83">
        <v>14.070593088720635</v>
      </c>
      <c r="D48" s="84" t="s">
        <v>2483</v>
      </c>
      <c r="E48" s="83">
        <v>0.33577679764902901</v>
      </c>
      <c r="F48" s="84" t="s">
        <v>2482</v>
      </c>
    </row>
    <row r="49" spans="1:6">
      <c r="A49" s="83" t="s">
        <v>2494</v>
      </c>
      <c r="B49" s="84" t="s">
        <v>2482</v>
      </c>
      <c r="C49" s="83">
        <v>241.90295671575075</v>
      </c>
      <c r="D49" s="84" t="s">
        <v>2483</v>
      </c>
      <c r="E49" s="83">
        <v>8.6327044439754808E-2</v>
      </c>
      <c r="F49" s="84" t="s">
        <v>2481</v>
      </c>
    </row>
    <row r="50" spans="1:6">
      <c r="A50" s="83" t="s">
        <v>2494</v>
      </c>
      <c r="B50" s="84" t="s">
        <v>2482</v>
      </c>
      <c r="C50" s="83">
        <v>177.35280160775085</v>
      </c>
      <c r="D50" s="84" t="s">
        <v>2483</v>
      </c>
      <c r="E50" s="83">
        <v>8.932593561592464E-2</v>
      </c>
      <c r="F50" s="84" t="s">
        <v>2481</v>
      </c>
    </row>
    <row r="51" spans="1:6">
      <c r="A51" s="83" t="s">
        <v>2494</v>
      </c>
      <c r="B51" s="84" t="s">
        <v>2482</v>
      </c>
      <c r="C51" s="83">
        <v>10.469765117441279</v>
      </c>
      <c r="D51" s="84" t="s">
        <v>2483</v>
      </c>
      <c r="E51" s="83">
        <v>2.7508275432031786</v>
      </c>
      <c r="F51" s="84" t="s">
        <v>2481</v>
      </c>
    </row>
    <row r="52" spans="1:6">
      <c r="A52" s="83" t="s">
        <v>2493</v>
      </c>
      <c r="B52" s="84" t="s">
        <v>2481</v>
      </c>
      <c r="C52" s="83">
        <v>6.5346534653465351</v>
      </c>
      <c r="D52" s="84" t="s">
        <v>2483</v>
      </c>
      <c r="E52" s="83">
        <v>5.9348474411949154E-2</v>
      </c>
      <c r="F52" s="84" t="s">
        <v>2481</v>
      </c>
    </row>
    <row r="53" spans="1:6">
      <c r="A53" s="83" t="s">
        <v>2493</v>
      </c>
      <c r="B53" s="84" t="s">
        <v>2482</v>
      </c>
      <c r="C53" s="83">
        <v>7.4257425742574252</v>
      </c>
      <c r="D53" s="84" t="s">
        <v>2484</v>
      </c>
      <c r="E53" s="83">
        <v>0.10746123354656228</v>
      </c>
      <c r="F53" s="84" t="s">
        <v>2482</v>
      </c>
    </row>
    <row r="54" spans="1:6">
      <c r="A54" s="83" t="s">
        <v>2494</v>
      </c>
      <c r="B54" s="84" t="s">
        <v>2481</v>
      </c>
      <c r="C54" s="83">
        <v>29.147938691347743</v>
      </c>
      <c r="D54" s="84" t="s">
        <v>2484</v>
      </c>
      <c r="E54" s="83">
        <v>8.1311010861713676E-2</v>
      </c>
      <c r="F54" s="84" t="s">
        <v>2481</v>
      </c>
    </row>
    <row r="55" spans="1:6">
      <c r="A55" s="83" t="s">
        <v>2494</v>
      </c>
      <c r="B55" s="84" t="s">
        <v>2482</v>
      </c>
      <c r="C55" s="83">
        <v>139.68919478987902</v>
      </c>
      <c r="D55" s="84" t="s">
        <v>2483</v>
      </c>
      <c r="E55" s="83">
        <v>8.4174637050954584E-2</v>
      </c>
      <c r="F55" s="84" t="s">
        <v>2481</v>
      </c>
    </row>
    <row r="56" spans="1:6">
      <c r="A56" s="83" t="s">
        <v>2494</v>
      </c>
      <c r="B56" s="84" t="s">
        <v>2482</v>
      </c>
      <c r="C56" s="83">
        <v>13.227508286543564</v>
      </c>
      <c r="D56" s="84" t="s">
        <v>2484</v>
      </c>
      <c r="E56" s="83">
        <v>8.3346046987427549E-2</v>
      </c>
      <c r="F56" s="84" t="s">
        <v>2481</v>
      </c>
    </row>
    <row r="57" spans="1:6">
      <c r="A57" s="83" t="s">
        <v>2493</v>
      </c>
      <c r="B57" s="84" t="s">
        <v>2482</v>
      </c>
      <c r="C57" s="83">
        <v>31.672601834287104</v>
      </c>
      <c r="D57" s="84" t="s">
        <v>2484</v>
      </c>
      <c r="E57" s="83">
        <v>0.12246232863698193</v>
      </c>
      <c r="F57" s="84" t="s">
        <v>2481</v>
      </c>
    </row>
    <row r="58" spans="1:6">
      <c r="A58" s="83" t="s">
        <v>2494</v>
      </c>
      <c r="B58" s="84" t="s">
        <v>2482</v>
      </c>
      <c r="C58" s="83">
        <v>9.5049504950495045</v>
      </c>
      <c r="D58" s="84" t="s">
        <v>2483</v>
      </c>
      <c r="E58" s="83">
        <v>3.6273640788034438</v>
      </c>
      <c r="F58" s="84" t="s">
        <v>2481</v>
      </c>
    </row>
    <row r="59" spans="1:6">
      <c r="A59" s="83" t="s">
        <v>2493</v>
      </c>
      <c r="B59" s="84" t="s">
        <v>2482</v>
      </c>
      <c r="C59" s="83">
        <v>20.420137439904966</v>
      </c>
      <c r="D59" s="84" t="s">
        <v>2484</v>
      </c>
      <c r="E59" s="83">
        <v>0.24615959542147611</v>
      </c>
      <c r="F59" s="84" t="s">
        <v>2482</v>
      </c>
    </row>
    <row r="60" spans="1:6">
      <c r="A60" s="83" t="s">
        <v>2494</v>
      </c>
      <c r="B60" s="84" t="s">
        <v>2482</v>
      </c>
      <c r="C60" s="83">
        <v>62.559923457655813</v>
      </c>
      <c r="D60" s="84" t="s">
        <v>2484</v>
      </c>
      <c r="E60" s="83">
        <v>0.28122628124294458</v>
      </c>
      <c r="F60" s="84" t="s">
        <v>2481</v>
      </c>
    </row>
    <row r="61" spans="1:6">
      <c r="A61" s="83" t="s">
        <v>2494</v>
      </c>
      <c r="B61" s="84" t="s">
        <v>2482</v>
      </c>
      <c r="C61" s="83">
        <v>110.46873204093117</v>
      </c>
      <c r="D61" s="84" t="s">
        <v>2484</v>
      </c>
      <c r="E61" s="83">
        <v>0.12028631518054805</v>
      </c>
      <c r="F61" s="84" t="s">
        <v>2482</v>
      </c>
    </row>
    <row r="62" spans="1:6">
      <c r="A62" s="83" t="s">
        <v>2493</v>
      </c>
      <c r="B62" s="84" t="s">
        <v>2482</v>
      </c>
      <c r="C62" s="83">
        <v>34.577358379633715</v>
      </c>
      <c r="D62" s="84" t="s">
        <v>2483</v>
      </c>
      <c r="E62" s="83">
        <v>0.10670599348201563</v>
      </c>
      <c r="F62" s="84" t="s">
        <v>2482</v>
      </c>
    </row>
    <row r="63" spans="1:6">
      <c r="A63" s="83" t="s">
        <v>2494</v>
      </c>
      <c r="B63" s="84" t="s">
        <v>2481</v>
      </c>
      <c r="C63" s="83">
        <v>99.408894380364799</v>
      </c>
      <c r="D63" s="84" t="s">
        <v>2483</v>
      </c>
      <c r="E63" s="83">
        <v>0.10439371073315247</v>
      </c>
      <c r="F63" s="84" t="s">
        <v>2482</v>
      </c>
    </row>
    <row r="64" spans="1:6">
      <c r="A64" s="83" t="s">
        <v>2494</v>
      </c>
      <c r="B64" s="84" t="s">
        <v>2482</v>
      </c>
      <c r="C64" s="83">
        <v>66.728544871419857</v>
      </c>
      <c r="D64" s="84" t="s">
        <v>2483</v>
      </c>
      <c r="E64" s="83">
        <v>1.5139056664492901E-2</v>
      </c>
      <c r="F64" s="84" t="s">
        <v>2482</v>
      </c>
    </row>
    <row r="65" spans="1:6">
      <c r="A65" s="83" t="s">
        <v>2493</v>
      </c>
      <c r="B65" s="84" t="s">
        <v>2482</v>
      </c>
      <c r="C65" s="83">
        <v>26.971673988590915</v>
      </c>
      <c r="D65" s="84" t="s">
        <v>2483</v>
      </c>
      <c r="E65" s="83">
        <v>5.6874586856339011E-2</v>
      </c>
      <c r="F65" s="84" t="s">
        <v>2482</v>
      </c>
    </row>
    <row r="66" spans="1:6">
      <c r="A66" s="83" t="s">
        <v>2495</v>
      </c>
      <c r="B66" s="84" t="s">
        <v>2482</v>
      </c>
      <c r="C66" s="83">
        <v>59.780369259910316</v>
      </c>
      <c r="D66" s="84" t="s">
        <v>2483</v>
      </c>
      <c r="E66" s="83">
        <v>0.16000900308378471</v>
      </c>
      <c r="F66" s="84" t="s">
        <v>2482</v>
      </c>
    </row>
    <row r="67" spans="1:6">
      <c r="A67" s="83" t="s">
        <v>2494</v>
      </c>
      <c r="B67" s="84" t="s">
        <v>2482</v>
      </c>
      <c r="C67" s="83">
        <v>512.12061345333291</v>
      </c>
      <c r="D67" s="84" t="s">
        <v>2484</v>
      </c>
      <c r="E67" s="83">
        <v>2.1748684314102575E-2</v>
      </c>
      <c r="F67" s="84" t="s">
        <v>2482</v>
      </c>
    </row>
    <row r="68" spans="1:6">
      <c r="A68" s="83" t="s">
        <v>2493</v>
      </c>
      <c r="B68" s="84" t="s">
        <v>2482</v>
      </c>
      <c r="C68" s="83">
        <v>8.8461538461538467</v>
      </c>
      <c r="D68" s="84" t="s">
        <v>2483</v>
      </c>
      <c r="E68" s="83">
        <v>0.43773106575201459</v>
      </c>
      <c r="F68" s="84" t="s">
        <v>2482</v>
      </c>
    </row>
    <row r="69" spans="1:6">
      <c r="A69" s="83" t="s">
        <v>2493</v>
      </c>
      <c r="B69" s="84" t="s">
        <v>2482</v>
      </c>
      <c r="C69" s="83">
        <v>118.39602443365413</v>
      </c>
      <c r="D69" s="84" t="s">
        <v>2483</v>
      </c>
      <c r="E69" s="83">
        <v>0.11780297037475781</v>
      </c>
      <c r="F69" s="84" t="s">
        <v>2482</v>
      </c>
    </row>
    <row r="70" spans="1:6">
      <c r="A70" s="83" t="s">
        <v>2493</v>
      </c>
      <c r="B70" s="84" t="s">
        <v>2482</v>
      </c>
      <c r="C70" s="83">
        <v>43.301508909410842</v>
      </c>
      <c r="D70" s="84" t="s">
        <v>2483</v>
      </c>
      <c r="E70" s="83">
        <v>0.30010558747745619</v>
      </c>
      <c r="F70" s="84" t="s">
        <v>2482</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70"/>
  <sheetViews>
    <sheetView workbookViewId="0">
      <selection activeCell="E7" sqref="E7"/>
    </sheetView>
  </sheetViews>
  <sheetFormatPr baseColWidth="10" defaultColWidth="9.1640625" defaultRowHeight="13"/>
  <cols>
    <col min="1" max="1" width="30" style="83" customWidth="1"/>
    <col min="2" max="16384" width="9.1640625" style="83"/>
  </cols>
  <sheetData>
    <row r="1" spans="1:1" ht="17">
      <c r="A1" s="82" t="s">
        <v>2487</v>
      </c>
    </row>
    <row r="2" spans="1:1">
      <c r="A2" s="84" t="s">
        <v>2481</v>
      </c>
    </row>
    <row r="3" spans="1:1">
      <c r="A3" s="84" t="s">
        <v>2482</v>
      </c>
    </row>
    <row r="4" spans="1:1">
      <c r="A4" s="84" t="s">
        <v>2482</v>
      </c>
    </row>
    <row r="5" spans="1:1">
      <c r="A5" s="84" t="s">
        <v>2482</v>
      </c>
    </row>
    <row r="6" spans="1:1">
      <c r="A6" s="84" t="s">
        <v>2481</v>
      </c>
    </row>
    <row r="7" spans="1:1">
      <c r="A7" s="84" t="s">
        <v>2482</v>
      </c>
    </row>
    <row r="8" spans="1:1">
      <c r="A8" s="84" t="s">
        <v>2482</v>
      </c>
    </row>
    <row r="9" spans="1:1">
      <c r="A9" s="84" t="s">
        <v>2482</v>
      </c>
    </row>
    <row r="10" spans="1:1">
      <c r="A10" s="84" t="s">
        <v>2482</v>
      </c>
    </row>
    <row r="11" spans="1:1">
      <c r="A11" s="84" t="s">
        <v>2482</v>
      </c>
    </row>
    <row r="12" spans="1:1">
      <c r="A12" s="84" t="s">
        <v>2482</v>
      </c>
    </row>
    <row r="13" spans="1:1">
      <c r="A13" s="84" t="s">
        <v>2481</v>
      </c>
    </row>
    <row r="14" spans="1:1">
      <c r="A14" s="84" t="s">
        <v>2482</v>
      </c>
    </row>
    <row r="15" spans="1:1">
      <c r="A15" s="84" t="s">
        <v>2482</v>
      </c>
    </row>
    <row r="16" spans="1:1">
      <c r="A16" s="84" t="s">
        <v>2482</v>
      </c>
    </row>
    <row r="17" spans="1:1">
      <c r="A17" s="84" t="s">
        <v>2481</v>
      </c>
    </row>
    <row r="18" spans="1:1">
      <c r="A18" s="84" t="s">
        <v>2482</v>
      </c>
    </row>
    <row r="19" spans="1:1">
      <c r="A19" s="84" t="s">
        <v>2482</v>
      </c>
    </row>
    <row r="20" spans="1:1">
      <c r="A20" s="84" t="s">
        <v>2482</v>
      </c>
    </row>
    <row r="21" spans="1:1">
      <c r="A21" s="84" t="s">
        <v>2481</v>
      </c>
    </row>
    <row r="22" spans="1:1">
      <c r="A22" s="84" t="s">
        <v>2481</v>
      </c>
    </row>
    <row r="23" spans="1:1">
      <c r="A23" s="84" t="s">
        <v>2482</v>
      </c>
    </row>
    <row r="24" spans="1:1">
      <c r="A24" s="84" t="s">
        <v>2482</v>
      </c>
    </row>
    <row r="25" spans="1:1">
      <c r="A25" s="84" t="s">
        <v>2482</v>
      </c>
    </row>
    <row r="26" spans="1:1">
      <c r="A26" s="84" t="s">
        <v>2482</v>
      </c>
    </row>
    <row r="27" spans="1:1">
      <c r="A27" s="84" t="s">
        <v>2482</v>
      </c>
    </row>
    <row r="28" spans="1:1">
      <c r="A28" s="84" t="s">
        <v>2482</v>
      </c>
    </row>
    <row r="29" spans="1:1">
      <c r="A29" s="84" t="s">
        <v>2482</v>
      </c>
    </row>
    <row r="30" spans="1:1">
      <c r="A30" s="84" t="s">
        <v>2482</v>
      </c>
    </row>
    <row r="31" spans="1:1">
      <c r="A31" s="84" t="s">
        <v>2482</v>
      </c>
    </row>
    <row r="32" spans="1:1">
      <c r="A32" s="84" t="s">
        <v>2482</v>
      </c>
    </row>
    <row r="33" spans="1:1">
      <c r="A33" s="84" t="s">
        <v>2482</v>
      </c>
    </row>
    <row r="34" spans="1:1">
      <c r="A34" s="84" t="s">
        <v>2482</v>
      </c>
    </row>
    <row r="35" spans="1:1">
      <c r="A35" s="84" t="s">
        <v>2482</v>
      </c>
    </row>
    <row r="36" spans="1:1">
      <c r="A36" s="84" t="s">
        <v>2482</v>
      </c>
    </row>
    <row r="37" spans="1:1">
      <c r="A37" s="84" t="s">
        <v>2481</v>
      </c>
    </row>
    <row r="38" spans="1:1">
      <c r="A38" s="84" t="s">
        <v>2481</v>
      </c>
    </row>
    <row r="39" spans="1:1">
      <c r="A39" s="84" t="s">
        <v>2482</v>
      </c>
    </row>
    <row r="40" spans="1:1">
      <c r="A40" s="84" t="s">
        <v>2482</v>
      </c>
    </row>
    <row r="41" spans="1:1">
      <c r="A41" s="84" t="s">
        <v>2481</v>
      </c>
    </row>
    <row r="42" spans="1:1">
      <c r="A42" s="84" t="s">
        <v>2482</v>
      </c>
    </row>
    <row r="43" spans="1:1">
      <c r="A43" s="84" t="s">
        <v>2482</v>
      </c>
    </row>
    <row r="44" spans="1:1">
      <c r="A44" s="84" t="s">
        <v>2482</v>
      </c>
    </row>
    <row r="45" spans="1:1">
      <c r="A45" s="84" t="s">
        <v>2482</v>
      </c>
    </row>
    <row r="46" spans="1:1">
      <c r="A46" s="84" t="s">
        <v>2482</v>
      </c>
    </row>
    <row r="47" spans="1:1">
      <c r="A47" s="84" t="s">
        <v>2482</v>
      </c>
    </row>
    <row r="48" spans="1:1">
      <c r="A48" s="84" t="s">
        <v>2482</v>
      </c>
    </row>
    <row r="49" spans="1:1">
      <c r="A49" s="84" t="s">
        <v>2481</v>
      </c>
    </row>
    <row r="50" spans="1:1">
      <c r="A50" s="84" t="s">
        <v>2481</v>
      </c>
    </row>
    <row r="51" spans="1:1">
      <c r="A51" s="84" t="s">
        <v>2482</v>
      </c>
    </row>
    <row r="52" spans="1:1">
      <c r="A52" s="84" t="s">
        <v>2482</v>
      </c>
    </row>
    <row r="53" spans="1:1">
      <c r="A53" s="84" t="s">
        <v>2482</v>
      </c>
    </row>
    <row r="54" spans="1:1">
      <c r="A54" s="84" t="s">
        <v>2482</v>
      </c>
    </row>
    <row r="55" spans="1:1">
      <c r="A55" s="84" t="s">
        <v>2481</v>
      </c>
    </row>
    <row r="56" spans="1:1">
      <c r="A56" s="84" t="s">
        <v>2482</v>
      </c>
    </row>
    <row r="57" spans="1:1">
      <c r="A57" s="84" t="s">
        <v>2481</v>
      </c>
    </row>
    <row r="58" spans="1:1">
      <c r="A58" s="84" t="s">
        <v>2482</v>
      </c>
    </row>
    <row r="59" spans="1:1">
      <c r="A59" s="84" t="s">
        <v>2482</v>
      </c>
    </row>
    <row r="60" spans="1:1">
      <c r="A60" s="84" t="s">
        <v>2482</v>
      </c>
    </row>
    <row r="61" spans="1:1">
      <c r="A61" s="84" t="s">
        <v>2481</v>
      </c>
    </row>
    <row r="62" spans="1:1">
      <c r="A62" s="84" t="s">
        <v>2481</v>
      </c>
    </row>
    <row r="63" spans="1:1">
      <c r="A63" s="84" t="s">
        <v>2481</v>
      </c>
    </row>
    <row r="64" spans="1:1">
      <c r="A64" s="84" t="s">
        <v>2481</v>
      </c>
    </row>
    <row r="65" spans="1:1">
      <c r="A65" s="84" t="s">
        <v>2482</v>
      </c>
    </row>
    <row r="66" spans="1:1">
      <c r="A66" s="84" t="s">
        <v>2482</v>
      </c>
    </row>
    <row r="67" spans="1:1">
      <c r="A67" s="84" t="s">
        <v>2481</v>
      </c>
    </row>
    <row r="68" spans="1:1">
      <c r="A68" s="84" t="s">
        <v>2482</v>
      </c>
    </row>
    <row r="69" spans="1:1">
      <c r="A69" s="84" t="s">
        <v>2481</v>
      </c>
    </row>
    <row r="70" spans="1:1">
      <c r="A70" s="84" t="s">
        <v>2481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Raw Data 1</vt:lpstr>
      <vt:lpstr>商誉度正向</vt:lpstr>
      <vt:lpstr>上榜榜单</vt:lpstr>
      <vt:lpstr>员工总数变化量</vt:lpstr>
      <vt:lpstr>Data Analysis 1</vt:lpstr>
      <vt:lpstr>Clean Data</vt:lpstr>
      <vt:lpstr>Input Data</vt:lpstr>
      <vt:lpstr>Output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Labtop</dc:creator>
  <cp:lastModifiedBy>Microsoft Office User</cp:lastModifiedBy>
  <dcterms:created xsi:type="dcterms:W3CDTF">2020-12-02T03:26:12Z</dcterms:created>
  <dcterms:modified xsi:type="dcterms:W3CDTF">2020-12-06T00:09:56Z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Choice资讯</vt:lpwstr>
  </property>
  <property fmtid="{D5CDD505-2E9C-101B-9397-08002B2CF9AE}" pid="3" name="Generator Version">
    <vt:lpwstr>1.0.0</vt:lpwstr>
  </property>
  <property fmtid="{D5CDD505-2E9C-101B-9397-08002B2CF9AE}" pid="4" name="EM_Doc_Temp_ID">
    <vt:lpwstr>5b5d567d</vt:lpwstr>
  </property>
</Properties>
</file>