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6.中电金信\3.项目文档\3.项目管理\项目周报\"/>
    </mc:Choice>
  </mc:AlternateContent>
  <bookViews>
    <workbookView xWindow="-120" yWindow="-120" windowWidth="20730" windowHeight="11160" firstSheet="5" activeTab="16"/>
  </bookViews>
  <sheets>
    <sheet name="Version" sheetId="1" r:id="rId1"/>
    <sheet name="Plan V1.0" sheetId="3" r:id="rId2"/>
    <sheet name="Plan V1.1" sheetId="26" r:id="rId3"/>
    <sheet name="W1" sheetId="41" r:id="rId4"/>
    <sheet name="W2" sheetId="42" r:id="rId5"/>
    <sheet name="W3" sheetId="43" r:id="rId6"/>
    <sheet name="W6" sheetId="44" r:id="rId7"/>
    <sheet name="W7" sheetId="45" r:id="rId8"/>
    <sheet name="W8" sheetId="46" r:id="rId9"/>
    <sheet name="W10" sheetId="47" r:id="rId10"/>
    <sheet name="W11" sheetId="48" r:id="rId11"/>
    <sheet name="W12" sheetId="50" r:id="rId12"/>
    <sheet name="W13" sheetId="51" r:id="rId13"/>
    <sheet name="W14" sheetId="52" r:id="rId14"/>
    <sheet name="W15" sheetId="53" r:id="rId15"/>
    <sheet name="W16" sheetId="54" r:id="rId16"/>
    <sheet name="W17" sheetId="55" r:id="rId1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5" l="1"/>
  <c r="D6" i="55"/>
  <c r="D7" i="54" l="1"/>
  <c r="D6" i="54"/>
  <c r="D7" i="53"/>
  <c r="D6" i="53"/>
  <c r="D7" i="52" l="1"/>
  <c r="D6" i="52"/>
  <c r="D7" i="51" l="1"/>
  <c r="D6" i="51"/>
  <c r="D7" i="50" l="1"/>
  <c r="D6" i="50"/>
  <c r="D7" i="48" l="1"/>
  <c r="D6" i="48"/>
  <c r="D7" i="47"/>
  <c r="D6" i="47"/>
  <c r="D7" i="46" l="1"/>
  <c r="D6" i="46"/>
  <c r="D7" i="45"/>
  <c r="D6" i="45"/>
  <c r="D7" i="44" l="1"/>
  <c r="D6" i="44"/>
  <c r="D7" i="43"/>
  <c r="D6" i="43"/>
  <c r="D7" i="42"/>
  <c r="D6" i="42"/>
  <c r="D7" i="41" l="1"/>
  <c r="D6" i="41"/>
  <c r="AU15" i="26" l="1"/>
  <c r="AT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D15" i="26"/>
  <c r="AV14" i="26"/>
  <c r="AV13" i="26"/>
  <c r="AV12" i="26"/>
  <c r="AV11" i="26"/>
  <c r="AV10" i="26"/>
  <c r="AV9" i="26"/>
  <c r="AV8" i="26"/>
  <c r="AV7" i="26"/>
  <c r="G6" i="26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AG6" i="26" s="1"/>
  <c r="AH6" i="26" s="1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U2" i="26"/>
  <c r="AT2" i="26"/>
  <c r="AS2" i="26"/>
  <c r="AR2" i="26"/>
  <c r="AQ2" i="26"/>
  <c r="AP2" i="26"/>
  <c r="AO2" i="26"/>
  <c r="AN2" i="26"/>
  <c r="AM2" i="26"/>
  <c r="AL2" i="26"/>
  <c r="AK2" i="26"/>
  <c r="AJ2" i="26"/>
  <c r="AI2" i="26"/>
  <c r="AH2" i="26"/>
  <c r="AG2" i="26"/>
  <c r="AF2" i="26"/>
  <c r="AE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G1" i="26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AQ1" i="26" s="1"/>
  <c r="AR1" i="26" s="1"/>
  <c r="AS1" i="26" s="1"/>
  <c r="AT1" i="26" s="1"/>
  <c r="AU1" i="26" s="1"/>
  <c r="AU15" i="3" l="1"/>
  <c r="AT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D15" i="3"/>
  <c r="AV14" i="3"/>
  <c r="AV13" i="3"/>
  <c r="AV12" i="3"/>
  <c r="AV11" i="3"/>
  <c r="AV10" i="3"/>
  <c r="AV9" i="3"/>
  <c r="AV8" i="3"/>
  <c r="AV7" i="3"/>
  <c r="G6" i="3"/>
  <c r="H6" i="3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</calcChain>
</file>

<file path=xl/comments1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Only 0% or 100% are allowed. If the task takes over a week, pls divide into sub tasks</t>
        </r>
      </text>
    </comment>
    <comment ref="A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4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请填入目前需要解决的关键风险，已经解决的风险请不要移出。</t>
        </r>
      </text>
    </comment>
    <comment ref="A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Risk&amp; Issue Manangement form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&gt;=75 Very High;
45&lt;=RPN&lt;75 High;
6&lt;=RPN&lt;40 Medium;
&lt;6 low</t>
        </r>
      </text>
    </comment>
    <comment ref="A41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  <comment ref="A46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</commentList>
</comments>
</file>

<file path=xl/comments10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8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3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11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8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3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12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8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3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13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8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3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14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8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3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2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Only 0% or 100% are allowed. If the task takes over a week, pls divide into sub tasks</t>
        </r>
      </text>
    </comment>
    <comment ref="A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4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请填入目前需要解决的关键风险，已经解决的风险请不要移出。</t>
        </r>
      </text>
    </comment>
    <comment ref="A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Risk&amp; Issue Manangement form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&gt;=75 Very High;
45&lt;=RPN&lt;75 High;
6&lt;=RPN&lt;40 Medium;
&lt;6 low</t>
        </r>
      </text>
    </comment>
    <comment ref="A41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  <comment ref="A46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</commentList>
</comments>
</file>

<file path=xl/comments3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Only 0% or 100% are allowed. If the task takes over a week, pls divide into sub tasks</t>
        </r>
      </text>
    </comment>
    <comment ref="A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4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请填入目前需要解决的关键风险，已经解决的风险请不要移出。</t>
        </r>
      </text>
    </comment>
    <comment ref="A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Risk&amp; Issue Manangement form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&gt;=75 Very High;
45&lt;=RPN&lt;75 High;
6&lt;=RPN&lt;40 Medium;
&lt;6 low</t>
        </r>
      </text>
    </comment>
    <comment ref="A41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  <comment ref="A46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</commentList>
</comments>
</file>

<file path=xl/comments4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Only 0% or 100% are allowed. If the task takes over a week, pls divide into sub tasks</t>
        </r>
      </text>
    </comment>
    <comment ref="A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4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请填入目前需要解决的关键风险，已经解决的风险请不要移出。</t>
        </r>
      </text>
    </comment>
    <comment ref="A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Risk&amp; Issue Manangement form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&gt;=75 Very High;
45&lt;=RPN&lt;75 High;
6&lt;=RPN&lt;40 Medium;
&lt;6 low</t>
        </r>
      </text>
    </comment>
    <comment ref="A41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  <comment ref="A46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</commentList>
</comments>
</file>

<file path=xl/comments5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2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Only 0% or 100% are allowed. If the task takes over a week, pls divide into sub tasks</t>
        </r>
      </text>
    </comment>
    <comment ref="A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Timesheet/WBS</t>
        </r>
      </text>
    </comment>
    <comment ref="E28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4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请填入目前需要解决的关键风险，已经解决的风险请不要移出。</t>
        </r>
      </text>
    </comment>
    <comment ref="A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From Risk&amp; Issue Manangement form</t>
        </r>
      </text>
    </comment>
    <comment ref="D35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&gt;=75 Very High;
45&lt;=RPN&lt;75 High;
6&lt;=RPN&lt;40 Medium;
&lt;6 low</t>
        </r>
      </text>
    </comment>
    <comment ref="A41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  <comment ref="A46" authorId="1" shapeId="0">
      <text>
        <r>
          <rPr>
            <b/>
            <sz val="9"/>
            <rFont val="宋体"/>
            <family val="3"/>
            <charset val="134"/>
          </rPr>
          <t>caidehui:</t>
        </r>
        <r>
          <rPr>
            <sz val="9"/>
            <rFont val="宋体"/>
            <family val="3"/>
            <charset val="134"/>
          </rPr>
          <t xml:space="preserve">
请填入项目目前主要的问题，已解决的问题请移出</t>
        </r>
      </text>
    </comment>
  </commentList>
</comments>
</file>

<file path=xl/comments6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9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4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7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9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4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8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9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4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comments9.xml><?xml version="1.0" encoding="utf-8"?>
<comments xmlns="http://schemas.openxmlformats.org/spreadsheetml/2006/main">
  <authors>
    <author>Catherine</author>
    <author>caidehui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Catherine:</t>
        </r>
        <r>
          <rPr>
            <sz val="9"/>
            <rFont val="宋体"/>
            <family val="3"/>
            <charset val="134"/>
          </rPr>
          <t xml:space="preserve">
Completion% calculated by the number of task or ETC</t>
        </r>
      </text>
    </comment>
    <comment ref="A22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2" authorId="0" shapeId="0">
      <text>
        <r>
          <rPr>
            <sz val="9"/>
            <color indexed="81"/>
            <rFont val="宋体"/>
            <family val="3"/>
            <charset val="134"/>
          </rPr>
          <t>Catherine:
Only 0% or 100% are allowed. If the task takes over a week, pls divide into sub tasks</t>
        </r>
      </text>
    </comment>
    <comment ref="A28" authorId="0" shapeId="0">
      <text>
        <r>
          <rPr>
            <sz val="9"/>
            <color indexed="81"/>
            <rFont val="宋体"/>
            <family val="3"/>
            <charset val="134"/>
          </rPr>
          <t>Catherine:
From Timesheet/WBS</t>
        </r>
      </text>
    </comment>
    <comment ref="E28" authorId="0" shapeId="0">
      <text>
        <r>
          <rPr>
            <sz val="9"/>
            <color indexed="81"/>
            <rFont val="宋体"/>
            <family val="3"/>
            <charset val="134"/>
          </rPr>
          <t xml:space="preserve">Catherine:
</t>
        </r>
      </text>
    </comment>
    <comment ref="A33" authorId="1" shapeId="0">
      <text>
        <r>
          <rPr>
            <sz val="9"/>
            <color indexed="81"/>
            <rFont val="宋体"/>
            <family val="3"/>
            <charset val="134"/>
          </rPr>
          <t>caidehui:
请填入目前需要解决的关键风险，已经解决的风险请不要移出。</t>
        </r>
      </text>
    </comment>
    <comment ref="A34" authorId="0" shapeId="0">
      <text>
        <r>
          <rPr>
            <sz val="9"/>
            <color indexed="81"/>
            <rFont val="宋体"/>
            <family val="3"/>
            <charset val="134"/>
          </rPr>
          <t>Catherine:
From Risk&amp; Issue Manangement form</t>
        </r>
      </text>
    </comment>
    <comment ref="D34" authorId="0" shapeId="0">
      <text>
        <r>
          <rPr>
            <sz val="9"/>
            <color indexed="81"/>
            <rFont val="宋体"/>
            <family val="3"/>
            <charset val="134"/>
          </rPr>
          <t>Catherine:
&gt;=75 Very High;
45&lt;=RPN&lt;75 High;
6&lt;=RPN&lt;40 Medium;
&lt;6 low</t>
        </r>
      </text>
    </comment>
    <comment ref="A39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  <comment ref="A44" authorId="1" shapeId="0">
      <text>
        <r>
          <rPr>
            <sz val="9"/>
            <color indexed="81"/>
            <rFont val="宋体"/>
            <family val="3"/>
            <charset val="134"/>
          </rPr>
          <t>caidehui:
请填入项目目前主要的问题，已解决的问题请移出</t>
        </r>
      </text>
    </comment>
  </commentList>
</comments>
</file>

<file path=xl/sharedStrings.xml><?xml version="1.0" encoding="utf-8"?>
<sst xmlns="http://schemas.openxmlformats.org/spreadsheetml/2006/main" count="2267" uniqueCount="228">
  <si>
    <t>Weekly Status Report</t>
  </si>
  <si>
    <t>Version 1.6</t>
  </si>
  <si>
    <t>修订历史</t>
  </si>
  <si>
    <t>版本号</t>
  </si>
  <si>
    <t>版本发布日期</t>
  </si>
  <si>
    <t>作者</t>
  </si>
  <si>
    <t>Reviewer</t>
  </si>
  <si>
    <t>Approver</t>
  </si>
  <si>
    <t>Content</t>
  </si>
  <si>
    <t>Lakkie</t>
  </si>
  <si>
    <t>PMO</t>
  </si>
  <si>
    <t>Alan</t>
  </si>
  <si>
    <t>Initial Release.</t>
  </si>
  <si>
    <t>Add Earned Value Analysis for calculating project Phases Schedule.</t>
  </si>
  <si>
    <t>Sherry</t>
  </si>
  <si>
    <r>
      <rPr>
        <sz val="10"/>
        <rFont val="Arial"/>
        <family val="2"/>
      </rPr>
      <t xml:space="preserve">1, Added the variance status monitoring(&lt;5%-Green, 5%~15% Amber, &gt;15% Red) 
2, Added the Recource plan
3, Remove the </t>
    </r>
    <r>
      <rPr>
        <i/>
        <sz val="10"/>
        <rFont val="Arial"/>
        <family val="2"/>
      </rPr>
      <t xml:space="preserve">Summary Overview of this week
</t>
    </r>
    <r>
      <rPr>
        <sz val="10"/>
        <rFont val="Arial"/>
        <family val="2"/>
      </rPr>
      <t>4, The task progress will be either 100% or 0%</t>
    </r>
  </si>
  <si>
    <r>
      <rPr>
        <b/>
        <sz val="12"/>
        <rFont val="宋体"/>
        <family val="3"/>
        <charset val="134"/>
      </rPr>
      <t>包含在本文档的任何信息不能用于</t>
    </r>
    <r>
      <rPr>
        <b/>
        <sz val="12"/>
        <rFont val="Arial"/>
        <family val="2"/>
      </rPr>
      <t>Pactera</t>
    </r>
    <r>
      <rPr>
        <b/>
        <sz val="12"/>
        <rFont val="宋体"/>
        <family val="3"/>
        <charset val="134"/>
      </rPr>
      <t>创建本文档目的之外的任何目的，未经</t>
    </r>
    <r>
      <rPr>
        <b/>
        <sz val="12"/>
        <rFont val="Arial"/>
        <family val="2"/>
      </rPr>
      <t>Pactera</t>
    </r>
    <r>
      <rPr>
        <b/>
        <sz val="12"/>
        <rFont val="宋体"/>
        <family val="3"/>
        <charset val="134"/>
      </rPr>
      <t>的书面授权，本文档</t>
    </r>
    <r>
      <rPr>
        <b/>
        <sz val="12"/>
        <rFont val="Arial"/>
        <family val="2"/>
      </rPr>
      <t>(</t>
    </r>
    <r>
      <rPr>
        <b/>
        <sz val="12"/>
        <rFont val="宋体"/>
        <family val="3"/>
        <charset val="134"/>
      </rPr>
      <t>整体或部分</t>
    </r>
    <r>
      <rPr>
        <b/>
        <sz val="12"/>
        <rFont val="Arial"/>
        <family val="2"/>
      </rPr>
      <t>)</t>
    </r>
    <r>
      <rPr>
        <b/>
        <sz val="12"/>
        <rFont val="宋体"/>
        <family val="3"/>
        <charset val="134"/>
      </rPr>
      <t>也不能被复制或发表。</t>
    </r>
  </si>
  <si>
    <t>文思海辉机密</t>
  </si>
  <si>
    <t>Week</t>
  </si>
  <si>
    <t>HC</t>
  </si>
  <si>
    <t>Module</t>
  </si>
  <si>
    <t>Item</t>
  </si>
  <si>
    <t>Effort (MD)</t>
  </si>
  <si>
    <t>Post Implementation Support</t>
  </si>
  <si>
    <t>Total Efforts (MD)</t>
  </si>
  <si>
    <t>Resource Name</t>
  </si>
  <si>
    <t>Level</t>
  </si>
  <si>
    <t>Efforts (HM)</t>
  </si>
  <si>
    <t>Feb</t>
  </si>
  <si>
    <t>Mar</t>
  </si>
  <si>
    <t>Apr</t>
  </si>
  <si>
    <t>Total Effort (HM)</t>
  </si>
  <si>
    <t>Author</t>
  </si>
  <si>
    <t>Reviewed by</t>
  </si>
  <si>
    <t>Confirmed by</t>
  </si>
  <si>
    <t>Project ID</t>
  </si>
  <si>
    <t>Project Name</t>
  </si>
  <si>
    <t>Report Date</t>
  </si>
  <si>
    <t>Project Overall Status</t>
  </si>
  <si>
    <t>Measurement</t>
  </si>
  <si>
    <t>Planned of this week</t>
  </si>
  <si>
    <t>Actual of this week</t>
  </si>
  <si>
    <t>Accumulated deviation</t>
  </si>
  <si>
    <t>Prediction on the Accumulated deviation of Next week</t>
  </si>
  <si>
    <t>Cause Analysis of Deviation&amp; Response measures</t>
  </si>
  <si>
    <t>Schedule</t>
  </si>
  <si>
    <t>Effort</t>
  </si>
  <si>
    <t>Phases/ Milestones</t>
  </si>
  <si>
    <t>Completion %</t>
  </si>
  <si>
    <t>Status</t>
  </si>
  <si>
    <t>Planned End Date</t>
  </si>
  <si>
    <t>Due Date</t>
  </si>
  <si>
    <t>Reasons of Delay</t>
  </si>
  <si>
    <t>Green</t>
  </si>
  <si>
    <t>Tasks of This Week</t>
  </si>
  <si>
    <t>WBS No.</t>
  </si>
  <si>
    <t>Task Name</t>
  </si>
  <si>
    <t>Planned Start</t>
  </si>
  <si>
    <t>Planned End</t>
  </si>
  <si>
    <t>Owner</t>
  </si>
  <si>
    <t>Reasons for Delay/ Remarks</t>
  </si>
  <si>
    <t>Plan of Next Week</t>
  </si>
  <si>
    <t>Remarks</t>
  </si>
  <si>
    <t>Risks</t>
  </si>
  <si>
    <t>Risk No.</t>
  </si>
  <si>
    <t>Risk Description</t>
  </si>
  <si>
    <t>Risk Priority Number</t>
  </si>
  <si>
    <t>Solutions</t>
  </si>
  <si>
    <t>Current Status</t>
  </si>
  <si>
    <t>Expected Mitigation Date</t>
  </si>
  <si>
    <t>Issues</t>
  </si>
  <si>
    <t>Issue No.</t>
  </si>
  <si>
    <t>Issue Description</t>
  </si>
  <si>
    <t>Impact</t>
  </si>
  <si>
    <t>Planned Close Date</t>
  </si>
  <si>
    <t>Resource Plan</t>
  </si>
  <si>
    <t>Plan onboarding date</t>
  </si>
  <si>
    <t>Actual onboarding date</t>
  </si>
  <si>
    <t>Plan Release Date</t>
  </si>
  <si>
    <t>Actual Rlease date</t>
  </si>
  <si>
    <t xml:space="preserve">Remark </t>
  </si>
  <si>
    <t>Remarks:</t>
  </si>
  <si>
    <t>1 WSR based on data</t>
  </si>
  <si>
    <t>2 WSR data are from WBS, timesheet, Risk&amp;issue management form, metrics form, or other related documents.</t>
  </si>
  <si>
    <t>4 Risk Priority Number is from  Risk&amp;issue management form. RPN&gt;=75 Very High;45&lt;=RPN&lt;75 High;6&lt;=RPN&lt;40 Medium;RPN&lt;6 low.</t>
  </si>
  <si>
    <r>
      <rPr>
        <b/>
        <sz val="10.5"/>
        <color rgb="FF00B0F0"/>
        <rFont val="微软雅黑"/>
        <family val="2"/>
        <charset val="134"/>
      </rPr>
      <t>活动总量
（请隐藏，用于</t>
    </r>
    <r>
      <rPr>
        <b/>
        <sz val="10.5"/>
        <color rgb="FF00B0F0"/>
        <rFont val="Calibri"/>
        <family val="2"/>
      </rPr>
      <t>Excel</t>
    </r>
    <r>
      <rPr>
        <b/>
        <sz val="10.5"/>
        <color rgb="FF00B0F0"/>
        <rFont val="微软雅黑"/>
        <family val="2"/>
        <charset val="134"/>
      </rPr>
      <t>条件格式计算）</t>
    </r>
  </si>
  <si>
    <r>
      <rPr>
        <b/>
        <sz val="10.5"/>
        <color theme="0"/>
        <rFont val="Calibri"/>
        <family val="2"/>
      </rPr>
      <t>Completion</t>
    </r>
    <r>
      <rPr>
        <b/>
        <sz val="10.5"/>
        <color theme="0"/>
        <rFont val="微软雅黑"/>
        <family val="2"/>
        <charset val="134"/>
      </rPr>
      <t>（</t>
    </r>
    <r>
      <rPr>
        <b/>
        <sz val="10.5"/>
        <color theme="0"/>
        <rFont val="Calibri"/>
        <family val="2"/>
      </rPr>
      <t>%</t>
    </r>
    <r>
      <rPr>
        <b/>
        <sz val="10.5"/>
        <color theme="0"/>
        <rFont val="微软雅黑"/>
        <family val="2"/>
        <charset val="134"/>
      </rPr>
      <t>）</t>
    </r>
  </si>
  <si>
    <r>
      <rPr>
        <sz val="10.5"/>
        <color indexed="8"/>
        <rFont val="Calibri"/>
        <family val="2"/>
      </rPr>
      <t>3 The task status is either 0% or 100% . If the task takes over a week, pls divide into sub tasks. The phase/milestone progress depends on the number of completed tasks in it or ETC</t>
    </r>
    <r>
      <rPr>
        <sz val="10.5"/>
        <color indexed="8"/>
        <rFont val="微软雅黑"/>
        <family val="2"/>
        <charset val="134"/>
      </rPr>
      <t>（</t>
    </r>
    <r>
      <rPr>
        <sz val="10.5"/>
        <color indexed="8"/>
        <rFont val="Calibri"/>
        <family val="2"/>
      </rPr>
      <t>EVM</t>
    </r>
    <r>
      <rPr>
        <sz val="10.5"/>
        <color indexed="8"/>
        <rFont val="微软雅黑"/>
        <family val="2"/>
        <charset val="134"/>
      </rPr>
      <t>）</t>
    </r>
    <r>
      <rPr>
        <sz val="10.5"/>
        <color indexed="8"/>
        <rFont val="Calibri"/>
        <family val="2"/>
      </rPr>
      <t>.</t>
    </r>
  </si>
  <si>
    <t>Wesley</t>
    <phoneticPr fontId="23" type="noConversion"/>
  </si>
  <si>
    <t>Deviation of this week</t>
    <phoneticPr fontId="23" type="noConversion"/>
  </si>
  <si>
    <t>Type</t>
  </si>
  <si>
    <t>TBD(SSE)</t>
  </si>
  <si>
    <t>TBD(SE)</t>
  </si>
  <si>
    <t>Date</t>
  </si>
  <si>
    <t>Non-functional</t>
  </si>
  <si>
    <t>Functional</t>
  </si>
  <si>
    <t>Extract Sample Xml</t>
  </si>
  <si>
    <t>Parameterize Xml Message</t>
  </si>
  <si>
    <t>XML Message Template Mainatance</t>
  </si>
  <si>
    <t>Test XML Messager Generation</t>
  </si>
  <si>
    <t>Test XML Message Publish</t>
  </si>
  <si>
    <t>Operation Logging</t>
  </si>
  <si>
    <t>Dedicated Project Team Structure</t>
  </si>
  <si>
    <t>Jan</t>
    <phoneticPr fontId="14" type="noConversion"/>
  </si>
  <si>
    <t>TBD (SSE)</t>
  </si>
  <si>
    <t>TBD (TL)</t>
    <phoneticPr fontId="28" type="noConversion"/>
  </si>
  <si>
    <t>Development Environment Setup</t>
    <phoneticPr fontId="14" type="noConversion"/>
  </si>
  <si>
    <t xml:space="preserve">   </t>
    <phoneticPr fontId="14" type="noConversion"/>
  </si>
  <si>
    <t>Dec</t>
    <phoneticPr fontId="14" type="noConversion"/>
  </si>
  <si>
    <t>TBD (SE)</t>
    <phoneticPr fontId="14" type="noConversion"/>
  </si>
  <si>
    <t>Project Weekly Status Report (6May - 10May,2019)</t>
    <phoneticPr fontId="23" type="noConversion"/>
  </si>
  <si>
    <t>Alan</t>
    <phoneticPr fontId="23" type="noConversion"/>
  </si>
  <si>
    <t>HSBC 2021 TREATS Source Code QC tools</t>
    <phoneticPr fontId="23" type="noConversion"/>
  </si>
  <si>
    <t xml:space="preserve">Phase 1 ICCM tasks </t>
  </si>
  <si>
    <t xml:space="preserve">Phase 1 OTX tasks </t>
    <phoneticPr fontId="23" type="noConversion"/>
  </si>
  <si>
    <t xml:space="preserve">Phase 2 ICCM tasks </t>
    <phoneticPr fontId="23" type="noConversion"/>
  </si>
  <si>
    <t xml:space="preserve">Phase 2 OTX tasks </t>
    <phoneticPr fontId="23" type="noConversion"/>
  </si>
  <si>
    <t>Phase 3 ICCM tasks</t>
    <phoneticPr fontId="23" type="noConversion"/>
  </si>
  <si>
    <t>Phase 3 OTX tasks</t>
    <phoneticPr fontId="23" type="noConversion"/>
  </si>
  <si>
    <t>Phase 4 ICCM &amp; OTX tasks</t>
    <phoneticPr fontId="23" type="noConversion"/>
  </si>
  <si>
    <t>Phase 5 ICCM &amp; OTX tasks</t>
    <phoneticPr fontId="23" type="noConversion"/>
  </si>
  <si>
    <t>Phase 6 ICCM &amp; OTX tasks</t>
    <phoneticPr fontId="23" type="noConversion"/>
  </si>
  <si>
    <t>Yellow</t>
  </si>
  <si>
    <t>ICCM project development</t>
    <phoneticPr fontId="23" type="noConversion"/>
  </si>
  <si>
    <t>OTX project development</t>
    <phoneticPr fontId="23" type="noConversion"/>
  </si>
  <si>
    <t>Alex H P XIE</t>
    <phoneticPr fontId="23" type="noConversion"/>
  </si>
  <si>
    <t>Min Z QIU, Kashing</t>
    <phoneticPr fontId="23" type="noConversion"/>
  </si>
  <si>
    <t>Interview</t>
    <phoneticPr fontId="23" type="noConversion"/>
  </si>
  <si>
    <t>Wesley</t>
    <phoneticPr fontId="23" type="noConversion"/>
  </si>
  <si>
    <t>Medium</t>
    <phoneticPr fontId="23" type="noConversion"/>
  </si>
  <si>
    <t>The onboard process is slow and pending on HSBC side, ICCM team not have enough resource to handle more projects</t>
    <phoneticPr fontId="23" type="noConversion"/>
  </si>
  <si>
    <t>low</t>
    <phoneticPr fontId="23" type="noConversion"/>
  </si>
  <si>
    <t>some projects schedule always change</t>
    <phoneticPr fontId="23" type="noConversion"/>
  </si>
  <si>
    <t>Project Weekly Status Report (1Mar - 5Mar,2021)</t>
    <phoneticPr fontId="23" type="noConversion"/>
  </si>
  <si>
    <r>
      <t xml:space="preserve">ICCM &amp; OTX </t>
    </r>
    <r>
      <rPr>
        <sz val="10.5"/>
        <color rgb="FF0000FF"/>
        <rFont val="宋体"/>
        <family val="2"/>
        <charset val="134"/>
      </rPr>
      <t>项目机会</t>
    </r>
    <phoneticPr fontId="23" type="noConversion"/>
  </si>
  <si>
    <r>
      <rPr>
        <sz val="10.5"/>
        <color rgb="FF0000FF"/>
        <rFont val="宋体"/>
        <family val="2"/>
        <charset val="134"/>
      </rPr>
      <t>部分项目由于需求方问题延期做</t>
    </r>
    <r>
      <rPr>
        <sz val="10.5"/>
        <color rgb="FF0000FF"/>
        <rFont val="Calibri"/>
        <family val="2"/>
      </rPr>
      <t>release</t>
    </r>
    <r>
      <rPr>
        <sz val="10.5"/>
        <color rgb="FF0000FF"/>
        <rFont val="宋体"/>
        <family val="2"/>
        <charset val="134"/>
      </rPr>
      <t>，开发基本完成</t>
    </r>
    <phoneticPr fontId="23" type="noConversion"/>
  </si>
  <si>
    <r>
      <rPr>
        <sz val="10.5"/>
        <color rgb="FF0000FF"/>
        <rFont val="宋体"/>
        <family val="2"/>
        <charset val="134"/>
      </rPr>
      <t>预期</t>
    </r>
    <r>
      <rPr>
        <sz val="10.5"/>
        <color rgb="FF0000FF"/>
        <rFont val="Calibri"/>
        <family val="2"/>
      </rPr>
      <t>6</t>
    </r>
    <r>
      <rPr>
        <sz val="10.5"/>
        <color rgb="FF0000FF"/>
        <rFont val="宋体"/>
        <family val="2"/>
        <charset val="134"/>
      </rPr>
      <t>月份接完所有任务，</t>
    </r>
    <r>
      <rPr>
        <sz val="10.5"/>
        <color rgb="FF0000FF"/>
        <rFont val="Calibri"/>
        <family val="2"/>
      </rPr>
      <t>8</t>
    </r>
    <r>
      <rPr>
        <sz val="10.5"/>
        <color rgb="FF0000FF"/>
        <rFont val="宋体"/>
        <family val="2"/>
        <charset val="134"/>
      </rPr>
      <t>月或</t>
    </r>
    <r>
      <rPr>
        <sz val="10.5"/>
        <color rgb="FF0000FF"/>
        <rFont val="Calibri"/>
        <family val="2"/>
      </rPr>
      <t>9</t>
    </r>
    <r>
      <rPr>
        <sz val="10.5"/>
        <color rgb="FF0000FF"/>
        <rFont val="宋体"/>
        <family val="2"/>
        <charset val="134"/>
      </rPr>
      <t>月完成所有交付</t>
    </r>
    <phoneticPr fontId="23" type="noConversion"/>
  </si>
  <si>
    <t>部分于原定onboard人员由于汇丰系统原因已经推迟了大半个月入职。目前的影响除了任务的进度会比计划上延缓，还有就是部分等待入职的人员产生了不满，有一定风险放弃入职</t>
    <phoneticPr fontId="23" type="noConversion"/>
  </si>
  <si>
    <t>High</t>
    <phoneticPr fontId="23" type="noConversion"/>
  </si>
  <si>
    <r>
      <t xml:space="preserve">1. </t>
    </r>
    <r>
      <rPr>
        <sz val="10.5"/>
        <color rgb="FF0000FF"/>
        <rFont val="宋体"/>
        <family val="3"/>
        <charset val="134"/>
      </rPr>
      <t>更新项目的计划，并通知汇丰对接Pod leader相应情况。
2.让交付助理和PTA同事向pending入职同事解释清楚情况并安抚，对于部分高风险放弃入职人员提前一点在场外入职，先让这些同事了解项目的基本情况，或者协助公司做一些事情。</t>
    </r>
    <phoneticPr fontId="23" type="noConversion"/>
  </si>
  <si>
    <t>Open</t>
  </si>
  <si>
    <r>
      <rPr>
        <sz val="10.5"/>
        <color rgb="FF0000FF"/>
        <rFont val="宋体"/>
        <family val="3"/>
        <charset val="134"/>
      </rPr>
      <t>这两个月</t>
    </r>
    <r>
      <rPr>
        <sz val="10.5"/>
        <color rgb="FF0000FF"/>
        <rFont val="Calibri"/>
        <family val="2"/>
      </rPr>
      <t>ICCM</t>
    </r>
    <r>
      <rPr>
        <sz val="10.5"/>
        <color rgb="FF0000FF"/>
        <rFont val="宋体"/>
        <family val="3"/>
        <charset val="134"/>
      </rPr>
      <t>和OTX工作量不平衡，ICCM明显多于OTX。ICCM组员工作量太满。</t>
    </r>
    <phoneticPr fontId="23" type="noConversion"/>
  </si>
  <si>
    <t>中</t>
    <phoneticPr fontId="23" type="noConversion"/>
  </si>
  <si>
    <t>调配更多OTX人员学习ICCM技术，支援目前ICCM项目进度，主要先帮忙做一些testing support和机械性工作。新进人员计划优先安排给ICCM team。</t>
    <phoneticPr fontId="23" type="noConversion"/>
  </si>
  <si>
    <t>项目经理和leader</t>
    <phoneticPr fontId="23" type="noConversion"/>
  </si>
  <si>
    <t>一些项目由于提需求方的各种原因延期比较严重，导致我们的同事工作计划被打乱，一些项目不能按计划close。</t>
    <phoneticPr fontId="23" type="noConversion"/>
  </si>
  <si>
    <t>低</t>
    <phoneticPr fontId="23" type="noConversion"/>
  </si>
  <si>
    <t>主动定期催促对方进度和要求提供确切期限，多次无反馈直接把该项目设为暂停状态。</t>
    <phoneticPr fontId="23" type="noConversion"/>
  </si>
  <si>
    <t>对应的项目负责人</t>
    <phoneticPr fontId="23" type="noConversion"/>
  </si>
  <si>
    <t>曾泽理</t>
    <phoneticPr fontId="23" type="noConversion"/>
  </si>
  <si>
    <t>TBC</t>
    <phoneticPr fontId="23" type="noConversion"/>
  </si>
  <si>
    <t>developer</t>
    <phoneticPr fontId="23" type="noConversion"/>
  </si>
  <si>
    <t>梁世杰</t>
    <phoneticPr fontId="23" type="noConversion"/>
  </si>
  <si>
    <t>胡霞波</t>
    <phoneticPr fontId="23" type="noConversion"/>
  </si>
  <si>
    <t>黄颖钧</t>
    <phoneticPr fontId="23" type="noConversion"/>
  </si>
  <si>
    <t>BA</t>
    <phoneticPr fontId="23" type="noConversion"/>
  </si>
  <si>
    <t>张颖</t>
    <phoneticPr fontId="23" type="noConversion"/>
  </si>
  <si>
    <t>ICCM project development Phase 4</t>
    <phoneticPr fontId="23" type="noConversion"/>
  </si>
  <si>
    <t>OTX project development Phase 4</t>
    <phoneticPr fontId="23" type="noConversion"/>
  </si>
  <si>
    <t>ICCM project development Phase 3 SIT/UAT/Release</t>
    <phoneticPr fontId="23" type="noConversion"/>
  </si>
  <si>
    <t>OTX project development Phase 3 SIT/UAT/Release</t>
    <phoneticPr fontId="23" type="noConversion"/>
  </si>
  <si>
    <t>`1</t>
    <phoneticPr fontId="23" type="noConversion"/>
  </si>
  <si>
    <r>
      <t>PM,</t>
    </r>
    <r>
      <rPr>
        <sz val="10.5"/>
        <color rgb="FFFF0000"/>
        <rFont val="宋体"/>
        <family val="3"/>
        <charset val="134"/>
      </rPr>
      <t>下周三在场外入职</t>
    </r>
    <phoneticPr fontId="23" type="noConversion"/>
  </si>
  <si>
    <t>Project Weekly Status Report (8Mar - 12Mar,2021)</t>
    <phoneticPr fontId="23" type="noConversion"/>
  </si>
  <si>
    <r>
      <t>developer</t>
    </r>
    <r>
      <rPr>
        <sz val="10.5"/>
        <rFont val="宋体"/>
        <family val="2"/>
        <charset val="134"/>
      </rPr>
      <t>（上周开始</t>
    </r>
    <r>
      <rPr>
        <sz val="10.5"/>
        <rFont val="Calibri"/>
        <family val="2"/>
      </rPr>
      <t>on bench</t>
    </r>
    <r>
      <rPr>
        <sz val="10.5"/>
        <rFont val="宋体"/>
        <family val="2"/>
        <charset val="134"/>
      </rPr>
      <t>）</t>
    </r>
    <phoneticPr fontId="23" type="noConversion"/>
  </si>
  <si>
    <r>
      <t>PM</t>
    </r>
    <r>
      <rPr>
        <sz val="10.5"/>
        <rFont val="宋体"/>
        <family val="2"/>
        <charset val="134"/>
      </rPr>
      <t>（上周开始</t>
    </r>
    <r>
      <rPr>
        <sz val="10.5"/>
        <rFont val="Calibri"/>
        <family val="2"/>
      </rPr>
      <t>on bench</t>
    </r>
    <r>
      <rPr>
        <sz val="10.5"/>
        <rFont val="宋体"/>
        <family val="2"/>
        <charset val="134"/>
      </rPr>
      <t>）</t>
    </r>
    <phoneticPr fontId="23" type="noConversion"/>
  </si>
  <si>
    <t>Accumulated deviation</t>
    <phoneticPr fontId="23" type="noConversion"/>
  </si>
  <si>
    <t>ICCM project development Phase 5 SIT/UAT/Release</t>
    <phoneticPr fontId="23" type="noConversion"/>
  </si>
  <si>
    <t>OTX project development Phase 5 SIT/UAT/Release</t>
    <phoneticPr fontId="23" type="noConversion"/>
  </si>
  <si>
    <t>PM</t>
    <phoneticPr fontId="23" type="noConversion"/>
  </si>
  <si>
    <t>不少项目由于提需求方的各种原因有所延期，影响部分项目交付进度</t>
    <phoneticPr fontId="23" type="noConversion"/>
  </si>
  <si>
    <r>
      <t xml:space="preserve">1. </t>
    </r>
    <r>
      <rPr>
        <sz val="10.5"/>
        <color rgb="FF0000FF"/>
        <rFont val="宋体"/>
        <family val="3"/>
        <charset val="134"/>
      </rPr>
      <t>跟客户沟通具体情况，调整部分项目分值
2.主动定期催促对方进度和要求提供确切期限，多次无反馈直接把该项目设为暂停状态。</t>
    </r>
    <phoneticPr fontId="23" type="noConversion"/>
  </si>
  <si>
    <t>Project Weekly Status Report (01Apr,2021 - 31May,2021)</t>
  </si>
  <si>
    <t>Deviation of this week</t>
  </si>
  <si>
    <t>Planed of next week</t>
    <phoneticPr fontId="28" type="noConversion"/>
  </si>
  <si>
    <t>Achievement compare to last week</t>
    <phoneticPr fontId="28" type="noConversion"/>
  </si>
  <si>
    <t>Cause Analysis of Deviation&amp; Response measures
(Mandtory field when 'Deviation of this week' or 'Achievement compare to last week' is red)</t>
    <phoneticPr fontId="28" type="noConversion"/>
  </si>
  <si>
    <t>NA</t>
    <phoneticPr fontId="28" type="noConversion"/>
  </si>
  <si>
    <r>
      <rPr>
        <b/>
        <sz val="10"/>
        <color rgb="FFFFFFFF"/>
        <rFont val="Calibri"/>
        <family val="2"/>
      </rPr>
      <t>Completion</t>
    </r>
    <r>
      <rPr>
        <b/>
        <sz val="10"/>
        <color rgb="FFFFFFFF"/>
        <rFont val="微软雅黑"/>
        <family val="2"/>
        <charset val="134"/>
      </rPr>
      <t>（</t>
    </r>
    <r>
      <rPr>
        <b/>
        <sz val="15"/>
        <color rgb="FF1F4A7E"/>
        <rFont val="宋体"/>
        <family val="3"/>
        <charset val="134"/>
      </rPr>
      <t>%</t>
    </r>
    <r>
      <rPr>
        <b/>
        <sz val="10"/>
        <color rgb="FFFFFFFF"/>
        <rFont val="微软雅黑"/>
        <family val="2"/>
        <charset val="134"/>
      </rPr>
      <t>）</t>
    </r>
  </si>
  <si>
    <t>Project timeline impact</t>
    <phoneticPr fontId="28" type="noConversion"/>
  </si>
  <si>
    <t>Retention risk</t>
    <phoneticPr fontId="28" type="noConversion"/>
  </si>
  <si>
    <t>low</t>
  </si>
  <si>
    <r>
      <rPr>
        <sz val="10"/>
        <color indexed="8"/>
        <rFont val="Calibri"/>
        <family val="2"/>
      </rPr>
      <t>3 The task status is either 0% or 100% . If the task takes over a week, pls divide into sub tasks. The phase/milestone progress depends on the number of completed tasks in it or ETC</t>
    </r>
    <r>
      <rPr>
        <sz val="10"/>
        <color indexed="8"/>
        <rFont val="微软雅黑"/>
        <family val="2"/>
        <charset val="134"/>
      </rPr>
      <t>（</t>
    </r>
    <r>
      <rPr>
        <sz val="10"/>
        <color indexed="8"/>
        <rFont val="Calibri"/>
        <family val="2"/>
      </rPr>
      <t>EVM</t>
    </r>
    <r>
      <rPr>
        <sz val="10"/>
        <color indexed="8"/>
        <rFont val="微软雅黑"/>
        <family val="2"/>
        <charset val="134"/>
      </rPr>
      <t>）</t>
    </r>
    <r>
      <rPr>
        <sz val="10"/>
        <color indexed="8"/>
        <rFont val="Calibri"/>
        <family val="2"/>
      </rPr>
      <t>.</t>
    </r>
  </si>
  <si>
    <t>岳俊瀚</t>
    <phoneticPr fontId="23" type="noConversion"/>
  </si>
  <si>
    <t>何宇</t>
    <phoneticPr fontId="23" type="noConversion"/>
  </si>
  <si>
    <t>刘清</t>
    <phoneticPr fontId="23" type="noConversion"/>
  </si>
  <si>
    <t>陈永</t>
    <phoneticPr fontId="23" type="noConversion"/>
  </si>
  <si>
    <t>李升球</t>
    <phoneticPr fontId="23" type="noConversion"/>
  </si>
  <si>
    <t>梁志豪</t>
    <phoneticPr fontId="23" type="noConversion"/>
  </si>
  <si>
    <t>邱志民</t>
    <phoneticPr fontId="23" type="noConversion"/>
  </si>
  <si>
    <t>王冠雄</t>
    <phoneticPr fontId="23" type="noConversion"/>
  </si>
  <si>
    <t>韦嘉诚</t>
    <phoneticPr fontId="23" type="noConversion"/>
  </si>
  <si>
    <t>谢昊鹏</t>
    <phoneticPr fontId="23" type="noConversion"/>
  </si>
  <si>
    <t>许少斌</t>
    <phoneticPr fontId="23" type="noConversion"/>
  </si>
  <si>
    <t>杨志恒</t>
    <phoneticPr fontId="23" type="noConversion"/>
  </si>
  <si>
    <t>马晓弟</t>
    <phoneticPr fontId="23" type="noConversion"/>
  </si>
  <si>
    <t>林世兴</t>
    <phoneticPr fontId="23" type="noConversion"/>
  </si>
  <si>
    <t>medium</t>
  </si>
  <si>
    <t>Closed</t>
  </si>
  <si>
    <t>Medium</t>
    <phoneticPr fontId="23" type="noConversion"/>
  </si>
  <si>
    <t>五月可能会比较少porject进来，未必能接到计划中的项目分值</t>
    <phoneticPr fontId="23" type="noConversion"/>
  </si>
  <si>
    <t>已和BOS沟通，假如新的项目数不够，各个汇丰的Pod会hand over部分项目给我们</t>
    <phoneticPr fontId="23" type="noConversion"/>
  </si>
  <si>
    <t>high</t>
  </si>
  <si>
    <t>Planned last day 28-May</t>
    <phoneticPr fontId="23" type="noConversion"/>
  </si>
  <si>
    <t>ICCM project  Phase 5 Dev/SIT/UAT</t>
    <phoneticPr fontId="23" type="noConversion"/>
  </si>
  <si>
    <t>OTX project  Phase 5 Dev/SIT/UAT</t>
    <phoneticPr fontId="23" type="noConversion"/>
  </si>
  <si>
    <t>ICCM &amp; OTX project development Phase 4 UAT/Release</t>
    <phoneticPr fontId="23" type="noConversion"/>
  </si>
  <si>
    <t xml:space="preserve">ICCM &amp; OTX Phase 6  project  development </t>
    <phoneticPr fontId="23" type="noConversion"/>
  </si>
  <si>
    <t>Alex H P XIE,Min Z QIU, Kashing</t>
    <phoneticPr fontId="23" type="noConversion"/>
  </si>
  <si>
    <t>hubo</t>
    <phoneticPr fontId="23" type="noConversion"/>
  </si>
  <si>
    <t>Alex H P XIE, June</t>
    <phoneticPr fontId="23" type="noConversion"/>
  </si>
  <si>
    <r>
      <rPr>
        <sz val="10"/>
        <color rgb="FF0000FF"/>
        <rFont val="宋体"/>
        <family val="3"/>
        <charset val="134"/>
      </rPr>
      <t>五月、六月同步进行的</t>
    </r>
    <r>
      <rPr>
        <sz val="10"/>
        <color rgb="FF0000FF"/>
        <rFont val="Calibri"/>
        <family val="2"/>
      </rPr>
      <t>project</t>
    </r>
    <r>
      <rPr>
        <sz val="10"/>
        <color rgb="FF0000FF"/>
        <rFont val="宋体"/>
        <family val="3"/>
        <charset val="134"/>
      </rPr>
      <t>相对集中。部分项目时间需错峰调整</t>
    </r>
    <phoneticPr fontId="23" type="noConversion"/>
  </si>
  <si>
    <t>与客户及内部同事沟通，部分能错峰的，做好排期优化调整</t>
    <phoneticPr fontId="23" type="noConversion"/>
  </si>
  <si>
    <t>组员项目release前的规范流程与注意事项</t>
    <phoneticPr fontId="23" type="noConversion"/>
  </si>
  <si>
    <t>Open</t>
    <phoneticPr fontId="23" type="noConversion"/>
  </si>
  <si>
    <t>内部成员与干系人做好相关的更改流程confirm操作</t>
    <phoneticPr fontId="23" type="noConversion"/>
  </si>
  <si>
    <r>
      <t>这两个月</t>
    </r>
    <r>
      <rPr>
        <sz val="10.5"/>
        <color rgb="FF0000FF"/>
        <rFont val="Calibri"/>
        <family val="2"/>
      </rPr>
      <t>ICCM</t>
    </r>
    <r>
      <rPr>
        <sz val="10.5"/>
        <color rgb="FF0000FF"/>
        <rFont val="宋体"/>
        <family val="3"/>
        <charset val="134"/>
      </rPr>
      <t>和OTX工作量不平衡，ICCM明显多于OTX。ICCM组员工作量太满。（OTX部分交接任务分担及ICCM部分任务转OTX，平衡一部分工作量）</t>
    </r>
    <phoneticPr fontId="23" type="noConversion"/>
  </si>
  <si>
    <t>客户内部部门会有相应的调整，届时与我们对接项目的POD LEAD负债人相应会有调整。另，OTX与ICCM CS会独立出来</t>
    <phoneticPr fontId="23" type="noConversion"/>
  </si>
  <si>
    <t>与客户及内部同事沟通，部分能错峰的，做好排期优化调整。</t>
    <phoneticPr fontId="23" type="noConversion"/>
  </si>
  <si>
    <t>客户方组织结构调整，新合同确定下来后，内部也会相应的调整。并提前做好相应的人员补充准备。</t>
    <phoneticPr fontId="23" type="noConversion"/>
  </si>
  <si>
    <t>PM</t>
    <phoneticPr fontId="23" type="noConversion"/>
  </si>
  <si>
    <t>Project Weekly Status Report (14June,2021 - 18June,2021)</t>
    <phoneticPr fontId="23" type="noConversion"/>
  </si>
  <si>
    <t>Project Weekly Status Report (7June,2021 - 11June,2021)</t>
    <phoneticPr fontId="23" type="noConversion"/>
  </si>
  <si>
    <t>Project Weekly Status Report (21June,2021 - 25June,2021)</t>
    <phoneticPr fontId="23" type="noConversion"/>
  </si>
  <si>
    <t>Pending</t>
  </si>
  <si>
    <t>客户内部部门会有相应的调整，届时与我们对接项目的POD LEAD负债人相应会有调整。另，OTX与ICCM CS会独立出来。ICCM&amp;OTX新任务项目计划拆分</t>
    <phoneticPr fontId="23" type="noConversion"/>
  </si>
  <si>
    <t>CMMI评估支撑</t>
    <phoneticPr fontId="23" type="noConversion"/>
  </si>
  <si>
    <t>汇丰ICCM&amp;OTX配合，CMMI项目评审答疑支持等工作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</si>
</sst>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m/d;@"/>
    <numFmt numFmtId="178" formatCode="0.0_ "/>
  </numFmts>
  <fonts count="57" x14ac:knownFonts="1">
    <font>
      <sz val="11"/>
      <color theme="1"/>
      <name val="宋体"/>
      <charset val="134"/>
      <scheme val="minor"/>
    </font>
    <font>
      <sz val="10.5"/>
      <color indexed="8"/>
      <name val="Calibri"/>
      <family val="2"/>
    </font>
    <font>
      <sz val="10.5"/>
      <color theme="1"/>
      <name val="Calibri"/>
      <family val="2"/>
    </font>
    <font>
      <b/>
      <sz val="10.5"/>
      <color indexed="9"/>
      <name val="Calibri"/>
      <family val="2"/>
    </font>
    <font>
      <b/>
      <sz val="10.5"/>
      <color theme="0"/>
      <name val="Calibri"/>
      <family val="2"/>
    </font>
    <font>
      <sz val="10.5"/>
      <color rgb="FF0000FF"/>
      <name val="Calibri"/>
      <family val="2"/>
    </font>
    <font>
      <b/>
      <sz val="10.5"/>
      <color indexed="8"/>
      <name val="Calibri"/>
      <family val="2"/>
    </font>
    <font>
      <b/>
      <sz val="10.5"/>
      <color rgb="FF000000"/>
      <name val="Calibri"/>
      <family val="2"/>
    </font>
    <font>
      <b/>
      <sz val="10.5"/>
      <color rgb="FF00B0F0"/>
      <name val="Calibri"/>
      <family val="2"/>
    </font>
    <font>
      <sz val="18"/>
      <name val="Arial"/>
      <family val="2"/>
    </font>
    <font>
      <sz val="18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Arial"/>
      <family val="2"/>
    </font>
    <font>
      <sz val="10.5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sz val="12"/>
      <name val="宋体"/>
      <family val="3"/>
      <charset val="134"/>
    </font>
    <font>
      <i/>
      <sz val="10"/>
      <name val="Arial"/>
      <family val="2"/>
    </font>
    <font>
      <sz val="9"/>
      <name val="宋体"/>
      <family val="3"/>
      <charset val="134"/>
      <scheme val="minor"/>
    </font>
    <font>
      <b/>
      <sz val="10.5"/>
      <color rgb="FF00B0F0"/>
      <name val="微软雅黑"/>
      <family val="2"/>
      <charset val="134"/>
    </font>
    <font>
      <b/>
      <sz val="10.5"/>
      <color theme="0"/>
      <name val="微软雅黑"/>
      <family val="2"/>
      <charset val="134"/>
    </font>
    <font>
      <sz val="10.5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</font>
    <font>
      <sz val="10"/>
      <color theme="1" tint="0.249977111117893"/>
      <name val="Calibri"/>
      <family val="2"/>
    </font>
    <font>
      <sz val="10.5"/>
      <color rgb="FF000000"/>
      <name val="宋体"/>
      <family val="2"/>
      <charset val="134"/>
    </font>
    <font>
      <sz val="10.5"/>
      <color rgb="FF0000FF"/>
      <name val="宋体"/>
      <family val="3"/>
      <charset val="134"/>
    </font>
    <font>
      <sz val="10.5"/>
      <color rgb="FF0000FF"/>
      <name val="宋体"/>
      <family val="2"/>
      <charset val="134"/>
    </font>
    <font>
      <sz val="10.5"/>
      <color rgb="FF0000FF"/>
      <name val="Calibri"/>
      <family val="2"/>
      <charset val="134"/>
    </font>
    <font>
      <sz val="10.5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0.5"/>
      <color rgb="FF0000FF"/>
      <name val="Calibri"/>
      <family val="3"/>
      <charset val="134"/>
    </font>
    <font>
      <sz val="10.5"/>
      <name val="Calibri"/>
      <family val="2"/>
    </font>
    <font>
      <sz val="10.5"/>
      <name val="宋体"/>
      <family val="2"/>
      <charset val="134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b/>
      <sz val="10"/>
      <color rgb="FFFFFFFF"/>
      <name val="Calibri"/>
      <family val="2"/>
    </font>
    <font>
      <sz val="10"/>
      <color rgb="FF0000FF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微软雅黑"/>
      <family val="2"/>
      <charset val="134"/>
    </font>
    <font>
      <b/>
      <sz val="15"/>
      <color rgb="FF1F4A7E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rgb="FF0000FF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0" fillId="0" borderId="0"/>
    <xf numFmtId="0" fontId="14" fillId="0" borderId="0"/>
    <xf numFmtId="0" fontId="21" fillId="0" borderId="0">
      <alignment vertical="center"/>
    </xf>
    <xf numFmtId="0" fontId="14" fillId="0" borderId="0"/>
    <xf numFmtId="0" fontId="14" fillId="0" borderId="0"/>
  </cellStyleXfs>
  <cellXfs count="304">
    <xf numFmtId="0" fontId="0" fillId="0" borderId="0" xfId="0"/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3" fillId="8" borderId="4" xfId="2" applyFont="1" applyFill="1" applyBorder="1" applyAlignment="1">
      <alignment horizontal="center" vertical="center" wrapText="1"/>
    </xf>
    <xf numFmtId="178" fontId="14" fillId="0" borderId="4" xfId="2" applyNumberFormat="1" applyFont="1" applyBorder="1" applyAlignment="1">
      <alignment horizontal="center" vertical="center" wrapText="1"/>
    </xf>
    <xf numFmtId="14" fontId="14" fillId="0" borderId="4" xfId="2" applyNumberFormat="1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vertical="center" wrapText="1"/>
    </xf>
    <xf numFmtId="14" fontId="15" fillId="0" borderId="4" xfId="1" applyNumberFormat="1" applyFont="1" applyBorder="1" applyAlignment="1">
      <alignment horizontal="justify" vertical="center" wrapText="1"/>
    </xf>
    <xf numFmtId="0" fontId="15" fillId="0" borderId="4" xfId="2" applyFont="1" applyBorder="1" applyAlignment="1">
      <alignment horizontal="left" vertical="center" wrapText="1"/>
    </xf>
    <xf numFmtId="0" fontId="16" fillId="0" borderId="4" xfId="2" applyFont="1" applyBorder="1" applyAlignment="1">
      <alignment horizontal="left" vertical="center" wrapText="1"/>
    </xf>
    <xf numFmtId="0" fontId="16" fillId="0" borderId="4" xfId="2" applyFont="1" applyBorder="1" applyAlignment="1">
      <alignment vertical="center" wrapText="1"/>
    </xf>
    <xf numFmtId="0" fontId="14" fillId="0" borderId="4" xfId="2" applyFont="1" applyBorder="1" applyAlignment="1">
      <alignment horizontal="center" vertical="center" wrapText="1"/>
    </xf>
    <xf numFmtId="0" fontId="14" fillId="0" borderId="4" xfId="2" applyFont="1" applyBorder="1" applyAlignment="1">
      <alignment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2" xfId="2" applyFont="1" applyBorder="1" applyAlignment="1">
      <alignment vertical="center" wrapText="1"/>
    </xf>
    <xf numFmtId="0" fontId="19" fillId="0" borderId="0" xfId="4" applyFont="1" applyBorder="1" applyAlignment="1">
      <alignment vertical="center" wrapText="1"/>
    </xf>
    <xf numFmtId="0" fontId="29" fillId="0" borderId="4" xfId="0" applyFont="1" applyBorder="1"/>
    <xf numFmtId="0" fontId="29" fillId="0" borderId="4" xfId="0" applyFont="1" applyBorder="1" applyAlignment="1">
      <alignment vertical="center" wrapText="1"/>
    </xf>
    <xf numFmtId="0" fontId="30" fillId="0" borderId="4" xfId="0" applyNumberFormat="1" applyFont="1" applyBorder="1"/>
    <xf numFmtId="0" fontId="31" fillId="4" borderId="4" xfId="0" applyFont="1" applyFill="1" applyBorder="1" applyAlignment="1">
      <alignment horizontal="center"/>
    </xf>
    <xf numFmtId="0" fontId="29" fillId="0" borderId="0" xfId="0" applyFont="1"/>
    <xf numFmtId="0" fontId="29" fillId="0" borderId="4" xfId="0" applyFont="1" applyBorder="1" applyAlignment="1">
      <alignment vertical="center"/>
    </xf>
    <xf numFmtId="0" fontId="29" fillId="0" borderId="4" xfId="0" applyNumberFormat="1" applyFont="1" applyBorder="1" applyAlignment="1">
      <alignment vertical="center"/>
    </xf>
    <xf numFmtId="0" fontId="30" fillId="10" borderId="4" xfId="0" applyNumberFormat="1" applyFont="1" applyFill="1" applyBorder="1"/>
    <xf numFmtId="0" fontId="31" fillId="10" borderId="4" xfId="0" applyNumberFormat="1" applyFont="1" applyFill="1" applyBorder="1" applyAlignment="1">
      <alignment horizontal="center"/>
    </xf>
    <xf numFmtId="0" fontId="29" fillId="11" borderId="4" xfId="0" applyNumberFormat="1" applyFont="1" applyFill="1" applyBorder="1"/>
    <xf numFmtId="0" fontId="32" fillId="11" borderId="4" xfId="0" applyNumberFormat="1" applyFont="1" applyFill="1" applyBorder="1" applyAlignment="1">
      <alignment horizontal="center"/>
    </xf>
    <xf numFmtId="1" fontId="29" fillId="0" borderId="4" xfId="0" applyNumberFormat="1" applyFont="1" applyBorder="1" applyAlignment="1">
      <alignment vertical="center"/>
    </xf>
    <xf numFmtId="177" fontId="31" fillId="4" borderId="4" xfId="0" applyNumberFormat="1" applyFont="1" applyFill="1" applyBorder="1" applyAlignment="1">
      <alignment horizontal="center"/>
    </xf>
    <xf numFmtId="1" fontId="33" fillId="0" borderId="4" xfId="0" applyNumberFormat="1" applyFont="1" applyBorder="1" applyAlignment="1">
      <alignment vertical="center"/>
    </xf>
    <xf numFmtId="0" fontId="30" fillId="0" borderId="16" xfId="0" applyNumberFormat="1" applyFont="1" applyBorder="1" applyAlignment="1"/>
    <xf numFmtId="0" fontId="34" fillId="6" borderId="4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 vertical="center"/>
    </xf>
    <xf numFmtId="0" fontId="34" fillId="5" borderId="4" xfId="0" applyFont="1" applyFill="1" applyBorder="1" applyAlignment="1">
      <alignment horizontal="center"/>
    </xf>
    <xf numFmtId="1" fontId="29" fillId="0" borderId="0" xfId="0" applyNumberFormat="1" applyFont="1"/>
    <xf numFmtId="0" fontId="30" fillId="0" borderId="17" xfId="0" applyNumberFormat="1" applyFont="1" applyBorder="1" applyAlignment="1"/>
    <xf numFmtId="0" fontId="29" fillId="0" borderId="4" xfId="0" applyFont="1" applyFill="1" applyBorder="1" applyAlignment="1">
      <alignment vertical="center" wrapText="1"/>
    </xf>
    <xf numFmtId="1" fontId="29" fillId="0" borderId="4" xfId="0" applyNumberFormat="1" applyFont="1" applyFill="1" applyBorder="1" applyAlignment="1">
      <alignment vertical="center"/>
    </xf>
    <xf numFmtId="0" fontId="29" fillId="7" borderId="4" xfId="0" applyFont="1" applyFill="1" applyBorder="1" applyAlignment="1">
      <alignment horizontal="center" vertical="center"/>
    </xf>
    <xf numFmtId="0" fontId="29" fillId="0" borderId="11" xfId="0" applyFont="1" applyBorder="1" applyAlignment="1">
      <alignment vertical="center"/>
    </xf>
    <xf numFmtId="0" fontId="30" fillId="0" borderId="11" xfId="0" applyFont="1" applyBorder="1" applyAlignment="1">
      <alignment horizontal="right" vertical="center"/>
    </xf>
    <xf numFmtId="1" fontId="30" fillId="0" borderId="11" xfId="0" applyNumberFormat="1" applyFont="1" applyBorder="1" applyAlignment="1">
      <alignment vertical="center"/>
    </xf>
    <xf numFmtId="0" fontId="30" fillId="0" borderId="0" xfId="0" applyNumberFormat="1" applyFont="1" applyBorder="1" applyAlignment="1">
      <alignment horizontal="right"/>
    </xf>
    <xf numFmtId="0" fontId="29" fillId="0" borderId="0" xfId="0" applyNumberFormat="1" applyFont="1" applyAlignment="1">
      <alignment vertical="center"/>
    </xf>
    <xf numFmtId="0" fontId="29" fillId="0" borderId="0" xfId="0" applyFont="1" applyBorder="1"/>
    <xf numFmtId="0" fontId="31" fillId="11" borderId="4" xfId="0" applyNumberFormat="1" applyFont="1" applyFill="1" applyBorder="1" applyAlignment="1">
      <alignment horizontal="center"/>
    </xf>
    <xf numFmtId="2" fontId="31" fillId="11" borderId="4" xfId="0" applyNumberFormat="1" applyFont="1" applyFill="1" applyBorder="1" applyAlignment="1">
      <alignment horizontal="center"/>
    </xf>
    <xf numFmtId="0" fontId="30" fillId="11" borderId="4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2" fontId="30" fillId="11" borderId="4" xfId="0" applyNumberFormat="1" applyFont="1" applyFill="1" applyBorder="1" applyAlignment="1">
      <alignment horizontal="center"/>
    </xf>
    <xf numFmtId="0" fontId="30" fillId="0" borderId="4" xfId="0" applyNumberFormat="1" applyFont="1" applyBorder="1" applyAlignment="1"/>
    <xf numFmtId="0" fontId="0" fillId="0" borderId="0" xfId="0"/>
    <xf numFmtId="0" fontId="1" fillId="0" borderId="0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176" fontId="5" fillId="0" borderId="4" xfId="0" applyNumberFormat="1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29" fillId="9" borderId="4" xfId="0" applyFont="1" applyFill="1" applyBorder="1"/>
    <xf numFmtId="0" fontId="29" fillId="9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76" fontId="5" fillId="0" borderId="4" xfId="0" applyNumberFormat="1" applyFont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4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vertical="center"/>
    </xf>
    <xf numFmtId="58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0" fillId="0" borderId="4" xfId="0" applyFont="1" applyBorder="1" applyAlignment="1">
      <alignment vertical="center"/>
    </xf>
    <xf numFmtId="58" fontId="41" fillId="0" borderId="4" xfId="0" applyNumberFormat="1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58" fontId="43" fillId="0" borderId="4" xfId="0" applyNumberFormat="1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6" fillId="0" borderId="0" xfId="0" applyFont="1" applyFill="1" applyAlignment="1">
      <alignment vertical="center"/>
    </xf>
    <xf numFmtId="0" fontId="47" fillId="12" borderId="4" xfId="0" applyFont="1" applyFill="1" applyBorder="1" applyAlignment="1">
      <alignment horizontal="center" vertical="center" wrapText="1"/>
    </xf>
    <xf numFmtId="0" fontId="48" fillId="0" borderId="7" xfId="0" applyFont="1" applyFill="1" applyBorder="1" applyAlignment="1">
      <alignment horizontal="center" vertical="center"/>
    </xf>
    <xf numFmtId="0" fontId="47" fillId="12" borderId="8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center" vertical="center" wrapText="1"/>
    </xf>
    <xf numFmtId="9" fontId="48" fillId="0" borderId="4" xfId="0" applyNumberFormat="1" applyFont="1" applyBorder="1" applyAlignment="1">
      <alignment horizontal="center" vertical="center" wrapText="1"/>
    </xf>
    <xf numFmtId="9" fontId="48" fillId="0" borderId="4" xfId="0" applyNumberFormat="1" applyFont="1" applyFill="1" applyBorder="1" applyAlignment="1">
      <alignment horizontal="center" vertical="center"/>
    </xf>
    <xf numFmtId="0" fontId="46" fillId="0" borderId="0" xfId="0" applyNumberFormat="1" applyFont="1" applyFill="1" applyAlignment="1">
      <alignment vertical="center"/>
    </xf>
    <xf numFmtId="0" fontId="50" fillId="0" borderId="8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8" fillId="0" borderId="8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vertical="center" wrapText="1"/>
    </xf>
    <xf numFmtId="9" fontId="48" fillId="0" borderId="4" xfId="0" applyNumberFormat="1" applyFont="1" applyFill="1" applyBorder="1" applyAlignment="1">
      <alignment vertical="center"/>
    </xf>
    <xf numFmtId="0" fontId="46" fillId="0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7" fillId="12" borderId="4" xfId="0" applyFont="1" applyFill="1" applyBorder="1" applyAlignment="1">
      <alignment horizontal="center" vertical="center" wrapText="1"/>
    </xf>
    <xf numFmtId="176" fontId="48" fillId="0" borderId="4" xfId="0" applyNumberFormat="1" applyFont="1" applyFill="1" applyBorder="1" applyAlignment="1">
      <alignment vertical="center"/>
    </xf>
    <xf numFmtId="0" fontId="47" fillId="12" borderId="4" xfId="0" applyFont="1" applyFill="1" applyBorder="1" applyAlignment="1">
      <alignment vertical="center" wrapText="1"/>
    </xf>
    <xf numFmtId="0" fontId="47" fillId="12" borderId="7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48" fillId="0" borderId="4" xfId="0" applyNumberFormat="1" applyFont="1" applyFill="1" applyBorder="1" applyAlignment="1">
      <alignment horizontal="center" vertical="center"/>
    </xf>
    <xf numFmtId="176" fontId="48" fillId="0" borderId="7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0" fontId="46" fillId="0" borderId="4" xfId="0" applyFont="1" applyFill="1" applyBorder="1" applyAlignment="1">
      <alignment vertical="center"/>
    </xf>
    <xf numFmtId="0" fontId="46" fillId="0" borderId="10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55" fillId="0" borderId="4" xfId="0" applyFont="1" applyBorder="1"/>
    <xf numFmtId="0" fontId="56" fillId="0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6" fillId="0" borderId="4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left" vertical="center" wrapText="1"/>
    </xf>
    <xf numFmtId="0" fontId="47" fillId="12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46" fillId="0" borderId="4" xfId="0" applyFont="1" applyFill="1" applyBorder="1" applyAlignment="1">
      <alignment horizontal="center" vertical="center"/>
    </xf>
    <xf numFmtId="0" fontId="47" fillId="12" borderId="4" xfId="0" applyFont="1" applyFill="1" applyBorder="1" applyAlignment="1">
      <alignment horizontal="center" vertical="center" wrapText="1"/>
    </xf>
    <xf numFmtId="176" fontId="48" fillId="0" borderId="4" xfId="0" applyNumberFormat="1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6" fillId="0" borderId="4" xfId="0" applyFont="1" applyFill="1" applyBorder="1" applyAlignment="1">
      <alignment horizontal="center" vertical="center"/>
    </xf>
    <xf numFmtId="0" fontId="47" fillId="12" borderId="4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7" fillId="12" borderId="4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7" fillId="12" borderId="4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7" fillId="12" borderId="4" xfId="0" applyFont="1" applyFill="1" applyBorder="1" applyAlignment="1">
      <alignment horizontal="center" vertical="center" wrapText="1"/>
    </xf>
    <xf numFmtId="0" fontId="48" fillId="0" borderId="4" xfId="0" applyFont="1" applyFill="1" applyBorder="1" applyAlignment="1">
      <alignment horizontal="left" vertical="center" wrapText="1"/>
    </xf>
    <xf numFmtId="0" fontId="9" fillId="0" borderId="0" xfId="2" applyFont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7" fillId="0" borderId="0" xfId="4" applyFont="1" applyBorder="1" applyAlignment="1">
      <alignment horizontal="left" vertical="center" wrapText="1"/>
    </xf>
    <xf numFmtId="0" fontId="18" fillId="0" borderId="0" xfId="4" applyFont="1" applyBorder="1" applyAlignment="1">
      <alignment horizontal="left" vertical="center" wrapText="1"/>
    </xf>
    <xf numFmtId="0" fontId="17" fillId="0" borderId="0" xfId="2" applyFont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31" fillId="11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16" fontId="1" fillId="0" borderId="4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5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5" fillId="2" borderId="1" xfId="5" applyFont="1" applyFill="1" applyBorder="1" applyAlignment="1" applyProtection="1">
      <alignment horizontal="center" vertical="center"/>
    </xf>
    <xf numFmtId="0" fontId="45" fillId="2" borderId="2" xfId="5" applyFont="1" applyFill="1" applyBorder="1" applyAlignment="1" applyProtection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5" fillId="2" borderId="8" xfId="0" applyFont="1" applyFill="1" applyBorder="1" applyAlignment="1">
      <alignment horizontal="left" vertical="center"/>
    </xf>
    <xf numFmtId="0" fontId="45" fillId="2" borderId="4" xfId="0" applyFont="1" applyFill="1" applyBorder="1" applyAlignment="1">
      <alignment horizontal="left" vertical="center"/>
    </xf>
    <xf numFmtId="0" fontId="45" fillId="2" borderId="7" xfId="0" applyFont="1" applyFill="1" applyBorder="1" applyAlignment="1">
      <alignment horizontal="left" vertical="center"/>
    </xf>
    <xf numFmtId="0" fontId="47" fillId="12" borderId="5" xfId="0" applyFont="1" applyFill="1" applyBorder="1" applyAlignment="1">
      <alignment horizontal="center" vertical="center" wrapText="1"/>
    </xf>
    <xf numFmtId="0" fontId="47" fillId="12" borderId="9" xfId="0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left" vertical="center" wrapText="1"/>
    </xf>
    <xf numFmtId="0" fontId="48" fillId="0" borderId="9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45" fillId="2" borderId="2" xfId="0" applyFont="1" applyFill="1" applyBorder="1" applyAlignment="1">
      <alignment horizontal="left" vertical="center"/>
    </xf>
    <xf numFmtId="0" fontId="45" fillId="2" borderId="11" xfId="0" applyFont="1" applyFill="1" applyBorder="1" applyAlignment="1">
      <alignment horizontal="left" vertical="center"/>
    </xf>
    <xf numFmtId="0" fontId="45" fillId="2" borderId="22" xfId="0" applyFont="1" applyFill="1" applyBorder="1" applyAlignment="1">
      <alignment horizontal="left" vertical="center"/>
    </xf>
    <xf numFmtId="0" fontId="47" fillId="12" borderId="4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/>
    </xf>
    <xf numFmtId="0" fontId="46" fillId="0" borderId="10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left" vertical="center"/>
    </xf>
    <xf numFmtId="0" fontId="48" fillId="0" borderId="4" xfId="0" applyFont="1" applyFill="1" applyBorder="1" applyAlignment="1">
      <alignment horizontal="left" vertical="center" wrapText="1"/>
    </xf>
    <xf numFmtId="0" fontId="47" fillId="12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left" vertical="center" wrapText="1"/>
    </xf>
    <xf numFmtId="0" fontId="45" fillId="2" borderId="23" xfId="0" applyFont="1" applyFill="1" applyBorder="1" applyAlignment="1">
      <alignment horizontal="left" vertical="center"/>
    </xf>
    <xf numFmtId="0" fontId="45" fillId="2" borderId="3" xfId="0" applyFont="1" applyFill="1" applyBorder="1" applyAlignment="1">
      <alignment horizontal="left" vertical="center"/>
    </xf>
    <xf numFmtId="0" fontId="47" fillId="12" borderId="6" xfId="0" applyFont="1" applyFill="1" applyBorder="1" applyAlignment="1">
      <alignment horizontal="center" vertical="center" wrapText="1"/>
    </xf>
    <xf numFmtId="0" fontId="56" fillId="0" borderId="4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left" vertical="center" wrapText="1"/>
    </xf>
    <xf numFmtId="0" fontId="46" fillId="0" borderId="5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/>
    </xf>
  </cellXfs>
  <cellStyles count="6">
    <cellStyle name="Norm?? 2" xfId="4"/>
    <cellStyle name="Normal 2" xfId="3"/>
    <cellStyle name="Normal_Customer Satisfaction Survey Template(Project Level)_V1.0" xfId="1"/>
    <cellStyle name="Normal_IT Service_Action_Tracking_V1.0" xfId="5"/>
    <cellStyle name="Normal_IT Service_Action_Tracking_V1.0 2" xfId="2"/>
    <cellStyle name="常规" xfId="0" builtinId="0"/>
  </cellStyles>
  <dxfs count="180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66040</xdr:rowOff>
    </xdr:from>
    <xdr:to>
      <xdr:col>1</xdr:col>
      <xdr:colOff>276860</xdr:colOff>
      <xdr:row>0</xdr:row>
      <xdr:rowOff>457200</xdr:rowOff>
    </xdr:to>
    <xdr:pic>
      <xdr:nvPicPr>
        <xdr:cNvPr id="3" name="图片 2" descr="Pactera logo-PNG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6040"/>
          <a:ext cx="1048385" cy="391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Table24417421643" displayName="Table24417421643" ref="A1:D15" totalsRowShown="0" headerRowDxfId="179" dataDxfId="177" headerRowBorderDxfId="178" tableBorderDxfId="176">
  <autoFilter ref="A1:D15"/>
  <tableColumns count="4">
    <tableColumn id="1" name="Type" dataDxfId="175" totalsRowDxfId="174"/>
    <tableColumn id="4" name="Item" dataDxfId="173" totalsRowDxfId="172"/>
    <tableColumn id="7" name="Module" dataDxfId="171" totalsRowDxfId="170"/>
    <tableColumn id="2" name="Effort (MD)" dataDxfId="169" totalsRowDxfId="1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44174216432" displayName="Table244174216432" ref="A1:D15" totalsRowShown="0" headerRowDxfId="167" dataDxfId="165" headerRowBorderDxfId="166" tableBorderDxfId="164">
  <autoFilter ref="A1:D15"/>
  <tableColumns count="4">
    <tableColumn id="1" name="Type" dataDxfId="163" totalsRowDxfId="162"/>
    <tableColumn id="4" name="Item" dataDxfId="161" totalsRowDxfId="160"/>
    <tableColumn id="7" name="Module" dataDxfId="159" totalsRowDxfId="158"/>
    <tableColumn id="2" name="Effort (MD)" dataDxfId="157" totalsRow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5" sqref="F5"/>
    </sheetView>
  </sheetViews>
  <sheetFormatPr defaultColWidth="9" defaultRowHeight="13.5" x14ac:dyDescent="0.15"/>
  <cols>
    <col min="1" max="1" width="10.625" customWidth="1"/>
    <col min="2" max="2" width="15.625" customWidth="1"/>
    <col min="3" max="5" width="18.625" customWidth="1"/>
    <col min="6" max="6" width="35.625" customWidth="1"/>
  </cols>
  <sheetData>
    <row r="1" spans="1:6" ht="36.950000000000003" customHeight="1" x14ac:dyDescent="0.15">
      <c r="A1" s="215"/>
      <c r="B1" s="215"/>
      <c r="C1" s="1" t="s">
        <v>0</v>
      </c>
      <c r="D1" s="1"/>
      <c r="E1" s="1"/>
      <c r="F1" s="2" t="s">
        <v>1</v>
      </c>
    </row>
    <row r="2" spans="1:6" ht="15.75" x14ac:dyDescent="0.15">
      <c r="A2" s="216" t="s">
        <v>2</v>
      </c>
      <c r="B2" s="217"/>
      <c r="C2" s="217"/>
      <c r="D2" s="217"/>
      <c r="E2" s="217"/>
      <c r="F2" s="217"/>
    </row>
    <row r="3" spans="1:6" x14ac:dyDescent="0.1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</row>
    <row r="4" spans="1:6" x14ac:dyDescent="0.15">
      <c r="A4" s="4">
        <v>1</v>
      </c>
      <c r="B4" s="5">
        <v>42436</v>
      </c>
      <c r="C4" s="6" t="s">
        <v>9</v>
      </c>
      <c r="D4" s="6" t="s">
        <v>10</v>
      </c>
      <c r="E4" s="6" t="s">
        <v>11</v>
      </c>
      <c r="F4" s="7" t="s">
        <v>12</v>
      </c>
    </row>
    <row r="5" spans="1:6" x14ac:dyDescent="0.15">
      <c r="A5" s="4">
        <v>1.1000000000000001</v>
      </c>
      <c r="B5" s="5"/>
      <c r="C5" s="6" t="s">
        <v>9</v>
      </c>
      <c r="D5" s="6" t="s">
        <v>10</v>
      </c>
      <c r="E5" s="6" t="s">
        <v>11</v>
      </c>
      <c r="F5" s="8"/>
    </row>
    <row r="6" spans="1:6" x14ac:dyDescent="0.15">
      <c r="A6" s="4">
        <v>1.2</v>
      </c>
      <c r="B6" s="5"/>
      <c r="C6" s="6" t="s">
        <v>9</v>
      </c>
      <c r="D6" s="6" t="s">
        <v>10</v>
      </c>
      <c r="E6" s="6" t="s">
        <v>11</v>
      </c>
      <c r="F6" s="9"/>
    </row>
    <row r="7" spans="1:6" ht="15" x14ac:dyDescent="0.15">
      <c r="A7" s="4">
        <v>1.3</v>
      </c>
      <c r="B7" s="5"/>
      <c r="C7" s="6" t="s">
        <v>9</v>
      </c>
      <c r="D7" s="6" t="s">
        <v>10</v>
      </c>
      <c r="E7" s="6" t="s">
        <v>11</v>
      </c>
      <c r="F7" s="10"/>
    </row>
    <row r="8" spans="1:6" ht="15" x14ac:dyDescent="0.15">
      <c r="A8" s="4">
        <v>1.4</v>
      </c>
      <c r="B8" s="5"/>
      <c r="C8" s="6" t="s">
        <v>9</v>
      </c>
      <c r="D8" s="6" t="s">
        <v>10</v>
      </c>
      <c r="E8" s="6" t="s">
        <v>11</v>
      </c>
      <c r="F8" s="11"/>
    </row>
    <row r="9" spans="1:6" ht="24" x14ac:dyDescent="0.15">
      <c r="A9" s="4">
        <v>1.5</v>
      </c>
      <c r="B9" s="5">
        <v>42663</v>
      </c>
      <c r="C9" s="6" t="s">
        <v>9</v>
      </c>
      <c r="D9" s="6" t="s">
        <v>10</v>
      </c>
      <c r="E9" s="6" t="s">
        <v>11</v>
      </c>
      <c r="F9" s="7" t="s">
        <v>13</v>
      </c>
    </row>
    <row r="10" spans="1:6" ht="63.75" x14ac:dyDescent="0.15">
      <c r="A10" s="12">
        <v>1.6</v>
      </c>
      <c r="B10" s="5">
        <v>42697</v>
      </c>
      <c r="C10" s="6" t="s">
        <v>14</v>
      </c>
      <c r="D10" s="6" t="s">
        <v>10</v>
      </c>
      <c r="E10" s="6" t="s">
        <v>11</v>
      </c>
      <c r="F10" s="7" t="s">
        <v>15</v>
      </c>
    </row>
    <row r="11" spans="1:6" x14ac:dyDescent="0.15">
      <c r="A11" s="12"/>
      <c r="B11" s="5"/>
      <c r="C11" s="12"/>
      <c r="D11" s="13"/>
      <c r="E11" s="13"/>
      <c r="F11" s="13"/>
    </row>
    <row r="12" spans="1:6" x14ac:dyDescent="0.15">
      <c r="A12" s="12"/>
      <c r="B12" s="5"/>
      <c r="C12" s="12"/>
      <c r="D12" s="13"/>
      <c r="E12" s="13"/>
      <c r="F12" s="13"/>
    </row>
    <row r="13" spans="1:6" x14ac:dyDescent="0.15">
      <c r="A13" s="12"/>
      <c r="B13" s="5"/>
      <c r="C13" s="12"/>
      <c r="D13" s="13"/>
      <c r="E13" s="13"/>
      <c r="F13" s="13"/>
    </row>
    <row r="14" spans="1:6" x14ac:dyDescent="0.15">
      <c r="A14" s="12"/>
      <c r="B14" s="5"/>
      <c r="C14" s="12"/>
      <c r="D14" s="13"/>
      <c r="E14" s="13"/>
      <c r="F14" s="13"/>
    </row>
    <row r="15" spans="1:6" ht="15" x14ac:dyDescent="0.15">
      <c r="A15" s="14"/>
      <c r="B15" s="15"/>
      <c r="C15" s="14"/>
      <c r="D15" s="15"/>
      <c r="E15" s="15"/>
      <c r="F15" s="15"/>
    </row>
    <row r="16" spans="1:6" ht="30" customHeight="1" x14ac:dyDescent="0.15">
      <c r="A16" s="218" t="s">
        <v>16</v>
      </c>
      <c r="B16" s="219"/>
      <c r="C16" s="219"/>
      <c r="D16" s="219"/>
      <c r="E16" s="219"/>
      <c r="F16" s="219"/>
    </row>
    <row r="17" spans="1:6" ht="15.75" x14ac:dyDescent="0.15">
      <c r="A17" s="16"/>
      <c r="B17" s="16"/>
      <c r="C17" s="16"/>
      <c r="D17" s="16"/>
      <c r="E17" s="16"/>
      <c r="F17" s="16"/>
    </row>
    <row r="18" spans="1:6" ht="15.75" x14ac:dyDescent="0.15">
      <c r="A18" s="220" t="s">
        <v>17</v>
      </c>
      <c r="B18" s="221"/>
      <c r="C18" s="221"/>
      <c r="D18" s="221"/>
      <c r="E18" s="221"/>
      <c r="F18" s="221"/>
    </row>
  </sheetData>
  <mergeCells count="4">
    <mergeCell ref="A1:B1"/>
    <mergeCell ref="A2:F2"/>
    <mergeCell ref="A16:F16"/>
    <mergeCell ref="A18:F18"/>
  </mergeCells>
  <phoneticPr fontId="2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9"/>
  <sheetViews>
    <sheetView topLeftCell="A9" workbookViewId="0">
      <selection activeCell="E7" sqref="E7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33" t="s">
        <v>32</v>
      </c>
      <c r="B2" s="256" t="s">
        <v>88</v>
      </c>
      <c r="C2" s="257"/>
      <c r="D2" s="133" t="s">
        <v>33</v>
      </c>
      <c r="E2" s="256" t="s">
        <v>10</v>
      </c>
      <c r="F2" s="257"/>
      <c r="G2" s="133" t="s">
        <v>34</v>
      </c>
      <c r="H2" s="54" t="s">
        <v>111</v>
      </c>
    </row>
    <row r="3" spans="1:15" s="136" customFormat="1" ht="25.5" customHeight="1" x14ac:dyDescent="0.15">
      <c r="A3" s="55" t="s">
        <v>35</v>
      </c>
      <c r="B3" s="256"/>
      <c r="C3" s="257"/>
      <c r="D3" s="133" t="s">
        <v>36</v>
      </c>
      <c r="E3" s="258" t="s">
        <v>134</v>
      </c>
      <c r="F3" s="259"/>
      <c r="G3" s="133" t="s">
        <v>37</v>
      </c>
      <c r="H3" s="56">
        <v>44323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54" t="s">
        <v>40</v>
      </c>
      <c r="C5" s="154" t="s">
        <v>41</v>
      </c>
      <c r="D5" s="154" t="s">
        <v>173</v>
      </c>
      <c r="E5" s="154" t="s">
        <v>174</v>
      </c>
      <c r="F5" s="154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0.73</v>
      </c>
      <c r="C6" s="141">
        <v>0.73</v>
      </c>
      <c r="D6" s="142">
        <f>B6-C6</f>
        <v>0</v>
      </c>
      <c r="E6" s="141">
        <v>0.75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133" t="s">
        <v>48</v>
      </c>
      <c r="C9" s="133" t="s">
        <v>49</v>
      </c>
      <c r="D9" s="133" t="s">
        <v>50</v>
      </c>
      <c r="E9" s="133" t="s">
        <v>51</v>
      </c>
      <c r="F9" s="131" t="s">
        <v>52</v>
      </c>
      <c r="G9" s="132"/>
      <c r="H9" s="132"/>
    </row>
    <row r="10" spans="1:15" ht="47.25" hidden="1" x14ac:dyDescent="0.15">
      <c r="A10" s="63" t="s">
        <v>85</v>
      </c>
      <c r="B10" s="64">
        <v>1</v>
      </c>
      <c r="C10" s="134" t="s">
        <v>53</v>
      </c>
      <c r="D10" s="134"/>
      <c r="E10" s="134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134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134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134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134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134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134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0.75</v>
      </c>
      <c r="C17" s="175" t="s">
        <v>53</v>
      </c>
      <c r="D17" s="72">
        <v>44316</v>
      </c>
      <c r="E17" s="69"/>
      <c r="F17" s="234"/>
      <c r="G17" s="234"/>
      <c r="H17" s="234"/>
    </row>
    <row r="18" spans="1:8" ht="14.25" x14ac:dyDescent="0.2">
      <c r="A18" s="79" t="s">
        <v>120</v>
      </c>
      <c r="B18" s="58">
        <v>0.37</v>
      </c>
      <c r="C18" s="134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0.06</v>
      </c>
      <c r="C19" s="134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134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54" t="s">
        <v>56</v>
      </c>
      <c r="C22" s="154" t="s">
        <v>57</v>
      </c>
      <c r="D22" s="154" t="s">
        <v>58</v>
      </c>
      <c r="E22" s="154" t="s">
        <v>178</v>
      </c>
      <c r="F22" s="154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87">
        <v>44319</v>
      </c>
      <c r="D23" s="87">
        <v>44323</v>
      </c>
      <c r="E23" s="73">
        <v>1</v>
      </c>
      <c r="F23" s="61" t="s">
        <v>125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87">
        <v>44319</v>
      </c>
      <c r="D24" s="87">
        <v>44323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87">
        <v>44319</v>
      </c>
      <c r="D25" s="87">
        <v>44323</v>
      </c>
      <c r="E25" s="73">
        <v>1</v>
      </c>
      <c r="F25" s="61" t="s">
        <v>125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87">
        <v>44319</v>
      </c>
      <c r="D26" s="87">
        <v>44323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54" t="s">
        <v>56</v>
      </c>
      <c r="C28" s="154" t="s">
        <v>57</v>
      </c>
      <c r="D28" s="154" t="s">
        <v>58</v>
      </c>
      <c r="E28" s="154" t="s">
        <v>178</v>
      </c>
      <c r="F28" s="154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157</v>
      </c>
      <c r="C29" s="155">
        <v>44326</v>
      </c>
      <c r="D29" s="155">
        <v>44330</v>
      </c>
      <c r="E29" s="151">
        <v>1</v>
      </c>
      <c r="F29" s="61" t="s">
        <v>125</v>
      </c>
      <c r="G29" s="290"/>
      <c r="H29" s="290"/>
    </row>
    <row r="30" spans="1:8" s="136" customFormat="1" ht="42.75" x14ac:dyDescent="0.15">
      <c r="A30" s="70">
        <v>2</v>
      </c>
      <c r="B30" s="71" t="s">
        <v>158</v>
      </c>
      <c r="C30" s="155">
        <v>44326</v>
      </c>
      <c r="D30" s="155">
        <v>44330</v>
      </c>
      <c r="E30" s="151">
        <v>1</v>
      </c>
      <c r="F30" s="61" t="s">
        <v>126</v>
      </c>
      <c r="G30" s="290"/>
      <c r="H30" s="290"/>
    </row>
    <row r="31" spans="1:8" s="136" customFormat="1" ht="57" x14ac:dyDescent="0.15">
      <c r="A31" s="70">
        <v>3</v>
      </c>
      <c r="B31" s="71" t="s">
        <v>167</v>
      </c>
      <c r="C31" s="155">
        <v>44326</v>
      </c>
      <c r="D31" s="155">
        <v>44330</v>
      </c>
      <c r="E31" s="151">
        <v>1</v>
      </c>
      <c r="F31" s="61" t="s">
        <v>125</v>
      </c>
      <c r="G31" s="152"/>
      <c r="H31" s="152"/>
    </row>
    <row r="32" spans="1:8" s="136" customFormat="1" ht="57" x14ac:dyDescent="0.15">
      <c r="A32" s="70">
        <v>4</v>
      </c>
      <c r="B32" s="71" t="s">
        <v>168</v>
      </c>
      <c r="C32" s="155">
        <v>44326</v>
      </c>
      <c r="D32" s="155">
        <v>44330</v>
      </c>
      <c r="E32" s="151">
        <v>1</v>
      </c>
      <c r="F32" s="61" t="s">
        <v>126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54" t="s">
        <v>66</v>
      </c>
      <c r="E34" s="156" t="s">
        <v>67</v>
      </c>
      <c r="F34" s="157" t="s">
        <v>179</v>
      </c>
      <c r="G34" s="154" t="s">
        <v>68</v>
      </c>
      <c r="H34" s="157" t="s">
        <v>69</v>
      </c>
    </row>
    <row r="35" spans="1:8" s="136" customFormat="1" ht="92.25" customHeight="1" x14ac:dyDescent="0.15">
      <c r="A35" s="102">
        <v>1</v>
      </c>
      <c r="B35" s="261" t="s">
        <v>170</v>
      </c>
      <c r="C35" s="262"/>
      <c r="D35" s="135" t="s">
        <v>199</v>
      </c>
      <c r="E35" s="135" t="s">
        <v>171</v>
      </c>
      <c r="F35" s="135"/>
      <c r="G35" s="104" t="s">
        <v>198</v>
      </c>
      <c r="H35" s="105">
        <v>44316</v>
      </c>
    </row>
    <row r="36" spans="1:8" s="136" customFormat="1" ht="39" customHeight="1" x14ac:dyDescent="0.15">
      <c r="A36" s="149">
        <v>2</v>
      </c>
      <c r="B36" s="300" t="s">
        <v>200</v>
      </c>
      <c r="C36" s="294"/>
      <c r="D36" s="135" t="s">
        <v>199</v>
      </c>
      <c r="E36" s="166" t="s">
        <v>201</v>
      </c>
      <c r="F36" s="138"/>
      <c r="G36" s="104" t="s">
        <v>140</v>
      </c>
      <c r="H36" s="105">
        <v>44336</v>
      </c>
    </row>
    <row r="37" spans="1:8" s="136" customFormat="1" ht="24.95" customHeight="1" x14ac:dyDescent="0.15">
      <c r="A37" s="149"/>
      <c r="B37" s="294"/>
      <c r="C37" s="294"/>
      <c r="D37" s="158"/>
      <c r="E37" s="150"/>
      <c r="F37" s="138"/>
      <c r="G37" s="159"/>
      <c r="H37" s="160"/>
    </row>
    <row r="38" spans="1:8" s="136" customFormat="1" ht="5.25" customHeight="1" x14ac:dyDescent="0.15">
      <c r="A38" s="149"/>
      <c r="B38" s="294"/>
      <c r="C38" s="294"/>
      <c r="D38" s="158"/>
      <c r="E38" s="150"/>
      <c r="F38" s="138"/>
      <c r="G38" s="159"/>
      <c r="H38" s="160"/>
    </row>
    <row r="39" spans="1:8" s="136" customFormat="1" ht="12.75" x14ac:dyDescent="0.15">
      <c r="A39" s="277" t="s">
        <v>70</v>
      </c>
      <c r="B39" s="278"/>
      <c r="C39" s="278"/>
      <c r="D39" s="278"/>
      <c r="E39" s="278"/>
      <c r="F39" s="278"/>
      <c r="G39" s="278"/>
      <c r="H39" s="279"/>
    </row>
    <row r="40" spans="1:8" s="136" customFormat="1" ht="27.75" customHeight="1" x14ac:dyDescent="0.15">
      <c r="A40" s="139" t="s">
        <v>71</v>
      </c>
      <c r="B40" s="289" t="s">
        <v>72</v>
      </c>
      <c r="C40" s="289"/>
      <c r="D40" s="154" t="s">
        <v>73</v>
      </c>
      <c r="E40" s="156" t="s">
        <v>67</v>
      </c>
      <c r="F40" s="157" t="s">
        <v>68</v>
      </c>
      <c r="G40" s="154" t="s">
        <v>59</v>
      </c>
      <c r="H40" s="157" t="s">
        <v>74</v>
      </c>
    </row>
    <row r="41" spans="1:8" s="136" customFormat="1" ht="89.25" customHeight="1" x14ac:dyDescent="0.15">
      <c r="A41" s="102">
        <v>1</v>
      </c>
      <c r="B41" s="263" t="s">
        <v>141</v>
      </c>
      <c r="C41" s="262"/>
      <c r="D41" s="106" t="s">
        <v>142</v>
      </c>
      <c r="E41" s="107" t="s">
        <v>143</v>
      </c>
      <c r="F41" s="108" t="s">
        <v>198</v>
      </c>
      <c r="G41" s="109" t="s">
        <v>144</v>
      </c>
      <c r="H41" s="105">
        <v>44316</v>
      </c>
    </row>
    <row r="42" spans="1:8" s="136" customFormat="1" ht="12.75" x14ac:dyDescent="0.15">
      <c r="A42" s="149"/>
      <c r="B42" s="294"/>
      <c r="C42" s="294"/>
      <c r="D42" s="147"/>
      <c r="E42" s="150"/>
      <c r="F42" s="138"/>
      <c r="G42" s="145"/>
      <c r="H42" s="155"/>
    </row>
    <row r="43" spans="1:8" s="136" customFormat="1" ht="12.75" x14ac:dyDescent="0.15">
      <c r="A43" s="149"/>
      <c r="B43" s="294"/>
      <c r="C43" s="294"/>
      <c r="D43" s="145"/>
      <c r="E43" s="150"/>
      <c r="F43" s="138"/>
      <c r="G43" s="145"/>
      <c r="H43" s="138"/>
    </row>
    <row r="44" spans="1:8" s="136" customFormat="1" ht="12.75" x14ac:dyDescent="0.15">
      <c r="A44" s="277" t="s">
        <v>75</v>
      </c>
      <c r="B44" s="278"/>
      <c r="C44" s="278"/>
      <c r="D44" s="278"/>
      <c r="E44" s="278"/>
      <c r="F44" s="278"/>
      <c r="G44" s="278"/>
      <c r="H44" s="279"/>
    </row>
    <row r="45" spans="1:8" s="136" customFormat="1" ht="27.75" customHeight="1" x14ac:dyDescent="0.15">
      <c r="A45" s="139" t="s">
        <v>25</v>
      </c>
      <c r="B45" s="156" t="s">
        <v>76</v>
      </c>
      <c r="C45" s="156" t="s">
        <v>77</v>
      </c>
      <c r="D45" s="156" t="s">
        <v>78</v>
      </c>
      <c r="E45" s="154" t="s">
        <v>79</v>
      </c>
      <c r="F45" s="154" t="s">
        <v>180</v>
      </c>
      <c r="G45" s="295" t="s">
        <v>80</v>
      </c>
      <c r="H45" s="281"/>
    </row>
    <row r="46" spans="1:8" s="136" customFormat="1" ht="14.25" x14ac:dyDescent="0.15">
      <c r="A46" s="116" t="s">
        <v>149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152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153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154</v>
      </c>
      <c r="B49" s="117"/>
      <c r="C49" s="117">
        <v>44277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15">
      <c r="A50" s="116" t="s">
        <v>183</v>
      </c>
      <c r="B50" s="117"/>
      <c r="C50" s="117">
        <v>44004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186</v>
      </c>
      <c r="B51" s="117"/>
      <c r="C51" s="117">
        <v>44005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184</v>
      </c>
      <c r="B52" s="117"/>
      <c r="C52" s="117">
        <v>44006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185</v>
      </c>
      <c r="B53" s="117"/>
      <c r="C53" s="117">
        <v>44007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187</v>
      </c>
      <c r="B54" s="117"/>
      <c r="C54" s="117">
        <v>44008</v>
      </c>
      <c r="D54" s="161"/>
      <c r="E54" s="162"/>
      <c r="F54" s="146" t="s">
        <v>181</v>
      </c>
      <c r="G54" s="291"/>
      <c r="H54" s="292"/>
    </row>
    <row r="55" spans="1:8" s="136" customFormat="1" ht="14.25" x14ac:dyDescent="0.3">
      <c r="A55" s="165" t="s">
        <v>188</v>
      </c>
      <c r="B55" s="117"/>
      <c r="C55" s="117">
        <v>44009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189</v>
      </c>
      <c r="B56" s="117"/>
      <c r="C56" s="117">
        <v>44010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190</v>
      </c>
      <c r="B57" s="117"/>
      <c r="C57" s="117">
        <v>44011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192</v>
      </c>
      <c r="B58" s="117"/>
      <c r="C58" s="117">
        <v>44012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193</v>
      </c>
      <c r="B59" s="117"/>
      <c r="C59" s="117">
        <v>44013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194</v>
      </c>
      <c r="B60" s="117"/>
      <c r="C60" s="117">
        <v>44014</v>
      </c>
      <c r="D60" s="161"/>
      <c r="E60" s="162"/>
      <c r="F60" s="146" t="s">
        <v>202</v>
      </c>
      <c r="G60" s="291" t="s">
        <v>203</v>
      </c>
      <c r="H60" s="292"/>
    </row>
    <row r="61" spans="1:8" s="136" customFormat="1" ht="14.25" x14ac:dyDescent="0.3">
      <c r="A61" s="165" t="s">
        <v>195</v>
      </c>
      <c r="B61" s="117"/>
      <c r="C61" s="117">
        <v>44015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3">
      <c r="A62" s="165" t="s">
        <v>196</v>
      </c>
      <c r="B62" s="117"/>
      <c r="C62" s="117">
        <v>44016</v>
      </c>
      <c r="D62" s="161"/>
      <c r="E62" s="162"/>
      <c r="F62" s="146" t="s">
        <v>181</v>
      </c>
      <c r="G62" s="291"/>
      <c r="H62" s="292"/>
    </row>
    <row r="63" spans="1:8" s="136" customFormat="1" ht="14.25" x14ac:dyDescent="0.3">
      <c r="A63" s="165" t="s">
        <v>191</v>
      </c>
      <c r="B63" s="117"/>
      <c r="C63" s="117">
        <v>44079</v>
      </c>
      <c r="D63" s="161"/>
      <c r="E63" s="162"/>
      <c r="F63" s="146" t="s">
        <v>181</v>
      </c>
      <c r="G63" s="291"/>
      <c r="H63" s="292"/>
    </row>
    <row r="64" spans="1:8" s="136" customFormat="1" ht="14.25" x14ac:dyDescent="0.15">
      <c r="A64" s="110" t="s">
        <v>156</v>
      </c>
      <c r="B64" s="111"/>
      <c r="C64" s="111">
        <v>44284</v>
      </c>
      <c r="D64" s="161"/>
      <c r="E64" s="162"/>
      <c r="F64" s="146" t="s">
        <v>181</v>
      </c>
      <c r="G64" s="291"/>
      <c r="H64" s="292"/>
    </row>
    <row r="65" spans="1:8" s="136" customFormat="1" ht="12.75" x14ac:dyDescent="0.15">
      <c r="A65" s="136" t="s">
        <v>81</v>
      </c>
    </row>
    <row r="66" spans="1:8" s="136" customFormat="1" ht="12.75" x14ac:dyDescent="0.15">
      <c r="A66" s="293" t="s">
        <v>82</v>
      </c>
      <c r="B66" s="293"/>
      <c r="C66" s="293"/>
      <c r="D66" s="293"/>
      <c r="E66" s="293"/>
      <c r="F66" s="293"/>
      <c r="G66" s="293"/>
      <c r="H66" s="293"/>
    </row>
    <row r="67" spans="1:8" s="136" customFormat="1" ht="12.75" x14ac:dyDescent="0.15">
      <c r="A67" s="293" t="s">
        <v>83</v>
      </c>
      <c r="B67" s="293"/>
      <c r="C67" s="293"/>
      <c r="D67" s="293"/>
      <c r="E67" s="293"/>
      <c r="F67" s="293"/>
      <c r="G67" s="293"/>
      <c r="H67" s="293"/>
    </row>
    <row r="68" spans="1:8" s="136" customFormat="1" ht="12.75" x14ac:dyDescent="0.15">
      <c r="A68" s="296" t="s">
        <v>182</v>
      </c>
      <c r="B68" s="296"/>
      <c r="C68" s="296"/>
      <c r="D68" s="296"/>
      <c r="E68" s="296"/>
      <c r="F68" s="296"/>
      <c r="G68" s="296"/>
      <c r="H68" s="296"/>
    </row>
    <row r="69" spans="1:8" s="136" customFormat="1" ht="12.75" x14ac:dyDescent="0.15">
      <c r="A69" s="296" t="s">
        <v>84</v>
      </c>
      <c r="B69" s="293"/>
      <c r="C69" s="293"/>
      <c r="D69" s="293"/>
      <c r="E69" s="293"/>
      <c r="F69" s="293"/>
      <c r="G69" s="293"/>
      <c r="H69" s="293"/>
    </row>
  </sheetData>
  <mergeCells count="67"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B37:C37"/>
    <mergeCell ref="G25:H25"/>
    <mergeCell ref="G26:H26"/>
    <mergeCell ref="A27:H27"/>
    <mergeCell ref="G28:H28"/>
    <mergeCell ref="G29:H29"/>
    <mergeCell ref="G30:H30"/>
    <mergeCell ref="G32:H32"/>
    <mergeCell ref="A33:H33"/>
    <mergeCell ref="B34:C34"/>
    <mergeCell ref="B35:C35"/>
    <mergeCell ref="B36:C36"/>
    <mergeCell ref="G49:H49"/>
    <mergeCell ref="B38:C38"/>
    <mergeCell ref="A39:H39"/>
    <mergeCell ref="B40:C40"/>
    <mergeCell ref="B41:C41"/>
    <mergeCell ref="B42:C42"/>
    <mergeCell ref="B43:C43"/>
    <mergeCell ref="A44:H44"/>
    <mergeCell ref="G45:H45"/>
    <mergeCell ref="G46:H46"/>
    <mergeCell ref="G47:H47"/>
    <mergeCell ref="G48:H48"/>
    <mergeCell ref="G50:H50"/>
    <mergeCell ref="G51:H51"/>
    <mergeCell ref="G52:H52"/>
    <mergeCell ref="G53:H53"/>
    <mergeCell ref="G54:H54"/>
    <mergeCell ref="G64:H64"/>
    <mergeCell ref="A66:H66"/>
    <mergeCell ref="A67:H67"/>
    <mergeCell ref="A68:H68"/>
    <mergeCell ref="A69:H69"/>
    <mergeCell ref="G61:H61"/>
    <mergeCell ref="G62:H62"/>
    <mergeCell ref="G63:H63"/>
    <mergeCell ref="G55:H55"/>
    <mergeCell ref="G56:H56"/>
    <mergeCell ref="G57:H57"/>
    <mergeCell ref="G58:H58"/>
    <mergeCell ref="G59:H59"/>
    <mergeCell ref="G60:H60"/>
  </mergeCells>
  <phoneticPr fontId="23" type="noConversion"/>
  <conditionalFormatting sqref="D6:D7">
    <cfRule type="cellIs" dxfId="100" priority="16" operator="lessThan">
      <formula>0.05</formula>
    </cfRule>
    <cfRule type="cellIs" dxfId="99" priority="17" operator="greaterThan">
      <formula>0.15</formula>
    </cfRule>
  </conditionalFormatting>
  <conditionalFormatting sqref="F46 F49 F52 F55 F58 F61 F64">
    <cfRule type="cellIs" dxfId="98" priority="14" operator="equal">
      <formula>"high"</formula>
    </cfRule>
    <cfRule type="containsText" dxfId="97" priority="15" operator="containsText" text="medium">
      <formula>NOT(ISERROR(SEARCH("medium",F46)))</formula>
    </cfRule>
  </conditionalFormatting>
  <conditionalFormatting sqref="F47:F48 F50:F51 F53:F54 F56:F57 F59:F60 F62:F63">
    <cfRule type="cellIs" dxfId="96" priority="12" operator="equal">
      <formula>"high"</formula>
    </cfRule>
    <cfRule type="containsText" dxfId="95" priority="13" operator="containsText" text="medium">
      <formula>NOT(ISERROR(SEARCH("medium",F47)))</formula>
    </cfRule>
  </conditionalFormatting>
  <conditionalFormatting sqref="F6">
    <cfRule type="cellIs" dxfId="94" priority="11" operator="lessThan">
      <formula>0.01</formula>
    </cfRule>
  </conditionalFormatting>
  <conditionalFormatting sqref="B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{6C615202-7BE1-4B7C-80EC-1E1FA0FFFA47}</x14:id>
        </ext>
      </extLst>
    </cfRule>
  </conditionalFormatting>
  <conditionalFormatting sqref="C20">
    <cfRule type="iconSet" priority="5">
      <iconSet>
        <cfvo type="percent" val="0"/>
        <cfvo type="percent" val="33"/>
        <cfvo type="percent" val="67"/>
      </iconSet>
    </cfRule>
  </conditionalFormatting>
  <conditionalFormatting sqref="C11:C19">
    <cfRule type="iconSet" priority="9">
      <iconSet>
        <cfvo type="percent" val="0"/>
        <cfvo type="percent" val="33"/>
        <cfvo type="percent" val="67"/>
      </iconSet>
    </cfRule>
  </conditionalFormatting>
  <conditionalFormatting sqref="B10:B2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{A0FD554B-7162-4536-B827-B55D3E8206E0}</x14:id>
        </ext>
      </extLst>
    </cfRule>
  </conditionalFormatting>
  <dataValidations count="7">
    <dataValidation type="list" allowBlank="1" showInputMessage="1" showErrorMessage="1" sqref="F46:F64">
      <formula1>"high,medium,low"</formula1>
    </dataValidation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F41:F43 G35:G38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3:E26">
      <formula1>"0%, 100%"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15202-7BE1-4B7C-80EC-1E1FA0FFF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0FD554B-7162-4536-B827-B55D3E820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  <x14:conditionalFormatting xmlns:xm="http://schemas.microsoft.com/office/excel/2006/main">
          <x14:cfRule type="containsText" priority="2" operator="containsText" text="Green" id="{8204D76A-D179-458A-8C85-2B9AECD472A1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3" operator="containsText" text="Yellow" id="{780FE667-719A-4DB7-B646-441CF059E7E4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4" operator="containsText" text="Red" id="{98DE8F2B-E31C-41FC-A990-7C06B6B66587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9"/>
  <sheetViews>
    <sheetView workbookViewId="0">
      <selection activeCell="E23" sqref="E23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69" t="s">
        <v>32</v>
      </c>
      <c r="B2" s="256" t="s">
        <v>88</v>
      </c>
      <c r="C2" s="257"/>
      <c r="D2" s="169" t="s">
        <v>33</v>
      </c>
      <c r="E2" s="256" t="s">
        <v>10</v>
      </c>
      <c r="F2" s="257"/>
      <c r="G2" s="169" t="s">
        <v>34</v>
      </c>
      <c r="H2" s="54" t="s">
        <v>111</v>
      </c>
    </row>
    <row r="3" spans="1:15" s="136" customFormat="1" ht="25.5" customHeight="1" x14ac:dyDescent="0.15">
      <c r="A3" s="55" t="s">
        <v>35</v>
      </c>
      <c r="B3" s="256"/>
      <c r="C3" s="257"/>
      <c r="D3" s="169" t="s">
        <v>36</v>
      </c>
      <c r="E3" s="258" t="s">
        <v>134</v>
      </c>
      <c r="F3" s="259"/>
      <c r="G3" s="169" t="s">
        <v>37</v>
      </c>
      <c r="H3" s="56">
        <v>44332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74" t="s">
        <v>40</v>
      </c>
      <c r="C5" s="174" t="s">
        <v>41</v>
      </c>
      <c r="D5" s="174" t="s">
        <v>173</v>
      </c>
      <c r="E5" s="174" t="s">
        <v>174</v>
      </c>
      <c r="F5" s="174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0.75</v>
      </c>
      <c r="C6" s="141">
        <v>0.75</v>
      </c>
      <c r="D6" s="142">
        <f>B6-C6</f>
        <v>0</v>
      </c>
      <c r="E6" s="141">
        <v>0.77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169" t="s">
        <v>48</v>
      </c>
      <c r="C9" s="169" t="s">
        <v>49</v>
      </c>
      <c r="D9" s="169" t="s">
        <v>50</v>
      </c>
      <c r="E9" s="169" t="s">
        <v>51</v>
      </c>
      <c r="F9" s="167" t="s">
        <v>52</v>
      </c>
      <c r="G9" s="170"/>
      <c r="H9" s="170"/>
    </row>
    <row r="10" spans="1:15" ht="47.25" hidden="1" x14ac:dyDescent="0.15">
      <c r="A10" s="63" t="s">
        <v>85</v>
      </c>
      <c r="B10" s="64">
        <v>1</v>
      </c>
      <c r="C10" s="168" t="s">
        <v>53</v>
      </c>
      <c r="D10" s="168"/>
      <c r="E10" s="168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168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168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168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168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168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168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0.95</v>
      </c>
      <c r="C17" s="168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0.48</v>
      </c>
      <c r="C18" s="168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0.1</v>
      </c>
      <c r="C19" s="168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168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74" t="s">
        <v>56</v>
      </c>
      <c r="C22" s="174" t="s">
        <v>57</v>
      </c>
      <c r="D22" s="174" t="s">
        <v>58</v>
      </c>
      <c r="E22" s="174" t="s">
        <v>178</v>
      </c>
      <c r="F22" s="174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44326</v>
      </c>
      <c r="D23" s="184">
        <v>44330</v>
      </c>
      <c r="E23" s="73">
        <v>1</v>
      </c>
      <c r="F23" s="61" t="s">
        <v>125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44326</v>
      </c>
      <c r="D24" s="184">
        <v>44330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44326</v>
      </c>
      <c r="D25" s="184">
        <v>44330</v>
      </c>
      <c r="E25" s="73">
        <v>1</v>
      </c>
      <c r="F25" s="61" t="s">
        <v>125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44326</v>
      </c>
      <c r="D26" s="184">
        <v>44330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74" t="s">
        <v>56</v>
      </c>
      <c r="C28" s="174" t="s">
        <v>57</v>
      </c>
      <c r="D28" s="174" t="s">
        <v>58</v>
      </c>
      <c r="E28" s="174" t="s">
        <v>178</v>
      </c>
      <c r="F28" s="174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44333</v>
      </c>
      <c r="D29" s="184">
        <v>44337</v>
      </c>
      <c r="E29" s="151">
        <v>1</v>
      </c>
      <c r="F29" s="61" t="s">
        <v>125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44333</v>
      </c>
      <c r="D30" s="184">
        <v>44337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44333</v>
      </c>
      <c r="D31" s="184">
        <v>44337</v>
      </c>
      <c r="E31" s="151">
        <v>1</v>
      </c>
      <c r="F31" s="61" t="s">
        <v>208</v>
      </c>
      <c r="G31" s="172"/>
      <c r="H31" s="172"/>
    </row>
    <row r="32" spans="1:8" s="136" customFormat="1" ht="42.75" x14ac:dyDescent="0.15">
      <c r="A32" s="70">
        <v>4</v>
      </c>
      <c r="B32" s="71" t="s">
        <v>207</v>
      </c>
      <c r="C32" s="184">
        <v>44333</v>
      </c>
      <c r="D32" s="184">
        <v>44337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74" t="s">
        <v>66</v>
      </c>
      <c r="E34" s="156" t="s">
        <v>67</v>
      </c>
      <c r="F34" s="157" t="s">
        <v>179</v>
      </c>
      <c r="G34" s="174" t="s">
        <v>68</v>
      </c>
      <c r="H34" s="157" t="s">
        <v>69</v>
      </c>
    </row>
    <row r="35" spans="1:8" s="136" customFormat="1" ht="92.25" customHeight="1" x14ac:dyDescent="0.15">
      <c r="A35" s="102">
        <v>1</v>
      </c>
      <c r="B35" s="261" t="s">
        <v>170</v>
      </c>
      <c r="C35" s="262"/>
      <c r="D35" s="171" t="s">
        <v>129</v>
      </c>
      <c r="E35" s="171" t="s">
        <v>171</v>
      </c>
      <c r="F35" s="171"/>
      <c r="G35" s="104" t="s">
        <v>198</v>
      </c>
      <c r="H35" s="105">
        <v>44316</v>
      </c>
    </row>
    <row r="36" spans="1:8" s="136" customFormat="1" ht="39" customHeight="1" x14ac:dyDescent="0.15">
      <c r="A36" s="149">
        <v>2</v>
      </c>
      <c r="B36" s="300" t="s">
        <v>200</v>
      </c>
      <c r="C36" s="294"/>
      <c r="D36" s="171" t="s">
        <v>129</v>
      </c>
      <c r="E36" s="166" t="s">
        <v>201</v>
      </c>
      <c r="F36" s="138"/>
      <c r="G36" s="104" t="s">
        <v>140</v>
      </c>
      <c r="H36" s="105">
        <v>44336</v>
      </c>
    </row>
    <row r="37" spans="1:8" s="136" customFormat="1" ht="24.95" customHeight="1" x14ac:dyDescent="0.15">
      <c r="A37" s="149"/>
      <c r="B37" s="294"/>
      <c r="C37" s="294"/>
      <c r="D37" s="173"/>
      <c r="E37" s="150"/>
      <c r="F37" s="138"/>
      <c r="G37" s="159"/>
      <c r="H37" s="160"/>
    </row>
    <row r="38" spans="1:8" s="136" customFormat="1" ht="5.25" customHeight="1" x14ac:dyDescent="0.15">
      <c r="A38" s="149"/>
      <c r="B38" s="294"/>
      <c r="C38" s="294"/>
      <c r="D38" s="173"/>
      <c r="E38" s="150"/>
      <c r="F38" s="138"/>
      <c r="G38" s="159"/>
      <c r="H38" s="160"/>
    </row>
    <row r="39" spans="1:8" s="136" customFormat="1" ht="12.75" x14ac:dyDescent="0.15">
      <c r="A39" s="277" t="s">
        <v>70</v>
      </c>
      <c r="B39" s="278"/>
      <c r="C39" s="278"/>
      <c r="D39" s="278"/>
      <c r="E39" s="278"/>
      <c r="F39" s="278"/>
      <c r="G39" s="278"/>
      <c r="H39" s="279"/>
    </row>
    <row r="40" spans="1:8" s="136" customFormat="1" ht="27.75" customHeight="1" x14ac:dyDescent="0.15">
      <c r="A40" s="139" t="s">
        <v>71</v>
      </c>
      <c r="B40" s="289" t="s">
        <v>72</v>
      </c>
      <c r="C40" s="289"/>
      <c r="D40" s="174" t="s">
        <v>73</v>
      </c>
      <c r="E40" s="156" t="s">
        <v>67</v>
      </c>
      <c r="F40" s="157" t="s">
        <v>68</v>
      </c>
      <c r="G40" s="174" t="s">
        <v>59</v>
      </c>
      <c r="H40" s="157" t="s">
        <v>74</v>
      </c>
    </row>
    <row r="41" spans="1:8" s="136" customFormat="1" ht="89.25" customHeight="1" x14ac:dyDescent="0.15">
      <c r="A41" s="102">
        <v>1</v>
      </c>
      <c r="B41" s="263" t="s">
        <v>141</v>
      </c>
      <c r="C41" s="262"/>
      <c r="D41" s="106" t="s">
        <v>142</v>
      </c>
      <c r="E41" s="107" t="s">
        <v>143</v>
      </c>
      <c r="F41" s="108" t="s">
        <v>198</v>
      </c>
      <c r="G41" s="109" t="s">
        <v>144</v>
      </c>
      <c r="H41" s="105">
        <v>44316</v>
      </c>
    </row>
    <row r="42" spans="1:8" s="136" customFormat="1" ht="12.75" x14ac:dyDescent="0.15">
      <c r="A42" s="149"/>
      <c r="B42" s="294"/>
      <c r="C42" s="294"/>
      <c r="D42" s="147"/>
      <c r="E42" s="150"/>
      <c r="F42" s="138"/>
      <c r="G42" s="145"/>
      <c r="H42" s="155"/>
    </row>
    <row r="43" spans="1:8" s="136" customFormat="1" ht="12.75" x14ac:dyDescent="0.15">
      <c r="A43" s="149"/>
      <c r="B43" s="294"/>
      <c r="C43" s="294"/>
      <c r="D43" s="145"/>
      <c r="E43" s="150"/>
      <c r="F43" s="138"/>
      <c r="G43" s="145"/>
      <c r="H43" s="138"/>
    </row>
    <row r="44" spans="1:8" s="136" customFormat="1" ht="12.75" x14ac:dyDescent="0.15">
      <c r="A44" s="277" t="s">
        <v>75</v>
      </c>
      <c r="B44" s="278"/>
      <c r="C44" s="278"/>
      <c r="D44" s="278"/>
      <c r="E44" s="278"/>
      <c r="F44" s="278"/>
      <c r="G44" s="278"/>
      <c r="H44" s="279"/>
    </row>
    <row r="45" spans="1:8" s="136" customFormat="1" ht="27.75" customHeight="1" x14ac:dyDescent="0.15">
      <c r="A45" s="139" t="s">
        <v>25</v>
      </c>
      <c r="B45" s="156" t="s">
        <v>76</v>
      </c>
      <c r="C45" s="156" t="s">
        <v>77</v>
      </c>
      <c r="D45" s="156" t="s">
        <v>78</v>
      </c>
      <c r="E45" s="174" t="s">
        <v>79</v>
      </c>
      <c r="F45" s="174" t="s">
        <v>180</v>
      </c>
      <c r="G45" s="295" t="s">
        <v>80</v>
      </c>
      <c r="H45" s="281"/>
    </row>
    <row r="46" spans="1:8" s="136" customFormat="1" ht="14.25" x14ac:dyDescent="0.15">
      <c r="A46" s="116" t="s">
        <v>149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152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153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154</v>
      </c>
      <c r="B49" s="117"/>
      <c r="C49" s="117">
        <v>44277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15">
      <c r="A50" s="116" t="s">
        <v>183</v>
      </c>
      <c r="B50" s="117"/>
      <c r="C50" s="117">
        <v>44004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186</v>
      </c>
      <c r="B51" s="117"/>
      <c r="C51" s="117">
        <v>44005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184</v>
      </c>
      <c r="B52" s="117"/>
      <c r="C52" s="117">
        <v>44006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185</v>
      </c>
      <c r="B53" s="117"/>
      <c r="C53" s="117">
        <v>44007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187</v>
      </c>
      <c r="B54" s="117"/>
      <c r="C54" s="117">
        <v>44008</v>
      </c>
      <c r="D54" s="161"/>
      <c r="E54" s="162"/>
      <c r="F54" s="146" t="s">
        <v>181</v>
      </c>
      <c r="G54" s="291"/>
      <c r="H54" s="292"/>
    </row>
    <row r="55" spans="1:8" s="136" customFormat="1" ht="14.25" x14ac:dyDescent="0.3">
      <c r="A55" s="165" t="s">
        <v>188</v>
      </c>
      <c r="B55" s="117"/>
      <c r="C55" s="117">
        <v>44009</v>
      </c>
      <c r="D55" s="161"/>
      <c r="E55" s="162"/>
      <c r="F55" s="146" t="s">
        <v>197</v>
      </c>
      <c r="G55" s="291"/>
      <c r="H55" s="292"/>
    </row>
    <row r="56" spans="1:8" s="136" customFormat="1" ht="14.25" x14ac:dyDescent="0.3">
      <c r="A56" s="165" t="s">
        <v>189</v>
      </c>
      <c r="B56" s="117"/>
      <c r="C56" s="117">
        <v>44010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190</v>
      </c>
      <c r="B57" s="117"/>
      <c r="C57" s="117">
        <v>44011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192</v>
      </c>
      <c r="B58" s="117"/>
      <c r="C58" s="117">
        <v>44012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193</v>
      </c>
      <c r="B59" s="117"/>
      <c r="C59" s="117">
        <v>44013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194</v>
      </c>
      <c r="B60" s="117"/>
      <c r="C60" s="117">
        <v>44014</v>
      </c>
      <c r="D60" s="161"/>
      <c r="E60" s="162"/>
      <c r="F60" s="146" t="s">
        <v>202</v>
      </c>
      <c r="G60" s="291" t="s">
        <v>203</v>
      </c>
      <c r="H60" s="292"/>
    </row>
    <row r="61" spans="1:8" s="136" customFormat="1" ht="14.25" x14ac:dyDescent="0.3">
      <c r="A61" s="165" t="s">
        <v>195</v>
      </c>
      <c r="B61" s="117"/>
      <c r="C61" s="117">
        <v>44015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3">
      <c r="A62" s="165" t="s">
        <v>196</v>
      </c>
      <c r="B62" s="117"/>
      <c r="C62" s="117">
        <v>44016</v>
      </c>
      <c r="D62" s="161"/>
      <c r="E62" s="162"/>
      <c r="F62" s="146" t="s">
        <v>181</v>
      </c>
      <c r="G62" s="291"/>
      <c r="H62" s="292"/>
    </row>
    <row r="63" spans="1:8" s="136" customFormat="1" ht="14.25" x14ac:dyDescent="0.3">
      <c r="A63" s="165" t="s">
        <v>191</v>
      </c>
      <c r="B63" s="117"/>
      <c r="C63" s="117">
        <v>44079</v>
      </c>
      <c r="D63" s="161"/>
      <c r="E63" s="162"/>
      <c r="F63" s="146" t="s">
        <v>181</v>
      </c>
      <c r="G63" s="291"/>
      <c r="H63" s="292"/>
    </row>
    <row r="64" spans="1:8" s="136" customFormat="1" ht="14.25" x14ac:dyDescent="0.15">
      <c r="A64" s="110" t="s">
        <v>156</v>
      </c>
      <c r="B64" s="111"/>
      <c r="C64" s="111">
        <v>44284</v>
      </c>
      <c r="D64" s="161"/>
      <c r="E64" s="162"/>
      <c r="F64" s="146" t="s">
        <v>181</v>
      </c>
      <c r="G64" s="291"/>
      <c r="H64" s="292"/>
    </row>
    <row r="65" spans="1:8" s="136" customFormat="1" ht="12.75" x14ac:dyDescent="0.15">
      <c r="A65" s="136" t="s">
        <v>81</v>
      </c>
    </row>
    <row r="66" spans="1:8" s="136" customFormat="1" ht="12.75" x14ac:dyDescent="0.15">
      <c r="A66" s="293" t="s">
        <v>82</v>
      </c>
      <c r="B66" s="293"/>
      <c r="C66" s="293"/>
      <c r="D66" s="293"/>
      <c r="E66" s="293"/>
      <c r="F66" s="293"/>
      <c r="G66" s="293"/>
      <c r="H66" s="293"/>
    </row>
    <row r="67" spans="1:8" s="136" customFormat="1" ht="12.75" x14ac:dyDescent="0.15">
      <c r="A67" s="293" t="s">
        <v>83</v>
      </c>
      <c r="B67" s="293"/>
      <c r="C67" s="293"/>
      <c r="D67" s="293"/>
      <c r="E67" s="293"/>
      <c r="F67" s="293"/>
      <c r="G67" s="293"/>
      <c r="H67" s="293"/>
    </row>
    <row r="68" spans="1:8" s="136" customFormat="1" ht="12.75" x14ac:dyDescent="0.15">
      <c r="A68" s="296" t="s">
        <v>182</v>
      </c>
      <c r="B68" s="296"/>
      <c r="C68" s="296"/>
      <c r="D68" s="296"/>
      <c r="E68" s="296"/>
      <c r="F68" s="296"/>
      <c r="G68" s="296"/>
      <c r="H68" s="296"/>
    </row>
    <row r="69" spans="1:8" s="136" customFormat="1" ht="12.75" x14ac:dyDescent="0.15">
      <c r="A69" s="296" t="s">
        <v>84</v>
      </c>
      <c r="B69" s="293"/>
      <c r="C69" s="293"/>
      <c r="D69" s="293"/>
      <c r="E69" s="293"/>
      <c r="F69" s="293"/>
      <c r="G69" s="293"/>
      <c r="H69" s="293"/>
    </row>
  </sheetData>
  <mergeCells count="67">
    <mergeCell ref="A69:H69"/>
    <mergeCell ref="F16:H16"/>
    <mergeCell ref="G62:H62"/>
    <mergeCell ref="G63:H63"/>
    <mergeCell ref="G64:H64"/>
    <mergeCell ref="A66:H66"/>
    <mergeCell ref="A67:H67"/>
    <mergeCell ref="A68:H68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A44:H44"/>
    <mergeCell ref="G45:H45"/>
    <mergeCell ref="G46:H46"/>
    <mergeCell ref="G47:H47"/>
    <mergeCell ref="G48:H48"/>
    <mergeCell ref="G49:H49"/>
    <mergeCell ref="B43:C43"/>
    <mergeCell ref="G32:H32"/>
    <mergeCell ref="A33:H33"/>
    <mergeCell ref="B34:C34"/>
    <mergeCell ref="B35:C35"/>
    <mergeCell ref="B36:C36"/>
    <mergeCell ref="B37:C37"/>
    <mergeCell ref="B38:C38"/>
    <mergeCell ref="A39:H39"/>
    <mergeCell ref="B40:C40"/>
    <mergeCell ref="B41:C41"/>
    <mergeCell ref="B42:C42"/>
    <mergeCell ref="G30:H30"/>
    <mergeCell ref="F19:H19"/>
    <mergeCell ref="F20:H20"/>
    <mergeCell ref="A21:H21"/>
    <mergeCell ref="G22:H22"/>
    <mergeCell ref="G23:H23"/>
    <mergeCell ref="G24:H24"/>
    <mergeCell ref="G25:H25"/>
    <mergeCell ref="G26:H26"/>
    <mergeCell ref="A27:H27"/>
    <mergeCell ref="G28:H28"/>
    <mergeCell ref="G29:H29"/>
    <mergeCell ref="F13:H13"/>
    <mergeCell ref="F14:H14"/>
    <mergeCell ref="F15:H15"/>
    <mergeCell ref="F17:H17"/>
    <mergeCell ref="F18:H18"/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</mergeCells>
  <phoneticPr fontId="23" type="noConversion"/>
  <conditionalFormatting sqref="D6:D7">
    <cfRule type="cellIs" dxfId="90" priority="29" operator="lessThan">
      <formula>0.05</formula>
    </cfRule>
    <cfRule type="cellIs" dxfId="89" priority="30" operator="greaterThan">
      <formula>0.15</formula>
    </cfRule>
  </conditionalFormatting>
  <conditionalFormatting sqref="F46 F49 F52 F55 F58 F61 F64">
    <cfRule type="cellIs" dxfId="88" priority="27" operator="equal">
      <formula>"high"</formula>
    </cfRule>
    <cfRule type="containsText" dxfId="87" priority="28" operator="containsText" text="medium">
      <formula>NOT(ISERROR(SEARCH("medium",F46)))</formula>
    </cfRule>
  </conditionalFormatting>
  <conditionalFormatting sqref="F47:F48 F50:F51 F53:F54 F56:F57 F59:F60 F62:F63">
    <cfRule type="cellIs" dxfId="86" priority="25" operator="equal">
      <formula>"high"</formula>
    </cfRule>
    <cfRule type="containsText" dxfId="85" priority="26" operator="containsText" text="medium">
      <formula>NOT(ISERROR(SEARCH("medium",F47)))</formula>
    </cfRule>
  </conditionalFormatting>
  <conditionalFormatting sqref="F6">
    <cfRule type="cellIs" dxfId="84" priority="24" operator="lessThan">
      <formula>0.01</formula>
    </cfRule>
  </conditionalFormatting>
  <conditionalFormatting sqref="B1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{3F0A53B5-8637-467E-B253-B1C435E8E87F}</x14:id>
        </ext>
      </extLst>
    </cfRule>
  </conditionalFormatting>
  <conditionalFormatting sqref="C20">
    <cfRule type="iconSet" priority="18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22">
      <iconSet>
        <cfvo type="percent" val="0"/>
        <cfvo type="percent" val="33"/>
        <cfvo type="percent" val="67"/>
      </iconSet>
    </cfRule>
  </conditionalFormatting>
  <conditionalFormatting sqref="C16">
    <cfRule type="iconSet" priority="4">
      <iconSet>
        <cfvo type="percent" val="0"/>
        <cfvo type="percent" val="33"/>
        <cfvo type="percent" val="67"/>
      </iconSet>
    </cfRule>
  </conditionalFormatting>
  <conditionalFormatting sqref="B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{5172A0B5-E132-4663-A3EE-C93867A2020B}</x14:id>
        </ext>
      </extLst>
    </cfRule>
  </conditionalFormatting>
  <conditionalFormatting sqref="B10:B15 B17:B20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{59CD636B-D197-42FB-90CC-92EEBA61F830}</x14:id>
        </ext>
      </extLst>
    </cfRule>
  </conditionalFormatting>
  <dataValidations count="7">
    <dataValidation type="list" allowBlank="1" showInputMessage="1" showErrorMessage="1" sqref="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F41:F43 G35:G38">
      <formula1>"Open, Pending, Closed"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F46:F64">
      <formula1>"high,medium,low"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A53B5-8637-467E-B253-B1C435E8E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172A0B5-E132-4663-A3EE-C93867A20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59CD636B-D197-42FB-90CC-92EEBA61F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15" operator="containsText" text="Green" id="{D131FCCB-47C0-4841-80F7-CDDFEFF5BC49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16" operator="containsText" text="Yellow" id="{A56A9845-7916-4D67-9981-A39CD0CBDA25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17" operator="containsText" text="Red" id="{13AEEE04-A2E0-48F4-90E5-E125211643FA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6" operator="containsText" text="Green" id="{BF51579C-384A-4F87-9044-B59EA366855F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7" operator="containsText" text="Yellow" id="{2CE75041-88CD-4E03-92BF-57A0D48B4B30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8" operator="containsText" text="Red" id="{385F3C03-E923-4F3C-9887-0C35F03B7B70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9"/>
  <sheetViews>
    <sheetView topLeftCell="A5" workbookViewId="0">
      <selection activeCell="A35" sqref="A35:XFD35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78" t="s">
        <v>32</v>
      </c>
      <c r="B2" s="256" t="s">
        <v>209</v>
      </c>
      <c r="C2" s="257"/>
      <c r="D2" s="178" t="s">
        <v>33</v>
      </c>
      <c r="E2" s="256" t="s">
        <v>10</v>
      </c>
      <c r="F2" s="257"/>
      <c r="G2" s="178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178" t="s">
        <v>36</v>
      </c>
      <c r="E3" s="258" t="s">
        <v>134</v>
      </c>
      <c r="F3" s="259"/>
      <c r="G3" s="178" t="s">
        <v>37</v>
      </c>
      <c r="H3" s="56">
        <v>44338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83" t="s">
        <v>40</v>
      </c>
      <c r="C5" s="183" t="s">
        <v>41</v>
      </c>
      <c r="D5" s="183" t="s">
        <v>173</v>
      </c>
      <c r="E5" s="183" t="s">
        <v>174</v>
      </c>
      <c r="F5" s="183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0.77</v>
      </c>
      <c r="C6" s="141">
        <v>0.77</v>
      </c>
      <c r="D6" s="142">
        <f>B6-C6</f>
        <v>0</v>
      </c>
      <c r="E6" s="141">
        <v>0.79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178" t="s">
        <v>48</v>
      </c>
      <c r="C9" s="178" t="s">
        <v>49</v>
      </c>
      <c r="D9" s="178" t="s">
        <v>50</v>
      </c>
      <c r="E9" s="178" t="s">
        <v>51</v>
      </c>
      <c r="F9" s="176" t="s">
        <v>52</v>
      </c>
      <c r="G9" s="177"/>
      <c r="H9" s="177"/>
    </row>
    <row r="10" spans="1:15" ht="47.25" hidden="1" x14ac:dyDescent="0.15">
      <c r="A10" s="63" t="s">
        <v>85</v>
      </c>
      <c r="B10" s="64">
        <v>1</v>
      </c>
      <c r="C10" s="179" t="s">
        <v>53</v>
      </c>
      <c r="D10" s="179"/>
      <c r="E10" s="179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179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179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179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179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179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179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179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0.57999999999999996</v>
      </c>
      <c r="C18" s="179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0.17</v>
      </c>
      <c r="C19" s="179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179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83" t="s">
        <v>56</v>
      </c>
      <c r="C22" s="183" t="s">
        <v>57</v>
      </c>
      <c r="D22" s="183" t="s">
        <v>58</v>
      </c>
      <c r="E22" s="183" t="s">
        <v>178</v>
      </c>
      <c r="F22" s="183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44333</v>
      </c>
      <c r="D23" s="184">
        <v>44337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44333</v>
      </c>
      <c r="D24" s="184">
        <v>44337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44333</v>
      </c>
      <c r="D25" s="184">
        <v>44337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44333</v>
      </c>
      <c r="D26" s="184">
        <v>44337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83" t="s">
        <v>56</v>
      </c>
      <c r="C28" s="183" t="s">
        <v>57</v>
      </c>
      <c r="D28" s="183" t="s">
        <v>58</v>
      </c>
      <c r="E28" s="183" t="s">
        <v>178</v>
      </c>
      <c r="F28" s="183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44340</v>
      </c>
      <c r="D29" s="184">
        <v>44344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44340</v>
      </c>
      <c r="D30" s="184">
        <v>44344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44340</v>
      </c>
      <c r="D31" s="184">
        <v>44344</v>
      </c>
      <c r="E31" s="151">
        <v>1</v>
      </c>
      <c r="F31" s="61" t="s">
        <v>208</v>
      </c>
      <c r="G31" s="182"/>
      <c r="H31" s="182"/>
    </row>
    <row r="32" spans="1:8" s="136" customFormat="1" ht="42.75" x14ac:dyDescent="0.15">
      <c r="A32" s="70">
        <v>4</v>
      </c>
      <c r="B32" s="71" t="s">
        <v>207</v>
      </c>
      <c r="C32" s="184">
        <v>44340</v>
      </c>
      <c r="D32" s="184">
        <v>44344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83" t="s">
        <v>66</v>
      </c>
      <c r="E34" s="156" t="s">
        <v>67</v>
      </c>
      <c r="F34" s="157" t="s">
        <v>179</v>
      </c>
      <c r="G34" s="183" t="s">
        <v>68</v>
      </c>
      <c r="H34" s="157" t="s">
        <v>69</v>
      </c>
    </row>
    <row r="35" spans="1:8" s="136" customFormat="1" ht="92.25" customHeight="1" x14ac:dyDescent="0.15">
      <c r="A35" s="102">
        <v>1</v>
      </c>
      <c r="B35" s="261" t="s">
        <v>170</v>
      </c>
      <c r="C35" s="262"/>
      <c r="D35" s="180" t="s">
        <v>129</v>
      </c>
      <c r="E35" s="180" t="s">
        <v>171</v>
      </c>
      <c r="F35" s="180"/>
      <c r="G35" s="104" t="s">
        <v>198</v>
      </c>
      <c r="H35" s="105">
        <v>44316</v>
      </c>
    </row>
    <row r="36" spans="1:8" s="136" customFormat="1" ht="39" customHeight="1" x14ac:dyDescent="0.15">
      <c r="A36" s="149">
        <v>2</v>
      </c>
      <c r="B36" s="300" t="s">
        <v>200</v>
      </c>
      <c r="C36" s="294"/>
      <c r="D36" s="180" t="s">
        <v>129</v>
      </c>
      <c r="E36" s="166" t="s">
        <v>201</v>
      </c>
      <c r="F36" s="138"/>
      <c r="G36" s="104" t="s">
        <v>140</v>
      </c>
      <c r="H36" s="105">
        <v>44336</v>
      </c>
    </row>
    <row r="37" spans="1:8" s="136" customFormat="1" ht="24.95" customHeight="1" x14ac:dyDescent="0.15">
      <c r="A37" s="149"/>
      <c r="B37" s="294"/>
      <c r="C37" s="294"/>
      <c r="D37" s="181"/>
      <c r="E37" s="150"/>
      <c r="F37" s="138"/>
      <c r="G37" s="159"/>
      <c r="H37" s="160"/>
    </row>
    <row r="38" spans="1:8" s="136" customFormat="1" ht="5.25" customHeight="1" x14ac:dyDescent="0.15">
      <c r="A38" s="149"/>
      <c r="B38" s="294"/>
      <c r="C38" s="294"/>
      <c r="D38" s="181"/>
      <c r="E38" s="150"/>
      <c r="F38" s="138"/>
      <c r="G38" s="159"/>
      <c r="H38" s="160"/>
    </row>
    <row r="39" spans="1:8" s="136" customFormat="1" ht="12.75" x14ac:dyDescent="0.15">
      <c r="A39" s="277" t="s">
        <v>70</v>
      </c>
      <c r="B39" s="278"/>
      <c r="C39" s="278"/>
      <c r="D39" s="278"/>
      <c r="E39" s="278"/>
      <c r="F39" s="278"/>
      <c r="G39" s="278"/>
      <c r="H39" s="279"/>
    </row>
    <row r="40" spans="1:8" s="136" customFormat="1" ht="27.75" customHeight="1" x14ac:dyDescent="0.15">
      <c r="A40" s="139" t="s">
        <v>71</v>
      </c>
      <c r="B40" s="289" t="s">
        <v>72</v>
      </c>
      <c r="C40" s="289"/>
      <c r="D40" s="183" t="s">
        <v>73</v>
      </c>
      <c r="E40" s="156" t="s">
        <v>67</v>
      </c>
      <c r="F40" s="157" t="s">
        <v>68</v>
      </c>
      <c r="G40" s="183" t="s">
        <v>59</v>
      </c>
      <c r="H40" s="157" t="s">
        <v>74</v>
      </c>
    </row>
    <row r="41" spans="1:8" s="136" customFormat="1" ht="89.25" customHeight="1" x14ac:dyDescent="0.15">
      <c r="A41" s="102">
        <v>1</v>
      </c>
      <c r="B41" s="263" t="s">
        <v>141</v>
      </c>
      <c r="C41" s="262"/>
      <c r="D41" s="106" t="s">
        <v>142</v>
      </c>
      <c r="E41" s="107" t="s">
        <v>143</v>
      </c>
      <c r="F41" s="108" t="s">
        <v>198</v>
      </c>
      <c r="G41" s="109" t="s">
        <v>144</v>
      </c>
      <c r="H41" s="105">
        <v>44316</v>
      </c>
    </row>
    <row r="42" spans="1:8" s="136" customFormat="1" ht="12.75" x14ac:dyDescent="0.15">
      <c r="A42" s="149"/>
      <c r="B42" s="294"/>
      <c r="C42" s="294"/>
      <c r="D42" s="147"/>
      <c r="E42" s="150"/>
      <c r="F42" s="138"/>
      <c r="G42" s="145"/>
      <c r="H42" s="155"/>
    </row>
    <row r="43" spans="1:8" s="136" customFormat="1" ht="12.75" x14ac:dyDescent="0.15">
      <c r="A43" s="149"/>
      <c r="B43" s="294"/>
      <c r="C43" s="294"/>
      <c r="D43" s="145"/>
      <c r="E43" s="150"/>
      <c r="F43" s="138"/>
      <c r="G43" s="145"/>
      <c r="H43" s="138"/>
    </row>
    <row r="44" spans="1:8" s="136" customFormat="1" ht="12.75" x14ac:dyDescent="0.15">
      <c r="A44" s="277" t="s">
        <v>75</v>
      </c>
      <c r="B44" s="278"/>
      <c r="C44" s="278"/>
      <c r="D44" s="278"/>
      <c r="E44" s="278"/>
      <c r="F44" s="278"/>
      <c r="G44" s="278"/>
      <c r="H44" s="279"/>
    </row>
    <row r="45" spans="1:8" s="136" customFormat="1" ht="27.75" customHeight="1" x14ac:dyDescent="0.15">
      <c r="A45" s="139" t="s">
        <v>25</v>
      </c>
      <c r="B45" s="156" t="s">
        <v>76</v>
      </c>
      <c r="C45" s="156" t="s">
        <v>77</v>
      </c>
      <c r="D45" s="156" t="s">
        <v>78</v>
      </c>
      <c r="E45" s="183" t="s">
        <v>79</v>
      </c>
      <c r="F45" s="183" t="s">
        <v>180</v>
      </c>
      <c r="G45" s="295" t="s">
        <v>80</v>
      </c>
      <c r="H45" s="281"/>
    </row>
    <row r="46" spans="1:8" s="136" customFormat="1" ht="14.25" x14ac:dyDescent="0.15">
      <c r="A46" s="116" t="s">
        <v>149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152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153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154</v>
      </c>
      <c r="B49" s="117"/>
      <c r="C49" s="117">
        <v>44277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15">
      <c r="A50" s="116" t="s">
        <v>183</v>
      </c>
      <c r="B50" s="117"/>
      <c r="C50" s="117">
        <v>44004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186</v>
      </c>
      <c r="B51" s="117"/>
      <c r="C51" s="117">
        <v>44005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184</v>
      </c>
      <c r="B52" s="117"/>
      <c r="C52" s="117">
        <v>44006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185</v>
      </c>
      <c r="B53" s="117"/>
      <c r="C53" s="117">
        <v>44007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187</v>
      </c>
      <c r="B54" s="117"/>
      <c r="C54" s="117">
        <v>44008</v>
      </c>
      <c r="D54" s="161"/>
      <c r="E54" s="162"/>
      <c r="F54" s="146" t="s">
        <v>181</v>
      </c>
      <c r="G54" s="291"/>
      <c r="H54" s="292"/>
    </row>
    <row r="55" spans="1:8" s="136" customFormat="1" ht="14.25" x14ac:dyDescent="0.3">
      <c r="A55" s="165" t="s">
        <v>188</v>
      </c>
      <c r="B55" s="117"/>
      <c r="C55" s="117">
        <v>44009</v>
      </c>
      <c r="D55" s="161"/>
      <c r="E55" s="162"/>
      <c r="F55" s="146" t="s">
        <v>197</v>
      </c>
      <c r="G55" s="291"/>
      <c r="H55" s="292"/>
    </row>
    <row r="56" spans="1:8" s="136" customFormat="1" ht="14.25" x14ac:dyDescent="0.3">
      <c r="A56" s="165" t="s">
        <v>189</v>
      </c>
      <c r="B56" s="117"/>
      <c r="C56" s="117">
        <v>44010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190</v>
      </c>
      <c r="B57" s="117"/>
      <c r="C57" s="117">
        <v>44011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192</v>
      </c>
      <c r="B58" s="117"/>
      <c r="C58" s="117">
        <v>44012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193</v>
      </c>
      <c r="B59" s="117"/>
      <c r="C59" s="117">
        <v>44013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194</v>
      </c>
      <c r="B60" s="117"/>
      <c r="C60" s="117">
        <v>44014</v>
      </c>
      <c r="D60" s="161"/>
      <c r="E60" s="162"/>
      <c r="F60" s="146" t="s">
        <v>202</v>
      </c>
      <c r="G60" s="291" t="s">
        <v>203</v>
      </c>
      <c r="H60" s="292"/>
    </row>
    <row r="61" spans="1:8" s="136" customFormat="1" ht="14.25" x14ac:dyDescent="0.3">
      <c r="A61" s="165" t="s">
        <v>195</v>
      </c>
      <c r="B61" s="117"/>
      <c r="C61" s="117">
        <v>44015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3">
      <c r="A62" s="165" t="s">
        <v>196</v>
      </c>
      <c r="B62" s="117"/>
      <c r="C62" s="117">
        <v>44016</v>
      </c>
      <c r="D62" s="161"/>
      <c r="E62" s="162"/>
      <c r="F62" s="146" t="s">
        <v>181</v>
      </c>
      <c r="G62" s="291"/>
      <c r="H62" s="292"/>
    </row>
    <row r="63" spans="1:8" s="136" customFormat="1" ht="14.25" x14ac:dyDescent="0.3">
      <c r="A63" s="165" t="s">
        <v>191</v>
      </c>
      <c r="B63" s="117"/>
      <c r="C63" s="117">
        <v>44079</v>
      </c>
      <c r="D63" s="161"/>
      <c r="E63" s="162"/>
      <c r="F63" s="146" t="s">
        <v>181</v>
      </c>
      <c r="G63" s="291"/>
      <c r="H63" s="292"/>
    </row>
    <row r="64" spans="1:8" s="136" customFormat="1" ht="14.25" x14ac:dyDescent="0.15">
      <c r="A64" s="110" t="s">
        <v>156</v>
      </c>
      <c r="B64" s="111"/>
      <c r="C64" s="111">
        <v>44284</v>
      </c>
      <c r="D64" s="161"/>
      <c r="E64" s="162"/>
      <c r="F64" s="146" t="s">
        <v>181</v>
      </c>
      <c r="G64" s="291"/>
      <c r="H64" s="292"/>
    </row>
    <row r="65" spans="1:8" s="136" customFormat="1" ht="12.75" x14ac:dyDescent="0.15">
      <c r="A65" s="136" t="s">
        <v>81</v>
      </c>
    </row>
    <row r="66" spans="1:8" s="136" customFormat="1" ht="12.75" x14ac:dyDescent="0.15">
      <c r="A66" s="293" t="s">
        <v>82</v>
      </c>
      <c r="B66" s="293"/>
      <c r="C66" s="293"/>
      <c r="D66" s="293"/>
      <c r="E66" s="293"/>
      <c r="F66" s="293"/>
      <c r="G66" s="293"/>
      <c r="H66" s="293"/>
    </row>
    <row r="67" spans="1:8" s="136" customFormat="1" ht="12.75" x14ac:dyDescent="0.15">
      <c r="A67" s="293" t="s">
        <v>83</v>
      </c>
      <c r="B67" s="293"/>
      <c r="C67" s="293"/>
      <c r="D67" s="293"/>
      <c r="E67" s="293"/>
      <c r="F67" s="293"/>
      <c r="G67" s="293"/>
      <c r="H67" s="293"/>
    </row>
    <row r="68" spans="1:8" s="136" customFormat="1" ht="12.75" x14ac:dyDescent="0.15">
      <c r="A68" s="296" t="s">
        <v>182</v>
      </c>
      <c r="B68" s="296"/>
      <c r="C68" s="296"/>
      <c r="D68" s="296"/>
      <c r="E68" s="296"/>
      <c r="F68" s="296"/>
      <c r="G68" s="296"/>
      <c r="H68" s="296"/>
    </row>
    <row r="69" spans="1:8" s="136" customFormat="1" ht="12.75" x14ac:dyDescent="0.15">
      <c r="A69" s="296" t="s">
        <v>84</v>
      </c>
      <c r="B69" s="293"/>
      <c r="C69" s="293"/>
      <c r="D69" s="293"/>
      <c r="E69" s="293"/>
      <c r="F69" s="293"/>
      <c r="G69" s="293"/>
      <c r="H69" s="293"/>
    </row>
  </sheetData>
  <mergeCells count="67"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B37:C37"/>
    <mergeCell ref="G25:H25"/>
    <mergeCell ref="G26:H26"/>
    <mergeCell ref="A27:H27"/>
    <mergeCell ref="G28:H28"/>
    <mergeCell ref="G29:H29"/>
    <mergeCell ref="G30:H30"/>
    <mergeCell ref="G32:H32"/>
    <mergeCell ref="A33:H33"/>
    <mergeCell ref="B34:C34"/>
    <mergeCell ref="B35:C35"/>
    <mergeCell ref="B36:C36"/>
    <mergeCell ref="G49:H49"/>
    <mergeCell ref="B38:C38"/>
    <mergeCell ref="A39:H39"/>
    <mergeCell ref="B40:C40"/>
    <mergeCell ref="B41:C41"/>
    <mergeCell ref="B42:C42"/>
    <mergeCell ref="B43:C43"/>
    <mergeCell ref="A44:H44"/>
    <mergeCell ref="G45:H45"/>
    <mergeCell ref="G46:H46"/>
    <mergeCell ref="G47:H47"/>
    <mergeCell ref="G48:H48"/>
    <mergeCell ref="G61:H61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A69:H69"/>
    <mergeCell ref="G62:H62"/>
    <mergeCell ref="G63:H63"/>
    <mergeCell ref="G64:H64"/>
    <mergeCell ref="A66:H66"/>
    <mergeCell ref="A67:H67"/>
    <mergeCell ref="A68:H68"/>
  </mergeCells>
  <phoneticPr fontId="23" type="noConversion"/>
  <conditionalFormatting sqref="D6:D7">
    <cfRule type="cellIs" dxfId="77" priority="20" operator="lessThan">
      <formula>0.05</formula>
    </cfRule>
    <cfRule type="cellIs" dxfId="76" priority="21" operator="greaterThan">
      <formula>0.15</formula>
    </cfRule>
  </conditionalFormatting>
  <conditionalFormatting sqref="F46 F49 F52 F55 F58 F61 F64">
    <cfRule type="cellIs" dxfId="75" priority="18" operator="equal">
      <formula>"high"</formula>
    </cfRule>
    <cfRule type="containsText" dxfId="74" priority="19" operator="containsText" text="medium">
      <formula>NOT(ISERROR(SEARCH("medium",F46)))</formula>
    </cfRule>
  </conditionalFormatting>
  <conditionalFormatting sqref="F47:F48 F50:F51 F53:F54 F56:F57 F59:F60 F62:F63">
    <cfRule type="cellIs" dxfId="73" priority="16" operator="equal">
      <formula>"high"</formula>
    </cfRule>
    <cfRule type="containsText" dxfId="72" priority="17" operator="containsText" text="medium">
      <formula>NOT(ISERROR(SEARCH("medium",F47)))</formula>
    </cfRule>
  </conditionalFormatting>
  <conditionalFormatting sqref="F6">
    <cfRule type="cellIs" dxfId="71" priority="15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{51FB25C4-C4D0-4391-A1DA-275DAFD07513}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4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{F728D169-8217-4498-A367-D62118B4D7E1}</x14:id>
        </ext>
      </extLst>
    </cfRule>
  </conditionalFormatting>
  <conditionalFormatting sqref="B10:B15 B17:B2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{663983A5-A6A8-4C77-8F1B-A9663E446BFE}</x14:id>
        </ext>
      </extLst>
    </cfRule>
  </conditionalFormatting>
  <dataValidations count="7">
    <dataValidation type="list" allowBlank="1" showInputMessage="1" showErrorMessage="1" sqref="F46:F64">
      <formula1>"high,medium,low"</formula1>
    </dataValidation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F41:F43 G35:G38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3:E26">
      <formula1>"0%, 100%"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FB25C4-C4D0-4391-A1DA-275DAFD07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728D169-8217-4498-A367-D62118B4D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63983A5-A6A8-4C77-8F1B-A9663E446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4AA9FA0C-4431-4B7A-AA41-D1D6F7542936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67BFEED8-EF0C-48E6-9D46-DDE6E45F816F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2C358E31-993F-44AB-991C-D0A1A8C78526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F2AE533C-939C-4FC4-88EB-909A224B931E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1683D397-9CF5-4E23-BA9C-2509910B8F6A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8FD13CB0-5627-484B-AA3B-C1F6A66BEDEA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1" workbookViewId="0">
      <selection activeCell="J5" sqref="J5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87" t="s">
        <v>32</v>
      </c>
      <c r="B2" s="256" t="s">
        <v>209</v>
      </c>
      <c r="C2" s="257"/>
      <c r="D2" s="187" t="s">
        <v>33</v>
      </c>
      <c r="E2" s="256" t="s">
        <v>10</v>
      </c>
      <c r="F2" s="257"/>
      <c r="G2" s="187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187" t="s">
        <v>36</v>
      </c>
      <c r="E3" s="258" t="s">
        <v>134</v>
      </c>
      <c r="F3" s="259"/>
      <c r="G3" s="187" t="s">
        <v>37</v>
      </c>
      <c r="H3" s="56">
        <v>44344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91" t="s">
        <v>40</v>
      </c>
      <c r="C5" s="191" t="s">
        <v>41</v>
      </c>
      <c r="D5" s="191" t="s">
        <v>173</v>
      </c>
      <c r="E5" s="191" t="s">
        <v>174</v>
      </c>
      <c r="F5" s="191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0.79</v>
      </c>
      <c r="C6" s="141">
        <v>0.79</v>
      </c>
      <c r="D6" s="142">
        <f>B6-C6</f>
        <v>0</v>
      </c>
      <c r="E6" s="141">
        <v>0.81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187" t="s">
        <v>48</v>
      </c>
      <c r="C9" s="187" t="s">
        <v>49</v>
      </c>
      <c r="D9" s="187" t="s">
        <v>50</v>
      </c>
      <c r="E9" s="187" t="s">
        <v>51</v>
      </c>
      <c r="F9" s="185" t="s">
        <v>52</v>
      </c>
      <c r="G9" s="188"/>
      <c r="H9" s="188"/>
    </row>
    <row r="10" spans="1:15" ht="47.25" hidden="1" x14ac:dyDescent="0.15">
      <c r="A10" s="63" t="s">
        <v>85</v>
      </c>
      <c r="B10" s="64">
        <v>1</v>
      </c>
      <c r="C10" s="186" t="s">
        <v>53</v>
      </c>
      <c r="D10" s="186"/>
      <c r="E10" s="186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186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186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186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186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186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186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186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0.65</v>
      </c>
      <c r="C18" s="186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0.19</v>
      </c>
      <c r="C19" s="186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186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91" t="s">
        <v>56</v>
      </c>
      <c r="C22" s="191" t="s">
        <v>57</v>
      </c>
      <c r="D22" s="191" t="s">
        <v>58</v>
      </c>
      <c r="E22" s="191" t="s">
        <v>178</v>
      </c>
      <c r="F22" s="191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44340</v>
      </c>
      <c r="D23" s="184">
        <v>44344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44340</v>
      </c>
      <c r="D24" s="184">
        <v>44344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44340</v>
      </c>
      <c r="D25" s="184">
        <v>44344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44340</v>
      </c>
      <c r="D26" s="184">
        <v>44344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91" t="s">
        <v>56</v>
      </c>
      <c r="C28" s="191" t="s">
        <v>57</v>
      </c>
      <c r="D28" s="191" t="s">
        <v>58</v>
      </c>
      <c r="E28" s="191" t="s">
        <v>178</v>
      </c>
      <c r="F28" s="191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44347</v>
      </c>
      <c r="D29" s="184">
        <v>44351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44347</v>
      </c>
      <c r="D30" s="184">
        <v>44351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44347</v>
      </c>
      <c r="D31" s="184">
        <v>44351</v>
      </c>
      <c r="E31" s="151">
        <v>1</v>
      </c>
      <c r="F31" s="61" t="s">
        <v>208</v>
      </c>
      <c r="G31" s="190"/>
      <c r="H31" s="190"/>
    </row>
    <row r="32" spans="1:8" s="136" customFormat="1" ht="42.75" x14ac:dyDescent="0.15">
      <c r="A32" s="70">
        <v>4</v>
      </c>
      <c r="B32" s="71" t="s">
        <v>207</v>
      </c>
      <c r="C32" s="184">
        <v>44347</v>
      </c>
      <c r="D32" s="184">
        <v>44351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91" t="s">
        <v>66</v>
      </c>
      <c r="E34" s="156" t="s">
        <v>67</v>
      </c>
      <c r="F34" s="157" t="s">
        <v>179</v>
      </c>
      <c r="G34" s="191" t="s">
        <v>68</v>
      </c>
      <c r="H34" s="157" t="s">
        <v>69</v>
      </c>
    </row>
    <row r="35" spans="1:8" s="136" customFormat="1" ht="87.75" customHeight="1" x14ac:dyDescent="0.15">
      <c r="A35" s="102">
        <v>1</v>
      </c>
      <c r="B35" s="294" t="s">
        <v>170</v>
      </c>
      <c r="C35" s="294"/>
      <c r="D35" s="189" t="s">
        <v>129</v>
      </c>
      <c r="E35" s="166" t="s">
        <v>171</v>
      </c>
      <c r="F35" s="189"/>
      <c r="G35" s="104" t="s">
        <v>198</v>
      </c>
      <c r="H35" s="105">
        <v>44316</v>
      </c>
    </row>
    <row r="36" spans="1:8" s="136" customFormat="1" ht="38.25" customHeight="1" x14ac:dyDescent="0.15">
      <c r="A36" s="149">
        <v>2</v>
      </c>
      <c r="B36" s="294" t="s">
        <v>211</v>
      </c>
      <c r="C36" s="294"/>
      <c r="D36" s="189" t="s">
        <v>129</v>
      </c>
      <c r="E36" s="166" t="s">
        <v>212</v>
      </c>
      <c r="F36" s="138"/>
      <c r="G36" s="104" t="s">
        <v>140</v>
      </c>
      <c r="H36" s="105">
        <v>44344</v>
      </c>
    </row>
    <row r="37" spans="1:8" s="136" customFormat="1" ht="5.25" customHeight="1" x14ac:dyDescent="0.15">
      <c r="A37" s="149"/>
      <c r="B37" s="294"/>
      <c r="C37" s="294"/>
      <c r="D37" s="192"/>
      <c r="E37" s="150"/>
      <c r="F37" s="138"/>
      <c r="G37" s="159"/>
      <c r="H37" s="160"/>
    </row>
    <row r="38" spans="1:8" s="136" customFormat="1" ht="12.75" x14ac:dyDescent="0.15">
      <c r="A38" s="277" t="s">
        <v>70</v>
      </c>
      <c r="B38" s="278"/>
      <c r="C38" s="278"/>
      <c r="D38" s="278"/>
      <c r="E38" s="278"/>
      <c r="F38" s="278"/>
      <c r="G38" s="278"/>
      <c r="H38" s="279"/>
    </row>
    <row r="39" spans="1:8" s="136" customFormat="1" ht="27.75" customHeight="1" x14ac:dyDescent="0.15">
      <c r="A39" s="139" t="s">
        <v>71</v>
      </c>
      <c r="B39" s="289" t="s">
        <v>72</v>
      </c>
      <c r="C39" s="289"/>
      <c r="D39" s="191" t="s">
        <v>73</v>
      </c>
      <c r="E39" s="156" t="s">
        <v>67</v>
      </c>
      <c r="F39" s="157" t="s">
        <v>68</v>
      </c>
      <c r="G39" s="191" t="s">
        <v>59</v>
      </c>
      <c r="H39" s="157" t="s">
        <v>74</v>
      </c>
    </row>
    <row r="40" spans="1:8" s="136" customFormat="1" ht="89.25" customHeight="1" x14ac:dyDescent="0.15">
      <c r="A40" s="102">
        <v>1</v>
      </c>
      <c r="B40" s="301" t="s">
        <v>216</v>
      </c>
      <c r="C40" s="294"/>
      <c r="D40" s="189" t="s">
        <v>146</v>
      </c>
      <c r="E40" s="166" t="s">
        <v>143</v>
      </c>
      <c r="F40" s="108" t="s">
        <v>198</v>
      </c>
      <c r="G40" s="109" t="s">
        <v>144</v>
      </c>
      <c r="H40" s="105">
        <v>44316</v>
      </c>
    </row>
    <row r="41" spans="1:8" s="136" customFormat="1" ht="30.75" customHeight="1" x14ac:dyDescent="0.15">
      <c r="A41" s="149">
        <v>2</v>
      </c>
      <c r="B41" s="300" t="s">
        <v>213</v>
      </c>
      <c r="C41" s="294"/>
      <c r="D41" s="189" t="s">
        <v>129</v>
      </c>
      <c r="E41" s="166" t="s">
        <v>215</v>
      </c>
      <c r="F41" s="138"/>
      <c r="G41" s="104" t="s">
        <v>214</v>
      </c>
      <c r="H41" s="105">
        <v>44344</v>
      </c>
    </row>
    <row r="42" spans="1:8" s="136" customFormat="1" ht="12.75" x14ac:dyDescent="0.15">
      <c r="A42" s="149"/>
      <c r="B42" s="294"/>
      <c r="C42" s="294"/>
      <c r="D42" s="145"/>
      <c r="E42" s="150"/>
      <c r="F42" s="138"/>
      <c r="G42" s="145"/>
      <c r="H42" s="138"/>
    </row>
    <row r="43" spans="1:8" s="136" customFormat="1" ht="12.75" x14ac:dyDescent="0.15">
      <c r="A43" s="277" t="s">
        <v>75</v>
      </c>
      <c r="B43" s="278"/>
      <c r="C43" s="278"/>
      <c r="D43" s="278"/>
      <c r="E43" s="278"/>
      <c r="F43" s="278"/>
      <c r="G43" s="278"/>
      <c r="H43" s="279"/>
    </row>
    <row r="44" spans="1:8" s="136" customFormat="1" ht="27.75" customHeight="1" x14ac:dyDescent="0.15">
      <c r="A44" s="139" t="s">
        <v>25</v>
      </c>
      <c r="B44" s="156" t="s">
        <v>76</v>
      </c>
      <c r="C44" s="156" t="s">
        <v>77</v>
      </c>
      <c r="D44" s="156" t="s">
        <v>78</v>
      </c>
      <c r="E44" s="191" t="s">
        <v>79</v>
      </c>
      <c r="F44" s="191" t="s">
        <v>180</v>
      </c>
      <c r="G44" s="295" t="s">
        <v>80</v>
      </c>
      <c r="H44" s="281"/>
    </row>
    <row r="45" spans="1:8" s="136" customFormat="1" ht="14.25" x14ac:dyDescent="0.15">
      <c r="A45" s="116" t="s">
        <v>149</v>
      </c>
      <c r="B45" s="117"/>
      <c r="C45" s="117">
        <v>44277</v>
      </c>
      <c r="D45" s="161"/>
      <c r="E45" s="162"/>
      <c r="F45" s="146" t="s">
        <v>181</v>
      </c>
      <c r="G45" s="291"/>
      <c r="H45" s="292"/>
    </row>
    <row r="46" spans="1:8" s="136" customFormat="1" ht="14.25" x14ac:dyDescent="0.15">
      <c r="A46" s="116" t="s">
        <v>152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153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154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183</v>
      </c>
      <c r="B49" s="117"/>
      <c r="C49" s="117">
        <v>44004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3">
      <c r="A50" s="165" t="s">
        <v>186</v>
      </c>
      <c r="B50" s="117"/>
      <c r="C50" s="117">
        <v>44005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184</v>
      </c>
      <c r="B51" s="117"/>
      <c r="C51" s="117">
        <v>44006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185</v>
      </c>
      <c r="B52" s="117"/>
      <c r="C52" s="117">
        <v>44007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187</v>
      </c>
      <c r="B53" s="117"/>
      <c r="C53" s="117">
        <v>44008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188</v>
      </c>
      <c r="B54" s="117"/>
      <c r="C54" s="117">
        <v>44009</v>
      </c>
      <c r="D54" s="161"/>
      <c r="E54" s="162"/>
      <c r="F54" s="146" t="s">
        <v>197</v>
      </c>
      <c r="G54" s="291"/>
      <c r="H54" s="292"/>
    </row>
    <row r="55" spans="1:8" s="136" customFormat="1" ht="14.25" x14ac:dyDescent="0.3">
      <c r="A55" s="165" t="s">
        <v>189</v>
      </c>
      <c r="B55" s="117"/>
      <c r="C55" s="117">
        <v>44010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190</v>
      </c>
      <c r="B56" s="117"/>
      <c r="C56" s="117">
        <v>44011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192</v>
      </c>
      <c r="B57" s="117"/>
      <c r="C57" s="117">
        <v>44012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193</v>
      </c>
      <c r="B58" s="117"/>
      <c r="C58" s="117">
        <v>44013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194</v>
      </c>
      <c r="B59" s="117"/>
      <c r="C59" s="117">
        <v>44014</v>
      </c>
      <c r="D59" s="161"/>
      <c r="E59" s="162"/>
      <c r="F59" s="146" t="s">
        <v>202</v>
      </c>
      <c r="G59" s="291" t="s">
        <v>203</v>
      </c>
      <c r="H59" s="292"/>
    </row>
    <row r="60" spans="1:8" s="136" customFormat="1" ht="14.25" x14ac:dyDescent="0.3">
      <c r="A60" s="165" t="s">
        <v>195</v>
      </c>
      <c r="B60" s="117"/>
      <c r="C60" s="117">
        <v>44015</v>
      </c>
      <c r="D60" s="161"/>
      <c r="E60" s="162"/>
      <c r="F60" s="146" t="s">
        <v>181</v>
      </c>
      <c r="G60" s="291"/>
      <c r="H60" s="292"/>
    </row>
    <row r="61" spans="1:8" s="136" customFormat="1" ht="14.25" x14ac:dyDescent="0.3">
      <c r="A61" s="165" t="s">
        <v>196</v>
      </c>
      <c r="B61" s="117"/>
      <c r="C61" s="117">
        <v>44016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3">
      <c r="A62" s="165" t="s">
        <v>191</v>
      </c>
      <c r="B62" s="117"/>
      <c r="C62" s="117">
        <v>44079</v>
      </c>
      <c r="D62" s="161"/>
      <c r="E62" s="162"/>
      <c r="F62" s="146" t="s">
        <v>181</v>
      </c>
      <c r="G62" s="291"/>
      <c r="H62" s="292"/>
    </row>
    <row r="63" spans="1:8" s="136" customFormat="1" ht="14.25" x14ac:dyDescent="0.15">
      <c r="A63" s="110" t="s">
        <v>156</v>
      </c>
      <c r="B63" s="111"/>
      <c r="C63" s="111">
        <v>44284</v>
      </c>
      <c r="D63" s="161"/>
      <c r="E63" s="162"/>
      <c r="F63" s="146" t="s">
        <v>181</v>
      </c>
      <c r="G63" s="291"/>
      <c r="H63" s="292"/>
    </row>
    <row r="64" spans="1:8" s="136" customFormat="1" ht="12.75" x14ac:dyDescent="0.15">
      <c r="A64" s="136" t="s">
        <v>81</v>
      </c>
    </row>
    <row r="65" spans="1:8" s="136" customFormat="1" ht="12.75" x14ac:dyDescent="0.15">
      <c r="A65" s="293" t="s">
        <v>82</v>
      </c>
      <c r="B65" s="293"/>
      <c r="C65" s="293"/>
      <c r="D65" s="293"/>
      <c r="E65" s="293"/>
      <c r="F65" s="293"/>
      <c r="G65" s="293"/>
      <c r="H65" s="293"/>
    </row>
    <row r="66" spans="1:8" s="136" customFormat="1" ht="12.75" x14ac:dyDescent="0.15">
      <c r="A66" s="293" t="s">
        <v>83</v>
      </c>
      <c r="B66" s="293"/>
      <c r="C66" s="293"/>
      <c r="D66" s="293"/>
      <c r="E66" s="293"/>
      <c r="F66" s="293"/>
      <c r="G66" s="293"/>
      <c r="H66" s="293"/>
    </row>
    <row r="67" spans="1:8" s="136" customFormat="1" ht="12.75" x14ac:dyDescent="0.15">
      <c r="A67" s="296" t="s">
        <v>182</v>
      </c>
      <c r="B67" s="296"/>
      <c r="C67" s="296"/>
      <c r="D67" s="296"/>
      <c r="E67" s="296"/>
      <c r="F67" s="296"/>
      <c r="G67" s="296"/>
      <c r="H67" s="296"/>
    </row>
    <row r="68" spans="1:8" s="136" customFormat="1" ht="12.75" x14ac:dyDescent="0.15">
      <c r="A68" s="296" t="s">
        <v>84</v>
      </c>
      <c r="B68" s="293"/>
      <c r="C68" s="293"/>
      <c r="D68" s="293"/>
      <c r="E68" s="293"/>
      <c r="F68" s="293"/>
      <c r="G68" s="293"/>
      <c r="H68" s="293"/>
    </row>
  </sheetData>
  <mergeCells count="66">
    <mergeCell ref="A68:H68"/>
    <mergeCell ref="G61:H61"/>
    <mergeCell ref="G62:H62"/>
    <mergeCell ref="G63:H63"/>
    <mergeCell ref="A65:H65"/>
    <mergeCell ref="A66:H66"/>
    <mergeCell ref="A67:H67"/>
    <mergeCell ref="G60:H60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48:H48"/>
    <mergeCell ref="B37:C37"/>
    <mergeCell ref="A38:H38"/>
    <mergeCell ref="B39:C39"/>
    <mergeCell ref="B40:C40"/>
    <mergeCell ref="B41:C41"/>
    <mergeCell ref="B42:C42"/>
    <mergeCell ref="A43:H43"/>
    <mergeCell ref="G44:H44"/>
    <mergeCell ref="G45:H45"/>
    <mergeCell ref="G46:H46"/>
    <mergeCell ref="G47:H47"/>
    <mergeCell ref="G32:H32"/>
    <mergeCell ref="A33:H33"/>
    <mergeCell ref="B34:C34"/>
    <mergeCell ref="B35:C35"/>
    <mergeCell ref="B36:C36"/>
    <mergeCell ref="G30:H30"/>
    <mergeCell ref="F19:H19"/>
    <mergeCell ref="F20:H20"/>
    <mergeCell ref="A21:H21"/>
    <mergeCell ref="G22:H22"/>
    <mergeCell ref="G23:H23"/>
    <mergeCell ref="G24:H24"/>
    <mergeCell ref="G25:H25"/>
    <mergeCell ref="G26:H26"/>
    <mergeCell ref="A27:H27"/>
    <mergeCell ref="G28:H28"/>
    <mergeCell ref="G29:H29"/>
    <mergeCell ref="F18:H18"/>
    <mergeCell ref="G5:H5"/>
    <mergeCell ref="G6:H6"/>
    <mergeCell ref="G7:H7"/>
    <mergeCell ref="A8:H8"/>
    <mergeCell ref="F11:H11"/>
    <mergeCell ref="F12:H12"/>
    <mergeCell ref="F13:H13"/>
    <mergeCell ref="F14:H14"/>
    <mergeCell ref="F15:H15"/>
    <mergeCell ref="F16:H16"/>
    <mergeCell ref="F17:H17"/>
    <mergeCell ref="A4:H4"/>
    <mergeCell ref="A1:H1"/>
    <mergeCell ref="B2:C2"/>
    <mergeCell ref="E2:F2"/>
    <mergeCell ref="B3:C3"/>
    <mergeCell ref="E3:F3"/>
  </mergeCells>
  <phoneticPr fontId="23" type="noConversion"/>
  <conditionalFormatting sqref="D6:D7">
    <cfRule type="cellIs" dxfId="64" priority="20" operator="lessThan">
      <formula>0.05</formula>
    </cfRule>
    <cfRule type="cellIs" dxfId="63" priority="21" operator="greaterThan">
      <formula>0.15</formula>
    </cfRule>
  </conditionalFormatting>
  <conditionalFormatting sqref="F45 F48 F51 F54 F57 F60 F63">
    <cfRule type="cellIs" dxfId="62" priority="18" operator="equal">
      <formula>"high"</formula>
    </cfRule>
    <cfRule type="containsText" dxfId="61" priority="19" operator="containsText" text="medium">
      <formula>NOT(ISERROR(SEARCH("medium",F45)))</formula>
    </cfRule>
  </conditionalFormatting>
  <conditionalFormatting sqref="F46:F47 F49:F50 F52:F53 F55:F56 F58:F59 F61:F62">
    <cfRule type="cellIs" dxfId="60" priority="16" operator="equal">
      <formula>"high"</formula>
    </cfRule>
    <cfRule type="containsText" dxfId="59" priority="17" operator="containsText" text="medium">
      <formula>NOT(ISERROR(SEARCH("medium",F46)))</formula>
    </cfRule>
  </conditionalFormatting>
  <conditionalFormatting sqref="F6">
    <cfRule type="cellIs" dxfId="58" priority="15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{66642C02-BACA-4A06-866A-F8BFBEFDB87A}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4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{1A4B40EC-C96D-46D8-9744-9EC4E2741CBB}</x14:id>
        </ext>
      </extLst>
    </cfRule>
  </conditionalFormatting>
  <conditionalFormatting sqref="B10:B15 B17:B2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{EA4ED6AD-52B7-472E-91B0-D19EFB0D939F}</x14:id>
        </ext>
      </extLst>
    </cfRule>
  </conditionalFormatting>
  <dataValidations count="7">
    <dataValidation type="list" allowBlank="1" showInputMessage="1" showErrorMessage="1" sqref="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G41 F40 F42 G35:G37">
      <formula1>"Open, Pending, Closed"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F45:F63">
      <formula1>"high,medium,low"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642C02-BACA-4A06-866A-F8BFBEFDB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A4B40EC-C96D-46D8-9744-9EC4E2741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A4ED6AD-52B7-472E-91B0-D19EFB0D9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59CEA9A7-68BD-453D-A957-400B77BD4B34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FFC7AC94-DD5F-402B-B13E-BB4DA9E5E656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3345E338-D7FB-4797-8C60-0AD90B4BD4BC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22E28023-0F04-4783-A2A6-91785F5B9760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00ECC25A-6B6C-42E1-AA6D-AB5FFAA89311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5FF88E88-56E2-4312-A6DB-1F57C9D15222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workbookViewId="0">
      <selection activeCell="G6" sqref="G6:H6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95" t="s">
        <v>32</v>
      </c>
      <c r="B2" s="256" t="s">
        <v>209</v>
      </c>
      <c r="C2" s="257"/>
      <c r="D2" s="195" t="s">
        <v>33</v>
      </c>
      <c r="E2" s="256" t="s">
        <v>220</v>
      </c>
      <c r="F2" s="257"/>
      <c r="G2" s="195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195" t="s">
        <v>36</v>
      </c>
      <c r="E3" s="258" t="s">
        <v>134</v>
      </c>
      <c r="F3" s="259"/>
      <c r="G3" s="195" t="s">
        <v>37</v>
      </c>
      <c r="H3" s="56">
        <v>44352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98" t="s">
        <v>40</v>
      </c>
      <c r="C5" s="198" t="s">
        <v>41</v>
      </c>
      <c r="D5" s="198" t="s">
        <v>173</v>
      </c>
      <c r="E5" s="198" t="s">
        <v>174</v>
      </c>
      <c r="F5" s="198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0.81</v>
      </c>
      <c r="C6" s="141">
        <v>0.82</v>
      </c>
      <c r="D6" s="142">
        <f>B6-C6</f>
        <v>-9.9999999999998979E-3</v>
      </c>
      <c r="E6" s="141">
        <v>0.84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195" t="s">
        <v>48</v>
      </c>
      <c r="C9" s="195" t="s">
        <v>49</v>
      </c>
      <c r="D9" s="195" t="s">
        <v>50</v>
      </c>
      <c r="E9" s="195" t="s">
        <v>51</v>
      </c>
      <c r="F9" s="193" t="s">
        <v>52</v>
      </c>
      <c r="G9" s="194"/>
      <c r="H9" s="194"/>
    </row>
    <row r="10" spans="1:15" ht="47.25" hidden="1" x14ac:dyDescent="0.15">
      <c r="A10" s="63" t="s">
        <v>85</v>
      </c>
      <c r="B10" s="64">
        <v>1</v>
      </c>
      <c r="C10" s="196" t="s">
        <v>53</v>
      </c>
      <c r="D10" s="196"/>
      <c r="E10" s="196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196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196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196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196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196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196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196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0.73</v>
      </c>
      <c r="C18" s="196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0.21</v>
      </c>
      <c r="C19" s="196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196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98" t="s">
        <v>56</v>
      </c>
      <c r="C22" s="198" t="s">
        <v>57</v>
      </c>
      <c r="D22" s="198" t="s">
        <v>58</v>
      </c>
      <c r="E22" s="198" t="s">
        <v>178</v>
      </c>
      <c r="F22" s="198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44347</v>
      </c>
      <c r="D23" s="184">
        <v>44351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44347</v>
      </c>
      <c r="D24" s="184">
        <v>44351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44347</v>
      </c>
      <c r="D25" s="184">
        <v>44351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44347</v>
      </c>
      <c r="D26" s="184">
        <v>44351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98" t="s">
        <v>56</v>
      </c>
      <c r="C28" s="198" t="s">
        <v>57</v>
      </c>
      <c r="D28" s="198" t="s">
        <v>58</v>
      </c>
      <c r="E28" s="198" t="s">
        <v>178</v>
      </c>
      <c r="F28" s="198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44354</v>
      </c>
      <c r="D29" s="184">
        <v>44358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44354</v>
      </c>
      <c r="D30" s="184">
        <v>44358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44354</v>
      </c>
      <c r="D31" s="184">
        <v>44358</v>
      </c>
      <c r="E31" s="151">
        <v>1</v>
      </c>
      <c r="F31" s="69" t="s">
        <v>208</v>
      </c>
      <c r="G31" s="302"/>
      <c r="H31" s="303"/>
    </row>
    <row r="32" spans="1:8" s="136" customFormat="1" ht="42.75" x14ac:dyDescent="0.15">
      <c r="A32" s="70">
        <v>4</v>
      </c>
      <c r="B32" s="71" t="s">
        <v>207</v>
      </c>
      <c r="C32" s="184">
        <v>44354</v>
      </c>
      <c r="D32" s="184">
        <v>44358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98" t="s">
        <v>66</v>
      </c>
      <c r="E34" s="156" t="s">
        <v>67</v>
      </c>
      <c r="F34" s="157" t="s">
        <v>179</v>
      </c>
      <c r="G34" s="198" t="s">
        <v>68</v>
      </c>
      <c r="H34" s="157" t="s">
        <v>69</v>
      </c>
    </row>
    <row r="35" spans="1:8" s="136" customFormat="1" ht="87.75" customHeight="1" x14ac:dyDescent="0.15">
      <c r="A35" s="102">
        <v>1</v>
      </c>
      <c r="B35" s="294" t="s">
        <v>170</v>
      </c>
      <c r="C35" s="294"/>
      <c r="D35" s="197" t="s">
        <v>129</v>
      </c>
      <c r="E35" s="166" t="s">
        <v>171</v>
      </c>
      <c r="F35" s="197"/>
      <c r="G35" s="104" t="s">
        <v>198</v>
      </c>
      <c r="H35" s="105">
        <v>44316</v>
      </c>
    </row>
    <row r="36" spans="1:8" s="136" customFormat="1" ht="38.25" customHeight="1" x14ac:dyDescent="0.15">
      <c r="A36" s="149">
        <v>2</v>
      </c>
      <c r="B36" s="294" t="s">
        <v>211</v>
      </c>
      <c r="C36" s="294"/>
      <c r="D36" s="197" t="s">
        <v>129</v>
      </c>
      <c r="E36" s="166" t="s">
        <v>212</v>
      </c>
      <c r="F36" s="138"/>
      <c r="G36" s="104" t="s">
        <v>140</v>
      </c>
      <c r="H36" s="105">
        <v>44344</v>
      </c>
    </row>
    <row r="37" spans="1:8" s="136" customFormat="1" ht="5.25" customHeight="1" x14ac:dyDescent="0.15">
      <c r="A37" s="149"/>
      <c r="B37" s="294"/>
      <c r="C37" s="294"/>
      <c r="D37" s="199"/>
      <c r="E37" s="150"/>
      <c r="F37" s="138"/>
      <c r="G37" s="159"/>
      <c r="H37" s="160"/>
    </row>
    <row r="38" spans="1:8" s="136" customFormat="1" ht="12.75" x14ac:dyDescent="0.15">
      <c r="A38" s="277" t="s">
        <v>70</v>
      </c>
      <c r="B38" s="278"/>
      <c r="C38" s="278"/>
      <c r="D38" s="278"/>
      <c r="E38" s="278"/>
      <c r="F38" s="278"/>
      <c r="G38" s="278"/>
      <c r="H38" s="279"/>
    </row>
    <row r="39" spans="1:8" s="136" customFormat="1" ht="27.75" customHeight="1" x14ac:dyDescent="0.15">
      <c r="A39" s="139" t="s">
        <v>71</v>
      </c>
      <c r="B39" s="289" t="s">
        <v>72</v>
      </c>
      <c r="C39" s="289"/>
      <c r="D39" s="198" t="s">
        <v>73</v>
      </c>
      <c r="E39" s="156" t="s">
        <v>67</v>
      </c>
      <c r="F39" s="157" t="s">
        <v>68</v>
      </c>
      <c r="G39" s="198" t="s">
        <v>59</v>
      </c>
      <c r="H39" s="157" t="s">
        <v>74</v>
      </c>
    </row>
    <row r="40" spans="1:8" s="136" customFormat="1" ht="89.25" customHeight="1" x14ac:dyDescent="0.15">
      <c r="A40" s="102">
        <v>1</v>
      </c>
      <c r="B40" s="301" t="s">
        <v>216</v>
      </c>
      <c r="C40" s="294"/>
      <c r="D40" s="197" t="s">
        <v>146</v>
      </c>
      <c r="E40" s="166" t="s">
        <v>143</v>
      </c>
      <c r="F40" s="108" t="s">
        <v>198</v>
      </c>
      <c r="G40" s="109" t="s">
        <v>144</v>
      </c>
      <c r="H40" s="105">
        <v>44316</v>
      </c>
    </row>
    <row r="41" spans="1:8" s="136" customFormat="1" ht="30.75" customHeight="1" x14ac:dyDescent="0.15">
      <c r="A41" s="149">
        <v>2</v>
      </c>
      <c r="B41" s="300" t="s">
        <v>213</v>
      </c>
      <c r="C41" s="294"/>
      <c r="D41" s="197" t="s">
        <v>129</v>
      </c>
      <c r="E41" s="166" t="s">
        <v>215</v>
      </c>
      <c r="F41" s="138"/>
      <c r="G41" s="104" t="s">
        <v>214</v>
      </c>
      <c r="H41" s="105">
        <v>44344</v>
      </c>
    </row>
    <row r="42" spans="1:8" s="136" customFormat="1" ht="12.75" x14ac:dyDescent="0.15">
      <c r="A42" s="149"/>
      <c r="B42" s="294"/>
      <c r="C42" s="294"/>
      <c r="D42" s="145"/>
      <c r="E42" s="150"/>
      <c r="F42" s="138"/>
      <c r="G42" s="145"/>
      <c r="H42" s="138"/>
    </row>
    <row r="43" spans="1:8" s="136" customFormat="1" ht="12.75" x14ac:dyDescent="0.15">
      <c r="A43" s="277" t="s">
        <v>75</v>
      </c>
      <c r="B43" s="278"/>
      <c r="C43" s="278"/>
      <c r="D43" s="278"/>
      <c r="E43" s="278"/>
      <c r="F43" s="278"/>
      <c r="G43" s="278"/>
      <c r="H43" s="279"/>
    </row>
    <row r="44" spans="1:8" s="136" customFormat="1" ht="27.75" customHeight="1" x14ac:dyDescent="0.15">
      <c r="A44" s="139" t="s">
        <v>25</v>
      </c>
      <c r="B44" s="156" t="s">
        <v>76</v>
      </c>
      <c r="C44" s="156" t="s">
        <v>77</v>
      </c>
      <c r="D44" s="156" t="s">
        <v>78</v>
      </c>
      <c r="E44" s="198" t="s">
        <v>79</v>
      </c>
      <c r="F44" s="198" t="s">
        <v>180</v>
      </c>
      <c r="G44" s="295" t="s">
        <v>80</v>
      </c>
      <c r="H44" s="281"/>
    </row>
    <row r="45" spans="1:8" s="136" customFormat="1" ht="14.25" x14ac:dyDescent="0.15">
      <c r="A45" s="116" t="s">
        <v>149</v>
      </c>
      <c r="B45" s="117"/>
      <c r="C45" s="117">
        <v>44277</v>
      </c>
      <c r="D45" s="161"/>
      <c r="E45" s="162"/>
      <c r="F45" s="146" t="s">
        <v>181</v>
      </c>
      <c r="G45" s="291"/>
      <c r="H45" s="292"/>
    </row>
    <row r="46" spans="1:8" s="136" customFormat="1" ht="14.25" x14ac:dyDescent="0.15">
      <c r="A46" s="116" t="s">
        <v>152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153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154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183</v>
      </c>
      <c r="B49" s="117"/>
      <c r="C49" s="117">
        <v>44004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3">
      <c r="A50" s="165" t="s">
        <v>186</v>
      </c>
      <c r="B50" s="117"/>
      <c r="C50" s="117">
        <v>44005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184</v>
      </c>
      <c r="B51" s="117"/>
      <c r="C51" s="117">
        <v>44006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185</v>
      </c>
      <c r="B52" s="117"/>
      <c r="C52" s="117">
        <v>44007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187</v>
      </c>
      <c r="B53" s="117"/>
      <c r="C53" s="117">
        <v>44008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188</v>
      </c>
      <c r="B54" s="117"/>
      <c r="C54" s="117">
        <v>44009</v>
      </c>
      <c r="D54" s="161"/>
      <c r="E54" s="162"/>
      <c r="F54" s="146" t="s">
        <v>197</v>
      </c>
      <c r="G54" s="291"/>
      <c r="H54" s="292"/>
    </row>
    <row r="55" spans="1:8" s="136" customFormat="1" ht="14.25" x14ac:dyDescent="0.3">
      <c r="A55" s="165" t="s">
        <v>189</v>
      </c>
      <c r="B55" s="117"/>
      <c r="C55" s="117">
        <v>44010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190</v>
      </c>
      <c r="B56" s="117"/>
      <c r="C56" s="117">
        <v>44011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192</v>
      </c>
      <c r="B57" s="117"/>
      <c r="C57" s="117">
        <v>44012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193</v>
      </c>
      <c r="B58" s="117"/>
      <c r="C58" s="117">
        <v>44013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195</v>
      </c>
      <c r="B59" s="117"/>
      <c r="C59" s="117">
        <v>44015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196</v>
      </c>
      <c r="B60" s="117"/>
      <c r="C60" s="117">
        <v>44016</v>
      </c>
      <c r="D60" s="161"/>
      <c r="E60" s="162"/>
      <c r="F60" s="146" t="s">
        <v>181</v>
      </c>
      <c r="G60" s="291"/>
      <c r="H60" s="292"/>
    </row>
    <row r="61" spans="1:8" s="136" customFormat="1" ht="14.25" x14ac:dyDescent="0.3">
      <c r="A61" s="165" t="s">
        <v>191</v>
      </c>
      <c r="B61" s="117"/>
      <c r="C61" s="117">
        <v>44079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15">
      <c r="A62" s="110" t="s">
        <v>156</v>
      </c>
      <c r="B62" s="111"/>
      <c r="C62" s="111">
        <v>44284</v>
      </c>
      <c r="D62" s="161"/>
      <c r="E62" s="162"/>
      <c r="F62" s="146" t="s">
        <v>181</v>
      </c>
      <c r="G62" s="291"/>
      <c r="H62" s="292"/>
    </row>
    <row r="63" spans="1:8" s="136" customFormat="1" ht="12.75" x14ac:dyDescent="0.15">
      <c r="A63" s="136" t="s">
        <v>81</v>
      </c>
    </row>
    <row r="64" spans="1:8" s="136" customFormat="1" ht="12.75" x14ac:dyDescent="0.15">
      <c r="A64" s="293" t="s">
        <v>82</v>
      </c>
      <c r="B64" s="293"/>
      <c r="C64" s="293"/>
      <c r="D64" s="293"/>
      <c r="E64" s="293"/>
      <c r="F64" s="293"/>
      <c r="G64" s="293"/>
      <c r="H64" s="293"/>
    </row>
    <row r="65" spans="1:8" s="136" customFormat="1" ht="12.75" x14ac:dyDescent="0.15">
      <c r="A65" s="293" t="s">
        <v>83</v>
      </c>
      <c r="B65" s="293"/>
      <c r="C65" s="293"/>
      <c r="D65" s="293"/>
      <c r="E65" s="293"/>
      <c r="F65" s="293"/>
      <c r="G65" s="293"/>
      <c r="H65" s="293"/>
    </row>
    <row r="66" spans="1:8" s="136" customFormat="1" ht="12.75" x14ac:dyDescent="0.15">
      <c r="A66" s="296" t="s">
        <v>182</v>
      </c>
      <c r="B66" s="296"/>
      <c r="C66" s="296"/>
      <c r="D66" s="296"/>
      <c r="E66" s="296"/>
      <c r="F66" s="296"/>
      <c r="G66" s="296"/>
      <c r="H66" s="296"/>
    </row>
    <row r="67" spans="1:8" s="136" customFormat="1" ht="12.75" x14ac:dyDescent="0.15">
      <c r="A67" s="296" t="s">
        <v>84</v>
      </c>
      <c r="B67" s="293"/>
      <c r="C67" s="293"/>
      <c r="D67" s="293"/>
      <c r="E67" s="293"/>
      <c r="F67" s="293"/>
      <c r="G67" s="293"/>
      <c r="H67" s="293"/>
    </row>
  </sheetData>
  <mergeCells count="66"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A43:H43"/>
    <mergeCell ref="B37:C37"/>
    <mergeCell ref="G25:H25"/>
    <mergeCell ref="G26:H26"/>
    <mergeCell ref="A27:H27"/>
    <mergeCell ref="G28:H28"/>
    <mergeCell ref="G29:H29"/>
    <mergeCell ref="G30:H30"/>
    <mergeCell ref="G32:H32"/>
    <mergeCell ref="A33:H33"/>
    <mergeCell ref="B34:C34"/>
    <mergeCell ref="B35:C35"/>
    <mergeCell ref="B36:C36"/>
    <mergeCell ref="G31:H31"/>
    <mergeCell ref="A38:H38"/>
    <mergeCell ref="B39:C39"/>
    <mergeCell ref="B40:C40"/>
    <mergeCell ref="B41:C41"/>
    <mergeCell ref="B42:C42"/>
    <mergeCell ref="A66:H66"/>
    <mergeCell ref="A67:H67"/>
    <mergeCell ref="G56:H56"/>
    <mergeCell ref="G57:H57"/>
    <mergeCell ref="G58:H58"/>
    <mergeCell ref="G59:H59"/>
    <mergeCell ref="G60:H60"/>
    <mergeCell ref="G61:H61"/>
    <mergeCell ref="G62:H62"/>
    <mergeCell ref="A64:H64"/>
    <mergeCell ref="A65:H65"/>
    <mergeCell ref="G55:H55"/>
    <mergeCell ref="G44:H44"/>
    <mergeCell ref="G45:H45"/>
    <mergeCell ref="G46:H46"/>
    <mergeCell ref="G47:H47"/>
    <mergeCell ref="G48:H48"/>
    <mergeCell ref="G50:H50"/>
    <mergeCell ref="G51:H51"/>
    <mergeCell ref="G52:H52"/>
    <mergeCell ref="G53:H53"/>
    <mergeCell ref="G54:H54"/>
    <mergeCell ref="G49:H49"/>
  </mergeCells>
  <phoneticPr fontId="23" type="noConversion"/>
  <conditionalFormatting sqref="D6:D7">
    <cfRule type="cellIs" dxfId="51" priority="17" operator="lessThan">
      <formula>0.05</formula>
    </cfRule>
    <cfRule type="cellIs" dxfId="50" priority="18" operator="greaterThan">
      <formula>0.15</formula>
    </cfRule>
  </conditionalFormatting>
  <conditionalFormatting sqref="F45 F48 F51 F54 F57 F59 F62">
    <cfRule type="cellIs" dxfId="49" priority="15" operator="equal">
      <formula>"high"</formula>
    </cfRule>
    <cfRule type="containsText" dxfId="48" priority="16" operator="containsText" text="medium">
      <formula>NOT(ISERROR(SEARCH("medium",F45)))</formula>
    </cfRule>
  </conditionalFormatting>
  <conditionalFormatting sqref="F46:F47 F49:F50 F52:F53 F55:F56 F58 F60:F61">
    <cfRule type="cellIs" dxfId="47" priority="13" operator="equal">
      <formula>"high"</formula>
    </cfRule>
    <cfRule type="containsText" dxfId="46" priority="14" operator="containsText" text="medium">
      <formula>NOT(ISERROR(SEARCH("medium",F46)))</formula>
    </cfRule>
  </conditionalFormatting>
  <conditionalFormatting sqref="F6">
    <cfRule type="cellIs" dxfId="45" priority="12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{49EFE5B0-CFE0-47F0-9E25-AF30D4A8B1E8}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1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{A79CE6AD-330F-4D99-93D3-AE8D844765B5}</x14:id>
        </ext>
      </extLst>
    </cfRule>
  </conditionalFormatting>
  <conditionalFormatting sqref="B10:B15 B17:B20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{F63C4A86-FD52-42C3-A2F4-ED0B5DF361B6}</x14:id>
        </ext>
      </extLst>
    </cfRule>
  </conditionalFormatting>
  <dataValidations count="7"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G41 F40 F42 G35:G37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3:E26">
      <formula1>"0%, 100%"</formula1>
    </dataValidation>
    <dataValidation type="list" allowBlank="1" showInputMessage="1" showErrorMessage="1" sqref="F45:F62">
      <formula1>"high,medium,low"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FE5B0-CFE0-47F0-9E25-AF30D4A8B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79CE6AD-330F-4D99-93D3-AE8D84476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63C4A86-FD52-42C3-A2F4-ED0B5DF36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53E15EC1-4F8E-4D89-9406-111CAA2A054A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2A068A24-647F-4939-BA87-67AA5C5806E2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22640CE0-8422-4521-BA2A-4173F7848A32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E3FB2789-2C2E-492B-B9A8-877FC7DCB74A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DA45A9A9-D887-421F-AB87-A0F12B296DD6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B8978DBB-EA85-4198-A4E5-48C9BA1418F5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opLeftCell="A7" workbookViewId="0">
      <selection activeCell="B18" sqref="B18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222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202" t="s">
        <v>32</v>
      </c>
      <c r="B2" s="256" t="s">
        <v>209</v>
      </c>
      <c r="C2" s="257"/>
      <c r="D2" s="202" t="s">
        <v>33</v>
      </c>
      <c r="E2" s="256" t="s">
        <v>169</v>
      </c>
      <c r="F2" s="257"/>
      <c r="G2" s="202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202" t="s">
        <v>36</v>
      </c>
      <c r="E3" s="258" t="s">
        <v>134</v>
      </c>
      <c r="F3" s="259"/>
      <c r="G3" s="202" t="s">
        <v>37</v>
      </c>
      <c r="H3" s="56">
        <v>44358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205" t="s">
        <v>40</v>
      </c>
      <c r="C5" s="205" t="s">
        <v>41</v>
      </c>
      <c r="D5" s="205" t="s">
        <v>173</v>
      </c>
      <c r="E5" s="205" t="s">
        <v>174</v>
      </c>
      <c r="F5" s="205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0.84</v>
      </c>
      <c r="C6" s="141">
        <v>0.84</v>
      </c>
      <c r="D6" s="142">
        <f>B6-C6</f>
        <v>0</v>
      </c>
      <c r="E6" s="141">
        <v>0.86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202" t="s">
        <v>48</v>
      </c>
      <c r="C9" s="202" t="s">
        <v>49</v>
      </c>
      <c r="D9" s="202" t="s">
        <v>50</v>
      </c>
      <c r="E9" s="202" t="s">
        <v>51</v>
      </c>
      <c r="F9" s="200" t="s">
        <v>52</v>
      </c>
      <c r="G9" s="203"/>
      <c r="H9" s="203"/>
    </row>
    <row r="10" spans="1:15" ht="47.25" hidden="1" x14ac:dyDescent="0.15">
      <c r="A10" s="63" t="s">
        <v>85</v>
      </c>
      <c r="B10" s="64">
        <v>1</v>
      </c>
      <c r="C10" s="201" t="s">
        <v>53</v>
      </c>
      <c r="D10" s="201"/>
      <c r="E10" s="201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201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201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201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201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201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201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201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0.75</v>
      </c>
      <c r="C18" s="201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0.23</v>
      </c>
      <c r="C19" s="201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201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205" t="s">
        <v>56</v>
      </c>
      <c r="C22" s="205" t="s">
        <v>57</v>
      </c>
      <c r="D22" s="205" t="s">
        <v>58</v>
      </c>
      <c r="E22" s="205" t="s">
        <v>178</v>
      </c>
      <c r="F22" s="205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44354</v>
      </c>
      <c r="D23" s="184">
        <v>44358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44354</v>
      </c>
      <c r="D24" s="184">
        <v>44358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44354</v>
      </c>
      <c r="D25" s="184">
        <v>44358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44354</v>
      </c>
      <c r="D26" s="184">
        <v>44358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205" t="s">
        <v>56</v>
      </c>
      <c r="C28" s="205" t="s">
        <v>57</v>
      </c>
      <c r="D28" s="205" t="s">
        <v>58</v>
      </c>
      <c r="E28" s="205" t="s">
        <v>178</v>
      </c>
      <c r="F28" s="205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44361</v>
      </c>
      <c r="D29" s="184">
        <v>44365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44361</v>
      </c>
      <c r="D30" s="184">
        <v>44365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44361</v>
      </c>
      <c r="D31" s="184">
        <v>44365</v>
      </c>
      <c r="E31" s="151">
        <v>1</v>
      </c>
      <c r="F31" s="69" t="s">
        <v>208</v>
      </c>
      <c r="G31" s="302"/>
      <c r="H31" s="303"/>
    </row>
    <row r="32" spans="1:8" s="136" customFormat="1" ht="42.75" x14ac:dyDescent="0.15">
      <c r="A32" s="70">
        <v>4</v>
      </c>
      <c r="B32" s="71" t="s">
        <v>207</v>
      </c>
      <c r="C32" s="184">
        <v>44361</v>
      </c>
      <c r="D32" s="184">
        <v>44365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205" t="s">
        <v>66</v>
      </c>
      <c r="E34" s="156" t="s">
        <v>67</v>
      </c>
      <c r="F34" s="157" t="s">
        <v>179</v>
      </c>
      <c r="G34" s="205" t="s">
        <v>68</v>
      </c>
      <c r="H34" s="157" t="s">
        <v>69</v>
      </c>
    </row>
    <row r="35" spans="1:8" s="136" customFormat="1" ht="87.75" customHeight="1" x14ac:dyDescent="0.15">
      <c r="A35" s="102">
        <v>1</v>
      </c>
      <c r="B35" s="300" t="s">
        <v>170</v>
      </c>
      <c r="C35" s="294"/>
      <c r="D35" s="204" t="s">
        <v>129</v>
      </c>
      <c r="E35" s="166" t="s">
        <v>171</v>
      </c>
      <c r="F35" s="204"/>
      <c r="G35" s="104" t="s">
        <v>198</v>
      </c>
      <c r="H35" s="105">
        <v>44316</v>
      </c>
    </row>
    <row r="36" spans="1:8" s="136" customFormat="1" ht="38.25" customHeight="1" x14ac:dyDescent="0.15">
      <c r="A36" s="149">
        <v>2</v>
      </c>
      <c r="B36" s="294" t="s">
        <v>211</v>
      </c>
      <c r="C36" s="294"/>
      <c r="D36" s="204" t="s">
        <v>129</v>
      </c>
      <c r="E36" s="166" t="s">
        <v>212</v>
      </c>
      <c r="F36" s="138"/>
      <c r="G36" s="104" t="s">
        <v>140</v>
      </c>
      <c r="H36" s="105">
        <v>44344</v>
      </c>
    </row>
    <row r="37" spans="1:8" s="136" customFormat="1" ht="5.25" customHeight="1" x14ac:dyDescent="0.15">
      <c r="A37" s="149"/>
      <c r="B37" s="294"/>
      <c r="C37" s="294"/>
      <c r="D37" s="206"/>
      <c r="E37" s="150"/>
      <c r="F37" s="138"/>
      <c r="G37" s="159"/>
      <c r="H37" s="160"/>
    </row>
    <row r="38" spans="1:8" s="136" customFormat="1" ht="12.75" x14ac:dyDescent="0.15">
      <c r="A38" s="277" t="s">
        <v>70</v>
      </c>
      <c r="B38" s="278"/>
      <c r="C38" s="278"/>
      <c r="D38" s="278"/>
      <c r="E38" s="278"/>
      <c r="F38" s="278"/>
      <c r="G38" s="278"/>
      <c r="H38" s="279"/>
    </row>
    <row r="39" spans="1:8" s="136" customFormat="1" ht="27.75" customHeight="1" x14ac:dyDescent="0.15">
      <c r="A39" s="139" t="s">
        <v>71</v>
      </c>
      <c r="B39" s="289" t="s">
        <v>72</v>
      </c>
      <c r="C39" s="289"/>
      <c r="D39" s="205" t="s">
        <v>73</v>
      </c>
      <c r="E39" s="156" t="s">
        <v>67</v>
      </c>
      <c r="F39" s="157" t="s">
        <v>68</v>
      </c>
      <c r="G39" s="205" t="s">
        <v>59</v>
      </c>
      <c r="H39" s="157" t="s">
        <v>74</v>
      </c>
    </row>
    <row r="40" spans="1:8" s="136" customFormat="1" ht="89.25" customHeight="1" x14ac:dyDescent="0.15">
      <c r="A40" s="102">
        <v>1</v>
      </c>
      <c r="B40" s="301" t="s">
        <v>216</v>
      </c>
      <c r="C40" s="294"/>
      <c r="D40" s="204" t="s">
        <v>146</v>
      </c>
      <c r="E40" s="166" t="s">
        <v>143</v>
      </c>
      <c r="F40" s="108" t="s">
        <v>198</v>
      </c>
      <c r="G40" s="109" t="s">
        <v>144</v>
      </c>
      <c r="H40" s="105">
        <v>44316</v>
      </c>
    </row>
    <row r="41" spans="1:8" s="136" customFormat="1" ht="30.75" customHeight="1" x14ac:dyDescent="0.15">
      <c r="A41" s="149">
        <v>2</v>
      </c>
      <c r="B41" s="300" t="s">
        <v>213</v>
      </c>
      <c r="C41" s="294"/>
      <c r="D41" s="204" t="s">
        <v>129</v>
      </c>
      <c r="E41" s="166" t="s">
        <v>215</v>
      </c>
      <c r="F41" s="138"/>
      <c r="G41" s="104" t="s">
        <v>214</v>
      </c>
      <c r="H41" s="105">
        <v>44344</v>
      </c>
    </row>
    <row r="42" spans="1:8" s="136" customFormat="1" ht="12.75" x14ac:dyDescent="0.15">
      <c r="A42" s="149"/>
      <c r="B42" s="294"/>
      <c r="C42" s="294"/>
      <c r="D42" s="145"/>
      <c r="E42" s="150"/>
      <c r="F42" s="138"/>
      <c r="G42" s="145"/>
      <c r="H42" s="138"/>
    </row>
    <row r="43" spans="1:8" s="136" customFormat="1" ht="12.75" x14ac:dyDescent="0.15">
      <c r="A43" s="277" t="s">
        <v>75</v>
      </c>
      <c r="B43" s="278"/>
      <c r="C43" s="278"/>
      <c r="D43" s="278"/>
      <c r="E43" s="278"/>
      <c r="F43" s="278"/>
      <c r="G43" s="278"/>
      <c r="H43" s="279"/>
    </row>
    <row r="44" spans="1:8" s="136" customFormat="1" ht="27.75" customHeight="1" x14ac:dyDescent="0.15">
      <c r="A44" s="139" t="s">
        <v>25</v>
      </c>
      <c r="B44" s="156" t="s">
        <v>76</v>
      </c>
      <c r="C44" s="156" t="s">
        <v>77</v>
      </c>
      <c r="D44" s="156" t="s">
        <v>78</v>
      </c>
      <c r="E44" s="205" t="s">
        <v>79</v>
      </c>
      <c r="F44" s="205" t="s">
        <v>180</v>
      </c>
      <c r="G44" s="295" t="s">
        <v>80</v>
      </c>
      <c r="H44" s="281"/>
    </row>
    <row r="45" spans="1:8" s="136" customFormat="1" ht="14.25" x14ac:dyDescent="0.15">
      <c r="A45" s="116" t="s">
        <v>149</v>
      </c>
      <c r="B45" s="117"/>
      <c r="C45" s="117">
        <v>44277</v>
      </c>
      <c r="D45" s="161"/>
      <c r="E45" s="162"/>
      <c r="F45" s="146" t="s">
        <v>181</v>
      </c>
      <c r="G45" s="291"/>
      <c r="H45" s="292"/>
    </row>
    <row r="46" spans="1:8" s="136" customFormat="1" ht="14.25" x14ac:dyDescent="0.15">
      <c r="A46" s="116" t="s">
        <v>152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153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154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183</v>
      </c>
      <c r="B49" s="117"/>
      <c r="C49" s="117">
        <v>44004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3">
      <c r="A50" s="165" t="s">
        <v>186</v>
      </c>
      <c r="B50" s="117"/>
      <c r="C50" s="117">
        <v>44005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184</v>
      </c>
      <c r="B51" s="117"/>
      <c r="C51" s="117">
        <v>44006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185</v>
      </c>
      <c r="B52" s="117"/>
      <c r="C52" s="117">
        <v>44007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187</v>
      </c>
      <c r="B53" s="117"/>
      <c r="C53" s="117">
        <v>44008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188</v>
      </c>
      <c r="B54" s="117"/>
      <c r="C54" s="117">
        <v>44009</v>
      </c>
      <c r="D54" s="161"/>
      <c r="E54" s="162"/>
      <c r="F54" s="146" t="s">
        <v>197</v>
      </c>
      <c r="G54" s="291"/>
      <c r="H54" s="292"/>
    </row>
    <row r="55" spans="1:8" s="136" customFormat="1" ht="14.25" x14ac:dyDescent="0.3">
      <c r="A55" s="165" t="s">
        <v>189</v>
      </c>
      <c r="B55" s="117"/>
      <c r="C55" s="117">
        <v>44010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190</v>
      </c>
      <c r="B56" s="117"/>
      <c r="C56" s="117">
        <v>44011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192</v>
      </c>
      <c r="B57" s="117"/>
      <c r="C57" s="117">
        <v>44012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193</v>
      </c>
      <c r="B58" s="117"/>
      <c r="C58" s="117">
        <v>44013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195</v>
      </c>
      <c r="B59" s="117"/>
      <c r="C59" s="117">
        <v>44015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196</v>
      </c>
      <c r="B60" s="117"/>
      <c r="C60" s="117">
        <v>44016</v>
      </c>
      <c r="D60" s="161"/>
      <c r="E60" s="162"/>
      <c r="F60" s="146" t="s">
        <v>181</v>
      </c>
      <c r="G60" s="291"/>
      <c r="H60" s="292"/>
    </row>
    <row r="61" spans="1:8" s="136" customFormat="1" ht="14.25" x14ac:dyDescent="0.3">
      <c r="A61" s="165" t="s">
        <v>191</v>
      </c>
      <c r="B61" s="117"/>
      <c r="C61" s="117">
        <v>44079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15">
      <c r="A62" s="110" t="s">
        <v>156</v>
      </c>
      <c r="B62" s="111"/>
      <c r="C62" s="111">
        <v>44284</v>
      </c>
      <c r="D62" s="161"/>
      <c r="E62" s="162"/>
      <c r="F62" s="146" t="s">
        <v>181</v>
      </c>
      <c r="G62" s="291"/>
      <c r="H62" s="292"/>
    </row>
    <row r="63" spans="1:8" s="136" customFormat="1" ht="12.75" x14ac:dyDescent="0.15">
      <c r="A63" s="136" t="s">
        <v>81</v>
      </c>
    </row>
    <row r="64" spans="1:8" s="136" customFormat="1" ht="12.75" x14ac:dyDescent="0.15">
      <c r="A64" s="293" t="s">
        <v>82</v>
      </c>
      <c r="B64" s="293"/>
      <c r="C64" s="293"/>
      <c r="D64" s="293"/>
      <c r="E64" s="293"/>
      <c r="F64" s="293"/>
      <c r="G64" s="293"/>
      <c r="H64" s="293"/>
    </row>
    <row r="65" spans="1:8" s="136" customFormat="1" ht="12.75" x14ac:dyDescent="0.15">
      <c r="A65" s="293" t="s">
        <v>83</v>
      </c>
      <c r="B65" s="293"/>
      <c r="C65" s="293"/>
      <c r="D65" s="293"/>
      <c r="E65" s="293"/>
      <c r="F65" s="293"/>
      <c r="G65" s="293"/>
      <c r="H65" s="293"/>
    </row>
    <row r="66" spans="1:8" s="136" customFormat="1" ht="12.75" x14ac:dyDescent="0.15">
      <c r="A66" s="296" t="s">
        <v>182</v>
      </c>
      <c r="B66" s="296"/>
      <c r="C66" s="296"/>
      <c r="D66" s="296"/>
      <c r="E66" s="296"/>
      <c r="F66" s="296"/>
      <c r="G66" s="296"/>
      <c r="H66" s="296"/>
    </row>
    <row r="67" spans="1:8" s="136" customFormat="1" ht="12.75" x14ac:dyDescent="0.15">
      <c r="A67" s="296" t="s">
        <v>84</v>
      </c>
      <c r="B67" s="293"/>
      <c r="C67" s="293"/>
      <c r="D67" s="293"/>
      <c r="E67" s="293"/>
      <c r="F67" s="293"/>
      <c r="G67" s="293"/>
      <c r="H67" s="293"/>
    </row>
  </sheetData>
  <mergeCells count="66">
    <mergeCell ref="A67:H67"/>
    <mergeCell ref="G55:H55"/>
    <mergeCell ref="G56:H56"/>
    <mergeCell ref="G57:H57"/>
    <mergeCell ref="G58:H58"/>
    <mergeCell ref="G59:H59"/>
    <mergeCell ref="G60:H60"/>
    <mergeCell ref="G61:H61"/>
    <mergeCell ref="G62:H62"/>
    <mergeCell ref="A64:H64"/>
    <mergeCell ref="A65:H65"/>
    <mergeCell ref="A66:H66"/>
    <mergeCell ref="G54:H54"/>
    <mergeCell ref="A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B42:C42"/>
    <mergeCell ref="G31:H31"/>
    <mergeCell ref="G32:H32"/>
    <mergeCell ref="A33:H33"/>
    <mergeCell ref="B34:C34"/>
    <mergeCell ref="B35:C35"/>
    <mergeCell ref="B36:C36"/>
    <mergeCell ref="B37:C37"/>
    <mergeCell ref="A38:H38"/>
    <mergeCell ref="B39:C39"/>
    <mergeCell ref="B40:C40"/>
    <mergeCell ref="B41:C41"/>
    <mergeCell ref="G30:H30"/>
    <mergeCell ref="F19:H19"/>
    <mergeCell ref="F20:H20"/>
    <mergeCell ref="A21:H21"/>
    <mergeCell ref="G22:H22"/>
    <mergeCell ref="G23:H23"/>
    <mergeCell ref="G24:H24"/>
    <mergeCell ref="G25:H25"/>
    <mergeCell ref="G26:H26"/>
    <mergeCell ref="A27:H27"/>
    <mergeCell ref="G28:H28"/>
    <mergeCell ref="G29:H29"/>
    <mergeCell ref="F18:H18"/>
    <mergeCell ref="G5:H5"/>
    <mergeCell ref="G6:H6"/>
    <mergeCell ref="G7:H7"/>
    <mergeCell ref="A8:H8"/>
    <mergeCell ref="F11:H11"/>
    <mergeCell ref="F12:H12"/>
    <mergeCell ref="F13:H13"/>
    <mergeCell ref="F14:H14"/>
    <mergeCell ref="F15:H15"/>
    <mergeCell ref="F16:H16"/>
    <mergeCell ref="F17:H17"/>
    <mergeCell ref="A4:H4"/>
    <mergeCell ref="A1:H1"/>
    <mergeCell ref="B2:C2"/>
    <mergeCell ref="E2:F2"/>
    <mergeCell ref="B3:C3"/>
    <mergeCell ref="E3:F3"/>
  </mergeCells>
  <phoneticPr fontId="23" type="noConversion"/>
  <conditionalFormatting sqref="D6:D7">
    <cfRule type="cellIs" dxfId="38" priority="17" operator="lessThan">
      <formula>0.05</formula>
    </cfRule>
    <cfRule type="cellIs" dxfId="37" priority="18" operator="greaterThan">
      <formula>0.15</formula>
    </cfRule>
  </conditionalFormatting>
  <conditionalFormatting sqref="F45 F48 F51 F54 F57 F59 F62">
    <cfRule type="cellIs" dxfId="36" priority="15" operator="equal">
      <formula>"high"</formula>
    </cfRule>
    <cfRule type="containsText" dxfId="35" priority="16" operator="containsText" text="medium">
      <formula>NOT(ISERROR(SEARCH("medium",F45)))</formula>
    </cfRule>
  </conditionalFormatting>
  <conditionalFormatting sqref="F46:F47 F49:F50 F52:F53 F55:F56 F58 F60:F61">
    <cfRule type="cellIs" dxfId="34" priority="13" operator="equal">
      <formula>"high"</formula>
    </cfRule>
    <cfRule type="containsText" dxfId="33" priority="14" operator="containsText" text="medium">
      <formula>NOT(ISERROR(SEARCH("medium",F46)))</formula>
    </cfRule>
  </conditionalFormatting>
  <conditionalFormatting sqref="F6">
    <cfRule type="cellIs" dxfId="32" priority="12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{EABD06AD-4BD0-4856-B267-D3355A3A1E47}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1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{A8812C4A-1506-41F5-AB4F-DBB20AF219F4}</x14:id>
        </ext>
      </extLst>
    </cfRule>
  </conditionalFormatting>
  <conditionalFormatting sqref="B10:B15 B17:B20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{3A85E1F7-A833-48D6-A898-9CD7DC184ECB}</x14:id>
        </ext>
      </extLst>
    </cfRule>
  </conditionalFormatting>
  <dataValidations count="7">
    <dataValidation type="list" allowBlank="1" showInputMessage="1" showErrorMessage="1" sqref="F45:F62">
      <formula1>"high,medium,low"</formula1>
    </dataValidation>
    <dataValidation type="list" allowBlank="1" showInputMessage="1" showErrorMessage="1" sqref="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G41 F40 F42 G35:G37">
      <formula1>"Open, Pending, Closed"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29">
      <formula1>"0%, 100%,30%,70%,5%,15%,20%,40%"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BD06AD-4BD0-4856-B267-D3355A3A1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8812C4A-1506-41F5-AB4F-DBB20AF2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3A85E1F7-A833-48D6-A898-9CD7DC18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307C18A4-8051-440C-BC16-EBAE36FDDF1F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628B5204-B871-4BBF-BEF9-199744D9B59C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E375C847-850A-47C6-B1C2-2A53D9F931D8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99C3007D-B659-4B02-B536-6917CE4D88A4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E8F94AFB-F4DD-4C0D-B299-EB03341C9D1A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AAAA7EEE-AB09-42F2-AA1A-5F1BAB49DFD5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workbookViewId="0">
      <selection sqref="A1:H1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221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202" t="s">
        <v>32</v>
      </c>
      <c r="B2" s="256" t="s">
        <v>209</v>
      </c>
      <c r="C2" s="257"/>
      <c r="D2" s="202" t="s">
        <v>33</v>
      </c>
      <c r="E2" s="256" t="s">
        <v>169</v>
      </c>
      <c r="F2" s="257"/>
      <c r="G2" s="202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202" t="s">
        <v>36</v>
      </c>
      <c r="E3" s="258" t="s">
        <v>134</v>
      </c>
      <c r="F3" s="259"/>
      <c r="G3" s="202" t="s">
        <v>37</v>
      </c>
      <c r="H3" s="56">
        <v>44365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205" t="s">
        <v>40</v>
      </c>
      <c r="C5" s="205" t="s">
        <v>41</v>
      </c>
      <c r="D5" s="205" t="s">
        <v>173</v>
      </c>
      <c r="E5" s="205" t="s">
        <v>174</v>
      </c>
      <c r="F5" s="205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0.86</v>
      </c>
      <c r="C6" s="141">
        <v>0.86</v>
      </c>
      <c r="D6" s="142">
        <f>B6-C6</f>
        <v>0</v>
      </c>
      <c r="E6" s="141">
        <v>0.88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202" t="s">
        <v>48</v>
      </c>
      <c r="C9" s="202" t="s">
        <v>49</v>
      </c>
      <c r="D9" s="202" t="s">
        <v>50</v>
      </c>
      <c r="E9" s="202" t="s">
        <v>51</v>
      </c>
      <c r="F9" s="200" t="s">
        <v>52</v>
      </c>
      <c r="G9" s="203"/>
      <c r="H9" s="203"/>
    </row>
    <row r="10" spans="1:15" ht="47.25" hidden="1" x14ac:dyDescent="0.15">
      <c r="A10" s="63" t="s">
        <v>85</v>
      </c>
      <c r="B10" s="64">
        <v>1</v>
      </c>
      <c r="C10" s="201" t="s">
        <v>53</v>
      </c>
      <c r="D10" s="201"/>
      <c r="E10" s="201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201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201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201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201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201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201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201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0.77</v>
      </c>
      <c r="C18" s="201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0.25</v>
      </c>
      <c r="C19" s="201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201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205" t="s">
        <v>56</v>
      </c>
      <c r="C22" s="205" t="s">
        <v>57</v>
      </c>
      <c r="D22" s="205" t="s">
        <v>58</v>
      </c>
      <c r="E22" s="205" t="s">
        <v>178</v>
      </c>
      <c r="F22" s="205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44361</v>
      </c>
      <c r="D23" s="184">
        <v>44365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44361</v>
      </c>
      <c r="D24" s="184">
        <v>44365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44361</v>
      </c>
      <c r="D25" s="184">
        <v>44365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44361</v>
      </c>
      <c r="D26" s="184">
        <v>44365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205" t="s">
        <v>56</v>
      </c>
      <c r="C28" s="205" t="s">
        <v>57</v>
      </c>
      <c r="D28" s="205" t="s">
        <v>58</v>
      </c>
      <c r="E28" s="205" t="s">
        <v>178</v>
      </c>
      <c r="F28" s="205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44368</v>
      </c>
      <c r="D29" s="184">
        <v>44372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44368</v>
      </c>
      <c r="D30" s="184">
        <v>44372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44368</v>
      </c>
      <c r="D31" s="184">
        <v>44372</v>
      </c>
      <c r="E31" s="151">
        <v>1</v>
      </c>
      <c r="F31" s="69" t="s">
        <v>208</v>
      </c>
      <c r="G31" s="302"/>
      <c r="H31" s="303"/>
    </row>
    <row r="32" spans="1:8" s="136" customFormat="1" ht="42.75" x14ac:dyDescent="0.15">
      <c r="A32" s="70">
        <v>4</v>
      </c>
      <c r="B32" s="71" t="s">
        <v>207</v>
      </c>
      <c r="C32" s="184">
        <v>44368</v>
      </c>
      <c r="D32" s="184">
        <v>44372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205" t="s">
        <v>66</v>
      </c>
      <c r="E34" s="156" t="s">
        <v>67</v>
      </c>
      <c r="F34" s="157" t="s">
        <v>179</v>
      </c>
      <c r="G34" s="205" t="s">
        <v>68</v>
      </c>
      <c r="H34" s="157" t="s">
        <v>69</v>
      </c>
    </row>
    <row r="35" spans="1:8" s="136" customFormat="1" ht="87.75" customHeight="1" x14ac:dyDescent="0.15">
      <c r="A35" s="102">
        <v>1</v>
      </c>
      <c r="B35" s="294" t="s">
        <v>170</v>
      </c>
      <c r="C35" s="294"/>
      <c r="D35" s="204" t="s">
        <v>129</v>
      </c>
      <c r="E35" s="166" t="s">
        <v>171</v>
      </c>
      <c r="F35" s="204"/>
      <c r="G35" s="104" t="s">
        <v>198</v>
      </c>
      <c r="H35" s="105">
        <v>44316</v>
      </c>
    </row>
    <row r="36" spans="1:8" s="136" customFormat="1" ht="38.25" customHeight="1" x14ac:dyDescent="0.15">
      <c r="A36" s="149">
        <v>2</v>
      </c>
      <c r="B36" s="294" t="s">
        <v>211</v>
      </c>
      <c r="C36" s="294"/>
      <c r="D36" s="204" t="s">
        <v>129</v>
      </c>
      <c r="E36" s="166" t="s">
        <v>218</v>
      </c>
      <c r="F36" s="138"/>
      <c r="G36" s="104" t="s">
        <v>140</v>
      </c>
      <c r="H36" s="105">
        <v>44344</v>
      </c>
    </row>
    <row r="37" spans="1:8" s="136" customFormat="1" ht="5.25" customHeight="1" x14ac:dyDescent="0.15">
      <c r="A37" s="149"/>
      <c r="B37" s="294"/>
      <c r="C37" s="294"/>
      <c r="D37" s="206"/>
      <c r="E37" s="150"/>
      <c r="F37" s="138"/>
      <c r="G37" s="159"/>
      <c r="H37" s="160"/>
    </row>
    <row r="38" spans="1:8" s="136" customFormat="1" ht="12.75" x14ac:dyDescent="0.15">
      <c r="A38" s="277" t="s">
        <v>70</v>
      </c>
      <c r="B38" s="278"/>
      <c r="C38" s="278"/>
      <c r="D38" s="278"/>
      <c r="E38" s="278"/>
      <c r="F38" s="278"/>
      <c r="G38" s="278"/>
      <c r="H38" s="279"/>
    </row>
    <row r="39" spans="1:8" s="136" customFormat="1" ht="27.75" customHeight="1" x14ac:dyDescent="0.15">
      <c r="A39" s="139" t="s">
        <v>71</v>
      </c>
      <c r="B39" s="289" t="s">
        <v>72</v>
      </c>
      <c r="C39" s="289"/>
      <c r="D39" s="205" t="s">
        <v>73</v>
      </c>
      <c r="E39" s="156" t="s">
        <v>67</v>
      </c>
      <c r="F39" s="157" t="s">
        <v>68</v>
      </c>
      <c r="G39" s="205" t="s">
        <v>59</v>
      </c>
      <c r="H39" s="157" t="s">
        <v>74</v>
      </c>
    </row>
    <row r="40" spans="1:8" s="136" customFormat="1" ht="30.75" customHeight="1" x14ac:dyDescent="0.15">
      <c r="A40" s="149">
        <v>1</v>
      </c>
      <c r="B40" s="300" t="s">
        <v>213</v>
      </c>
      <c r="C40" s="294"/>
      <c r="D40" s="204" t="s">
        <v>129</v>
      </c>
      <c r="E40" s="166" t="s">
        <v>215</v>
      </c>
      <c r="F40" s="138"/>
      <c r="G40" s="104" t="s">
        <v>198</v>
      </c>
      <c r="H40" s="105">
        <v>44344</v>
      </c>
    </row>
    <row r="41" spans="1:8" s="136" customFormat="1" ht="69.75" customHeight="1" x14ac:dyDescent="0.15">
      <c r="A41" s="149">
        <v>2</v>
      </c>
      <c r="B41" s="300" t="s">
        <v>219</v>
      </c>
      <c r="C41" s="294"/>
      <c r="D41" s="204" t="s">
        <v>129</v>
      </c>
      <c r="E41" s="166" t="s">
        <v>217</v>
      </c>
      <c r="F41" s="138"/>
      <c r="G41" s="104" t="s">
        <v>140</v>
      </c>
      <c r="H41" s="207"/>
    </row>
    <row r="42" spans="1:8" s="136" customFormat="1" ht="12.75" x14ac:dyDescent="0.15">
      <c r="A42" s="149"/>
      <c r="B42" s="294"/>
      <c r="C42" s="294"/>
      <c r="D42" s="145"/>
      <c r="E42" s="150"/>
      <c r="F42" s="138"/>
      <c r="G42" s="145"/>
      <c r="H42" s="138"/>
    </row>
    <row r="43" spans="1:8" s="136" customFormat="1" ht="12.75" x14ac:dyDescent="0.15">
      <c r="A43" s="277" t="s">
        <v>75</v>
      </c>
      <c r="B43" s="278"/>
      <c r="C43" s="278"/>
      <c r="D43" s="278"/>
      <c r="E43" s="278"/>
      <c r="F43" s="278"/>
      <c r="G43" s="278"/>
      <c r="H43" s="279"/>
    </row>
    <row r="44" spans="1:8" s="136" customFormat="1" ht="27.75" customHeight="1" x14ac:dyDescent="0.15">
      <c r="A44" s="139" t="s">
        <v>25</v>
      </c>
      <c r="B44" s="156" t="s">
        <v>76</v>
      </c>
      <c r="C44" s="156" t="s">
        <v>77</v>
      </c>
      <c r="D44" s="156" t="s">
        <v>78</v>
      </c>
      <c r="E44" s="205" t="s">
        <v>79</v>
      </c>
      <c r="F44" s="205" t="s">
        <v>180</v>
      </c>
      <c r="G44" s="295" t="s">
        <v>80</v>
      </c>
      <c r="H44" s="281"/>
    </row>
    <row r="45" spans="1:8" s="136" customFormat="1" ht="14.25" x14ac:dyDescent="0.15">
      <c r="A45" s="116" t="s">
        <v>149</v>
      </c>
      <c r="B45" s="117"/>
      <c r="C45" s="117">
        <v>44277</v>
      </c>
      <c r="D45" s="161"/>
      <c r="E45" s="162"/>
      <c r="F45" s="146" t="s">
        <v>181</v>
      </c>
      <c r="G45" s="291"/>
      <c r="H45" s="292"/>
    </row>
    <row r="46" spans="1:8" s="136" customFormat="1" ht="14.25" x14ac:dyDescent="0.15">
      <c r="A46" s="116" t="s">
        <v>152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153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154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183</v>
      </c>
      <c r="B49" s="117"/>
      <c r="C49" s="117">
        <v>44004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3">
      <c r="A50" s="165" t="s">
        <v>186</v>
      </c>
      <c r="B50" s="117"/>
      <c r="C50" s="117">
        <v>44005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184</v>
      </c>
      <c r="B51" s="117"/>
      <c r="C51" s="117">
        <v>44006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185</v>
      </c>
      <c r="B52" s="117"/>
      <c r="C52" s="117">
        <v>44007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187</v>
      </c>
      <c r="B53" s="117"/>
      <c r="C53" s="117">
        <v>44008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188</v>
      </c>
      <c r="B54" s="117"/>
      <c r="C54" s="117">
        <v>44009</v>
      </c>
      <c r="D54" s="161"/>
      <c r="E54" s="162"/>
      <c r="F54" s="146" t="s">
        <v>197</v>
      </c>
      <c r="G54" s="291"/>
      <c r="H54" s="292"/>
    </row>
    <row r="55" spans="1:8" s="136" customFormat="1" ht="14.25" x14ac:dyDescent="0.3">
      <c r="A55" s="165" t="s">
        <v>189</v>
      </c>
      <c r="B55" s="117"/>
      <c r="C55" s="117">
        <v>44010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190</v>
      </c>
      <c r="B56" s="117"/>
      <c r="C56" s="117">
        <v>44011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192</v>
      </c>
      <c r="B57" s="117"/>
      <c r="C57" s="117">
        <v>44012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193</v>
      </c>
      <c r="B58" s="117"/>
      <c r="C58" s="117">
        <v>44013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195</v>
      </c>
      <c r="B59" s="117"/>
      <c r="C59" s="117">
        <v>44015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196</v>
      </c>
      <c r="B60" s="117"/>
      <c r="C60" s="117">
        <v>44016</v>
      </c>
      <c r="D60" s="161"/>
      <c r="E60" s="162"/>
      <c r="F60" s="146" t="s">
        <v>181</v>
      </c>
      <c r="G60" s="291"/>
      <c r="H60" s="292"/>
    </row>
    <row r="61" spans="1:8" s="136" customFormat="1" ht="14.25" x14ac:dyDescent="0.3">
      <c r="A61" s="165" t="s">
        <v>191</v>
      </c>
      <c r="B61" s="117"/>
      <c r="C61" s="117">
        <v>44079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15">
      <c r="A62" s="110" t="s">
        <v>156</v>
      </c>
      <c r="B62" s="111"/>
      <c r="C62" s="111">
        <v>44284</v>
      </c>
      <c r="D62" s="161"/>
      <c r="E62" s="162"/>
      <c r="F62" s="146" t="s">
        <v>181</v>
      </c>
      <c r="G62" s="291"/>
      <c r="H62" s="292"/>
    </row>
    <row r="63" spans="1:8" s="136" customFormat="1" ht="12.75" x14ac:dyDescent="0.15">
      <c r="A63" s="136" t="s">
        <v>81</v>
      </c>
    </row>
    <row r="64" spans="1:8" s="136" customFormat="1" ht="12.75" x14ac:dyDescent="0.15">
      <c r="A64" s="293" t="s">
        <v>82</v>
      </c>
      <c r="B64" s="293"/>
      <c r="C64" s="293"/>
      <c r="D64" s="293"/>
      <c r="E64" s="293"/>
      <c r="F64" s="293"/>
      <c r="G64" s="293"/>
      <c r="H64" s="293"/>
    </row>
    <row r="65" spans="1:8" s="136" customFormat="1" ht="12.75" x14ac:dyDescent="0.15">
      <c r="A65" s="293" t="s">
        <v>83</v>
      </c>
      <c r="B65" s="293"/>
      <c r="C65" s="293"/>
      <c r="D65" s="293"/>
      <c r="E65" s="293"/>
      <c r="F65" s="293"/>
      <c r="G65" s="293"/>
      <c r="H65" s="293"/>
    </row>
    <row r="66" spans="1:8" s="136" customFormat="1" ht="12.75" x14ac:dyDescent="0.15">
      <c r="A66" s="296" t="s">
        <v>182</v>
      </c>
      <c r="B66" s="296"/>
      <c r="C66" s="296"/>
      <c r="D66" s="296"/>
      <c r="E66" s="296"/>
      <c r="F66" s="296"/>
      <c r="G66" s="296"/>
      <c r="H66" s="296"/>
    </row>
    <row r="67" spans="1:8" s="136" customFormat="1" ht="12.75" x14ac:dyDescent="0.15">
      <c r="A67" s="296" t="s">
        <v>84</v>
      </c>
      <c r="B67" s="293"/>
      <c r="C67" s="293"/>
      <c r="D67" s="293"/>
      <c r="E67" s="293"/>
      <c r="F67" s="293"/>
      <c r="G67" s="293"/>
      <c r="H67" s="293"/>
    </row>
  </sheetData>
  <mergeCells count="66">
    <mergeCell ref="A67:H67"/>
    <mergeCell ref="G55:H55"/>
    <mergeCell ref="G56:H56"/>
    <mergeCell ref="G57:H57"/>
    <mergeCell ref="G58:H58"/>
    <mergeCell ref="G59:H59"/>
    <mergeCell ref="G60:H60"/>
    <mergeCell ref="G61:H61"/>
    <mergeCell ref="G62:H62"/>
    <mergeCell ref="A64:H64"/>
    <mergeCell ref="A65:H65"/>
    <mergeCell ref="A66:H66"/>
    <mergeCell ref="G54:H54"/>
    <mergeCell ref="A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B37:C37"/>
    <mergeCell ref="A38:H38"/>
    <mergeCell ref="B39:C39"/>
    <mergeCell ref="B40:C40"/>
    <mergeCell ref="B42:C42"/>
    <mergeCell ref="B41:C41"/>
    <mergeCell ref="B36:C36"/>
    <mergeCell ref="G25:H25"/>
    <mergeCell ref="G26:H26"/>
    <mergeCell ref="A27:H27"/>
    <mergeCell ref="G28:H28"/>
    <mergeCell ref="G29:H29"/>
    <mergeCell ref="G30:H30"/>
    <mergeCell ref="G31:H31"/>
    <mergeCell ref="G32:H32"/>
    <mergeCell ref="A33:H33"/>
    <mergeCell ref="B34:C34"/>
    <mergeCell ref="B35:C35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</mergeCells>
  <phoneticPr fontId="23" type="noConversion"/>
  <conditionalFormatting sqref="D6:D7">
    <cfRule type="cellIs" dxfId="25" priority="17" operator="lessThan">
      <formula>0.05</formula>
    </cfRule>
    <cfRule type="cellIs" dxfId="24" priority="18" operator="greaterThan">
      <formula>0.15</formula>
    </cfRule>
  </conditionalFormatting>
  <conditionalFormatting sqref="F45 F48 F51 F54 F57 F59 F62">
    <cfRule type="cellIs" dxfId="23" priority="15" operator="equal">
      <formula>"high"</formula>
    </cfRule>
    <cfRule type="containsText" dxfId="22" priority="16" operator="containsText" text="medium">
      <formula>NOT(ISERROR(SEARCH("medium",F45)))</formula>
    </cfRule>
  </conditionalFormatting>
  <conditionalFormatting sqref="F46:F47 F49:F50 F52:F53 F55:F56 F58 F60:F61">
    <cfRule type="cellIs" dxfId="21" priority="13" operator="equal">
      <formula>"high"</formula>
    </cfRule>
    <cfRule type="containsText" dxfId="20" priority="14" operator="containsText" text="medium">
      <formula>NOT(ISERROR(SEARCH("medium",F46)))</formula>
    </cfRule>
  </conditionalFormatting>
  <conditionalFormatting sqref="F6">
    <cfRule type="cellIs" dxfId="19" priority="12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{4424C962-0836-4966-8370-5EFFA96FC47F}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1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{259F6297-6269-4E1A-846A-5DF378A78E2F}</x14:id>
        </ext>
      </extLst>
    </cfRule>
  </conditionalFormatting>
  <conditionalFormatting sqref="B10:B15 B17:B20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{E8E62B4B-4FD0-4C17-BFBC-4CF045AEED00}</x14:id>
        </ext>
      </extLst>
    </cfRule>
  </conditionalFormatting>
  <dataValidations count="7"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G40:G41 F42 G35:G37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3:E26">
      <formula1>"0%, 100%"</formula1>
    </dataValidation>
    <dataValidation type="list" allowBlank="1" showInputMessage="1" showErrorMessage="1" sqref="F45:F62">
      <formula1>"high,medium,low"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24C962-0836-4966-8370-5EFFA96FC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259F6297-6269-4E1A-846A-5DF378A78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8E62B4B-4FD0-4C17-BFBC-4CF045AEE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EE6053FB-3804-414C-9820-83EBC18A0BA1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939C0121-DD42-4115-BE0F-EA0DD5CC8CB6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43144667-B752-42E9-A1BD-0C6E906D5C3D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100FCD97-D3B0-4A52-9C13-D8C4940CE16C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AE14E550-E8E9-4CAD-8035-5E8E09A8F131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EC189751-4833-4B21-B8A7-7BD65C6088EF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F40" sqref="F40"/>
    </sheetView>
  </sheetViews>
  <sheetFormatPr defaultRowHeight="13.5" x14ac:dyDescent="0.15"/>
  <cols>
    <col min="1" max="1" width="24.375" style="52" customWidth="1"/>
    <col min="2" max="2" width="12.5" style="52" customWidth="1"/>
    <col min="3" max="3" width="14.875" style="52" customWidth="1"/>
    <col min="4" max="4" width="9" style="52"/>
    <col min="5" max="5" width="21.375" style="52" customWidth="1"/>
    <col min="6" max="6" width="20.25" style="52" customWidth="1"/>
    <col min="7" max="7" width="12.25" style="52" customWidth="1"/>
    <col min="8" max="8" width="14.5" style="52" customWidth="1"/>
    <col min="9" max="16384" width="9" style="52"/>
  </cols>
  <sheetData>
    <row r="1" spans="1:15" s="136" customFormat="1" ht="26.25" customHeight="1" x14ac:dyDescent="0.15">
      <c r="A1" s="273" t="s">
        <v>223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210" t="s">
        <v>32</v>
      </c>
      <c r="B2" s="256" t="s">
        <v>209</v>
      </c>
      <c r="C2" s="257"/>
      <c r="D2" s="210" t="s">
        <v>33</v>
      </c>
      <c r="E2" s="256" t="s">
        <v>169</v>
      </c>
      <c r="F2" s="257"/>
      <c r="G2" s="210" t="s">
        <v>34</v>
      </c>
      <c r="H2" s="54" t="s">
        <v>88</v>
      </c>
    </row>
    <row r="3" spans="1:15" s="136" customFormat="1" ht="25.5" customHeight="1" x14ac:dyDescent="0.15">
      <c r="A3" s="55" t="s">
        <v>35</v>
      </c>
      <c r="B3" s="256"/>
      <c r="C3" s="257"/>
      <c r="D3" s="210" t="s">
        <v>36</v>
      </c>
      <c r="E3" s="258" t="s">
        <v>134</v>
      </c>
      <c r="F3" s="259"/>
      <c r="G3" s="210" t="s">
        <v>37</v>
      </c>
      <c r="H3" s="56">
        <v>44372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213" t="s">
        <v>40</v>
      </c>
      <c r="C5" s="213" t="s">
        <v>41</v>
      </c>
      <c r="D5" s="213" t="s">
        <v>173</v>
      </c>
      <c r="E5" s="213" t="s">
        <v>174</v>
      </c>
      <c r="F5" s="213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0.88</v>
      </c>
      <c r="C6" s="141">
        <v>0.88</v>
      </c>
      <c r="D6" s="142">
        <f>B6-C6</f>
        <v>0</v>
      </c>
      <c r="E6" s="141">
        <v>0.9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100</v>
      </c>
      <c r="C7" s="145">
        <v>100</v>
      </c>
      <c r="D7" s="145">
        <f>B7-C7</f>
        <v>0</v>
      </c>
      <c r="E7" s="145">
        <v>100</v>
      </c>
      <c r="F7" s="145" t="s">
        <v>177</v>
      </c>
      <c r="G7" s="282"/>
      <c r="H7" s="284"/>
      <c r="N7" s="143"/>
      <c r="O7" s="143"/>
    </row>
    <row r="8" spans="1:15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ht="28.5" x14ac:dyDescent="0.15">
      <c r="A9" s="55" t="s">
        <v>47</v>
      </c>
      <c r="B9" s="210" t="s">
        <v>48</v>
      </c>
      <c r="C9" s="210" t="s">
        <v>49</v>
      </c>
      <c r="D9" s="210" t="s">
        <v>50</v>
      </c>
      <c r="E9" s="210" t="s">
        <v>51</v>
      </c>
      <c r="F9" s="208" t="s">
        <v>52</v>
      </c>
      <c r="G9" s="211"/>
      <c r="H9" s="211"/>
    </row>
    <row r="10" spans="1:15" ht="47.25" hidden="1" x14ac:dyDescent="0.15">
      <c r="A10" s="63" t="s">
        <v>85</v>
      </c>
      <c r="B10" s="64">
        <v>1</v>
      </c>
      <c r="C10" s="209" t="s">
        <v>53</v>
      </c>
      <c r="D10" s="209"/>
      <c r="E10" s="209"/>
      <c r="F10" s="66"/>
      <c r="G10" s="67"/>
      <c r="H10" s="67"/>
    </row>
    <row r="11" spans="1:15" ht="14.25" x14ac:dyDescent="0.2">
      <c r="A11" s="79" t="s">
        <v>113</v>
      </c>
      <c r="B11" s="58">
        <v>1</v>
      </c>
      <c r="C11" s="209" t="s">
        <v>53</v>
      </c>
      <c r="D11" s="72">
        <v>44089</v>
      </c>
      <c r="E11" s="72">
        <v>44089</v>
      </c>
      <c r="F11" s="234"/>
      <c r="G11" s="234"/>
      <c r="H11" s="234"/>
    </row>
    <row r="12" spans="1:15" ht="14.25" x14ac:dyDescent="0.2">
      <c r="A12" s="79" t="s">
        <v>114</v>
      </c>
      <c r="B12" s="58">
        <v>1</v>
      </c>
      <c r="C12" s="209" t="s">
        <v>53</v>
      </c>
      <c r="D12" s="72">
        <v>44104</v>
      </c>
      <c r="E12" s="72">
        <v>44104</v>
      </c>
      <c r="F12" s="234"/>
      <c r="G12" s="234"/>
      <c r="H12" s="234"/>
    </row>
    <row r="13" spans="1:15" ht="14.25" x14ac:dyDescent="0.2">
      <c r="A13" s="79" t="s">
        <v>115</v>
      </c>
      <c r="B13" s="58">
        <v>1</v>
      </c>
      <c r="C13" s="209" t="s">
        <v>53</v>
      </c>
      <c r="D13" s="72">
        <v>44165</v>
      </c>
      <c r="E13" s="72">
        <v>44165</v>
      </c>
      <c r="F13" s="234"/>
      <c r="G13" s="234"/>
      <c r="H13" s="234"/>
    </row>
    <row r="14" spans="1:15" ht="14.25" x14ac:dyDescent="0.2">
      <c r="A14" s="79" t="s">
        <v>116</v>
      </c>
      <c r="B14" s="58">
        <v>1</v>
      </c>
      <c r="C14" s="209" t="s">
        <v>53</v>
      </c>
      <c r="D14" s="72">
        <v>44165</v>
      </c>
      <c r="E14" s="72">
        <v>44165</v>
      </c>
      <c r="F14" s="234"/>
      <c r="G14" s="234"/>
      <c r="H14" s="234"/>
    </row>
    <row r="15" spans="1:15" ht="14.25" x14ac:dyDescent="0.2">
      <c r="A15" s="79" t="s">
        <v>117</v>
      </c>
      <c r="B15" s="58">
        <v>1</v>
      </c>
      <c r="C15" s="209" t="s">
        <v>53</v>
      </c>
      <c r="D15" s="72">
        <v>44285</v>
      </c>
      <c r="E15" s="69"/>
      <c r="F15" s="260"/>
      <c r="G15" s="234"/>
      <c r="H15" s="234"/>
    </row>
    <row r="16" spans="1:15" ht="14.25" x14ac:dyDescent="0.2">
      <c r="A16" s="79" t="s">
        <v>118</v>
      </c>
      <c r="B16" s="58">
        <v>1</v>
      </c>
      <c r="C16" s="209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1</v>
      </c>
      <c r="C17" s="209" t="s">
        <v>53</v>
      </c>
      <c r="D17" s="72">
        <v>44285</v>
      </c>
      <c r="E17" s="69"/>
      <c r="F17" s="260"/>
      <c r="G17" s="234"/>
      <c r="H17" s="234"/>
    </row>
    <row r="18" spans="1:8" ht="14.25" x14ac:dyDescent="0.2">
      <c r="A18" s="79" t="s">
        <v>120</v>
      </c>
      <c r="B18" s="58">
        <v>0.8</v>
      </c>
      <c r="C18" s="209" t="s">
        <v>122</v>
      </c>
      <c r="D18" s="72">
        <v>44392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0.28000000000000003</v>
      </c>
      <c r="C19" s="209" t="s">
        <v>122</v>
      </c>
      <c r="D19" s="72">
        <v>44454</v>
      </c>
      <c r="E19" s="69"/>
      <c r="F19" s="234"/>
      <c r="G19" s="234"/>
      <c r="H19" s="234"/>
    </row>
    <row r="20" spans="1:8" ht="15" thickBot="1" x14ac:dyDescent="0.2">
      <c r="A20" s="80" t="s">
        <v>23</v>
      </c>
      <c r="B20" s="58">
        <v>0</v>
      </c>
      <c r="C20" s="209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213" t="s">
        <v>56</v>
      </c>
      <c r="C22" s="213" t="s">
        <v>57</v>
      </c>
      <c r="D22" s="213" t="s">
        <v>58</v>
      </c>
      <c r="E22" s="213" t="s">
        <v>178</v>
      </c>
      <c r="F22" s="213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184">
        <v>44368</v>
      </c>
      <c r="D23" s="184">
        <v>44372</v>
      </c>
      <c r="E23" s="73">
        <v>1</v>
      </c>
      <c r="F23" s="61" t="s">
        <v>210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184">
        <v>44368</v>
      </c>
      <c r="D24" s="184">
        <v>44372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184">
        <v>44368</v>
      </c>
      <c r="D25" s="184">
        <v>44372</v>
      </c>
      <c r="E25" s="73">
        <v>1</v>
      </c>
      <c r="F25" s="61" t="s">
        <v>210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184">
        <v>44368</v>
      </c>
      <c r="D26" s="184">
        <v>44372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213" t="s">
        <v>56</v>
      </c>
      <c r="C28" s="213" t="s">
        <v>57</v>
      </c>
      <c r="D28" s="213" t="s">
        <v>58</v>
      </c>
      <c r="E28" s="213" t="s">
        <v>178</v>
      </c>
      <c r="F28" s="213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204</v>
      </c>
      <c r="C29" s="184">
        <v>44375</v>
      </c>
      <c r="D29" s="184">
        <v>44379</v>
      </c>
      <c r="E29" s="151">
        <v>1</v>
      </c>
      <c r="F29" s="61" t="s">
        <v>210</v>
      </c>
      <c r="G29" s="290"/>
      <c r="H29" s="290"/>
    </row>
    <row r="30" spans="1:8" s="136" customFormat="1" ht="42.75" x14ac:dyDescent="0.15">
      <c r="A30" s="70">
        <v>2</v>
      </c>
      <c r="B30" s="71" t="s">
        <v>205</v>
      </c>
      <c r="C30" s="184">
        <v>44375</v>
      </c>
      <c r="D30" s="184">
        <v>44379</v>
      </c>
      <c r="E30" s="151">
        <v>1</v>
      </c>
      <c r="F30" s="61" t="s">
        <v>126</v>
      </c>
      <c r="G30" s="290"/>
      <c r="H30" s="290"/>
    </row>
    <row r="31" spans="1:8" s="136" customFormat="1" ht="71.25" x14ac:dyDescent="0.15">
      <c r="A31" s="70">
        <v>3</v>
      </c>
      <c r="B31" s="71" t="s">
        <v>206</v>
      </c>
      <c r="C31" s="184">
        <v>44375</v>
      </c>
      <c r="D31" s="184">
        <v>44379</v>
      </c>
      <c r="E31" s="151">
        <v>1</v>
      </c>
      <c r="F31" s="69" t="s">
        <v>208</v>
      </c>
      <c r="G31" s="302"/>
      <c r="H31" s="303"/>
    </row>
    <row r="32" spans="1:8" s="136" customFormat="1" ht="42.75" x14ac:dyDescent="0.15">
      <c r="A32" s="70">
        <v>4</v>
      </c>
      <c r="B32" s="71" t="s">
        <v>207</v>
      </c>
      <c r="C32" s="184">
        <v>44375</v>
      </c>
      <c r="D32" s="184">
        <v>44379</v>
      </c>
      <c r="E32" s="151">
        <v>1</v>
      </c>
      <c r="F32" s="61" t="s">
        <v>208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213" t="s">
        <v>66</v>
      </c>
      <c r="E34" s="156" t="s">
        <v>67</v>
      </c>
      <c r="F34" s="157" t="s">
        <v>179</v>
      </c>
      <c r="G34" s="213" t="s">
        <v>68</v>
      </c>
      <c r="H34" s="157" t="s">
        <v>69</v>
      </c>
    </row>
    <row r="35" spans="1:8" s="136" customFormat="1" ht="87.75" customHeight="1" x14ac:dyDescent="0.15">
      <c r="A35" s="102">
        <v>1</v>
      </c>
      <c r="B35" s="294" t="s">
        <v>170</v>
      </c>
      <c r="C35" s="294"/>
      <c r="D35" s="212" t="s">
        <v>129</v>
      </c>
      <c r="E35" s="166" t="s">
        <v>171</v>
      </c>
      <c r="F35" s="212"/>
      <c r="G35" s="104" t="s">
        <v>198</v>
      </c>
      <c r="H35" s="105">
        <v>44392</v>
      </c>
    </row>
    <row r="36" spans="1:8" s="136" customFormat="1" ht="38.25" customHeight="1" x14ac:dyDescent="0.15">
      <c r="A36" s="149">
        <v>2</v>
      </c>
      <c r="B36" s="294" t="s">
        <v>211</v>
      </c>
      <c r="C36" s="294"/>
      <c r="D36" s="212" t="s">
        <v>129</v>
      </c>
      <c r="E36" s="166" t="s">
        <v>218</v>
      </c>
      <c r="F36" s="138"/>
      <c r="G36" s="104" t="s">
        <v>224</v>
      </c>
      <c r="H36" s="105">
        <v>44344</v>
      </c>
    </row>
    <row r="37" spans="1:8" s="136" customFormat="1" ht="12" customHeight="1" x14ac:dyDescent="0.15">
      <c r="A37" s="149"/>
      <c r="B37" s="294"/>
      <c r="C37" s="294"/>
      <c r="D37" s="214"/>
      <c r="E37" s="150"/>
      <c r="F37" s="138"/>
      <c r="G37" s="159"/>
      <c r="H37" s="160"/>
    </row>
    <row r="38" spans="1:8" s="136" customFormat="1" ht="12.75" x14ac:dyDescent="0.15">
      <c r="A38" s="277" t="s">
        <v>70</v>
      </c>
      <c r="B38" s="278"/>
      <c r="C38" s="278"/>
      <c r="D38" s="278"/>
      <c r="E38" s="278"/>
      <c r="F38" s="278"/>
      <c r="G38" s="278"/>
      <c r="H38" s="279"/>
    </row>
    <row r="39" spans="1:8" s="136" customFormat="1" ht="27.75" customHeight="1" x14ac:dyDescent="0.15">
      <c r="A39" s="139" t="s">
        <v>71</v>
      </c>
      <c r="B39" s="289" t="s">
        <v>72</v>
      </c>
      <c r="C39" s="289"/>
      <c r="D39" s="213" t="s">
        <v>73</v>
      </c>
      <c r="E39" s="156" t="s">
        <v>67</v>
      </c>
      <c r="F39" s="157" t="s">
        <v>68</v>
      </c>
      <c r="G39" s="213" t="s">
        <v>59</v>
      </c>
      <c r="H39" s="157" t="s">
        <v>74</v>
      </c>
    </row>
    <row r="40" spans="1:8" s="136" customFormat="1" ht="69.75" customHeight="1" x14ac:dyDescent="0.15">
      <c r="A40" s="149">
        <v>1</v>
      </c>
      <c r="B40" s="300" t="s">
        <v>219</v>
      </c>
      <c r="C40" s="294"/>
      <c r="D40" s="212" t="s">
        <v>129</v>
      </c>
      <c r="E40" s="166" t="s">
        <v>225</v>
      </c>
      <c r="F40" s="138"/>
      <c r="G40" s="104" t="s">
        <v>140</v>
      </c>
      <c r="H40" s="207"/>
    </row>
    <row r="41" spans="1:8" s="136" customFormat="1" ht="34.5" customHeight="1" x14ac:dyDescent="0.15">
      <c r="A41" s="149">
        <v>2</v>
      </c>
      <c r="B41" s="300" t="s">
        <v>226</v>
      </c>
      <c r="C41" s="294"/>
      <c r="D41" s="212" t="s">
        <v>129</v>
      </c>
      <c r="E41" s="166" t="s">
        <v>227</v>
      </c>
      <c r="F41" s="138"/>
      <c r="G41" s="104" t="s">
        <v>140</v>
      </c>
      <c r="H41" s="207"/>
    </row>
    <row r="42" spans="1:8" s="136" customFormat="1" ht="12.75" x14ac:dyDescent="0.15">
      <c r="A42" s="149"/>
      <c r="B42" s="294"/>
      <c r="C42" s="294"/>
      <c r="D42" s="145"/>
      <c r="E42" s="150"/>
      <c r="F42" s="138"/>
      <c r="G42" s="145"/>
      <c r="H42" s="138"/>
    </row>
    <row r="43" spans="1:8" s="136" customFormat="1" ht="12.75" x14ac:dyDescent="0.15">
      <c r="A43" s="277" t="s">
        <v>75</v>
      </c>
      <c r="B43" s="278"/>
      <c r="C43" s="278"/>
      <c r="D43" s="278"/>
      <c r="E43" s="278"/>
      <c r="F43" s="278"/>
      <c r="G43" s="278"/>
      <c r="H43" s="279"/>
    </row>
    <row r="44" spans="1:8" s="136" customFormat="1" ht="27.75" customHeight="1" x14ac:dyDescent="0.15">
      <c r="A44" s="139" t="s">
        <v>25</v>
      </c>
      <c r="B44" s="156" t="s">
        <v>76</v>
      </c>
      <c r="C44" s="156" t="s">
        <v>77</v>
      </c>
      <c r="D44" s="156" t="s">
        <v>78</v>
      </c>
      <c r="E44" s="213" t="s">
        <v>79</v>
      </c>
      <c r="F44" s="213" t="s">
        <v>180</v>
      </c>
      <c r="G44" s="295" t="s">
        <v>80</v>
      </c>
      <c r="H44" s="281"/>
    </row>
    <row r="45" spans="1:8" s="136" customFormat="1" ht="14.25" x14ac:dyDescent="0.15">
      <c r="A45" s="116" t="s">
        <v>149</v>
      </c>
      <c r="B45" s="117"/>
      <c r="C45" s="117">
        <v>44277</v>
      </c>
      <c r="D45" s="161"/>
      <c r="E45" s="162"/>
      <c r="F45" s="146" t="s">
        <v>131</v>
      </c>
      <c r="G45" s="291"/>
      <c r="H45" s="292"/>
    </row>
    <row r="46" spans="1:8" s="136" customFormat="1" ht="14.25" x14ac:dyDescent="0.15">
      <c r="A46" s="116" t="s">
        <v>152</v>
      </c>
      <c r="B46" s="117"/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153</v>
      </c>
      <c r="B47" s="117"/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154</v>
      </c>
      <c r="B48" s="117"/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183</v>
      </c>
      <c r="B49" s="117"/>
      <c r="C49" s="117">
        <v>44004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3">
      <c r="A50" s="165" t="s">
        <v>186</v>
      </c>
      <c r="B50" s="117"/>
      <c r="C50" s="117">
        <v>44005</v>
      </c>
      <c r="D50" s="161"/>
      <c r="E50" s="162"/>
      <c r="F50" s="146" t="s">
        <v>181</v>
      </c>
      <c r="G50" s="291"/>
      <c r="H50" s="292"/>
    </row>
    <row r="51" spans="1:8" s="136" customFormat="1" ht="14.25" x14ac:dyDescent="0.3">
      <c r="A51" s="165" t="s">
        <v>184</v>
      </c>
      <c r="B51" s="117"/>
      <c r="C51" s="117">
        <v>44006</v>
      </c>
      <c r="D51" s="161"/>
      <c r="E51" s="162"/>
      <c r="F51" s="146" t="s">
        <v>181</v>
      </c>
      <c r="G51" s="291"/>
      <c r="H51" s="292"/>
    </row>
    <row r="52" spans="1:8" s="136" customFormat="1" ht="14.25" x14ac:dyDescent="0.3">
      <c r="A52" s="165" t="s">
        <v>185</v>
      </c>
      <c r="B52" s="117"/>
      <c r="C52" s="117">
        <v>44007</v>
      </c>
      <c r="D52" s="161"/>
      <c r="E52" s="162"/>
      <c r="F52" s="146" t="s">
        <v>181</v>
      </c>
      <c r="G52" s="291"/>
      <c r="H52" s="292"/>
    </row>
    <row r="53" spans="1:8" s="136" customFormat="1" ht="14.25" x14ac:dyDescent="0.3">
      <c r="A53" s="165" t="s">
        <v>187</v>
      </c>
      <c r="B53" s="117"/>
      <c r="C53" s="117">
        <v>44008</v>
      </c>
      <c r="D53" s="161"/>
      <c r="E53" s="162"/>
      <c r="F53" s="146" t="s">
        <v>181</v>
      </c>
      <c r="G53" s="291"/>
      <c r="H53" s="292"/>
    </row>
    <row r="54" spans="1:8" s="136" customFormat="1" ht="14.25" x14ac:dyDescent="0.3">
      <c r="A54" s="165" t="s">
        <v>188</v>
      </c>
      <c r="B54" s="117"/>
      <c r="C54" s="117">
        <v>44009</v>
      </c>
      <c r="D54" s="161"/>
      <c r="E54" s="162"/>
      <c r="F54" s="146" t="s">
        <v>197</v>
      </c>
      <c r="G54" s="291"/>
      <c r="H54" s="292"/>
    </row>
    <row r="55" spans="1:8" s="136" customFormat="1" ht="14.25" x14ac:dyDescent="0.3">
      <c r="A55" s="165" t="s">
        <v>189</v>
      </c>
      <c r="B55" s="117"/>
      <c r="C55" s="117">
        <v>44010</v>
      </c>
      <c r="D55" s="161"/>
      <c r="E55" s="162"/>
      <c r="F55" s="146" t="s">
        <v>181</v>
      </c>
      <c r="G55" s="291"/>
      <c r="H55" s="292"/>
    </row>
    <row r="56" spans="1:8" s="136" customFormat="1" ht="14.25" x14ac:dyDescent="0.3">
      <c r="A56" s="165" t="s">
        <v>190</v>
      </c>
      <c r="B56" s="117"/>
      <c r="C56" s="117">
        <v>44011</v>
      </c>
      <c r="D56" s="161"/>
      <c r="E56" s="162"/>
      <c r="F56" s="146" t="s">
        <v>181</v>
      </c>
      <c r="G56" s="291"/>
      <c r="H56" s="292"/>
    </row>
    <row r="57" spans="1:8" s="136" customFormat="1" ht="14.25" x14ac:dyDescent="0.3">
      <c r="A57" s="165" t="s">
        <v>192</v>
      </c>
      <c r="B57" s="117"/>
      <c r="C57" s="117">
        <v>44012</v>
      </c>
      <c r="D57" s="161"/>
      <c r="E57" s="162"/>
      <c r="F57" s="146" t="s">
        <v>181</v>
      </c>
      <c r="G57" s="291"/>
      <c r="H57" s="292"/>
    </row>
    <row r="58" spans="1:8" s="136" customFormat="1" ht="14.25" x14ac:dyDescent="0.3">
      <c r="A58" s="165" t="s">
        <v>193</v>
      </c>
      <c r="B58" s="117"/>
      <c r="C58" s="117">
        <v>44013</v>
      </c>
      <c r="D58" s="161"/>
      <c r="E58" s="162"/>
      <c r="F58" s="146" t="s">
        <v>181</v>
      </c>
      <c r="G58" s="291"/>
      <c r="H58" s="292"/>
    </row>
    <row r="59" spans="1:8" s="136" customFormat="1" ht="14.25" x14ac:dyDescent="0.3">
      <c r="A59" s="165" t="s">
        <v>195</v>
      </c>
      <c r="B59" s="117"/>
      <c r="C59" s="117">
        <v>44015</v>
      </c>
      <c r="D59" s="161"/>
      <c r="E59" s="162"/>
      <c r="F59" s="146" t="s">
        <v>181</v>
      </c>
      <c r="G59" s="291"/>
      <c r="H59" s="292"/>
    </row>
    <row r="60" spans="1:8" s="136" customFormat="1" ht="14.25" x14ac:dyDescent="0.3">
      <c r="A60" s="165" t="s">
        <v>196</v>
      </c>
      <c r="B60" s="117"/>
      <c r="C60" s="117">
        <v>44016</v>
      </c>
      <c r="D60" s="161"/>
      <c r="E60" s="162"/>
      <c r="F60" s="146" t="s">
        <v>181</v>
      </c>
      <c r="G60" s="291"/>
      <c r="H60" s="292"/>
    </row>
    <row r="61" spans="1:8" s="136" customFormat="1" ht="14.25" x14ac:dyDescent="0.3">
      <c r="A61" s="165" t="s">
        <v>191</v>
      </c>
      <c r="B61" s="117"/>
      <c r="C61" s="117">
        <v>44079</v>
      </c>
      <c r="D61" s="161"/>
      <c r="E61" s="162"/>
      <c r="F61" s="146" t="s">
        <v>181</v>
      </c>
      <c r="G61" s="291"/>
      <c r="H61" s="292"/>
    </row>
    <row r="62" spans="1:8" s="136" customFormat="1" ht="14.25" x14ac:dyDescent="0.15">
      <c r="A62" s="110" t="s">
        <v>156</v>
      </c>
      <c r="B62" s="111"/>
      <c r="C62" s="111">
        <v>44284</v>
      </c>
      <c r="D62" s="161"/>
      <c r="E62" s="162"/>
      <c r="F62" s="146" t="s">
        <v>181</v>
      </c>
      <c r="G62" s="291"/>
      <c r="H62" s="292"/>
    </row>
    <row r="63" spans="1:8" s="136" customFormat="1" ht="12.75" x14ac:dyDescent="0.15">
      <c r="A63" s="136" t="s">
        <v>81</v>
      </c>
    </row>
    <row r="64" spans="1:8" s="136" customFormat="1" ht="12.75" x14ac:dyDescent="0.15">
      <c r="A64" s="293" t="s">
        <v>82</v>
      </c>
      <c r="B64" s="293"/>
      <c r="C64" s="293"/>
      <c r="D64" s="293"/>
      <c r="E64" s="293"/>
      <c r="F64" s="293"/>
      <c r="G64" s="293"/>
      <c r="H64" s="293"/>
    </row>
    <row r="65" spans="1:8" s="136" customFormat="1" ht="12.75" x14ac:dyDescent="0.15">
      <c r="A65" s="293" t="s">
        <v>83</v>
      </c>
      <c r="B65" s="293"/>
      <c r="C65" s="293"/>
      <c r="D65" s="293"/>
      <c r="E65" s="293"/>
      <c r="F65" s="293"/>
      <c r="G65" s="293"/>
      <c r="H65" s="293"/>
    </row>
    <row r="66" spans="1:8" s="136" customFormat="1" ht="12.75" x14ac:dyDescent="0.15">
      <c r="A66" s="296" t="s">
        <v>182</v>
      </c>
      <c r="B66" s="296"/>
      <c r="C66" s="296"/>
      <c r="D66" s="296"/>
      <c r="E66" s="296"/>
      <c r="F66" s="296"/>
      <c r="G66" s="296"/>
      <c r="H66" s="296"/>
    </row>
    <row r="67" spans="1:8" s="136" customFormat="1" ht="12.75" x14ac:dyDescent="0.15">
      <c r="A67" s="296" t="s">
        <v>84</v>
      </c>
      <c r="B67" s="293"/>
      <c r="C67" s="293"/>
      <c r="D67" s="293"/>
      <c r="E67" s="293"/>
      <c r="F67" s="293"/>
      <c r="G67" s="293"/>
      <c r="H67" s="293"/>
    </row>
  </sheetData>
  <mergeCells count="66">
    <mergeCell ref="G61:H61"/>
    <mergeCell ref="G62:H62"/>
    <mergeCell ref="A64:H64"/>
    <mergeCell ref="A65:H65"/>
    <mergeCell ref="A66:H66"/>
    <mergeCell ref="A67:H67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A43:H43"/>
    <mergeCell ref="G44:H44"/>
    <mergeCell ref="G45:H45"/>
    <mergeCell ref="G46:H46"/>
    <mergeCell ref="G47:H47"/>
    <mergeCell ref="G48:H48"/>
    <mergeCell ref="B37:C37"/>
    <mergeCell ref="A38:H38"/>
    <mergeCell ref="B39:C39"/>
    <mergeCell ref="B40:C40"/>
    <mergeCell ref="B41:C41"/>
    <mergeCell ref="B42:C42"/>
    <mergeCell ref="G31:H31"/>
    <mergeCell ref="G32:H32"/>
    <mergeCell ref="A33:H33"/>
    <mergeCell ref="B34:C34"/>
    <mergeCell ref="B35:C35"/>
    <mergeCell ref="B36:C36"/>
    <mergeCell ref="G25:H25"/>
    <mergeCell ref="G26:H26"/>
    <mergeCell ref="A27:H27"/>
    <mergeCell ref="G28:H28"/>
    <mergeCell ref="G29:H29"/>
    <mergeCell ref="G30:H30"/>
    <mergeCell ref="F19:H19"/>
    <mergeCell ref="F20:H20"/>
    <mergeCell ref="A21:H21"/>
    <mergeCell ref="G22:H22"/>
    <mergeCell ref="G23:H23"/>
    <mergeCell ref="G24:H24"/>
    <mergeCell ref="F13:H13"/>
    <mergeCell ref="F14:H14"/>
    <mergeCell ref="F15:H15"/>
    <mergeCell ref="F16:H16"/>
    <mergeCell ref="F17:H17"/>
    <mergeCell ref="F18:H18"/>
    <mergeCell ref="G5:H5"/>
    <mergeCell ref="G6:H6"/>
    <mergeCell ref="G7:H7"/>
    <mergeCell ref="A8:H8"/>
    <mergeCell ref="F11:H11"/>
    <mergeCell ref="F12:H12"/>
    <mergeCell ref="A1:H1"/>
    <mergeCell ref="B2:C2"/>
    <mergeCell ref="E2:F2"/>
    <mergeCell ref="B3:C3"/>
    <mergeCell ref="E3:F3"/>
    <mergeCell ref="A4:H4"/>
  </mergeCells>
  <phoneticPr fontId="23" type="noConversion"/>
  <conditionalFormatting sqref="D6:D7">
    <cfRule type="cellIs" dxfId="12" priority="17" operator="lessThan">
      <formula>0.05</formula>
    </cfRule>
    <cfRule type="cellIs" dxfId="11" priority="18" operator="greaterThan">
      <formula>0.15</formula>
    </cfRule>
  </conditionalFormatting>
  <conditionalFormatting sqref="F45 F48 F51 F54 F57 F59 F62">
    <cfRule type="cellIs" dxfId="10" priority="15" operator="equal">
      <formula>"high"</formula>
    </cfRule>
    <cfRule type="containsText" dxfId="9" priority="16" operator="containsText" text="medium">
      <formula>NOT(ISERROR(SEARCH("medium",F45)))</formula>
    </cfRule>
  </conditionalFormatting>
  <conditionalFormatting sqref="F46:F47 F49:F50 F52:F53 F55:F56 F58 F60:F61">
    <cfRule type="cellIs" dxfId="8" priority="13" operator="equal">
      <formula>"high"</formula>
    </cfRule>
    <cfRule type="containsText" dxfId="7" priority="14" operator="containsText" text="medium">
      <formula>NOT(ISERROR(SEARCH("medium",F46)))</formula>
    </cfRule>
  </conditionalFormatting>
  <conditionalFormatting sqref="F6">
    <cfRule type="cellIs" dxfId="6" priority="12" operator="lessThan">
      <formula>0.01</formula>
    </cfRule>
  </conditionalFormatting>
  <conditionalFormatting sqref="B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{497FD7D4-8E59-484F-B50F-8BAFE6D78005}</x14:id>
        </ext>
      </extLst>
    </cfRule>
  </conditionalFormatting>
  <conditionalFormatting sqref="C20">
    <cfRule type="iconSet" priority="10">
      <iconSet>
        <cfvo type="percent" val="0"/>
        <cfvo type="percent" val="33"/>
        <cfvo type="percent" val="67"/>
      </iconSet>
    </cfRule>
  </conditionalFormatting>
  <conditionalFormatting sqref="C11:C15 C17:C19">
    <cfRule type="iconSet" priority="11">
      <iconSet>
        <cfvo type="percent" val="0"/>
        <cfvo type="percent" val="33"/>
        <cfvo type="percent" val="67"/>
      </iconSet>
    </cfRule>
  </conditionalFormatting>
  <conditionalFormatting sqref="C16">
    <cfRule type="iconSet" priority="1">
      <iconSet>
        <cfvo type="percent" val="0"/>
        <cfvo type="percent" val="33"/>
        <cfvo type="percent" val="67"/>
      </iconSet>
    </cfRule>
  </conditionalFormatting>
  <conditionalFormatting sqref="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{6A25DB48-BD13-4A31-8808-31A619C40896}</x14:id>
        </ext>
      </extLst>
    </cfRule>
  </conditionalFormatting>
  <conditionalFormatting sqref="B10:B15 B17:B20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{7B507A84-4D9C-4D51-9060-439A460C386E}</x14:id>
        </ext>
      </extLst>
    </cfRule>
  </conditionalFormatting>
  <dataValidations count="7">
    <dataValidation type="list" allowBlank="1" showInputMessage="1" showErrorMessage="1" sqref="F45:F62">
      <formula1>"high,medium,low"</formula1>
    </dataValidation>
    <dataValidation type="list" allowBlank="1" showInputMessage="1" showErrorMessage="1" sqref="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G35:G37 F42 G40:G41">
      <formula1>"Open, Pending, Closed"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29">
      <formula1>"0%, 100%,30%,70%,5%,15%,20%,40%"</formula1>
    </dataValidation>
  </dataValidations>
  <pageMargins left="0.7" right="0.7" top="0.75" bottom="0.75" header="0.3" footer="0.3"/>
  <pageSetup paperSize="9" orientation="portrait" horizontalDpi="200" verticalDpi="200" copies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FD7D4-8E59-484F-B50F-8BAFE6D78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6A25DB48-BD13-4A31-8808-31A619C40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7B507A84-4D9C-4D51-9060-439A460C3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B10:B15 B17:B20</xm:sqref>
        </x14:conditionalFormatting>
        <x14:conditionalFormatting xmlns:xm="http://schemas.microsoft.com/office/excel/2006/main">
          <x14:cfRule type="containsText" priority="7" operator="containsText" text="Green" id="{EA607641-7C0F-40B8-A4FA-D47B740928A1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8" operator="containsText" text="Yellow" id="{6231D30C-2E55-414B-8D6C-94F26E5545A2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9" operator="containsText" text="Red" id="{791D6D4A-89E1-4685-BF68-234CE5C6C81C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C11:C15 C18:C20</xm:sqref>
        </x14:conditionalFormatting>
        <x14:conditionalFormatting xmlns:xm="http://schemas.microsoft.com/office/excel/2006/main">
          <x14:cfRule type="containsText" priority="3" operator="containsText" text="Green" id="{E4F826F0-1563-4065-A1FA-8FE603F8B0B8}">
            <xm:f>NOT(ISERROR(SEARCH("Green",'W7'!C15)))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4" operator="containsText" text="Yellow" id="{82EF4761-27DF-4B7D-8470-8413F67EFE9B}">
            <xm:f>NOT(ISERROR(SEARCH("Yellow",'W7'!C15)))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5" operator="containsText" text="Red" id="{5C8A4DFD-5772-4F1C-AFBB-957964D0A783}">
            <xm:f>NOT(ISERROR(SEARCH("Red",'W7'!C15)))</xm:f>
            <x14:dxf>
              <fill>
                <patternFill patternType="solid">
                  <bgColor rgb="FFFF0000"/>
                </patternFill>
              </fill>
            </x14:dxf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zoomScale="75" zoomScaleNormal="75" workbookViewId="0">
      <selection activeCell="C33" sqref="C33"/>
    </sheetView>
  </sheetViews>
  <sheetFormatPr defaultColWidth="8" defaultRowHeight="12.75" x14ac:dyDescent="0.2"/>
  <cols>
    <col min="1" max="1" width="12.5" style="21" bestFit="1" customWidth="1"/>
    <col min="2" max="2" width="27.375" style="21" bestFit="1" customWidth="1"/>
    <col min="3" max="3" width="26.125" style="21" customWidth="1"/>
    <col min="4" max="4" width="12.625" style="21" customWidth="1"/>
    <col min="5" max="5" width="9.75" style="21" customWidth="1"/>
    <col min="6" max="6" width="3.875" style="21" customWidth="1"/>
    <col min="7" max="7" width="4.25" style="21" bestFit="1" customWidth="1"/>
    <col min="8" max="8" width="4.5" style="21" bestFit="1" customWidth="1"/>
    <col min="9" max="9" width="6.125" style="21" bestFit="1" customWidth="1"/>
    <col min="10" max="10" width="4.375" style="21" bestFit="1" customWidth="1"/>
    <col min="11" max="11" width="5.25" style="21" bestFit="1" customWidth="1"/>
    <col min="12" max="12" width="5.25" style="21" customWidth="1"/>
    <col min="13" max="13" width="6.125" style="21" bestFit="1" customWidth="1"/>
    <col min="14" max="18" width="5.25" style="21" bestFit="1" customWidth="1"/>
    <col min="19" max="24" width="6.125" style="21" bestFit="1" customWidth="1"/>
    <col min="25" max="25" width="5.25" style="21" bestFit="1" customWidth="1"/>
    <col min="26" max="47" width="5.25" style="21" customWidth="1"/>
    <col min="48" max="16384" width="8" style="21"/>
  </cols>
  <sheetData>
    <row r="1" spans="1:48" x14ac:dyDescent="0.2">
      <c r="A1" s="17" t="s">
        <v>90</v>
      </c>
      <c r="B1" s="17" t="s">
        <v>21</v>
      </c>
      <c r="C1" s="17" t="s">
        <v>20</v>
      </c>
      <c r="D1" s="17" t="s">
        <v>22</v>
      </c>
      <c r="E1" s="19" t="s">
        <v>18</v>
      </c>
      <c r="F1" s="20">
        <v>1</v>
      </c>
      <c r="G1" s="20">
        <f t="shared" ref="G1:AU1" si="0">F1+1</f>
        <v>2</v>
      </c>
      <c r="H1" s="20">
        <f t="shared" si="0"/>
        <v>3</v>
      </c>
      <c r="I1" s="20">
        <f t="shared" si="0"/>
        <v>4</v>
      </c>
      <c r="J1" s="20">
        <f t="shared" si="0"/>
        <v>5</v>
      </c>
      <c r="K1" s="20">
        <f t="shared" si="0"/>
        <v>6</v>
      </c>
      <c r="L1" s="20">
        <f t="shared" si="0"/>
        <v>7</v>
      </c>
      <c r="M1" s="20">
        <f t="shared" si="0"/>
        <v>8</v>
      </c>
      <c r="N1" s="20">
        <f t="shared" si="0"/>
        <v>9</v>
      </c>
      <c r="O1" s="20">
        <f t="shared" si="0"/>
        <v>10</v>
      </c>
      <c r="P1" s="20">
        <f t="shared" si="0"/>
        <v>11</v>
      </c>
      <c r="Q1" s="20">
        <f t="shared" si="0"/>
        <v>12</v>
      </c>
      <c r="R1" s="20">
        <f t="shared" si="0"/>
        <v>13</v>
      </c>
      <c r="S1" s="20">
        <f t="shared" si="0"/>
        <v>14</v>
      </c>
      <c r="T1" s="20">
        <f t="shared" si="0"/>
        <v>15</v>
      </c>
      <c r="U1" s="20">
        <f t="shared" si="0"/>
        <v>16</v>
      </c>
      <c r="V1" s="20">
        <f t="shared" si="0"/>
        <v>17</v>
      </c>
      <c r="W1" s="20">
        <f t="shared" si="0"/>
        <v>18</v>
      </c>
      <c r="X1" s="20">
        <f t="shared" si="0"/>
        <v>19</v>
      </c>
      <c r="Y1" s="20">
        <f t="shared" si="0"/>
        <v>20</v>
      </c>
      <c r="Z1" s="20">
        <f t="shared" si="0"/>
        <v>21</v>
      </c>
      <c r="AA1" s="20">
        <f t="shared" si="0"/>
        <v>22</v>
      </c>
      <c r="AB1" s="20">
        <f t="shared" si="0"/>
        <v>23</v>
      </c>
      <c r="AC1" s="20">
        <f t="shared" si="0"/>
        <v>24</v>
      </c>
      <c r="AD1" s="20">
        <f t="shared" si="0"/>
        <v>25</v>
      </c>
      <c r="AE1" s="20">
        <f t="shared" si="0"/>
        <v>26</v>
      </c>
      <c r="AF1" s="20">
        <f t="shared" si="0"/>
        <v>27</v>
      </c>
      <c r="AG1" s="20">
        <f t="shared" si="0"/>
        <v>28</v>
      </c>
      <c r="AH1" s="20">
        <f t="shared" si="0"/>
        <v>29</v>
      </c>
      <c r="AI1" s="20">
        <f t="shared" si="0"/>
        <v>30</v>
      </c>
      <c r="AJ1" s="20">
        <f t="shared" si="0"/>
        <v>31</v>
      </c>
      <c r="AK1" s="20">
        <f t="shared" si="0"/>
        <v>32</v>
      </c>
      <c r="AL1" s="20">
        <f t="shared" si="0"/>
        <v>33</v>
      </c>
      <c r="AM1" s="20">
        <f t="shared" si="0"/>
        <v>34</v>
      </c>
      <c r="AN1" s="20">
        <f t="shared" si="0"/>
        <v>35</v>
      </c>
      <c r="AO1" s="20">
        <f t="shared" si="0"/>
        <v>36</v>
      </c>
      <c r="AP1" s="20">
        <f t="shared" si="0"/>
        <v>37</v>
      </c>
      <c r="AQ1" s="20">
        <f t="shared" si="0"/>
        <v>38</v>
      </c>
      <c r="AR1" s="20">
        <f t="shared" si="0"/>
        <v>39</v>
      </c>
      <c r="AS1" s="20">
        <f t="shared" si="0"/>
        <v>40</v>
      </c>
      <c r="AT1" s="20">
        <f t="shared" si="0"/>
        <v>41</v>
      </c>
      <c r="AU1" s="20">
        <f t="shared" si="0"/>
        <v>42</v>
      </c>
    </row>
    <row r="2" spans="1:48" x14ac:dyDescent="0.2">
      <c r="A2" s="22"/>
      <c r="B2" s="18"/>
      <c r="C2" s="18"/>
      <c r="D2" s="23"/>
      <c r="E2" s="24" t="s">
        <v>19</v>
      </c>
      <c r="F2" s="25">
        <f t="shared" ref="F2:AU2" si="1">SUM(F3:F5)</f>
        <v>2</v>
      </c>
      <c r="G2" s="25">
        <f t="shared" si="1"/>
        <v>2</v>
      </c>
      <c r="H2" s="25">
        <f t="shared" si="1"/>
        <v>3</v>
      </c>
      <c r="I2" s="25">
        <f t="shared" si="1"/>
        <v>3</v>
      </c>
      <c r="J2" s="25">
        <f t="shared" si="1"/>
        <v>3</v>
      </c>
      <c r="K2" s="25">
        <f t="shared" si="1"/>
        <v>3</v>
      </c>
      <c r="L2" s="25">
        <f t="shared" si="1"/>
        <v>3</v>
      </c>
      <c r="M2" s="25">
        <f t="shared" si="1"/>
        <v>3</v>
      </c>
      <c r="N2" s="25">
        <f t="shared" si="1"/>
        <v>3</v>
      </c>
      <c r="O2" s="25">
        <f t="shared" si="1"/>
        <v>3</v>
      </c>
      <c r="P2" s="25">
        <f t="shared" si="1"/>
        <v>3</v>
      </c>
      <c r="Q2" s="25">
        <f t="shared" si="1"/>
        <v>3</v>
      </c>
      <c r="R2" s="25">
        <f t="shared" si="1"/>
        <v>3</v>
      </c>
      <c r="S2" s="25">
        <f t="shared" si="1"/>
        <v>3</v>
      </c>
      <c r="T2" s="25">
        <f t="shared" si="1"/>
        <v>2</v>
      </c>
      <c r="U2" s="25">
        <f t="shared" si="1"/>
        <v>2</v>
      </c>
      <c r="V2" s="25">
        <f t="shared" si="1"/>
        <v>1</v>
      </c>
      <c r="W2" s="25">
        <f t="shared" si="1"/>
        <v>1</v>
      </c>
      <c r="X2" s="25">
        <f t="shared" si="1"/>
        <v>0</v>
      </c>
      <c r="Y2" s="25">
        <f t="shared" si="1"/>
        <v>0</v>
      </c>
      <c r="Z2" s="25">
        <f t="shared" si="1"/>
        <v>0</v>
      </c>
      <c r="AA2" s="25">
        <f t="shared" si="1"/>
        <v>0</v>
      </c>
      <c r="AB2" s="25">
        <f t="shared" si="1"/>
        <v>0</v>
      </c>
      <c r="AC2" s="25">
        <v>1</v>
      </c>
      <c r="AD2" s="25">
        <v>1</v>
      </c>
      <c r="AE2" s="25">
        <f t="shared" si="1"/>
        <v>0</v>
      </c>
      <c r="AF2" s="25">
        <f t="shared" si="1"/>
        <v>0</v>
      </c>
      <c r="AG2" s="25">
        <f t="shared" si="1"/>
        <v>0</v>
      </c>
      <c r="AH2" s="25">
        <f t="shared" si="1"/>
        <v>0</v>
      </c>
      <c r="AI2" s="25">
        <f t="shared" si="1"/>
        <v>0</v>
      </c>
      <c r="AJ2" s="25">
        <f t="shared" si="1"/>
        <v>0</v>
      </c>
      <c r="AK2" s="25">
        <f t="shared" si="1"/>
        <v>0</v>
      </c>
      <c r="AL2" s="25">
        <f t="shared" si="1"/>
        <v>0</v>
      </c>
      <c r="AM2" s="25">
        <f t="shared" si="1"/>
        <v>0</v>
      </c>
      <c r="AN2" s="25">
        <f t="shared" si="1"/>
        <v>0</v>
      </c>
      <c r="AO2" s="25">
        <f t="shared" si="1"/>
        <v>0</v>
      </c>
      <c r="AP2" s="25">
        <f t="shared" si="1"/>
        <v>0</v>
      </c>
      <c r="AQ2" s="25">
        <f t="shared" si="1"/>
        <v>0</v>
      </c>
      <c r="AR2" s="25">
        <f t="shared" si="1"/>
        <v>0</v>
      </c>
      <c r="AS2" s="25">
        <f t="shared" si="1"/>
        <v>0</v>
      </c>
      <c r="AT2" s="25">
        <f t="shared" si="1"/>
        <v>0</v>
      </c>
      <c r="AU2" s="25">
        <f t="shared" si="1"/>
        <v>0</v>
      </c>
    </row>
    <row r="3" spans="1:48" x14ac:dyDescent="0.2">
      <c r="A3" s="22"/>
      <c r="B3" s="18"/>
      <c r="C3" s="18"/>
      <c r="D3" s="23"/>
      <c r="E3" s="26" t="s">
        <v>105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7">
        <v>1</v>
      </c>
      <c r="R3" s="27">
        <v>1</v>
      </c>
      <c r="S3" s="27">
        <v>1</v>
      </c>
      <c r="T3" s="27">
        <v>1</v>
      </c>
      <c r="U3" s="27">
        <v>1</v>
      </c>
      <c r="V3" s="27">
        <v>1</v>
      </c>
      <c r="W3" s="27">
        <v>1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</row>
    <row r="4" spans="1:48" x14ac:dyDescent="0.2">
      <c r="A4" s="22"/>
      <c r="B4" s="18"/>
      <c r="C4" s="18"/>
      <c r="D4" s="23"/>
      <c r="E4" s="26" t="s">
        <v>91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  <c r="Q4" s="27">
        <v>1</v>
      </c>
      <c r="R4" s="27">
        <v>1</v>
      </c>
      <c r="S4" s="27">
        <v>1</v>
      </c>
      <c r="T4" s="27">
        <v>1</v>
      </c>
      <c r="U4" s="27">
        <v>1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</row>
    <row r="5" spans="1:48" x14ac:dyDescent="0.2">
      <c r="A5" s="22"/>
      <c r="B5" s="18"/>
      <c r="C5" s="18"/>
      <c r="D5" s="23"/>
      <c r="E5" s="26" t="s">
        <v>92</v>
      </c>
      <c r="F5" s="27">
        <v>0</v>
      </c>
      <c r="G5" s="27">
        <v>0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1</v>
      </c>
      <c r="R5" s="27">
        <v>1</v>
      </c>
      <c r="S5" s="27">
        <v>1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</row>
    <row r="6" spans="1:48" x14ac:dyDescent="0.2">
      <c r="A6" s="22"/>
      <c r="B6" s="18"/>
      <c r="C6" s="18"/>
      <c r="D6" s="28"/>
      <c r="E6" s="19" t="s">
        <v>93</v>
      </c>
      <c r="F6" s="29">
        <v>43556</v>
      </c>
      <c r="G6" s="29">
        <f>F6+7</f>
        <v>43563</v>
      </c>
      <c r="H6" s="29">
        <f t="shared" ref="H6:AU6" si="2">G6+7</f>
        <v>43570</v>
      </c>
      <c r="I6" s="29">
        <f t="shared" si="2"/>
        <v>43577</v>
      </c>
      <c r="J6" s="29">
        <f t="shared" si="2"/>
        <v>43584</v>
      </c>
      <c r="K6" s="29">
        <f t="shared" si="2"/>
        <v>43591</v>
      </c>
      <c r="L6" s="29">
        <f t="shared" si="2"/>
        <v>43598</v>
      </c>
      <c r="M6" s="29">
        <f t="shared" si="2"/>
        <v>43605</v>
      </c>
      <c r="N6" s="29">
        <f t="shared" si="2"/>
        <v>43612</v>
      </c>
      <c r="O6" s="29">
        <f t="shared" si="2"/>
        <v>43619</v>
      </c>
      <c r="P6" s="29">
        <f t="shared" si="2"/>
        <v>43626</v>
      </c>
      <c r="Q6" s="29">
        <f t="shared" si="2"/>
        <v>43633</v>
      </c>
      <c r="R6" s="29">
        <f t="shared" si="2"/>
        <v>43640</v>
      </c>
      <c r="S6" s="29">
        <f t="shared" si="2"/>
        <v>43647</v>
      </c>
      <c r="T6" s="29">
        <f t="shared" si="2"/>
        <v>43654</v>
      </c>
      <c r="U6" s="29">
        <f t="shared" si="2"/>
        <v>43661</v>
      </c>
      <c r="V6" s="29">
        <f t="shared" si="2"/>
        <v>43668</v>
      </c>
      <c r="W6" s="29">
        <f t="shared" si="2"/>
        <v>43675</v>
      </c>
      <c r="X6" s="29">
        <f t="shared" si="2"/>
        <v>43682</v>
      </c>
      <c r="Y6" s="29">
        <f t="shared" si="2"/>
        <v>43689</v>
      </c>
      <c r="Z6" s="29">
        <f t="shared" si="2"/>
        <v>43696</v>
      </c>
      <c r="AA6" s="29">
        <f t="shared" si="2"/>
        <v>43703</v>
      </c>
      <c r="AB6" s="29">
        <f t="shared" si="2"/>
        <v>43710</v>
      </c>
      <c r="AC6" s="29">
        <f t="shared" si="2"/>
        <v>43717</v>
      </c>
      <c r="AD6" s="29">
        <f t="shared" si="2"/>
        <v>43724</v>
      </c>
      <c r="AE6" s="29">
        <f t="shared" si="2"/>
        <v>43731</v>
      </c>
      <c r="AF6" s="29">
        <f t="shared" si="2"/>
        <v>43738</v>
      </c>
      <c r="AG6" s="29">
        <f t="shared" si="2"/>
        <v>43745</v>
      </c>
      <c r="AH6" s="29">
        <f t="shared" si="2"/>
        <v>43752</v>
      </c>
      <c r="AI6" s="29">
        <f t="shared" si="2"/>
        <v>43759</v>
      </c>
      <c r="AJ6" s="29">
        <f t="shared" si="2"/>
        <v>43766</v>
      </c>
      <c r="AK6" s="29">
        <f t="shared" si="2"/>
        <v>43773</v>
      </c>
      <c r="AL6" s="29">
        <f t="shared" si="2"/>
        <v>43780</v>
      </c>
      <c r="AM6" s="29">
        <f t="shared" si="2"/>
        <v>43787</v>
      </c>
      <c r="AN6" s="29">
        <f t="shared" si="2"/>
        <v>43794</v>
      </c>
      <c r="AO6" s="29">
        <f t="shared" si="2"/>
        <v>43801</v>
      </c>
      <c r="AP6" s="29">
        <f t="shared" si="2"/>
        <v>43808</v>
      </c>
      <c r="AQ6" s="29">
        <f t="shared" si="2"/>
        <v>43815</v>
      </c>
      <c r="AR6" s="29">
        <f t="shared" si="2"/>
        <v>43822</v>
      </c>
      <c r="AS6" s="29">
        <f t="shared" si="2"/>
        <v>43829</v>
      </c>
      <c r="AT6" s="29">
        <f t="shared" si="2"/>
        <v>43836</v>
      </c>
      <c r="AU6" s="29">
        <f t="shared" si="2"/>
        <v>43843</v>
      </c>
    </row>
    <row r="7" spans="1:48" x14ac:dyDescent="0.2">
      <c r="A7" s="22" t="s">
        <v>94</v>
      </c>
      <c r="B7" s="18" t="s">
        <v>106</v>
      </c>
      <c r="C7" s="18"/>
      <c r="D7" s="30">
        <v>12</v>
      </c>
      <c r="E7" s="31" t="s">
        <v>107</v>
      </c>
      <c r="F7" s="32">
        <v>8</v>
      </c>
      <c r="G7" s="32">
        <v>4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/>
      <c r="AP7" s="34"/>
      <c r="AQ7" s="34"/>
      <c r="AR7" s="34"/>
      <c r="AS7" s="34"/>
      <c r="AT7" s="34">
        <v>0</v>
      </c>
      <c r="AU7" s="34">
        <v>0</v>
      </c>
      <c r="AV7" s="35">
        <f t="shared" ref="AV7:AV13" si="3">SUM(F7:AJ7)-D7</f>
        <v>0</v>
      </c>
    </row>
    <row r="8" spans="1:48" x14ac:dyDescent="0.2">
      <c r="A8" s="22" t="s">
        <v>95</v>
      </c>
      <c r="B8" s="18" t="s">
        <v>96</v>
      </c>
      <c r="C8" s="22"/>
      <c r="D8" s="51">
        <v>33</v>
      </c>
      <c r="F8" s="33">
        <v>0</v>
      </c>
      <c r="G8" s="32">
        <v>6</v>
      </c>
      <c r="H8" s="32">
        <v>15</v>
      </c>
      <c r="I8" s="32">
        <v>12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4">
        <v>0</v>
      </c>
      <c r="AM8" s="34">
        <v>0</v>
      </c>
      <c r="AN8" s="34">
        <v>0</v>
      </c>
      <c r="AO8" s="34"/>
      <c r="AP8" s="34"/>
      <c r="AQ8" s="34"/>
      <c r="AR8" s="34"/>
      <c r="AS8" s="34"/>
      <c r="AT8" s="34">
        <v>0</v>
      </c>
      <c r="AU8" s="34">
        <v>0</v>
      </c>
      <c r="AV8" s="35">
        <f t="shared" si="3"/>
        <v>0</v>
      </c>
    </row>
    <row r="9" spans="1:48" x14ac:dyDescent="0.2">
      <c r="A9" s="22" t="s">
        <v>95</v>
      </c>
      <c r="B9" s="18" t="s">
        <v>97</v>
      </c>
      <c r="C9" s="22"/>
      <c r="D9" s="51">
        <v>35</v>
      </c>
      <c r="F9" s="33">
        <v>0</v>
      </c>
      <c r="G9" s="33">
        <v>0</v>
      </c>
      <c r="H9" s="33">
        <v>0</v>
      </c>
      <c r="I9" s="32">
        <v>3</v>
      </c>
      <c r="J9" s="32">
        <v>12</v>
      </c>
      <c r="K9" s="32">
        <v>15</v>
      </c>
      <c r="L9" s="32">
        <v>5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4">
        <v>0</v>
      </c>
      <c r="AM9" s="34">
        <v>0</v>
      </c>
      <c r="AN9" s="34">
        <v>0</v>
      </c>
      <c r="AO9" s="34"/>
      <c r="AP9" s="34"/>
      <c r="AQ9" s="34"/>
      <c r="AR9" s="34"/>
      <c r="AS9" s="34"/>
      <c r="AT9" s="34">
        <v>0</v>
      </c>
      <c r="AU9" s="34">
        <v>0</v>
      </c>
      <c r="AV9" s="35">
        <f t="shared" si="3"/>
        <v>0</v>
      </c>
    </row>
    <row r="10" spans="1:48" x14ac:dyDescent="0.2">
      <c r="A10" s="22" t="s">
        <v>95</v>
      </c>
      <c r="B10" s="18" t="s">
        <v>98</v>
      </c>
      <c r="C10" s="22"/>
      <c r="D10" s="51">
        <v>35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2">
        <v>10</v>
      </c>
      <c r="M10" s="32">
        <v>15</v>
      </c>
      <c r="N10" s="32">
        <v>10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4">
        <v>0</v>
      </c>
      <c r="AM10" s="34">
        <v>0</v>
      </c>
      <c r="AN10" s="34">
        <v>0</v>
      </c>
      <c r="AO10" s="34"/>
      <c r="AP10" s="34"/>
      <c r="AQ10" s="34"/>
      <c r="AR10" s="34"/>
      <c r="AS10" s="34"/>
      <c r="AT10" s="34">
        <v>0</v>
      </c>
      <c r="AU10" s="34">
        <v>0</v>
      </c>
      <c r="AV10" s="35">
        <f t="shared" si="3"/>
        <v>0</v>
      </c>
    </row>
    <row r="11" spans="1:48" x14ac:dyDescent="0.2">
      <c r="A11" s="22" t="s">
        <v>95</v>
      </c>
      <c r="B11" s="18" t="s">
        <v>99</v>
      </c>
      <c r="C11" s="22"/>
      <c r="D11" s="51">
        <v>35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2">
        <v>5</v>
      </c>
      <c r="O11" s="32">
        <v>12</v>
      </c>
      <c r="P11" s="32">
        <v>15</v>
      </c>
      <c r="Q11" s="32">
        <v>3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4">
        <v>0</v>
      </c>
      <c r="AM11" s="34">
        <v>0</v>
      </c>
      <c r="AN11" s="34">
        <v>0</v>
      </c>
      <c r="AO11" s="34"/>
      <c r="AP11" s="34"/>
      <c r="AQ11" s="34"/>
      <c r="AR11" s="34"/>
      <c r="AS11" s="34"/>
      <c r="AT11" s="34">
        <v>0</v>
      </c>
      <c r="AU11" s="34">
        <v>0</v>
      </c>
      <c r="AV11" s="35">
        <f t="shared" si="3"/>
        <v>0</v>
      </c>
    </row>
    <row r="12" spans="1:48" x14ac:dyDescent="0.2">
      <c r="A12" s="22" t="s">
        <v>95</v>
      </c>
      <c r="B12" s="18" t="s">
        <v>100</v>
      </c>
      <c r="C12" s="22"/>
      <c r="D12" s="51">
        <v>35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2">
        <v>12</v>
      </c>
      <c r="R12" s="32">
        <v>15</v>
      </c>
      <c r="S12" s="32">
        <v>8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4">
        <v>0</v>
      </c>
      <c r="AM12" s="34">
        <v>0</v>
      </c>
      <c r="AN12" s="34">
        <v>0</v>
      </c>
      <c r="AO12" s="34"/>
      <c r="AP12" s="34"/>
      <c r="AQ12" s="34"/>
      <c r="AR12" s="34"/>
      <c r="AS12" s="34"/>
      <c r="AT12" s="34">
        <v>0</v>
      </c>
      <c r="AU12" s="34">
        <v>0</v>
      </c>
      <c r="AV12" s="35">
        <f t="shared" si="3"/>
        <v>0</v>
      </c>
    </row>
    <row r="13" spans="1:48" x14ac:dyDescent="0.2">
      <c r="A13" s="22" t="s">
        <v>95</v>
      </c>
      <c r="B13" s="18" t="s">
        <v>101</v>
      </c>
      <c r="C13" s="22"/>
      <c r="D13" s="51">
        <v>32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2">
        <v>6</v>
      </c>
      <c r="T13" s="32">
        <v>10</v>
      </c>
      <c r="U13" s="32">
        <v>9</v>
      </c>
      <c r="V13" s="32">
        <v>5</v>
      </c>
      <c r="W13" s="32">
        <v>2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4">
        <v>0</v>
      </c>
      <c r="AM13" s="34">
        <v>0</v>
      </c>
      <c r="AN13" s="34">
        <v>0</v>
      </c>
      <c r="AO13" s="34"/>
      <c r="AP13" s="34"/>
      <c r="AQ13" s="34"/>
      <c r="AR13" s="34"/>
      <c r="AS13" s="34"/>
      <c r="AT13" s="34">
        <v>0</v>
      </c>
      <c r="AU13" s="34">
        <v>0</v>
      </c>
      <c r="AV13" s="35">
        <f t="shared" si="3"/>
        <v>0</v>
      </c>
    </row>
    <row r="14" spans="1:48" x14ac:dyDescent="0.2">
      <c r="A14" s="22" t="s">
        <v>94</v>
      </c>
      <c r="B14" s="37" t="s">
        <v>23</v>
      </c>
      <c r="C14" s="37"/>
      <c r="D14" s="38">
        <v>0</v>
      </c>
      <c r="E14" s="36"/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9">
        <v>0</v>
      </c>
      <c r="Y14" s="39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4">
        <v>0</v>
      </c>
      <c r="AM14" s="34">
        <v>0</v>
      </c>
      <c r="AN14" s="34">
        <v>0</v>
      </c>
      <c r="AO14" s="34"/>
      <c r="AP14" s="34"/>
      <c r="AQ14" s="34"/>
      <c r="AR14" s="34"/>
      <c r="AS14" s="34"/>
      <c r="AT14" s="34">
        <v>0</v>
      </c>
      <c r="AU14" s="34">
        <v>0</v>
      </c>
      <c r="AV14" s="35">
        <f>SUM(F14:AU14)-D14</f>
        <v>0</v>
      </c>
    </row>
    <row r="15" spans="1:48" x14ac:dyDescent="0.2">
      <c r="A15" s="40"/>
      <c r="B15" s="41" t="s">
        <v>24</v>
      </c>
      <c r="C15" s="41"/>
      <c r="D15" s="42">
        <f>SUM(D6:D14)</f>
        <v>217</v>
      </c>
      <c r="E15" s="43"/>
      <c r="F15" s="44">
        <f>SUM(F3:F5)*4-SUM(F7:F14)</f>
        <v>0</v>
      </c>
      <c r="G15" s="44">
        <f>SUM(G3:G5)*5-SUM(G7:G14)</f>
        <v>0</v>
      </c>
      <c r="H15" s="44">
        <f>SUM(H3:H5)*5-SUM(H7:H14)</f>
        <v>0</v>
      </c>
      <c r="I15" s="44">
        <f>SUM(I3:I5)*5-SUM(I7:I14)</f>
        <v>0</v>
      </c>
      <c r="J15" s="44">
        <f>SUM(J3:J5)*4-SUM(J7:J14)</f>
        <v>0</v>
      </c>
      <c r="K15" s="44">
        <f>SUM(K3:K5)*5-SUM(K7:K14)</f>
        <v>0</v>
      </c>
      <c r="L15" s="44">
        <f>SUM(L3:L5)*5-SUM(L7:L14)</f>
        <v>0</v>
      </c>
      <c r="M15" s="44">
        <f>SUM(M3:M5)*5-SUM(M7:M14)</f>
        <v>0</v>
      </c>
      <c r="N15" s="44">
        <f>SUM(N3:N5)*5-SUM(N7:N14)</f>
        <v>0</v>
      </c>
      <c r="O15" s="44">
        <f>SUM(O3:O5)*4-SUM(O7:O14)</f>
        <v>0</v>
      </c>
      <c r="P15" s="44">
        <f t="shared" ref="P15:AB15" si="4">SUM(P3:P5)*5-SUM(P7:P14)</f>
        <v>0</v>
      </c>
      <c r="Q15" s="44">
        <f t="shared" si="4"/>
        <v>0</v>
      </c>
      <c r="R15" s="44">
        <f t="shared" si="4"/>
        <v>0</v>
      </c>
      <c r="S15" s="44">
        <f t="shared" si="4"/>
        <v>1</v>
      </c>
      <c r="T15" s="44">
        <f t="shared" si="4"/>
        <v>0</v>
      </c>
      <c r="U15" s="44">
        <f t="shared" si="4"/>
        <v>1</v>
      </c>
      <c r="V15" s="44">
        <f t="shared" si="4"/>
        <v>0</v>
      </c>
      <c r="W15" s="44">
        <f t="shared" si="4"/>
        <v>3</v>
      </c>
      <c r="X15" s="44">
        <f t="shared" si="4"/>
        <v>0</v>
      </c>
      <c r="Y15" s="44">
        <f t="shared" si="4"/>
        <v>0</v>
      </c>
      <c r="Z15" s="44">
        <f t="shared" si="4"/>
        <v>0</v>
      </c>
      <c r="AA15" s="44">
        <f t="shared" si="4"/>
        <v>0</v>
      </c>
      <c r="AB15" s="44">
        <f t="shared" si="4"/>
        <v>0</v>
      </c>
      <c r="AC15" s="44">
        <f>SUM(AC3:AC5)*4-SUM(AC7:AC14)</f>
        <v>0</v>
      </c>
      <c r="AD15" s="44">
        <f>SUM(AD3:AD5)*5-SUM(AD7:AD14)</f>
        <v>0</v>
      </c>
      <c r="AE15" s="44">
        <f>SUM(AE3:AE5)*5-SUM(AE7:AE14)</f>
        <v>0</v>
      </c>
      <c r="AF15" s="44">
        <f>SUM(AF3:AF5)*2-SUM(AF7:AF14)</f>
        <v>0</v>
      </c>
      <c r="AG15" s="44">
        <f t="shared" ref="AG15:AN15" si="5">SUM(AG3:AG5)*5-SUM(AG7:AG14)</f>
        <v>0</v>
      </c>
      <c r="AH15" s="44">
        <f t="shared" si="5"/>
        <v>0</v>
      </c>
      <c r="AI15" s="44">
        <f t="shared" si="5"/>
        <v>0</v>
      </c>
      <c r="AJ15" s="44">
        <f t="shared" si="5"/>
        <v>0</v>
      </c>
      <c r="AK15" s="44">
        <f t="shared" si="5"/>
        <v>0</v>
      </c>
      <c r="AL15" s="44">
        <f t="shared" si="5"/>
        <v>0</v>
      </c>
      <c r="AM15" s="44">
        <f t="shared" si="5"/>
        <v>0</v>
      </c>
      <c r="AN15" s="44">
        <f t="shared" si="5"/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f>SUM(AT3:AT5)*5-SUM(AT7:AT14)</f>
        <v>0</v>
      </c>
      <c r="AU15" s="44">
        <f>SUM(AU3:AU5)*5-SUM(AU7:AU14)</f>
        <v>0</v>
      </c>
    </row>
    <row r="16" spans="1:48" x14ac:dyDescent="0.2">
      <c r="A16" s="45"/>
      <c r="B16" s="45"/>
      <c r="C16" s="45"/>
      <c r="D16" s="45"/>
      <c r="E16" s="45"/>
      <c r="F16" s="45"/>
      <c r="G16" s="45"/>
      <c r="H16" s="45"/>
      <c r="I16" s="45"/>
    </row>
    <row r="17" spans="2:10" x14ac:dyDescent="0.2">
      <c r="B17" s="222" t="s">
        <v>102</v>
      </c>
      <c r="C17" s="46" t="s">
        <v>26</v>
      </c>
      <c r="D17" s="47" t="s">
        <v>27</v>
      </c>
      <c r="E17" s="48" t="s">
        <v>30</v>
      </c>
      <c r="F17" s="48" t="s">
        <v>108</v>
      </c>
      <c r="G17" s="48" t="s">
        <v>103</v>
      </c>
      <c r="H17" s="48" t="s">
        <v>28</v>
      </c>
      <c r="I17" s="48" t="s">
        <v>29</v>
      </c>
      <c r="J17" s="48" t="s">
        <v>30</v>
      </c>
    </row>
    <row r="18" spans="2:10" x14ac:dyDescent="0.2">
      <c r="B18" s="222"/>
      <c r="C18" s="26" t="s">
        <v>105</v>
      </c>
      <c r="D18" s="47">
        <v>4.0999999999999996</v>
      </c>
      <c r="E18" s="27"/>
      <c r="F18" s="27"/>
      <c r="G18" s="27"/>
      <c r="H18" s="27"/>
      <c r="I18" s="27"/>
      <c r="J18" s="27"/>
    </row>
    <row r="19" spans="2:10" x14ac:dyDescent="0.2">
      <c r="B19" s="222"/>
      <c r="C19" s="26" t="s">
        <v>104</v>
      </c>
      <c r="D19" s="47">
        <v>3.64</v>
      </c>
      <c r="E19" s="27"/>
      <c r="F19" s="27"/>
      <c r="G19" s="27"/>
      <c r="H19" s="27"/>
      <c r="I19" s="27"/>
      <c r="J19" s="27"/>
    </row>
    <row r="20" spans="2:10" x14ac:dyDescent="0.2">
      <c r="B20" s="222"/>
      <c r="C20" s="26" t="s">
        <v>109</v>
      </c>
      <c r="D20" s="47">
        <v>2.5</v>
      </c>
      <c r="E20" s="27"/>
      <c r="F20" s="27"/>
      <c r="G20" s="27"/>
      <c r="H20" s="27"/>
      <c r="I20" s="27"/>
      <c r="J20" s="27"/>
    </row>
    <row r="21" spans="2:10" x14ac:dyDescent="0.2">
      <c r="C21" s="49" t="s">
        <v>31</v>
      </c>
      <c r="D21" s="50"/>
    </row>
  </sheetData>
  <mergeCells count="1">
    <mergeCell ref="B17:B20"/>
  </mergeCells>
  <phoneticPr fontId="23" type="noConversion"/>
  <pageMargins left="0.75" right="0.75" top="1" bottom="1" header="0.51180555555555596" footer="0.51180555555555596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H1" workbookViewId="0">
      <selection activeCell="R20" sqref="R20"/>
    </sheetView>
  </sheetViews>
  <sheetFormatPr defaultColWidth="8" defaultRowHeight="12.75" x14ac:dyDescent="0.2"/>
  <cols>
    <col min="1" max="1" width="12.5" style="21" bestFit="1" customWidth="1"/>
    <col min="2" max="2" width="27.375" style="21" bestFit="1" customWidth="1"/>
    <col min="3" max="3" width="26.125" style="21" customWidth="1"/>
    <col min="4" max="4" width="12.625" style="21" customWidth="1"/>
    <col min="5" max="5" width="9.75" style="21" customWidth="1"/>
    <col min="6" max="6" width="3.875" style="21" customWidth="1"/>
    <col min="7" max="7" width="4.25" style="21" bestFit="1" customWidth="1"/>
    <col min="8" max="8" width="4.5" style="21" bestFit="1" customWidth="1"/>
    <col min="9" max="9" width="6.125" style="21" bestFit="1" customWidth="1"/>
    <col min="10" max="10" width="4.375" style="21" bestFit="1" customWidth="1"/>
    <col min="11" max="11" width="5.25" style="21" bestFit="1" customWidth="1"/>
    <col min="12" max="12" width="5.25" style="21" customWidth="1"/>
    <col min="13" max="13" width="6.125" style="21" bestFit="1" customWidth="1"/>
    <col min="14" max="18" width="5.25" style="21" bestFit="1" customWidth="1"/>
    <col min="19" max="24" width="6.125" style="21" bestFit="1" customWidth="1"/>
    <col min="25" max="25" width="5.25" style="21" bestFit="1" customWidth="1"/>
    <col min="26" max="47" width="5.25" style="21" customWidth="1"/>
    <col min="48" max="16384" width="8" style="21"/>
  </cols>
  <sheetData>
    <row r="1" spans="1:48" x14ac:dyDescent="0.2">
      <c r="A1" s="17" t="s">
        <v>90</v>
      </c>
      <c r="B1" s="17" t="s">
        <v>21</v>
      </c>
      <c r="C1" s="17" t="s">
        <v>20</v>
      </c>
      <c r="D1" s="17" t="s">
        <v>22</v>
      </c>
      <c r="E1" s="19" t="s">
        <v>18</v>
      </c>
      <c r="F1" s="20">
        <v>1</v>
      </c>
      <c r="G1" s="20">
        <f t="shared" ref="G1:AU1" si="0">F1+1</f>
        <v>2</v>
      </c>
      <c r="H1" s="20">
        <f t="shared" si="0"/>
        <v>3</v>
      </c>
      <c r="I1" s="20">
        <f t="shared" si="0"/>
        <v>4</v>
      </c>
      <c r="J1" s="20">
        <f t="shared" si="0"/>
        <v>5</v>
      </c>
      <c r="K1" s="20">
        <f t="shared" si="0"/>
        <v>6</v>
      </c>
      <c r="L1" s="20">
        <f t="shared" si="0"/>
        <v>7</v>
      </c>
      <c r="M1" s="20">
        <f t="shared" si="0"/>
        <v>8</v>
      </c>
      <c r="N1" s="20">
        <f t="shared" si="0"/>
        <v>9</v>
      </c>
      <c r="O1" s="20">
        <f t="shared" si="0"/>
        <v>10</v>
      </c>
      <c r="P1" s="20">
        <f t="shared" si="0"/>
        <v>11</v>
      </c>
      <c r="Q1" s="20">
        <f t="shared" si="0"/>
        <v>12</v>
      </c>
      <c r="R1" s="20">
        <f t="shared" si="0"/>
        <v>13</v>
      </c>
      <c r="S1" s="20">
        <f t="shared" si="0"/>
        <v>14</v>
      </c>
      <c r="T1" s="20">
        <f t="shared" si="0"/>
        <v>15</v>
      </c>
      <c r="U1" s="20">
        <f t="shared" si="0"/>
        <v>16</v>
      </c>
      <c r="V1" s="20">
        <f t="shared" si="0"/>
        <v>17</v>
      </c>
      <c r="W1" s="20">
        <f t="shared" si="0"/>
        <v>18</v>
      </c>
      <c r="X1" s="20">
        <f t="shared" si="0"/>
        <v>19</v>
      </c>
      <c r="Y1" s="20">
        <f t="shared" si="0"/>
        <v>20</v>
      </c>
      <c r="Z1" s="20">
        <f t="shared" si="0"/>
        <v>21</v>
      </c>
      <c r="AA1" s="20">
        <f t="shared" si="0"/>
        <v>22</v>
      </c>
      <c r="AB1" s="20">
        <f t="shared" si="0"/>
        <v>23</v>
      </c>
      <c r="AC1" s="20">
        <f t="shared" si="0"/>
        <v>24</v>
      </c>
      <c r="AD1" s="20">
        <f t="shared" si="0"/>
        <v>25</v>
      </c>
      <c r="AE1" s="20">
        <f t="shared" si="0"/>
        <v>26</v>
      </c>
      <c r="AF1" s="20">
        <f t="shared" si="0"/>
        <v>27</v>
      </c>
      <c r="AG1" s="20">
        <f t="shared" si="0"/>
        <v>28</v>
      </c>
      <c r="AH1" s="20">
        <f t="shared" si="0"/>
        <v>29</v>
      </c>
      <c r="AI1" s="20">
        <f t="shared" si="0"/>
        <v>30</v>
      </c>
      <c r="AJ1" s="20">
        <f t="shared" si="0"/>
        <v>31</v>
      </c>
      <c r="AK1" s="20">
        <f t="shared" si="0"/>
        <v>32</v>
      </c>
      <c r="AL1" s="20">
        <f t="shared" si="0"/>
        <v>33</v>
      </c>
      <c r="AM1" s="20">
        <f t="shared" si="0"/>
        <v>34</v>
      </c>
      <c r="AN1" s="20">
        <f t="shared" si="0"/>
        <v>35</v>
      </c>
      <c r="AO1" s="20">
        <f t="shared" si="0"/>
        <v>36</v>
      </c>
      <c r="AP1" s="20">
        <f t="shared" si="0"/>
        <v>37</v>
      </c>
      <c r="AQ1" s="20">
        <f t="shared" si="0"/>
        <v>38</v>
      </c>
      <c r="AR1" s="20">
        <f t="shared" si="0"/>
        <v>39</v>
      </c>
      <c r="AS1" s="20">
        <f t="shared" si="0"/>
        <v>40</v>
      </c>
      <c r="AT1" s="20">
        <f t="shared" si="0"/>
        <v>41</v>
      </c>
      <c r="AU1" s="20">
        <f t="shared" si="0"/>
        <v>42</v>
      </c>
    </row>
    <row r="2" spans="1:48" x14ac:dyDescent="0.2">
      <c r="A2" s="22"/>
      <c r="B2" s="18"/>
      <c r="C2" s="18"/>
      <c r="D2" s="23"/>
      <c r="E2" s="24" t="s">
        <v>19</v>
      </c>
      <c r="F2" s="25">
        <f t="shared" ref="F2:AU2" si="1">SUM(F3:F5)</f>
        <v>2</v>
      </c>
      <c r="G2" s="25">
        <f t="shared" si="1"/>
        <v>2</v>
      </c>
      <c r="H2" s="25">
        <f t="shared" si="1"/>
        <v>2</v>
      </c>
      <c r="I2" s="25">
        <f t="shared" si="1"/>
        <v>2</v>
      </c>
      <c r="J2" s="25">
        <f t="shared" si="1"/>
        <v>2</v>
      </c>
      <c r="K2" s="25">
        <f t="shared" si="1"/>
        <v>2</v>
      </c>
      <c r="L2" s="25">
        <f t="shared" si="1"/>
        <v>2</v>
      </c>
      <c r="M2" s="25">
        <f t="shared" si="1"/>
        <v>2</v>
      </c>
      <c r="N2" s="25">
        <f t="shared" si="1"/>
        <v>2</v>
      </c>
      <c r="O2" s="25">
        <f t="shared" si="1"/>
        <v>2</v>
      </c>
      <c r="P2" s="25">
        <f t="shared" si="1"/>
        <v>3</v>
      </c>
      <c r="Q2" s="25">
        <f t="shared" si="1"/>
        <v>3</v>
      </c>
      <c r="R2" s="25">
        <f t="shared" si="1"/>
        <v>3</v>
      </c>
      <c r="S2" s="25">
        <f t="shared" si="1"/>
        <v>3</v>
      </c>
      <c r="T2" s="25">
        <f t="shared" si="1"/>
        <v>3</v>
      </c>
      <c r="U2" s="25">
        <f t="shared" si="1"/>
        <v>3</v>
      </c>
      <c r="V2" s="25">
        <f t="shared" si="1"/>
        <v>2</v>
      </c>
      <c r="W2" s="25">
        <f t="shared" si="1"/>
        <v>1</v>
      </c>
      <c r="X2" s="25">
        <f t="shared" si="1"/>
        <v>1</v>
      </c>
      <c r="Y2" s="25">
        <f t="shared" si="1"/>
        <v>1</v>
      </c>
      <c r="Z2" s="25">
        <f t="shared" si="1"/>
        <v>1</v>
      </c>
      <c r="AA2" s="25">
        <f t="shared" si="1"/>
        <v>0</v>
      </c>
      <c r="AB2" s="25">
        <f t="shared" si="1"/>
        <v>0</v>
      </c>
      <c r="AC2" s="25">
        <v>1</v>
      </c>
      <c r="AD2" s="25">
        <v>1</v>
      </c>
      <c r="AE2" s="25">
        <f t="shared" si="1"/>
        <v>0</v>
      </c>
      <c r="AF2" s="25">
        <f t="shared" si="1"/>
        <v>0</v>
      </c>
      <c r="AG2" s="25">
        <f t="shared" si="1"/>
        <v>0</v>
      </c>
      <c r="AH2" s="25">
        <f t="shared" si="1"/>
        <v>0</v>
      </c>
      <c r="AI2" s="25">
        <f t="shared" si="1"/>
        <v>0</v>
      </c>
      <c r="AJ2" s="25">
        <f t="shared" si="1"/>
        <v>0</v>
      </c>
      <c r="AK2" s="25">
        <f t="shared" si="1"/>
        <v>0</v>
      </c>
      <c r="AL2" s="25">
        <f t="shared" si="1"/>
        <v>0</v>
      </c>
      <c r="AM2" s="25">
        <f t="shared" si="1"/>
        <v>0</v>
      </c>
      <c r="AN2" s="25">
        <f t="shared" si="1"/>
        <v>0</v>
      </c>
      <c r="AO2" s="25">
        <f t="shared" si="1"/>
        <v>0</v>
      </c>
      <c r="AP2" s="25">
        <f t="shared" si="1"/>
        <v>0</v>
      </c>
      <c r="AQ2" s="25">
        <f t="shared" si="1"/>
        <v>0</v>
      </c>
      <c r="AR2" s="25">
        <f t="shared" si="1"/>
        <v>0</v>
      </c>
      <c r="AS2" s="25">
        <f t="shared" si="1"/>
        <v>0</v>
      </c>
      <c r="AT2" s="25">
        <f t="shared" si="1"/>
        <v>0</v>
      </c>
      <c r="AU2" s="25">
        <f t="shared" si="1"/>
        <v>0</v>
      </c>
    </row>
    <row r="3" spans="1:48" x14ac:dyDescent="0.2">
      <c r="A3" s="22"/>
      <c r="B3" s="18"/>
      <c r="C3" s="18"/>
      <c r="D3" s="23"/>
      <c r="E3" s="26" t="s">
        <v>105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7">
        <v>1</v>
      </c>
      <c r="R3" s="27">
        <v>1</v>
      </c>
      <c r="S3" s="27">
        <v>1</v>
      </c>
      <c r="T3" s="27">
        <v>1</v>
      </c>
      <c r="U3" s="27">
        <v>1</v>
      </c>
      <c r="V3" s="27">
        <v>1</v>
      </c>
      <c r="W3" s="27">
        <v>1</v>
      </c>
      <c r="X3" s="27">
        <v>1</v>
      </c>
      <c r="Y3" s="27">
        <v>1</v>
      </c>
      <c r="Z3" s="27">
        <v>1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</row>
    <row r="4" spans="1:48" x14ac:dyDescent="0.2">
      <c r="A4" s="22"/>
      <c r="B4" s="18"/>
      <c r="C4" s="18"/>
      <c r="D4" s="23"/>
      <c r="E4" s="26" t="s">
        <v>91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1</v>
      </c>
      <c r="Q4" s="27">
        <v>1</v>
      </c>
      <c r="R4" s="27">
        <v>1</v>
      </c>
      <c r="S4" s="27">
        <v>1</v>
      </c>
      <c r="T4" s="27">
        <v>1</v>
      </c>
      <c r="U4" s="27">
        <v>1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</row>
    <row r="5" spans="1:48" x14ac:dyDescent="0.2">
      <c r="A5" s="22"/>
      <c r="B5" s="18"/>
      <c r="C5" s="18"/>
      <c r="D5" s="23"/>
      <c r="E5" s="26" t="s">
        <v>92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1</v>
      </c>
      <c r="Q5" s="27">
        <v>1</v>
      </c>
      <c r="R5" s="27">
        <v>1</v>
      </c>
      <c r="S5" s="27">
        <v>1</v>
      </c>
      <c r="T5" s="27">
        <v>1</v>
      </c>
      <c r="U5" s="27">
        <v>1</v>
      </c>
      <c r="V5" s="27">
        <v>1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</row>
    <row r="6" spans="1:48" x14ac:dyDescent="0.2">
      <c r="A6" s="22"/>
      <c r="B6" s="18"/>
      <c r="C6" s="18"/>
      <c r="D6" s="28"/>
      <c r="E6" s="19" t="s">
        <v>93</v>
      </c>
      <c r="F6" s="29">
        <v>43556</v>
      </c>
      <c r="G6" s="29">
        <f>F6+7</f>
        <v>43563</v>
      </c>
      <c r="H6" s="29">
        <f t="shared" ref="H6:AU6" si="2">G6+7</f>
        <v>43570</v>
      </c>
      <c r="I6" s="29">
        <f t="shared" si="2"/>
        <v>43577</v>
      </c>
      <c r="J6" s="29">
        <f t="shared" si="2"/>
        <v>43584</v>
      </c>
      <c r="K6" s="29">
        <f t="shared" si="2"/>
        <v>43591</v>
      </c>
      <c r="L6" s="29">
        <f t="shared" si="2"/>
        <v>43598</v>
      </c>
      <c r="M6" s="29">
        <f t="shared" si="2"/>
        <v>43605</v>
      </c>
      <c r="N6" s="29">
        <f t="shared" si="2"/>
        <v>43612</v>
      </c>
      <c r="O6" s="29">
        <f t="shared" si="2"/>
        <v>43619</v>
      </c>
      <c r="P6" s="29">
        <f t="shared" si="2"/>
        <v>43626</v>
      </c>
      <c r="Q6" s="29">
        <f t="shared" si="2"/>
        <v>43633</v>
      </c>
      <c r="R6" s="29">
        <f t="shared" si="2"/>
        <v>43640</v>
      </c>
      <c r="S6" s="29">
        <f t="shared" si="2"/>
        <v>43647</v>
      </c>
      <c r="T6" s="29">
        <f t="shared" si="2"/>
        <v>43654</v>
      </c>
      <c r="U6" s="29">
        <f t="shared" si="2"/>
        <v>43661</v>
      </c>
      <c r="V6" s="29">
        <f t="shared" si="2"/>
        <v>43668</v>
      </c>
      <c r="W6" s="29">
        <f t="shared" si="2"/>
        <v>43675</v>
      </c>
      <c r="X6" s="29">
        <f t="shared" si="2"/>
        <v>43682</v>
      </c>
      <c r="Y6" s="29">
        <f t="shared" si="2"/>
        <v>43689</v>
      </c>
      <c r="Z6" s="29">
        <f t="shared" si="2"/>
        <v>43696</v>
      </c>
      <c r="AA6" s="29">
        <f t="shared" si="2"/>
        <v>43703</v>
      </c>
      <c r="AB6" s="29">
        <f t="shared" si="2"/>
        <v>43710</v>
      </c>
      <c r="AC6" s="29">
        <f t="shared" si="2"/>
        <v>43717</v>
      </c>
      <c r="AD6" s="29">
        <f t="shared" si="2"/>
        <v>43724</v>
      </c>
      <c r="AE6" s="29">
        <f t="shared" si="2"/>
        <v>43731</v>
      </c>
      <c r="AF6" s="29">
        <f t="shared" si="2"/>
        <v>43738</v>
      </c>
      <c r="AG6" s="29">
        <f t="shared" si="2"/>
        <v>43745</v>
      </c>
      <c r="AH6" s="29">
        <f t="shared" si="2"/>
        <v>43752</v>
      </c>
      <c r="AI6" s="29">
        <f t="shared" si="2"/>
        <v>43759</v>
      </c>
      <c r="AJ6" s="29">
        <f t="shared" si="2"/>
        <v>43766</v>
      </c>
      <c r="AK6" s="29">
        <f t="shared" si="2"/>
        <v>43773</v>
      </c>
      <c r="AL6" s="29">
        <f t="shared" si="2"/>
        <v>43780</v>
      </c>
      <c r="AM6" s="29">
        <f t="shared" si="2"/>
        <v>43787</v>
      </c>
      <c r="AN6" s="29">
        <f t="shared" si="2"/>
        <v>43794</v>
      </c>
      <c r="AO6" s="29">
        <f t="shared" si="2"/>
        <v>43801</v>
      </c>
      <c r="AP6" s="29">
        <f t="shared" si="2"/>
        <v>43808</v>
      </c>
      <c r="AQ6" s="29">
        <f t="shared" si="2"/>
        <v>43815</v>
      </c>
      <c r="AR6" s="29">
        <f t="shared" si="2"/>
        <v>43822</v>
      </c>
      <c r="AS6" s="29">
        <f t="shared" si="2"/>
        <v>43829</v>
      </c>
      <c r="AT6" s="29">
        <f t="shared" si="2"/>
        <v>43836</v>
      </c>
      <c r="AU6" s="29">
        <f t="shared" si="2"/>
        <v>43843</v>
      </c>
    </row>
    <row r="7" spans="1:48" x14ac:dyDescent="0.2">
      <c r="A7" s="22" t="s">
        <v>94</v>
      </c>
      <c r="B7" s="18" t="s">
        <v>106</v>
      </c>
      <c r="C7" s="18"/>
      <c r="D7" s="30">
        <v>12</v>
      </c>
      <c r="E7" s="31" t="s">
        <v>107</v>
      </c>
      <c r="F7" s="32">
        <v>8</v>
      </c>
      <c r="G7" s="32">
        <v>4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/>
      <c r="AP7" s="34"/>
      <c r="AQ7" s="34"/>
      <c r="AR7" s="34"/>
      <c r="AS7" s="34"/>
      <c r="AT7" s="34">
        <v>0</v>
      </c>
      <c r="AU7" s="34">
        <v>0</v>
      </c>
      <c r="AV7" s="35">
        <f t="shared" ref="AV7:AV13" si="3">SUM(F7:AJ7)-D7</f>
        <v>0</v>
      </c>
    </row>
    <row r="8" spans="1:48" x14ac:dyDescent="0.2">
      <c r="A8" s="22" t="s">
        <v>95</v>
      </c>
      <c r="B8" s="18" t="s">
        <v>96</v>
      </c>
      <c r="C8" s="22"/>
      <c r="D8" s="51">
        <v>33</v>
      </c>
      <c r="F8" s="33">
        <v>0</v>
      </c>
      <c r="G8" s="32">
        <v>6</v>
      </c>
      <c r="H8" s="32">
        <v>10</v>
      </c>
      <c r="I8" s="32">
        <v>10</v>
      </c>
      <c r="J8" s="32">
        <v>7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4">
        <v>0</v>
      </c>
      <c r="AM8" s="34">
        <v>0</v>
      </c>
      <c r="AN8" s="34">
        <v>0</v>
      </c>
      <c r="AO8" s="34"/>
      <c r="AP8" s="34"/>
      <c r="AQ8" s="34"/>
      <c r="AR8" s="34"/>
      <c r="AS8" s="34"/>
      <c r="AT8" s="34">
        <v>0</v>
      </c>
      <c r="AU8" s="34">
        <v>0</v>
      </c>
      <c r="AV8" s="35">
        <f t="shared" si="3"/>
        <v>0</v>
      </c>
    </row>
    <row r="9" spans="1:48" x14ac:dyDescent="0.2">
      <c r="A9" s="22" t="s">
        <v>95</v>
      </c>
      <c r="B9" s="18" t="s">
        <v>97</v>
      </c>
      <c r="C9" s="22"/>
      <c r="D9" s="51">
        <v>35</v>
      </c>
      <c r="F9" s="33">
        <v>0</v>
      </c>
      <c r="G9" s="33">
        <v>0</v>
      </c>
      <c r="H9" s="33">
        <v>0</v>
      </c>
      <c r="I9" s="33">
        <v>0</v>
      </c>
      <c r="J9" s="32">
        <v>1</v>
      </c>
      <c r="K9" s="32">
        <v>10</v>
      </c>
      <c r="L9" s="32">
        <v>10</v>
      </c>
      <c r="M9" s="32">
        <v>10</v>
      </c>
      <c r="N9" s="32">
        <v>4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4">
        <v>0</v>
      </c>
      <c r="AM9" s="34">
        <v>0</v>
      </c>
      <c r="AN9" s="34">
        <v>0</v>
      </c>
      <c r="AO9" s="34"/>
      <c r="AP9" s="34"/>
      <c r="AQ9" s="34"/>
      <c r="AR9" s="34"/>
      <c r="AS9" s="34"/>
      <c r="AT9" s="34">
        <v>0</v>
      </c>
      <c r="AU9" s="34">
        <v>0</v>
      </c>
      <c r="AV9" s="35">
        <f t="shared" si="3"/>
        <v>0</v>
      </c>
    </row>
    <row r="10" spans="1:48" x14ac:dyDescent="0.2">
      <c r="A10" s="22" t="s">
        <v>95</v>
      </c>
      <c r="B10" s="18" t="s">
        <v>98</v>
      </c>
      <c r="C10" s="22"/>
      <c r="D10" s="51">
        <v>35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2">
        <v>6</v>
      </c>
      <c r="O10" s="32">
        <v>8</v>
      </c>
      <c r="P10" s="32">
        <v>15</v>
      </c>
      <c r="Q10" s="32">
        <v>6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4">
        <v>0</v>
      </c>
      <c r="AM10" s="34">
        <v>0</v>
      </c>
      <c r="AN10" s="34">
        <v>0</v>
      </c>
      <c r="AO10" s="34"/>
      <c r="AP10" s="34"/>
      <c r="AQ10" s="34"/>
      <c r="AR10" s="34"/>
      <c r="AS10" s="34"/>
      <c r="AT10" s="34">
        <v>0</v>
      </c>
      <c r="AU10" s="34">
        <v>0</v>
      </c>
      <c r="AV10" s="35">
        <f t="shared" si="3"/>
        <v>0</v>
      </c>
    </row>
    <row r="11" spans="1:48" x14ac:dyDescent="0.2">
      <c r="A11" s="22" t="s">
        <v>95</v>
      </c>
      <c r="B11" s="18" t="s">
        <v>99</v>
      </c>
      <c r="C11" s="22"/>
      <c r="D11" s="51">
        <v>35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2">
        <v>9</v>
      </c>
      <c r="R11" s="32">
        <v>15</v>
      </c>
      <c r="S11" s="32">
        <v>11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4">
        <v>0</v>
      </c>
      <c r="AM11" s="34">
        <v>0</v>
      </c>
      <c r="AN11" s="34">
        <v>0</v>
      </c>
      <c r="AO11" s="34"/>
      <c r="AP11" s="34"/>
      <c r="AQ11" s="34"/>
      <c r="AR11" s="34"/>
      <c r="AS11" s="34"/>
      <c r="AT11" s="34">
        <v>0</v>
      </c>
      <c r="AU11" s="34">
        <v>0</v>
      </c>
      <c r="AV11" s="35">
        <f t="shared" si="3"/>
        <v>0</v>
      </c>
    </row>
    <row r="12" spans="1:48" x14ac:dyDescent="0.2">
      <c r="A12" s="22" t="s">
        <v>95</v>
      </c>
      <c r="B12" s="18" t="s">
        <v>100</v>
      </c>
      <c r="C12" s="22"/>
      <c r="D12" s="51">
        <v>35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2">
        <v>4</v>
      </c>
      <c r="T12" s="32">
        <v>15</v>
      </c>
      <c r="U12" s="32">
        <v>15</v>
      </c>
      <c r="V12" s="32">
        <v>1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4">
        <v>0</v>
      </c>
      <c r="AM12" s="34">
        <v>0</v>
      </c>
      <c r="AN12" s="34">
        <v>0</v>
      </c>
      <c r="AO12" s="34"/>
      <c r="AP12" s="34"/>
      <c r="AQ12" s="34"/>
      <c r="AR12" s="34"/>
      <c r="AS12" s="34"/>
      <c r="AT12" s="34">
        <v>0</v>
      </c>
      <c r="AU12" s="34">
        <v>0</v>
      </c>
      <c r="AV12" s="35">
        <f t="shared" si="3"/>
        <v>0</v>
      </c>
    </row>
    <row r="13" spans="1:48" x14ac:dyDescent="0.2">
      <c r="A13" s="22" t="s">
        <v>95</v>
      </c>
      <c r="B13" s="18" t="s">
        <v>101</v>
      </c>
      <c r="C13" s="22"/>
      <c r="D13" s="51">
        <v>32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2">
        <v>9</v>
      </c>
      <c r="W13" s="32">
        <v>5</v>
      </c>
      <c r="X13" s="32">
        <v>5</v>
      </c>
      <c r="Y13" s="32">
        <v>5</v>
      </c>
      <c r="Z13" s="32">
        <v>5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4">
        <v>0</v>
      </c>
      <c r="AM13" s="34">
        <v>0</v>
      </c>
      <c r="AN13" s="34">
        <v>0</v>
      </c>
      <c r="AO13" s="34"/>
      <c r="AP13" s="34"/>
      <c r="AQ13" s="34"/>
      <c r="AR13" s="34"/>
      <c r="AS13" s="34"/>
      <c r="AT13" s="34">
        <v>0</v>
      </c>
      <c r="AU13" s="34">
        <v>0</v>
      </c>
      <c r="AV13" s="35">
        <f t="shared" si="3"/>
        <v>-3</v>
      </c>
    </row>
    <row r="14" spans="1:48" x14ac:dyDescent="0.2">
      <c r="A14" s="22" t="s">
        <v>94</v>
      </c>
      <c r="B14" s="37" t="s">
        <v>23</v>
      </c>
      <c r="C14" s="37"/>
      <c r="D14" s="38">
        <v>0</v>
      </c>
      <c r="E14" s="36"/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9">
        <v>0</v>
      </c>
      <c r="AA14" s="39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4">
        <v>0</v>
      </c>
      <c r="AM14" s="34">
        <v>0</v>
      </c>
      <c r="AN14" s="34">
        <v>0</v>
      </c>
      <c r="AO14" s="34"/>
      <c r="AP14" s="34"/>
      <c r="AQ14" s="34"/>
      <c r="AR14" s="34"/>
      <c r="AS14" s="34"/>
      <c r="AT14" s="34">
        <v>0</v>
      </c>
      <c r="AU14" s="34">
        <v>0</v>
      </c>
      <c r="AV14" s="35">
        <f>SUM(F14:AU14)-D14</f>
        <v>0</v>
      </c>
    </row>
    <row r="15" spans="1:48" x14ac:dyDescent="0.2">
      <c r="A15" s="40"/>
      <c r="B15" s="41" t="s">
        <v>24</v>
      </c>
      <c r="C15" s="41"/>
      <c r="D15" s="42">
        <f>SUM(D6:D14)</f>
        <v>217</v>
      </c>
      <c r="E15" s="43"/>
      <c r="F15" s="44">
        <f>SUM(F3:F5)*4-SUM(F7:F14)</f>
        <v>0</v>
      </c>
      <c r="G15" s="44">
        <f>SUM(G3:G5)*5-SUM(G7:G14)</f>
        <v>0</v>
      </c>
      <c r="H15" s="44">
        <f>SUM(H3:H5)*5-SUM(H7:H14)</f>
        <v>0</v>
      </c>
      <c r="I15" s="44">
        <f>SUM(I3:I5)*5-SUM(I7:I14)</f>
        <v>0</v>
      </c>
      <c r="J15" s="44">
        <f>SUM(J3:J5)*4-SUM(J7:J14)</f>
        <v>0</v>
      </c>
      <c r="K15" s="44">
        <f>SUM(K3:K5)*5-SUM(K7:K14)</f>
        <v>0</v>
      </c>
      <c r="L15" s="44">
        <f>SUM(L3:L5)*5-SUM(L7:L14)</f>
        <v>0</v>
      </c>
      <c r="M15" s="44">
        <f>SUM(M3:M5)*5-SUM(M7:M14)</f>
        <v>0</v>
      </c>
      <c r="N15" s="44">
        <f>SUM(N3:N5)*5-SUM(N7:N14)</f>
        <v>0</v>
      </c>
      <c r="O15" s="44">
        <f>SUM(O3:O5)*4-SUM(O7:O14)</f>
        <v>0</v>
      </c>
      <c r="P15" s="44">
        <f t="shared" ref="P15:AB15" si="4">SUM(P3:P5)*5-SUM(P7:P14)</f>
        <v>0</v>
      </c>
      <c r="Q15" s="44">
        <f t="shared" si="4"/>
        <v>0</v>
      </c>
      <c r="R15" s="44">
        <f t="shared" si="4"/>
        <v>0</v>
      </c>
      <c r="S15" s="44">
        <f t="shared" si="4"/>
        <v>0</v>
      </c>
      <c r="T15" s="44">
        <f t="shared" si="4"/>
        <v>0</v>
      </c>
      <c r="U15" s="44">
        <f t="shared" si="4"/>
        <v>0</v>
      </c>
      <c r="V15" s="44">
        <f t="shared" si="4"/>
        <v>0</v>
      </c>
      <c r="W15" s="44">
        <f t="shared" si="4"/>
        <v>0</v>
      </c>
      <c r="X15" s="44">
        <f t="shared" si="4"/>
        <v>0</v>
      </c>
      <c r="Y15" s="44">
        <f t="shared" si="4"/>
        <v>0</v>
      </c>
      <c r="Z15" s="44">
        <f>SUM(Z3:Z5)*5-SUM(Z7:Z14)</f>
        <v>0</v>
      </c>
      <c r="AA15" s="44">
        <f>SUM(AA3:AA5)*5-SUM(AA7:AA14)</f>
        <v>0</v>
      </c>
      <c r="AB15" s="44">
        <f t="shared" si="4"/>
        <v>0</v>
      </c>
      <c r="AC15" s="44">
        <f>SUM(AC3:AC5)*4-SUM(AC7:AC14)</f>
        <v>0</v>
      </c>
      <c r="AD15" s="44">
        <f>SUM(AD3:AD5)*5-SUM(AD7:AD14)</f>
        <v>0</v>
      </c>
      <c r="AE15" s="44">
        <f>SUM(AE3:AE5)*5-SUM(AE7:AE14)</f>
        <v>0</v>
      </c>
      <c r="AF15" s="44">
        <f>SUM(AF3:AF5)*2-SUM(AF7:AF14)</f>
        <v>0</v>
      </c>
      <c r="AG15" s="44">
        <f t="shared" ref="AG15:AN15" si="5">SUM(AG3:AG5)*5-SUM(AG7:AG14)</f>
        <v>0</v>
      </c>
      <c r="AH15" s="44">
        <f t="shared" si="5"/>
        <v>0</v>
      </c>
      <c r="AI15" s="44">
        <f t="shared" si="5"/>
        <v>0</v>
      </c>
      <c r="AJ15" s="44">
        <f t="shared" si="5"/>
        <v>0</v>
      </c>
      <c r="AK15" s="44">
        <f t="shared" si="5"/>
        <v>0</v>
      </c>
      <c r="AL15" s="44">
        <f t="shared" si="5"/>
        <v>0</v>
      </c>
      <c r="AM15" s="44">
        <f t="shared" si="5"/>
        <v>0</v>
      </c>
      <c r="AN15" s="44">
        <f t="shared" si="5"/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f>SUM(AT3:AT5)*5-SUM(AT7:AT14)</f>
        <v>0</v>
      </c>
      <c r="AU15" s="44">
        <f>SUM(AU3:AU5)*5-SUM(AU7:AU14)</f>
        <v>0</v>
      </c>
    </row>
    <row r="16" spans="1:48" x14ac:dyDescent="0.2">
      <c r="A16" s="45"/>
      <c r="B16" s="45"/>
      <c r="C16" s="45"/>
      <c r="D16" s="45"/>
      <c r="E16" s="45"/>
      <c r="F16" s="45"/>
      <c r="G16" s="45"/>
      <c r="H16" s="45"/>
      <c r="I16" s="45"/>
    </row>
    <row r="17" spans="2:10" x14ac:dyDescent="0.2">
      <c r="B17" s="222" t="s">
        <v>102</v>
      </c>
      <c r="C17" s="46" t="s">
        <v>26</v>
      </c>
      <c r="D17" s="47" t="s">
        <v>27</v>
      </c>
      <c r="E17" s="48" t="s">
        <v>30</v>
      </c>
      <c r="F17" s="48" t="s">
        <v>108</v>
      </c>
      <c r="G17" s="48" t="s">
        <v>103</v>
      </c>
      <c r="H17" s="48" t="s">
        <v>28</v>
      </c>
      <c r="I17" s="48" t="s">
        <v>29</v>
      </c>
      <c r="J17" s="48" t="s">
        <v>30</v>
      </c>
    </row>
    <row r="18" spans="2:10" x14ac:dyDescent="0.2">
      <c r="B18" s="222"/>
      <c r="C18" s="26" t="s">
        <v>105</v>
      </c>
      <c r="D18" s="47">
        <v>4.0999999999999996</v>
      </c>
      <c r="E18" s="27"/>
      <c r="F18" s="27"/>
      <c r="G18" s="27"/>
      <c r="H18" s="27"/>
      <c r="I18" s="27"/>
      <c r="J18" s="27"/>
    </row>
    <row r="19" spans="2:10" x14ac:dyDescent="0.2">
      <c r="B19" s="222"/>
      <c r="C19" s="26" t="s">
        <v>104</v>
      </c>
      <c r="D19" s="47">
        <v>3.64</v>
      </c>
      <c r="E19" s="27"/>
      <c r="F19" s="27"/>
      <c r="G19" s="27"/>
      <c r="H19" s="27"/>
      <c r="I19" s="27"/>
      <c r="J19" s="27"/>
    </row>
    <row r="20" spans="2:10" x14ac:dyDescent="0.2">
      <c r="B20" s="222"/>
      <c r="C20" s="26" t="s">
        <v>109</v>
      </c>
      <c r="D20" s="47">
        <v>2.5</v>
      </c>
      <c r="E20" s="27"/>
      <c r="F20" s="27"/>
      <c r="G20" s="27"/>
      <c r="H20" s="27"/>
      <c r="I20" s="27"/>
      <c r="J20" s="27"/>
    </row>
    <row r="21" spans="2:10" x14ac:dyDescent="0.2">
      <c r="C21" s="49" t="s">
        <v>31</v>
      </c>
      <c r="D21" s="50"/>
    </row>
  </sheetData>
  <mergeCells count="1">
    <mergeCell ref="B17:B20"/>
  </mergeCells>
  <phoneticPr fontId="23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A52" sqref="A52:H56"/>
    </sheetView>
  </sheetViews>
  <sheetFormatPr defaultRowHeight="13.5" x14ac:dyDescent="0.15"/>
  <cols>
    <col min="1" max="1" width="19.75" customWidth="1"/>
    <col min="2" max="2" width="11.5" customWidth="1"/>
    <col min="3" max="3" width="12.25" customWidth="1"/>
    <col min="4" max="4" width="13.5" customWidth="1"/>
    <col min="5" max="5" width="11.875" customWidth="1"/>
    <col min="6" max="6" width="14.25" customWidth="1"/>
    <col min="8" max="8" width="20.125" customWidth="1"/>
  </cols>
  <sheetData>
    <row r="1" spans="1:8" s="52" customFormat="1" ht="14.25" x14ac:dyDescent="0.15">
      <c r="A1" s="252" t="s">
        <v>110</v>
      </c>
      <c r="B1" s="253"/>
      <c r="C1" s="253"/>
      <c r="D1" s="253"/>
      <c r="E1" s="253"/>
      <c r="F1" s="253"/>
      <c r="G1" s="254"/>
      <c r="H1" s="255"/>
    </row>
    <row r="2" spans="1:8" s="52" customFormat="1" ht="28.5" x14ac:dyDescent="0.15">
      <c r="A2" s="81" t="s">
        <v>32</v>
      </c>
      <c r="B2" s="256" t="s">
        <v>88</v>
      </c>
      <c r="C2" s="257"/>
      <c r="D2" s="81" t="s">
        <v>33</v>
      </c>
      <c r="E2" s="256" t="s">
        <v>10</v>
      </c>
      <c r="F2" s="257"/>
      <c r="G2" s="81" t="s">
        <v>34</v>
      </c>
      <c r="H2" s="54" t="s">
        <v>111</v>
      </c>
    </row>
    <row r="3" spans="1:8" s="52" customFormat="1" ht="28.5" x14ac:dyDescent="0.15">
      <c r="A3" s="55" t="s">
        <v>35</v>
      </c>
      <c r="B3" s="256"/>
      <c r="C3" s="257"/>
      <c r="D3" s="81" t="s">
        <v>36</v>
      </c>
      <c r="E3" s="258" t="s">
        <v>112</v>
      </c>
      <c r="F3" s="259"/>
      <c r="G3" s="81" t="s">
        <v>37</v>
      </c>
      <c r="H3" s="56">
        <v>44256</v>
      </c>
    </row>
    <row r="4" spans="1:8" s="52" customFormat="1" ht="14.25" x14ac:dyDescent="0.15">
      <c r="A4" s="249" t="s">
        <v>38</v>
      </c>
      <c r="B4" s="250"/>
      <c r="C4" s="250"/>
      <c r="D4" s="250"/>
      <c r="E4" s="250"/>
      <c r="F4" s="250"/>
      <c r="G4" s="250"/>
      <c r="H4" s="251"/>
    </row>
    <row r="5" spans="1:8" s="52" customFormat="1" ht="57" x14ac:dyDescent="0.15">
      <c r="A5" s="55" t="s">
        <v>39</v>
      </c>
      <c r="B5" s="81" t="s">
        <v>40</v>
      </c>
      <c r="C5" s="81" t="s">
        <v>41</v>
      </c>
      <c r="D5" s="81" t="s">
        <v>89</v>
      </c>
      <c r="E5" s="81" t="s">
        <v>42</v>
      </c>
      <c r="F5" s="81" t="s">
        <v>43</v>
      </c>
      <c r="G5" s="224" t="s">
        <v>44</v>
      </c>
      <c r="H5" s="226"/>
    </row>
    <row r="6" spans="1:8" s="52" customFormat="1" ht="14.25" x14ac:dyDescent="0.15">
      <c r="A6" s="57" t="s">
        <v>45</v>
      </c>
      <c r="B6" s="58"/>
      <c r="C6" s="58"/>
      <c r="D6" s="59">
        <f>B6-C6</f>
        <v>0</v>
      </c>
      <c r="E6" s="59"/>
      <c r="F6" s="59"/>
      <c r="G6" s="246"/>
      <c r="H6" s="247"/>
    </row>
    <row r="7" spans="1:8" s="52" customFormat="1" ht="14.25" x14ac:dyDescent="0.15">
      <c r="A7" s="60" t="s">
        <v>46</v>
      </c>
      <c r="B7" s="61">
        <v>75</v>
      </c>
      <c r="C7" s="61">
        <v>71</v>
      </c>
      <c r="D7" s="61">
        <f>B7-C7</f>
        <v>4</v>
      </c>
      <c r="E7" s="59">
        <v>0</v>
      </c>
      <c r="F7" s="62">
        <v>0</v>
      </c>
      <c r="G7" s="246"/>
      <c r="H7" s="248"/>
    </row>
    <row r="8" spans="1:8" s="52" customFormat="1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8" s="52" customFormat="1" ht="28.5" x14ac:dyDescent="0.15">
      <c r="A9" s="55" t="s">
        <v>47</v>
      </c>
      <c r="B9" s="81" t="s">
        <v>48</v>
      </c>
      <c r="C9" s="81" t="s">
        <v>49</v>
      </c>
      <c r="D9" s="81" t="s">
        <v>50</v>
      </c>
      <c r="E9" s="81" t="s">
        <v>51</v>
      </c>
      <c r="F9" s="83" t="s">
        <v>52</v>
      </c>
      <c r="G9" s="84"/>
      <c r="H9" s="84"/>
    </row>
    <row r="10" spans="1:8" s="52" customFormat="1" ht="47.25" hidden="1" x14ac:dyDescent="0.15">
      <c r="A10" s="63" t="s">
        <v>85</v>
      </c>
      <c r="B10" s="64">
        <v>1</v>
      </c>
      <c r="C10" s="65" t="s">
        <v>53</v>
      </c>
      <c r="D10" s="65"/>
      <c r="E10" s="65"/>
      <c r="F10" s="66"/>
      <c r="G10" s="67"/>
      <c r="H10" s="67"/>
    </row>
    <row r="11" spans="1:8" s="52" customFormat="1" ht="14.25" x14ac:dyDescent="0.2">
      <c r="A11" s="79" t="s">
        <v>113</v>
      </c>
      <c r="B11" s="58">
        <v>1</v>
      </c>
      <c r="C11" s="65" t="s">
        <v>53</v>
      </c>
      <c r="D11" s="72">
        <v>44089</v>
      </c>
      <c r="E11" s="72">
        <v>44089</v>
      </c>
      <c r="F11" s="234"/>
      <c r="G11" s="234"/>
      <c r="H11" s="234"/>
    </row>
    <row r="12" spans="1:8" s="52" customFormat="1" ht="14.25" x14ac:dyDescent="0.2">
      <c r="A12" s="79" t="s">
        <v>114</v>
      </c>
      <c r="B12" s="58">
        <v>1</v>
      </c>
      <c r="C12" s="65" t="s">
        <v>53</v>
      </c>
      <c r="D12" s="72">
        <v>44104</v>
      </c>
      <c r="E12" s="72">
        <v>44104</v>
      </c>
      <c r="F12" s="234"/>
      <c r="G12" s="234"/>
      <c r="H12" s="234"/>
    </row>
    <row r="13" spans="1:8" s="52" customFormat="1" ht="14.25" x14ac:dyDescent="0.2">
      <c r="A13" s="79" t="s">
        <v>115</v>
      </c>
      <c r="B13" s="58">
        <v>1</v>
      </c>
      <c r="C13" s="65" t="s">
        <v>53</v>
      </c>
      <c r="D13" s="72">
        <v>44165</v>
      </c>
      <c r="E13" s="72">
        <v>44165</v>
      </c>
      <c r="F13" s="234"/>
      <c r="G13" s="234"/>
      <c r="H13" s="234"/>
    </row>
    <row r="14" spans="1:8" s="52" customFormat="1" ht="14.25" x14ac:dyDescent="0.2">
      <c r="A14" s="79" t="s">
        <v>116</v>
      </c>
      <c r="B14" s="58">
        <v>1</v>
      </c>
      <c r="C14" s="65" t="s">
        <v>53</v>
      </c>
      <c r="D14" s="72">
        <v>44165</v>
      </c>
      <c r="E14" s="72">
        <v>44165</v>
      </c>
      <c r="F14" s="234"/>
      <c r="G14" s="234"/>
      <c r="H14" s="234"/>
    </row>
    <row r="15" spans="1:8" s="52" customFormat="1" ht="14.25" x14ac:dyDescent="0.2">
      <c r="A15" s="79" t="s">
        <v>117</v>
      </c>
      <c r="B15" s="58">
        <v>0.75</v>
      </c>
      <c r="C15" s="88" t="s">
        <v>122</v>
      </c>
      <c r="D15" s="72">
        <v>44285</v>
      </c>
      <c r="E15" s="69"/>
      <c r="F15" s="234"/>
      <c r="G15" s="234"/>
      <c r="H15" s="234"/>
    </row>
    <row r="16" spans="1:8" s="52" customFormat="1" ht="14.25" x14ac:dyDescent="0.2">
      <c r="A16" s="79" t="s">
        <v>118</v>
      </c>
      <c r="B16" s="58">
        <v>0.75</v>
      </c>
      <c r="C16" s="88" t="s">
        <v>122</v>
      </c>
      <c r="D16" s="72">
        <v>44285</v>
      </c>
      <c r="E16" s="69"/>
      <c r="F16" s="234"/>
      <c r="G16" s="234"/>
      <c r="H16" s="234"/>
    </row>
    <row r="17" spans="1:8" s="52" customFormat="1" ht="14.25" x14ac:dyDescent="0.2">
      <c r="A17" s="79" t="s">
        <v>119</v>
      </c>
      <c r="B17" s="58">
        <v>0.4</v>
      </c>
      <c r="C17" s="88"/>
      <c r="D17" s="72">
        <v>44316</v>
      </c>
      <c r="E17" s="69"/>
      <c r="F17" s="234"/>
      <c r="G17" s="234"/>
      <c r="H17" s="234"/>
    </row>
    <row r="18" spans="1:8" s="52" customFormat="1" ht="14.25" x14ac:dyDescent="0.2">
      <c r="A18" s="79" t="s">
        <v>120</v>
      </c>
      <c r="B18" s="58">
        <v>0</v>
      </c>
      <c r="C18" s="88"/>
      <c r="D18" s="72">
        <v>44377</v>
      </c>
      <c r="E18" s="69"/>
      <c r="F18" s="234"/>
      <c r="G18" s="234"/>
      <c r="H18" s="234"/>
    </row>
    <row r="19" spans="1:8" s="52" customFormat="1" ht="14.25" x14ac:dyDescent="0.2">
      <c r="A19" s="79" t="s">
        <v>121</v>
      </c>
      <c r="B19" s="58">
        <v>0</v>
      </c>
      <c r="C19" s="88"/>
      <c r="D19" s="72">
        <v>44438</v>
      </c>
      <c r="E19" s="69"/>
      <c r="F19" s="234"/>
      <c r="G19" s="234"/>
      <c r="H19" s="234"/>
    </row>
    <row r="20" spans="1:8" s="52" customFormat="1" ht="26.25" thickBot="1" x14ac:dyDescent="0.2">
      <c r="A20" s="80" t="s">
        <v>23</v>
      </c>
      <c r="B20" s="58">
        <v>0</v>
      </c>
      <c r="C20" s="65" t="s">
        <v>53</v>
      </c>
      <c r="D20" s="72">
        <v>44392</v>
      </c>
      <c r="E20" s="68"/>
      <c r="F20" s="234"/>
      <c r="G20" s="234"/>
      <c r="H20" s="234"/>
    </row>
    <row r="21" spans="1:8" s="52" customFormat="1" ht="14.25" x14ac:dyDescent="0.15">
      <c r="A21" s="243" t="s">
        <v>54</v>
      </c>
      <c r="B21" s="244"/>
      <c r="C21" s="244"/>
      <c r="D21" s="244"/>
      <c r="E21" s="244"/>
      <c r="F21" s="244"/>
      <c r="G21" s="244"/>
      <c r="H21" s="245"/>
    </row>
    <row r="22" spans="1:8" s="52" customFormat="1" ht="30" x14ac:dyDescent="0.15">
      <c r="A22" s="55" t="s">
        <v>55</v>
      </c>
      <c r="B22" s="81" t="s">
        <v>56</v>
      </c>
      <c r="C22" s="81" t="s">
        <v>57</v>
      </c>
      <c r="D22" s="81" t="s">
        <v>58</v>
      </c>
      <c r="E22" s="81" t="s">
        <v>86</v>
      </c>
      <c r="F22" s="81" t="s">
        <v>59</v>
      </c>
      <c r="G22" s="224" t="s">
        <v>60</v>
      </c>
      <c r="H22" s="236"/>
    </row>
    <row r="23" spans="1:8" s="52" customFormat="1" ht="58.5" customHeight="1" x14ac:dyDescent="0.15">
      <c r="A23" s="70">
        <v>1</v>
      </c>
      <c r="B23" s="71" t="s">
        <v>123</v>
      </c>
      <c r="C23" s="87">
        <v>44249</v>
      </c>
      <c r="D23" s="87">
        <v>44253</v>
      </c>
      <c r="E23" s="73">
        <v>1</v>
      </c>
      <c r="F23" s="61" t="s">
        <v>125</v>
      </c>
      <c r="G23" s="237"/>
      <c r="H23" s="238"/>
    </row>
    <row r="24" spans="1:8" s="52" customFormat="1" ht="28.5" x14ac:dyDescent="0.15">
      <c r="A24" s="70">
        <v>2</v>
      </c>
      <c r="B24" s="71" t="s">
        <v>124</v>
      </c>
      <c r="C24" s="87">
        <v>44249</v>
      </c>
      <c r="D24" s="87">
        <v>44253</v>
      </c>
      <c r="E24" s="73">
        <v>1</v>
      </c>
      <c r="F24" s="61" t="s">
        <v>126</v>
      </c>
      <c r="G24" s="238"/>
      <c r="H24" s="238"/>
    </row>
    <row r="25" spans="1:8" s="52" customFormat="1" ht="14.25" x14ac:dyDescent="0.15">
      <c r="A25" s="70">
        <v>3</v>
      </c>
      <c r="B25" s="71" t="s">
        <v>127</v>
      </c>
      <c r="C25" s="87">
        <v>44249</v>
      </c>
      <c r="D25" s="87">
        <v>44253</v>
      </c>
      <c r="E25" s="73">
        <v>1</v>
      </c>
      <c r="F25" s="61" t="s">
        <v>128</v>
      </c>
      <c r="G25" s="85"/>
      <c r="H25" s="86"/>
    </row>
    <row r="26" spans="1:8" s="52" customFormat="1" ht="14.25" x14ac:dyDescent="0.15">
      <c r="A26" s="70">
        <v>4</v>
      </c>
      <c r="B26" s="71"/>
      <c r="C26" s="72"/>
      <c r="D26" s="72"/>
      <c r="E26" s="73"/>
      <c r="F26" s="61"/>
      <c r="G26" s="238"/>
      <c r="H26" s="238"/>
    </row>
    <row r="27" spans="1:8" s="52" customFormat="1" ht="14.25" x14ac:dyDescent="0.15">
      <c r="A27" s="239" t="s">
        <v>61</v>
      </c>
      <c r="B27" s="240"/>
      <c r="C27" s="240"/>
      <c r="D27" s="240"/>
      <c r="E27" s="240"/>
      <c r="F27" s="240"/>
      <c r="G27" s="240"/>
      <c r="H27" s="241"/>
    </row>
    <row r="28" spans="1:8" s="52" customFormat="1" ht="30" x14ac:dyDescent="0.15">
      <c r="A28" s="55" t="s">
        <v>55</v>
      </c>
      <c r="B28" s="81" t="s">
        <v>56</v>
      </c>
      <c r="C28" s="81" t="s">
        <v>57</v>
      </c>
      <c r="D28" s="81" t="s">
        <v>58</v>
      </c>
      <c r="E28" s="81" t="s">
        <v>86</v>
      </c>
      <c r="F28" s="81" t="s">
        <v>59</v>
      </c>
      <c r="G28" s="235" t="s">
        <v>62</v>
      </c>
      <c r="H28" s="235"/>
    </row>
    <row r="29" spans="1:8" s="52" customFormat="1" ht="14.25" x14ac:dyDescent="0.15">
      <c r="A29" s="70"/>
      <c r="B29" s="71"/>
      <c r="C29" s="72"/>
      <c r="D29" s="72"/>
      <c r="E29" s="73"/>
      <c r="F29" s="61"/>
      <c r="G29" s="238"/>
      <c r="H29" s="238"/>
    </row>
    <row r="30" spans="1:8" s="52" customFormat="1" ht="14.25" x14ac:dyDescent="0.15">
      <c r="A30" s="70"/>
      <c r="B30" s="71"/>
      <c r="C30" s="72"/>
      <c r="D30" s="72"/>
      <c r="E30" s="73"/>
      <c r="F30" s="61"/>
      <c r="G30" s="238"/>
      <c r="H30" s="238"/>
    </row>
    <row r="31" spans="1:8" s="52" customFormat="1" ht="14.25" x14ac:dyDescent="0.15">
      <c r="A31" s="70"/>
      <c r="B31" s="71"/>
      <c r="C31" s="72"/>
      <c r="D31" s="72"/>
      <c r="E31" s="73"/>
      <c r="F31" s="61"/>
      <c r="G31" s="238"/>
      <c r="H31" s="238"/>
    </row>
    <row r="32" spans="1:8" s="52" customFormat="1" ht="14.25" x14ac:dyDescent="0.15">
      <c r="A32" s="70"/>
      <c r="B32" s="71"/>
      <c r="C32" s="72"/>
      <c r="D32" s="72"/>
      <c r="E32" s="73"/>
      <c r="F32" s="61"/>
      <c r="G32" s="242"/>
      <c r="H32" s="238"/>
    </row>
    <row r="33" spans="1:8" s="52" customFormat="1" ht="14.25" x14ac:dyDescent="0.15">
      <c r="A33" s="70"/>
      <c r="B33" s="71"/>
      <c r="C33" s="72"/>
      <c r="D33" s="72"/>
      <c r="E33" s="73"/>
      <c r="F33" s="61"/>
      <c r="G33" s="238"/>
      <c r="H33" s="238"/>
    </row>
    <row r="34" spans="1:8" s="52" customFormat="1" ht="14.25" x14ac:dyDescent="0.15">
      <c r="A34" s="231" t="s">
        <v>63</v>
      </c>
      <c r="B34" s="232"/>
      <c r="C34" s="232"/>
      <c r="D34" s="232"/>
      <c r="E34" s="232"/>
      <c r="F34" s="232"/>
      <c r="G34" s="232"/>
      <c r="H34" s="233"/>
    </row>
    <row r="35" spans="1:8" s="52" customFormat="1" ht="28.5" x14ac:dyDescent="0.15">
      <c r="A35" s="55" t="s">
        <v>64</v>
      </c>
      <c r="B35" s="235" t="s">
        <v>65</v>
      </c>
      <c r="C35" s="235"/>
      <c r="D35" s="81" t="s">
        <v>66</v>
      </c>
      <c r="E35" s="235" t="s">
        <v>67</v>
      </c>
      <c r="F35" s="235"/>
      <c r="G35" s="81" t="s">
        <v>68</v>
      </c>
      <c r="H35" s="74" t="s">
        <v>69</v>
      </c>
    </row>
    <row r="36" spans="1:8" s="52" customFormat="1" ht="14.25" x14ac:dyDescent="0.15">
      <c r="A36" s="70">
        <v>1</v>
      </c>
      <c r="B36" s="234" t="s">
        <v>132</v>
      </c>
      <c r="C36" s="234"/>
      <c r="D36" s="69" t="s">
        <v>131</v>
      </c>
      <c r="E36" s="234"/>
      <c r="F36" s="234"/>
      <c r="G36" s="75"/>
      <c r="H36" s="76"/>
    </row>
    <row r="37" spans="1:8" s="52" customFormat="1" ht="14.25" x14ac:dyDescent="0.15">
      <c r="A37" s="70"/>
      <c r="B37" s="234"/>
      <c r="C37" s="234"/>
      <c r="D37" s="82"/>
      <c r="E37" s="234"/>
      <c r="F37" s="234"/>
      <c r="G37" s="75"/>
      <c r="H37" s="72"/>
    </row>
    <row r="38" spans="1:8" s="52" customFormat="1" ht="14.25" x14ac:dyDescent="0.15">
      <c r="A38" s="70"/>
      <c r="B38" s="234"/>
      <c r="C38" s="234"/>
      <c r="D38" s="82"/>
      <c r="E38" s="234"/>
      <c r="F38" s="234"/>
      <c r="G38" s="75"/>
      <c r="H38" s="76"/>
    </row>
    <row r="39" spans="1:8" s="52" customFormat="1" ht="14.25" x14ac:dyDescent="0.15">
      <c r="A39" s="70"/>
      <c r="B39" s="234"/>
      <c r="C39" s="234"/>
      <c r="D39" s="82"/>
      <c r="E39" s="234"/>
      <c r="F39" s="234"/>
      <c r="G39" s="75"/>
      <c r="H39" s="76"/>
    </row>
    <row r="40" spans="1:8" s="52" customFormat="1" ht="14.25" x14ac:dyDescent="0.15">
      <c r="A40" s="70"/>
      <c r="B40" s="234"/>
      <c r="C40" s="234"/>
      <c r="D40" s="82"/>
      <c r="E40" s="234"/>
      <c r="F40" s="234"/>
      <c r="G40" s="75"/>
      <c r="H40" s="76"/>
    </row>
    <row r="41" spans="1:8" s="52" customFormat="1" ht="14.25" x14ac:dyDescent="0.15">
      <c r="A41" s="231" t="s">
        <v>70</v>
      </c>
      <c r="B41" s="232"/>
      <c r="C41" s="232"/>
      <c r="D41" s="232"/>
      <c r="E41" s="232"/>
      <c r="F41" s="232"/>
      <c r="G41" s="232"/>
      <c r="H41" s="233"/>
    </row>
    <row r="42" spans="1:8" s="52" customFormat="1" ht="14.25" x14ac:dyDescent="0.15">
      <c r="A42" s="55" t="s">
        <v>71</v>
      </c>
      <c r="B42" s="235" t="s">
        <v>72</v>
      </c>
      <c r="C42" s="235"/>
      <c r="D42" s="81" t="s">
        <v>73</v>
      </c>
      <c r="E42" s="77" t="s">
        <v>67</v>
      </c>
      <c r="F42" s="74" t="s">
        <v>68</v>
      </c>
      <c r="G42" s="81" t="s">
        <v>59</v>
      </c>
      <c r="H42" s="74" t="s">
        <v>74</v>
      </c>
    </row>
    <row r="43" spans="1:8" s="52" customFormat="1" ht="59.25" customHeight="1" x14ac:dyDescent="0.15">
      <c r="A43" s="70">
        <v>1</v>
      </c>
      <c r="B43" s="234" t="s">
        <v>130</v>
      </c>
      <c r="C43" s="234"/>
      <c r="D43" s="69" t="s">
        <v>129</v>
      </c>
      <c r="E43" s="71"/>
      <c r="F43" s="54"/>
      <c r="G43" s="61"/>
      <c r="H43" s="72"/>
    </row>
    <row r="44" spans="1:8" s="52" customFormat="1" ht="42.75" customHeight="1" x14ac:dyDescent="0.15">
      <c r="A44" s="70"/>
      <c r="B44" s="234"/>
      <c r="C44" s="234"/>
      <c r="D44" s="69"/>
      <c r="E44" s="71"/>
      <c r="F44" s="54"/>
      <c r="G44" s="61"/>
      <c r="H44" s="72"/>
    </row>
    <row r="45" spans="1:8" s="52" customFormat="1" ht="14.25" x14ac:dyDescent="0.15">
      <c r="A45" s="70"/>
      <c r="B45" s="234"/>
      <c r="C45" s="234"/>
      <c r="D45" s="61"/>
      <c r="E45" s="71"/>
      <c r="F45" s="54"/>
      <c r="G45" s="61"/>
      <c r="H45" s="54"/>
    </row>
    <row r="46" spans="1:8" s="52" customFormat="1" ht="14.25" x14ac:dyDescent="0.15">
      <c r="A46" s="231" t="s">
        <v>75</v>
      </c>
      <c r="B46" s="232"/>
      <c r="C46" s="232"/>
      <c r="D46" s="232"/>
      <c r="E46" s="232"/>
      <c r="F46" s="232"/>
      <c r="G46" s="232"/>
      <c r="H46" s="233"/>
    </row>
    <row r="47" spans="1:8" s="52" customFormat="1" ht="42.75" x14ac:dyDescent="0.15">
      <c r="A47" s="55" t="s">
        <v>25</v>
      </c>
      <c r="B47" s="77" t="s">
        <v>76</v>
      </c>
      <c r="C47" s="77" t="s">
        <v>77</v>
      </c>
      <c r="D47" s="77" t="s">
        <v>78</v>
      </c>
      <c r="E47" s="81" t="s">
        <v>79</v>
      </c>
      <c r="F47" s="224" t="s">
        <v>80</v>
      </c>
      <c r="G47" s="225"/>
      <c r="H47" s="226"/>
    </row>
    <row r="48" spans="1:8" s="52" customFormat="1" ht="14.25" x14ac:dyDescent="0.15">
      <c r="A48" s="89"/>
      <c r="B48" s="78"/>
      <c r="C48" s="78"/>
      <c r="D48" s="78"/>
      <c r="E48" s="78"/>
      <c r="F48" s="227"/>
      <c r="G48" s="228"/>
      <c r="H48" s="229"/>
    </row>
    <row r="49" spans="1:8" s="52" customFormat="1" ht="14.25" x14ac:dyDescent="0.15">
      <c r="A49" s="89"/>
      <c r="B49" s="90"/>
      <c r="C49" s="90"/>
      <c r="D49" s="78"/>
      <c r="E49" s="78"/>
      <c r="F49" s="227"/>
      <c r="G49" s="228"/>
      <c r="H49" s="229"/>
    </row>
    <row r="50" spans="1:8" s="52" customFormat="1" ht="30.75" customHeight="1" x14ac:dyDescent="0.15">
      <c r="A50" s="78"/>
      <c r="B50" s="78"/>
      <c r="C50" s="78"/>
      <c r="D50" s="78"/>
      <c r="E50" s="78"/>
      <c r="F50" s="227"/>
      <c r="G50" s="228"/>
      <c r="H50" s="229"/>
    </row>
    <row r="51" spans="1:8" s="52" customFormat="1" ht="14.25" x14ac:dyDescent="0.15">
      <c r="A51" s="53"/>
      <c r="B51" s="53"/>
      <c r="C51" s="53"/>
      <c r="D51" s="53"/>
      <c r="E51" s="53"/>
      <c r="F51" s="91"/>
      <c r="G51" s="91"/>
      <c r="H51" s="91"/>
    </row>
    <row r="52" spans="1:8" s="52" customFormat="1" ht="14.25" x14ac:dyDescent="0.15">
      <c r="A52" s="53" t="s">
        <v>81</v>
      </c>
      <c r="B52" s="53"/>
      <c r="C52" s="53"/>
      <c r="D52" s="53"/>
      <c r="E52" s="53"/>
      <c r="F52" s="53"/>
      <c r="G52" s="53"/>
      <c r="H52" s="53"/>
    </row>
    <row r="53" spans="1:8" s="52" customFormat="1" ht="14.25" x14ac:dyDescent="0.15">
      <c r="A53" s="230" t="s">
        <v>82</v>
      </c>
      <c r="B53" s="230"/>
      <c r="C53" s="230"/>
      <c r="D53" s="230"/>
      <c r="E53" s="230"/>
      <c r="F53" s="230"/>
      <c r="G53" s="230"/>
      <c r="H53" s="230"/>
    </row>
    <row r="54" spans="1:8" s="52" customFormat="1" ht="14.25" x14ac:dyDescent="0.15">
      <c r="A54" s="230" t="s">
        <v>83</v>
      </c>
      <c r="B54" s="230"/>
      <c r="C54" s="230"/>
      <c r="D54" s="230"/>
      <c r="E54" s="230"/>
      <c r="F54" s="230"/>
      <c r="G54" s="230"/>
      <c r="H54" s="230"/>
    </row>
    <row r="55" spans="1:8" s="52" customFormat="1" ht="14.25" x14ac:dyDescent="0.15">
      <c r="A55" s="223" t="s">
        <v>87</v>
      </c>
      <c r="B55" s="223"/>
      <c r="C55" s="223"/>
      <c r="D55" s="223"/>
      <c r="E55" s="223"/>
      <c r="F55" s="223"/>
      <c r="G55" s="223"/>
      <c r="H55" s="223"/>
    </row>
    <row r="56" spans="1:8" s="52" customFormat="1" ht="14.25" x14ac:dyDescent="0.15">
      <c r="A56" s="223" t="s">
        <v>84</v>
      </c>
      <c r="B56" s="223"/>
      <c r="C56" s="223"/>
      <c r="D56" s="223"/>
      <c r="E56" s="223"/>
      <c r="F56" s="223"/>
      <c r="G56" s="223"/>
      <c r="H56" s="223"/>
    </row>
  </sheetData>
  <mergeCells count="59">
    <mergeCell ref="A4:H4"/>
    <mergeCell ref="A1:H1"/>
    <mergeCell ref="B2:C2"/>
    <mergeCell ref="E2:F2"/>
    <mergeCell ref="B3:C3"/>
    <mergeCell ref="E3:F3"/>
    <mergeCell ref="A21:H21"/>
    <mergeCell ref="G5:H5"/>
    <mergeCell ref="G6:H6"/>
    <mergeCell ref="G7:H7"/>
    <mergeCell ref="A8:H8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A34:H34"/>
    <mergeCell ref="G22:H22"/>
    <mergeCell ref="G23:H23"/>
    <mergeCell ref="G24:H24"/>
    <mergeCell ref="G26:H26"/>
    <mergeCell ref="A27:H27"/>
    <mergeCell ref="G28:H28"/>
    <mergeCell ref="G29:H29"/>
    <mergeCell ref="G30:H30"/>
    <mergeCell ref="G31:H31"/>
    <mergeCell ref="G32:H32"/>
    <mergeCell ref="G33:H33"/>
    <mergeCell ref="B35:C35"/>
    <mergeCell ref="E35:F35"/>
    <mergeCell ref="B36:C36"/>
    <mergeCell ref="E36:F36"/>
    <mergeCell ref="B37:C37"/>
    <mergeCell ref="E37:F37"/>
    <mergeCell ref="A46:H46"/>
    <mergeCell ref="B38:C38"/>
    <mergeCell ref="E38:F38"/>
    <mergeCell ref="B39:C39"/>
    <mergeCell ref="E39:F39"/>
    <mergeCell ref="B40:C40"/>
    <mergeCell ref="E40:F40"/>
    <mergeCell ref="A41:H41"/>
    <mergeCell ref="B42:C42"/>
    <mergeCell ref="B43:C43"/>
    <mergeCell ref="B44:C44"/>
    <mergeCell ref="B45:C45"/>
    <mergeCell ref="A55:H55"/>
    <mergeCell ref="A56:H56"/>
    <mergeCell ref="F47:H47"/>
    <mergeCell ref="F48:H48"/>
    <mergeCell ref="F49:H49"/>
    <mergeCell ref="F50:H50"/>
    <mergeCell ref="A53:H53"/>
    <mergeCell ref="A54:H54"/>
  </mergeCells>
  <phoneticPr fontId="23" type="noConversion"/>
  <conditionalFormatting sqref="B1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{11DAC67C-8760-44C1-9D8A-75F3D357108D}</x14:id>
        </ext>
      </extLst>
    </cfRule>
  </conditionalFormatting>
  <conditionalFormatting sqref="D6:F7">
    <cfRule type="cellIs" dxfId="155" priority="5" operator="lessThan">
      <formula>0.05</formula>
    </cfRule>
    <cfRule type="cellIs" dxfId="154" priority="7" operator="greaterThan">
      <formula>0.15</formula>
    </cfRule>
  </conditionalFormatting>
  <conditionalFormatting sqref="E6:F7">
    <cfRule type="cellIs" dxfId="153" priority="6" operator="between">
      <formula>0.05</formula>
      <formula>0.15</formula>
    </cfRule>
  </conditionalFormatting>
  <conditionalFormatting sqref="C20">
    <cfRule type="containsText" dxfId="152" priority="14" operator="containsText" text="Green">
      <formula>NOT(ISERROR(SEARCH("Green",C20)))</formula>
    </cfRule>
    <cfRule type="containsText" dxfId="151" priority="15" operator="containsText" text="Yellow">
      <formula>NOT(ISERROR(SEARCH("Yellow",C20)))</formula>
    </cfRule>
    <cfRule type="containsText" dxfId="150" priority="16" operator="containsText" text="Red">
      <formula>NOT(ISERROR(SEARCH("Red",C20)))</formula>
    </cfRule>
    <cfRule type="iconSet" priority="17">
      <iconSet>
        <cfvo type="percent" val="0"/>
        <cfvo type="percent" val="33"/>
        <cfvo type="percent" val="67"/>
      </iconSet>
    </cfRule>
  </conditionalFormatting>
  <conditionalFormatting sqref="C11:C19">
    <cfRule type="containsText" dxfId="149" priority="18" operator="containsText" text="Green">
      <formula>NOT(ISERROR(SEARCH("Green",C11)))</formula>
    </cfRule>
    <cfRule type="containsText" dxfId="148" priority="19" operator="containsText" text="Yellow">
      <formula>NOT(ISERROR(SEARCH("Yellow",C11)))</formula>
    </cfRule>
    <cfRule type="containsText" dxfId="147" priority="20" operator="containsText" text="Red">
      <formula>NOT(ISERROR(SEARCH("Red",C11)))</formula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B10:B2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{7ADDE67C-3BC8-4AF6-B8C9-94CAE39BECFF}</x14:id>
        </ext>
      </extLst>
    </cfRule>
  </conditionalFormatting>
  <dataValidations count="3">
    <dataValidation type="list" allowBlank="1" showInputMessage="1" showErrorMessage="1" sqref="G36:G40 F43:F45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9:E33 E23:E26">
      <formula1>"0%, 100%"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DAC67C-8760-44C1-9D8A-75F3D3571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ADDE67C-3BC8-4AF6-B8C9-94CAE39BE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topLeftCell="A7" workbookViewId="0">
      <selection sqref="A1:XFD58"/>
    </sheetView>
  </sheetViews>
  <sheetFormatPr defaultRowHeight="13.5" x14ac:dyDescent="0.15"/>
  <cols>
    <col min="1" max="1" width="19.75" style="52" customWidth="1"/>
    <col min="2" max="2" width="11.5" style="52" customWidth="1"/>
    <col min="3" max="3" width="12.25" style="52" customWidth="1"/>
    <col min="4" max="4" width="13.5" style="52" customWidth="1"/>
    <col min="5" max="5" width="11.875" style="52" customWidth="1"/>
    <col min="6" max="6" width="14.25" style="52" customWidth="1"/>
    <col min="7" max="7" width="9" style="52" customWidth="1"/>
    <col min="8" max="8" width="20.125" style="52" customWidth="1"/>
    <col min="9" max="16384" width="9" style="52"/>
  </cols>
  <sheetData>
    <row r="1" spans="1:8" ht="14.25" x14ac:dyDescent="0.15">
      <c r="A1" s="252" t="s">
        <v>133</v>
      </c>
      <c r="B1" s="253"/>
      <c r="C1" s="253"/>
      <c r="D1" s="253"/>
      <c r="E1" s="253"/>
      <c r="F1" s="253"/>
      <c r="G1" s="254"/>
      <c r="H1" s="255"/>
    </row>
    <row r="2" spans="1:8" ht="28.5" x14ac:dyDescent="0.15">
      <c r="A2" s="95" t="s">
        <v>32</v>
      </c>
      <c r="B2" s="256" t="s">
        <v>88</v>
      </c>
      <c r="C2" s="257"/>
      <c r="D2" s="95" t="s">
        <v>33</v>
      </c>
      <c r="E2" s="256" t="s">
        <v>10</v>
      </c>
      <c r="F2" s="257"/>
      <c r="G2" s="95" t="s">
        <v>34</v>
      </c>
      <c r="H2" s="54" t="s">
        <v>111</v>
      </c>
    </row>
    <row r="3" spans="1:8" ht="28.5" x14ac:dyDescent="0.15">
      <c r="A3" s="55" t="s">
        <v>35</v>
      </c>
      <c r="B3" s="256"/>
      <c r="C3" s="257"/>
      <c r="D3" s="95" t="s">
        <v>36</v>
      </c>
      <c r="E3" s="258" t="s">
        <v>134</v>
      </c>
      <c r="F3" s="259"/>
      <c r="G3" s="95" t="s">
        <v>37</v>
      </c>
      <c r="H3" s="56">
        <v>44263</v>
      </c>
    </row>
    <row r="4" spans="1:8" ht="14.25" x14ac:dyDescent="0.15">
      <c r="A4" s="249" t="s">
        <v>38</v>
      </c>
      <c r="B4" s="250"/>
      <c r="C4" s="250"/>
      <c r="D4" s="250"/>
      <c r="E4" s="250"/>
      <c r="F4" s="250"/>
      <c r="G4" s="250"/>
      <c r="H4" s="251"/>
    </row>
    <row r="5" spans="1:8" ht="57" x14ac:dyDescent="0.15">
      <c r="A5" s="55" t="s">
        <v>39</v>
      </c>
      <c r="B5" s="95" t="s">
        <v>40</v>
      </c>
      <c r="C5" s="95" t="s">
        <v>41</v>
      </c>
      <c r="D5" s="95" t="s">
        <v>89</v>
      </c>
      <c r="E5" s="95" t="s">
        <v>42</v>
      </c>
      <c r="F5" s="95" t="s">
        <v>43</v>
      </c>
      <c r="G5" s="224" t="s">
        <v>44</v>
      </c>
      <c r="H5" s="226"/>
    </row>
    <row r="6" spans="1:8" ht="14.25" x14ac:dyDescent="0.15">
      <c r="A6" s="57" t="s">
        <v>45</v>
      </c>
      <c r="B6" s="58"/>
      <c r="C6" s="58"/>
      <c r="D6" s="59">
        <f>B6-C6</f>
        <v>0</v>
      </c>
      <c r="E6" s="59"/>
      <c r="F6" s="59"/>
      <c r="G6" s="246"/>
      <c r="H6" s="247"/>
    </row>
    <row r="7" spans="1:8" ht="14.25" x14ac:dyDescent="0.15">
      <c r="A7" s="60" t="s">
        <v>46</v>
      </c>
      <c r="B7" s="61">
        <v>90</v>
      </c>
      <c r="C7" s="61">
        <v>75</v>
      </c>
      <c r="D7" s="61">
        <f>B7-C7</f>
        <v>15</v>
      </c>
      <c r="E7" s="59">
        <v>0</v>
      </c>
      <c r="F7" s="62">
        <v>0</v>
      </c>
      <c r="G7" s="246"/>
      <c r="H7" s="248"/>
    </row>
    <row r="8" spans="1:8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8" ht="28.5" x14ac:dyDescent="0.15">
      <c r="A9" s="55" t="s">
        <v>47</v>
      </c>
      <c r="B9" s="95" t="s">
        <v>48</v>
      </c>
      <c r="C9" s="95" t="s">
        <v>49</v>
      </c>
      <c r="D9" s="95" t="s">
        <v>50</v>
      </c>
      <c r="E9" s="95" t="s">
        <v>51</v>
      </c>
      <c r="F9" s="92" t="s">
        <v>52</v>
      </c>
      <c r="G9" s="96"/>
      <c r="H9" s="96"/>
    </row>
    <row r="10" spans="1:8" ht="47.25" hidden="1" x14ac:dyDescent="0.15">
      <c r="A10" s="63" t="s">
        <v>85</v>
      </c>
      <c r="B10" s="64">
        <v>1</v>
      </c>
      <c r="C10" s="94" t="s">
        <v>53</v>
      </c>
      <c r="D10" s="94"/>
      <c r="E10" s="94"/>
      <c r="F10" s="66"/>
      <c r="G10" s="67"/>
      <c r="H10" s="67"/>
    </row>
    <row r="11" spans="1:8" ht="14.25" x14ac:dyDescent="0.2">
      <c r="A11" s="79" t="s">
        <v>113</v>
      </c>
      <c r="B11" s="58">
        <v>1</v>
      </c>
      <c r="C11" s="94" t="s">
        <v>53</v>
      </c>
      <c r="D11" s="72">
        <v>44089</v>
      </c>
      <c r="E11" s="72">
        <v>44089</v>
      </c>
      <c r="F11" s="234"/>
      <c r="G11" s="234"/>
      <c r="H11" s="234"/>
    </row>
    <row r="12" spans="1:8" ht="14.25" x14ac:dyDescent="0.2">
      <c r="A12" s="79" t="s">
        <v>114</v>
      </c>
      <c r="B12" s="58">
        <v>1</v>
      </c>
      <c r="C12" s="94" t="s">
        <v>53</v>
      </c>
      <c r="D12" s="72">
        <v>44104</v>
      </c>
      <c r="E12" s="72">
        <v>44104</v>
      </c>
      <c r="F12" s="234"/>
      <c r="G12" s="234"/>
      <c r="H12" s="234"/>
    </row>
    <row r="13" spans="1:8" ht="14.25" x14ac:dyDescent="0.2">
      <c r="A13" s="79" t="s">
        <v>115</v>
      </c>
      <c r="B13" s="58">
        <v>1</v>
      </c>
      <c r="C13" s="94" t="s">
        <v>53</v>
      </c>
      <c r="D13" s="72">
        <v>44165</v>
      </c>
      <c r="E13" s="72">
        <v>44165</v>
      </c>
      <c r="F13" s="234"/>
      <c r="G13" s="234"/>
      <c r="H13" s="234"/>
    </row>
    <row r="14" spans="1:8" ht="14.25" x14ac:dyDescent="0.2">
      <c r="A14" s="79" t="s">
        <v>116</v>
      </c>
      <c r="B14" s="58">
        <v>1</v>
      </c>
      <c r="C14" s="94" t="s">
        <v>53</v>
      </c>
      <c r="D14" s="72">
        <v>44165</v>
      </c>
      <c r="E14" s="72">
        <v>44165</v>
      </c>
      <c r="F14" s="234"/>
      <c r="G14" s="234"/>
      <c r="H14" s="234"/>
    </row>
    <row r="15" spans="1:8" ht="14.25" x14ac:dyDescent="0.2">
      <c r="A15" s="79" t="s">
        <v>117</v>
      </c>
      <c r="B15" s="58">
        <v>0.75</v>
      </c>
      <c r="C15" s="94" t="s">
        <v>122</v>
      </c>
      <c r="D15" s="72">
        <v>44285</v>
      </c>
      <c r="E15" s="69"/>
      <c r="F15" s="260" t="s">
        <v>135</v>
      </c>
      <c r="G15" s="234"/>
      <c r="H15" s="234"/>
    </row>
    <row r="16" spans="1:8" ht="14.25" x14ac:dyDescent="0.2">
      <c r="A16" s="79" t="s">
        <v>118</v>
      </c>
      <c r="B16" s="58">
        <v>0.75</v>
      </c>
      <c r="C16" s="94" t="s">
        <v>122</v>
      </c>
      <c r="D16" s="72">
        <v>44285</v>
      </c>
      <c r="E16" s="69"/>
      <c r="F16" s="260" t="s">
        <v>135</v>
      </c>
      <c r="G16" s="234"/>
      <c r="H16" s="234"/>
    </row>
    <row r="17" spans="1:8" ht="14.25" x14ac:dyDescent="0.2">
      <c r="A17" s="79" t="s">
        <v>119</v>
      </c>
      <c r="B17" s="58">
        <v>0.4</v>
      </c>
      <c r="C17" s="94"/>
      <c r="D17" s="72">
        <v>44316</v>
      </c>
      <c r="E17" s="69"/>
      <c r="F17" s="234"/>
      <c r="G17" s="234"/>
      <c r="H17" s="234"/>
    </row>
    <row r="18" spans="1:8" ht="14.25" x14ac:dyDescent="0.2">
      <c r="A18" s="79" t="s">
        <v>120</v>
      </c>
      <c r="B18" s="58">
        <v>0.05</v>
      </c>
      <c r="C18" s="94"/>
      <c r="D18" s="72">
        <v>44377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</v>
      </c>
      <c r="C19" s="94"/>
      <c r="D19" s="72">
        <v>44438</v>
      </c>
      <c r="E19" s="69"/>
      <c r="F19" s="234"/>
      <c r="G19" s="234"/>
      <c r="H19" s="234"/>
    </row>
    <row r="20" spans="1:8" ht="26.25" thickBot="1" x14ac:dyDescent="0.2">
      <c r="A20" s="80" t="s">
        <v>23</v>
      </c>
      <c r="B20" s="58">
        <v>0</v>
      </c>
      <c r="C20" s="94" t="s">
        <v>53</v>
      </c>
      <c r="D20" s="72">
        <v>44454</v>
      </c>
      <c r="E20" s="68"/>
      <c r="F20" s="260" t="s">
        <v>136</v>
      </c>
      <c r="G20" s="234"/>
      <c r="H20" s="234"/>
    </row>
    <row r="21" spans="1:8" ht="14.25" x14ac:dyDescent="0.15">
      <c r="A21" s="243" t="s">
        <v>54</v>
      </c>
      <c r="B21" s="244"/>
      <c r="C21" s="244"/>
      <c r="D21" s="244"/>
      <c r="E21" s="244"/>
      <c r="F21" s="244"/>
      <c r="G21" s="244"/>
      <c r="H21" s="245"/>
    </row>
    <row r="22" spans="1:8" ht="30" x14ac:dyDescent="0.15">
      <c r="A22" s="55" t="s">
        <v>55</v>
      </c>
      <c r="B22" s="95" t="s">
        <v>56</v>
      </c>
      <c r="C22" s="95" t="s">
        <v>57</v>
      </c>
      <c r="D22" s="95" t="s">
        <v>58</v>
      </c>
      <c r="E22" s="95" t="s">
        <v>86</v>
      </c>
      <c r="F22" s="95" t="s">
        <v>59</v>
      </c>
      <c r="G22" s="224" t="s">
        <v>60</v>
      </c>
      <c r="H22" s="236"/>
    </row>
    <row r="23" spans="1:8" ht="58.5" customHeight="1" x14ac:dyDescent="0.15">
      <c r="A23" s="70" t="s">
        <v>161</v>
      </c>
      <c r="B23" s="71" t="s">
        <v>157</v>
      </c>
      <c r="C23" s="87">
        <v>44263</v>
      </c>
      <c r="D23" s="87">
        <v>44267</v>
      </c>
      <c r="E23" s="73">
        <v>1</v>
      </c>
      <c r="F23" s="61" t="s">
        <v>125</v>
      </c>
      <c r="G23" s="237"/>
      <c r="H23" s="238"/>
    </row>
    <row r="24" spans="1:8" ht="42.75" x14ac:dyDescent="0.15">
      <c r="A24" s="70">
        <v>2</v>
      </c>
      <c r="B24" s="71" t="s">
        <v>158</v>
      </c>
      <c r="C24" s="87">
        <v>44263</v>
      </c>
      <c r="D24" s="87">
        <v>44267</v>
      </c>
      <c r="E24" s="73">
        <v>1</v>
      </c>
      <c r="F24" s="61" t="s">
        <v>126</v>
      </c>
      <c r="G24" s="238"/>
      <c r="H24" s="238"/>
    </row>
    <row r="25" spans="1:8" ht="71.25" x14ac:dyDescent="0.15">
      <c r="A25" s="70">
        <v>3</v>
      </c>
      <c r="B25" s="71" t="s">
        <v>159</v>
      </c>
      <c r="C25" s="87">
        <v>44263</v>
      </c>
      <c r="D25" s="87">
        <v>44267</v>
      </c>
      <c r="E25" s="73">
        <v>1</v>
      </c>
      <c r="F25" s="61" t="s">
        <v>125</v>
      </c>
      <c r="G25" s="85"/>
      <c r="H25" s="86"/>
    </row>
    <row r="26" spans="1:8" ht="71.25" x14ac:dyDescent="0.15">
      <c r="A26" s="70">
        <v>4</v>
      </c>
      <c r="B26" s="71" t="s">
        <v>160</v>
      </c>
      <c r="C26" s="87">
        <v>44263</v>
      </c>
      <c r="D26" s="87">
        <v>44267</v>
      </c>
      <c r="E26" s="73">
        <v>1</v>
      </c>
      <c r="F26" s="61" t="s">
        <v>126</v>
      </c>
      <c r="G26" s="238"/>
      <c r="H26" s="238"/>
    </row>
    <row r="27" spans="1:8" ht="14.25" x14ac:dyDescent="0.15">
      <c r="A27" s="239" t="s">
        <v>61</v>
      </c>
      <c r="B27" s="240"/>
      <c r="C27" s="240"/>
      <c r="D27" s="240"/>
      <c r="E27" s="240"/>
      <c r="F27" s="240"/>
      <c r="G27" s="240"/>
      <c r="H27" s="241"/>
    </row>
    <row r="28" spans="1:8" ht="30" x14ac:dyDescent="0.15">
      <c r="A28" s="55" t="s">
        <v>55</v>
      </c>
      <c r="B28" s="95" t="s">
        <v>56</v>
      </c>
      <c r="C28" s="95" t="s">
        <v>57</v>
      </c>
      <c r="D28" s="95" t="s">
        <v>58</v>
      </c>
      <c r="E28" s="95" t="s">
        <v>86</v>
      </c>
      <c r="F28" s="95" t="s">
        <v>59</v>
      </c>
      <c r="G28" s="235" t="s">
        <v>62</v>
      </c>
      <c r="H28" s="235"/>
    </row>
    <row r="29" spans="1:8" ht="42.75" x14ac:dyDescent="0.15">
      <c r="A29" s="70" t="s">
        <v>161</v>
      </c>
      <c r="B29" s="71" t="s">
        <v>157</v>
      </c>
      <c r="C29" s="87">
        <v>44263</v>
      </c>
      <c r="D29" s="87">
        <v>44267</v>
      </c>
      <c r="E29" s="73">
        <v>0</v>
      </c>
      <c r="F29" s="61" t="s">
        <v>125</v>
      </c>
      <c r="G29" s="238"/>
      <c r="H29" s="238"/>
    </row>
    <row r="30" spans="1:8" ht="42.75" x14ac:dyDescent="0.15">
      <c r="A30" s="70">
        <v>2</v>
      </c>
      <c r="B30" s="71" t="s">
        <v>158</v>
      </c>
      <c r="C30" s="87">
        <v>44263</v>
      </c>
      <c r="D30" s="87">
        <v>44267</v>
      </c>
      <c r="E30" s="73">
        <v>0</v>
      </c>
      <c r="F30" s="61" t="s">
        <v>126</v>
      </c>
      <c r="G30" s="238"/>
      <c r="H30" s="238"/>
    </row>
    <row r="31" spans="1:8" ht="71.25" x14ac:dyDescent="0.15">
      <c r="A31" s="70">
        <v>3</v>
      </c>
      <c r="B31" s="71" t="s">
        <v>159</v>
      </c>
      <c r="C31" s="87">
        <v>44263</v>
      </c>
      <c r="D31" s="87">
        <v>44267</v>
      </c>
      <c r="E31" s="73">
        <v>0</v>
      </c>
      <c r="F31" s="61" t="s">
        <v>125</v>
      </c>
      <c r="G31" s="238"/>
      <c r="H31" s="238"/>
    </row>
    <row r="32" spans="1:8" ht="71.25" x14ac:dyDescent="0.15">
      <c r="A32" s="70">
        <v>4</v>
      </c>
      <c r="B32" s="71" t="s">
        <v>160</v>
      </c>
      <c r="C32" s="87">
        <v>44263</v>
      </c>
      <c r="D32" s="87">
        <v>44267</v>
      </c>
      <c r="E32" s="73">
        <v>0</v>
      </c>
      <c r="F32" s="61" t="s">
        <v>126</v>
      </c>
      <c r="G32" s="242"/>
      <c r="H32" s="238"/>
    </row>
    <row r="33" spans="1:8" ht="14.25" x14ac:dyDescent="0.15">
      <c r="A33" s="70"/>
      <c r="B33" s="71"/>
      <c r="C33" s="72"/>
      <c r="D33" s="72"/>
      <c r="E33" s="73"/>
      <c r="F33" s="61"/>
      <c r="G33" s="238"/>
      <c r="H33" s="238"/>
    </row>
    <row r="34" spans="1:8" ht="14.25" x14ac:dyDescent="0.15">
      <c r="A34" s="231" t="s">
        <v>63</v>
      </c>
      <c r="B34" s="232"/>
      <c r="C34" s="232"/>
      <c r="D34" s="232"/>
      <c r="E34" s="232"/>
      <c r="F34" s="232"/>
      <c r="G34" s="232"/>
      <c r="H34" s="233"/>
    </row>
    <row r="35" spans="1:8" ht="28.5" x14ac:dyDescent="0.15">
      <c r="A35" s="55" t="s">
        <v>64</v>
      </c>
      <c r="B35" s="235" t="s">
        <v>65</v>
      </c>
      <c r="C35" s="235"/>
      <c r="D35" s="95" t="s">
        <v>66</v>
      </c>
      <c r="E35" s="235" t="s">
        <v>67</v>
      </c>
      <c r="F35" s="235"/>
      <c r="G35" s="95" t="s">
        <v>68</v>
      </c>
      <c r="H35" s="74" t="s">
        <v>69</v>
      </c>
    </row>
    <row r="36" spans="1:8" ht="109.5" customHeight="1" x14ac:dyDescent="0.15">
      <c r="A36" s="102">
        <v>1</v>
      </c>
      <c r="B36" s="261" t="s">
        <v>137</v>
      </c>
      <c r="C36" s="262"/>
      <c r="D36" s="103" t="s">
        <v>138</v>
      </c>
      <c r="E36" s="262" t="s">
        <v>139</v>
      </c>
      <c r="F36" s="262"/>
      <c r="G36" s="104" t="s">
        <v>140</v>
      </c>
      <c r="H36" s="105">
        <v>44269</v>
      </c>
    </row>
    <row r="37" spans="1:8" ht="14.25" x14ac:dyDescent="0.15">
      <c r="A37" s="70"/>
      <c r="B37" s="234"/>
      <c r="C37" s="234"/>
      <c r="D37" s="93"/>
      <c r="E37" s="234"/>
      <c r="F37" s="234"/>
      <c r="G37" s="75"/>
      <c r="H37" s="72"/>
    </row>
    <row r="38" spans="1:8" ht="14.25" x14ac:dyDescent="0.15">
      <c r="A38" s="70"/>
      <c r="B38" s="234"/>
      <c r="C38" s="234"/>
      <c r="D38" s="93"/>
      <c r="E38" s="234"/>
      <c r="F38" s="234"/>
      <c r="G38" s="75"/>
      <c r="H38" s="76"/>
    </row>
    <row r="39" spans="1:8" ht="14.25" x14ac:dyDescent="0.15">
      <c r="A39" s="70"/>
      <c r="B39" s="234"/>
      <c r="C39" s="234"/>
      <c r="D39" s="93"/>
      <c r="E39" s="234"/>
      <c r="F39" s="234"/>
      <c r="G39" s="75"/>
      <c r="H39" s="76"/>
    </row>
    <row r="40" spans="1:8" ht="14.25" x14ac:dyDescent="0.15">
      <c r="A40" s="70"/>
      <c r="B40" s="234"/>
      <c r="C40" s="234"/>
      <c r="D40" s="93"/>
      <c r="E40" s="234"/>
      <c r="F40" s="234"/>
      <c r="G40" s="75"/>
      <c r="H40" s="76"/>
    </row>
    <row r="41" spans="1:8" ht="14.25" x14ac:dyDescent="0.15">
      <c r="A41" s="231" t="s">
        <v>70</v>
      </c>
      <c r="B41" s="232"/>
      <c r="C41" s="232"/>
      <c r="D41" s="232"/>
      <c r="E41" s="232"/>
      <c r="F41" s="232"/>
      <c r="G41" s="232"/>
      <c r="H41" s="233"/>
    </row>
    <row r="42" spans="1:8" ht="14.25" x14ac:dyDescent="0.15">
      <c r="A42" s="55" t="s">
        <v>71</v>
      </c>
      <c r="B42" s="235" t="s">
        <v>72</v>
      </c>
      <c r="C42" s="235"/>
      <c r="D42" s="95" t="s">
        <v>73</v>
      </c>
      <c r="E42" s="77" t="s">
        <v>67</v>
      </c>
      <c r="F42" s="74" t="s">
        <v>68</v>
      </c>
      <c r="G42" s="95" t="s">
        <v>59</v>
      </c>
      <c r="H42" s="74" t="s">
        <v>74</v>
      </c>
    </row>
    <row r="43" spans="1:8" ht="86.25" customHeight="1" x14ac:dyDescent="0.15">
      <c r="A43" s="102">
        <v>1</v>
      </c>
      <c r="B43" s="263" t="s">
        <v>141</v>
      </c>
      <c r="C43" s="262"/>
      <c r="D43" s="106" t="s">
        <v>142</v>
      </c>
      <c r="E43" s="107" t="s">
        <v>143</v>
      </c>
      <c r="F43" s="108" t="s">
        <v>140</v>
      </c>
      <c r="G43" s="109" t="s">
        <v>144</v>
      </c>
      <c r="H43" s="105">
        <v>44284</v>
      </c>
    </row>
    <row r="44" spans="1:8" ht="93" customHeight="1" x14ac:dyDescent="0.15">
      <c r="A44" s="102">
        <v>2</v>
      </c>
      <c r="B44" s="261" t="s">
        <v>145</v>
      </c>
      <c r="C44" s="262"/>
      <c r="D44" s="106" t="s">
        <v>146</v>
      </c>
      <c r="E44" s="107" t="s">
        <v>147</v>
      </c>
      <c r="F44" s="108" t="s">
        <v>140</v>
      </c>
      <c r="G44" s="109" t="s">
        <v>148</v>
      </c>
      <c r="H44" s="105">
        <v>44284</v>
      </c>
    </row>
    <row r="45" spans="1:8" ht="14.25" x14ac:dyDescent="0.15">
      <c r="A45" s="70"/>
      <c r="B45" s="234"/>
      <c r="C45" s="234"/>
      <c r="D45" s="61"/>
      <c r="E45" s="71"/>
      <c r="F45" s="54"/>
      <c r="G45" s="61"/>
      <c r="H45" s="54"/>
    </row>
    <row r="46" spans="1:8" ht="14.25" x14ac:dyDescent="0.15">
      <c r="A46" s="231" t="s">
        <v>75</v>
      </c>
      <c r="B46" s="232"/>
      <c r="C46" s="232"/>
      <c r="D46" s="232"/>
      <c r="E46" s="232"/>
      <c r="F46" s="232"/>
      <c r="G46" s="232"/>
      <c r="H46" s="233"/>
    </row>
    <row r="47" spans="1:8" ht="42.75" x14ac:dyDescent="0.15">
      <c r="A47" s="55" t="s">
        <v>25</v>
      </c>
      <c r="B47" s="77" t="s">
        <v>76</v>
      </c>
      <c r="C47" s="77" t="s">
        <v>77</v>
      </c>
      <c r="D47" s="77" t="s">
        <v>78</v>
      </c>
      <c r="E47" s="95" t="s">
        <v>79</v>
      </c>
      <c r="F47" s="224" t="s">
        <v>80</v>
      </c>
      <c r="G47" s="225"/>
      <c r="H47" s="226"/>
    </row>
    <row r="48" spans="1:8" ht="14.25" x14ac:dyDescent="0.15">
      <c r="A48" s="113" t="s">
        <v>149</v>
      </c>
      <c r="B48" s="114">
        <v>44270</v>
      </c>
      <c r="C48" s="115" t="s">
        <v>150</v>
      </c>
      <c r="D48" s="115"/>
      <c r="E48" s="115"/>
      <c r="F48" s="264" t="s">
        <v>151</v>
      </c>
      <c r="G48" s="265"/>
      <c r="H48" s="266"/>
    </row>
    <row r="49" spans="1:8" ht="14.25" x14ac:dyDescent="0.15">
      <c r="A49" s="113" t="s">
        <v>152</v>
      </c>
      <c r="B49" s="114">
        <v>44270</v>
      </c>
      <c r="C49" s="115" t="s">
        <v>150</v>
      </c>
      <c r="D49" s="115"/>
      <c r="E49" s="115"/>
      <c r="F49" s="264" t="s">
        <v>151</v>
      </c>
      <c r="G49" s="265"/>
      <c r="H49" s="266"/>
    </row>
    <row r="50" spans="1:8" ht="30.75" customHeight="1" x14ac:dyDescent="0.15">
      <c r="A50" s="113" t="s">
        <v>153</v>
      </c>
      <c r="B50" s="114">
        <v>44270</v>
      </c>
      <c r="C50" s="115" t="s">
        <v>150</v>
      </c>
      <c r="D50" s="115"/>
      <c r="E50" s="115"/>
      <c r="F50" s="264" t="s">
        <v>162</v>
      </c>
      <c r="G50" s="265"/>
      <c r="H50" s="266"/>
    </row>
    <row r="51" spans="1:8" ht="14.25" x14ac:dyDescent="0.15">
      <c r="A51" s="110" t="s">
        <v>154</v>
      </c>
      <c r="B51" s="111">
        <v>44277</v>
      </c>
      <c r="C51" s="112" t="s">
        <v>150</v>
      </c>
      <c r="D51" s="112"/>
      <c r="E51" s="112"/>
      <c r="F51" s="267" t="s">
        <v>155</v>
      </c>
      <c r="G51" s="268"/>
      <c r="H51" s="269"/>
    </row>
    <row r="52" spans="1:8" ht="14.25" x14ac:dyDescent="0.15">
      <c r="A52" s="110" t="s">
        <v>156</v>
      </c>
      <c r="B52" s="111">
        <v>44284</v>
      </c>
      <c r="C52" s="112" t="s">
        <v>150</v>
      </c>
      <c r="D52" s="112"/>
      <c r="E52" s="112"/>
      <c r="F52" s="267" t="s">
        <v>151</v>
      </c>
      <c r="G52" s="268"/>
      <c r="H52" s="269"/>
    </row>
    <row r="53" spans="1:8" ht="14.25" x14ac:dyDescent="0.15">
      <c r="A53" s="230"/>
      <c r="B53" s="230"/>
      <c r="C53" s="230"/>
      <c r="D53" s="230"/>
      <c r="E53" s="230"/>
      <c r="F53" s="230"/>
      <c r="G53" s="230"/>
      <c r="H53" s="230"/>
    </row>
    <row r="54" spans="1:8" ht="14.25" x14ac:dyDescent="0.15">
      <c r="A54" s="53" t="s">
        <v>81</v>
      </c>
      <c r="B54" s="53"/>
      <c r="C54" s="53"/>
      <c r="D54" s="53"/>
      <c r="E54" s="53"/>
      <c r="F54" s="53"/>
      <c r="G54" s="53"/>
      <c r="H54" s="53"/>
    </row>
    <row r="55" spans="1:8" ht="14.25" customHeight="1" x14ac:dyDescent="0.15">
      <c r="A55" s="230" t="s">
        <v>82</v>
      </c>
      <c r="B55" s="230"/>
      <c r="C55" s="230"/>
      <c r="D55" s="230"/>
      <c r="E55" s="230"/>
      <c r="F55" s="230"/>
      <c r="G55" s="230"/>
      <c r="H55" s="230"/>
    </row>
    <row r="56" spans="1:8" ht="14.25" customHeight="1" x14ac:dyDescent="0.15">
      <c r="A56" s="230" t="s">
        <v>83</v>
      </c>
      <c r="B56" s="230"/>
      <c r="C56" s="230"/>
      <c r="D56" s="230"/>
      <c r="E56" s="230"/>
      <c r="F56" s="230"/>
      <c r="G56" s="230"/>
      <c r="H56" s="230"/>
    </row>
    <row r="57" spans="1:8" ht="14.25" x14ac:dyDescent="0.15">
      <c r="A57" s="223" t="s">
        <v>87</v>
      </c>
      <c r="B57" s="223"/>
      <c r="C57" s="223"/>
      <c r="D57" s="223"/>
      <c r="E57" s="223"/>
      <c r="F57" s="223"/>
      <c r="G57" s="223"/>
      <c r="H57" s="223"/>
    </row>
    <row r="58" spans="1:8" ht="14.25" x14ac:dyDescent="0.15">
      <c r="A58" s="223" t="s">
        <v>84</v>
      </c>
      <c r="B58" s="223"/>
      <c r="C58" s="223"/>
      <c r="D58" s="223"/>
      <c r="E58" s="223"/>
      <c r="F58" s="223"/>
      <c r="G58" s="223"/>
      <c r="H58" s="223"/>
    </row>
  </sheetData>
  <mergeCells count="62">
    <mergeCell ref="A58:H58"/>
    <mergeCell ref="A57:H57"/>
    <mergeCell ref="F52:H52"/>
    <mergeCell ref="F51:H51"/>
    <mergeCell ref="F50:H50"/>
    <mergeCell ref="F49:H49"/>
    <mergeCell ref="A53:H53"/>
    <mergeCell ref="A55:H55"/>
    <mergeCell ref="A56:H56"/>
    <mergeCell ref="B45:C45"/>
    <mergeCell ref="A46:H46"/>
    <mergeCell ref="F47:H47"/>
    <mergeCell ref="F48:H48"/>
    <mergeCell ref="B44:C44"/>
    <mergeCell ref="B37:C37"/>
    <mergeCell ref="E37:F37"/>
    <mergeCell ref="B38:C38"/>
    <mergeCell ref="E38:F38"/>
    <mergeCell ref="B39:C39"/>
    <mergeCell ref="E39:F39"/>
    <mergeCell ref="B40:C40"/>
    <mergeCell ref="E40:F40"/>
    <mergeCell ref="A41:H41"/>
    <mergeCell ref="B42:C42"/>
    <mergeCell ref="B43:C43"/>
    <mergeCell ref="B36:C36"/>
    <mergeCell ref="E36:F36"/>
    <mergeCell ref="G26:H26"/>
    <mergeCell ref="A27:H27"/>
    <mergeCell ref="G28:H28"/>
    <mergeCell ref="G29:H29"/>
    <mergeCell ref="G30:H30"/>
    <mergeCell ref="G31:H31"/>
    <mergeCell ref="G32:H32"/>
    <mergeCell ref="G33:H33"/>
    <mergeCell ref="A34:H34"/>
    <mergeCell ref="B35:C35"/>
    <mergeCell ref="E35:F35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</mergeCells>
  <phoneticPr fontId="23" type="noConversion"/>
  <conditionalFormatting sqref="B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{464B9B8A-A24C-4465-899F-DDFE8680012A}</x14:id>
        </ext>
      </extLst>
    </cfRule>
  </conditionalFormatting>
  <conditionalFormatting sqref="D6:F7">
    <cfRule type="cellIs" dxfId="146" priority="1" operator="lessThan">
      <formula>0.05</formula>
    </cfRule>
    <cfRule type="cellIs" dxfId="145" priority="3" operator="greaterThan">
      <formula>0.15</formula>
    </cfRule>
  </conditionalFormatting>
  <conditionalFormatting sqref="E6:F7">
    <cfRule type="cellIs" dxfId="144" priority="2" operator="between">
      <formula>0.05</formula>
      <formula>0.15</formula>
    </cfRule>
  </conditionalFormatting>
  <conditionalFormatting sqref="C20">
    <cfRule type="containsText" dxfId="143" priority="5" operator="containsText" text="Green">
      <formula>NOT(ISERROR(SEARCH("Green",C20)))</formula>
    </cfRule>
    <cfRule type="containsText" dxfId="142" priority="6" operator="containsText" text="Yellow">
      <formula>NOT(ISERROR(SEARCH("Yellow",C20)))</formula>
    </cfRule>
    <cfRule type="containsText" dxfId="141" priority="7" operator="containsText" text="Red">
      <formula>NOT(ISERROR(SEARCH("Red",C20)))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C11:C19">
    <cfRule type="containsText" dxfId="140" priority="9" operator="containsText" text="Green">
      <formula>NOT(ISERROR(SEARCH("Green",C11)))</formula>
    </cfRule>
    <cfRule type="containsText" dxfId="139" priority="10" operator="containsText" text="Yellow">
      <formula>NOT(ISERROR(SEARCH("Yellow",C11)))</formula>
    </cfRule>
    <cfRule type="containsText" dxfId="138" priority="11" operator="containsText" text="Red">
      <formula>NOT(ISERROR(SEARCH("Red",C11)))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B10:B2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{56D51A46-AAE2-4235-A2BB-9AC9CF35A89A}</x14:id>
        </ext>
      </extLst>
    </cfRule>
  </conditionalFormatting>
  <dataValidations count="3">
    <dataValidation type="list" allowBlank="1" showInputMessage="1" showErrorMessage="1" sqref="E29:E33 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G36:G40 F43:F45">
      <formula1>"Open, Pending, Closed"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4B9B8A-A24C-4465-899F-DDFE86800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6D51A46-AAE2-4235-A2BB-9AC9CF35A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topLeftCell="A7" workbookViewId="0">
      <selection activeCell="M20" sqref="M20"/>
    </sheetView>
  </sheetViews>
  <sheetFormatPr defaultRowHeight="13.5" x14ac:dyDescent="0.15"/>
  <cols>
    <col min="1" max="1" width="12.75" customWidth="1"/>
    <col min="3" max="3" width="12.5" customWidth="1"/>
    <col min="5" max="5" width="17.375" customWidth="1"/>
    <col min="6" max="6" width="17.25" customWidth="1"/>
    <col min="7" max="7" width="14.5" customWidth="1"/>
  </cols>
  <sheetData>
    <row r="1" spans="1:8" s="52" customFormat="1" ht="14.25" x14ac:dyDescent="0.15">
      <c r="A1" s="252" t="s">
        <v>163</v>
      </c>
      <c r="B1" s="253"/>
      <c r="C1" s="253"/>
      <c r="D1" s="253"/>
      <c r="E1" s="253"/>
      <c r="F1" s="253"/>
      <c r="G1" s="254"/>
      <c r="H1" s="255"/>
    </row>
    <row r="2" spans="1:8" s="52" customFormat="1" ht="28.5" x14ac:dyDescent="0.15">
      <c r="A2" s="100" t="s">
        <v>32</v>
      </c>
      <c r="B2" s="256" t="s">
        <v>88</v>
      </c>
      <c r="C2" s="257"/>
      <c r="D2" s="100" t="s">
        <v>33</v>
      </c>
      <c r="E2" s="256" t="s">
        <v>10</v>
      </c>
      <c r="F2" s="257"/>
      <c r="G2" s="100" t="s">
        <v>34</v>
      </c>
      <c r="H2" s="54" t="s">
        <v>111</v>
      </c>
    </row>
    <row r="3" spans="1:8" s="52" customFormat="1" ht="28.5" x14ac:dyDescent="0.15">
      <c r="A3" s="55" t="s">
        <v>35</v>
      </c>
      <c r="B3" s="256"/>
      <c r="C3" s="257"/>
      <c r="D3" s="100" t="s">
        <v>36</v>
      </c>
      <c r="E3" s="258" t="s">
        <v>134</v>
      </c>
      <c r="F3" s="259"/>
      <c r="G3" s="100" t="s">
        <v>37</v>
      </c>
      <c r="H3" s="56">
        <v>44270</v>
      </c>
    </row>
    <row r="4" spans="1:8" s="52" customFormat="1" ht="14.25" x14ac:dyDescent="0.15">
      <c r="A4" s="249" t="s">
        <v>38</v>
      </c>
      <c r="B4" s="250"/>
      <c r="C4" s="250"/>
      <c r="D4" s="250"/>
      <c r="E4" s="250"/>
      <c r="F4" s="250"/>
      <c r="G4" s="250"/>
      <c r="H4" s="251"/>
    </row>
    <row r="5" spans="1:8" s="52" customFormat="1" ht="57" x14ac:dyDescent="0.15">
      <c r="A5" s="55" t="s">
        <v>39</v>
      </c>
      <c r="B5" s="100" t="s">
        <v>40</v>
      </c>
      <c r="C5" s="100" t="s">
        <v>41</v>
      </c>
      <c r="D5" s="100" t="s">
        <v>89</v>
      </c>
      <c r="E5" s="100" t="s">
        <v>166</v>
      </c>
      <c r="F5" s="100" t="s">
        <v>43</v>
      </c>
      <c r="G5" s="224" t="s">
        <v>44</v>
      </c>
      <c r="H5" s="226"/>
    </row>
    <row r="6" spans="1:8" s="52" customFormat="1" ht="14.25" x14ac:dyDescent="0.15">
      <c r="A6" s="57" t="s">
        <v>45</v>
      </c>
      <c r="B6" s="58"/>
      <c r="C6" s="58"/>
      <c r="D6" s="59">
        <f>B6-C6</f>
        <v>0</v>
      </c>
      <c r="E6" s="59"/>
      <c r="F6" s="59"/>
      <c r="G6" s="246"/>
      <c r="H6" s="247"/>
    </row>
    <row r="7" spans="1:8" s="52" customFormat="1" ht="14.25" x14ac:dyDescent="0.15">
      <c r="A7" s="60" t="s">
        <v>46</v>
      </c>
      <c r="B7" s="61">
        <v>75</v>
      </c>
      <c r="C7" s="61">
        <v>75</v>
      </c>
      <c r="D7" s="61">
        <f>B7-C7</f>
        <v>0</v>
      </c>
      <c r="E7" s="59">
        <v>0</v>
      </c>
      <c r="F7" s="62">
        <v>0</v>
      </c>
      <c r="G7" s="246"/>
      <c r="H7" s="248"/>
    </row>
    <row r="8" spans="1:8" s="52" customFormat="1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8" s="52" customFormat="1" ht="28.5" x14ac:dyDescent="0.15">
      <c r="A9" s="55" t="s">
        <v>47</v>
      </c>
      <c r="B9" s="100" t="s">
        <v>48</v>
      </c>
      <c r="C9" s="100" t="s">
        <v>49</v>
      </c>
      <c r="D9" s="100" t="s">
        <v>50</v>
      </c>
      <c r="E9" s="100" t="s">
        <v>51</v>
      </c>
      <c r="F9" s="97" t="s">
        <v>52</v>
      </c>
      <c r="G9" s="98"/>
      <c r="H9" s="98"/>
    </row>
    <row r="10" spans="1:8" s="52" customFormat="1" ht="63" hidden="1" x14ac:dyDescent="0.15">
      <c r="A10" s="63" t="s">
        <v>85</v>
      </c>
      <c r="B10" s="64">
        <v>1</v>
      </c>
      <c r="C10" s="101" t="s">
        <v>53</v>
      </c>
      <c r="D10" s="101"/>
      <c r="E10" s="101"/>
      <c r="F10" s="66"/>
      <c r="G10" s="67"/>
      <c r="H10" s="67"/>
    </row>
    <row r="11" spans="1:8" s="52" customFormat="1" ht="14.25" x14ac:dyDescent="0.2">
      <c r="A11" s="79" t="s">
        <v>113</v>
      </c>
      <c r="B11" s="58">
        <v>1</v>
      </c>
      <c r="C11" s="101" t="s">
        <v>53</v>
      </c>
      <c r="D11" s="72">
        <v>44089</v>
      </c>
      <c r="E11" s="72">
        <v>44089</v>
      </c>
      <c r="F11" s="234"/>
      <c r="G11" s="234"/>
      <c r="H11" s="234"/>
    </row>
    <row r="12" spans="1:8" s="52" customFormat="1" ht="14.25" x14ac:dyDescent="0.2">
      <c r="A12" s="79" t="s">
        <v>114</v>
      </c>
      <c r="B12" s="58">
        <v>1</v>
      </c>
      <c r="C12" s="101" t="s">
        <v>53</v>
      </c>
      <c r="D12" s="72">
        <v>44104</v>
      </c>
      <c r="E12" s="72">
        <v>44104</v>
      </c>
      <c r="F12" s="234"/>
      <c r="G12" s="234"/>
      <c r="H12" s="234"/>
    </row>
    <row r="13" spans="1:8" s="52" customFormat="1" ht="14.25" x14ac:dyDescent="0.2">
      <c r="A13" s="79" t="s">
        <v>115</v>
      </c>
      <c r="B13" s="58">
        <v>1</v>
      </c>
      <c r="C13" s="101" t="s">
        <v>53</v>
      </c>
      <c r="D13" s="72">
        <v>44165</v>
      </c>
      <c r="E13" s="72">
        <v>44165</v>
      </c>
      <c r="F13" s="234"/>
      <c r="G13" s="234"/>
      <c r="H13" s="234"/>
    </row>
    <row r="14" spans="1:8" s="52" customFormat="1" ht="14.25" x14ac:dyDescent="0.2">
      <c r="A14" s="79" t="s">
        <v>116</v>
      </c>
      <c r="B14" s="58">
        <v>1</v>
      </c>
      <c r="C14" s="101" t="s">
        <v>53</v>
      </c>
      <c r="D14" s="72">
        <v>44165</v>
      </c>
      <c r="E14" s="72">
        <v>44165</v>
      </c>
      <c r="F14" s="234"/>
      <c r="G14" s="234"/>
      <c r="H14" s="234"/>
    </row>
    <row r="15" spans="1:8" s="52" customFormat="1" ht="14.25" x14ac:dyDescent="0.2">
      <c r="A15" s="79" t="s">
        <v>117</v>
      </c>
      <c r="B15" s="58">
        <v>0.82</v>
      </c>
      <c r="C15" s="101" t="s">
        <v>122</v>
      </c>
      <c r="D15" s="72">
        <v>44285</v>
      </c>
      <c r="E15" s="69"/>
      <c r="F15" s="260" t="s">
        <v>135</v>
      </c>
      <c r="G15" s="234"/>
      <c r="H15" s="234"/>
    </row>
    <row r="16" spans="1:8" s="52" customFormat="1" ht="14.25" x14ac:dyDescent="0.2">
      <c r="A16" s="79" t="s">
        <v>118</v>
      </c>
      <c r="B16" s="58">
        <v>0.82</v>
      </c>
      <c r="C16" s="101" t="s">
        <v>122</v>
      </c>
      <c r="D16" s="72">
        <v>44285</v>
      </c>
      <c r="E16" s="69"/>
      <c r="F16" s="260" t="s">
        <v>135</v>
      </c>
      <c r="G16" s="234"/>
      <c r="H16" s="234"/>
    </row>
    <row r="17" spans="1:8" s="52" customFormat="1" ht="14.25" x14ac:dyDescent="0.2">
      <c r="A17" s="79" t="s">
        <v>119</v>
      </c>
      <c r="B17" s="58">
        <v>0.45</v>
      </c>
      <c r="C17" s="101"/>
      <c r="D17" s="72">
        <v>44316</v>
      </c>
      <c r="E17" s="69"/>
      <c r="F17" s="234"/>
      <c r="G17" s="234"/>
      <c r="H17" s="234"/>
    </row>
    <row r="18" spans="1:8" s="52" customFormat="1" ht="14.25" x14ac:dyDescent="0.2">
      <c r="A18" s="79" t="s">
        <v>120</v>
      </c>
      <c r="B18" s="58">
        <v>0.08</v>
      </c>
      <c r="C18" s="101"/>
      <c r="D18" s="72">
        <v>44377</v>
      </c>
      <c r="E18" s="69"/>
      <c r="F18" s="234"/>
      <c r="G18" s="234"/>
      <c r="H18" s="234"/>
    </row>
    <row r="19" spans="1:8" s="52" customFormat="1" ht="14.25" x14ac:dyDescent="0.2">
      <c r="A19" s="79" t="s">
        <v>121</v>
      </c>
      <c r="B19" s="58">
        <v>0</v>
      </c>
      <c r="C19" s="101"/>
      <c r="D19" s="72">
        <v>44438</v>
      </c>
      <c r="E19" s="69"/>
      <c r="F19" s="234"/>
      <c r="G19" s="234"/>
      <c r="H19" s="234"/>
    </row>
    <row r="20" spans="1:8" s="52" customFormat="1" ht="39" thickBot="1" x14ac:dyDescent="0.2">
      <c r="A20" s="80" t="s">
        <v>23</v>
      </c>
      <c r="B20" s="58">
        <v>0</v>
      </c>
      <c r="C20" s="101" t="s">
        <v>53</v>
      </c>
      <c r="D20" s="72">
        <v>44454</v>
      </c>
      <c r="E20" s="68"/>
      <c r="F20" s="260" t="s">
        <v>136</v>
      </c>
      <c r="G20" s="234"/>
      <c r="H20" s="234"/>
    </row>
    <row r="21" spans="1:8" s="52" customFormat="1" ht="14.25" x14ac:dyDescent="0.15">
      <c r="A21" s="243" t="s">
        <v>54</v>
      </c>
      <c r="B21" s="244"/>
      <c r="C21" s="244"/>
      <c r="D21" s="244"/>
      <c r="E21" s="244"/>
      <c r="F21" s="244"/>
      <c r="G21" s="244"/>
      <c r="H21" s="245"/>
    </row>
    <row r="22" spans="1:8" s="52" customFormat="1" ht="28.5" x14ac:dyDescent="0.15">
      <c r="A22" s="55" t="s">
        <v>55</v>
      </c>
      <c r="B22" s="100" t="s">
        <v>56</v>
      </c>
      <c r="C22" s="100" t="s">
        <v>57</v>
      </c>
      <c r="D22" s="100" t="s">
        <v>58</v>
      </c>
      <c r="E22" s="100" t="s">
        <v>86</v>
      </c>
      <c r="F22" s="100" t="s">
        <v>59</v>
      </c>
      <c r="G22" s="224" t="s">
        <v>60</v>
      </c>
      <c r="H22" s="236"/>
    </row>
    <row r="23" spans="1:8" s="52" customFormat="1" ht="58.5" customHeight="1" x14ac:dyDescent="0.15">
      <c r="A23" s="70" t="s">
        <v>161</v>
      </c>
      <c r="B23" s="71" t="s">
        <v>157</v>
      </c>
      <c r="C23" s="87">
        <v>44263</v>
      </c>
      <c r="D23" s="87">
        <v>44267</v>
      </c>
      <c r="E23" s="73">
        <v>1</v>
      </c>
      <c r="F23" s="61" t="s">
        <v>125</v>
      </c>
      <c r="G23" s="237"/>
      <c r="H23" s="238"/>
    </row>
    <row r="24" spans="1:8" s="52" customFormat="1" ht="42.75" x14ac:dyDescent="0.15">
      <c r="A24" s="70">
        <v>2</v>
      </c>
      <c r="B24" s="71" t="s">
        <v>158</v>
      </c>
      <c r="C24" s="87">
        <v>44263</v>
      </c>
      <c r="D24" s="87">
        <v>44267</v>
      </c>
      <c r="E24" s="73">
        <v>1</v>
      </c>
      <c r="F24" s="61" t="s">
        <v>126</v>
      </c>
      <c r="G24" s="238"/>
      <c r="H24" s="238"/>
    </row>
    <row r="25" spans="1:8" s="52" customFormat="1" ht="85.5" x14ac:dyDescent="0.15">
      <c r="A25" s="70">
        <v>3</v>
      </c>
      <c r="B25" s="71" t="s">
        <v>159</v>
      </c>
      <c r="C25" s="87">
        <v>44263</v>
      </c>
      <c r="D25" s="87">
        <v>44267</v>
      </c>
      <c r="E25" s="73">
        <v>1</v>
      </c>
      <c r="F25" s="61" t="s">
        <v>125</v>
      </c>
      <c r="G25" s="85"/>
      <c r="H25" s="86"/>
    </row>
    <row r="26" spans="1:8" s="52" customFormat="1" ht="71.25" x14ac:dyDescent="0.15">
      <c r="A26" s="70">
        <v>4</v>
      </c>
      <c r="B26" s="71" t="s">
        <v>160</v>
      </c>
      <c r="C26" s="87">
        <v>44263</v>
      </c>
      <c r="D26" s="87">
        <v>44267</v>
      </c>
      <c r="E26" s="73">
        <v>1</v>
      </c>
      <c r="F26" s="61" t="s">
        <v>126</v>
      </c>
      <c r="G26" s="238"/>
      <c r="H26" s="238"/>
    </row>
    <row r="27" spans="1:8" s="52" customFormat="1" ht="14.25" x14ac:dyDescent="0.15">
      <c r="A27" s="239" t="s">
        <v>61</v>
      </c>
      <c r="B27" s="240"/>
      <c r="C27" s="240"/>
      <c r="D27" s="240"/>
      <c r="E27" s="240"/>
      <c r="F27" s="240"/>
      <c r="G27" s="240"/>
      <c r="H27" s="241"/>
    </row>
    <row r="28" spans="1:8" s="52" customFormat="1" ht="28.5" x14ac:dyDescent="0.15">
      <c r="A28" s="55" t="s">
        <v>55</v>
      </c>
      <c r="B28" s="100" t="s">
        <v>56</v>
      </c>
      <c r="C28" s="100" t="s">
        <v>57</v>
      </c>
      <c r="D28" s="100" t="s">
        <v>58</v>
      </c>
      <c r="E28" s="100" t="s">
        <v>86</v>
      </c>
      <c r="F28" s="100" t="s">
        <v>59</v>
      </c>
      <c r="G28" s="235" t="s">
        <v>62</v>
      </c>
      <c r="H28" s="235"/>
    </row>
    <row r="29" spans="1:8" s="52" customFormat="1" ht="57" x14ac:dyDescent="0.15">
      <c r="A29" s="70" t="s">
        <v>161</v>
      </c>
      <c r="B29" s="71" t="s">
        <v>157</v>
      </c>
      <c r="C29" s="87">
        <v>44270</v>
      </c>
      <c r="D29" s="87">
        <v>44274</v>
      </c>
      <c r="E29" s="73">
        <v>0</v>
      </c>
      <c r="F29" s="61" t="s">
        <v>125</v>
      </c>
      <c r="G29" s="238"/>
      <c r="H29" s="238"/>
    </row>
    <row r="30" spans="1:8" s="52" customFormat="1" ht="42.75" x14ac:dyDescent="0.15">
      <c r="A30" s="70">
        <v>2</v>
      </c>
      <c r="B30" s="71" t="s">
        <v>158</v>
      </c>
      <c r="C30" s="87">
        <v>44270</v>
      </c>
      <c r="D30" s="87">
        <v>44274</v>
      </c>
      <c r="E30" s="73">
        <v>0</v>
      </c>
      <c r="F30" s="61" t="s">
        <v>126</v>
      </c>
      <c r="G30" s="238"/>
      <c r="H30" s="238"/>
    </row>
    <row r="31" spans="1:8" s="52" customFormat="1" ht="85.5" x14ac:dyDescent="0.15">
      <c r="A31" s="70">
        <v>3</v>
      </c>
      <c r="B31" s="71" t="s">
        <v>159</v>
      </c>
      <c r="C31" s="87">
        <v>44270</v>
      </c>
      <c r="D31" s="87">
        <v>44274</v>
      </c>
      <c r="E31" s="73">
        <v>0</v>
      </c>
      <c r="F31" s="61" t="s">
        <v>125</v>
      </c>
      <c r="G31" s="238"/>
      <c r="H31" s="238"/>
    </row>
    <row r="32" spans="1:8" s="52" customFormat="1" ht="71.25" x14ac:dyDescent="0.15">
      <c r="A32" s="70">
        <v>4</v>
      </c>
      <c r="B32" s="71" t="s">
        <v>160</v>
      </c>
      <c r="C32" s="87">
        <v>44270</v>
      </c>
      <c r="D32" s="87">
        <v>44274</v>
      </c>
      <c r="E32" s="73">
        <v>0</v>
      </c>
      <c r="F32" s="61" t="s">
        <v>126</v>
      </c>
      <c r="G32" s="242"/>
      <c r="H32" s="238"/>
    </row>
    <row r="33" spans="1:8" s="52" customFormat="1" ht="14.25" x14ac:dyDescent="0.15">
      <c r="A33" s="70"/>
      <c r="B33" s="71"/>
      <c r="C33" s="72"/>
      <c r="D33" s="72"/>
      <c r="E33" s="73"/>
      <c r="F33" s="61"/>
      <c r="G33" s="238"/>
      <c r="H33" s="238"/>
    </row>
    <row r="34" spans="1:8" s="52" customFormat="1" ht="14.25" x14ac:dyDescent="0.15">
      <c r="A34" s="231" t="s">
        <v>63</v>
      </c>
      <c r="B34" s="232"/>
      <c r="C34" s="232"/>
      <c r="D34" s="232"/>
      <c r="E34" s="232"/>
      <c r="F34" s="232"/>
      <c r="G34" s="232"/>
      <c r="H34" s="233"/>
    </row>
    <row r="35" spans="1:8" s="52" customFormat="1" ht="42.75" x14ac:dyDescent="0.15">
      <c r="A35" s="55" t="s">
        <v>64</v>
      </c>
      <c r="B35" s="235" t="s">
        <v>65</v>
      </c>
      <c r="C35" s="235"/>
      <c r="D35" s="100" t="s">
        <v>66</v>
      </c>
      <c r="E35" s="235" t="s">
        <v>67</v>
      </c>
      <c r="F35" s="235"/>
      <c r="G35" s="100" t="s">
        <v>68</v>
      </c>
      <c r="H35" s="74" t="s">
        <v>69</v>
      </c>
    </row>
    <row r="36" spans="1:8" s="52" customFormat="1" ht="109.5" customHeight="1" x14ac:dyDescent="0.15">
      <c r="A36" s="102">
        <v>1</v>
      </c>
      <c r="B36" s="261" t="s">
        <v>137</v>
      </c>
      <c r="C36" s="262"/>
      <c r="D36" s="103" t="s">
        <v>138</v>
      </c>
      <c r="E36" s="262" t="s">
        <v>139</v>
      </c>
      <c r="F36" s="262"/>
      <c r="G36" s="104" t="s">
        <v>140</v>
      </c>
      <c r="H36" s="105">
        <v>44277</v>
      </c>
    </row>
    <row r="37" spans="1:8" s="52" customFormat="1" ht="14.25" x14ac:dyDescent="0.15">
      <c r="A37" s="70"/>
      <c r="B37" s="234"/>
      <c r="C37" s="234"/>
      <c r="D37" s="99"/>
      <c r="E37" s="234"/>
      <c r="F37" s="234"/>
      <c r="G37" s="75"/>
      <c r="H37" s="72"/>
    </row>
    <row r="38" spans="1:8" s="52" customFormat="1" ht="14.25" x14ac:dyDescent="0.15">
      <c r="A38" s="70"/>
      <c r="B38" s="234"/>
      <c r="C38" s="234"/>
      <c r="D38" s="99"/>
      <c r="E38" s="234"/>
      <c r="F38" s="234"/>
      <c r="G38" s="75"/>
      <c r="H38" s="76"/>
    </row>
    <row r="39" spans="1:8" s="52" customFormat="1" ht="14.25" x14ac:dyDescent="0.15">
      <c r="A39" s="70"/>
      <c r="B39" s="234"/>
      <c r="C39" s="234"/>
      <c r="D39" s="99"/>
      <c r="E39" s="234"/>
      <c r="F39" s="234"/>
      <c r="G39" s="75"/>
      <c r="H39" s="76"/>
    </row>
    <row r="40" spans="1:8" s="52" customFormat="1" ht="14.25" x14ac:dyDescent="0.15">
      <c r="A40" s="70"/>
      <c r="B40" s="234"/>
      <c r="C40" s="234"/>
      <c r="D40" s="99"/>
      <c r="E40" s="234"/>
      <c r="F40" s="234"/>
      <c r="G40" s="75"/>
      <c r="H40" s="76"/>
    </row>
    <row r="41" spans="1:8" s="52" customFormat="1" ht="14.25" x14ac:dyDescent="0.15">
      <c r="A41" s="231" t="s">
        <v>70</v>
      </c>
      <c r="B41" s="232"/>
      <c r="C41" s="232"/>
      <c r="D41" s="232"/>
      <c r="E41" s="232"/>
      <c r="F41" s="232"/>
      <c r="G41" s="232"/>
      <c r="H41" s="233"/>
    </row>
    <row r="42" spans="1:8" s="52" customFormat="1" ht="28.5" x14ac:dyDescent="0.15">
      <c r="A42" s="55" t="s">
        <v>71</v>
      </c>
      <c r="B42" s="235" t="s">
        <v>72</v>
      </c>
      <c r="C42" s="235"/>
      <c r="D42" s="100" t="s">
        <v>73</v>
      </c>
      <c r="E42" s="77" t="s">
        <v>67</v>
      </c>
      <c r="F42" s="74" t="s">
        <v>68</v>
      </c>
      <c r="G42" s="100" t="s">
        <v>59</v>
      </c>
      <c r="H42" s="74" t="s">
        <v>74</v>
      </c>
    </row>
    <row r="43" spans="1:8" s="52" customFormat="1" ht="86.25" customHeight="1" x14ac:dyDescent="0.15">
      <c r="A43" s="102">
        <v>1</v>
      </c>
      <c r="B43" s="263" t="s">
        <v>141</v>
      </c>
      <c r="C43" s="262"/>
      <c r="D43" s="106" t="s">
        <v>142</v>
      </c>
      <c r="E43" s="107" t="s">
        <v>143</v>
      </c>
      <c r="F43" s="108" t="s">
        <v>140</v>
      </c>
      <c r="G43" s="109" t="s">
        <v>144</v>
      </c>
      <c r="H43" s="105">
        <v>44284</v>
      </c>
    </row>
    <row r="44" spans="1:8" s="52" customFormat="1" ht="93" customHeight="1" x14ac:dyDescent="0.15">
      <c r="A44" s="102">
        <v>2</v>
      </c>
      <c r="B44" s="261" t="s">
        <v>145</v>
      </c>
      <c r="C44" s="262"/>
      <c r="D44" s="106" t="s">
        <v>146</v>
      </c>
      <c r="E44" s="107" t="s">
        <v>147</v>
      </c>
      <c r="F44" s="108" t="s">
        <v>140</v>
      </c>
      <c r="G44" s="109" t="s">
        <v>148</v>
      </c>
      <c r="H44" s="105">
        <v>44284</v>
      </c>
    </row>
    <row r="45" spans="1:8" s="52" customFormat="1" ht="14.25" x14ac:dyDescent="0.15">
      <c r="A45" s="70"/>
      <c r="B45" s="234"/>
      <c r="C45" s="234"/>
      <c r="D45" s="61"/>
      <c r="E45" s="71"/>
      <c r="F45" s="54"/>
      <c r="G45" s="61"/>
      <c r="H45" s="54"/>
    </row>
    <row r="46" spans="1:8" s="52" customFormat="1" ht="14.25" x14ac:dyDescent="0.15">
      <c r="A46" s="231" t="s">
        <v>75</v>
      </c>
      <c r="B46" s="232"/>
      <c r="C46" s="232"/>
      <c r="D46" s="232"/>
      <c r="E46" s="232"/>
      <c r="F46" s="232"/>
      <c r="G46" s="232"/>
      <c r="H46" s="233"/>
    </row>
    <row r="47" spans="1:8" s="52" customFormat="1" ht="42.75" x14ac:dyDescent="0.15">
      <c r="A47" s="55" t="s">
        <v>25</v>
      </c>
      <c r="B47" s="77" t="s">
        <v>76</v>
      </c>
      <c r="C47" s="77" t="s">
        <v>77</v>
      </c>
      <c r="D47" s="77" t="s">
        <v>78</v>
      </c>
      <c r="E47" s="100" t="s">
        <v>79</v>
      </c>
      <c r="F47" s="224" t="s">
        <v>80</v>
      </c>
      <c r="G47" s="225"/>
      <c r="H47" s="226"/>
    </row>
    <row r="48" spans="1:8" s="52" customFormat="1" ht="14.25" x14ac:dyDescent="0.15">
      <c r="A48" s="116" t="s">
        <v>149</v>
      </c>
      <c r="B48" s="117">
        <v>44277</v>
      </c>
      <c r="C48" s="118" t="s">
        <v>150</v>
      </c>
      <c r="D48" s="118"/>
      <c r="E48" s="118"/>
      <c r="F48" s="270" t="s">
        <v>164</v>
      </c>
      <c r="G48" s="271"/>
      <c r="H48" s="272"/>
    </row>
    <row r="49" spans="1:8" s="52" customFormat="1" ht="14.25" x14ac:dyDescent="0.15">
      <c r="A49" s="116" t="s">
        <v>152</v>
      </c>
      <c r="B49" s="117">
        <v>44277</v>
      </c>
      <c r="C49" s="118" t="s">
        <v>150</v>
      </c>
      <c r="D49" s="118"/>
      <c r="E49" s="118"/>
      <c r="F49" s="270" t="s">
        <v>164</v>
      </c>
      <c r="G49" s="271"/>
      <c r="H49" s="272"/>
    </row>
    <row r="50" spans="1:8" s="52" customFormat="1" ht="30.75" customHeight="1" x14ac:dyDescent="0.15">
      <c r="A50" s="116" t="s">
        <v>153</v>
      </c>
      <c r="B50" s="117">
        <v>44277</v>
      </c>
      <c r="C50" s="118" t="s">
        <v>150</v>
      </c>
      <c r="D50" s="118"/>
      <c r="E50" s="118"/>
      <c r="F50" s="270" t="s">
        <v>165</v>
      </c>
      <c r="G50" s="271"/>
      <c r="H50" s="272"/>
    </row>
    <row r="51" spans="1:8" s="52" customFormat="1" ht="14.25" x14ac:dyDescent="0.15">
      <c r="A51" s="116" t="s">
        <v>154</v>
      </c>
      <c r="B51" s="117">
        <v>44277</v>
      </c>
      <c r="C51" s="118" t="s">
        <v>150</v>
      </c>
      <c r="D51" s="118"/>
      <c r="E51" s="118"/>
      <c r="F51" s="270" t="s">
        <v>155</v>
      </c>
      <c r="G51" s="271"/>
      <c r="H51" s="272"/>
    </row>
    <row r="52" spans="1:8" s="52" customFormat="1" ht="14.25" x14ac:dyDescent="0.15">
      <c r="A52" s="110" t="s">
        <v>156</v>
      </c>
      <c r="B52" s="111">
        <v>44284</v>
      </c>
      <c r="C52" s="112" t="s">
        <v>150</v>
      </c>
      <c r="D52" s="112"/>
      <c r="E52" s="112"/>
      <c r="F52" s="267" t="s">
        <v>151</v>
      </c>
      <c r="G52" s="268"/>
      <c r="H52" s="269"/>
    </row>
    <row r="53" spans="1:8" s="52" customFormat="1" ht="14.25" x14ac:dyDescent="0.15">
      <c r="A53" s="230"/>
      <c r="B53" s="230"/>
      <c r="C53" s="230"/>
      <c r="D53" s="230"/>
      <c r="E53" s="230"/>
      <c r="F53" s="230"/>
      <c r="G53" s="230"/>
      <c r="H53" s="230"/>
    </row>
    <row r="54" spans="1:8" s="52" customFormat="1" ht="14.25" x14ac:dyDescent="0.15">
      <c r="A54" s="53" t="s">
        <v>81</v>
      </c>
      <c r="B54" s="53"/>
      <c r="C54" s="53"/>
      <c r="D54" s="53"/>
      <c r="E54" s="53"/>
      <c r="F54" s="53"/>
      <c r="G54" s="53"/>
      <c r="H54" s="53"/>
    </row>
    <row r="55" spans="1:8" s="52" customFormat="1" ht="14.25" customHeight="1" x14ac:dyDescent="0.15">
      <c r="A55" s="230" t="s">
        <v>82</v>
      </c>
      <c r="B55" s="230"/>
      <c r="C55" s="230"/>
      <c r="D55" s="230"/>
      <c r="E55" s="230"/>
      <c r="F55" s="230"/>
      <c r="G55" s="230"/>
      <c r="H55" s="230"/>
    </row>
    <row r="56" spans="1:8" s="52" customFormat="1" ht="14.25" customHeight="1" x14ac:dyDescent="0.15">
      <c r="A56" s="230" t="s">
        <v>83</v>
      </c>
      <c r="B56" s="230"/>
      <c r="C56" s="230"/>
      <c r="D56" s="230"/>
      <c r="E56" s="230"/>
      <c r="F56" s="230"/>
      <c r="G56" s="230"/>
      <c r="H56" s="230"/>
    </row>
    <row r="57" spans="1:8" s="52" customFormat="1" ht="14.25" x14ac:dyDescent="0.15">
      <c r="A57" s="223" t="s">
        <v>87</v>
      </c>
      <c r="B57" s="223"/>
      <c r="C57" s="223"/>
      <c r="D57" s="223"/>
      <c r="E57" s="223"/>
      <c r="F57" s="223"/>
      <c r="G57" s="223"/>
      <c r="H57" s="223"/>
    </row>
    <row r="58" spans="1:8" s="52" customFormat="1" ht="14.25" x14ac:dyDescent="0.15">
      <c r="A58" s="223" t="s">
        <v>84</v>
      </c>
      <c r="B58" s="223"/>
      <c r="C58" s="223"/>
      <c r="D58" s="223"/>
      <c r="E58" s="223"/>
      <c r="F58" s="223"/>
      <c r="G58" s="223"/>
      <c r="H58" s="223"/>
    </row>
  </sheetData>
  <mergeCells count="62"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B36:C36"/>
    <mergeCell ref="E36:F36"/>
    <mergeCell ref="G26:H26"/>
    <mergeCell ref="A27:H27"/>
    <mergeCell ref="G28:H28"/>
    <mergeCell ref="G29:H29"/>
    <mergeCell ref="G30:H30"/>
    <mergeCell ref="G31:H31"/>
    <mergeCell ref="G32:H32"/>
    <mergeCell ref="G33:H33"/>
    <mergeCell ref="A34:H34"/>
    <mergeCell ref="B35:C35"/>
    <mergeCell ref="E35:F35"/>
    <mergeCell ref="B37:C37"/>
    <mergeCell ref="E37:F37"/>
    <mergeCell ref="B38:C38"/>
    <mergeCell ref="E38:F38"/>
    <mergeCell ref="B39:C39"/>
    <mergeCell ref="E39:F39"/>
    <mergeCell ref="F50:H50"/>
    <mergeCell ref="B40:C40"/>
    <mergeCell ref="E40:F40"/>
    <mergeCell ref="A41:H41"/>
    <mergeCell ref="B42:C42"/>
    <mergeCell ref="B43:C43"/>
    <mergeCell ref="B44:C44"/>
    <mergeCell ref="B45:C45"/>
    <mergeCell ref="A46:H46"/>
    <mergeCell ref="F47:H47"/>
    <mergeCell ref="F48:H48"/>
    <mergeCell ref="F49:H49"/>
    <mergeCell ref="A58:H58"/>
    <mergeCell ref="F51:H51"/>
    <mergeCell ref="F52:H52"/>
    <mergeCell ref="A53:H53"/>
    <mergeCell ref="A55:H55"/>
    <mergeCell ref="A56:H56"/>
    <mergeCell ref="A57:H57"/>
  </mergeCells>
  <phoneticPr fontId="23" type="noConversion"/>
  <conditionalFormatting sqref="B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{8DC92826-4640-4647-8D8C-B804A5BB20EA}</x14:id>
        </ext>
      </extLst>
    </cfRule>
  </conditionalFormatting>
  <conditionalFormatting sqref="D6:F7">
    <cfRule type="cellIs" dxfId="137" priority="1" operator="lessThan">
      <formula>0.05</formula>
    </cfRule>
    <cfRule type="cellIs" dxfId="136" priority="3" operator="greaterThan">
      <formula>0.15</formula>
    </cfRule>
  </conditionalFormatting>
  <conditionalFormatting sqref="E6:F7">
    <cfRule type="cellIs" dxfId="135" priority="2" operator="between">
      <formula>0.05</formula>
      <formula>0.15</formula>
    </cfRule>
  </conditionalFormatting>
  <conditionalFormatting sqref="C20">
    <cfRule type="containsText" dxfId="134" priority="5" operator="containsText" text="Green">
      <formula>NOT(ISERROR(SEARCH("Green",C20)))</formula>
    </cfRule>
    <cfRule type="containsText" dxfId="133" priority="6" operator="containsText" text="Yellow">
      <formula>NOT(ISERROR(SEARCH("Yellow",C20)))</formula>
    </cfRule>
    <cfRule type="containsText" dxfId="132" priority="7" operator="containsText" text="Red">
      <formula>NOT(ISERROR(SEARCH("Red",C20)))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C11:C19">
    <cfRule type="containsText" dxfId="131" priority="9" operator="containsText" text="Green">
      <formula>NOT(ISERROR(SEARCH("Green",C11)))</formula>
    </cfRule>
    <cfRule type="containsText" dxfId="130" priority="10" operator="containsText" text="Yellow">
      <formula>NOT(ISERROR(SEARCH("Yellow",C11)))</formula>
    </cfRule>
    <cfRule type="containsText" dxfId="129" priority="11" operator="containsText" text="Red">
      <formula>NOT(ISERROR(SEARCH("Red",C11)))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B10:B2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{2DC0EE5A-D62B-435F-82FF-FF6632F9F15F}</x14:id>
        </ext>
      </extLst>
    </cfRule>
  </conditionalFormatting>
  <dataValidations count="3">
    <dataValidation type="list" allowBlank="1" showInputMessage="1" showErrorMessage="1" sqref="G36:G40 F43:F45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9:E33 E23:E26">
      <formula1>"0%, 100%"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C92826-4640-4647-8D8C-B804A5BB2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2DC0EE5A-D62B-435F-82FF-FF6632F9F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topLeftCell="A33" workbookViewId="0">
      <selection activeCell="K36" sqref="K36"/>
    </sheetView>
  </sheetViews>
  <sheetFormatPr defaultRowHeight="13.5" x14ac:dyDescent="0.15"/>
  <cols>
    <col min="1" max="1" width="12.75" style="52" customWidth="1"/>
    <col min="2" max="2" width="9" style="52"/>
    <col min="3" max="3" width="12.5" style="52" customWidth="1"/>
    <col min="4" max="4" width="9" style="52"/>
    <col min="5" max="5" width="17.375" style="52" customWidth="1"/>
    <col min="6" max="6" width="17.25" style="52" customWidth="1"/>
    <col min="7" max="7" width="14.5" style="52" customWidth="1"/>
    <col min="8" max="16384" width="9" style="52"/>
  </cols>
  <sheetData>
    <row r="1" spans="1:8" ht="14.25" x14ac:dyDescent="0.15">
      <c r="A1" s="252" t="s">
        <v>163</v>
      </c>
      <c r="B1" s="253"/>
      <c r="C1" s="253"/>
      <c r="D1" s="253"/>
      <c r="E1" s="253"/>
      <c r="F1" s="253"/>
      <c r="G1" s="254"/>
      <c r="H1" s="255"/>
    </row>
    <row r="2" spans="1:8" ht="28.5" x14ac:dyDescent="0.15">
      <c r="A2" s="122" t="s">
        <v>32</v>
      </c>
      <c r="B2" s="256" t="s">
        <v>88</v>
      </c>
      <c r="C2" s="257"/>
      <c r="D2" s="122" t="s">
        <v>33</v>
      </c>
      <c r="E2" s="256" t="s">
        <v>10</v>
      </c>
      <c r="F2" s="257"/>
      <c r="G2" s="122" t="s">
        <v>34</v>
      </c>
      <c r="H2" s="54" t="s">
        <v>111</v>
      </c>
    </row>
    <row r="3" spans="1:8" ht="28.5" x14ac:dyDescent="0.15">
      <c r="A3" s="55" t="s">
        <v>35</v>
      </c>
      <c r="B3" s="256"/>
      <c r="C3" s="257"/>
      <c r="D3" s="122" t="s">
        <v>36</v>
      </c>
      <c r="E3" s="258" t="s">
        <v>134</v>
      </c>
      <c r="F3" s="259"/>
      <c r="G3" s="122" t="s">
        <v>37</v>
      </c>
      <c r="H3" s="56">
        <v>44270</v>
      </c>
    </row>
    <row r="4" spans="1:8" ht="14.25" x14ac:dyDescent="0.15">
      <c r="A4" s="249" t="s">
        <v>38</v>
      </c>
      <c r="B4" s="250"/>
      <c r="C4" s="250"/>
      <c r="D4" s="250"/>
      <c r="E4" s="250"/>
      <c r="F4" s="250"/>
      <c r="G4" s="250"/>
      <c r="H4" s="251"/>
    </row>
    <row r="5" spans="1:8" ht="57" x14ac:dyDescent="0.15">
      <c r="A5" s="55" t="s">
        <v>39</v>
      </c>
      <c r="B5" s="122" t="s">
        <v>40</v>
      </c>
      <c r="C5" s="122" t="s">
        <v>41</v>
      </c>
      <c r="D5" s="122" t="s">
        <v>89</v>
      </c>
      <c r="E5" s="122" t="s">
        <v>166</v>
      </c>
      <c r="F5" s="122" t="s">
        <v>43</v>
      </c>
      <c r="G5" s="224" t="s">
        <v>44</v>
      </c>
      <c r="H5" s="226"/>
    </row>
    <row r="6" spans="1:8" ht="14.25" x14ac:dyDescent="0.15">
      <c r="A6" s="57" t="s">
        <v>45</v>
      </c>
      <c r="B6" s="58">
        <v>0.67</v>
      </c>
      <c r="C6" s="58">
        <v>0.67</v>
      </c>
      <c r="D6" s="59">
        <f>B6-C6</f>
        <v>0</v>
      </c>
      <c r="E6" s="59"/>
      <c r="F6" s="59"/>
      <c r="G6" s="246"/>
      <c r="H6" s="247"/>
    </row>
    <row r="7" spans="1:8" ht="14.25" x14ac:dyDescent="0.15">
      <c r="A7" s="60" t="s">
        <v>46</v>
      </c>
      <c r="B7" s="61">
        <v>100</v>
      </c>
      <c r="C7" s="61">
        <v>100</v>
      </c>
      <c r="D7" s="61">
        <f>B7-C7</f>
        <v>0</v>
      </c>
      <c r="E7" s="59">
        <v>0</v>
      </c>
      <c r="F7" s="62">
        <v>0</v>
      </c>
      <c r="G7" s="246"/>
      <c r="H7" s="248"/>
    </row>
    <row r="8" spans="1:8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8" ht="28.5" x14ac:dyDescent="0.15">
      <c r="A9" s="55" t="s">
        <v>47</v>
      </c>
      <c r="B9" s="122" t="s">
        <v>48</v>
      </c>
      <c r="C9" s="122" t="s">
        <v>49</v>
      </c>
      <c r="D9" s="122" t="s">
        <v>50</v>
      </c>
      <c r="E9" s="122" t="s">
        <v>51</v>
      </c>
      <c r="F9" s="119" t="s">
        <v>52</v>
      </c>
      <c r="G9" s="120"/>
      <c r="H9" s="120"/>
    </row>
    <row r="10" spans="1:8" ht="63" hidden="1" x14ac:dyDescent="0.15">
      <c r="A10" s="63" t="s">
        <v>85</v>
      </c>
      <c r="B10" s="64">
        <v>1</v>
      </c>
      <c r="C10" s="123" t="s">
        <v>53</v>
      </c>
      <c r="D10" s="123"/>
      <c r="E10" s="123"/>
      <c r="F10" s="66"/>
      <c r="G10" s="67"/>
      <c r="H10" s="67"/>
    </row>
    <row r="11" spans="1:8" ht="14.25" x14ac:dyDescent="0.2">
      <c r="A11" s="79" t="s">
        <v>113</v>
      </c>
      <c r="B11" s="58">
        <v>1</v>
      </c>
      <c r="C11" s="123" t="s">
        <v>53</v>
      </c>
      <c r="D11" s="72">
        <v>44089</v>
      </c>
      <c r="E11" s="72">
        <v>44089</v>
      </c>
      <c r="F11" s="234"/>
      <c r="G11" s="234"/>
      <c r="H11" s="234"/>
    </row>
    <row r="12" spans="1:8" ht="14.25" x14ac:dyDescent="0.2">
      <c r="A12" s="79" t="s">
        <v>114</v>
      </c>
      <c r="B12" s="58">
        <v>1</v>
      </c>
      <c r="C12" s="123" t="s">
        <v>53</v>
      </c>
      <c r="D12" s="72">
        <v>44104</v>
      </c>
      <c r="E12" s="72">
        <v>44104</v>
      </c>
      <c r="F12" s="234"/>
      <c r="G12" s="234"/>
      <c r="H12" s="234"/>
    </row>
    <row r="13" spans="1:8" ht="14.25" x14ac:dyDescent="0.2">
      <c r="A13" s="79" t="s">
        <v>115</v>
      </c>
      <c r="B13" s="58">
        <v>1</v>
      </c>
      <c r="C13" s="123" t="s">
        <v>53</v>
      </c>
      <c r="D13" s="72">
        <v>44165</v>
      </c>
      <c r="E13" s="72">
        <v>44165</v>
      </c>
      <c r="F13" s="234"/>
      <c r="G13" s="234"/>
      <c r="H13" s="234"/>
    </row>
    <row r="14" spans="1:8" ht="14.25" x14ac:dyDescent="0.2">
      <c r="A14" s="79" t="s">
        <v>116</v>
      </c>
      <c r="B14" s="58">
        <v>1</v>
      </c>
      <c r="C14" s="123" t="s">
        <v>53</v>
      </c>
      <c r="D14" s="72">
        <v>44165</v>
      </c>
      <c r="E14" s="72">
        <v>44165</v>
      </c>
      <c r="F14" s="234"/>
      <c r="G14" s="234"/>
      <c r="H14" s="234"/>
    </row>
    <row r="15" spans="1:8" ht="14.25" x14ac:dyDescent="0.2">
      <c r="A15" s="79" t="s">
        <v>117</v>
      </c>
      <c r="B15" s="58">
        <v>1</v>
      </c>
      <c r="C15" s="123" t="s">
        <v>53</v>
      </c>
      <c r="D15" s="72">
        <v>44285</v>
      </c>
      <c r="E15" s="69"/>
      <c r="F15" s="260"/>
      <c r="G15" s="234"/>
      <c r="H15" s="234"/>
    </row>
    <row r="16" spans="1:8" ht="14.25" x14ac:dyDescent="0.2">
      <c r="A16" s="79" t="s">
        <v>118</v>
      </c>
      <c r="B16" s="58">
        <v>1</v>
      </c>
      <c r="C16" s="123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0.6</v>
      </c>
      <c r="C17" s="123" t="s">
        <v>122</v>
      </c>
      <c r="D17" s="72">
        <v>44316</v>
      </c>
      <c r="E17" s="69"/>
      <c r="F17" s="234"/>
      <c r="G17" s="234"/>
      <c r="H17" s="234"/>
    </row>
    <row r="18" spans="1:8" ht="14.25" x14ac:dyDescent="0.2">
      <c r="A18" s="79" t="s">
        <v>120</v>
      </c>
      <c r="B18" s="58">
        <v>0.2</v>
      </c>
      <c r="C18" s="123" t="s">
        <v>122</v>
      </c>
      <c r="D18" s="72">
        <v>44377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</v>
      </c>
      <c r="C19" s="123" t="s">
        <v>122</v>
      </c>
      <c r="D19" s="72">
        <v>44438</v>
      </c>
      <c r="E19" s="69"/>
      <c r="F19" s="234"/>
      <c r="G19" s="234"/>
      <c r="H19" s="234"/>
    </row>
    <row r="20" spans="1:8" ht="39" thickBot="1" x14ac:dyDescent="0.2">
      <c r="A20" s="80" t="s">
        <v>23</v>
      </c>
      <c r="B20" s="58">
        <v>0</v>
      </c>
      <c r="C20" s="123" t="s">
        <v>53</v>
      </c>
      <c r="D20" s="72">
        <v>44454</v>
      </c>
      <c r="E20" s="68"/>
      <c r="F20" s="260" t="s">
        <v>136</v>
      </c>
      <c r="G20" s="234"/>
      <c r="H20" s="234"/>
    </row>
    <row r="21" spans="1:8" ht="14.25" x14ac:dyDescent="0.15">
      <c r="A21" s="243" t="s">
        <v>54</v>
      </c>
      <c r="B21" s="244"/>
      <c r="C21" s="244"/>
      <c r="D21" s="244"/>
      <c r="E21" s="244"/>
      <c r="F21" s="244"/>
      <c r="G21" s="244"/>
      <c r="H21" s="245"/>
    </row>
    <row r="22" spans="1:8" ht="28.5" x14ac:dyDescent="0.15">
      <c r="A22" s="55" t="s">
        <v>55</v>
      </c>
      <c r="B22" s="122" t="s">
        <v>56</v>
      </c>
      <c r="C22" s="122" t="s">
        <v>57</v>
      </c>
      <c r="D22" s="122" t="s">
        <v>58</v>
      </c>
      <c r="E22" s="122" t="s">
        <v>86</v>
      </c>
      <c r="F22" s="122" t="s">
        <v>59</v>
      </c>
      <c r="G22" s="224" t="s">
        <v>60</v>
      </c>
      <c r="H22" s="236"/>
    </row>
    <row r="23" spans="1:8" ht="58.5" customHeight="1" x14ac:dyDescent="0.15">
      <c r="A23" s="70" t="s">
        <v>161</v>
      </c>
      <c r="B23" s="71" t="s">
        <v>157</v>
      </c>
      <c r="C23" s="87">
        <v>44292</v>
      </c>
      <c r="D23" s="87">
        <v>44295</v>
      </c>
      <c r="E23" s="73">
        <v>1</v>
      </c>
      <c r="F23" s="61" t="s">
        <v>125</v>
      </c>
      <c r="G23" s="237"/>
      <c r="H23" s="238"/>
    </row>
    <row r="24" spans="1:8" ht="42.75" x14ac:dyDescent="0.15">
      <c r="A24" s="70">
        <v>2</v>
      </c>
      <c r="B24" s="71" t="s">
        <v>158</v>
      </c>
      <c r="C24" s="87">
        <v>44292</v>
      </c>
      <c r="D24" s="87">
        <v>44295</v>
      </c>
      <c r="E24" s="73">
        <v>1</v>
      </c>
      <c r="F24" s="61" t="s">
        <v>126</v>
      </c>
      <c r="G24" s="238"/>
      <c r="H24" s="238"/>
    </row>
    <row r="25" spans="1:8" ht="85.5" x14ac:dyDescent="0.15">
      <c r="A25" s="70">
        <v>3</v>
      </c>
      <c r="B25" s="71" t="s">
        <v>159</v>
      </c>
      <c r="C25" s="87">
        <v>44292</v>
      </c>
      <c r="D25" s="87">
        <v>44295</v>
      </c>
      <c r="E25" s="73">
        <v>1</v>
      </c>
      <c r="F25" s="61" t="s">
        <v>125</v>
      </c>
      <c r="G25" s="85"/>
      <c r="H25" s="86"/>
    </row>
    <row r="26" spans="1:8" ht="71.25" x14ac:dyDescent="0.15">
      <c r="A26" s="70">
        <v>4</v>
      </c>
      <c r="B26" s="71" t="s">
        <v>160</v>
      </c>
      <c r="C26" s="87">
        <v>44292</v>
      </c>
      <c r="D26" s="87">
        <v>44295</v>
      </c>
      <c r="E26" s="73">
        <v>1</v>
      </c>
      <c r="F26" s="61" t="s">
        <v>126</v>
      </c>
      <c r="G26" s="238"/>
      <c r="H26" s="238"/>
    </row>
    <row r="27" spans="1:8" ht="14.25" x14ac:dyDescent="0.15">
      <c r="A27" s="239" t="s">
        <v>61</v>
      </c>
      <c r="B27" s="240"/>
      <c r="C27" s="240"/>
      <c r="D27" s="240"/>
      <c r="E27" s="240"/>
      <c r="F27" s="240"/>
      <c r="G27" s="240"/>
      <c r="H27" s="241"/>
    </row>
    <row r="28" spans="1:8" ht="28.5" x14ac:dyDescent="0.15">
      <c r="A28" s="55" t="s">
        <v>55</v>
      </c>
      <c r="B28" s="122" t="s">
        <v>56</v>
      </c>
      <c r="C28" s="122" t="s">
        <v>57</v>
      </c>
      <c r="D28" s="122" t="s">
        <v>58</v>
      </c>
      <c r="E28" s="122" t="s">
        <v>86</v>
      </c>
      <c r="F28" s="122" t="s">
        <v>59</v>
      </c>
      <c r="G28" s="235" t="s">
        <v>62</v>
      </c>
      <c r="H28" s="235"/>
    </row>
    <row r="29" spans="1:8" ht="57" x14ac:dyDescent="0.15">
      <c r="A29" s="70" t="s">
        <v>161</v>
      </c>
      <c r="B29" s="71" t="s">
        <v>157</v>
      </c>
      <c r="C29" s="87">
        <v>44298</v>
      </c>
      <c r="D29" s="87">
        <v>44302</v>
      </c>
      <c r="E29" s="73">
        <v>0</v>
      </c>
      <c r="F29" s="61" t="s">
        <v>125</v>
      </c>
      <c r="G29" s="238"/>
      <c r="H29" s="238"/>
    </row>
    <row r="30" spans="1:8" ht="42.75" x14ac:dyDescent="0.15">
      <c r="A30" s="70">
        <v>2</v>
      </c>
      <c r="B30" s="71" t="s">
        <v>158</v>
      </c>
      <c r="C30" s="87">
        <v>44298</v>
      </c>
      <c r="D30" s="87">
        <v>44302</v>
      </c>
      <c r="E30" s="73">
        <v>0</v>
      </c>
      <c r="F30" s="61" t="s">
        <v>126</v>
      </c>
      <c r="G30" s="238"/>
      <c r="H30" s="238"/>
    </row>
    <row r="31" spans="1:8" ht="85.5" x14ac:dyDescent="0.15">
      <c r="A31" s="70">
        <v>3</v>
      </c>
      <c r="B31" s="71" t="s">
        <v>167</v>
      </c>
      <c r="C31" s="87">
        <v>44298</v>
      </c>
      <c r="D31" s="87">
        <v>44302</v>
      </c>
      <c r="E31" s="73">
        <v>0</v>
      </c>
      <c r="F31" s="61" t="s">
        <v>125</v>
      </c>
      <c r="G31" s="238"/>
      <c r="H31" s="238"/>
    </row>
    <row r="32" spans="1:8" ht="71.25" x14ac:dyDescent="0.15">
      <c r="A32" s="70">
        <v>4</v>
      </c>
      <c r="B32" s="71" t="s">
        <v>168</v>
      </c>
      <c r="C32" s="87">
        <v>44298</v>
      </c>
      <c r="D32" s="87">
        <v>44302</v>
      </c>
      <c r="E32" s="73">
        <v>0</v>
      </c>
      <c r="F32" s="61" t="s">
        <v>126</v>
      </c>
      <c r="G32" s="242"/>
      <c r="H32" s="238"/>
    </row>
    <row r="33" spans="1:8" ht="14.25" x14ac:dyDescent="0.15">
      <c r="A33" s="70"/>
      <c r="B33" s="71"/>
      <c r="C33" s="72"/>
      <c r="D33" s="72"/>
      <c r="E33" s="73"/>
      <c r="F33" s="61"/>
      <c r="G33" s="238"/>
      <c r="H33" s="238"/>
    </row>
    <row r="34" spans="1:8" ht="14.25" x14ac:dyDescent="0.15">
      <c r="A34" s="231" t="s">
        <v>63</v>
      </c>
      <c r="B34" s="232"/>
      <c r="C34" s="232"/>
      <c r="D34" s="232"/>
      <c r="E34" s="232"/>
      <c r="F34" s="232"/>
      <c r="G34" s="232"/>
      <c r="H34" s="233"/>
    </row>
    <row r="35" spans="1:8" ht="42.75" x14ac:dyDescent="0.15">
      <c r="A35" s="55" t="s">
        <v>64</v>
      </c>
      <c r="B35" s="235" t="s">
        <v>65</v>
      </c>
      <c r="C35" s="235"/>
      <c r="D35" s="122" t="s">
        <v>66</v>
      </c>
      <c r="E35" s="235" t="s">
        <v>67</v>
      </c>
      <c r="F35" s="235"/>
      <c r="G35" s="122" t="s">
        <v>68</v>
      </c>
      <c r="H35" s="74" t="s">
        <v>69</v>
      </c>
    </row>
    <row r="36" spans="1:8" ht="109.5" customHeight="1" x14ac:dyDescent="0.15">
      <c r="A36" s="102">
        <v>1</v>
      </c>
      <c r="B36" s="261" t="s">
        <v>170</v>
      </c>
      <c r="C36" s="262"/>
      <c r="D36" s="124" t="s">
        <v>138</v>
      </c>
      <c r="E36" s="262" t="s">
        <v>171</v>
      </c>
      <c r="F36" s="262"/>
      <c r="G36" s="104" t="s">
        <v>140</v>
      </c>
      <c r="H36" s="105">
        <v>44316</v>
      </c>
    </row>
    <row r="37" spans="1:8" ht="14.25" x14ac:dyDescent="0.15">
      <c r="A37" s="70"/>
      <c r="B37" s="234"/>
      <c r="C37" s="234"/>
      <c r="D37" s="121"/>
      <c r="E37" s="234"/>
      <c r="F37" s="234"/>
      <c r="G37" s="75"/>
      <c r="H37" s="72"/>
    </row>
    <row r="38" spans="1:8" ht="14.25" x14ac:dyDescent="0.15">
      <c r="A38" s="70"/>
      <c r="B38" s="234"/>
      <c r="C38" s="234"/>
      <c r="D38" s="121"/>
      <c r="E38" s="234"/>
      <c r="F38" s="234"/>
      <c r="G38" s="75"/>
      <c r="H38" s="76"/>
    </row>
    <row r="39" spans="1:8" ht="14.25" x14ac:dyDescent="0.15">
      <c r="A39" s="70"/>
      <c r="B39" s="234"/>
      <c r="C39" s="234"/>
      <c r="D39" s="121"/>
      <c r="E39" s="234"/>
      <c r="F39" s="234"/>
      <c r="G39" s="75"/>
      <c r="H39" s="76"/>
    </row>
    <row r="40" spans="1:8" ht="14.25" x14ac:dyDescent="0.15">
      <c r="A40" s="70"/>
      <c r="B40" s="234"/>
      <c r="C40" s="234"/>
      <c r="D40" s="121"/>
      <c r="E40" s="234"/>
      <c r="F40" s="234"/>
      <c r="G40" s="75"/>
      <c r="H40" s="76"/>
    </row>
    <row r="41" spans="1:8" ht="14.25" x14ac:dyDescent="0.15">
      <c r="A41" s="231" t="s">
        <v>70</v>
      </c>
      <c r="B41" s="232"/>
      <c r="C41" s="232"/>
      <c r="D41" s="232"/>
      <c r="E41" s="232"/>
      <c r="F41" s="232"/>
      <c r="G41" s="232"/>
      <c r="H41" s="233"/>
    </row>
    <row r="42" spans="1:8" ht="28.5" x14ac:dyDescent="0.15">
      <c r="A42" s="55" t="s">
        <v>71</v>
      </c>
      <c r="B42" s="235" t="s">
        <v>72</v>
      </c>
      <c r="C42" s="235"/>
      <c r="D42" s="122" t="s">
        <v>73</v>
      </c>
      <c r="E42" s="77" t="s">
        <v>67</v>
      </c>
      <c r="F42" s="74" t="s">
        <v>68</v>
      </c>
      <c r="G42" s="122" t="s">
        <v>59</v>
      </c>
      <c r="H42" s="74" t="s">
        <v>74</v>
      </c>
    </row>
    <row r="43" spans="1:8" ht="86.25" customHeight="1" x14ac:dyDescent="0.15">
      <c r="A43" s="102">
        <v>1</v>
      </c>
      <c r="B43" s="263" t="s">
        <v>141</v>
      </c>
      <c r="C43" s="262"/>
      <c r="D43" s="106" t="s">
        <v>142</v>
      </c>
      <c r="E43" s="107" t="s">
        <v>143</v>
      </c>
      <c r="F43" s="108" t="s">
        <v>140</v>
      </c>
      <c r="G43" s="109" t="s">
        <v>144</v>
      </c>
      <c r="H43" s="105">
        <v>44316</v>
      </c>
    </row>
    <row r="44" spans="1:8" ht="93" customHeight="1" x14ac:dyDescent="0.15">
      <c r="A44" s="102"/>
      <c r="B44" s="261"/>
      <c r="C44" s="262"/>
      <c r="D44" s="106"/>
      <c r="E44" s="107"/>
      <c r="F44" s="108"/>
      <c r="G44" s="109"/>
      <c r="H44" s="105"/>
    </row>
    <row r="45" spans="1:8" ht="14.25" x14ac:dyDescent="0.15">
      <c r="A45" s="70"/>
      <c r="B45" s="234"/>
      <c r="C45" s="234"/>
      <c r="D45" s="61"/>
      <c r="E45" s="71"/>
      <c r="F45" s="54"/>
      <c r="G45" s="61"/>
      <c r="H45" s="54"/>
    </row>
    <row r="46" spans="1:8" ht="14.25" x14ac:dyDescent="0.15">
      <c r="A46" s="231" t="s">
        <v>75</v>
      </c>
      <c r="B46" s="232"/>
      <c r="C46" s="232"/>
      <c r="D46" s="232"/>
      <c r="E46" s="232"/>
      <c r="F46" s="232"/>
      <c r="G46" s="232"/>
      <c r="H46" s="233"/>
    </row>
    <row r="47" spans="1:8" ht="42.75" x14ac:dyDescent="0.15">
      <c r="A47" s="55" t="s">
        <v>25</v>
      </c>
      <c r="B47" s="77" t="s">
        <v>76</v>
      </c>
      <c r="C47" s="77" t="s">
        <v>77</v>
      </c>
      <c r="D47" s="77" t="s">
        <v>78</v>
      </c>
      <c r="E47" s="122" t="s">
        <v>79</v>
      </c>
      <c r="F47" s="224" t="s">
        <v>80</v>
      </c>
      <c r="G47" s="225"/>
      <c r="H47" s="226"/>
    </row>
    <row r="48" spans="1:8" ht="14.25" x14ac:dyDescent="0.15">
      <c r="A48" s="116" t="s">
        <v>149</v>
      </c>
      <c r="B48" s="117">
        <v>44277</v>
      </c>
      <c r="C48" s="117">
        <v>44277</v>
      </c>
      <c r="D48" s="118"/>
      <c r="E48" s="118"/>
      <c r="F48" s="270" t="s">
        <v>151</v>
      </c>
      <c r="G48" s="271"/>
      <c r="H48" s="272"/>
    </row>
    <row r="49" spans="1:8" ht="14.25" x14ac:dyDescent="0.15">
      <c r="A49" s="116" t="s">
        <v>152</v>
      </c>
      <c r="B49" s="117">
        <v>44277</v>
      </c>
      <c r="C49" s="117">
        <v>44277</v>
      </c>
      <c r="D49" s="118"/>
      <c r="E49" s="118"/>
      <c r="F49" s="270" t="s">
        <v>151</v>
      </c>
      <c r="G49" s="271"/>
      <c r="H49" s="272"/>
    </row>
    <row r="50" spans="1:8" ht="30.75" customHeight="1" x14ac:dyDescent="0.15">
      <c r="A50" s="116" t="s">
        <v>153</v>
      </c>
      <c r="B50" s="117">
        <v>44277</v>
      </c>
      <c r="C50" s="117">
        <v>44277</v>
      </c>
      <c r="D50" s="118"/>
      <c r="E50" s="118"/>
      <c r="F50" s="270" t="s">
        <v>169</v>
      </c>
      <c r="G50" s="271"/>
      <c r="H50" s="272"/>
    </row>
    <row r="51" spans="1:8" ht="14.25" x14ac:dyDescent="0.15">
      <c r="A51" s="116" t="s">
        <v>154</v>
      </c>
      <c r="B51" s="117">
        <v>44277</v>
      </c>
      <c r="C51" s="117">
        <v>44277</v>
      </c>
      <c r="D51" s="118"/>
      <c r="E51" s="118"/>
      <c r="F51" s="270" t="s">
        <v>155</v>
      </c>
      <c r="G51" s="271"/>
      <c r="H51" s="272"/>
    </row>
    <row r="52" spans="1:8" ht="14.25" x14ac:dyDescent="0.15">
      <c r="A52" s="110" t="s">
        <v>156</v>
      </c>
      <c r="B52" s="111">
        <v>44284</v>
      </c>
      <c r="C52" s="111">
        <v>44284</v>
      </c>
      <c r="D52" s="112"/>
      <c r="E52" s="112"/>
      <c r="F52" s="267" t="s">
        <v>151</v>
      </c>
      <c r="G52" s="268"/>
      <c r="H52" s="269"/>
    </row>
    <row r="53" spans="1:8" ht="14.25" x14ac:dyDescent="0.15">
      <c r="A53" s="230"/>
      <c r="B53" s="230"/>
      <c r="C53" s="230"/>
      <c r="D53" s="230"/>
      <c r="E53" s="230"/>
      <c r="F53" s="230"/>
      <c r="G53" s="230"/>
      <c r="H53" s="230"/>
    </row>
    <row r="54" spans="1:8" ht="14.25" x14ac:dyDescent="0.15">
      <c r="A54" s="53" t="s">
        <v>81</v>
      </c>
      <c r="B54" s="53"/>
      <c r="C54" s="53"/>
      <c r="D54" s="53"/>
      <c r="E54" s="53"/>
      <c r="F54" s="53"/>
      <c r="G54" s="53"/>
      <c r="H54" s="53"/>
    </row>
    <row r="55" spans="1:8" ht="14.25" customHeight="1" x14ac:dyDescent="0.15">
      <c r="A55" s="230" t="s">
        <v>82</v>
      </c>
      <c r="B55" s="230"/>
      <c r="C55" s="230"/>
      <c r="D55" s="230"/>
      <c r="E55" s="230"/>
      <c r="F55" s="230"/>
      <c r="G55" s="230"/>
      <c r="H55" s="230"/>
    </row>
    <row r="56" spans="1:8" ht="14.25" customHeight="1" x14ac:dyDescent="0.15">
      <c r="A56" s="230" t="s">
        <v>83</v>
      </c>
      <c r="B56" s="230"/>
      <c r="C56" s="230"/>
      <c r="D56" s="230"/>
      <c r="E56" s="230"/>
      <c r="F56" s="230"/>
      <c r="G56" s="230"/>
      <c r="H56" s="230"/>
    </row>
    <row r="57" spans="1:8" ht="14.25" x14ac:dyDescent="0.15">
      <c r="A57" s="223" t="s">
        <v>87</v>
      </c>
      <c r="B57" s="223"/>
      <c r="C57" s="223"/>
      <c r="D57" s="223"/>
      <c r="E57" s="223"/>
      <c r="F57" s="223"/>
      <c r="G57" s="223"/>
      <c r="H57" s="223"/>
    </row>
    <row r="58" spans="1:8" ht="14.25" x14ac:dyDescent="0.15">
      <c r="A58" s="223" t="s">
        <v>84</v>
      </c>
      <c r="B58" s="223"/>
      <c r="C58" s="223"/>
      <c r="D58" s="223"/>
      <c r="E58" s="223"/>
      <c r="F58" s="223"/>
      <c r="G58" s="223"/>
      <c r="H58" s="223"/>
    </row>
  </sheetData>
  <mergeCells count="62"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B36:C36"/>
    <mergeCell ref="E36:F36"/>
    <mergeCell ref="G26:H26"/>
    <mergeCell ref="A27:H27"/>
    <mergeCell ref="G28:H28"/>
    <mergeCell ref="G29:H29"/>
    <mergeCell ref="G30:H30"/>
    <mergeCell ref="G31:H31"/>
    <mergeCell ref="G32:H32"/>
    <mergeCell ref="G33:H33"/>
    <mergeCell ref="A34:H34"/>
    <mergeCell ref="B35:C35"/>
    <mergeCell ref="E35:F35"/>
    <mergeCell ref="B37:C37"/>
    <mergeCell ref="E37:F37"/>
    <mergeCell ref="B38:C38"/>
    <mergeCell ref="E38:F38"/>
    <mergeCell ref="B39:C39"/>
    <mergeCell ref="E39:F39"/>
    <mergeCell ref="F50:H50"/>
    <mergeCell ref="B40:C40"/>
    <mergeCell ref="E40:F40"/>
    <mergeCell ref="A41:H41"/>
    <mergeCell ref="B42:C42"/>
    <mergeCell ref="B43:C43"/>
    <mergeCell ref="B44:C44"/>
    <mergeCell ref="B45:C45"/>
    <mergeCell ref="A46:H46"/>
    <mergeCell ref="F47:H47"/>
    <mergeCell ref="F48:H48"/>
    <mergeCell ref="F49:H49"/>
    <mergeCell ref="A58:H58"/>
    <mergeCell ref="F51:H51"/>
    <mergeCell ref="F52:H52"/>
    <mergeCell ref="A53:H53"/>
    <mergeCell ref="A55:H55"/>
    <mergeCell ref="A56:H56"/>
    <mergeCell ref="A57:H57"/>
  </mergeCells>
  <phoneticPr fontId="23" type="noConversion"/>
  <conditionalFormatting sqref="B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{5875DD9A-E61B-4DE1-A557-7BDC9C6CFB5E}</x14:id>
        </ext>
      </extLst>
    </cfRule>
  </conditionalFormatting>
  <conditionalFormatting sqref="D6:F7">
    <cfRule type="cellIs" dxfId="128" priority="1" operator="lessThan">
      <formula>0.05</formula>
    </cfRule>
    <cfRule type="cellIs" dxfId="127" priority="3" operator="greaterThan">
      <formula>0.15</formula>
    </cfRule>
  </conditionalFormatting>
  <conditionalFormatting sqref="E6:F7">
    <cfRule type="cellIs" dxfId="126" priority="2" operator="between">
      <formula>0.05</formula>
      <formula>0.15</formula>
    </cfRule>
  </conditionalFormatting>
  <conditionalFormatting sqref="C20">
    <cfRule type="containsText" dxfId="125" priority="5" operator="containsText" text="Green">
      <formula>NOT(ISERROR(SEARCH("Green",C20)))</formula>
    </cfRule>
    <cfRule type="containsText" dxfId="124" priority="6" operator="containsText" text="Yellow">
      <formula>NOT(ISERROR(SEARCH("Yellow",C20)))</formula>
    </cfRule>
    <cfRule type="containsText" dxfId="123" priority="7" operator="containsText" text="Red">
      <formula>NOT(ISERROR(SEARCH("Red",C20)))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C11:C19">
    <cfRule type="containsText" dxfId="122" priority="9" operator="containsText" text="Green">
      <formula>NOT(ISERROR(SEARCH("Green",C11)))</formula>
    </cfRule>
    <cfRule type="containsText" dxfId="121" priority="10" operator="containsText" text="Yellow">
      <formula>NOT(ISERROR(SEARCH("Yellow",C11)))</formula>
    </cfRule>
    <cfRule type="containsText" dxfId="120" priority="11" operator="containsText" text="Red">
      <formula>NOT(ISERROR(SEARCH("Red",C11)))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B10:B2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{40A515B4-F99B-4406-B83F-C9B2501A1D47}</x14:id>
        </ext>
      </extLst>
    </cfRule>
  </conditionalFormatting>
  <dataValidations count="3">
    <dataValidation type="list" allowBlank="1" showInputMessage="1" showErrorMessage="1" sqref="E29:E33 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G36:G40 F43:F45">
      <formula1>"Open, Pending, Closed"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75DD9A-E61B-4DE1-A557-7BDC9C6CF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0A515B4-F99B-4406-B83F-C9B2501A1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workbookViewId="0">
      <selection activeCell="A36" sqref="A36:H36"/>
    </sheetView>
  </sheetViews>
  <sheetFormatPr defaultRowHeight="13.5" x14ac:dyDescent="0.15"/>
  <cols>
    <col min="1" max="1" width="12.75" style="52" customWidth="1"/>
    <col min="2" max="2" width="9" style="52"/>
    <col min="3" max="3" width="12.5" style="52" customWidth="1"/>
    <col min="4" max="4" width="9" style="52"/>
    <col min="5" max="5" width="17.375" style="52" customWidth="1"/>
    <col min="6" max="6" width="17.25" style="52" customWidth="1"/>
    <col min="7" max="7" width="14.5" style="52" customWidth="1"/>
    <col min="8" max="16384" width="9" style="52"/>
  </cols>
  <sheetData>
    <row r="1" spans="1:8" ht="14.25" x14ac:dyDescent="0.15">
      <c r="A1" s="252" t="s">
        <v>163</v>
      </c>
      <c r="B1" s="253"/>
      <c r="C1" s="253"/>
      <c r="D1" s="253"/>
      <c r="E1" s="253"/>
      <c r="F1" s="253"/>
      <c r="G1" s="254"/>
      <c r="H1" s="255"/>
    </row>
    <row r="2" spans="1:8" ht="28.5" x14ac:dyDescent="0.15">
      <c r="A2" s="128" t="s">
        <v>32</v>
      </c>
      <c r="B2" s="256" t="s">
        <v>88</v>
      </c>
      <c r="C2" s="257"/>
      <c r="D2" s="128" t="s">
        <v>33</v>
      </c>
      <c r="E2" s="256" t="s">
        <v>10</v>
      </c>
      <c r="F2" s="257"/>
      <c r="G2" s="128" t="s">
        <v>34</v>
      </c>
      <c r="H2" s="54" t="s">
        <v>111</v>
      </c>
    </row>
    <row r="3" spans="1:8" ht="28.5" x14ac:dyDescent="0.15">
      <c r="A3" s="55" t="s">
        <v>35</v>
      </c>
      <c r="B3" s="256"/>
      <c r="C3" s="257"/>
      <c r="D3" s="128" t="s">
        <v>36</v>
      </c>
      <c r="E3" s="258" t="s">
        <v>134</v>
      </c>
      <c r="F3" s="259"/>
      <c r="G3" s="128" t="s">
        <v>37</v>
      </c>
      <c r="H3" s="56">
        <v>44270</v>
      </c>
    </row>
    <row r="4" spans="1:8" ht="14.25" x14ac:dyDescent="0.15">
      <c r="A4" s="249" t="s">
        <v>38</v>
      </c>
      <c r="B4" s="250"/>
      <c r="C4" s="250"/>
      <c r="D4" s="250"/>
      <c r="E4" s="250"/>
      <c r="F4" s="250"/>
      <c r="G4" s="250"/>
      <c r="H4" s="251"/>
    </row>
    <row r="5" spans="1:8" ht="57" x14ac:dyDescent="0.15">
      <c r="A5" s="55" t="s">
        <v>39</v>
      </c>
      <c r="B5" s="128" t="s">
        <v>40</v>
      </c>
      <c r="C5" s="128" t="s">
        <v>41</v>
      </c>
      <c r="D5" s="128" t="s">
        <v>89</v>
      </c>
      <c r="E5" s="128" t="s">
        <v>166</v>
      </c>
      <c r="F5" s="128" t="s">
        <v>43</v>
      </c>
      <c r="G5" s="224" t="s">
        <v>44</v>
      </c>
      <c r="H5" s="226"/>
    </row>
    <row r="6" spans="1:8" ht="14.25" x14ac:dyDescent="0.15">
      <c r="A6" s="57" t="s">
        <v>45</v>
      </c>
      <c r="B6" s="58">
        <v>0.67</v>
      </c>
      <c r="C6" s="58">
        <v>0.67</v>
      </c>
      <c r="D6" s="59">
        <f>B6-C6</f>
        <v>0</v>
      </c>
      <c r="E6" s="59"/>
      <c r="F6" s="59"/>
      <c r="G6" s="246"/>
      <c r="H6" s="247"/>
    </row>
    <row r="7" spans="1:8" ht="14.25" x14ac:dyDescent="0.15">
      <c r="A7" s="60" t="s">
        <v>46</v>
      </c>
      <c r="B7" s="61">
        <v>100</v>
      </c>
      <c r="C7" s="61">
        <v>100</v>
      </c>
      <c r="D7" s="61">
        <f>B7-C7</f>
        <v>0</v>
      </c>
      <c r="E7" s="59">
        <v>0</v>
      </c>
      <c r="F7" s="62">
        <v>0</v>
      </c>
      <c r="G7" s="246"/>
      <c r="H7" s="248"/>
    </row>
    <row r="8" spans="1:8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8" ht="28.5" x14ac:dyDescent="0.15">
      <c r="A9" s="55" t="s">
        <v>47</v>
      </c>
      <c r="B9" s="128" t="s">
        <v>48</v>
      </c>
      <c r="C9" s="128" t="s">
        <v>49</v>
      </c>
      <c r="D9" s="128" t="s">
        <v>50</v>
      </c>
      <c r="E9" s="128" t="s">
        <v>51</v>
      </c>
      <c r="F9" s="125" t="s">
        <v>52</v>
      </c>
      <c r="G9" s="129"/>
      <c r="H9" s="129"/>
    </row>
    <row r="10" spans="1:8" ht="63" hidden="1" x14ac:dyDescent="0.15">
      <c r="A10" s="63" t="s">
        <v>85</v>
      </c>
      <c r="B10" s="64">
        <v>1</v>
      </c>
      <c r="C10" s="127" t="s">
        <v>53</v>
      </c>
      <c r="D10" s="127"/>
      <c r="E10" s="127"/>
      <c r="F10" s="66"/>
      <c r="G10" s="67"/>
      <c r="H10" s="67"/>
    </row>
    <row r="11" spans="1:8" ht="14.25" x14ac:dyDescent="0.2">
      <c r="A11" s="79" t="s">
        <v>113</v>
      </c>
      <c r="B11" s="58">
        <v>1</v>
      </c>
      <c r="C11" s="127" t="s">
        <v>53</v>
      </c>
      <c r="D11" s="72">
        <v>44089</v>
      </c>
      <c r="E11" s="72">
        <v>44089</v>
      </c>
      <c r="F11" s="234"/>
      <c r="G11" s="234"/>
      <c r="H11" s="234"/>
    </row>
    <row r="12" spans="1:8" ht="14.25" x14ac:dyDescent="0.2">
      <c r="A12" s="79" t="s">
        <v>114</v>
      </c>
      <c r="B12" s="58">
        <v>1</v>
      </c>
      <c r="C12" s="127" t="s">
        <v>53</v>
      </c>
      <c r="D12" s="72">
        <v>44104</v>
      </c>
      <c r="E12" s="72">
        <v>44104</v>
      </c>
      <c r="F12" s="234"/>
      <c r="G12" s="234"/>
      <c r="H12" s="234"/>
    </row>
    <row r="13" spans="1:8" ht="14.25" x14ac:dyDescent="0.2">
      <c r="A13" s="79" t="s">
        <v>115</v>
      </c>
      <c r="B13" s="58">
        <v>1</v>
      </c>
      <c r="C13" s="127" t="s">
        <v>53</v>
      </c>
      <c r="D13" s="72">
        <v>44165</v>
      </c>
      <c r="E13" s="72">
        <v>44165</v>
      </c>
      <c r="F13" s="234"/>
      <c r="G13" s="234"/>
      <c r="H13" s="234"/>
    </row>
    <row r="14" spans="1:8" ht="14.25" x14ac:dyDescent="0.2">
      <c r="A14" s="79" t="s">
        <v>116</v>
      </c>
      <c r="B14" s="58">
        <v>1</v>
      </c>
      <c r="C14" s="127" t="s">
        <v>53</v>
      </c>
      <c r="D14" s="72">
        <v>44165</v>
      </c>
      <c r="E14" s="72">
        <v>44165</v>
      </c>
      <c r="F14" s="234"/>
      <c r="G14" s="234"/>
      <c r="H14" s="234"/>
    </row>
    <row r="15" spans="1:8" ht="14.25" x14ac:dyDescent="0.2">
      <c r="A15" s="79" t="s">
        <v>117</v>
      </c>
      <c r="B15" s="58">
        <v>1</v>
      </c>
      <c r="C15" s="127" t="s">
        <v>53</v>
      </c>
      <c r="D15" s="72">
        <v>44285</v>
      </c>
      <c r="E15" s="69"/>
      <c r="F15" s="260"/>
      <c r="G15" s="234"/>
      <c r="H15" s="234"/>
    </row>
    <row r="16" spans="1:8" ht="14.25" x14ac:dyDescent="0.2">
      <c r="A16" s="79" t="s">
        <v>118</v>
      </c>
      <c r="B16" s="58">
        <v>1</v>
      </c>
      <c r="C16" s="127" t="s">
        <v>53</v>
      </c>
      <c r="D16" s="72">
        <v>44285</v>
      </c>
      <c r="E16" s="69"/>
      <c r="F16" s="260"/>
      <c r="G16" s="234"/>
      <c r="H16" s="234"/>
    </row>
    <row r="17" spans="1:8" ht="14.25" x14ac:dyDescent="0.2">
      <c r="A17" s="79" t="s">
        <v>119</v>
      </c>
      <c r="B17" s="58">
        <v>0.6</v>
      </c>
      <c r="C17" s="127" t="s">
        <v>122</v>
      </c>
      <c r="D17" s="72">
        <v>44316</v>
      </c>
      <c r="E17" s="69"/>
      <c r="F17" s="234"/>
      <c r="G17" s="234"/>
      <c r="H17" s="234"/>
    </row>
    <row r="18" spans="1:8" ht="14.25" x14ac:dyDescent="0.2">
      <c r="A18" s="79" t="s">
        <v>120</v>
      </c>
      <c r="B18" s="58">
        <v>0.2</v>
      </c>
      <c r="C18" s="127" t="s">
        <v>122</v>
      </c>
      <c r="D18" s="72">
        <v>44377</v>
      </c>
      <c r="E18" s="69"/>
      <c r="F18" s="234"/>
      <c r="G18" s="234"/>
      <c r="H18" s="234"/>
    </row>
    <row r="19" spans="1:8" ht="14.25" x14ac:dyDescent="0.2">
      <c r="A19" s="79" t="s">
        <v>121</v>
      </c>
      <c r="B19" s="58">
        <v>0</v>
      </c>
      <c r="C19" s="127" t="s">
        <v>122</v>
      </c>
      <c r="D19" s="72">
        <v>44438</v>
      </c>
      <c r="E19" s="69"/>
      <c r="F19" s="234"/>
      <c r="G19" s="234"/>
      <c r="H19" s="234"/>
    </row>
    <row r="20" spans="1:8" ht="39" thickBot="1" x14ac:dyDescent="0.2">
      <c r="A20" s="80" t="s">
        <v>23</v>
      </c>
      <c r="B20" s="58">
        <v>0</v>
      </c>
      <c r="C20" s="127" t="s">
        <v>53</v>
      </c>
      <c r="D20" s="72">
        <v>44454</v>
      </c>
      <c r="E20" s="68"/>
      <c r="F20" s="260" t="s">
        <v>136</v>
      </c>
      <c r="G20" s="234"/>
      <c r="H20" s="234"/>
    </row>
    <row r="21" spans="1:8" ht="14.25" x14ac:dyDescent="0.15">
      <c r="A21" s="243" t="s">
        <v>54</v>
      </c>
      <c r="B21" s="244"/>
      <c r="C21" s="244"/>
      <c r="D21" s="244"/>
      <c r="E21" s="244"/>
      <c r="F21" s="244"/>
      <c r="G21" s="244"/>
      <c r="H21" s="245"/>
    </row>
    <row r="22" spans="1:8" ht="28.5" x14ac:dyDescent="0.15">
      <c r="A22" s="55" t="s">
        <v>55</v>
      </c>
      <c r="B22" s="128" t="s">
        <v>56</v>
      </c>
      <c r="C22" s="128" t="s">
        <v>57</v>
      </c>
      <c r="D22" s="128" t="s">
        <v>58</v>
      </c>
      <c r="E22" s="128" t="s">
        <v>86</v>
      </c>
      <c r="F22" s="128" t="s">
        <v>59</v>
      </c>
      <c r="G22" s="224" t="s">
        <v>60</v>
      </c>
      <c r="H22" s="236"/>
    </row>
    <row r="23" spans="1:8" ht="58.5" customHeight="1" x14ac:dyDescent="0.15">
      <c r="A23" s="70" t="s">
        <v>161</v>
      </c>
      <c r="B23" s="71" t="s">
        <v>157</v>
      </c>
      <c r="C23" s="87">
        <v>44292</v>
      </c>
      <c r="D23" s="87">
        <v>44295</v>
      </c>
      <c r="E23" s="73">
        <v>1</v>
      </c>
      <c r="F23" s="61" t="s">
        <v>125</v>
      </c>
      <c r="G23" s="237"/>
      <c r="H23" s="238"/>
    </row>
    <row r="24" spans="1:8" ht="42.75" x14ac:dyDescent="0.15">
      <c r="A24" s="70">
        <v>2</v>
      </c>
      <c r="B24" s="71" t="s">
        <v>158</v>
      </c>
      <c r="C24" s="87">
        <v>44292</v>
      </c>
      <c r="D24" s="87">
        <v>44295</v>
      </c>
      <c r="E24" s="73">
        <v>1</v>
      </c>
      <c r="F24" s="61" t="s">
        <v>126</v>
      </c>
      <c r="G24" s="238"/>
      <c r="H24" s="238"/>
    </row>
    <row r="25" spans="1:8" ht="85.5" x14ac:dyDescent="0.15">
      <c r="A25" s="70">
        <v>3</v>
      </c>
      <c r="B25" s="71" t="s">
        <v>159</v>
      </c>
      <c r="C25" s="87">
        <v>44292</v>
      </c>
      <c r="D25" s="87">
        <v>44295</v>
      </c>
      <c r="E25" s="73">
        <v>1</v>
      </c>
      <c r="F25" s="61" t="s">
        <v>125</v>
      </c>
      <c r="G25" s="85"/>
      <c r="H25" s="86"/>
    </row>
    <row r="26" spans="1:8" ht="71.25" x14ac:dyDescent="0.15">
      <c r="A26" s="70">
        <v>4</v>
      </c>
      <c r="B26" s="71" t="s">
        <v>160</v>
      </c>
      <c r="C26" s="87">
        <v>44292</v>
      </c>
      <c r="D26" s="87">
        <v>44295</v>
      </c>
      <c r="E26" s="73">
        <v>1</v>
      </c>
      <c r="F26" s="61" t="s">
        <v>126</v>
      </c>
      <c r="G26" s="238"/>
      <c r="H26" s="238"/>
    </row>
    <row r="27" spans="1:8" ht="14.25" x14ac:dyDescent="0.15">
      <c r="A27" s="239" t="s">
        <v>61</v>
      </c>
      <c r="B27" s="240"/>
      <c r="C27" s="240"/>
      <c r="D27" s="240"/>
      <c r="E27" s="240"/>
      <c r="F27" s="240"/>
      <c r="G27" s="240"/>
      <c r="H27" s="241"/>
    </row>
    <row r="28" spans="1:8" ht="28.5" x14ac:dyDescent="0.15">
      <c r="A28" s="55" t="s">
        <v>55</v>
      </c>
      <c r="B28" s="128" t="s">
        <v>56</v>
      </c>
      <c r="C28" s="128" t="s">
        <v>57</v>
      </c>
      <c r="D28" s="128" t="s">
        <v>58</v>
      </c>
      <c r="E28" s="128" t="s">
        <v>86</v>
      </c>
      <c r="F28" s="128" t="s">
        <v>59</v>
      </c>
      <c r="G28" s="235" t="s">
        <v>62</v>
      </c>
      <c r="H28" s="235"/>
    </row>
    <row r="29" spans="1:8" ht="57" x14ac:dyDescent="0.15">
      <c r="A29" s="70" t="s">
        <v>161</v>
      </c>
      <c r="B29" s="71" t="s">
        <v>157</v>
      </c>
      <c r="C29" s="87">
        <v>44298</v>
      </c>
      <c r="D29" s="87">
        <v>44302</v>
      </c>
      <c r="E29" s="73">
        <v>0</v>
      </c>
      <c r="F29" s="61" t="s">
        <v>125</v>
      </c>
      <c r="G29" s="238"/>
      <c r="H29" s="238"/>
    </row>
    <row r="30" spans="1:8" ht="42.75" x14ac:dyDescent="0.15">
      <c r="A30" s="70">
        <v>2</v>
      </c>
      <c r="B30" s="71" t="s">
        <v>158</v>
      </c>
      <c r="C30" s="87">
        <v>44298</v>
      </c>
      <c r="D30" s="87">
        <v>44302</v>
      </c>
      <c r="E30" s="73">
        <v>0</v>
      </c>
      <c r="F30" s="61" t="s">
        <v>126</v>
      </c>
      <c r="G30" s="238"/>
      <c r="H30" s="238"/>
    </row>
    <row r="31" spans="1:8" ht="85.5" x14ac:dyDescent="0.15">
      <c r="A31" s="70">
        <v>3</v>
      </c>
      <c r="B31" s="71" t="s">
        <v>167</v>
      </c>
      <c r="C31" s="87">
        <v>44298</v>
      </c>
      <c r="D31" s="87">
        <v>44302</v>
      </c>
      <c r="E31" s="73">
        <v>0</v>
      </c>
      <c r="F31" s="61" t="s">
        <v>125</v>
      </c>
      <c r="G31" s="238"/>
      <c r="H31" s="238"/>
    </row>
    <row r="32" spans="1:8" ht="71.25" x14ac:dyDescent="0.15">
      <c r="A32" s="70">
        <v>4</v>
      </c>
      <c r="B32" s="71" t="s">
        <v>168</v>
      </c>
      <c r="C32" s="87">
        <v>44298</v>
      </c>
      <c r="D32" s="87">
        <v>44302</v>
      </c>
      <c r="E32" s="73">
        <v>0</v>
      </c>
      <c r="F32" s="61" t="s">
        <v>126</v>
      </c>
      <c r="G32" s="242"/>
      <c r="H32" s="238"/>
    </row>
    <row r="33" spans="1:8" ht="14.25" x14ac:dyDescent="0.15">
      <c r="A33" s="70"/>
      <c r="B33" s="71"/>
      <c r="C33" s="72"/>
      <c r="D33" s="72"/>
      <c r="E33" s="73"/>
      <c r="F33" s="61"/>
      <c r="G33" s="238"/>
      <c r="H33" s="238"/>
    </row>
    <row r="34" spans="1:8" ht="14.25" x14ac:dyDescent="0.15">
      <c r="A34" s="231" t="s">
        <v>63</v>
      </c>
      <c r="B34" s="232"/>
      <c r="C34" s="232"/>
      <c r="D34" s="232"/>
      <c r="E34" s="232"/>
      <c r="F34" s="232"/>
      <c r="G34" s="232"/>
      <c r="H34" s="233"/>
    </row>
    <row r="35" spans="1:8" ht="42.75" x14ac:dyDescent="0.15">
      <c r="A35" s="55" t="s">
        <v>64</v>
      </c>
      <c r="B35" s="235" t="s">
        <v>65</v>
      </c>
      <c r="C35" s="235"/>
      <c r="D35" s="128" t="s">
        <v>66</v>
      </c>
      <c r="E35" s="235" t="s">
        <v>67</v>
      </c>
      <c r="F35" s="235"/>
      <c r="G35" s="128" t="s">
        <v>68</v>
      </c>
      <c r="H35" s="74" t="s">
        <v>69</v>
      </c>
    </row>
    <row r="36" spans="1:8" ht="109.5" customHeight="1" x14ac:dyDescent="0.15">
      <c r="A36" s="102">
        <v>1</v>
      </c>
      <c r="B36" s="261" t="s">
        <v>170</v>
      </c>
      <c r="C36" s="262"/>
      <c r="D36" s="130" t="s">
        <v>138</v>
      </c>
      <c r="E36" s="262" t="s">
        <v>171</v>
      </c>
      <c r="F36" s="262"/>
      <c r="G36" s="104" t="s">
        <v>140</v>
      </c>
      <c r="H36" s="105">
        <v>44316</v>
      </c>
    </row>
    <row r="37" spans="1:8" ht="14.25" x14ac:dyDescent="0.15">
      <c r="A37" s="70"/>
      <c r="B37" s="234"/>
      <c r="C37" s="234"/>
      <c r="D37" s="126"/>
      <c r="E37" s="234"/>
      <c r="F37" s="234"/>
      <c r="G37" s="75"/>
      <c r="H37" s="72"/>
    </row>
    <row r="38" spans="1:8" ht="14.25" x14ac:dyDescent="0.15">
      <c r="A38" s="70"/>
      <c r="B38" s="234"/>
      <c r="C38" s="234"/>
      <c r="D38" s="126"/>
      <c r="E38" s="234"/>
      <c r="F38" s="234"/>
      <c r="G38" s="75"/>
      <c r="H38" s="76"/>
    </row>
    <row r="39" spans="1:8" ht="14.25" x14ac:dyDescent="0.15">
      <c r="A39" s="70"/>
      <c r="B39" s="234"/>
      <c r="C39" s="234"/>
      <c r="D39" s="126"/>
      <c r="E39" s="234"/>
      <c r="F39" s="234"/>
      <c r="G39" s="75"/>
      <c r="H39" s="76"/>
    </row>
    <row r="40" spans="1:8" ht="14.25" x14ac:dyDescent="0.15">
      <c r="A40" s="70"/>
      <c r="B40" s="234"/>
      <c r="C40" s="234"/>
      <c r="D40" s="126"/>
      <c r="E40" s="234"/>
      <c r="F40" s="234"/>
      <c r="G40" s="75"/>
      <c r="H40" s="76"/>
    </row>
    <row r="41" spans="1:8" ht="14.25" x14ac:dyDescent="0.15">
      <c r="A41" s="231" t="s">
        <v>70</v>
      </c>
      <c r="B41" s="232"/>
      <c r="C41" s="232"/>
      <c r="D41" s="232"/>
      <c r="E41" s="232"/>
      <c r="F41" s="232"/>
      <c r="G41" s="232"/>
      <c r="H41" s="233"/>
    </row>
    <row r="42" spans="1:8" ht="28.5" x14ac:dyDescent="0.15">
      <c r="A42" s="55" t="s">
        <v>71</v>
      </c>
      <c r="B42" s="235" t="s">
        <v>72</v>
      </c>
      <c r="C42" s="235"/>
      <c r="D42" s="128" t="s">
        <v>73</v>
      </c>
      <c r="E42" s="77" t="s">
        <v>67</v>
      </c>
      <c r="F42" s="74" t="s">
        <v>68</v>
      </c>
      <c r="G42" s="128" t="s">
        <v>59</v>
      </c>
      <c r="H42" s="74" t="s">
        <v>74</v>
      </c>
    </row>
    <row r="43" spans="1:8" ht="86.25" customHeight="1" x14ac:dyDescent="0.15">
      <c r="A43" s="102">
        <v>1</v>
      </c>
      <c r="B43" s="263" t="s">
        <v>141</v>
      </c>
      <c r="C43" s="262"/>
      <c r="D43" s="106" t="s">
        <v>142</v>
      </c>
      <c r="E43" s="107" t="s">
        <v>143</v>
      </c>
      <c r="F43" s="108" t="s">
        <v>140</v>
      </c>
      <c r="G43" s="109" t="s">
        <v>144</v>
      </c>
      <c r="H43" s="105">
        <v>44316</v>
      </c>
    </row>
    <row r="44" spans="1:8" ht="93" customHeight="1" x14ac:dyDescent="0.15">
      <c r="A44" s="102"/>
      <c r="B44" s="261"/>
      <c r="C44" s="262"/>
      <c r="D44" s="106"/>
      <c r="E44" s="107"/>
      <c r="F44" s="108"/>
      <c r="G44" s="109"/>
      <c r="H44" s="105"/>
    </row>
    <row r="45" spans="1:8" ht="14.25" x14ac:dyDescent="0.15">
      <c r="A45" s="70"/>
      <c r="B45" s="234"/>
      <c r="C45" s="234"/>
      <c r="D45" s="61"/>
      <c r="E45" s="71"/>
      <c r="F45" s="54"/>
      <c r="G45" s="61"/>
      <c r="H45" s="54"/>
    </row>
    <row r="46" spans="1:8" ht="14.25" x14ac:dyDescent="0.15">
      <c r="A46" s="231" t="s">
        <v>75</v>
      </c>
      <c r="B46" s="232"/>
      <c r="C46" s="232"/>
      <c r="D46" s="232"/>
      <c r="E46" s="232"/>
      <c r="F46" s="232"/>
      <c r="G46" s="232"/>
      <c r="H46" s="233"/>
    </row>
    <row r="47" spans="1:8" ht="42.75" x14ac:dyDescent="0.15">
      <c r="A47" s="55" t="s">
        <v>25</v>
      </c>
      <c r="B47" s="77" t="s">
        <v>76</v>
      </c>
      <c r="C47" s="77" t="s">
        <v>77</v>
      </c>
      <c r="D47" s="77" t="s">
        <v>78</v>
      </c>
      <c r="E47" s="128" t="s">
        <v>79</v>
      </c>
      <c r="F47" s="224" t="s">
        <v>80</v>
      </c>
      <c r="G47" s="225"/>
      <c r="H47" s="226"/>
    </row>
    <row r="48" spans="1:8" ht="14.25" x14ac:dyDescent="0.15">
      <c r="A48" s="116" t="s">
        <v>149</v>
      </c>
      <c r="B48" s="117">
        <v>44277</v>
      </c>
      <c r="C48" s="117">
        <v>44277</v>
      </c>
      <c r="D48" s="118"/>
      <c r="E48" s="118"/>
      <c r="F48" s="270" t="s">
        <v>151</v>
      </c>
      <c r="G48" s="271"/>
      <c r="H48" s="272"/>
    </row>
    <row r="49" spans="1:8" ht="14.25" x14ac:dyDescent="0.15">
      <c r="A49" s="116" t="s">
        <v>152</v>
      </c>
      <c r="B49" s="117">
        <v>44277</v>
      </c>
      <c r="C49" s="117">
        <v>44277</v>
      </c>
      <c r="D49" s="118"/>
      <c r="E49" s="118"/>
      <c r="F49" s="270" t="s">
        <v>151</v>
      </c>
      <c r="G49" s="271"/>
      <c r="H49" s="272"/>
    </row>
    <row r="50" spans="1:8" ht="30.75" customHeight="1" x14ac:dyDescent="0.15">
      <c r="A50" s="116" t="s">
        <v>153</v>
      </c>
      <c r="B50" s="117">
        <v>44277</v>
      </c>
      <c r="C50" s="117">
        <v>44277</v>
      </c>
      <c r="D50" s="118"/>
      <c r="E50" s="118"/>
      <c r="F50" s="270" t="s">
        <v>169</v>
      </c>
      <c r="G50" s="271"/>
      <c r="H50" s="272"/>
    </row>
    <row r="51" spans="1:8" ht="14.25" x14ac:dyDescent="0.15">
      <c r="A51" s="116" t="s">
        <v>154</v>
      </c>
      <c r="B51" s="117">
        <v>44277</v>
      </c>
      <c r="C51" s="117">
        <v>44277</v>
      </c>
      <c r="D51" s="118"/>
      <c r="E51" s="118"/>
      <c r="F51" s="270" t="s">
        <v>155</v>
      </c>
      <c r="G51" s="271"/>
      <c r="H51" s="272"/>
    </row>
    <row r="52" spans="1:8" ht="14.25" x14ac:dyDescent="0.15">
      <c r="A52" s="110" t="s">
        <v>156</v>
      </c>
      <c r="B52" s="111">
        <v>44284</v>
      </c>
      <c r="C52" s="111">
        <v>44284</v>
      </c>
      <c r="D52" s="112"/>
      <c r="E52" s="112"/>
      <c r="F52" s="267" t="s">
        <v>151</v>
      </c>
      <c r="G52" s="268"/>
      <c r="H52" s="269"/>
    </row>
    <row r="53" spans="1:8" ht="14.25" x14ac:dyDescent="0.15">
      <c r="A53" s="230"/>
      <c r="B53" s="230"/>
      <c r="C53" s="230"/>
      <c r="D53" s="230"/>
      <c r="E53" s="230"/>
      <c r="F53" s="230"/>
      <c r="G53" s="230"/>
      <c r="H53" s="230"/>
    </row>
    <row r="54" spans="1:8" ht="14.25" x14ac:dyDescent="0.15">
      <c r="A54" s="53" t="s">
        <v>81</v>
      </c>
      <c r="B54" s="53"/>
      <c r="C54" s="53"/>
      <c r="D54" s="53"/>
      <c r="E54" s="53"/>
      <c r="F54" s="53"/>
      <c r="G54" s="53"/>
      <c r="H54" s="53"/>
    </row>
    <row r="55" spans="1:8" ht="14.25" customHeight="1" x14ac:dyDescent="0.15">
      <c r="A55" s="230" t="s">
        <v>82</v>
      </c>
      <c r="B55" s="230"/>
      <c r="C55" s="230"/>
      <c r="D55" s="230"/>
      <c r="E55" s="230"/>
      <c r="F55" s="230"/>
      <c r="G55" s="230"/>
      <c r="H55" s="230"/>
    </row>
    <row r="56" spans="1:8" ht="14.25" customHeight="1" x14ac:dyDescent="0.15">
      <c r="A56" s="230" t="s">
        <v>83</v>
      </c>
      <c r="B56" s="230"/>
      <c r="C56" s="230"/>
      <c r="D56" s="230"/>
      <c r="E56" s="230"/>
      <c r="F56" s="230"/>
      <c r="G56" s="230"/>
      <c r="H56" s="230"/>
    </row>
    <row r="57" spans="1:8" ht="14.25" x14ac:dyDescent="0.15">
      <c r="A57" s="223" t="s">
        <v>87</v>
      </c>
      <c r="B57" s="223"/>
      <c r="C57" s="223"/>
      <c r="D57" s="223"/>
      <c r="E57" s="223"/>
      <c r="F57" s="223"/>
      <c r="G57" s="223"/>
      <c r="H57" s="223"/>
    </row>
    <row r="58" spans="1:8" ht="14.25" x14ac:dyDescent="0.15">
      <c r="A58" s="223" t="s">
        <v>84</v>
      </c>
      <c r="B58" s="223"/>
      <c r="C58" s="223"/>
      <c r="D58" s="223"/>
      <c r="E58" s="223"/>
      <c r="F58" s="223"/>
      <c r="G58" s="223"/>
      <c r="H58" s="223"/>
    </row>
  </sheetData>
  <mergeCells count="62">
    <mergeCell ref="A58:H58"/>
    <mergeCell ref="F51:H51"/>
    <mergeCell ref="F52:H52"/>
    <mergeCell ref="A53:H53"/>
    <mergeCell ref="A55:H55"/>
    <mergeCell ref="A56:H56"/>
    <mergeCell ref="A57:H57"/>
    <mergeCell ref="F50:H50"/>
    <mergeCell ref="B40:C40"/>
    <mergeCell ref="E40:F40"/>
    <mergeCell ref="A41:H41"/>
    <mergeCell ref="B42:C42"/>
    <mergeCell ref="B43:C43"/>
    <mergeCell ref="B44:C44"/>
    <mergeCell ref="B45:C45"/>
    <mergeCell ref="A46:H46"/>
    <mergeCell ref="F47:H47"/>
    <mergeCell ref="F48:H48"/>
    <mergeCell ref="F49:H49"/>
    <mergeCell ref="B37:C37"/>
    <mergeCell ref="E37:F37"/>
    <mergeCell ref="B38:C38"/>
    <mergeCell ref="E38:F38"/>
    <mergeCell ref="B39:C39"/>
    <mergeCell ref="E39:F39"/>
    <mergeCell ref="B36:C36"/>
    <mergeCell ref="E36:F36"/>
    <mergeCell ref="G26:H26"/>
    <mergeCell ref="A27:H27"/>
    <mergeCell ref="G28:H28"/>
    <mergeCell ref="G29:H29"/>
    <mergeCell ref="G30:H30"/>
    <mergeCell ref="G31:H31"/>
    <mergeCell ref="G32:H32"/>
    <mergeCell ref="G33:H33"/>
    <mergeCell ref="A34:H34"/>
    <mergeCell ref="B35:C35"/>
    <mergeCell ref="E35:F35"/>
    <mergeCell ref="G24:H24"/>
    <mergeCell ref="F13:H13"/>
    <mergeCell ref="F14:H14"/>
    <mergeCell ref="F15:H15"/>
    <mergeCell ref="F16:H16"/>
    <mergeCell ref="F17:H17"/>
    <mergeCell ref="F18:H18"/>
    <mergeCell ref="F19:H19"/>
    <mergeCell ref="F20:H20"/>
    <mergeCell ref="A21:H21"/>
    <mergeCell ref="G22:H22"/>
    <mergeCell ref="G23:H23"/>
    <mergeCell ref="F12:H12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A8:H8"/>
    <mergeCell ref="F11:H11"/>
  </mergeCells>
  <phoneticPr fontId="23" type="noConversion"/>
  <conditionalFormatting sqref="B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{18D3FB33-8A4D-4625-AC3C-3606FC290F1E}</x14:id>
        </ext>
      </extLst>
    </cfRule>
  </conditionalFormatting>
  <conditionalFormatting sqref="D6:F7">
    <cfRule type="cellIs" dxfId="119" priority="1" operator="lessThan">
      <formula>0.05</formula>
    </cfRule>
    <cfRule type="cellIs" dxfId="118" priority="3" operator="greaterThan">
      <formula>0.15</formula>
    </cfRule>
  </conditionalFormatting>
  <conditionalFormatting sqref="E6:F7">
    <cfRule type="cellIs" dxfId="117" priority="2" operator="between">
      <formula>0.05</formula>
      <formula>0.15</formula>
    </cfRule>
  </conditionalFormatting>
  <conditionalFormatting sqref="C20">
    <cfRule type="containsText" dxfId="116" priority="5" operator="containsText" text="Green">
      <formula>NOT(ISERROR(SEARCH("Green",C20)))</formula>
    </cfRule>
    <cfRule type="containsText" dxfId="115" priority="6" operator="containsText" text="Yellow">
      <formula>NOT(ISERROR(SEARCH("Yellow",C20)))</formula>
    </cfRule>
    <cfRule type="containsText" dxfId="114" priority="7" operator="containsText" text="Red">
      <formula>NOT(ISERROR(SEARCH("Red",C20)))</formula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C11:C19">
    <cfRule type="containsText" dxfId="113" priority="9" operator="containsText" text="Green">
      <formula>NOT(ISERROR(SEARCH("Green",C11)))</formula>
    </cfRule>
    <cfRule type="containsText" dxfId="112" priority="10" operator="containsText" text="Yellow">
      <formula>NOT(ISERROR(SEARCH("Yellow",C11)))</formula>
    </cfRule>
    <cfRule type="containsText" dxfId="111" priority="11" operator="containsText" text="Red">
      <formula>NOT(ISERROR(SEARCH("Red",C11)))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B10:B2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{C938FCA5-5EC1-4C9A-A394-0AF8CE3D65BE}</x14:id>
        </ext>
      </extLst>
    </cfRule>
  </conditionalFormatting>
  <dataValidations count="3">
    <dataValidation type="list" allowBlank="1" showInputMessage="1" showErrorMessage="1" sqref="G36:G40 F43:F45">
      <formula1>"Open, Pending, Closed"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E29:E33 E23:E26">
      <formula1>"0%, 100%"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3FB33-8A4D-4625-AC3C-3606FC290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C938FCA5-5EC1-4C9A-A394-0AF8CE3D6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9"/>
  <sheetViews>
    <sheetView topLeftCell="A32" workbookViewId="0">
      <selection activeCell="K6" sqref="K6"/>
    </sheetView>
  </sheetViews>
  <sheetFormatPr defaultRowHeight="13.5" x14ac:dyDescent="0.15"/>
  <cols>
    <col min="1" max="1" width="24.375" customWidth="1"/>
    <col min="2" max="2" width="12.5" customWidth="1"/>
    <col min="3" max="3" width="14.875" customWidth="1"/>
    <col min="5" max="5" width="21.375" customWidth="1"/>
    <col min="6" max="6" width="20.25" customWidth="1"/>
    <col min="7" max="7" width="12.25" customWidth="1"/>
    <col min="8" max="8" width="14.5" customWidth="1"/>
  </cols>
  <sheetData>
    <row r="1" spans="1:15" s="136" customFormat="1" ht="26.25" customHeight="1" x14ac:dyDescent="0.15">
      <c r="A1" s="273" t="s">
        <v>172</v>
      </c>
      <c r="B1" s="274"/>
      <c r="C1" s="274"/>
      <c r="D1" s="274"/>
      <c r="E1" s="274"/>
      <c r="F1" s="274"/>
      <c r="G1" s="275"/>
      <c r="H1" s="276"/>
    </row>
    <row r="2" spans="1:15" s="136" customFormat="1" ht="28.5" x14ac:dyDescent="0.15">
      <c r="A2" s="128" t="s">
        <v>32</v>
      </c>
      <c r="B2" s="256" t="s">
        <v>88</v>
      </c>
      <c r="C2" s="257"/>
      <c r="D2" s="128" t="s">
        <v>33</v>
      </c>
      <c r="E2" s="256" t="s">
        <v>10</v>
      </c>
      <c r="F2" s="257"/>
      <c r="G2" s="128" t="s">
        <v>34</v>
      </c>
      <c r="H2" s="54" t="s">
        <v>111</v>
      </c>
    </row>
    <row r="3" spans="1:15" s="136" customFormat="1" ht="25.5" customHeight="1" x14ac:dyDescent="0.15">
      <c r="A3" s="55" t="s">
        <v>35</v>
      </c>
      <c r="B3" s="256"/>
      <c r="C3" s="257"/>
      <c r="D3" s="128" t="s">
        <v>36</v>
      </c>
      <c r="E3" s="258" t="s">
        <v>134</v>
      </c>
      <c r="F3" s="259"/>
      <c r="G3" s="128" t="s">
        <v>37</v>
      </c>
      <c r="H3" s="56">
        <v>44311</v>
      </c>
    </row>
    <row r="4" spans="1:15" s="136" customFormat="1" ht="12.75" x14ac:dyDescent="0.15">
      <c r="A4" s="277" t="s">
        <v>38</v>
      </c>
      <c r="B4" s="278"/>
      <c r="C4" s="278"/>
      <c r="D4" s="278"/>
      <c r="E4" s="278"/>
      <c r="F4" s="278"/>
      <c r="G4" s="278"/>
      <c r="H4" s="279"/>
    </row>
    <row r="5" spans="1:15" s="136" customFormat="1" ht="54" customHeight="1" x14ac:dyDescent="0.15">
      <c r="A5" s="139" t="s">
        <v>39</v>
      </c>
      <c r="B5" s="137" t="s">
        <v>40</v>
      </c>
      <c r="C5" s="137" t="s">
        <v>41</v>
      </c>
      <c r="D5" s="137" t="s">
        <v>173</v>
      </c>
      <c r="E5" s="137" t="s">
        <v>174</v>
      </c>
      <c r="F5" s="137" t="s">
        <v>175</v>
      </c>
      <c r="G5" s="280" t="s">
        <v>176</v>
      </c>
      <c r="H5" s="281"/>
    </row>
    <row r="6" spans="1:15" s="136" customFormat="1" ht="48" customHeight="1" x14ac:dyDescent="0.15">
      <c r="A6" s="140" t="s">
        <v>45</v>
      </c>
      <c r="B6" s="141">
        <v>0.7</v>
      </c>
      <c r="C6" s="141">
        <v>0.7</v>
      </c>
      <c r="D6" s="142">
        <f>B6-C6</f>
        <v>0</v>
      </c>
      <c r="E6" s="141">
        <v>0.72</v>
      </c>
      <c r="F6" s="141">
        <v>0.02</v>
      </c>
      <c r="G6" s="282"/>
      <c r="H6" s="283"/>
      <c r="N6" s="143"/>
      <c r="O6" s="143"/>
    </row>
    <row r="7" spans="1:15" s="136" customFormat="1" ht="44.25" customHeight="1" x14ac:dyDescent="0.15">
      <c r="A7" s="144" t="s">
        <v>46</v>
      </c>
      <c r="B7" s="145">
        <v>15</v>
      </c>
      <c r="C7" s="145">
        <v>15</v>
      </c>
      <c r="D7" s="145">
        <f>B7-C7</f>
        <v>0</v>
      </c>
      <c r="E7" s="145">
        <v>25</v>
      </c>
      <c r="F7" s="145" t="s">
        <v>177</v>
      </c>
      <c r="G7" s="282"/>
      <c r="H7" s="284"/>
      <c r="N7" s="143"/>
      <c r="O7" s="143"/>
    </row>
    <row r="8" spans="1:15" s="52" customFormat="1" ht="14.25" x14ac:dyDescent="0.15">
      <c r="A8" s="249" t="s">
        <v>47</v>
      </c>
      <c r="B8" s="250"/>
      <c r="C8" s="250"/>
      <c r="D8" s="250"/>
      <c r="E8" s="250"/>
      <c r="F8" s="250"/>
      <c r="G8" s="250"/>
      <c r="H8" s="251"/>
    </row>
    <row r="9" spans="1:15" s="52" customFormat="1" ht="28.5" x14ac:dyDescent="0.15">
      <c r="A9" s="55" t="s">
        <v>47</v>
      </c>
      <c r="B9" s="128" t="s">
        <v>48</v>
      </c>
      <c r="C9" s="128" t="s">
        <v>49</v>
      </c>
      <c r="D9" s="128" t="s">
        <v>50</v>
      </c>
      <c r="E9" s="128" t="s">
        <v>51</v>
      </c>
      <c r="F9" s="125" t="s">
        <v>52</v>
      </c>
      <c r="G9" s="129"/>
      <c r="H9" s="129"/>
    </row>
    <row r="10" spans="1:15" s="52" customFormat="1" ht="47.25" hidden="1" x14ac:dyDescent="0.15">
      <c r="A10" s="63" t="s">
        <v>85</v>
      </c>
      <c r="B10" s="64">
        <v>1</v>
      </c>
      <c r="C10" s="127" t="s">
        <v>53</v>
      </c>
      <c r="D10" s="127"/>
      <c r="E10" s="127"/>
      <c r="F10" s="66"/>
      <c r="G10" s="67"/>
      <c r="H10" s="67"/>
    </row>
    <row r="11" spans="1:15" s="52" customFormat="1" ht="14.25" x14ac:dyDescent="0.2">
      <c r="A11" s="79" t="s">
        <v>113</v>
      </c>
      <c r="B11" s="58">
        <v>1</v>
      </c>
      <c r="C11" s="127" t="s">
        <v>53</v>
      </c>
      <c r="D11" s="72">
        <v>44089</v>
      </c>
      <c r="E11" s="72">
        <v>44089</v>
      </c>
      <c r="F11" s="234"/>
      <c r="G11" s="234"/>
      <c r="H11" s="234"/>
    </row>
    <row r="12" spans="1:15" s="52" customFormat="1" ht="14.25" x14ac:dyDescent="0.2">
      <c r="A12" s="79" t="s">
        <v>114</v>
      </c>
      <c r="B12" s="58">
        <v>1</v>
      </c>
      <c r="C12" s="127" t="s">
        <v>53</v>
      </c>
      <c r="D12" s="72">
        <v>44104</v>
      </c>
      <c r="E12" s="72">
        <v>44104</v>
      </c>
      <c r="F12" s="234"/>
      <c r="G12" s="234"/>
      <c r="H12" s="234"/>
    </row>
    <row r="13" spans="1:15" s="52" customFormat="1" ht="14.25" x14ac:dyDescent="0.2">
      <c r="A13" s="79" t="s">
        <v>115</v>
      </c>
      <c r="B13" s="58">
        <v>1</v>
      </c>
      <c r="C13" s="127" t="s">
        <v>53</v>
      </c>
      <c r="D13" s="72">
        <v>44165</v>
      </c>
      <c r="E13" s="72">
        <v>44165</v>
      </c>
      <c r="F13" s="234"/>
      <c r="G13" s="234"/>
      <c r="H13" s="234"/>
    </row>
    <row r="14" spans="1:15" s="52" customFormat="1" ht="14.25" x14ac:dyDescent="0.2">
      <c r="A14" s="79" t="s">
        <v>116</v>
      </c>
      <c r="B14" s="58">
        <v>1</v>
      </c>
      <c r="C14" s="127" t="s">
        <v>53</v>
      </c>
      <c r="D14" s="72">
        <v>44165</v>
      </c>
      <c r="E14" s="72">
        <v>44165</v>
      </c>
      <c r="F14" s="234"/>
      <c r="G14" s="234"/>
      <c r="H14" s="234"/>
    </row>
    <row r="15" spans="1:15" s="52" customFormat="1" ht="14.25" x14ac:dyDescent="0.2">
      <c r="A15" s="79" t="s">
        <v>117</v>
      </c>
      <c r="B15" s="58">
        <v>1</v>
      </c>
      <c r="C15" s="127" t="s">
        <v>53</v>
      </c>
      <c r="D15" s="72">
        <v>44285</v>
      </c>
      <c r="E15" s="69"/>
      <c r="F15" s="260"/>
      <c r="G15" s="234"/>
      <c r="H15" s="234"/>
    </row>
    <row r="16" spans="1:15" s="52" customFormat="1" ht="14.25" x14ac:dyDescent="0.2">
      <c r="A16" s="79" t="s">
        <v>118</v>
      </c>
      <c r="B16" s="58">
        <v>1</v>
      </c>
      <c r="C16" s="127" t="s">
        <v>53</v>
      </c>
      <c r="D16" s="72">
        <v>44285</v>
      </c>
      <c r="E16" s="69"/>
      <c r="F16" s="260"/>
      <c r="G16" s="234"/>
      <c r="H16" s="234"/>
    </row>
    <row r="17" spans="1:8" s="52" customFormat="1" ht="14.25" x14ac:dyDescent="0.2">
      <c r="A17" s="79" t="s">
        <v>119</v>
      </c>
      <c r="B17" s="58">
        <v>0.7</v>
      </c>
      <c r="C17" s="127" t="s">
        <v>122</v>
      </c>
      <c r="D17" s="72">
        <v>44316</v>
      </c>
      <c r="E17" s="69"/>
      <c r="F17" s="234"/>
      <c r="G17" s="234"/>
      <c r="H17" s="234"/>
    </row>
    <row r="18" spans="1:8" s="52" customFormat="1" ht="14.25" x14ac:dyDescent="0.2">
      <c r="A18" s="79" t="s">
        <v>120</v>
      </c>
      <c r="B18" s="58">
        <v>0.35</v>
      </c>
      <c r="C18" s="127" t="s">
        <v>122</v>
      </c>
      <c r="D18" s="72">
        <v>44392</v>
      </c>
      <c r="E18" s="69"/>
      <c r="F18" s="234"/>
      <c r="G18" s="234"/>
      <c r="H18" s="234"/>
    </row>
    <row r="19" spans="1:8" s="52" customFormat="1" ht="14.25" x14ac:dyDescent="0.2">
      <c r="A19" s="79" t="s">
        <v>121</v>
      </c>
      <c r="B19" s="58">
        <v>0.05</v>
      </c>
      <c r="C19" s="127" t="s">
        <v>122</v>
      </c>
      <c r="D19" s="72">
        <v>44454</v>
      </c>
      <c r="E19" s="69"/>
      <c r="F19" s="234"/>
      <c r="G19" s="234"/>
      <c r="H19" s="234"/>
    </row>
    <row r="20" spans="1:8" s="52" customFormat="1" ht="15" thickBot="1" x14ac:dyDescent="0.2">
      <c r="A20" s="80" t="s">
        <v>23</v>
      </c>
      <c r="B20" s="58">
        <v>0</v>
      </c>
      <c r="C20" s="127" t="s">
        <v>53</v>
      </c>
      <c r="D20" s="72">
        <v>44454</v>
      </c>
      <c r="E20" s="68"/>
      <c r="F20" s="260" t="s">
        <v>136</v>
      </c>
      <c r="G20" s="234"/>
      <c r="H20" s="234"/>
    </row>
    <row r="21" spans="1:8" s="136" customFormat="1" ht="12.75" x14ac:dyDescent="0.15">
      <c r="A21" s="285" t="s">
        <v>54</v>
      </c>
      <c r="B21" s="286"/>
      <c r="C21" s="286"/>
      <c r="D21" s="286"/>
      <c r="E21" s="286"/>
      <c r="F21" s="286"/>
      <c r="G21" s="286"/>
      <c r="H21" s="298"/>
    </row>
    <row r="22" spans="1:8" s="148" customFormat="1" ht="27" customHeight="1" x14ac:dyDescent="0.15">
      <c r="A22" s="139" t="s">
        <v>55</v>
      </c>
      <c r="B22" s="137" t="s">
        <v>56</v>
      </c>
      <c r="C22" s="137" t="s">
        <v>57</v>
      </c>
      <c r="D22" s="137" t="s">
        <v>58</v>
      </c>
      <c r="E22" s="137" t="s">
        <v>178</v>
      </c>
      <c r="F22" s="137" t="s">
        <v>59</v>
      </c>
      <c r="G22" s="280" t="s">
        <v>60</v>
      </c>
      <c r="H22" s="299"/>
    </row>
    <row r="23" spans="1:8" s="136" customFormat="1" ht="42.75" x14ac:dyDescent="0.15">
      <c r="A23" s="70" t="s">
        <v>161</v>
      </c>
      <c r="B23" s="71" t="s">
        <v>157</v>
      </c>
      <c r="C23" s="87">
        <v>44305</v>
      </c>
      <c r="D23" s="87">
        <v>44309</v>
      </c>
      <c r="E23" s="73">
        <v>1</v>
      </c>
      <c r="F23" s="61" t="s">
        <v>125</v>
      </c>
      <c r="G23" s="290"/>
      <c r="H23" s="290"/>
    </row>
    <row r="24" spans="1:8" s="136" customFormat="1" ht="42.75" x14ac:dyDescent="0.15">
      <c r="A24" s="70">
        <v>2</v>
      </c>
      <c r="B24" s="71" t="s">
        <v>158</v>
      </c>
      <c r="C24" s="87">
        <v>44305</v>
      </c>
      <c r="D24" s="87">
        <v>44309</v>
      </c>
      <c r="E24" s="73">
        <v>1</v>
      </c>
      <c r="F24" s="61" t="s">
        <v>126</v>
      </c>
      <c r="G24" s="290"/>
      <c r="H24" s="290"/>
    </row>
    <row r="25" spans="1:8" s="136" customFormat="1" ht="57" x14ac:dyDescent="0.15">
      <c r="A25" s="70">
        <v>3</v>
      </c>
      <c r="B25" s="71" t="s">
        <v>167</v>
      </c>
      <c r="C25" s="87">
        <v>44305</v>
      </c>
      <c r="D25" s="87">
        <v>44309</v>
      </c>
      <c r="E25" s="73">
        <v>1</v>
      </c>
      <c r="F25" s="61" t="s">
        <v>125</v>
      </c>
      <c r="G25" s="290"/>
      <c r="H25" s="290"/>
    </row>
    <row r="26" spans="1:8" s="153" customFormat="1" ht="57.75" thickBot="1" x14ac:dyDescent="0.2">
      <c r="A26" s="70">
        <v>4</v>
      </c>
      <c r="B26" s="71" t="s">
        <v>168</v>
      </c>
      <c r="C26" s="87">
        <v>44305</v>
      </c>
      <c r="D26" s="87">
        <v>44309</v>
      </c>
      <c r="E26" s="73">
        <v>1</v>
      </c>
      <c r="F26" s="61" t="s">
        <v>126</v>
      </c>
      <c r="G26" s="290"/>
      <c r="H26" s="290"/>
    </row>
    <row r="27" spans="1:8" s="136" customFormat="1" ht="12.75" x14ac:dyDescent="0.15">
      <c r="A27" s="285" t="s">
        <v>61</v>
      </c>
      <c r="B27" s="286"/>
      <c r="C27" s="286"/>
      <c r="D27" s="286"/>
      <c r="E27" s="286"/>
      <c r="F27" s="286"/>
      <c r="G27" s="287"/>
      <c r="H27" s="288"/>
    </row>
    <row r="28" spans="1:8" s="136" customFormat="1" ht="21" x14ac:dyDescent="0.15">
      <c r="A28" s="139" t="s">
        <v>55</v>
      </c>
      <c r="B28" s="137" t="s">
        <v>56</v>
      </c>
      <c r="C28" s="137" t="s">
        <v>57</v>
      </c>
      <c r="D28" s="137" t="s">
        <v>58</v>
      </c>
      <c r="E28" s="137" t="s">
        <v>178</v>
      </c>
      <c r="F28" s="137" t="s">
        <v>59</v>
      </c>
      <c r="G28" s="289" t="s">
        <v>62</v>
      </c>
      <c r="H28" s="289"/>
    </row>
    <row r="29" spans="1:8" s="136" customFormat="1" ht="42.75" x14ac:dyDescent="0.15">
      <c r="A29" s="70" t="s">
        <v>161</v>
      </c>
      <c r="B29" s="71" t="s">
        <v>157</v>
      </c>
      <c r="C29" s="155">
        <v>44312</v>
      </c>
      <c r="D29" s="155">
        <v>44316</v>
      </c>
      <c r="E29" s="151">
        <v>1</v>
      </c>
      <c r="F29" s="61" t="s">
        <v>125</v>
      </c>
      <c r="G29" s="290"/>
      <c r="H29" s="290"/>
    </row>
    <row r="30" spans="1:8" s="136" customFormat="1" ht="42.75" x14ac:dyDescent="0.15">
      <c r="A30" s="70">
        <v>2</v>
      </c>
      <c r="B30" s="71" t="s">
        <v>158</v>
      </c>
      <c r="C30" s="155">
        <v>44312</v>
      </c>
      <c r="D30" s="155">
        <v>44316</v>
      </c>
      <c r="E30" s="151">
        <v>1</v>
      </c>
      <c r="F30" s="61" t="s">
        <v>126</v>
      </c>
      <c r="G30" s="290"/>
      <c r="H30" s="290"/>
    </row>
    <row r="31" spans="1:8" s="136" customFormat="1" ht="57" x14ac:dyDescent="0.15">
      <c r="A31" s="70">
        <v>3</v>
      </c>
      <c r="B31" s="71" t="s">
        <v>167</v>
      </c>
      <c r="C31" s="155">
        <v>44312</v>
      </c>
      <c r="D31" s="155">
        <v>44316</v>
      </c>
      <c r="E31" s="151">
        <v>1</v>
      </c>
      <c r="F31" s="61" t="s">
        <v>125</v>
      </c>
      <c r="G31" s="152"/>
      <c r="H31" s="152"/>
    </row>
    <row r="32" spans="1:8" s="136" customFormat="1" ht="57" x14ac:dyDescent="0.15">
      <c r="A32" s="70">
        <v>4</v>
      </c>
      <c r="B32" s="71" t="s">
        <v>168</v>
      </c>
      <c r="C32" s="155">
        <v>44312</v>
      </c>
      <c r="D32" s="155">
        <v>44330</v>
      </c>
      <c r="E32" s="151">
        <v>1</v>
      </c>
      <c r="F32" s="61" t="s">
        <v>126</v>
      </c>
      <c r="G32" s="290"/>
      <c r="H32" s="290"/>
    </row>
    <row r="33" spans="1:8" s="136" customFormat="1" ht="12.75" x14ac:dyDescent="0.15">
      <c r="A33" s="297" t="s">
        <v>63</v>
      </c>
      <c r="B33" s="287"/>
      <c r="C33" s="287"/>
      <c r="D33" s="287"/>
      <c r="E33" s="287"/>
      <c r="F33" s="287"/>
      <c r="G33" s="287"/>
      <c r="H33" s="288"/>
    </row>
    <row r="34" spans="1:8" s="136" customFormat="1" ht="25.5" x14ac:dyDescent="0.15">
      <c r="A34" s="139" t="s">
        <v>64</v>
      </c>
      <c r="B34" s="289" t="s">
        <v>65</v>
      </c>
      <c r="C34" s="289"/>
      <c r="D34" s="137" t="s">
        <v>66</v>
      </c>
      <c r="E34" s="156" t="s">
        <v>67</v>
      </c>
      <c r="F34" s="157" t="s">
        <v>179</v>
      </c>
      <c r="G34" s="137" t="s">
        <v>68</v>
      </c>
      <c r="H34" s="157" t="s">
        <v>69</v>
      </c>
    </row>
    <row r="35" spans="1:8" s="136" customFormat="1" ht="92.25" customHeight="1" x14ac:dyDescent="0.15">
      <c r="A35" s="102">
        <v>1</v>
      </c>
      <c r="B35" s="261" t="s">
        <v>170</v>
      </c>
      <c r="C35" s="262"/>
      <c r="D35" s="130" t="s">
        <v>199</v>
      </c>
      <c r="E35" s="130" t="s">
        <v>171</v>
      </c>
      <c r="F35" s="130"/>
      <c r="G35" s="104" t="s">
        <v>140</v>
      </c>
      <c r="H35" s="105">
        <v>44316</v>
      </c>
    </row>
    <row r="36" spans="1:8" s="136" customFormat="1" ht="39" customHeight="1" x14ac:dyDescent="0.15">
      <c r="A36" s="149">
        <v>2</v>
      </c>
      <c r="B36" s="300" t="s">
        <v>200</v>
      </c>
      <c r="C36" s="294"/>
      <c r="D36" s="130" t="s">
        <v>199</v>
      </c>
      <c r="E36" s="166" t="s">
        <v>201</v>
      </c>
      <c r="F36" s="138"/>
      <c r="G36" s="104" t="s">
        <v>140</v>
      </c>
      <c r="H36" s="105">
        <v>44336</v>
      </c>
    </row>
    <row r="37" spans="1:8" s="136" customFormat="1" ht="24.95" customHeight="1" x14ac:dyDescent="0.15">
      <c r="A37" s="149"/>
      <c r="B37" s="294"/>
      <c r="C37" s="294"/>
      <c r="D37" s="158"/>
      <c r="E37" s="150"/>
      <c r="F37" s="138"/>
      <c r="G37" s="159"/>
      <c r="H37" s="160"/>
    </row>
    <row r="38" spans="1:8" s="136" customFormat="1" ht="5.25" customHeight="1" x14ac:dyDescent="0.15">
      <c r="A38" s="149"/>
      <c r="B38" s="294"/>
      <c r="C38" s="294"/>
      <c r="D38" s="158"/>
      <c r="E38" s="150"/>
      <c r="F38" s="138"/>
      <c r="G38" s="159"/>
      <c r="H38" s="160"/>
    </row>
    <row r="39" spans="1:8" s="136" customFormat="1" ht="12.75" x14ac:dyDescent="0.15">
      <c r="A39" s="277" t="s">
        <v>70</v>
      </c>
      <c r="B39" s="278"/>
      <c r="C39" s="278"/>
      <c r="D39" s="278"/>
      <c r="E39" s="278"/>
      <c r="F39" s="278"/>
      <c r="G39" s="278"/>
      <c r="H39" s="279"/>
    </row>
    <row r="40" spans="1:8" s="136" customFormat="1" ht="27.75" customHeight="1" x14ac:dyDescent="0.15">
      <c r="A40" s="139" t="s">
        <v>71</v>
      </c>
      <c r="B40" s="289" t="s">
        <v>72</v>
      </c>
      <c r="C40" s="289"/>
      <c r="D40" s="137" t="s">
        <v>73</v>
      </c>
      <c r="E40" s="156" t="s">
        <v>67</v>
      </c>
      <c r="F40" s="157" t="s">
        <v>68</v>
      </c>
      <c r="G40" s="137" t="s">
        <v>59</v>
      </c>
      <c r="H40" s="157" t="s">
        <v>74</v>
      </c>
    </row>
    <row r="41" spans="1:8" s="136" customFormat="1" ht="89.25" customHeight="1" x14ac:dyDescent="0.15">
      <c r="A41" s="102">
        <v>1</v>
      </c>
      <c r="B41" s="263" t="s">
        <v>141</v>
      </c>
      <c r="C41" s="262"/>
      <c r="D41" s="106" t="s">
        <v>142</v>
      </c>
      <c r="E41" s="107" t="s">
        <v>143</v>
      </c>
      <c r="F41" s="108" t="s">
        <v>198</v>
      </c>
      <c r="G41" s="109" t="s">
        <v>144</v>
      </c>
      <c r="H41" s="105">
        <v>44316</v>
      </c>
    </row>
    <row r="42" spans="1:8" s="136" customFormat="1" ht="12.75" x14ac:dyDescent="0.15">
      <c r="A42" s="149"/>
      <c r="B42" s="294"/>
      <c r="C42" s="294"/>
      <c r="D42" s="147"/>
      <c r="E42" s="150"/>
      <c r="F42" s="138"/>
      <c r="G42" s="145"/>
      <c r="H42" s="155"/>
    </row>
    <row r="43" spans="1:8" s="136" customFormat="1" ht="12.75" x14ac:dyDescent="0.15">
      <c r="A43" s="149"/>
      <c r="B43" s="294"/>
      <c r="C43" s="294"/>
      <c r="D43" s="145"/>
      <c r="E43" s="150"/>
      <c r="F43" s="138"/>
      <c r="G43" s="145"/>
      <c r="H43" s="138"/>
    </row>
    <row r="44" spans="1:8" s="136" customFormat="1" ht="12.75" x14ac:dyDescent="0.15">
      <c r="A44" s="277" t="s">
        <v>75</v>
      </c>
      <c r="B44" s="278"/>
      <c r="C44" s="278"/>
      <c r="D44" s="278"/>
      <c r="E44" s="278"/>
      <c r="F44" s="278"/>
      <c r="G44" s="278"/>
      <c r="H44" s="279"/>
    </row>
    <row r="45" spans="1:8" s="136" customFormat="1" ht="27.75" customHeight="1" x14ac:dyDescent="0.15">
      <c r="A45" s="139" t="s">
        <v>25</v>
      </c>
      <c r="B45" s="156" t="s">
        <v>76</v>
      </c>
      <c r="C45" s="156" t="s">
        <v>77</v>
      </c>
      <c r="D45" s="156" t="s">
        <v>78</v>
      </c>
      <c r="E45" s="137" t="s">
        <v>79</v>
      </c>
      <c r="F45" s="137" t="s">
        <v>180</v>
      </c>
      <c r="G45" s="295" t="s">
        <v>80</v>
      </c>
      <c r="H45" s="281"/>
    </row>
    <row r="46" spans="1:8" s="136" customFormat="1" ht="14.25" x14ac:dyDescent="0.15">
      <c r="A46" s="116" t="s">
        <v>149</v>
      </c>
      <c r="B46" s="117">
        <v>44277</v>
      </c>
      <c r="C46" s="117">
        <v>44277</v>
      </c>
      <c r="D46" s="161"/>
      <c r="E46" s="162"/>
      <c r="F46" s="146" t="s">
        <v>181</v>
      </c>
      <c r="G46" s="291"/>
      <c r="H46" s="292"/>
    </row>
    <row r="47" spans="1:8" s="136" customFormat="1" ht="14.25" x14ac:dyDescent="0.15">
      <c r="A47" s="116" t="s">
        <v>152</v>
      </c>
      <c r="B47" s="117">
        <v>44277</v>
      </c>
      <c r="C47" s="117">
        <v>44277</v>
      </c>
      <c r="D47" s="161"/>
      <c r="E47" s="162"/>
      <c r="F47" s="146" t="s">
        <v>181</v>
      </c>
      <c r="G47" s="291"/>
      <c r="H47" s="292"/>
    </row>
    <row r="48" spans="1:8" s="136" customFormat="1" ht="14.25" x14ac:dyDescent="0.15">
      <c r="A48" s="116" t="s">
        <v>153</v>
      </c>
      <c r="B48" s="117">
        <v>44277</v>
      </c>
      <c r="C48" s="117">
        <v>44277</v>
      </c>
      <c r="D48" s="161"/>
      <c r="E48" s="162"/>
      <c r="F48" s="146" t="s">
        <v>181</v>
      </c>
      <c r="G48" s="291"/>
      <c r="H48" s="292"/>
    </row>
    <row r="49" spans="1:8" s="136" customFormat="1" ht="14.25" x14ac:dyDescent="0.15">
      <c r="A49" s="116" t="s">
        <v>154</v>
      </c>
      <c r="B49" s="117">
        <v>44277</v>
      </c>
      <c r="C49" s="117">
        <v>44277</v>
      </c>
      <c r="D49" s="161"/>
      <c r="E49" s="162"/>
      <c r="F49" s="146" t="s">
        <v>181</v>
      </c>
      <c r="G49" s="291"/>
      <c r="H49" s="292"/>
    </row>
    <row r="50" spans="1:8" s="136" customFormat="1" ht="14.25" x14ac:dyDescent="0.15">
      <c r="A50" s="116" t="s">
        <v>183</v>
      </c>
      <c r="B50" s="117"/>
      <c r="C50" s="117">
        <v>44004</v>
      </c>
      <c r="D50" s="161"/>
      <c r="E50" s="162"/>
      <c r="F50" s="146" t="s">
        <v>181</v>
      </c>
      <c r="G50" s="163"/>
      <c r="H50" s="164"/>
    </row>
    <row r="51" spans="1:8" s="136" customFormat="1" ht="14.25" x14ac:dyDescent="0.3">
      <c r="A51" s="165" t="s">
        <v>186</v>
      </c>
      <c r="B51" s="117"/>
      <c r="C51" s="117">
        <v>44005</v>
      </c>
      <c r="D51" s="161"/>
      <c r="E51" s="162"/>
      <c r="F51" s="146" t="s">
        <v>181</v>
      </c>
      <c r="G51" s="163"/>
      <c r="H51" s="164"/>
    </row>
    <row r="52" spans="1:8" s="136" customFormat="1" ht="14.25" x14ac:dyDescent="0.3">
      <c r="A52" s="165" t="s">
        <v>184</v>
      </c>
      <c r="B52" s="117"/>
      <c r="C52" s="117">
        <v>44006</v>
      </c>
      <c r="D52" s="161"/>
      <c r="E52" s="162"/>
      <c r="F52" s="146" t="s">
        <v>181</v>
      </c>
      <c r="G52" s="163"/>
      <c r="H52" s="164"/>
    </row>
    <row r="53" spans="1:8" s="136" customFormat="1" ht="14.25" x14ac:dyDescent="0.3">
      <c r="A53" s="165" t="s">
        <v>185</v>
      </c>
      <c r="B53" s="117"/>
      <c r="C53" s="117">
        <v>44007</v>
      </c>
      <c r="D53" s="161"/>
      <c r="E53" s="162"/>
      <c r="F53" s="146" t="s">
        <v>181</v>
      </c>
      <c r="G53" s="163"/>
      <c r="H53" s="164"/>
    </row>
    <row r="54" spans="1:8" s="136" customFormat="1" ht="14.25" x14ac:dyDescent="0.3">
      <c r="A54" s="165" t="s">
        <v>187</v>
      </c>
      <c r="B54" s="117"/>
      <c r="C54" s="117">
        <v>44008</v>
      </c>
      <c r="D54" s="161"/>
      <c r="E54" s="162"/>
      <c r="F54" s="146" t="s">
        <v>181</v>
      </c>
      <c r="G54" s="163"/>
      <c r="H54" s="164"/>
    </row>
    <row r="55" spans="1:8" s="136" customFormat="1" ht="14.25" x14ac:dyDescent="0.3">
      <c r="A55" s="165" t="s">
        <v>188</v>
      </c>
      <c r="B55" s="117"/>
      <c r="C55" s="117">
        <v>44009</v>
      </c>
      <c r="D55" s="161"/>
      <c r="E55" s="162"/>
      <c r="F55" s="146" t="s">
        <v>181</v>
      </c>
      <c r="G55" s="163"/>
      <c r="H55" s="164"/>
    </row>
    <row r="56" spans="1:8" s="136" customFormat="1" ht="14.25" x14ac:dyDescent="0.3">
      <c r="A56" s="165" t="s">
        <v>189</v>
      </c>
      <c r="B56" s="117"/>
      <c r="C56" s="117">
        <v>44010</v>
      </c>
      <c r="D56" s="161"/>
      <c r="E56" s="162"/>
      <c r="F56" s="146" t="s">
        <v>181</v>
      </c>
      <c r="G56" s="163"/>
      <c r="H56" s="164"/>
    </row>
    <row r="57" spans="1:8" s="136" customFormat="1" ht="14.25" x14ac:dyDescent="0.3">
      <c r="A57" s="165" t="s">
        <v>190</v>
      </c>
      <c r="B57" s="117"/>
      <c r="C57" s="117">
        <v>44011</v>
      </c>
      <c r="D57" s="161"/>
      <c r="E57" s="162"/>
      <c r="F57" s="146" t="s">
        <v>197</v>
      </c>
      <c r="G57" s="163"/>
      <c r="H57" s="164"/>
    </row>
    <row r="58" spans="1:8" s="136" customFormat="1" ht="14.25" x14ac:dyDescent="0.3">
      <c r="A58" s="165" t="s">
        <v>192</v>
      </c>
      <c r="B58" s="117"/>
      <c r="C58" s="117">
        <v>44012</v>
      </c>
      <c r="D58" s="161"/>
      <c r="E58" s="162"/>
      <c r="F58" s="146" t="s">
        <v>181</v>
      </c>
      <c r="G58" s="163"/>
      <c r="H58" s="164"/>
    </row>
    <row r="59" spans="1:8" s="136" customFormat="1" ht="14.25" x14ac:dyDescent="0.3">
      <c r="A59" s="165" t="s">
        <v>193</v>
      </c>
      <c r="B59" s="117"/>
      <c r="C59" s="117">
        <v>44013</v>
      </c>
      <c r="D59" s="161"/>
      <c r="E59" s="162"/>
      <c r="F59" s="146" t="s">
        <v>181</v>
      </c>
      <c r="G59" s="163"/>
      <c r="H59" s="164"/>
    </row>
    <row r="60" spans="1:8" s="136" customFormat="1" ht="14.25" x14ac:dyDescent="0.3">
      <c r="A60" s="165" t="s">
        <v>194</v>
      </c>
      <c r="B60" s="117"/>
      <c r="C60" s="117">
        <v>44014</v>
      </c>
      <c r="D60" s="161"/>
      <c r="E60" s="162"/>
      <c r="F60" s="146" t="s">
        <v>181</v>
      </c>
      <c r="G60" s="163"/>
      <c r="H60" s="164"/>
    </row>
    <row r="61" spans="1:8" s="136" customFormat="1" ht="14.25" x14ac:dyDescent="0.3">
      <c r="A61" s="165" t="s">
        <v>195</v>
      </c>
      <c r="B61" s="117"/>
      <c r="C61" s="117">
        <v>44015</v>
      </c>
      <c r="D61" s="161"/>
      <c r="E61" s="162"/>
      <c r="F61" s="146" t="s">
        <v>181</v>
      </c>
      <c r="G61" s="163"/>
      <c r="H61" s="164"/>
    </row>
    <row r="62" spans="1:8" s="136" customFormat="1" ht="14.25" x14ac:dyDescent="0.3">
      <c r="A62" s="165" t="s">
        <v>196</v>
      </c>
      <c r="B62" s="117"/>
      <c r="C62" s="117">
        <v>44016</v>
      </c>
      <c r="D62" s="161"/>
      <c r="E62" s="162"/>
      <c r="F62" s="146" t="s">
        <v>181</v>
      </c>
      <c r="G62" s="163"/>
      <c r="H62" s="164"/>
    </row>
    <row r="63" spans="1:8" s="136" customFormat="1" ht="14.25" x14ac:dyDescent="0.3">
      <c r="A63" s="165" t="s">
        <v>191</v>
      </c>
      <c r="B63" s="117"/>
      <c r="C63" s="117">
        <v>44079</v>
      </c>
      <c r="D63" s="161"/>
      <c r="E63" s="162"/>
      <c r="F63" s="146" t="s">
        <v>181</v>
      </c>
      <c r="G63" s="163"/>
      <c r="H63" s="164"/>
    </row>
    <row r="64" spans="1:8" s="136" customFormat="1" ht="14.25" x14ac:dyDescent="0.15">
      <c r="A64" s="110" t="s">
        <v>156</v>
      </c>
      <c r="B64" s="111">
        <v>44284</v>
      </c>
      <c r="C64" s="111">
        <v>44284</v>
      </c>
      <c r="D64" s="161"/>
      <c r="E64" s="162"/>
      <c r="F64" s="146" t="s">
        <v>181</v>
      </c>
      <c r="G64" s="291"/>
      <c r="H64" s="292"/>
    </row>
    <row r="65" spans="1:8" s="136" customFormat="1" ht="12.75" x14ac:dyDescent="0.15">
      <c r="A65" s="136" t="s">
        <v>81</v>
      </c>
    </row>
    <row r="66" spans="1:8" s="136" customFormat="1" ht="12.75" x14ac:dyDescent="0.15">
      <c r="A66" s="293" t="s">
        <v>82</v>
      </c>
      <c r="B66" s="293"/>
      <c r="C66" s="293"/>
      <c r="D66" s="293"/>
      <c r="E66" s="293"/>
      <c r="F66" s="293"/>
      <c r="G66" s="293"/>
      <c r="H66" s="293"/>
    </row>
    <row r="67" spans="1:8" s="136" customFormat="1" ht="12.75" x14ac:dyDescent="0.15">
      <c r="A67" s="293" t="s">
        <v>83</v>
      </c>
      <c r="B67" s="293"/>
      <c r="C67" s="293"/>
      <c r="D67" s="293"/>
      <c r="E67" s="293"/>
      <c r="F67" s="293"/>
      <c r="G67" s="293"/>
      <c r="H67" s="293"/>
    </row>
    <row r="68" spans="1:8" s="136" customFormat="1" ht="12.75" x14ac:dyDescent="0.15">
      <c r="A68" s="296" t="s">
        <v>182</v>
      </c>
      <c r="B68" s="296"/>
      <c r="C68" s="296"/>
      <c r="D68" s="296"/>
      <c r="E68" s="296"/>
      <c r="F68" s="296"/>
      <c r="G68" s="296"/>
      <c r="H68" s="296"/>
    </row>
    <row r="69" spans="1:8" s="136" customFormat="1" ht="12.75" x14ac:dyDescent="0.15">
      <c r="A69" s="296" t="s">
        <v>84</v>
      </c>
      <c r="B69" s="293"/>
      <c r="C69" s="293"/>
      <c r="D69" s="293"/>
      <c r="E69" s="293"/>
      <c r="F69" s="293"/>
      <c r="G69" s="293"/>
      <c r="H69" s="293"/>
    </row>
  </sheetData>
  <mergeCells count="53">
    <mergeCell ref="A68:H68"/>
    <mergeCell ref="A69:H69"/>
    <mergeCell ref="F19:H19"/>
    <mergeCell ref="F20:H20"/>
    <mergeCell ref="G25:H25"/>
    <mergeCell ref="G26:H26"/>
    <mergeCell ref="B35:C35"/>
    <mergeCell ref="A33:H33"/>
    <mergeCell ref="B34:C34"/>
    <mergeCell ref="A21:H21"/>
    <mergeCell ref="G22:H22"/>
    <mergeCell ref="G23:H23"/>
    <mergeCell ref="G48:H48"/>
    <mergeCell ref="B36:C36"/>
    <mergeCell ref="B37:C37"/>
    <mergeCell ref="G24:H24"/>
    <mergeCell ref="F13:H13"/>
    <mergeCell ref="F14:H14"/>
    <mergeCell ref="G64:H64"/>
    <mergeCell ref="A66:H66"/>
    <mergeCell ref="A67:H67"/>
    <mergeCell ref="G49:H49"/>
    <mergeCell ref="B38:C38"/>
    <mergeCell ref="A39:H39"/>
    <mergeCell ref="B40:C40"/>
    <mergeCell ref="B42:C42"/>
    <mergeCell ref="B43:C43"/>
    <mergeCell ref="B41:C41"/>
    <mergeCell ref="A44:H44"/>
    <mergeCell ref="G45:H45"/>
    <mergeCell ref="G46:H46"/>
    <mergeCell ref="G47:H47"/>
    <mergeCell ref="A27:H27"/>
    <mergeCell ref="G28:H28"/>
    <mergeCell ref="G29:H29"/>
    <mergeCell ref="G30:H30"/>
    <mergeCell ref="G32:H32"/>
    <mergeCell ref="F17:H17"/>
    <mergeCell ref="F18:H18"/>
    <mergeCell ref="A1:H1"/>
    <mergeCell ref="B2:C2"/>
    <mergeCell ref="E2:F2"/>
    <mergeCell ref="B3:C3"/>
    <mergeCell ref="E3:F3"/>
    <mergeCell ref="A4:H4"/>
    <mergeCell ref="G5:H5"/>
    <mergeCell ref="G6:H6"/>
    <mergeCell ref="G7:H7"/>
    <mergeCell ref="F15:H15"/>
    <mergeCell ref="F16:H16"/>
    <mergeCell ref="A8:H8"/>
    <mergeCell ref="F11:H11"/>
    <mergeCell ref="F12:H12"/>
  </mergeCells>
  <phoneticPr fontId="23" type="noConversion"/>
  <conditionalFormatting sqref="D6:D7">
    <cfRule type="cellIs" dxfId="110" priority="25" operator="lessThan">
      <formula>0.05</formula>
    </cfRule>
    <cfRule type="cellIs" dxfId="109" priority="26" operator="greaterThan">
      <formula>0.15</formula>
    </cfRule>
  </conditionalFormatting>
  <conditionalFormatting sqref="F46 F49 F52 F55 F58 F61 F64">
    <cfRule type="cellIs" dxfId="108" priority="23" operator="equal">
      <formula>"high"</formula>
    </cfRule>
    <cfRule type="containsText" dxfId="107" priority="24" operator="containsText" text="medium">
      <formula>NOT(ISERROR(SEARCH("medium",F46)))</formula>
    </cfRule>
  </conditionalFormatting>
  <conditionalFormatting sqref="F47:F48 F50:F51 F53:F54 F56:F57 F59:F60 F62:F63">
    <cfRule type="cellIs" dxfId="106" priority="21" operator="equal">
      <formula>"high"</formula>
    </cfRule>
    <cfRule type="containsText" dxfId="105" priority="22" operator="containsText" text="medium">
      <formula>NOT(ISERROR(SEARCH("medium",F47)))</formula>
    </cfRule>
  </conditionalFormatting>
  <conditionalFormatting sqref="F6">
    <cfRule type="cellIs" dxfId="104" priority="20" operator="lessThan">
      <formula>0.01</formula>
    </cfRule>
  </conditionalFormatting>
  <conditionalFormatting sqref="B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{8CB007DB-9A03-4C38-85BF-0C0E5D8A5309}</x14:id>
        </ext>
      </extLst>
    </cfRule>
  </conditionalFormatting>
  <conditionalFormatting sqref="C20">
    <cfRule type="iconSet" priority="5">
      <iconSet>
        <cfvo type="percent" val="0"/>
        <cfvo type="percent" val="33"/>
        <cfvo type="percent" val="67"/>
      </iconSet>
    </cfRule>
  </conditionalFormatting>
  <conditionalFormatting sqref="C11:C19">
    <cfRule type="iconSet" priority="9">
      <iconSet>
        <cfvo type="percent" val="0"/>
        <cfvo type="percent" val="33"/>
        <cfvo type="percent" val="67"/>
      </iconSet>
    </cfRule>
  </conditionalFormatting>
  <conditionalFormatting sqref="B10:B2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{BCC34E83-53B2-4A44-ADFC-807ABFF2123D}</x14:id>
        </ext>
      </extLst>
    </cfRule>
  </conditionalFormatting>
  <dataValidations count="7">
    <dataValidation type="list" allowBlank="1" showInputMessage="1" showErrorMessage="1" sqref="E23:E26">
      <formula1>"0%, 100%"</formula1>
    </dataValidation>
    <dataValidation type="list" allowBlank="1" showInputMessage="1" showErrorMessage="1" sqref="D10:E10 C10:C20">
      <formula1>"Green,Yellow,Red"</formula1>
    </dataValidation>
    <dataValidation type="list" allowBlank="1" showInputMessage="1" showErrorMessage="1" sqref="F41:F43 G35:G38">
      <formula1>"Open, Pending, Closed"</formula1>
    </dataValidation>
    <dataValidation type="list" allowBlank="1" showInputMessage="1" showErrorMessage="1" sqref="E30:E31">
      <formula1>"0%, 100%,30%,70%,50%"</formula1>
    </dataValidation>
    <dataValidation type="list" allowBlank="1" showInputMessage="1" showErrorMessage="1" sqref="E32">
      <formula1>"0%, 100%,30%,70%"</formula1>
    </dataValidation>
    <dataValidation type="list" allowBlank="1" showInputMessage="1" showErrorMessage="1" sqref="E29">
      <formula1>"0%, 100%,30%,70%,5%,15%,20%,40%"</formula1>
    </dataValidation>
    <dataValidation type="list" allowBlank="1" showInputMessage="1" showErrorMessage="1" sqref="F46:F64">
      <formula1>"high,medium,low"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007DB-9A03-4C38-85BF-0C0E5D8A5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CC34E83-53B2-4A44-ADFC-807ABFF21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  <x14:conditionalFormatting xmlns:xm="http://schemas.microsoft.com/office/excel/2006/main">
          <x14:cfRule type="containsText" priority="2" operator="containsText" text="Green" id="{774EAE99-605A-4742-8BA9-C99E9AB604CA}">
            <xm:f>NOT(ISERROR(SEARCH("Green",'W7'!C11)))</xm:f>
            <x14:dxf>
              <fill>
                <patternFill patternType="solid">
                  <bgColor rgb="FF33CC33"/>
                </patternFill>
              </fill>
            </x14:dxf>
          </x14:cfRule>
          <x14:cfRule type="containsText" priority="3" operator="containsText" text="Yellow" id="{37A9932A-3C78-496D-BE96-323712E7A879}">
            <xm:f>NOT(ISERROR(SEARCH("Yellow",'W7'!C11)))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4" operator="containsText" text="Red" id="{51835745-613A-46ED-944B-4C383F2359F6}">
            <xm:f>NOT(ISERROR(SEARCH("Red",'W7'!C11)))</xm:f>
            <x14:dxf>
              <fill>
                <patternFill patternType="solid">
                  <bgColor rgb="FFFF0000"/>
                </patternFill>
              </fill>
            </x14:dxf>
          </x14:cfRule>
          <xm:sqref>C11:C20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Version</vt:lpstr>
      <vt:lpstr>Plan V1.0</vt:lpstr>
      <vt:lpstr>Plan V1.1</vt:lpstr>
      <vt:lpstr>W1</vt:lpstr>
      <vt:lpstr>W2</vt:lpstr>
      <vt:lpstr>W3</vt:lpstr>
      <vt:lpstr>W6</vt:lpstr>
      <vt:lpstr>W7</vt:lpstr>
      <vt:lpstr>W8</vt:lpstr>
      <vt:lpstr>W10</vt:lpstr>
      <vt:lpstr>W11</vt:lpstr>
      <vt:lpstr>W12</vt:lpstr>
      <vt:lpstr>W13</vt:lpstr>
      <vt:lpstr>W14</vt:lpstr>
      <vt:lpstr>W15</vt:lpstr>
      <vt:lpstr>W16</vt:lpstr>
      <vt:lpstr>W17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Administrator</cp:lastModifiedBy>
  <dcterms:created xsi:type="dcterms:W3CDTF">2006-09-16T00:00:00Z</dcterms:created>
  <dcterms:modified xsi:type="dcterms:W3CDTF">2021-06-25T09:43:53Z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