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Repos\bleu_tempo_simulator\"/>
    </mc:Choice>
  </mc:AlternateContent>
  <xr:revisionPtr revIDLastSave="0" documentId="13_ncr:1_{369F96E0-6344-4CDD-827B-1B843CC8D32A}" xr6:coauthVersionLast="47" xr6:coauthVersionMax="47" xr10:uidLastSave="{00000000-0000-0000-0000-000000000000}"/>
  <bookViews>
    <workbookView xWindow="-120" yWindow="-120" windowWidth="38640" windowHeight="15840" activeTab="2" xr2:uid="{A33B1210-237B-4AE7-9996-432F51150F17}"/>
  </bookViews>
  <sheets>
    <sheet name="AUCUN CHANGEMENT" sheetId="1" r:id="rId1"/>
    <sheet name="AVEC EFFORT" sheetId="2" r:id="rId2"/>
    <sheet name="LICENCE" sheetId="4" r:id="rId3"/>
  </sheets>
  <definedNames>
    <definedName name="effort_blanc_hc">'AVEC EFFORT'!$P$2</definedName>
    <definedName name="effort_blanc_hp">'AVEC EFFORT'!$N$2</definedName>
    <definedName name="effort_rouge_hc">'AVEC EFFORT'!$T$2</definedName>
    <definedName name="effort_rouge_hp">'AVEC EFFORT'!$R$2</definedName>
    <definedName name="hbase_eur">'AUCUN CHANGEMENT'!$E$1</definedName>
    <definedName name="hc_eur">'AUCUN CHANGEMENT'!$G$2</definedName>
    <definedName name="hp_eur">'AUCUN CHANGEMENT'!$G$1</definedName>
    <definedName name="kw_solaire_par_mois">#REF!</definedName>
    <definedName name="tempo_blanc_hc_eur">'AUCUN CHANGEMENT'!$O$2</definedName>
    <definedName name="tempo_blanc_hp_eur">'AUCUN CHANGEMENT'!$O$1</definedName>
    <definedName name="tempo_bleu_hc_eur">'AUCUN CHANGEMENT'!$J$2</definedName>
    <definedName name="tempo_bleu_hp_eur">'AUCUN CHANGEMENT'!$J$1</definedName>
    <definedName name="tempo_rouge_hc_eur">'AUCUN CHANGEMENT'!$T$2</definedName>
    <definedName name="tempo_rouge_hp_eur">'AUCUN CHANGEMENT'!$T$1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O11" i="2" s="1"/>
  <c r="P11" i="2" s="1"/>
  <c r="C12" i="2"/>
  <c r="O12" i="2" s="1"/>
  <c r="P12" i="2" s="1"/>
  <c r="C13" i="2"/>
  <c r="J13" i="2" s="1"/>
  <c r="K13" i="2" s="1"/>
  <c r="C14" i="2"/>
  <c r="G14" i="2" s="1"/>
  <c r="C15" i="2"/>
  <c r="T15" i="2" s="1"/>
  <c r="U15" i="2" s="1"/>
  <c r="C16" i="2"/>
  <c r="T16" i="2" s="1"/>
  <c r="U16" i="2" s="1"/>
  <c r="C17" i="2"/>
  <c r="J17" i="2" s="1"/>
  <c r="K17" i="2" s="1"/>
  <c r="C18" i="2"/>
  <c r="J18" i="2" s="1"/>
  <c r="K18" i="2" s="1"/>
  <c r="T12" i="2"/>
  <c r="U12" i="2" s="1"/>
  <c r="B8" i="2"/>
  <c r="H8" i="2" s="1"/>
  <c r="I8" i="2" s="1"/>
  <c r="B9" i="2"/>
  <c r="R9" i="2" s="1"/>
  <c r="S9" i="2" s="1"/>
  <c r="B10" i="2"/>
  <c r="B11" i="2"/>
  <c r="H11" i="2" s="1"/>
  <c r="I11" i="2" s="1"/>
  <c r="B12" i="2"/>
  <c r="M12" i="2" s="1"/>
  <c r="N12" i="2" s="1"/>
  <c r="B13" i="2"/>
  <c r="B14" i="2"/>
  <c r="H14" i="2" s="1"/>
  <c r="I14" i="2" s="1"/>
  <c r="B15" i="2"/>
  <c r="R15" i="2" s="1"/>
  <c r="S15" i="2" s="1"/>
  <c r="B16" i="2"/>
  <c r="F16" i="2" s="1"/>
  <c r="B17" i="2"/>
  <c r="F17" i="2" s="1"/>
  <c r="B18" i="2"/>
  <c r="M18" i="2" s="1"/>
  <c r="N18" i="2" s="1"/>
  <c r="C7" i="2"/>
  <c r="B7" i="2"/>
  <c r="R8" i="2"/>
  <c r="S8" i="2" s="1"/>
  <c r="R10" i="2"/>
  <c r="S10" i="2" s="1"/>
  <c r="R11" i="2"/>
  <c r="S11" i="2" s="1"/>
  <c r="R12" i="2"/>
  <c r="S12" i="2" s="1"/>
  <c r="R13" i="2"/>
  <c r="S13" i="2" s="1"/>
  <c r="T8" i="2"/>
  <c r="U8" i="2" s="1"/>
  <c r="T9" i="2"/>
  <c r="U9" i="2" s="1"/>
  <c r="T10" i="2"/>
  <c r="U10" i="2" s="1"/>
  <c r="T11" i="2"/>
  <c r="U11" i="2" s="1"/>
  <c r="T13" i="2"/>
  <c r="U13" i="2" s="1"/>
  <c r="T7" i="2"/>
  <c r="U7" i="2" s="1"/>
  <c r="R7" i="2"/>
  <c r="S7" i="2" s="1"/>
  <c r="O8" i="2"/>
  <c r="P8" i="2" s="1"/>
  <c r="O9" i="2"/>
  <c r="P9" i="2" s="1"/>
  <c r="O10" i="2"/>
  <c r="P10" i="2" s="1"/>
  <c r="O13" i="2"/>
  <c r="P13" i="2" s="1"/>
  <c r="O7" i="2"/>
  <c r="P7" i="2" s="1"/>
  <c r="M10" i="2"/>
  <c r="N10" i="2" s="1"/>
  <c r="M11" i="2"/>
  <c r="N11" i="2" s="1"/>
  <c r="M13" i="2"/>
  <c r="N13" i="2" s="1"/>
  <c r="M14" i="2"/>
  <c r="N14" i="2" s="1"/>
  <c r="M15" i="2"/>
  <c r="N15" i="2" s="1"/>
  <c r="M7" i="2"/>
  <c r="N7" i="2" s="1"/>
  <c r="D19" i="2"/>
  <c r="H15" i="2"/>
  <c r="I15" i="2" s="1"/>
  <c r="J14" i="2"/>
  <c r="K14" i="2" s="1"/>
  <c r="H13" i="2"/>
  <c r="I13" i="2" s="1"/>
  <c r="G13" i="2"/>
  <c r="F13" i="2"/>
  <c r="H12" i="2"/>
  <c r="I12" i="2" s="1"/>
  <c r="F12" i="2"/>
  <c r="J11" i="2"/>
  <c r="K11" i="2" s="1"/>
  <c r="G11" i="2"/>
  <c r="E11" i="2"/>
  <c r="J10" i="2"/>
  <c r="K10" i="2" s="1"/>
  <c r="H10" i="2"/>
  <c r="I10" i="2" s="1"/>
  <c r="G10" i="2"/>
  <c r="F10" i="2"/>
  <c r="E10" i="2"/>
  <c r="J9" i="2"/>
  <c r="K9" i="2" s="1"/>
  <c r="H9" i="2"/>
  <c r="I9" i="2" s="1"/>
  <c r="G9" i="2"/>
  <c r="J8" i="2"/>
  <c r="K8" i="2" s="1"/>
  <c r="G8" i="2"/>
  <c r="J7" i="2"/>
  <c r="K7" i="2" s="1"/>
  <c r="H7" i="2"/>
  <c r="G7" i="2"/>
  <c r="F7" i="2"/>
  <c r="E7" i="2"/>
  <c r="C19" i="1"/>
  <c r="B19" i="1"/>
  <c r="T8" i="1"/>
  <c r="T9" i="1"/>
  <c r="U9" i="1" s="1"/>
  <c r="T10" i="1"/>
  <c r="T11" i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T7" i="1"/>
  <c r="U7" i="1" s="1"/>
  <c r="O8" i="1"/>
  <c r="O9" i="1"/>
  <c r="P9" i="1" s="1"/>
  <c r="O10" i="1"/>
  <c r="O11" i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7" i="1"/>
  <c r="P7" i="1" s="1"/>
  <c r="J8" i="1"/>
  <c r="J9" i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K17" i="1" s="1"/>
  <c r="J18" i="1"/>
  <c r="K18" i="1" s="1"/>
  <c r="J7" i="1"/>
  <c r="K7" i="1" s="1"/>
  <c r="H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R7" i="1"/>
  <c r="S7" i="1" s="1"/>
  <c r="M7" i="1"/>
  <c r="N7" i="1" s="1"/>
  <c r="I7" i="1"/>
  <c r="U8" i="1"/>
  <c r="U10" i="1"/>
  <c r="U11" i="1"/>
  <c r="P8" i="1"/>
  <c r="P10" i="1"/>
  <c r="P11" i="1"/>
  <c r="K8" i="1"/>
  <c r="K9" i="1"/>
  <c r="K12" i="1"/>
  <c r="K13" i="1"/>
  <c r="K16" i="1"/>
  <c r="E8" i="1"/>
  <c r="E9" i="1"/>
  <c r="E10" i="1"/>
  <c r="E11" i="1"/>
  <c r="E12" i="1"/>
  <c r="E13" i="1"/>
  <c r="E14" i="1"/>
  <c r="E15" i="1"/>
  <c r="E16" i="1"/>
  <c r="E17" i="1"/>
  <c r="E18" i="1"/>
  <c r="E7" i="1"/>
  <c r="D19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R18" i="2" l="1"/>
  <c r="S18" i="2" s="1"/>
  <c r="M16" i="2"/>
  <c r="N16" i="2" s="1"/>
  <c r="F15" i="2"/>
  <c r="M9" i="2"/>
  <c r="N9" i="2" s="1"/>
  <c r="F9" i="2"/>
  <c r="G15" i="2"/>
  <c r="E13" i="2"/>
  <c r="E12" i="2"/>
  <c r="G12" i="2"/>
  <c r="J12" i="2"/>
  <c r="K12" i="2" s="1"/>
  <c r="H17" i="2"/>
  <c r="I17" i="2" s="1"/>
  <c r="R17" i="2"/>
  <c r="S17" i="2" s="1"/>
  <c r="M17" i="2"/>
  <c r="N17" i="2" s="1"/>
  <c r="F11" i="2"/>
  <c r="E9" i="2"/>
  <c r="M8" i="2"/>
  <c r="N8" i="2" s="1"/>
  <c r="E8" i="2"/>
  <c r="F8" i="2"/>
  <c r="M19" i="1"/>
  <c r="B19" i="2"/>
  <c r="C19" i="2"/>
  <c r="E14" i="2"/>
  <c r="J15" i="2"/>
  <c r="K15" i="2" s="1"/>
  <c r="O18" i="2"/>
  <c r="P18" i="2" s="1"/>
  <c r="G16" i="2"/>
  <c r="O16" i="2"/>
  <c r="P16" i="2" s="1"/>
  <c r="T17" i="2"/>
  <c r="U17" i="2" s="1"/>
  <c r="U19" i="2" s="1"/>
  <c r="E15" i="2"/>
  <c r="J16" i="2"/>
  <c r="K16" i="2" s="1"/>
  <c r="O15" i="2"/>
  <c r="P15" i="2" s="1"/>
  <c r="E18" i="2"/>
  <c r="O17" i="2"/>
  <c r="P17" i="2" s="1"/>
  <c r="G17" i="2"/>
  <c r="O14" i="2"/>
  <c r="P14" i="2" s="1"/>
  <c r="T14" i="2"/>
  <c r="U14" i="2" s="1"/>
  <c r="T18" i="2"/>
  <c r="U18" i="2" s="1"/>
  <c r="G18" i="2"/>
  <c r="R16" i="2"/>
  <c r="S16" i="2" s="1"/>
  <c r="F18" i="2"/>
  <c r="R14" i="2"/>
  <c r="S14" i="2" s="1"/>
  <c r="H18" i="2"/>
  <c r="I18" i="2" s="1"/>
  <c r="F14" i="2"/>
  <c r="H16" i="2"/>
  <c r="I16" i="2" s="1"/>
  <c r="E17" i="2"/>
  <c r="E16" i="2"/>
  <c r="H19" i="1"/>
  <c r="J19" i="1"/>
  <c r="O19" i="1"/>
  <c r="R19" i="1"/>
  <c r="T19" i="1"/>
  <c r="E20" i="1"/>
  <c r="I7" i="2"/>
  <c r="U19" i="1"/>
  <c r="P19" i="1"/>
  <c r="S19" i="1"/>
  <c r="N19" i="1"/>
  <c r="I19" i="1"/>
  <c r="K19" i="1"/>
  <c r="F19" i="1"/>
  <c r="G19" i="1"/>
  <c r="N19" i="2" l="1"/>
  <c r="M19" i="2"/>
  <c r="G19" i="2"/>
  <c r="K19" i="2"/>
  <c r="R19" i="2"/>
  <c r="S19" i="2"/>
  <c r="F19" i="2"/>
  <c r="F20" i="2" s="1"/>
  <c r="P19" i="2"/>
  <c r="E20" i="2"/>
  <c r="J19" i="2"/>
  <c r="T19" i="2"/>
  <c r="O19" i="2"/>
  <c r="I19" i="2"/>
  <c r="H19" i="2"/>
  <c r="U20" i="1"/>
  <c r="F20" i="1"/>
  <c r="U20" i="2" l="1"/>
</calcChain>
</file>

<file path=xl/sharedStrings.xml><?xml version="1.0" encoding="utf-8"?>
<sst xmlns="http://schemas.openxmlformats.org/spreadsheetml/2006/main" count="644" uniqueCount="589">
  <si>
    <t>Mois</t>
  </si>
  <si>
    <t>Janvier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</si>
  <si>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</si>
  <si>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</si>
  <si>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</si>
  <si>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</si>
  <si>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</si>
  <si>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</si>
  <si>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</si>
  <si>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</si>
  <si>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</si>
  <si>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</si>
  <si>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€HC</t>
  </si>
  <si>
    <t>€HP</t>
  </si>
  <si>
    <t>Février</t>
  </si>
  <si>
    <t>Tempo</t>
  </si>
  <si>
    <t>Bleu HC/HC</t>
  </si>
  <si>
    <t>Abo</t>
  </si>
  <si>
    <t>9kva</t>
  </si>
  <si>
    <t>Base</t>
  </si>
  <si>
    <t>kWh HP €</t>
  </si>
  <si>
    <t>kWh HC €</t>
  </si>
  <si>
    <t>kWh H €</t>
  </si>
  <si>
    <t>kWh HP</t>
  </si>
  <si>
    <t>kWh HC</t>
  </si>
  <si>
    <t>kWj HC</t>
  </si>
  <si>
    <t>€ HP</t>
  </si>
  <si>
    <t>nb j Bleu</t>
  </si>
  <si>
    <t>nb J blanc</t>
  </si>
  <si>
    <t>Nb J rouge</t>
  </si>
  <si>
    <t>€</t>
  </si>
  <si>
    <t>kwH HC</t>
  </si>
  <si>
    <t>Nb J</t>
  </si>
  <si>
    <t>%conso HC =</t>
  </si>
  <si>
    <t xml:space="preserve">%conso HP = </t>
  </si>
  <si>
    <t xml:space="preserve">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</si>
  <si>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</si>
  <si>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</si>
  <si>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</si>
  <si>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</si>
  <si>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</si>
  <si>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</si>
  <si>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</si>
  <si>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</si>
  <si>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</si>
  <si>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</si>
  <si>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</si>
  <si>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</si>
  <si>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</si>
  <si>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</si>
  <si>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</si>
  <si>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</si>
  <si>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</si>
  <si>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</si>
  <si>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</si>
  <si>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</si>
  <si>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</si>
  <si>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</si>
  <si>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</si>
  <si>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</si>
  <si>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</si>
  <si>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</si>
  <si>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</si>
  <si>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</si>
  <si>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</si>
  <si>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</si>
  <si>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</si>
  <si>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</si>
  <si>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</si>
  <si>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</si>
  <si>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</si>
  <si>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</si>
  <si>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</si>
  <si>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</si>
  <si>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</si>
  <si>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</si>
  <si>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</si>
  <si>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</si>
  <si>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</si>
  <si>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</si>
  <si>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</si>
  <si>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</si>
  <si>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</si>
  <si>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</si>
  <si>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</si>
  <si>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</si>
  <si>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</si>
  <si>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</si>
  <si>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</si>
  <si>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</si>
  <si>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</si>
  <si>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</si>
  <si>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</si>
  <si>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</si>
  <si>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</si>
  <si>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</si>
  <si>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</si>
  <si>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</si>
  <si>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</si>
  <si>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</si>
  <si>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</si>
  <si>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</si>
  <si>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</si>
  <si>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</si>
  <si>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</si>
  <si>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</si>
  <si>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</si>
  <si>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</si>
  <si>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</si>
  <si>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</si>
  <si>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</si>
  <si>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</si>
  <si>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</si>
  <si>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</si>
  <si>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</si>
  <si>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</si>
  <si>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</si>
  <si>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</si>
  <si>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</si>
  <si>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</si>
  <si>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</si>
  <si>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</si>
  <si>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</si>
  <si>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</si>
  <si>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</si>
  <si>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</si>
  <si>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</si>
  <si>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</si>
  <si>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</si>
  <si>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</si>
  <si>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</si>
  <si>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</si>
  <si>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</si>
  <si>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</si>
  <si>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</si>
  <si>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</si>
  <si>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</si>
  <si>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</si>
  <si>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</si>
  <si>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</si>
  <si>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</si>
  <si>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</si>
  <si>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</si>
  <si>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</si>
  <si>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</si>
  <si>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</si>
  <si>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</si>
  <si>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</si>
  <si>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</si>
  <si>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</si>
  <si>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</si>
  <si>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</si>
  <si>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</si>
  <si>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</si>
  <si>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</si>
  <si>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</si>
  <si>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</si>
  <si>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</si>
  <si>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</si>
  <si>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</si>
  <si>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</si>
  <si>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</si>
  <si>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</si>
  <si>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</si>
  <si>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</si>
  <si>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</si>
  <si>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</si>
  <si>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</si>
  <si>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</si>
  <si>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</si>
  <si>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</si>
  <si>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</si>
  <si>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</si>
  <si>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</si>
  <si>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</si>
  <si>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</si>
  <si>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</si>
  <si>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</si>
  <si>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</si>
  <si>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</si>
  <si>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</si>
  <si>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</si>
  <si>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</si>
  <si>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</si>
  <si>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</si>
  <si>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</si>
  <si>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</si>
  <si>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</si>
  <si>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</si>
  <si>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</si>
  <si>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</si>
  <si>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</si>
  <si>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</si>
  <si>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</si>
  <si>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</si>
  <si>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</si>
  <si>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</si>
  <si>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</si>
  <si>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</si>
  <si>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</si>
  <si>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</si>
  <si>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</si>
  <si>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</si>
  <si>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</si>
  <si>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</si>
  <si>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</si>
  <si>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</si>
  <si>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</si>
  <si>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</si>
  <si>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</si>
  <si>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</si>
  <si>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</si>
  <si>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</si>
  <si>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</si>
  <si>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</si>
  <si>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</si>
  <si>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</si>
  <si>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</si>
  <si>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</si>
  <si>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</si>
  <si>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</si>
  <si>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</si>
  <si>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</si>
  <si>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</si>
  <si>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</si>
  <si>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</si>
  <si>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</si>
  <si>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</si>
  <si>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</si>
  <si>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</si>
  <si>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</si>
  <si>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</si>
  <si>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</si>
  <si>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</si>
  <si>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</si>
  <si>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</si>
  <si>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</si>
  <si>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</si>
  <si>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</si>
  <si>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</si>
  <si>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</si>
  <si>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</si>
  <si>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</si>
  <si>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</si>
  <si>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</si>
  <si>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</si>
  <si>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</si>
  <si>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</si>
  <si>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</si>
  <si>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</si>
  <si>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</si>
  <si>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</si>
  <si>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</si>
  <si>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</si>
  <si>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</si>
  <si>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</si>
  <si>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</si>
  <si>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</si>
  <si>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</si>
  <si>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</si>
  <si>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</si>
  <si>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</si>
  <si>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</si>
  <si>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</si>
  <si>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</si>
  <si>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</si>
  <si>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</si>
  <si>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</si>
  <si>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</si>
  <si>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</si>
  <si>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</si>
  <si>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</si>
  <si>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</si>
  <si>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</si>
  <si>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</si>
  <si>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</si>
  <si>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</si>
  <si>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</si>
  <si>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</si>
  <si>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</si>
  <si>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</si>
  <si>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</si>
  <si>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</si>
  <si>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</si>
  <si>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</si>
  <si>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</si>
  <si>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</si>
  <si>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</si>
  <si>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</si>
  <si>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</si>
  <si>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</si>
  <si>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</si>
  <si>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</si>
  <si>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</si>
  <si>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</si>
  <si>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</si>
  <si>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</si>
  <si>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</si>
  <si>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</si>
  <si>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</si>
  <si>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</si>
  <si>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</si>
  <si>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</si>
  <si>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</si>
  <si>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</si>
  <si>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</si>
  <si>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</si>
  <si>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</si>
  <si>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</si>
  <si>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</si>
  <si>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</si>
  <si>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</si>
  <si>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</si>
  <si>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</si>
  <si>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</si>
  <si>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</si>
  <si>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</si>
  <si>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</si>
  <si>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</si>
  <si>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</si>
  <si>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</si>
  <si>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</si>
  <si>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</si>
  <si>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</si>
  <si>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</si>
  <si>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</si>
  <si>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</si>
  <si>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</si>
  <si>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</si>
  <si>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</si>
  <si>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</si>
  <si>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</si>
  <si>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</si>
  <si>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</si>
  <si>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</si>
  <si>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</si>
  <si>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</si>
  <si>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</si>
  <si>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</si>
  <si>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</si>
  <si>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</si>
  <si>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</si>
  <si>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</si>
  <si>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</si>
  <si>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</si>
  <si>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</si>
  <si>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</si>
  <si>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</si>
  <si>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</si>
  <si>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</si>
  <si>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</si>
  <si>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</si>
  <si>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</si>
  <si>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</si>
  <si>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</si>
  <si>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</si>
  <si>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</si>
  <si>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</si>
  <si>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</si>
  <si>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</si>
  <si>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</si>
  <si>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</si>
  <si>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</si>
  <si>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</si>
  <si>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</si>
  <si>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</si>
  <si>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</si>
  <si>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</si>
  <si>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</si>
  <si>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</si>
  <si>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</si>
  <si>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</si>
  <si>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</si>
  <si>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</si>
  <si>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</si>
  <si>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</si>
  <si>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</si>
  <si>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</si>
  <si>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</si>
  <si>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</si>
  <si>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</si>
  <si>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</si>
  <si>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</si>
  <si>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</si>
  <si>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</si>
  <si>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</si>
  <si>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</si>
  <si>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</si>
  <si>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</si>
  <si>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</si>
  <si>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</si>
  <si>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</si>
  <si>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</si>
  <si>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</si>
  <si>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</si>
  <si>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</si>
  <si>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</si>
  <si>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</si>
  <si>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</si>
  <si>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</si>
  <si>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</si>
  <si>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</si>
  <si>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</si>
  <si>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</si>
  <si>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</si>
  <si>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</si>
  <si>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</si>
  <si>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</si>
  <si>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</si>
  <si>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</si>
  <si>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</si>
  <si>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</si>
  <si>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</si>
  <si>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</si>
  <si>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</si>
  <si>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</si>
  <si>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</si>
  <si>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</si>
  <si>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</si>
  <si>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</si>
  <si>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</si>
  <si>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</si>
  <si>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</si>
  <si>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</si>
  <si>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</si>
  <si>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</si>
  <si>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</si>
  <si>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</si>
  <si>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</si>
  <si>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</si>
  <si>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</si>
  <si>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</si>
  <si>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</si>
  <si>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</si>
  <si>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</si>
  <si>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</si>
  <si>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</si>
  <si>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</si>
  <si>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</si>
  <si>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</si>
  <si>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</si>
  <si>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</si>
  <si>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</si>
  <si>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</si>
  <si>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</si>
  <si>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</si>
  <si>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</si>
  <si>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</si>
  <si>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</si>
  <si>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</si>
  <si>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</si>
  <si>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</si>
  <si>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</si>
  <si>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</si>
  <si>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</si>
  <si>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</si>
  <si>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</si>
  <si>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</si>
  <si>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</si>
  <si>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</si>
  <si>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</si>
  <si>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</si>
  <si>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</si>
  <si>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</si>
  <si>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</si>
  <si>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</si>
  <si>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</si>
  <si>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</si>
  <si>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</si>
  <si>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</si>
  <si>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</si>
  <si>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</si>
  <si>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</si>
  <si>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</si>
  <si>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</si>
  <si>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</si>
  <si>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</si>
  <si>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</si>
  <si>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</si>
  <si>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</si>
  <si>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</si>
  <si>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</si>
  <si>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</si>
  <si>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</si>
  <si>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</si>
  <si>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</si>
  <si>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</si>
  <si>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</si>
  <si>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</si>
  <si>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</si>
  <si>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</si>
  <si>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</si>
  <si>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</si>
  <si>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</si>
  <si>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</si>
  <si>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</si>
  <si>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</si>
  <si>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</si>
  <si>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</si>
  <si>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</si>
  <si>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</si>
  <si>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</si>
  <si>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</si>
  <si>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</si>
  <si>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</si>
  <si>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</si>
  <si>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</si>
  <si>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</si>
  <si>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</si>
  <si>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</si>
  <si>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</si>
  <si>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</si>
  <si>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</si>
  <si>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</si>
  <si>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</si>
  <si>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</si>
  <si>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</si>
  <si>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</si>
  <si>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</si>
  <si>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</si>
  <si>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</si>
  <si>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</si>
  <si>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</si>
  <si>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</si>
  <si>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</si>
  <si>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</si>
  <si>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</si>
  <si>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</si>
  <si>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</si>
  <si>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</si>
  <si>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</si>
  <si>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</si>
  <si>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</si>
  <si>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</si>
  <si>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</si>
  <si>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</si>
  <si>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</si>
  <si>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</si>
  <si>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</si>
  <si>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</si>
  <si>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</si>
  <si>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</si>
  <si>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</si>
  <si>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</si>
  <si>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</si>
  <si>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</si>
  <si>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</si>
  <si>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</si>
  <si>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 xml:space="preserve">            How to Apply These Terms to Your New Programs</t>
  </si>
  <si>
    <t xml:space="preserve">  If you develop a new program, and you want it to be of the greatest</t>
  </si>
  <si>
    <t>possible use to the public, the best way to achieve this is to make it</t>
  </si>
  <si>
    <t>free software which everyone can redistribute and change under these terms.</t>
  </si>
  <si>
    <t xml:space="preserve">  To do so, attach the following notices to the program.  It is safest</t>
  </si>
  <si>
    <t>to attach them to the start of each source file to most effectively</t>
  </si>
  <si>
    <t>state the exclusion of warranty; and each file should have at least</t>
  </si>
  <si>
    <t>the "copyright" line and a pointer to where the full notice is found.</t>
  </si>
  <si>
    <t xml:space="preserve">    &lt;one line to give the program's name and a brief idea of what it does.&gt;</t>
  </si>
  <si>
    <t xml:space="preserve">    Copyright (C) &lt;year&gt;  &lt;name of author&gt;</t>
  </si>
  <si>
    <t xml:space="preserve">    This program is free software: you can redistribute it and/or modify</t>
  </si>
  <si>
    <t xml:space="preserve">    it under the terms of the GNU General Public License as published by</t>
  </si>
  <si>
    <t xml:space="preserve">    the Free Software Foundation, either version 3 of the License, or</t>
  </si>
  <si>
    <t xml:space="preserve">    (at your option) any later version.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</si>
  <si>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</si>
  <si>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</si>
  <si>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</si>
  <si>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</si>
  <si>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</si>
  <si>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&lt;https://www.gnu.org/licenses/&gt;.</t>
  </si>
  <si>
    <t>Also add information on how to contact you by electronic and paper mail.</t>
  </si>
  <si>
    <t xml:space="preserve">  If the program does terminal interaction, make it output a short</t>
  </si>
  <si>
    <t>notice like this when it starts in an interactive mode:</t>
  </si>
  <si>
    <t xml:space="preserve">    &lt;program&gt;  Copyright (C) &lt;year&gt;  &lt;name of author&gt;</t>
  </si>
  <si>
    <t xml:space="preserve">    This program comes with ABSOLUTELY NO WARRANTY; for details type `show w'.</t>
  </si>
  <si>
    <t xml:space="preserve">    This is free software, and you are welcome to redistribute it</t>
  </si>
  <si>
    <t xml:space="preserve">    under certain conditions; type `show c' for details.</t>
  </si>
  <si>
    <t>The hypothetical commands `show w' and `show c' should show the appropriate</t>
  </si>
  <si>
    <t>parts of the General Public License.  Of course, your program's commands</t>
  </si>
  <si>
    <t>might be different; for a GUI interface, you would use an "about box".</t>
  </si>
  <si>
    <t xml:space="preserve">  You should also get your employer (if you work as a programmer) or school,</t>
  </si>
  <si>
    <t>if any, to sign a "copyright disclaimer" for the program, if necessary.</t>
  </si>
  <si>
    <t>For more information on this, and how to apply and follow the GNU GPL, see</t>
  </si>
  <si>
    <t>&lt;https://www.gnu.org/licenses/&gt;.</t>
  </si>
  <si>
    <t xml:space="preserve">  The GNU General Public License does not permit incorporating your program</t>
  </si>
  <si>
    <t>into proprietary programs.  If your program is a subroutine library, you</t>
  </si>
  <si>
    <t>may consider it more useful to permit linking proprietary applications with</t>
  </si>
  <si>
    <t>the library.  If this is what you want to do, use the GNU Lesser General</t>
  </si>
  <si>
    <t>Public License instead of this License.  But first, please read</t>
  </si>
  <si>
    <t>&lt;https://www.gnu.org/licenses/why-not-lgpl.html&gt;.</t>
  </si>
  <si>
    <t>Feuille de calcul développée par Nicolas CLERC. Sous licence GPL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</si>
</sst>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4"/>
      <name val="Calibri"/>
      <family val="2"/>
      <scheme val="minor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4" fillId="3" borderId="0" xfId="0" applyFont="1" applyFill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0" xfId="1" applyNumberFormat="1" applyFont="1" applyFill="1" applyBorder="1"/>
    <xf numFmtId="164" fontId="0" fillId="0" borderId="0" xfId="1" applyNumberFormat="1" applyFont="1" applyBorder="1"/>
    <xf numFmtId="164" fontId="4" fillId="3" borderId="0" xfId="1" applyNumberFormat="1" applyFont="1" applyFill="1" applyBorder="1"/>
    <xf numFmtId="164" fontId="4" fillId="3" borderId="5" xfId="1" applyNumberFormat="1" applyFont="1" applyFill="1" applyBorder="1"/>
    <xf numFmtId="164" fontId="0" fillId="2" borderId="7" xfId="1" applyNumberFormat="1" applyFont="1" applyFill="1" applyBorder="1"/>
    <xf numFmtId="164" fontId="0" fillId="0" borderId="7" xfId="1" applyNumberFormat="1" applyFont="1" applyBorder="1"/>
    <xf numFmtId="164" fontId="4" fillId="3" borderId="7" xfId="1" applyNumberFormat="1" applyFont="1" applyFill="1" applyBorder="1"/>
    <xf numFmtId="164" fontId="4" fillId="3" borderId="8" xfId="1" applyNumberFormat="1" applyFont="1" applyFill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44" fontId="0" fillId="0" borderId="0" xfId="1" applyFont="1"/>
    <xf numFmtId="164" fontId="3" fillId="0" borderId="10" xfId="0" applyNumberFormat="1" applyFont="1" applyBorder="1"/>
    <xf numFmtId="0" fontId="0" fillId="0" borderId="9" xfId="0" applyBorder="1"/>
    <xf numFmtId="0" fontId="0" fillId="0" borderId="0" xfId="0" applyAlignment="1">
      <alignment vertical="center"/>
    </xf>
    <xf numFmtId="164" fontId="0" fillId="2" borderId="0" xfId="0" applyNumberFormat="1" applyFill="1"/>
    <xf numFmtId="164" fontId="4" fillId="3" borderId="0" xfId="0" applyNumberFormat="1" applyFont="1" applyFill="1"/>
    <xf numFmtId="164" fontId="0" fillId="0" borderId="2" xfId="0" applyNumberFormat="1" applyBorder="1"/>
    <xf numFmtId="164" fontId="3" fillId="0" borderId="8" xfId="0" applyNumberFormat="1" applyFont="1" applyBorder="1"/>
    <xf numFmtId="1" fontId="4" fillId="3" borderId="0" xfId="1" applyNumberFormat="1" applyFont="1" applyFill="1" applyBorder="1"/>
    <xf numFmtId="1" fontId="0" fillId="0" borderId="0" xfId="1" applyNumberFormat="1" applyFont="1" applyBorder="1"/>
    <xf numFmtId="1" fontId="0" fillId="2" borderId="4" xfId="0" applyNumberFormat="1" applyFill="1" applyBorder="1"/>
    <xf numFmtId="1" fontId="0" fillId="2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7" xfId="1" applyNumberFormat="1" applyFont="1" applyFill="1" applyBorder="1" applyAlignment="1">
      <alignment horizontal="center"/>
    </xf>
    <xf numFmtId="0" fontId="4" fillId="3" borderId="0" xfId="1" applyNumberFormat="1" applyFont="1" applyFill="1" applyBorder="1" applyAlignment="1">
      <alignment horizontal="center"/>
    </xf>
    <xf numFmtId="0" fontId="4" fillId="3" borderId="7" xfId="1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0" fontId="0" fillId="0" borderId="0" xfId="0" quotePrefix="1"/>
    <xf numFmtId="9" fontId="0" fillId="0" borderId="0" xfId="0" applyNumberFormat="1" applyAlignment="1">
      <alignment horizontal="left"/>
    </xf>
    <xf numFmtId="9" fontId="4" fillId="3" borderId="0" xfId="0" applyNumberFormat="1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839-1A5F-4223-BA8A-81381BB4C361}">
  <sheetPr>
    <pageSetUpPr fitToPage="1"/>
  </sheetPr>
  <dimension ref="A1:U21"/>
  <sheetViews>
    <sheetView zoomScale="106" zoomScaleNormal="106" workbookViewId="0">
      <selection activeCell="A23" sqref="A23"/>
    </sheetView>
  </sheetViews>
  <sheetFormatPr baseColWidth="10" defaultRowHeight="15"/>
  <cols>
    <col min="2" max="2" width="11" customWidth="1"/>
    <col min="3" max="3" width="10.85546875" customWidth="1"/>
    <col min="4" max="4" width="9.85546875" bestFit="1" customWidth="1"/>
    <col min="5" max="7" width="11.42578125" bestFit="1" customWidth="1"/>
    <col min="8" max="8" width="8" bestFit="1" customWidth="1"/>
    <col min="9" max="9" width="9.85546875" bestFit="1" customWidth="1"/>
    <col min="10" max="10" width="7.42578125" bestFit="1" customWidth="1"/>
    <col min="11" max="11" width="9.85546875" bestFit="1" customWidth="1"/>
    <col min="12" max="12" width="4.7109375" bestFit="1" customWidth="1"/>
    <col min="13" max="13" width="8" bestFit="1" customWidth="1"/>
    <col min="14" max="14" width="9.85546875" bestFit="1" customWidth="1"/>
    <col min="15" max="15" width="7.7109375" bestFit="1" customWidth="1"/>
    <col min="16" max="16" width="9.85546875" bestFit="1" customWidth="1"/>
    <col min="17" max="17" width="4.7109375" bestFit="1" customWidth="1"/>
    <col min="18" max="18" width="8" bestFit="1" customWidth="1"/>
    <col min="19" max="19" width="10.28515625" bestFit="1" customWidth="1"/>
    <col min="20" max="20" width="8" bestFit="1" customWidth="1"/>
    <col min="21" max="21" width="11.42578125" bestFit="1" customWidth="1"/>
  </cols>
  <sheetData>
    <row r="1" spans="1:21">
      <c r="D1" t="s">
        <v>22</v>
      </c>
      <c r="E1" s="33">
        <v>0.2276</v>
      </c>
      <c r="F1" t="s">
        <v>20</v>
      </c>
      <c r="G1">
        <v>0.246</v>
      </c>
      <c r="I1" s="1" t="s">
        <v>20</v>
      </c>
      <c r="J1" s="37">
        <v>0.13689999999999999</v>
      </c>
      <c r="N1" t="s">
        <v>20</v>
      </c>
      <c r="O1" s="32">
        <v>0.16539999999999999</v>
      </c>
      <c r="S1" s="2" t="s">
        <v>20</v>
      </c>
      <c r="T1" s="38">
        <v>0.73240000000000005</v>
      </c>
    </row>
    <row r="2" spans="1:21">
      <c r="F2" t="s">
        <v>21</v>
      </c>
      <c r="G2">
        <v>0.18279999999999999</v>
      </c>
      <c r="I2" s="1" t="s">
        <v>21</v>
      </c>
      <c r="J2" s="37">
        <v>0.1056</v>
      </c>
      <c r="N2" t="s">
        <v>21</v>
      </c>
      <c r="O2" s="32">
        <v>0.1246</v>
      </c>
      <c r="S2" s="2" t="s">
        <v>21</v>
      </c>
      <c r="T2" s="38">
        <v>0.1328</v>
      </c>
    </row>
    <row r="3" spans="1:21">
      <c r="I3" t="s">
        <v>27</v>
      </c>
      <c r="J3">
        <v>300</v>
      </c>
      <c r="N3" t="s">
        <v>28</v>
      </c>
      <c r="O3">
        <v>43</v>
      </c>
      <c r="S3" t="s">
        <v>29</v>
      </c>
      <c r="T3">
        <v>22</v>
      </c>
    </row>
    <row r="5" spans="1:21">
      <c r="A5" s="8"/>
      <c r="B5" s="9"/>
      <c r="C5" s="10"/>
      <c r="D5" s="3" t="s">
        <v>17</v>
      </c>
      <c r="E5" s="3" t="s">
        <v>19</v>
      </c>
      <c r="F5" s="54" t="s">
        <v>16</v>
      </c>
      <c r="G5" s="55"/>
      <c r="H5" s="54" t="s">
        <v>15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5"/>
    </row>
    <row r="6" spans="1:21" s="12" customFormat="1">
      <c r="A6" s="11" t="s">
        <v>0</v>
      </c>
      <c r="B6" s="12" t="s">
        <v>23</v>
      </c>
      <c r="C6" s="13" t="s">
        <v>24</v>
      </c>
      <c r="D6" s="11" t="s">
        <v>18</v>
      </c>
      <c r="E6" s="11" t="s">
        <v>30</v>
      </c>
      <c r="F6" s="11" t="s">
        <v>13</v>
      </c>
      <c r="G6" s="13" t="s">
        <v>12</v>
      </c>
      <c r="H6" s="14" t="s">
        <v>23</v>
      </c>
      <c r="I6" s="15" t="s">
        <v>13</v>
      </c>
      <c r="J6" s="15" t="s">
        <v>25</v>
      </c>
      <c r="K6" s="15" t="s">
        <v>12</v>
      </c>
      <c r="L6" s="12" t="s">
        <v>32</v>
      </c>
      <c r="M6" s="12" t="s">
        <v>23</v>
      </c>
      <c r="N6" s="12" t="s">
        <v>13</v>
      </c>
      <c r="O6" s="12" t="s">
        <v>31</v>
      </c>
      <c r="P6" s="12" t="s">
        <v>12</v>
      </c>
      <c r="Q6" s="16" t="s">
        <v>32</v>
      </c>
      <c r="R6" s="16" t="s">
        <v>23</v>
      </c>
      <c r="S6" s="16" t="s">
        <v>26</v>
      </c>
      <c r="T6" s="16" t="s">
        <v>24</v>
      </c>
      <c r="U6" s="17" t="s">
        <v>12</v>
      </c>
    </row>
    <row r="7" spans="1:21">
      <c r="A7" s="5" t="s">
        <v>10</v>
      </c>
      <c r="B7">
        <v>100</v>
      </c>
      <c r="C7" s="6">
        <v>30</v>
      </c>
      <c r="D7" s="19">
        <v>16.55</v>
      </c>
      <c r="E7" s="19">
        <f t="shared" ref="E7:E18" si="0">(B7+C7)*hbase_eur</f>
        <v>29.588000000000001</v>
      </c>
      <c r="F7" s="19">
        <f t="shared" ref="F7:F18" si="1">B7*hp_eur</f>
        <v>24.6</v>
      </c>
      <c r="G7" s="20">
        <f t="shared" ref="G7:G18" si="2">C7*hc_eur</f>
        <v>5.484</v>
      </c>
      <c r="H7" s="43">
        <f>B7*(30-L7-Q7)/30</f>
        <v>93.333333333333329</v>
      </c>
      <c r="I7" s="22">
        <f t="shared" ref="I7:I18" si="3">H7*tempo_bleu_hp_eur</f>
        <v>12.777333333333333</v>
      </c>
      <c r="J7" s="44">
        <f>C7*(30-L7-Q7)/30</f>
        <v>28</v>
      </c>
      <c r="K7" s="22">
        <f t="shared" ref="K7:K18" si="4">J7*tempo_bleu_hc_eur</f>
        <v>2.9567999999999999</v>
      </c>
      <c r="L7" s="45">
        <v>2</v>
      </c>
      <c r="M7" s="42">
        <f>B7*L7/30</f>
        <v>6.666666666666667</v>
      </c>
      <c r="N7" s="23">
        <f t="shared" ref="N7:N18" si="5">M7*tempo_blanc_hp_eur</f>
        <v>1.1026666666666667</v>
      </c>
      <c r="O7" s="42">
        <f>C7*L7/30</f>
        <v>2</v>
      </c>
      <c r="P7" s="23">
        <f t="shared" ref="P7:P18" si="6">O7*tempo_blanc_hc_eur</f>
        <v>0.2492</v>
      </c>
      <c r="Q7" s="47">
        <v>0</v>
      </c>
      <c r="R7" s="41">
        <f>B7*Q7/30</f>
        <v>0</v>
      </c>
      <c r="S7" s="24">
        <f t="shared" ref="S7:S18" si="7">R7*tempo_rouge_hp_eur</f>
        <v>0</v>
      </c>
      <c r="T7" s="41">
        <f>C7*Q7/30</f>
        <v>0</v>
      </c>
      <c r="U7" s="25">
        <f t="shared" ref="U7:U18" si="8">T7*tempo_rouge_hc_eur</f>
        <v>0</v>
      </c>
    </row>
    <row r="8" spans="1:21">
      <c r="A8" s="5" t="s">
        <v>11</v>
      </c>
      <c r="B8">
        <v>101</v>
      </c>
      <c r="C8" s="6">
        <v>31</v>
      </c>
      <c r="D8" s="19">
        <v>16.55</v>
      </c>
      <c r="E8" s="19">
        <f t="shared" si="0"/>
        <v>30.043199999999999</v>
      </c>
      <c r="F8" s="19">
        <f t="shared" si="1"/>
        <v>24.846</v>
      </c>
      <c r="G8" s="20">
        <f t="shared" si="2"/>
        <v>5.6667999999999994</v>
      </c>
      <c r="H8" s="43">
        <f t="shared" ref="H8:H18" si="9">B8*(30-L8-Q8)/30</f>
        <v>53.866666666666667</v>
      </c>
      <c r="I8" s="22">
        <f t="shared" si="3"/>
        <v>7.3743466666666668</v>
      </c>
      <c r="J8" s="44">
        <f t="shared" ref="J8:J18" si="10">C8*(30-L8-Q8)/30</f>
        <v>16.533333333333335</v>
      </c>
      <c r="K8" s="22">
        <f t="shared" si="4"/>
        <v>1.7459200000000001</v>
      </c>
      <c r="L8" s="45">
        <v>10</v>
      </c>
      <c r="M8" s="42">
        <f t="shared" ref="M8:M18" si="11">B8*L8/30</f>
        <v>33.666666666666664</v>
      </c>
      <c r="N8" s="23">
        <f t="shared" si="5"/>
        <v>5.5684666666666658</v>
      </c>
      <c r="O8" s="42">
        <f t="shared" ref="O8:O18" si="12">C8*L8/30</f>
        <v>10.333333333333334</v>
      </c>
      <c r="P8" s="23">
        <f t="shared" si="6"/>
        <v>1.2875333333333334</v>
      </c>
      <c r="Q8" s="47">
        <v>4</v>
      </c>
      <c r="R8" s="41">
        <f t="shared" ref="R8:R18" si="13">B8*Q8/30</f>
        <v>13.466666666666667</v>
      </c>
      <c r="S8" s="24">
        <f t="shared" si="7"/>
        <v>9.8629866666666679</v>
      </c>
      <c r="T8" s="41">
        <f t="shared" ref="T8:T18" si="14">C8*Q8/30</f>
        <v>4.1333333333333337</v>
      </c>
      <c r="U8" s="25">
        <f t="shared" si="8"/>
        <v>0.54890666666666676</v>
      </c>
    </row>
    <row r="9" spans="1:21">
      <c r="A9" s="5" t="s">
        <v>1</v>
      </c>
      <c r="B9">
        <v>102</v>
      </c>
      <c r="C9" s="6">
        <v>32</v>
      </c>
      <c r="D9" s="19">
        <v>16.55</v>
      </c>
      <c r="E9" s="19">
        <f t="shared" si="0"/>
        <v>30.4984</v>
      </c>
      <c r="F9" s="19">
        <f t="shared" si="1"/>
        <v>25.091999999999999</v>
      </c>
      <c r="G9" s="20">
        <f t="shared" si="2"/>
        <v>5.8495999999999997</v>
      </c>
      <c r="H9" s="43">
        <f t="shared" si="9"/>
        <v>54.4</v>
      </c>
      <c r="I9" s="22">
        <f t="shared" si="3"/>
        <v>7.4473599999999998</v>
      </c>
      <c r="J9" s="44">
        <f t="shared" si="10"/>
        <v>17.066666666666666</v>
      </c>
      <c r="K9" s="22">
        <f t="shared" si="4"/>
        <v>1.8022400000000001</v>
      </c>
      <c r="L9" s="45">
        <v>3</v>
      </c>
      <c r="M9" s="42">
        <f t="shared" si="11"/>
        <v>10.199999999999999</v>
      </c>
      <c r="N9" s="23">
        <f t="shared" si="5"/>
        <v>1.6870799999999997</v>
      </c>
      <c r="O9" s="42">
        <f t="shared" si="12"/>
        <v>3.2</v>
      </c>
      <c r="P9" s="23">
        <f t="shared" si="6"/>
        <v>0.39872000000000002</v>
      </c>
      <c r="Q9" s="47">
        <v>11</v>
      </c>
      <c r="R9" s="41">
        <f t="shared" si="13"/>
        <v>37.4</v>
      </c>
      <c r="S9" s="24">
        <f t="shared" si="7"/>
        <v>27.391760000000001</v>
      </c>
      <c r="T9" s="41">
        <f t="shared" si="14"/>
        <v>11.733333333333333</v>
      </c>
      <c r="U9" s="25">
        <f t="shared" si="8"/>
        <v>1.5581866666666666</v>
      </c>
    </row>
    <row r="10" spans="1:21">
      <c r="A10" s="5" t="s">
        <v>14</v>
      </c>
      <c r="B10">
        <v>103</v>
      </c>
      <c r="C10" s="6">
        <v>33</v>
      </c>
      <c r="D10" s="19">
        <v>16.55</v>
      </c>
      <c r="E10" s="19">
        <f t="shared" si="0"/>
        <v>30.953599999999998</v>
      </c>
      <c r="F10" s="19">
        <f t="shared" si="1"/>
        <v>25.338000000000001</v>
      </c>
      <c r="G10" s="20">
        <f t="shared" si="2"/>
        <v>6.0324</v>
      </c>
      <c r="H10" s="43">
        <f t="shared" si="9"/>
        <v>37.766666666666666</v>
      </c>
      <c r="I10" s="22">
        <f t="shared" si="3"/>
        <v>5.1702566666666661</v>
      </c>
      <c r="J10" s="44">
        <f t="shared" si="10"/>
        <v>12.1</v>
      </c>
      <c r="K10" s="22">
        <f t="shared" si="4"/>
        <v>1.27776</v>
      </c>
      <c r="L10" s="45">
        <v>14</v>
      </c>
      <c r="M10" s="42">
        <f t="shared" si="11"/>
        <v>48.06666666666667</v>
      </c>
      <c r="N10" s="23">
        <f t="shared" si="5"/>
        <v>7.9502266666666666</v>
      </c>
      <c r="O10" s="42">
        <f t="shared" si="12"/>
        <v>15.4</v>
      </c>
      <c r="P10" s="23">
        <f t="shared" si="6"/>
        <v>1.9188400000000001</v>
      </c>
      <c r="Q10" s="47">
        <v>5</v>
      </c>
      <c r="R10" s="41">
        <f t="shared" si="13"/>
        <v>17.166666666666668</v>
      </c>
      <c r="S10" s="24">
        <f t="shared" si="7"/>
        <v>12.572866666666668</v>
      </c>
      <c r="T10" s="41">
        <f t="shared" si="14"/>
        <v>5.5</v>
      </c>
      <c r="U10" s="25">
        <f t="shared" si="8"/>
        <v>0.73040000000000005</v>
      </c>
    </row>
    <row r="11" spans="1:21">
      <c r="A11" s="5" t="s">
        <v>2</v>
      </c>
      <c r="B11">
        <v>104</v>
      </c>
      <c r="C11" s="6">
        <v>34</v>
      </c>
      <c r="D11" s="19">
        <v>16.55</v>
      </c>
      <c r="E11" s="19">
        <f t="shared" si="0"/>
        <v>31.408799999999999</v>
      </c>
      <c r="F11" s="19">
        <f t="shared" si="1"/>
        <v>25.584</v>
      </c>
      <c r="G11" s="20">
        <f t="shared" si="2"/>
        <v>6.2151999999999994</v>
      </c>
      <c r="H11" s="43">
        <f t="shared" si="9"/>
        <v>86.666666666666671</v>
      </c>
      <c r="I11" s="22">
        <f t="shared" si="3"/>
        <v>11.864666666666666</v>
      </c>
      <c r="J11" s="44">
        <f t="shared" si="10"/>
        <v>28.333333333333332</v>
      </c>
      <c r="K11" s="22">
        <f t="shared" si="4"/>
        <v>2.992</v>
      </c>
      <c r="L11" s="45">
        <v>3</v>
      </c>
      <c r="M11" s="42">
        <f t="shared" si="11"/>
        <v>10.4</v>
      </c>
      <c r="N11" s="23">
        <f t="shared" si="5"/>
        <v>1.7201599999999999</v>
      </c>
      <c r="O11" s="42">
        <f t="shared" si="12"/>
        <v>3.4</v>
      </c>
      <c r="P11" s="23">
        <f t="shared" si="6"/>
        <v>0.42364000000000002</v>
      </c>
      <c r="Q11" s="47">
        <v>2</v>
      </c>
      <c r="R11" s="41">
        <f t="shared" si="13"/>
        <v>6.9333333333333336</v>
      </c>
      <c r="S11" s="24">
        <f t="shared" si="7"/>
        <v>5.0779733333333334</v>
      </c>
      <c r="T11" s="41">
        <f t="shared" si="14"/>
        <v>2.2666666666666666</v>
      </c>
      <c r="U11" s="25">
        <f t="shared" si="8"/>
        <v>0.30101333333333335</v>
      </c>
    </row>
    <row r="12" spans="1:21">
      <c r="A12" s="5" t="s">
        <v>3</v>
      </c>
      <c r="B12">
        <v>105</v>
      </c>
      <c r="C12" s="6">
        <v>35</v>
      </c>
      <c r="D12" s="19">
        <v>16.55</v>
      </c>
      <c r="E12" s="19">
        <f t="shared" si="0"/>
        <v>31.864000000000001</v>
      </c>
      <c r="F12" s="19">
        <f t="shared" si="1"/>
        <v>25.83</v>
      </c>
      <c r="G12" s="20">
        <f t="shared" si="2"/>
        <v>6.3979999999999997</v>
      </c>
      <c r="H12" s="43">
        <f t="shared" si="9"/>
        <v>80.5</v>
      </c>
      <c r="I12" s="22">
        <f t="shared" si="3"/>
        <v>11.02045</v>
      </c>
      <c r="J12" s="44">
        <f t="shared" si="10"/>
        <v>26.833333333333332</v>
      </c>
      <c r="K12" s="22">
        <f t="shared" si="4"/>
        <v>2.8335999999999997</v>
      </c>
      <c r="L12" s="45">
        <v>7</v>
      </c>
      <c r="M12" s="42">
        <f t="shared" si="11"/>
        <v>24.5</v>
      </c>
      <c r="N12" s="23">
        <f t="shared" si="5"/>
        <v>4.0522999999999998</v>
      </c>
      <c r="O12" s="42">
        <f t="shared" si="12"/>
        <v>8.1666666666666661</v>
      </c>
      <c r="P12" s="23">
        <f t="shared" si="6"/>
        <v>1.0175666666666665</v>
      </c>
      <c r="Q12" s="47">
        <v>0</v>
      </c>
      <c r="R12" s="41">
        <f t="shared" si="13"/>
        <v>0</v>
      </c>
      <c r="S12" s="24">
        <f t="shared" si="7"/>
        <v>0</v>
      </c>
      <c r="T12" s="41">
        <f t="shared" si="14"/>
        <v>0</v>
      </c>
      <c r="U12" s="25">
        <f t="shared" si="8"/>
        <v>0</v>
      </c>
    </row>
    <row r="13" spans="1:21">
      <c r="A13" s="5" t="s">
        <v>4</v>
      </c>
      <c r="B13">
        <v>106</v>
      </c>
      <c r="C13" s="6">
        <v>36</v>
      </c>
      <c r="D13" s="19">
        <v>16.55</v>
      </c>
      <c r="E13" s="19">
        <f t="shared" si="0"/>
        <v>32.319200000000002</v>
      </c>
      <c r="F13" s="19">
        <f t="shared" si="1"/>
        <v>26.076000000000001</v>
      </c>
      <c r="G13" s="20">
        <f t="shared" si="2"/>
        <v>6.5808</v>
      </c>
      <c r="H13" s="43">
        <f t="shared" si="9"/>
        <v>106</v>
      </c>
      <c r="I13" s="22">
        <f t="shared" si="3"/>
        <v>14.5114</v>
      </c>
      <c r="J13" s="44">
        <f t="shared" si="10"/>
        <v>36</v>
      </c>
      <c r="K13" s="22">
        <f t="shared" si="4"/>
        <v>3.8016000000000001</v>
      </c>
      <c r="L13" s="45">
        <v>0</v>
      </c>
      <c r="M13" s="42">
        <f t="shared" si="11"/>
        <v>0</v>
      </c>
      <c r="N13" s="23">
        <f t="shared" si="5"/>
        <v>0</v>
      </c>
      <c r="O13" s="42">
        <f t="shared" si="12"/>
        <v>0</v>
      </c>
      <c r="P13" s="23">
        <f t="shared" si="6"/>
        <v>0</v>
      </c>
      <c r="Q13" s="47">
        <v>0</v>
      </c>
      <c r="R13" s="41">
        <f t="shared" si="13"/>
        <v>0</v>
      </c>
      <c r="S13" s="24">
        <f t="shared" si="7"/>
        <v>0</v>
      </c>
      <c r="T13" s="41">
        <f t="shared" si="14"/>
        <v>0</v>
      </c>
      <c r="U13" s="25">
        <f t="shared" si="8"/>
        <v>0</v>
      </c>
    </row>
    <row r="14" spans="1:21">
      <c r="A14" s="5" t="s">
        <v>5</v>
      </c>
      <c r="B14">
        <v>107</v>
      </c>
      <c r="C14" s="6">
        <v>37</v>
      </c>
      <c r="D14" s="19">
        <v>16.55</v>
      </c>
      <c r="E14" s="19">
        <f t="shared" si="0"/>
        <v>32.7744</v>
      </c>
      <c r="F14" s="19">
        <f t="shared" si="1"/>
        <v>26.321999999999999</v>
      </c>
      <c r="G14" s="20">
        <f t="shared" si="2"/>
        <v>6.7635999999999994</v>
      </c>
      <c r="H14" s="43">
        <f t="shared" si="9"/>
        <v>92.733333333333334</v>
      </c>
      <c r="I14" s="22">
        <f t="shared" si="3"/>
        <v>12.695193333333332</v>
      </c>
      <c r="J14" s="44">
        <f t="shared" si="10"/>
        <v>32.06666666666667</v>
      </c>
      <c r="K14" s="22">
        <f t="shared" si="4"/>
        <v>3.3862400000000004</v>
      </c>
      <c r="L14" s="45">
        <v>4</v>
      </c>
      <c r="M14" s="42">
        <f t="shared" si="11"/>
        <v>14.266666666666667</v>
      </c>
      <c r="N14" s="23">
        <f t="shared" si="5"/>
        <v>2.3597066666666668</v>
      </c>
      <c r="O14" s="42">
        <f t="shared" si="12"/>
        <v>4.9333333333333336</v>
      </c>
      <c r="P14" s="23">
        <f t="shared" si="6"/>
        <v>0.61469333333333342</v>
      </c>
      <c r="Q14" s="47">
        <v>0</v>
      </c>
      <c r="R14" s="41">
        <f t="shared" si="13"/>
        <v>0</v>
      </c>
      <c r="S14" s="24">
        <f t="shared" si="7"/>
        <v>0</v>
      </c>
      <c r="T14" s="41">
        <f t="shared" si="14"/>
        <v>0</v>
      </c>
      <c r="U14" s="25">
        <f t="shared" si="8"/>
        <v>0</v>
      </c>
    </row>
    <row r="15" spans="1:21">
      <c r="A15" s="5" t="s">
        <v>6</v>
      </c>
      <c r="B15">
        <v>108</v>
      </c>
      <c r="C15" s="6">
        <v>38</v>
      </c>
      <c r="D15" s="19">
        <v>16.55</v>
      </c>
      <c r="E15" s="19">
        <f t="shared" si="0"/>
        <v>33.229599999999998</v>
      </c>
      <c r="F15" s="19">
        <f t="shared" si="1"/>
        <v>26.567999999999998</v>
      </c>
      <c r="G15" s="20">
        <f t="shared" si="2"/>
        <v>6.9463999999999997</v>
      </c>
      <c r="H15" s="43">
        <f t="shared" si="9"/>
        <v>108</v>
      </c>
      <c r="I15" s="22">
        <f t="shared" si="3"/>
        <v>14.7852</v>
      </c>
      <c r="J15" s="44">
        <f t="shared" si="10"/>
        <v>38</v>
      </c>
      <c r="K15" s="22">
        <f t="shared" si="4"/>
        <v>4.0128000000000004</v>
      </c>
      <c r="L15" s="45">
        <v>0</v>
      </c>
      <c r="M15" s="42">
        <f t="shared" si="11"/>
        <v>0</v>
      </c>
      <c r="N15" s="23">
        <f t="shared" si="5"/>
        <v>0</v>
      </c>
      <c r="O15" s="42">
        <f t="shared" si="12"/>
        <v>0</v>
      </c>
      <c r="P15" s="23">
        <f t="shared" si="6"/>
        <v>0</v>
      </c>
      <c r="Q15" s="47">
        <v>0</v>
      </c>
      <c r="R15" s="41">
        <f t="shared" si="13"/>
        <v>0</v>
      </c>
      <c r="S15" s="24">
        <f t="shared" si="7"/>
        <v>0</v>
      </c>
      <c r="T15" s="41">
        <f t="shared" si="14"/>
        <v>0</v>
      </c>
      <c r="U15" s="25">
        <f t="shared" si="8"/>
        <v>0</v>
      </c>
    </row>
    <row r="16" spans="1:21">
      <c r="A16" s="5" t="s">
        <v>7</v>
      </c>
      <c r="B16">
        <v>109</v>
      </c>
      <c r="C16" s="6">
        <v>39</v>
      </c>
      <c r="D16" s="19">
        <v>16.55</v>
      </c>
      <c r="E16" s="19">
        <f t="shared" si="0"/>
        <v>33.684800000000003</v>
      </c>
      <c r="F16" s="19">
        <f t="shared" si="1"/>
        <v>26.814</v>
      </c>
      <c r="G16" s="20">
        <f t="shared" si="2"/>
        <v>7.1292</v>
      </c>
      <c r="H16" s="43">
        <f t="shared" si="9"/>
        <v>109</v>
      </c>
      <c r="I16" s="22">
        <f t="shared" si="3"/>
        <v>14.922099999999999</v>
      </c>
      <c r="J16" s="44">
        <f t="shared" si="10"/>
        <v>39</v>
      </c>
      <c r="K16" s="22">
        <f t="shared" si="4"/>
        <v>4.1184000000000003</v>
      </c>
      <c r="L16" s="45">
        <v>0</v>
      </c>
      <c r="M16" s="42">
        <f t="shared" si="11"/>
        <v>0</v>
      </c>
      <c r="N16" s="23">
        <f t="shared" si="5"/>
        <v>0</v>
      </c>
      <c r="O16" s="42">
        <f t="shared" si="12"/>
        <v>0</v>
      </c>
      <c r="P16" s="23">
        <f t="shared" si="6"/>
        <v>0</v>
      </c>
      <c r="Q16" s="47">
        <v>0</v>
      </c>
      <c r="R16" s="41">
        <f t="shared" si="13"/>
        <v>0</v>
      </c>
      <c r="S16" s="24">
        <f t="shared" si="7"/>
        <v>0</v>
      </c>
      <c r="T16" s="41">
        <f t="shared" si="14"/>
        <v>0</v>
      </c>
      <c r="U16" s="25">
        <f t="shared" si="8"/>
        <v>0</v>
      </c>
    </row>
    <row r="17" spans="1:21">
      <c r="A17" s="5" t="s">
        <v>8</v>
      </c>
      <c r="B17">
        <v>110</v>
      </c>
      <c r="C17" s="6">
        <v>40</v>
      </c>
      <c r="D17" s="19">
        <v>16.55</v>
      </c>
      <c r="E17" s="19">
        <f t="shared" si="0"/>
        <v>34.14</v>
      </c>
      <c r="F17" s="19">
        <f t="shared" si="1"/>
        <v>27.06</v>
      </c>
      <c r="G17" s="20">
        <f t="shared" si="2"/>
        <v>7.3119999999999994</v>
      </c>
      <c r="H17" s="43">
        <f t="shared" si="9"/>
        <v>110</v>
      </c>
      <c r="I17" s="22">
        <f t="shared" si="3"/>
        <v>15.058999999999999</v>
      </c>
      <c r="J17" s="44">
        <f t="shared" si="10"/>
        <v>40</v>
      </c>
      <c r="K17" s="22">
        <f t="shared" si="4"/>
        <v>4.2240000000000002</v>
      </c>
      <c r="L17" s="45">
        <v>0</v>
      </c>
      <c r="M17" s="42">
        <f t="shared" si="11"/>
        <v>0</v>
      </c>
      <c r="N17" s="23">
        <f t="shared" si="5"/>
        <v>0</v>
      </c>
      <c r="O17" s="42">
        <f t="shared" si="12"/>
        <v>0</v>
      </c>
      <c r="P17" s="23">
        <f t="shared" si="6"/>
        <v>0</v>
      </c>
      <c r="Q17" s="47">
        <v>0</v>
      </c>
      <c r="R17" s="41">
        <f t="shared" si="13"/>
        <v>0</v>
      </c>
      <c r="S17" s="24">
        <f t="shared" si="7"/>
        <v>0</v>
      </c>
      <c r="T17" s="41">
        <f t="shared" si="14"/>
        <v>0</v>
      </c>
      <c r="U17" s="25">
        <f t="shared" si="8"/>
        <v>0</v>
      </c>
    </row>
    <row r="18" spans="1:21">
      <c r="A18" s="59" t="s">
        <v>9</v>
      </c>
      <c r="B18" s="60">
        <v>111</v>
      </c>
      <c r="C18" s="61">
        <v>41</v>
      </c>
      <c r="D18" s="21">
        <v>16.55</v>
      </c>
      <c r="E18" s="19">
        <f t="shared" si="0"/>
        <v>34.595199999999998</v>
      </c>
      <c r="F18" s="19">
        <f t="shared" si="1"/>
        <v>27.306000000000001</v>
      </c>
      <c r="G18" s="20">
        <f t="shared" si="2"/>
        <v>7.4947999999999997</v>
      </c>
      <c r="H18" s="43">
        <f t="shared" si="9"/>
        <v>111</v>
      </c>
      <c r="I18" s="26">
        <f t="shared" si="3"/>
        <v>15.1959</v>
      </c>
      <c r="J18" s="44">
        <f t="shared" si="10"/>
        <v>41</v>
      </c>
      <c r="K18" s="26">
        <f t="shared" si="4"/>
        <v>4.3296000000000001</v>
      </c>
      <c r="L18" s="46">
        <v>0</v>
      </c>
      <c r="M18" s="42">
        <f t="shared" si="11"/>
        <v>0</v>
      </c>
      <c r="N18" s="27">
        <f t="shared" si="5"/>
        <v>0</v>
      </c>
      <c r="O18" s="42">
        <f t="shared" si="12"/>
        <v>0</v>
      </c>
      <c r="P18" s="27">
        <f t="shared" si="6"/>
        <v>0</v>
      </c>
      <c r="Q18" s="48">
        <v>0</v>
      </c>
      <c r="R18" s="41">
        <f t="shared" si="13"/>
        <v>0</v>
      </c>
      <c r="S18" s="28">
        <f t="shared" si="7"/>
        <v>0</v>
      </c>
      <c r="T18" s="41">
        <f t="shared" si="14"/>
        <v>0</v>
      </c>
      <c r="U18" s="29">
        <f t="shared" si="8"/>
        <v>0</v>
      </c>
    </row>
    <row r="19" spans="1:21">
      <c r="B19">
        <f>SUM(B7:B18)</f>
        <v>1266</v>
      </c>
      <c r="C19">
        <f>SUM(C7:C18)</f>
        <v>426</v>
      </c>
      <c r="D19" s="32">
        <f>SUM(D7:D18)</f>
        <v>198.60000000000005</v>
      </c>
      <c r="E19" s="35"/>
      <c r="F19" s="30">
        <f t="shared" ref="F19:K19" si="15">SUM(F7:F18)</f>
        <v>311.43600000000004</v>
      </c>
      <c r="G19" s="31">
        <f t="shared" si="15"/>
        <v>77.872799999999984</v>
      </c>
      <c r="H19" s="49">
        <f t="shared" si="15"/>
        <v>1043.2666666666667</v>
      </c>
      <c r="I19" s="39">
        <f t="shared" si="15"/>
        <v>142.82320666666666</v>
      </c>
      <c r="J19" s="50">
        <f t="shared" si="15"/>
        <v>354.93333333333328</v>
      </c>
      <c r="K19" s="39">
        <f t="shared" si="15"/>
        <v>37.480959999999996</v>
      </c>
      <c r="L19" s="39"/>
      <c r="M19" s="50">
        <f>SUM(M7:M18)</f>
        <v>147.76666666666668</v>
      </c>
      <c r="N19" s="39">
        <f>SUM(N7:N18)</f>
        <v>24.440606666666664</v>
      </c>
      <c r="O19" s="50">
        <f>SUM(O7:O18)</f>
        <v>47.433333333333337</v>
      </c>
      <c r="P19" s="39">
        <f>SUM(P7:P18)</f>
        <v>5.910193333333333</v>
      </c>
      <c r="Q19" s="39"/>
      <c r="R19" s="50">
        <f>SUM(R7:R18)</f>
        <v>74.966666666666669</v>
      </c>
      <c r="S19" s="39">
        <f>SUM(S7:S18)</f>
        <v>54.905586666666672</v>
      </c>
      <c r="T19" s="50">
        <f>SUM(T7:T18)</f>
        <v>23.633333333333333</v>
      </c>
      <c r="U19" s="31">
        <f>SUM(U7:U18)</f>
        <v>3.1385066666666663</v>
      </c>
    </row>
    <row r="20" spans="1:21">
      <c r="E20" s="34">
        <f>SUM(E7:E18)</f>
        <v>385.09919999999994</v>
      </c>
      <c r="F20" s="57">
        <f>F19+G19</f>
        <v>389.30880000000002</v>
      </c>
      <c r="G20" s="58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0">
        <f>I19+K19+N19+P19+S19+U19</f>
        <v>268.69906000000003</v>
      </c>
    </row>
    <row r="21" spans="1:21">
      <c r="F21" s="36"/>
    </row>
  </sheetData>
  <mergeCells count="3">
    <mergeCell ref="F5:G5"/>
    <mergeCell ref="H5:U5"/>
    <mergeCell ref="F20:G20"/>
  </mergeCells>
  <phoneticPr fontId="5" type="noConversion"/>
  <pageMargins left="0.25" right="0.25" top="0.75" bottom="0.75" header="0.3" footer="0.3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1D90-F682-455B-AD62-DE7A33EA27EA}">
  <dimension ref="A2:U21"/>
  <sheetViews>
    <sheetView workbookViewId="0">
      <selection activeCell="N27" sqref="N27"/>
    </sheetView>
  </sheetViews>
  <sheetFormatPr baseColWidth="10" defaultRowHeight="15"/>
  <cols>
    <col min="18" max="18" width="11.28515625" customWidth="1"/>
  </cols>
  <sheetData>
    <row r="2" spans="1:21">
      <c r="M2" t="s">
        <v>34</v>
      </c>
      <c r="N2" s="52">
        <v>0.8</v>
      </c>
      <c r="O2" t="s">
        <v>33</v>
      </c>
      <c r="P2" s="52">
        <v>1</v>
      </c>
      <c r="Q2" s="2" t="s">
        <v>34</v>
      </c>
      <c r="R2" s="53">
        <v>0.6</v>
      </c>
      <c r="S2" s="2" t="s">
        <v>33</v>
      </c>
      <c r="T2" s="53">
        <v>0.75</v>
      </c>
    </row>
    <row r="3" spans="1:21">
      <c r="R3" s="51"/>
    </row>
    <row r="5" spans="1:21">
      <c r="A5" s="8"/>
      <c r="B5" s="9"/>
      <c r="C5" s="10"/>
      <c r="D5" s="3" t="s">
        <v>17</v>
      </c>
      <c r="E5" s="3" t="s">
        <v>19</v>
      </c>
      <c r="F5" s="54" t="s">
        <v>16</v>
      </c>
      <c r="G5" s="55"/>
      <c r="H5" s="54" t="s">
        <v>15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5"/>
    </row>
    <row r="6" spans="1:21">
      <c r="A6" s="11" t="s">
        <v>0</v>
      </c>
      <c r="B6" s="62" t="s">
        <v>23</v>
      </c>
      <c r="C6" s="13" t="s">
        <v>24</v>
      </c>
      <c r="D6" s="11" t="s">
        <v>18</v>
      </c>
      <c r="E6" s="11" t="s">
        <v>30</v>
      </c>
      <c r="F6" s="11" t="s">
        <v>13</v>
      </c>
      <c r="G6" s="13" t="s">
        <v>12</v>
      </c>
      <c r="H6" s="14" t="s">
        <v>23</v>
      </c>
      <c r="I6" s="15" t="s">
        <v>13</v>
      </c>
      <c r="J6" s="15" t="s">
        <v>25</v>
      </c>
      <c r="K6" s="15" t="s">
        <v>12</v>
      </c>
      <c r="L6" s="12" t="s">
        <v>32</v>
      </c>
      <c r="M6" s="12" t="s">
        <v>23</v>
      </c>
      <c r="N6" s="12" t="s">
        <v>13</v>
      </c>
      <c r="O6" s="12" t="s">
        <v>31</v>
      </c>
      <c r="P6" s="12" t="s">
        <v>12</v>
      </c>
      <c r="Q6" s="16" t="s">
        <v>32</v>
      </c>
      <c r="R6" s="16" t="s">
        <v>23</v>
      </c>
      <c r="S6" s="16" t="s">
        <v>26</v>
      </c>
      <c r="T6" s="16" t="s">
        <v>24</v>
      </c>
      <c r="U6" s="17" t="s">
        <v>12</v>
      </c>
    </row>
    <row r="7" spans="1:21">
      <c r="A7" s="5" t="s">
        <v>10</v>
      </c>
      <c r="B7" s="63">
        <f>'AUCUN CHANGEMENT'!B7</f>
        <v>100</v>
      </c>
      <c r="C7" s="6">
        <f>'AUCUN CHANGEMENT'!C7</f>
        <v>30</v>
      </c>
      <c r="D7" s="19">
        <v>16.55</v>
      </c>
      <c r="E7" s="19">
        <f t="shared" ref="E7:E18" si="0">(B7+C7)*hbase_eur</f>
        <v>29.588000000000001</v>
      </c>
      <c r="F7" s="19">
        <f t="shared" ref="F7:F18" si="1">B7*hp_eur</f>
        <v>24.6</v>
      </c>
      <c r="G7" s="20">
        <f t="shared" ref="G7:G18" si="2">C7*hc_eur</f>
        <v>5.484</v>
      </c>
      <c r="H7" s="43">
        <f>B7*(30-L7-Q7)/30</f>
        <v>93.333333333333329</v>
      </c>
      <c r="I7" s="22">
        <f t="shared" ref="I7:I18" si="3">H7*tempo_bleu_hp_eur</f>
        <v>12.777333333333333</v>
      </c>
      <c r="J7" s="44">
        <f>C7*(30-L7-Q7)/30</f>
        <v>28</v>
      </c>
      <c r="K7" s="22">
        <f t="shared" ref="K7:K18" si="4">J7*tempo_bleu_hc_eur</f>
        <v>2.9567999999999999</v>
      </c>
      <c r="L7" s="45">
        <v>2</v>
      </c>
      <c r="M7" s="42">
        <f t="shared" ref="M7:M18" si="5">effort_blanc_hp*B7*L7/30</f>
        <v>5.333333333333333</v>
      </c>
      <c r="N7" s="23">
        <f t="shared" ref="N7:N18" si="6">M7*tempo_blanc_hp_eur</f>
        <v>0.88213333333333321</v>
      </c>
      <c r="O7" s="42">
        <f t="shared" ref="O7:O18" si="7">effort_blanc_hc*C7*L7/30</f>
        <v>2</v>
      </c>
      <c r="P7" s="23">
        <f t="shared" ref="P7:P18" si="8">O7*tempo_blanc_hc_eur</f>
        <v>0.2492</v>
      </c>
      <c r="Q7" s="47">
        <v>0</v>
      </c>
      <c r="R7" s="41">
        <f t="shared" ref="R7:R18" si="9">effort_rouge_hp*B7*Q7/30</f>
        <v>0</v>
      </c>
      <c r="S7" s="24">
        <f t="shared" ref="S7:S18" si="10">R7*tempo_rouge_hp_eur</f>
        <v>0</v>
      </c>
      <c r="T7" s="41">
        <f t="shared" ref="T7:T18" si="11">effort_rouge_hc*C7*Q7/30</f>
        <v>0</v>
      </c>
      <c r="U7" s="25">
        <f t="shared" ref="U7:U18" si="12">T7*tempo_rouge_hc_eur</f>
        <v>0</v>
      </c>
    </row>
    <row r="8" spans="1:21">
      <c r="A8" s="5" t="s">
        <v>11</v>
      </c>
      <c r="B8" s="63">
        <f>'AUCUN CHANGEMENT'!B8</f>
        <v>101</v>
      </c>
      <c r="C8" s="6">
        <f>'AUCUN CHANGEMENT'!C8</f>
        <v>31</v>
      </c>
      <c r="D8" s="19">
        <v>16.55</v>
      </c>
      <c r="E8" s="19">
        <f t="shared" si="0"/>
        <v>30.043199999999999</v>
      </c>
      <c r="F8" s="19">
        <f t="shared" si="1"/>
        <v>24.846</v>
      </c>
      <c r="G8" s="20">
        <f t="shared" si="2"/>
        <v>5.6667999999999994</v>
      </c>
      <c r="H8" s="43">
        <f t="shared" ref="H8:H18" si="13">B8*(30-L8-Q8)/30</f>
        <v>53.866666666666667</v>
      </c>
      <c r="I8" s="22">
        <f t="shared" si="3"/>
        <v>7.3743466666666668</v>
      </c>
      <c r="J8" s="44">
        <f t="shared" ref="J8:J18" si="14">C8*(30-L8-Q8)/30</f>
        <v>16.533333333333335</v>
      </c>
      <c r="K8" s="22">
        <f t="shared" si="4"/>
        <v>1.7459200000000001</v>
      </c>
      <c r="L8" s="45">
        <v>10</v>
      </c>
      <c r="M8" s="42">
        <f t="shared" si="5"/>
        <v>26.933333333333337</v>
      </c>
      <c r="N8" s="23">
        <f t="shared" si="6"/>
        <v>4.4547733333333337</v>
      </c>
      <c r="O8" s="42">
        <f t="shared" si="7"/>
        <v>10.333333333333334</v>
      </c>
      <c r="P8" s="23">
        <f t="shared" si="8"/>
        <v>1.2875333333333334</v>
      </c>
      <c r="Q8" s="47">
        <v>4</v>
      </c>
      <c r="R8" s="41">
        <f t="shared" si="9"/>
        <v>8.08</v>
      </c>
      <c r="S8" s="24">
        <f t="shared" si="10"/>
        <v>5.9177920000000004</v>
      </c>
      <c r="T8" s="41">
        <f t="shared" si="11"/>
        <v>3.1</v>
      </c>
      <c r="U8" s="25">
        <f t="shared" si="12"/>
        <v>0.41167999999999999</v>
      </c>
    </row>
    <row r="9" spans="1:21">
      <c r="A9" s="5" t="s">
        <v>1</v>
      </c>
      <c r="B9" s="63">
        <f>'AUCUN CHANGEMENT'!B9</f>
        <v>102</v>
      </c>
      <c r="C9" s="6">
        <f>'AUCUN CHANGEMENT'!C9</f>
        <v>32</v>
      </c>
      <c r="D9" s="19">
        <v>16.55</v>
      </c>
      <c r="E9" s="19">
        <f t="shared" si="0"/>
        <v>30.4984</v>
      </c>
      <c r="F9" s="19">
        <f t="shared" si="1"/>
        <v>25.091999999999999</v>
      </c>
      <c r="G9" s="20">
        <f t="shared" si="2"/>
        <v>5.8495999999999997</v>
      </c>
      <c r="H9" s="43">
        <f t="shared" si="13"/>
        <v>54.4</v>
      </c>
      <c r="I9" s="22">
        <f t="shared" si="3"/>
        <v>7.4473599999999998</v>
      </c>
      <c r="J9" s="44">
        <f t="shared" si="14"/>
        <v>17.066666666666666</v>
      </c>
      <c r="K9" s="22">
        <f t="shared" si="4"/>
        <v>1.8022400000000001</v>
      </c>
      <c r="L9" s="45">
        <v>3</v>
      </c>
      <c r="M9" s="42">
        <f t="shared" si="5"/>
        <v>8.16</v>
      </c>
      <c r="N9" s="23">
        <f t="shared" si="6"/>
        <v>1.349664</v>
      </c>
      <c r="O9" s="42">
        <f t="shared" si="7"/>
        <v>3.2</v>
      </c>
      <c r="P9" s="23">
        <f t="shared" si="8"/>
        <v>0.39872000000000002</v>
      </c>
      <c r="Q9" s="47">
        <v>11</v>
      </c>
      <c r="R9" s="41">
        <f t="shared" si="9"/>
        <v>22.439999999999998</v>
      </c>
      <c r="S9" s="24">
        <f t="shared" si="10"/>
        <v>16.435055999999999</v>
      </c>
      <c r="T9" s="41">
        <f t="shared" si="11"/>
        <v>8.8000000000000007</v>
      </c>
      <c r="U9" s="25">
        <f t="shared" si="12"/>
        <v>1.1686400000000001</v>
      </c>
    </row>
    <row r="10" spans="1:21">
      <c r="A10" s="5" t="s">
        <v>14</v>
      </c>
      <c r="B10" s="63">
        <f>'AUCUN CHANGEMENT'!B10</f>
        <v>103</v>
      </c>
      <c r="C10" s="6">
        <f>'AUCUN CHANGEMENT'!C10</f>
        <v>33</v>
      </c>
      <c r="D10" s="19">
        <v>16.55</v>
      </c>
      <c r="E10" s="19">
        <f t="shared" si="0"/>
        <v>30.953599999999998</v>
      </c>
      <c r="F10" s="19">
        <f t="shared" si="1"/>
        <v>25.338000000000001</v>
      </c>
      <c r="G10" s="20">
        <f t="shared" si="2"/>
        <v>6.0324</v>
      </c>
      <c r="H10" s="43">
        <f t="shared" si="13"/>
        <v>37.766666666666666</v>
      </c>
      <c r="I10" s="22">
        <f t="shared" si="3"/>
        <v>5.1702566666666661</v>
      </c>
      <c r="J10" s="44">
        <f t="shared" si="14"/>
        <v>12.1</v>
      </c>
      <c r="K10" s="22">
        <f t="shared" si="4"/>
        <v>1.27776</v>
      </c>
      <c r="L10" s="45">
        <v>14</v>
      </c>
      <c r="M10" s="42">
        <f t="shared" si="5"/>
        <v>38.45333333333334</v>
      </c>
      <c r="N10" s="23">
        <f t="shared" si="6"/>
        <v>6.3601813333333341</v>
      </c>
      <c r="O10" s="42">
        <f t="shared" si="7"/>
        <v>15.4</v>
      </c>
      <c r="P10" s="23">
        <f t="shared" si="8"/>
        <v>1.9188400000000001</v>
      </c>
      <c r="Q10" s="47">
        <v>5</v>
      </c>
      <c r="R10" s="41">
        <f t="shared" si="9"/>
        <v>10.3</v>
      </c>
      <c r="S10" s="24">
        <f t="shared" si="10"/>
        <v>7.5437200000000013</v>
      </c>
      <c r="T10" s="41">
        <f t="shared" si="11"/>
        <v>4.125</v>
      </c>
      <c r="U10" s="25">
        <f t="shared" si="12"/>
        <v>0.54779999999999995</v>
      </c>
    </row>
    <row r="11" spans="1:21">
      <c r="A11" s="5" t="s">
        <v>2</v>
      </c>
      <c r="B11" s="63">
        <f>'AUCUN CHANGEMENT'!B11</f>
        <v>104</v>
      </c>
      <c r="C11" s="6">
        <f>'AUCUN CHANGEMENT'!C11</f>
        <v>34</v>
      </c>
      <c r="D11" s="19">
        <v>16.55</v>
      </c>
      <c r="E11" s="19">
        <f t="shared" si="0"/>
        <v>31.408799999999999</v>
      </c>
      <c r="F11" s="19">
        <f t="shared" si="1"/>
        <v>25.584</v>
      </c>
      <c r="G11" s="20">
        <f t="shared" si="2"/>
        <v>6.2151999999999994</v>
      </c>
      <c r="H11" s="43">
        <f t="shared" si="13"/>
        <v>86.666666666666671</v>
      </c>
      <c r="I11" s="22">
        <f t="shared" si="3"/>
        <v>11.864666666666666</v>
      </c>
      <c r="J11" s="44">
        <f t="shared" si="14"/>
        <v>28.333333333333332</v>
      </c>
      <c r="K11" s="22">
        <f t="shared" si="4"/>
        <v>2.992</v>
      </c>
      <c r="L11" s="45">
        <v>3</v>
      </c>
      <c r="M11" s="42">
        <f t="shared" si="5"/>
        <v>8.32</v>
      </c>
      <c r="N11" s="23">
        <f t="shared" si="6"/>
        <v>1.376128</v>
      </c>
      <c r="O11" s="42">
        <f t="shared" si="7"/>
        <v>3.4</v>
      </c>
      <c r="P11" s="23">
        <f t="shared" si="8"/>
        <v>0.42364000000000002</v>
      </c>
      <c r="Q11" s="47">
        <v>2</v>
      </c>
      <c r="R11" s="41">
        <f t="shared" si="9"/>
        <v>4.16</v>
      </c>
      <c r="S11" s="24">
        <f t="shared" si="10"/>
        <v>3.0467840000000002</v>
      </c>
      <c r="T11" s="41">
        <f t="shared" si="11"/>
        <v>1.7</v>
      </c>
      <c r="U11" s="25">
        <f t="shared" si="12"/>
        <v>0.22575999999999999</v>
      </c>
    </row>
    <row r="12" spans="1:21">
      <c r="A12" s="5" t="s">
        <v>3</v>
      </c>
      <c r="B12" s="63">
        <f>'AUCUN CHANGEMENT'!B12</f>
        <v>105</v>
      </c>
      <c r="C12" s="6">
        <f>'AUCUN CHANGEMENT'!C12</f>
        <v>35</v>
      </c>
      <c r="D12" s="19">
        <v>16.55</v>
      </c>
      <c r="E12" s="19">
        <f t="shared" si="0"/>
        <v>31.864000000000001</v>
      </c>
      <c r="F12" s="19">
        <f t="shared" si="1"/>
        <v>25.83</v>
      </c>
      <c r="G12" s="20">
        <f t="shared" si="2"/>
        <v>6.3979999999999997</v>
      </c>
      <c r="H12" s="43">
        <f t="shared" si="13"/>
        <v>80.5</v>
      </c>
      <c r="I12" s="22">
        <f t="shared" si="3"/>
        <v>11.02045</v>
      </c>
      <c r="J12" s="44">
        <f t="shared" si="14"/>
        <v>26.833333333333332</v>
      </c>
      <c r="K12" s="22">
        <f t="shared" si="4"/>
        <v>2.8335999999999997</v>
      </c>
      <c r="L12" s="45">
        <v>7</v>
      </c>
      <c r="M12" s="42">
        <f t="shared" si="5"/>
        <v>19.600000000000001</v>
      </c>
      <c r="N12" s="23">
        <f t="shared" si="6"/>
        <v>3.2418400000000003</v>
      </c>
      <c r="O12" s="42">
        <f t="shared" si="7"/>
        <v>8.1666666666666661</v>
      </c>
      <c r="P12" s="23">
        <f t="shared" si="8"/>
        <v>1.0175666666666665</v>
      </c>
      <c r="Q12" s="47">
        <v>0</v>
      </c>
      <c r="R12" s="41">
        <f t="shared" si="9"/>
        <v>0</v>
      </c>
      <c r="S12" s="24">
        <f t="shared" si="10"/>
        <v>0</v>
      </c>
      <c r="T12" s="41">
        <f t="shared" si="11"/>
        <v>0</v>
      </c>
      <c r="U12" s="25">
        <f t="shared" si="12"/>
        <v>0</v>
      </c>
    </row>
    <row r="13" spans="1:21">
      <c r="A13" s="5" t="s">
        <v>4</v>
      </c>
      <c r="B13" s="63">
        <f>'AUCUN CHANGEMENT'!B13</f>
        <v>106</v>
      </c>
      <c r="C13" s="6">
        <f>'AUCUN CHANGEMENT'!C13</f>
        <v>36</v>
      </c>
      <c r="D13" s="19">
        <v>16.55</v>
      </c>
      <c r="E13" s="19">
        <f t="shared" si="0"/>
        <v>32.319200000000002</v>
      </c>
      <c r="F13" s="19">
        <f t="shared" si="1"/>
        <v>26.076000000000001</v>
      </c>
      <c r="G13" s="20">
        <f t="shared" si="2"/>
        <v>6.5808</v>
      </c>
      <c r="H13" s="43">
        <f t="shared" si="13"/>
        <v>106</v>
      </c>
      <c r="I13" s="22">
        <f t="shared" si="3"/>
        <v>14.5114</v>
      </c>
      <c r="J13" s="44">
        <f t="shared" si="14"/>
        <v>36</v>
      </c>
      <c r="K13" s="22">
        <f t="shared" si="4"/>
        <v>3.8016000000000001</v>
      </c>
      <c r="L13" s="45">
        <v>0</v>
      </c>
      <c r="M13" s="42">
        <f t="shared" si="5"/>
        <v>0</v>
      </c>
      <c r="N13" s="23">
        <f t="shared" si="6"/>
        <v>0</v>
      </c>
      <c r="O13" s="42">
        <f t="shared" si="7"/>
        <v>0</v>
      </c>
      <c r="P13" s="23">
        <f t="shared" si="8"/>
        <v>0</v>
      </c>
      <c r="Q13" s="47">
        <v>0</v>
      </c>
      <c r="R13" s="41">
        <f t="shared" si="9"/>
        <v>0</v>
      </c>
      <c r="S13" s="24">
        <f t="shared" si="10"/>
        <v>0</v>
      </c>
      <c r="T13" s="41">
        <f t="shared" si="11"/>
        <v>0</v>
      </c>
      <c r="U13" s="25">
        <f t="shared" si="12"/>
        <v>0</v>
      </c>
    </row>
    <row r="14" spans="1:21">
      <c r="A14" s="5" t="s">
        <v>5</v>
      </c>
      <c r="B14" s="63">
        <f>'AUCUN CHANGEMENT'!B14</f>
        <v>107</v>
      </c>
      <c r="C14" s="6">
        <f>'AUCUN CHANGEMENT'!C14</f>
        <v>37</v>
      </c>
      <c r="D14" s="19">
        <v>16.55</v>
      </c>
      <c r="E14" s="19">
        <f t="shared" si="0"/>
        <v>32.7744</v>
      </c>
      <c r="F14" s="19">
        <f t="shared" si="1"/>
        <v>26.321999999999999</v>
      </c>
      <c r="G14" s="20">
        <f t="shared" si="2"/>
        <v>6.7635999999999994</v>
      </c>
      <c r="H14" s="43">
        <f t="shared" si="13"/>
        <v>92.733333333333334</v>
      </c>
      <c r="I14" s="22">
        <f t="shared" si="3"/>
        <v>12.695193333333332</v>
      </c>
      <c r="J14" s="44">
        <f t="shared" si="14"/>
        <v>32.06666666666667</v>
      </c>
      <c r="K14" s="22">
        <f t="shared" si="4"/>
        <v>3.3862400000000004</v>
      </c>
      <c r="L14" s="45">
        <v>4</v>
      </c>
      <c r="M14" s="42">
        <f t="shared" si="5"/>
        <v>11.413333333333334</v>
      </c>
      <c r="N14" s="23">
        <f t="shared" si="6"/>
        <v>1.8877653333333333</v>
      </c>
      <c r="O14" s="42">
        <f t="shared" si="7"/>
        <v>4.9333333333333336</v>
      </c>
      <c r="P14" s="23">
        <f t="shared" si="8"/>
        <v>0.61469333333333342</v>
      </c>
      <c r="Q14" s="47">
        <v>0</v>
      </c>
      <c r="R14" s="41">
        <f t="shared" si="9"/>
        <v>0</v>
      </c>
      <c r="S14" s="24">
        <f t="shared" si="10"/>
        <v>0</v>
      </c>
      <c r="T14" s="41">
        <f t="shared" si="11"/>
        <v>0</v>
      </c>
      <c r="U14" s="25">
        <f t="shared" si="12"/>
        <v>0</v>
      </c>
    </row>
    <row r="15" spans="1:21">
      <c r="A15" s="5" t="s">
        <v>6</v>
      </c>
      <c r="B15" s="63">
        <f>'AUCUN CHANGEMENT'!B15</f>
        <v>108</v>
      </c>
      <c r="C15" s="6">
        <f>'AUCUN CHANGEMENT'!C15</f>
        <v>38</v>
      </c>
      <c r="D15" s="19">
        <v>16.55</v>
      </c>
      <c r="E15" s="19">
        <f t="shared" si="0"/>
        <v>33.229599999999998</v>
      </c>
      <c r="F15" s="19">
        <f t="shared" si="1"/>
        <v>26.567999999999998</v>
      </c>
      <c r="G15" s="20">
        <f t="shared" si="2"/>
        <v>6.9463999999999997</v>
      </c>
      <c r="H15" s="43">
        <f t="shared" si="13"/>
        <v>108</v>
      </c>
      <c r="I15" s="22">
        <f t="shared" si="3"/>
        <v>14.7852</v>
      </c>
      <c r="J15" s="44">
        <f t="shared" si="14"/>
        <v>38</v>
      </c>
      <c r="K15" s="22">
        <f t="shared" si="4"/>
        <v>4.0128000000000004</v>
      </c>
      <c r="L15" s="45">
        <v>0</v>
      </c>
      <c r="M15" s="42">
        <f t="shared" si="5"/>
        <v>0</v>
      </c>
      <c r="N15" s="23">
        <f t="shared" si="6"/>
        <v>0</v>
      </c>
      <c r="O15" s="42">
        <f t="shared" si="7"/>
        <v>0</v>
      </c>
      <c r="P15" s="23">
        <f t="shared" si="8"/>
        <v>0</v>
      </c>
      <c r="Q15" s="47">
        <v>0</v>
      </c>
      <c r="R15" s="41">
        <f t="shared" si="9"/>
        <v>0</v>
      </c>
      <c r="S15" s="24">
        <f t="shared" si="10"/>
        <v>0</v>
      </c>
      <c r="T15" s="41">
        <f t="shared" si="11"/>
        <v>0</v>
      </c>
      <c r="U15" s="25">
        <f t="shared" si="12"/>
        <v>0</v>
      </c>
    </row>
    <row r="16" spans="1:21">
      <c r="A16" s="5" t="s">
        <v>7</v>
      </c>
      <c r="B16" s="63">
        <f>'AUCUN CHANGEMENT'!B16</f>
        <v>109</v>
      </c>
      <c r="C16" s="6">
        <f>'AUCUN CHANGEMENT'!C16</f>
        <v>39</v>
      </c>
      <c r="D16" s="19">
        <v>16.55</v>
      </c>
      <c r="E16" s="19">
        <f t="shared" si="0"/>
        <v>33.684800000000003</v>
      </c>
      <c r="F16" s="19">
        <f t="shared" si="1"/>
        <v>26.814</v>
      </c>
      <c r="G16" s="20">
        <f t="shared" si="2"/>
        <v>7.1292</v>
      </c>
      <c r="H16" s="43">
        <f t="shared" si="13"/>
        <v>109</v>
      </c>
      <c r="I16" s="22">
        <f t="shared" si="3"/>
        <v>14.922099999999999</v>
      </c>
      <c r="J16" s="44">
        <f t="shared" si="14"/>
        <v>39</v>
      </c>
      <c r="K16" s="22">
        <f t="shared" si="4"/>
        <v>4.1184000000000003</v>
      </c>
      <c r="L16" s="45">
        <v>0</v>
      </c>
      <c r="M16" s="42">
        <f t="shared" si="5"/>
        <v>0</v>
      </c>
      <c r="N16" s="23">
        <f t="shared" si="6"/>
        <v>0</v>
      </c>
      <c r="O16" s="42">
        <f t="shared" si="7"/>
        <v>0</v>
      </c>
      <c r="P16" s="23">
        <f t="shared" si="8"/>
        <v>0</v>
      </c>
      <c r="Q16" s="47">
        <v>0</v>
      </c>
      <c r="R16" s="41">
        <f t="shared" si="9"/>
        <v>0</v>
      </c>
      <c r="S16" s="24">
        <f t="shared" si="10"/>
        <v>0</v>
      </c>
      <c r="T16" s="41">
        <f t="shared" si="11"/>
        <v>0</v>
      </c>
      <c r="U16" s="25">
        <f t="shared" si="12"/>
        <v>0</v>
      </c>
    </row>
    <row r="17" spans="1:21">
      <c r="A17" s="5" t="s">
        <v>8</v>
      </c>
      <c r="B17" s="63">
        <f>'AUCUN CHANGEMENT'!B17</f>
        <v>110</v>
      </c>
      <c r="C17" s="6">
        <f>'AUCUN CHANGEMENT'!C17</f>
        <v>40</v>
      </c>
      <c r="D17" s="19">
        <v>16.55</v>
      </c>
      <c r="E17" s="19">
        <f t="shared" si="0"/>
        <v>34.14</v>
      </c>
      <c r="F17" s="19">
        <f t="shared" si="1"/>
        <v>27.06</v>
      </c>
      <c r="G17" s="20">
        <f t="shared" si="2"/>
        <v>7.3119999999999994</v>
      </c>
      <c r="H17" s="43">
        <f t="shared" si="13"/>
        <v>110</v>
      </c>
      <c r="I17" s="22">
        <f t="shared" si="3"/>
        <v>15.058999999999999</v>
      </c>
      <c r="J17" s="44">
        <f t="shared" si="14"/>
        <v>40</v>
      </c>
      <c r="K17" s="22">
        <f t="shared" si="4"/>
        <v>4.2240000000000002</v>
      </c>
      <c r="L17" s="45">
        <v>0</v>
      </c>
      <c r="M17" s="42">
        <f t="shared" si="5"/>
        <v>0</v>
      </c>
      <c r="N17" s="23">
        <f t="shared" si="6"/>
        <v>0</v>
      </c>
      <c r="O17" s="42">
        <f t="shared" si="7"/>
        <v>0</v>
      </c>
      <c r="P17" s="23">
        <f t="shared" si="8"/>
        <v>0</v>
      </c>
      <c r="Q17" s="47">
        <v>0</v>
      </c>
      <c r="R17" s="41">
        <f t="shared" si="9"/>
        <v>0</v>
      </c>
      <c r="S17" s="24">
        <f t="shared" si="10"/>
        <v>0</v>
      </c>
      <c r="T17" s="41">
        <f t="shared" si="11"/>
        <v>0</v>
      </c>
      <c r="U17" s="25">
        <f t="shared" si="12"/>
        <v>0</v>
      </c>
    </row>
    <row r="18" spans="1:21">
      <c r="A18" s="7" t="s">
        <v>9</v>
      </c>
      <c r="B18" s="4">
        <f>'AUCUN CHANGEMENT'!B18</f>
        <v>111</v>
      </c>
      <c r="C18" s="64">
        <f>'AUCUN CHANGEMENT'!C18</f>
        <v>41</v>
      </c>
      <c r="D18" s="21">
        <v>16.55</v>
      </c>
      <c r="E18" s="19">
        <f t="shared" si="0"/>
        <v>34.595199999999998</v>
      </c>
      <c r="F18" s="19">
        <f t="shared" si="1"/>
        <v>27.306000000000001</v>
      </c>
      <c r="G18" s="20">
        <f t="shared" si="2"/>
        <v>7.4947999999999997</v>
      </c>
      <c r="H18" s="43">
        <f t="shared" si="13"/>
        <v>111</v>
      </c>
      <c r="I18" s="26">
        <f t="shared" si="3"/>
        <v>15.1959</v>
      </c>
      <c r="J18" s="44">
        <f t="shared" si="14"/>
        <v>41</v>
      </c>
      <c r="K18" s="26">
        <f t="shared" si="4"/>
        <v>4.3296000000000001</v>
      </c>
      <c r="L18" s="46">
        <v>0</v>
      </c>
      <c r="M18" s="42">
        <f t="shared" si="5"/>
        <v>0</v>
      </c>
      <c r="N18" s="27">
        <f t="shared" si="6"/>
        <v>0</v>
      </c>
      <c r="O18" s="42">
        <f t="shared" si="7"/>
        <v>0</v>
      </c>
      <c r="P18" s="27">
        <f t="shared" si="8"/>
        <v>0</v>
      </c>
      <c r="Q18" s="48">
        <v>0</v>
      </c>
      <c r="R18" s="41">
        <f t="shared" si="9"/>
        <v>0</v>
      </c>
      <c r="S18" s="28">
        <f t="shared" si="10"/>
        <v>0</v>
      </c>
      <c r="T18" s="41">
        <f t="shared" si="11"/>
        <v>0</v>
      </c>
      <c r="U18" s="29">
        <f t="shared" si="12"/>
        <v>0</v>
      </c>
    </row>
    <row r="19" spans="1:21">
      <c r="B19">
        <f>SUM(B7:B18)</f>
        <v>1266</v>
      </c>
      <c r="C19">
        <f>SUM(C7:C18)</f>
        <v>426</v>
      </c>
      <c r="D19" s="32">
        <f>SUM(D7:D18)</f>
        <v>198.60000000000005</v>
      </c>
      <c r="E19" s="35"/>
      <c r="F19" s="30">
        <f t="shared" ref="F19:K19" si="15">SUM(F7:F18)</f>
        <v>311.43600000000004</v>
      </c>
      <c r="G19" s="31">
        <f t="shared" si="15"/>
        <v>77.872799999999984</v>
      </c>
      <c r="H19" s="49">
        <f t="shared" si="15"/>
        <v>1043.2666666666667</v>
      </c>
      <c r="I19" s="39">
        <f t="shared" si="15"/>
        <v>142.82320666666666</v>
      </c>
      <c r="J19" s="50">
        <f t="shared" si="15"/>
        <v>354.93333333333328</v>
      </c>
      <c r="K19" s="39">
        <f t="shared" si="15"/>
        <v>37.480959999999996</v>
      </c>
      <c r="L19" s="39"/>
      <c r="M19" s="50">
        <f>SUM(M7:M18)</f>
        <v>118.21333333333334</v>
      </c>
      <c r="N19" s="39">
        <f>SUM(N7:N18)</f>
        <v>19.552485333333337</v>
      </c>
      <c r="O19" s="50">
        <f>SUM(O7:O18)</f>
        <v>47.433333333333337</v>
      </c>
      <c r="P19" s="39">
        <f>SUM(P7:P18)</f>
        <v>5.910193333333333</v>
      </c>
      <c r="Q19" s="39"/>
      <c r="R19" s="50">
        <f>SUM(R7:R18)</f>
        <v>44.97999999999999</v>
      </c>
      <c r="S19" s="39">
        <f>SUM(S7:S18)</f>
        <v>32.943352000000004</v>
      </c>
      <c r="T19" s="50">
        <f>SUM(T7:T18)</f>
        <v>17.724999999999998</v>
      </c>
      <c r="U19" s="31">
        <f>SUM(U7:U18)</f>
        <v>2.3538800000000002</v>
      </c>
    </row>
    <row r="20" spans="1:21">
      <c r="E20" s="34">
        <f>SUM(E7:E18)</f>
        <v>385.09919999999994</v>
      </c>
      <c r="F20" s="57">
        <f>F19+G19</f>
        <v>389.30880000000002</v>
      </c>
      <c r="G20" s="58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0">
        <f>I19+K19+N19+P19+S19+U19</f>
        <v>241.06407733333333</v>
      </c>
    </row>
    <row r="21" spans="1:21">
      <c r="F21" s="36"/>
    </row>
  </sheetData>
  <mergeCells count="3">
    <mergeCell ref="F5:G5"/>
    <mergeCell ref="H5:U5"/>
    <mergeCell ref="F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EEA7-EFCB-487E-A2F2-6A25893FA508}">
  <dimension ref="A3:A679"/>
  <sheetViews>
    <sheetView tabSelected="1" workbookViewId="0">
      <selection activeCell="A7" sqref="A7"/>
    </sheetView>
  </sheetViews>
  <sheetFormatPr baseColWidth="10" defaultRowHeight="15"/>
  <sheetData>
    <row r="3" spans="1:1">
      <c r="A3" s="66" t="s">
        <v>588</v>
      </c>
    </row>
    <row r="6" spans="1:1">
      <c r="A6" s="67" t="s">
        <v>35</v>
      </c>
    </row>
    <row r="7" spans="1:1">
      <c r="A7" s="65" t="s">
        <v>36</v>
      </c>
    </row>
    <row r="8" spans="1:1">
      <c r="A8" s="36"/>
    </row>
    <row r="9" spans="1:1">
      <c r="A9" s="65" t="s">
        <v>37</v>
      </c>
    </row>
    <row r="10" spans="1:1">
      <c r="A10" s="65" t="s">
        <v>38</v>
      </c>
    </row>
    <row r="11" spans="1:1">
      <c r="A11" s="65" t="s">
        <v>39</v>
      </c>
    </row>
    <row r="12" spans="1:1">
      <c r="A12" s="36"/>
    </row>
    <row r="13" spans="1:1">
      <c r="A13" s="65" t="s">
        <v>40</v>
      </c>
    </row>
    <row r="14" spans="1:1">
      <c r="A14" s="36"/>
    </row>
    <row r="15" spans="1:1">
      <c r="A15" s="65" t="s">
        <v>41</v>
      </c>
    </row>
    <row r="16" spans="1:1">
      <c r="A16" s="65" t="s">
        <v>42</v>
      </c>
    </row>
    <row r="17" spans="1:1">
      <c r="A17" s="36"/>
    </row>
    <row r="18" spans="1:1">
      <c r="A18" s="65" t="s">
        <v>43</v>
      </c>
    </row>
    <row r="19" spans="1:1">
      <c r="A19" s="65" t="s">
        <v>44</v>
      </c>
    </row>
    <row r="20" spans="1:1">
      <c r="A20" s="65" t="s">
        <v>45</v>
      </c>
    </row>
    <row r="21" spans="1:1">
      <c r="A21" s="65" t="s">
        <v>46</v>
      </c>
    </row>
    <row r="22" spans="1:1">
      <c r="A22" s="65" t="s">
        <v>47</v>
      </c>
    </row>
    <row r="23" spans="1:1">
      <c r="A23" s="65" t="s">
        <v>48</v>
      </c>
    </row>
    <row r="24" spans="1:1">
      <c r="A24" s="65" t="s">
        <v>49</v>
      </c>
    </row>
    <row r="25" spans="1:1">
      <c r="A25" s="65" t="s">
        <v>50</v>
      </c>
    </row>
    <row r="26" spans="1:1">
      <c r="A26" s="36"/>
    </row>
    <row r="27" spans="1:1">
      <c r="A27" s="65" t="s">
        <v>51</v>
      </c>
    </row>
    <row r="28" spans="1:1">
      <c r="A28" s="65" t="s">
        <v>52</v>
      </c>
    </row>
    <row r="29" spans="1:1">
      <c r="A29" s="65" t="s">
        <v>53</v>
      </c>
    </row>
    <row r="30" spans="1:1">
      <c r="A30" s="65" t="s">
        <v>54</v>
      </c>
    </row>
    <row r="31" spans="1:1">
      <c r="A31" s="65" t="s">
        <v>55</v>
      </c>
    </row>
    <row r="32" spans="1:1">
      <c r="A32" s="65" t="s">
        <v>56</v>
      </c>
    </row>
    <row r="33" spans="1:1">
      <c r="A33" s="36"/>
    </row>
    <row r="34" spans="1:1">
      <c r="A34" s="65" t="s">
        <v>57</v>
      </c>
    </row>
    <row r="35" spans="1:1">
      <c r="A35" s="65" t="s">
        <v>58</v>
      </c>
    </row>
    <row r="36" spans="1:1">
      <c r="A36" s="65" t="s">
        <v>59</v>
      </c>
    </row>
    <row r="37" spans="1:1">
      <c r="A37" s="65" t="s">
        <v>60</v>
      </c>
    </row>
    <row r="38" spans="1:1">
      <c r="A38" s="36"/>
    </row>
    <row r="39" spans="1:1">
      <c r="A39" s="65" t="s">
        <v>61</v>
      </c>
    </row>
    <row r="40" spans="1:1">
      <c r="A40" s="65" t="s">
        <v>62</v>
      </c>
    </row>
    <row r="41" spans="1:1">
      <c r="A41" s="65" t="s">
        <v>63</v>
      </c>
    </row>
    <row r="42" spans="1:1">
      <c r="A42" s="65" t="s">
        <v>64</v>
      </c>
    </row>
    <row r="43" spans="1:1">
      <c r="A43" s="65" t="s">
        <v>65</v>
      </c>
    </row>
    <row r="44" spans="1:1">
      <c r="A44" s="36"/>
    </row>
    <row r="45" spans="1:1">
      <c r="A45" s="65" t="s">
        <v>66</v>
      </c>
    </row>
    <row r="46" spans="1:1">
      <c r="A46" s="65" t="s">
        <v>67</v>
      </c>
    </row>
    <row r="47" spans="1:1">
      <c r="A47" s="65" t="s">
        <v>68</v>
      </c>
    </row>
    <row r="48" spans="1:1">
      <c r="A48" s="36"/>
    </row>
    <row r="49" spans="1:1">
      <c r="A49" s="65" t="s">
        <v>69</v>
      </c>
    </row>
    <row r="50" spans="1:1">
      <c r="A50" s="65" t="s">
        <v>70</v>
      </c>
    </row>
    <row r="51" spans="1:1">
      <c r="A51" s="65" t="s">
        <v>71</v>
      </c>
    </row>
    <row r="52" spans="1:1">
      <c r="A52" s="65" t="s">
        <v>72</v>
      </c>
    </row>
    <row r="53" spans="1:1">
      <c r="A53" s="65" t="s">
        <v>73</v>
      </c>
    </row>
    <row r="54" spans="1:1">
      <c r="A54" s="36"/>
    </row>
    <row r="55" spans="1:1">
      <c r="A55" s="65" t="s">
        <v>74</v>
      </c>
    </row>
    <row r="56" spans="1:1">
      <c r="A56" s="65" t="s">
        <v>75</v>
      </c>
    </row>
    <row r="57" spans="1:1">
      <c r="A57" s="65" t="s">
        <v>76</v>
      </c>
    </row>
    <row r="58" spans="1:1">
      <c r="A58" s="65" t="s">
        <v>77</v>
      </c>
    </row>
    <row r="59" spans="1:1">
      <c r="A59" s="65" t="s">
        <v>78</v>
      </c>
    </row>
    <row r="60" spans="1:1">
      <c r="A60" s="65" t="s">
        <v>79</v>
      </c>
    </row>
    <row r="61" spans="1:1">
      <c r="A61" s="65" t="s">
        <v>80</v>
      </c>
    </row>
    <row r="62" spans="1:1">
      <c r="A62" s="65" t="s">
        <v>81</v>
      </c>
    </row>
    <row r="63" spans="1:1">
      <c r="A63" s="65" t="s">
        <v>82</v>
      </c>
    </row>
    <row r="64" spans="1:1">
      <c r="A64" s="65" t="s">
        <v>83</v>
      </c>
    </row>
    <row r="65" spans="1:1">
      <c r="A65" s="36"/>
    </row>
    <row r="66" spans="1:1">
      <c r="A66" s="65" t="s">
        <v>84</v>
      </c>
    </row>
    <row r="67" spans="1:1">
      <c r="A67" s="65" t="s">
        <v>85</v>
      </c>
    </row>
    <row r="68" spans="1:1">
      <c r="A68" s="65" t="s">
        <v>86</v>
      </c>
    </row>
    <row r="69" spans="1:1">
      <c r="A69" s="65" t="s">
        <v>87</v>
      </c>
    </row>
    <row r="70" spans="1:1">
      <c r="A70" s="65" t="s">
        <v>88</v>
      </c>
    </row>
    <row r="71" spans="1:1">
      <c r="A71" s="65" t="s">
        <v>89</v>
      </c>
    </row>
    <row r="72" spans="1:1">
      <c r="A72" s="36"/>
    </row>
    <row r="73" spans="1:1">
      <c r="A73" s="65" t="s">
        <v>90</v>
      </c>
    </row>
    <row r="74" spans="1:1">
      <c r="A74" s="65" t="s">
        <v>91</v>
      </c>
    </row>
    <row r="75" spans="1:1">
      <c r="A75" s="36"/>
    </row>
    <row r="76" spans="1:1">
      <c r="A76" s="65" t="s">
        <v>92</v>
      </c>
    </row>
    <row r="77" spans="1:1">
      <c r="A77" s="36"/>
    </row>
    <row r="78" spans="1:1">
      <c r="A78" s="65" t="s">
        <v>93</v>
      </c>
    </row>
    <row r="79" spans="1:1">
      <c r="A79" s="36"/>
    </row>
    <row r="80" spans="1:1">
      <c r="A80" s="65" t="s">
        <v>94</v>
      </c>
    </row>
    <row r="81" spans="1:1">
      <c r="A81" s="36"/>
    </row>
    <row r="82" spans="1:1">
      <c r="A82" s="65" t="s">
        <v>95</v>
      </c>
    </row>
    <row r="83" spans="1:1">
      <c r="A83" s="65" t="s">
        <v>96</v>
      </c>
    </row>
    <row r="84" spans="1:1">
      <c r="A84" s="36"/>
    </row>
    <row r="85" spans="1:1">
      <c r="A85" s="65" t="s">
        <v>97</v>
      </c>
    </row>
    <row r="86" spans="1:1">
      <c r="A86" s="65" t="s">
        <v>98</v>
      </c>
    </row>
    <row r="87" spans="1:1">
      <c r="A87" s="65" t="s">
        <v>99</v>
      </c>
    </row>
    <row r="88" spans="1:1">
      <c r="A88" s="36"/>
    </row>
    <row r="89" spans="1:1">
      <c r="A89" s="65" t="s">
        <v>100</v>
      </c>
    </row>
    <row r="90" spans="1:1">
      <c r="A90" s="65" t="s">
        <v>101</v>
      </c>
    </row>
    <row r="91" spans="1:1">
      <c r="A91" s="65" t="s">
        <v>102</v>
      </c>
    </row>
    <row r="92" spans="1:1">
      <c r="A92" s="65" t="s">
        <v>103</v>
      </c>
    </row>
    <row r="93" spans="1:1">
      <c r="A93" s="36"/>
    </row>
    <row r="94" spans="1:1">
      <c r="A94" s="65" t="s">
        <v>104</v>
      </c>
    </row>
    <row r="95" spans="1:1">
      <c r="A95" s="65" t="s">
        <v>105</v>
      </c>
    </row>
    <row r="96" spans="1:1">
      <c r="A96" s="36"/>
    </row>
    <row r="97" spans="1:1">
      <c r="A97" s="65" t="s">
        <v>106</v>
      </c>
    </row>
    <row r="98" spans="1:1">
      <c r="A98" s="65" t="s">
        <v>107</v>
      </c>
    </row>
    <row r="99" spans="1:1">
      <c r="A99" s="65" t="s">
        <v>108</v>
      </c>
    </row>
    <row r="100" spans="1:1">
      <c r="A100" s="65" t="s">
        <v>109</v>
      </c>
    </row>
    <row r="101" spans="1:1">
      <c r="A101" s="65" t="s">
        <v>110</v>
      </c>
    </row>
    <row r="102" spans="1:1">
      <c r="A102" s="65" t="s">
        <v>111</v>
      </c>
    </row>
    <row r="103" spans="1:1">
      <c r="A103" s="36"/>
    </row>
    <row r="104" spans="1:1">
      <c r="A104" s="65" t="s">
        <v>112</v>
      </c>
    </row>
    <row r="105" spans="1:1">
      <c r="A105" s="65" t="s">
        <v>113</v>
      </c>
    </row>
    <row r="106" spans="1:1">
      <c r="A106" s="65" t="s">
        <v>114</v>
      </c>
    </row>
    <row r="107" spans="1:1">
      <c r="A107" s="36"/>
    </row>
    <row r="108" spans="1:1">
      <c r="A108" s="65" t="s">
        <v>115</v>
      </c>
    </row>
    <row r="109" spans="1:1">
      <c r="A109" s="65" t="s">
        <v>116</v>
      </c>
    </row>
    <row r="110" spans="1:1">
      <c r="A110" s="65" t="s">
        <v>117</v>
      </c>
    </row>
    <row r="111" spans="1:1">
      <c r="A111" s="65" t="s">
        <v>118</v>
      </c>
    </row>
    <row r="112" spans="1:1">
      <c r="A112" s="65" t="s">
        <v>119</v>
      </c>
    </row>
    <row r="113" spans="1:1">
      <c r="A113" s="65" t="s">
        <v>120</v>
      </c>
    </row>
    <row r="114" spans="1:1">
      <c r="A114" s="65" t="s">
        <v>121</v>
      </c>
    </row>
    <row r="115" spans="1:1">
      <c r="A115" s="65" t="s">
        <v>122</v>
      </c>
    </row>
    <row r="116" spans="1:1">
      <c r="A116" s="36"/>
    </row>
    <row r="117" spans="1:1">
      <c r="A117" s="65" t="s">
        <v>123</v>
      </c>
    </row>
    <row r="118" spans="1:1">
      <c r="A118" s="36"/>
    </row>
    <row r="119" spans="1:1">
      <c r="A119" s="65" t="s">
        <v>124</v>
      </c>
    </row>
    <row r="120" spans="1:1">
      <c r="A120" s="65" t="s">
        <v>125</v>
      </c>
    </row>
    <row r="121" spans="1:1">
      <c r="A121" s="65" t="s">
        <v>126</v>
      </c>
    </row>
    <row r="122" spans="1:1">
      <c r="A122" s="36"/>
    </row>
    <row r="123" spans="1:1">
      <c r="A123" s="65" t="s">
        <v>127</v>
      </c>
    </row>
    <row r="124" spans="1:1">
      <c r="A124" s="65" t="s">
        <v>128</v>
      </c>
    </row>
    <row r="125" spans="1:1">
      <c r="A125" s="65" t="s">
        <v>129</v>
      </c>
    </row>
    <row r="126" spans="1:1">
      <c r="A126" s="65" t="s">
        <v>130</v>
      </c>
    </row>
    <row r="127" spans="1:1">
      <c r="A127" s="36"/>
    </row>
    <row r="128" spans="1:1">
      <c r="A128" s="65" t="s">
        <v>131</v>
      </c>
    </row>
    <row r="129" spans="1:1">
      <c r="A129" s="65" t="s">
        <v>132</v>
      </c>
    </row>
    <row r="130" spans="1:1">
      <c r="A130" s="65" t="s">
        <v>133</v>
      </c>
    </row>
    <row r="131" spans="1:1">
      <c r="A131" s="65" t="s">
        <v>134</v>
      </c>
    </row>
    <row r="132" spans="1:1">
      <c r="A132" s="65" t="s">
        <v>135</v>
      </c>
    </row>
    <row r="133" spans="1:1">
      <c r="A133" s="65" t="s">
        <v>136</v>
      </c>
    </row>
    <row r="134" spans="1:1">
      <c r="A134" s="65" t="s">
        <v>137</v>
      </c>
    </row>
    <row r="135" spans="1:1">
      <c r="A135" s="65" t="s">
        <v>138</v>
      </c>
    </row>
    <row r="136" spans="1:1">
      <c r="A136" s="65" t="s">
        <v>139</v>
      </c>
    </row>
    <row r="137" spans="1:1">
      <c r="A137" s="65" t="s">
        <v>140</v>
      </c>
    </row>
    <row r="138" spans="1:1">
      <c r="A138" s="36"/>
    </row>
    <row r="139" spans="1:1">
      <c r="A139" s="65" t="s">
        <v>141</v>
      </c>
    </row>
    <row r="140" spans="1:1">
      <c r="A140" s="65" t="s">
        <v>142</v>
      </c>
    </row>
    <row r="141" spans="1:1">
      <c r="A141" s="65" t="s">
        <v>143</v>
      </c>
    </row>
    <row r="142" spans="1:1">
      <c r="A142" s="65" t="s">
        <v>144</v>
      </c>
    </row>
    <row r="143" spans="1:1">
      <c r="A143" s="65" t="s">
        <v>145</v>
      </c>
    </row>
    <row r="144" spans="1:1">
      <c r="A144" s="65" t="s">
        <v>146</v>
      </c>
    </row>
    <row r="145" spans="1:1">
      <c r="A145" s="65" t="s">
        <v>147</v>
      </c>
    </row>
    <row r="146" spans="1:1">
      <c r="A146" s="65" t="s">
        <v>148</v>
      </c>
    </row>
    <row r="147" spans="1:1">
      <c r="A147" s="65" t="s">
        <v>149</v>
      </c>
    </row>
    <row r="148" spans="1:1">
      <c r="A148" s="65" t="s">
        <v>150</v>
      </c>
    </row>
    <row r="149" spans="1:1">
      <c r="A149" s="65" t="s">
        <v>151</v>
      </c>
    </row>
    <row r="150" spans="1:1">
      <c r="A150" s="65" t="s">
        <v>152</v>
      </c>
    </row>
    <row r="151" spans="1:1">
      <c r="A151" s="36"/>
    </row>
    <row r="152" spans="1:1">
      <c r="A152" s="65" t="s">
        <v>153</v>
      </c>
    </row>
    <row r="153" spans="1:1">
      <c r="A153" s="65" t="s">
        <v>154</v>
      </c>
    </row>
    <row r="154" spans="1:1">
      <c r="A154" s="65" t="s">
        <v>155</v>
      </c>
    </row>
    <row r="155" spans="1:1">
      <c r="A155" s="36"/>
    </row>
    <row r="156" spans="1:1">
      <c r="A156" s="65" t="s">
        <v>156</v>
      </c>
    </row>
    <row r="157" spans="1:1">
      <c r="A157" s="65" t="s">
        <v>157</v>
      </c>
    </row>
    <row r="158" spans="1:1">
      <c r="A158" s="36"/>
    </row>
    <row r="159" spans="1:1">
      <c r="A159" s="65" t="s">
        <v>158</v>
      </c>
    </row>
    <row r="160" spans="1:1">
      <c r="A160" s="36"/>
    </row>
    <row r="161" spans="1:1">
      <c r="A161" s="65" t="s">
        <v>159</v>
      </c>
    </row>
    <row r="162" spans="1:1">
      <c r="A162" s="65" t="s">
        <v>160</v>
      </c>
    </row>
    <row r="163" spans="1:1">
      <c r="A163" s="65" t="s">
        <v>161</v>
      </c>
    </row>
    <row r="164" spans="1:1">
      <c r="A164" s="65" t="s">
        <v>162</v>
      </c>
    </row>
    <row r="165" spans="1:1">
      <c r="A165" s="65" t="s">
        <v>163</v>
      </c>
    </row>
    <row r="166" spans="1:1">
      <c r="A166" s="65" t="s">
        <v>164</v>
      </c>
    </row>
    <row r="167" spans="1:1">
      <c r="A167" s="65" t="s">
        <v>165</v>
      </c>
    </row>
    <row r="168" spans="1:1">
      <c r="A168" s="36"/>
    </row>
    <row r="169" spans="1:1">
      <c r="A169" s="65" t="s">
        <v>166</v>
      </c>
    </row>
    <row r="170" spans="1:1">
      <c r="A170" s="65" t="s">
        <v>167</v>
      </c>
    </row>
    <row r="171" spans="1:1">
      <c r="A171" s="65" t="s">
        <v>168</v>
      </c>
    </row>
    <row r="172" spans="1:1">
      <c r="A172" s="65" t="s">
        <v>169</v>
      </c>
    </row>
    <row r="173" spans="1:1">
      <c r="A173" s="65" t="s">
        <v>170</v>
      </c>
    </row>
    <row r="174" spans="1:1">
      <c r="A174" s="65" t="s">
        <v>171</v>
      </c>
    </row>
    <row r="175" spans="1:1">
      <c r="A175" s="65" t="s">
        <v>172</v>
      </c>
    </row>
    <row r="176" spans="1:1">
      <c r="A176" s="65" t="s">
        <v>173</v>
      </c>
    </row>
    <row r="177" spans="1:1">
      <c r="A177" s="65" t="s">
        <v>174</v>
      </c>
    </row>
    <row r="178" spans="1:1">
      <c r="A178" s="65" t="s">
        <v>175</v>
      </c>
    </row>
    <row r="179" spans="1:1">
      <c r="A179" s="36"/>
    </row>
    <row r="180" spans="1:1">
      <c r="A180" s="65" t="s">
        <v>176</v>
      </c>
    </row>
    <row r="181" spans="1:1">
      <c r="A181" s="65" t="s">
        <v>177</v>
      </c>
    </row>
    <row r="182" spans="1:1">
      <c r="A182" s="65" t="s">
        <v>178</v>
      </c>
    </row>
    <row r="183" spans="1:1">
      <c r="A183" s="36"/>
    </row>
    <row r="184" spans="1:1">
      <c r="A184" s="65" t="s">
        <v>179</v>
      </c>
    </row>
    <row r="185" spans="1:1">
      <c r="A185" s="36"/>
    </row>
    <row r="186" spans="1:1">
      <c r="A186" s="65" t="s">
        <v>180</v>
      </c>
    </row>
    <row r="187" spans="1:1">
      <c r="A187" s="65" t="s">
        <v>181</v>
      </c>
    </row>
    <row r="188" spans="1:1">
      <c r="A188" s="65" t="s">
        <v>182</v>
      </c>
    </row>
    <row r="189" spans="1:1">
      <c r="A189" s="65" t="s">
        <v>183</v>
      </c>
    </row>
    <row r="190" spans="1:1">
      <c r="A190" s="65" t="s">
        <v>184</v>
      </c>
    </row>
    <row r="191" spans="1:1">
      <c r="A191" s="36"/>
    </row>
    <row r="192" spans="1:1">
      <c r="A192" s="65" t="s">
        <v>185</v>
      </c>
    </row>
    <row r="193" spans="1:1">
      <c r="A193" s="65" t="s">
        <v>186</v>
      </c>
    </row>
    <row r="194" spans="1:1">
      <c r="A194" s="65" t="s">
        <v>187</v>
      </c>
    </row>
    <row r="195" spans="1:1">
      <c r="A195" s="65" t="s">
        <v>188</v>
      </c>
    </row>
    <row r="196" spans="1:1">
      <c r="A196" s="65" t="s">
        <v>189</v>
      </c>
    </row>
    <row r="197" spans="1:1">
      <c r="A197" s="65" t="s">
        <v>190</v>
      </c>
    </row>
    <row r="198" spans="1:1">
      <c r="A198" s="65" t="s">
        <v>191</v>
      </c>
    </row>
    <row r="199" spans="1:1">
      <c r="A199" s="36"/>
    </row>
    <row r="200" spans="1:1">
      <c r="A200" s="65" t="s">
        <v>192</v>
      </c>
    </row>
    <row r="201" spans="1:1">
      <c r="A201" s="36"/>
    </row>
    <row r="202" spans="1:1">
      <c r="A202" s="65" t="s">
        <v>193</v>
      </c>
    </row>
    <row r="203" spans="1:1">
      <c r="A203" s="65" t="s">
        <v>194</v>
      </c>
    </row>
    <row r="204" spans="1:1">
      <c r="A204" s="65" t="s">
        <v>195</v>
      </c>
    </row>
    <row r="205" spans="1:1">
      <c r="A205" s="65" t="s">
        <v>196</v>
      </c>
    </row>
    <row r="206" spans="1:1">
      <c r="A206" s="65" t="s">
        <v>197</v>
      </c>
    </row>
    <row r="207" spans="1:1">
      <c r="A207" s="65" t="s">
        <v>198</v>
      </c>
    </row>
    <row r="208" spans="1:1">
      <c r="A208" s="65" t="s">
        <v>199</v>
      </c>
    </row>
    <row r="209" spans="1:1">
      <c r="A209" s="36"/>
    </row>
    <row r="210" spans="1:1">
      <c r="A210" s="65" t="s">
        <v>200</v>
      </c>
    </row>
    <row r="211" spans="1:1">
      <c r="A211" s="65" t="s">
        <v>201</v>
      </c>
    </row>
    <row r="212" spans="1:1">
      <c r="A212" s="36"/>
    </row>
    <row r="213" spans="1:1">
      <c r="A213" s="65" t="s">
        <v>202</v>
      </c>
    </row>
    <row r="214" spans="1:1">
      <c r="A214" s="36"/>
    </row>
    <row r="215" spans="1:1">
      <c r="A215" s="65" t="s">
        <v>203</v>
      </c>
    </row>
    <row r="216" spans="1:1">
      <c r="A216" s="65" t="s">
        <v>204</v>
      </c>
    </row>
    <row r="217" spans="1:1">
      <c r="A217" s="65" t="s">
        <v>205</v>
      </c>
    </row>
    <row r="218" spans="1:1">
      <c r="A218" s="36"/>
    </row>
    <row r="219" spans="1:1">
      <c r="A219" s="65" t="s">
        <v>206</v>
      </c>
    </row>
    <row r="220" spans="1:1">
      <c r="A220" s="65" t="s">
        <v>207</v>
      </c>
    </row>
    <row r="221" spans="1:1">
      <c r="A221" s="36"/>
    </row>
    <row r="222" spans="1:1">
      <c r="A222" s="65" t="s">
        <v>208</v>
      </c>
    </row>
    <row r="223" spans="1:1">
      <c r="A223" s="65" t="s">
        <v>209</v>
      </c>
    </row>
    <row r="224" spans="1:1">
      <c r="A224" s="65" t="s">
        <v>210</v>
      </c>
    </row>
    <row r="225" spans="1:1">
      <c r="A225" s="65" t="s">
        <v>211</v>
      </c>
    </row>
    <row r="226" spans="1:1">
      <c r="A226" s="36"/>
    </row>
    <row r="227" spans="1:1">
      <c r="A227" s="65" t="s">
        <v>212</v>
      </c>
    </row>
    <row r="228" spans="1:1">
      <c r="A228" s="65" t="s">
        <v>213</v>
      </c>
    </row>
    <row r="229" spans="1:1">
      <c r="A229" s="65" t="s">
        <v>214</v>
      </c>
    </row>
    <row r="230" spans="1:1">
      <c r="A230" s="65" t="s">
        <v>215</v>
      </c>
    </row>
    <row r="231" spans="1:1">
      <c r="A231" s="65" t="s">
        <v>216</v>
      </c>
    </row>
    <row r="232" spans="1:1">
      <c r="A232" s="65" t="s">
        <v>217</v>
      </c>
    </row>
    <row r="233" spans="1:1">
      <c r="A233" s="65" t="s">
        <v>218</v>
      </c>
    </row>
    <row r="234" spans="1:1">
      <c r="A234" s="36"/>
    </row>
    <row r="235" spans="1:1">
      <c r="A235" s="65" t="s">
        <v>219</v>
      </c>
    </row>
    <row r="236" spans="1:1">
      <c r="A236" s="65" t="s">
        <v>220</v>
      </c>
    </row>
    <row r="237" spans="1:1">
      <c r="A237" s="65" t="s">
        <v>221</v>
      </c>
    </row>
    <row r="238" spans="1:1">
      <c r="A238" s="65" t="s">
        <v>222</v>
      </c>
    </row>
    <row r="239" spans="1:1">
      <c r="A239" s="36"/>
    </row>
    <row r="240" spans="1:1">
      <c r="A240" s="65" t="s">
        <v>223</v>
      </c>
    </row>
    <row r="241" spans="1:1">
      <c r="A241" s="65" t="s">
        <v>224</v>
      </c>
    </row>
    <row r="242" spans="1:1">
      <c r="A242" s="65" t="s">
        <v>225</v>
      </c>
    </row>
    <row r="243" spans="1:1">
      <c r="A243" s="65" t="s">
        <v>226</v>
      </c>
    </row>
    <row r="244" spans="1:1">
      <c r="A244" s="65" t="s">
        <v>227</v>
      </c>
    </row>
    <row r="245" spans="1:1">
      <c r="A245" s="65" t="s">
        <v>228</v>
      </c>
    </row>
    <row r="246" spans="1:1">
      <c r="A246" s="65" t="s">
        <v>229</v>
      </c>
    </row>
    <row r="247" spans="1:1">
      <c r="A247" s="65" t="s">
        <v>230</v>
      </c>
    </row>
    <row r="248" spans="1:1">
      <c r="A248" s="65" t="s">
        <v>231</v>
      </c>
    </row>
    <row r="249" spans="1:1">
      <c r="A249" s="36"/>
    </row>
    <row r="250" spans="1:1">
      <c r="A250" s="65" t="s">
        <v>232</v>
      </c>
    </row>
    <row r="251" spans="1:1">
      <c r="A251" s="36"/>
    </row>
    <row r="252" spans="1:1">
      <c r="A252" s="65" t="s">
        <v>233</v>
      </c>
    </row>
    <row r="253" spans="1:1">
      <c r="A253" s="65" t="s">
        <v>234</v>
      </c>
    </row>
    <row r="254" spans="1:1">
      <c r="A254" s="65" t="s">
        <v>235</v>
      </c>
    </row>
    <row r="255" spans="1:1">
      <c r="A255" s="65" t="s">
        <v>236</v>
      </c>
    </row>
    <row r="256" spans="1:1">
      <c r="A256" s="36"/>
    </row>
    <row r="257" spans="1:1">
      <c r="A257" s="65" t="s">
        <v>237</v>
      </c>
    </row>
    <row r="258" spans="1:1">
      <c r="A258" s="65" t="s">
        <v>238</v>
      </c>
    </row>
    <row r="259" spans="1:1">
      <c r="A259" s="65" t="s">
        <v>239</v>
      </c>
    </row>
    <row r="260" spans="1:1">
      <c r="A260" s="65" t="s">
        <v>240</v>
      </c>
    </row>
    <row r="261" spans="1:1">
      <c r="A261" s="36"/>
    </row>
    <row r="262" spans="1:1">
      <c r="A262" s="65" t="s">
        <v>241</v>
      </c>
    </row>
    <row r="263" spans="1:1">
      <c r="A263" s="65" t="s">
        <v>242</v>
      </c>
    </row>
    <row r="264" spans="1:1">
      <c r="A264" s="65" t="s">
        <v>243</v>
      </c>
    </row>
    <row r="265" spans="1:1">
      <c r="A265" s="65" t="s">
        <v>244</v>
      </c>
    </row>
    <row r="266" spans="1:1">
      <c r="A266" s="65" t="s">
        <v>245</v>
      </c>
    </row>
    <row r="267" spans="1:1">
      <c r="A267" s="65" t="s">
        <v>246</v>
      </c>
    </row>
    <row r="268" spans="1:1">
      <c r="A268" s="65" t="s">
        <v>247</v>
      </c>
    </row>
    <row r="269" spans="1:1">
      <c r="A269" s="65" t="s">
        <v>248</v>
      </c>
    </row>
    <row r="270" spans="1:1">
      <c r="A270" s="65" t="s">
        <v>249</v>
      </c>
    </row>
    <row r="271" spans="1:1">
      <c r="A271" s="65" t="s">
        <v>250</v>
      </c>
    </row>
    <row r="272" spans="1:1">
      <c r="A272" s="65" t="s">
        <v>251</v>
      </c>
    </row>
    <row r="273" spans="1:1">
      <c r="A273" s="36"/>
    </row>
    <row r="274" spans="1:1">
      <c r="A274" s="65" t="s">
        <v>252</v>
      </c>
    </row>
    <row r="275" spans="1:1">
      <c r="A275" s="65" t="s">
        <v>253</v>
      </c>
    </row>
    <row r="276" spans="1:1">
      <c r="A276" s="65" t="s">
        <v>254</v>
      </c>
    </row>
    <row r="277" spans="1:1">
      <c r="A277" s="65" t="s">
        <v>255</v>
      </c>
    </row>
    <row r="278" spans="1:1">
      <c r="A278" s="65" t="s">
        <v>256</v>
      </c>
    </row>
    <row r="279" spans="1:1">
      <c r="A279" s="36"/>
    </row>
    <row r="280" spans="1:1">
      <c r="A280" s="65" t="s">
        <v>257</v>
      </c>
    </row>
    <row r="281" spans="1:1">
      <c r="A281" s="65" t="s">
        <v>258</v>
      </c>
    </row>
    <row r="282" spans="1:1">
      <c r="A282" s="65" t="s">
        <v>259</v>
      </c>
    </row>
    <row r="283" spans="1:1">
      <c r="A283" s="65" t="s">
        <v>260</v>
      </c>
    </row>
    <row r="284" spans="1:1">
      <c r="A284" s="65" t="s">
        <v>261</v>
      </c>
    </row>
    <row r="285" spans="1:1">
      <c r="A285" s="65" t="s">
        <v>262</v>
      </c>
    </row>
    <row r="286" spans="1:1">
      <c r="A286" s="65" t="s">
        <v>263</v>
      </c>
    </row>
    <row r="287" spans="1:1">
      <c r="A287" s="65" t="s">
        <v>264</v>
      </c>
    </row>
    <row r="288" spans="1:1">
      <c r="A288" s="65" t="s">
        <v>265</v>
      </c>
    </row>
    <row r="289" spans="1:1">
      <c r="A289" s="65" t="s">
        <v>266</v>
      </c>
    </row>
    <row r="290" spans="1:1">
      <c r="A290" s="65" t="s">
        <v>267</v>
      </c>
    </row>
    <row r="291" spans="1:1">
      <c r="A291" s="65" t="s">
        <v>268</v>
      </c>
    </row>
    <row r="292" spans="1:1">
      <c r="A292" s="36"/>
    </row>
    <row r="293" spans="1:1">
      <c r="A293" s="65" t="s">
        <v>269</v>
      </c>
    </row>
    <row r="294" spans="1:1">
      <c r="A294" s="65" t="s">
        <v>270</v>
      </c>
    </row>
    <row r="295" spans="1:1">
      <c r="A295" s="65" t="s">
        <v>271</v>
      </c>
    </row>
    <row r="296" spans="1:1">
      <c r="A296" s="65" t="s">
        <v>272</v>
      </c>
    </row>
    <row r="297" spans="1:1">
      <c r="A297" s="36"/>
    </row>
    <row r="298" spans="1:1">
      <c r="A298" s="65" t="s">
        <v>273</v>
      </c>
    </row>
    <row r="299" spans="1:1">
      <c r="A299" s="65" t="s">
        <v>274</v>
      </c>
    </row>
    <row r="300" spans="1:1">
      <c r="A300" s="65" t="s">
        <v>275</v>
      </c>
    </row>
    <row r="301" spans="1:1">
      <c r="A301" s="36"/>
    </row>
    <row r="302" spans="1:1">
      <c r="A302" s="65" t="s">
        <v>276</v>
      </c>
    </row>
    <row r="303" spans="1:1">
      <c r="A303" s="65" t="s">
        <v>277</v>
      </c>
    </row>
    <row r="304" spans="1:1">
      <c r="A304" s="65" t="s">
        <v>278</v>
      </c>
    </row>
    <row r="305" spans="1:1">
      <c r="A305" s="65" t="s">
        <v>279</v>
      </c>
    </row>
    <row r="306" spans="1:1">
      <c r="A306" s="65" t="s">
        <v>280</v>
      </c>
    </row>
    <row r="307" spans="1:1">
      <c r="A307" s="65" t="s">
        <v>281</v>
      </c>
    </row>
    <row r="308" spans="1:1">
      <c r="A308" s="65" t="s">
        <v>282</v>
      </c>
    </row>
    <row r="309" spans="1:1">
      <c r="A309" s="65" t="s">
        <v>283</v>
      </c>
    </row>
    <row r="310" spans="1:1">
      <c r="A310" s="65" t="s">
        <v>284</v>
      </c>
    </row>
    <row r="311" spans="1:1">
      <c r="A311" s="65" t="s">
        <v>285</v>
      </c>
    </row>
    <row r="312" spans="1:1">
      <c r="A312" s="65" t="s">
        <v>286</v>
      </c>
    </row>
    <row r="313" spans="1:1">
      <c r="A313" s="65" t="s">
        <v>287</v>
      </c>
    </row>
    <row r="314" spans="1:1">
      <c r="A314" s="36"/>
    </row>
    <row r="315" spans="1:1">
      <c r="A315" s="65" t="s">
        <v>288</v>
      </c>
    </row>
    <row r="316" spans="1:1">
      <c r="A316" s="65" t="s">
        <v>289</v>
      </c>
    </row>
    <row r="317" spans="1:1">
      <c r="A317" s="65" t="s">
        <v>290</v>
      </c>
    </row>
    <row r="318" spans="1:1">
      <c r="A318" s="65" t="s">
        <v>291</v>
      </c>
    </row>
    <row r="319" spans="1:1">
      <c r="A319" s="65" t="s">
        <v>292</v>
      </c>
    </row>
    <row r="320" spans="1:1">
      <c r="A320" s="65" t="s">
        <v>293</v>
      </c>
    </row>
    <row r="321" spans="1:1">
      <c r="A321" s="65" t="s">
        <v>294</v>
      </c>
    </row>
    <row r="322" spans="1:1">
      <c r="A322" s="36"/>
    </row>
    <row r="323" spans="1:1">
      <c r="A323" s="65" t="s">
        <v>295</v>
      </c>
    </row>
    <row r="324" spans="1:1">
      <c r="A324" s="65" t="s">
        <v>296</v>
      </c>
    </row>
    <row r="325" spans="1:1">
      <c r="A325" s="65" t="s">
        <v>297</v>
      </c>
    </row>
    <row r="326" spans="1:1">
      <c r="A326" s="65" t="s">
        <v>298</v>
      </c>
    </row>
    <row r="327" spans="1:1">
      <c r="A327" s="65" t="s">
        <v>299</v>
      </c>
    </row>
    <row r="328" spans="1:1">
      <c r="A328" s="65" t="s">
        <v>300</v>
      </c>
    </row>
    <row r="329" spans="1:1">
      <c r="A329" s="65" t="s">
        <v>301</v>
      </c>
    </row>
    <row r="330" spans="1:1">
      <c r="A330" s="65" t="s">
        <v>302</v>
      </c>
    </row>
    <row r="331" spans="1:1">
      <c r="A331" s="65" t="s">
        <v>303</v>
      </c>
    </row>
    <row r="332" spans="1:1">
      <c r="A332" s="65" t="s">
        <v>304</v>
      </c>
    </row>
    <row r="333" spans="1:1">
      <c r="A333" s="36"/>
    </row>
    <row r="334" spans="1:1">
      <c r="A334" s="65" t="s">
        <v>305</v>
      </c>
    </row>
    <row r="335" spans="1:1">
      <c r="A335" s="65" t="s">
        <v>306</v>
      </c>
    </row>
    <row r="336" spans="1:1">
      <c r="A336" s="65" t="s">
        <v>307</v>
      </c>
    </row>
    <row r="337" spans="1:1">
      <c r="A337" s="65" t="s">
        <v>308</v>
      </c>
    </row>
    <row r="338" spans="1:1">
      <c r="A338" s="65" t="s">
        <v>309</v>
      </c>
    </row>
    <row r="339" spans="1:1">
      <c r="A339" s="65" t="s">
        <v>310</v>
      </c>
    </row>
    <row r="340" spans="1:1">
      <c r="A340" s="65" t="s">
        <v>311</v>
      </c>
    </row>
    <row r="341" spans="1:1">
      <c r="A341" s="36"/>
    </row>
    <row r="342" spans="1:1">
      <c r="A342" s="65" t="s">
        <v>312</v>
      </c>
    </row>
    <row r="343" spans="1:1">
      <c r="A343" s="65" t="s">
        <v>313</v>
      </c>
    </row>
    <row r="344" spans="1:1">
      <c r="A344" s="65" t="s">
        <v>314</v>
      </c>
    </row>
    <row r="345" spans="1:1">
      <c r="A345" s="65" t="s">
        <v>315</v>
      </c>
    </row>
    <row r="346" spans="1:1">
      <c r="A346" s="65" t="s">
        <v>316</v>
      </c>
    </row>
    <row r="347" spans="1:1">
      <c r="A347" s="36"/>
    </row>
    <row r="348" spans="1:1">
      <c r="A348" s="65" t="s">
        <v>317</v>
      </c>
    </row>
    <row r="349" spans="1:1">
      <c r="A349" s="36"/>
    </row>
    <row r="350" spans="1:1">
      <c r="A350" s="65" t="s">
        <v>318</v>
      </c>
    </row>
    <row r="351" spans="1:1">
      <c r="A351" s="65" t="s">
        <v>319</v>
      </c>
    </row>
    <row r="352" spans="1:1">
      <c r="A352" s="65" t="s">
        <v>320</v>
      </c>
    </row>
    <row r="353" spans="1:1">
      <c r="A353" s="65" t="s">
        <v>321</v>
      </c>
    </row>
    <row r="354" spans="1:1">
      <c r="A354" s="65" t="s">
        <v>322</v>
      </c>
    </row>
    <row r="355" spans="1:1">
      <c r="A355" s="65" t="s">
        <v>323</v>
      </c>
    </row>
    <row r="356" spans="1:1">
      <c r="A356" s="65" t="s">
        <v>324</v>
      </c>
    </row>
    <row r="357" spans="1:1">
      <c r="A357" s="65" t="s">
        <v>325</v>
      </c>
    </row>
    <row r="358" spans="1:1">
      <c r="A358" s="36"/>
    </row>
    <row r="359" spans="1:1">
      <c r="A359" s="65" t="s">
        <v>326</v>
      </c>
    </row>
    <row r="360" spans="1:1">
      <c r="A360" s="65" t="s">
        <v>327</v>
      </c>
    </row>
    <row r="361" spans="1:1">
      <c r="A361" s="65" t="s">
        <v>328</v>
      </c>
    </row>
    <row r="362" spans="1:1">
      <c r="A362" s="65" t="s">
        <v>329</v>
      </c>
    </row>
    <row r="363" spans="1:1">
      <c r="A363" s="65" t="s">
        <v>330</v>
      </c>
    </row>
    <row r="364" spans="1:1">
      <c r="A364" s="65" t="s">
        <v>331</v>
      </c>
    </row>
    <row r="365" spans="1:1">
      <c r="A365" s="36"/>
    </row>
    <row r="366" spans="1:1">
      <c r="A366" s="65" t="s">
        <v>332</v>
      </c>
    </row>
    <row r="367" spans="1:1">
      <c r="A367" s="65" t="s">
        <v>333</v>
      </c>
    </row>
    <row r="368" spans="1:1">
      <c r="A368" s="65" t="s">
        <v>334</v>
      </c>
    </row>
    <row r="369" spans="1:1">
      <c r="A369" s="36"/>
    </row>
    <row r="370" spans="1:1">
      <c r="A370" s="65" t="s">
        <v>335</v>
      </c>
    </row>
    <row r="371" spans="1:1">
      <c r="A371" s="65" t="s">
        <v>336</v>
      </c>
    </row>
    <row r="372" spans="1:1">
      <c r="A372" s="36"/>
    </row>
    <row r="373" spans="1:1">
      <c r="A373" s="65" t="s">
        <v>337</v>
      </c>
    </row>
    <row r="374" spans="1:1">
      <c r="A374" s="65" t="s">
        <v>338</v>
      </c>
    </row>
    <row r="375" spans="1:1">
      <c r="A375" s="65" t="s">
        <v>339</v>
      </c>
    </row>
    <row r="376" spans="1:1">
      <c r="A376" s="36"/>
    </row>
    <row r="377" spans="1:1">
      <c r="A377" s="65" t="s">
        <v>340</v>
      </c>
    </row>
    <row r="378" spans="1:1">
      <c r="A378" s="65" t="s">
        <v>341</v>
      </c>
    </row>
    <row r="379" spans="1:1">
      <c r="A379" s="65" t="s">
        <v>342</v>
      </c>
    </row>
    <row r="380" spans="1:1">
      <c r="A380" s="36"/>
    </row>
    <row r="381" spans="1:1">
      <c r="A381" s="65" t="s">
        <v>343</v>
      </c>
    </row>
    <row r="382" spans="1:1">
      <c r="A382" s="65" t="s">
        <v>344</v>
      </c>
    </row>
    <row r="383" spans="1:1">
      <c r="A383" s="36"/>
    </row>
    <row r="384" spans="1:1">
      <c r="A384" s="65" t="s">
        <v>345</v>
      </c>
    </row>
    <row r="385" spans="1:1">
      <c r="A385" s="65" t="s">
        <v>346</v>
      </c>
    </row>
    <row r="386" spans="1:1">
      <c r="A386" s="36"/>
    </row>
    <row r="387" spans="1:1">
      <c r="A387" s="65" t="s">
        <v>347</v>
      </c>
    </row>
    <row r="388" spans="1:1">
      <c r="A388" s="65" t="s">
        <v>348</v>
      </c>
    </row>
    <row r="389" spans="1:1">
      <c r="A389" s="65" t="s">
        <v>349</v>
      </c>
    </row>
    <row r="390" spans="1:1">
      <c r="A390" s="65" t="s">
        <v>350</v>
      </c>
    </row>
    <row r="391" spans="1:1">
      <c r="A391" s="65" t="s">
        <v>351</v>
      </c>
    </row>
    <row r="392" spans="1:1">
      <c r="A392" s="36"/>
    </row>
    <row r="393" spans="1:1">
      <c r="A393" s="65" t="s">
        <v>352</v>
      </c>
    </row>
    <row r="394" spans="1:1">
      <c r="A394" s="65" t="s">
        <v>353</v>
      </c>
    </row>
    <row r="395" spans="1:1">
      <c r="A395" s="65" t="s">
        <v>354</v>
      </c>
    </row>
    <row r="396" spans="1:1">
      <c r="A396" s="65" t="s">
        <v>355</v>
      </c>
    </row>
    <row r="397" spans="1:1">
      <c r="A397" s="65" t="s">
        <v>356</v>
      </c>
    </row>
    <row r="398" spans="1:1">
      <c r="A398" s="65" t="s">
        <v>357</v>
      </c>
    </row>
    <row r="399" spans="1:1">
      <c r="A399" s="65" t="s">
        <v>358</v>
      </c>
    </row>
    <row r="400" spans="1:1">
      <c r="A400" s="65" t="s">
        <v>359</v>
      </c>
    </row>
    <row r="401" spans="1:1">
      <c r="A401" s="65" t="s">
        <v>360</v>
      </c>
    </row>
    <row r="402" spans="1:1">
      <c r="A402" s="36"/>
    </row>
    <row r="403" spans="1:1">
      <c r="A403" s="65" t="s">
        <v>361</v>
      </c>
    </row>
    <row r="404" spans="1:1">
      <c r="A404" s="65" t="s">
        <v>362</v>
      </c>
    </row>
    <row r="405" spans="1:1">
      <c r="A405" s="65" t="s">
        <v>363</v>
      </c>
    </row>
    <row r="406" spans="1:1">
      <c r="A406" s="65" t="s">
        <v>364</v>
      </c>
    </row>
    <row r="407" spans="1:1">
      <c r="A407" s="36"/>
    </row>
    <row r="408" spans="1:1">
      <c r="A408" s="65" t="s">
        <v>365</v>
      </c>
    </row>
    <row r="409" spans="1:1">
      <c r="A409" s="65" t="s">
        <v>366</v>
      </c>
    </row>
    <row r="410" spans="1:1">
      <c r="A410" s="65" t="s">
        <v>367</v>
      </c>
    </row>
    <row r="411" spans="1:1">
      <c r="A411" s="36"/>
    </row>
    <row r="412" spans="1:1">
      <c r="A412" s="65" t="s">
        <v>368</v>
      </c>
    </row>
    <row r="413" spans="1:1">
      <c r="A413" s="36"/>
    </row>
    <row r="414" spans="1:1">
      <c r="A414" s="65" t="s">
        <v>369</v>
      </c>
    </row>
    <row r="415" spans="1:1">
      <c r="A415" s="65" t="s">
        <v>370</v>
      </c>
    </row>
    <row r="416" spans="1:1">
      <c r="A416" s="65" t="s">
        <v>371</v>
      </c>
    </row>
    <row r="417" spans="1:1">
      <c r="A417" s="65" t="s">
        <v>372</v>
      </c>
    </row>
    <row r="418" spans="1:1">
      <c r="A418" s="65" t="s">
        <v>373</v>
      </c>
    </row>
    <row r="419" spans="1:1">
      <c r="A419" s="36"/>
    </row>
    <row r="420" spans="1:1">
      <c r="A420" s="65" t="s">
        <v>374</v>
      </c>
    </row>
    <row r="421" spans="1:1">
      <c r="A421" s="65" t="s">
        <v>375</v>
      </c>
    </row>
    <row r="422" spans="1:1">
      <c r="A422" s="65" t="s">
        <v>376</v>
      </c>
    </row>
    <row r="423" spans="1:1">
      <c r="A423" s="65" t="s">
        <v>377</v>
      </c>
    </row>
    <row r="424" spans="1:1">
      <c r="A424" s="65" t="s">
        <v>378</v>
      </c>
    </row>
    <row r="425" spans="1:1">
      <c r="A425" s="65" t="s">
        <v>379</v>
      </c>
    </row>
    <row r="426" spans="1:1">
      <c r="A426" s="36"/>
    </row>
    <row r="427" spans="1:1">
      <c r="A427" s="65" t="s">
        <v>380</v>
      </c>
    </row>
    <row r="428" spans="1:1">
      <c r="A428" s="65" t="s">
        <v>381</v>
      </c>
    </row>
    <row r="429" spans="1:1">
      <c r="A429" s="65" t="s">
        <v>382</v>
      </c>
    </row>
    <row r="430" spans="1:1">
      <c r="A430" s="65" t="s">
        <v>383</v>
      </c>
    </row>
    <row r="431" spans="1:1">
      <c r="A431" s="65" t="s">
        <v>384</v>
      </c>
    </row>
    <row r="432" spans="1:1">
      <c r="A432" s="65" t="s">
        <v>385</v>
      </c>
    </row>
    <row r="433" spans="1:1">
      <c r="A433" s="36"/>
    </row>
    <row r="434" spans="1:1">
      <c r="A434" s="65" t="s">
        <v>386</v>
      </c>
    </row>
    <row r="435" spans="1:1">
      <c r="A435" s="65" t="s">
        <v>387</v>
      </c>
    </row>
    <row r="436" spans="1:1">
      <c r="A436" s="65" t="s">
        <v>388</v>
      </c>
    </row>
    <row r="437" spans="1:1">
      <c r="A437" s="65" t="s">
        <v>389</v>
      </c>
    </row>
    <row r="438" spans="1:1">
      <c r="A438" s="65" t="s">
        <v>390</v>
      </c>
    </row>
    <row r="439" spans="1:1">
      <c r="A439" s="36"/>
    </row>
    <row r="440" spans="1:1">
      <c r="A440" s="65" t="s">
        <v>391</v>
      </c>
    </row>
    <row r="441" spans="1:1">
      <c r="A441" s="36"/>
    </row>
    <row r="442" spans="1:1">
      <c r="A442" s="65" t="s">
        <v>392</v>
      </c>
    </row>
    <row r="443" spans="1:1">
      <c r="A443" s="65" t="s">
        <v>393</v>
      </c>
    </row>
    <row r="444" spans="1:1">
      <c r="A444" s="65" t="s">
        <v>394</v>
      </c>
    </row>
    <row r="445" spans="1:1">
      <c r="A445" s="65" t="s">
        <v>395</v>
      </c>
    </row>
    <row r="446" spans="1:1">
      <c r="A446" s="65" t="s">
        <v>396</v>
      </c>
    </row>
    <row r="447" spans="1:1">
      <c r="A447" s="65" t="s">
        <v>397</v>
      </c>
    </row>
    <row r="448" spans="1:1">
      <c r="A448" s="65" t="s">
        <v>398</v>
      </c>
    </row>
    <row r="449" spans="1:1">
      <c r="A449" s="65" t="s">
        <v>399</v>
      </c>
    </row>
    <row r="450" spans="1:1">
      <c r="A450" s="36"/>
    </row>
    <row r="451" spans="1:1">
      <c r="A451" s="65" t="s">
        <v>400</v>
      </c>
    </row>
    <row r="452" spans="1:1">
      <c r="A452" s="36"/>
    </row>
    <row r="453" spans="1:1">
      <c r="A453" s="65" t="s">
        <v>401</v>
      </c>
    </row>
    <row r="454" spans="1:1">
      <c r="A454" s="65" t="s">
        <v>402</v>
      </c>
    </row>
    <row r="455" spans="1:1">
      <c r="A455" s="65" t="s">
        <v>403</v>
      </c>
    </row>
    <row r="456" spans="1:1">
      <c r="A456" s="65" t="s">
        <v>404</v>
      </c>
    </row>
    <row r="457" spans="1:1">
      <c r="A457" s="36"/>
    </row>
    <row r="458" spans="1:1">
      <c r="A458" s="65" t="s">
        <v>405</v>
      </c>
    </row>
    <row r="459" spans="1:1">
      <c r="A459" s="65" t="s">
        <v>406</v>
      </c>
    </row>
    <row r="460" spans="1:1">
      <c r="A460" s="65" t="s">
        <v>407</v>
      </c>
    </row>
    <row r="461" spans="1:1">
      <c r="A461" s="65" t="s">
        <v>408</v>
      </c>
    </row>
    <row r="462" spans="1:1">
      <c r="A462" s="65" t="s">
        <v>409</v>
      </c>
    </row>
    <row r="463" spans="1:1">
      <c r="A463" s="65" t="s">
        <v>410</v>
      </c>
    </row>
    <row r="464" spans="1:1">
      <c r="A464" s="65" t="s">
        <v>411</v>
      </c>
    </row>
    <row r="465" spans="1:1">
      <c r="A465" s="65" t="s">
        <v>412</v>
      </c>
    </row>
    <row r="466" spans="1:1">
      <c r="A466" s="65" t="s">
        <v>413</v>
      </c>
    </row>
    <row r="467" spans="1:1">
      <c r="A467" s="36"/>
    </row>
    <row r="468" spans="1:1">
      <c r="A468" s="65" t="s">
        <v>414</v>
      </c>
    </row>
    <row r="469" spans="1:1">
      <c r="A469" s="65" t="s">
        <v>415</v>
      </c>
    </row>
    <row r="470" spans="1:1">
      <c r="A470" s="65" t="s">
        <v>416</v>
      </c>
    </row>
    <row r="471" spans="1:1">
      <c r="A471" s="65" t="s">
        <v>417</v>
      </c>
    </row>
    <row r="472" spans="1:1">
      <c r="A472" s="65" t="s">
        <v>418</v>
      </c>
    </row>
    <row r="473" spans="1:1">
      <c r="A473" s="65" t="s">
        <v>419</v>
      </c>
    </row>
    <row r="474" spans="1:1">
      <c r="A474" s="65" t="s">
        <v>420</v>
      </c>
    </row>
    <row r="475" spans="1:1">
      <c r="A475" s="36"/>
    </row>
    <row r="476" spans="1:1">
      <c r="A476" s="65" t="s">
        <v>421</v>
      </c>
    </row>
    <row r="477" spans="1:1">
      <c r="A477" s="36"/>
    </row>
    <row r="478" spans="1:1">
      <c r="A478" s="65" t="s">
        <v>422</v>
      </c>
    </row>
    <row r="479" spans="1:1">
      <c r="A479" s="65" t="s">
        <v>423</v>
      </c>
    </row>
    <row r="480" spans="1:1">
      <c r="A480" s="65" t="s">
        <v>424</v>
      </c>
    </row>
    <row r="481" spans="1:1">
      <c r="A481" s="36"/>
    </row>
    <row r="482" spans="1:1">
      <c r="A482" s="65" t="s">
        <v>425</v>
      </c>
    </row>
    <row r="483" spans="1:1">
      <c r="A483" s="65" t="s">
        <v>426</v>
      </c>
    </row>
    <row r="484" spans="1:1">
      <c r="A484" s="65" t="s">
        <v>427</v>
      </c>
    </row>
    <row r="485" spans="1:1">
      <c r="A485" s="65" t="s">
        <v>428</v>
      </c>
    </row>
    <row r="486" spans="1:1">
      <c r="A486" s="65" t="s">
        <v>429</v>
      </c>
    </row>
    <row r="487" spans="1:1">
      <c r="A487" s="65" t="s">
        <v>430</v>
      </c>
    </row>
    <row r="488" spans="1:1">
      <c r="A488" s="65" t="s">
        <v>431</v>
      </c>
    </row>
    <row r="489" spans="1:1">
      <c r="A489" s="65" t="s">
        <v>432</v>
      </c>
    </row>
    <row r="490" spans="1:1">
      <c r="A490" s="65" t="s">
        <v>433</v>
      </c>
    </row>
    <row r="491" spans="1:1">
      <c r="A491" s="36"/>
    </row>
    <row r="492" spans="1:1">
      <c r="A492" s="65" t="s">
        <v>434</v>
      </c>
    </row>
    <row r="493" spans="1:1">
      <c r="A493" s="65" t="s">
        <v>435</v>
      </c>
    </row>
    <row r="494" spans="1:1">
      <c r="A494" s="65" t="s">
        <v>436</v>
      </c>
    </row>
    <row r="495" spans="1:1">
      <c r="A495" s="65" t="s">
        <v>437</v>
      </c>
    </row>
    <row r="496" spans="1:1">
      <c r="A496" s="36"/>
    </row>
    <row r="497" spans="1:1">
      <c r="A497" s="65" t="s">
        <v>438</v>
      </c>
    </row>
    <row r="498" spans="1:1">
      <c r="A498" s="65" t="s">
        <v>439</v>
      </c>
    </row>
    <row r="499" spans="1:1">
      <c r="A499" s="65" t="s">
        <v>440</v>
      </c>
    </row>
    <row r="500" spans="1:1">
      <c r="A500" s="65" t="s">
        <v>441</v>
      </c>
    </row>
    <row r="501" spans="1:1">
      <c r="A501" s="65" t="s">
        <v>442</v>
      </c>
    </row>
    <row r="502" spans="1:1">
      <c r="A502" s="65" t="s">
        <v>443</v>
      </c>
    </row>
    <row r="503" spans="1:1">
      <c r="A503" s="36"/>
    </row>
    <row r="504" spans="1:1">
      <c r="A504" s="65" t="s">
        <v>444</v>
      </c>
    </row>
    <row r="505" spans="1:1">
      <c r="A505" s="65" t="s">
        <v>445</v>
      </c>
    </row>
    <row r="506" spans="1:1">
      <c r="A506" s="65" t="s">
        <v>446</v>
      </c>
    </row>
    <row r="507" spans="1:1">
      <c r="A507" s="65" t="s">
        <v>447</v>
      </c>
    </row>
    <row r="508" spans="1:1">
      <c r="A508" s="65" t="s">
        <v>448</v>
      </c>
    </row>
    <row r="509" spans="1:1">
      <c r="A509" s="65" t="s">
        <v>449</v>
      </c>
    </row>
    <row r="510" spans="1:1">
      <c r="A510" s="65" t="s">
        <v>450</v>
      </c>
    </row>
    <row r="511" spans="1:1">
      <c r="A511" s="65" t="s">
        <v>451</v>
      </c>
    </row>
    <row r="512" spans="1:1">
      <c r="A512" s="65" t="s">
        <v>452</v>
      </c>
    </row>
    <row r="513" spans="1:1">
      <c r="A513" s="65" t="s">
        <v>453</v>
      </c>
    </row>
    <row r="514" spans="1:1">
      <c r="A514" s="65" t="s">
        <v>454</v>
      </c>
    </row>
    <row r="515" spans="1:1">
      <c r="A515" s="65" t="s">
        <v>455</v>
      </c>
    </row>
    <row r="516" spans="1:1">
      <c r="A516" s="65" t="s">
        <v>456</v>
      </c>
    </row>
    <row r="517" spans="1:1">
      <c r="A517" s="36"/>
    </row>
    <row r="518" spans="1:1">
      <c r="A518" s="65" t="s">
        <v>457</v>
      </c>
    </row>
    <row r="519" spans="1:1">
      <c r="A519" s="65" t="s">
        <v>458</v>
      </c>
    </row>
    <row r="520" spans="1:1">
      <c r="A520" s="65" t="s">
        <v>459</v>
      </c>
    </row>
    <row r="521" spans="1:1">
      <c r="A521" s="65" t="s">
        <v>460</v>
      </c>
    </row>
    <row r="522" spans="1:1">
      <c r="A522" s="65" t="s">
        <v>461</v>
      </c>
    </row>
    <row r="523" spans="1:1">
      <c r="A523" s="65" t="s">
        <v>462</v>
      </c>
    </row>
    <row r="524" spans="1:1">
      <c r="A524" s="65" t="s">
        <v>463</v>
      </c>
    </row>
    <row r="525" spans="1:1">
      <c r="A525" s="36"/>
    </row>
    <row r="526" spans="1:1">
      <c r="A526" s="65" t="s">
        <v>464</v>
      </c>
    </row>
    <row r="527" spans="1:1">
      <c r="A527" s="65" t="s">
        <v>465</v>
      </c>
    </row>
    <row r="528" spans="1:1">
      <c r="A528" s="65" t="s">
        <v>466</v>
      </c>
    </row>
    <row r="529" spans="1:1">
      <c r="A529" s="65" t="s">
        <v>467</v>
      </c>
    </row>
    <row r="530" spans="1:1">
      <c r="A530" s="65" t="s">
        <v>468</v>
      </c>
    </row>
    <row r="531" spans="1:1">
      <c r="A531" s="65" t="s">
        <v>469</v>
      </c>
    </row>
    <row r="532" spans="1:1">
      <c r="A532" s="65" t="s">
        <v>470</v>
      </c>
    </row>
    <row r="533" spans="1:1">
      <c r="A533" s="65" t="s">
        <v>471</v>
      </c>
    </row>
    <row r="534" spans="1:1">
      <c r="A534" s="65" t="s">
        <v>472</v>
      </c>
    </row>
    <row r="535" spans="1:1">
      <c r="A535" s="65" t="s">
        <v>473</v>
      </c>
    </row>
    <row r="536" spans="1:1">
      <c r="A536" s="65" t="s">
        <v>474</v>
      </c>
    </row>
    <row r="537" spans="1:1">
      <c r="A537" s="65" t="s">
        <v>475</v>
      </c>
    </row>
    <row r="538" spans="1:1">
      <c r="A538" s="65" t="s">
        <v>476</v>
      </c>
    </row>
    <row r="539" spans="1:1">
      <c r="A539" s="65" t="s">
        <v>477</v>
      </c>
    </row>
    <row r="540" spans="1:1">
      <c r="A540" s="36"/>
    </row>
    <row r="541" spans="1:1">
      <c r="A541" s="65" t="s">
        <v>478</v>
      </c>
    </row>
    <row r="542" spans="1:1">
      <c r="A542" s="65" t="s">
        <v>479</v>
      </c>
    </row>
    <row r="543" spans="1:1">
      <c r="A543" s="65" t="s">
        <v>480</v>
      </c>
    </row>
    <row r="544" spans="1:1">
      <c r="A544" s="36"/>
    </row>
    <row r="545" spans="1:1">
      <c r="A545" s="65" t="s">
        <v>481</v>
      </c>
    </row>
    <row r="546" spans="1:1">
      <c r="A546" s="36"/>
    </row>
    <row r="547" spans="1:1">
      <c r="A547" s="65" t="s">
        <v>482</v>
      </c>
    </row>
    <row r="548" spans="1:1">
      <c r="A548" s="65" t="s">
        <v>483</v>
      </c>
    </row>
    <row r="549" spans="1:1">
      <c r="A549" s="65" t="s">
        <v>484</v>
      </c>
    </row>
    <row r="550" spans="1:1">
      <c r="A550" s="65" t="s">
        <v>485</v>
      </c>
    </row>
    <row r="551" spans="1:1">
      <c r="A551" s="65" t="s">
        <v>486</v>
      </c>
    </row>
    <row r="552" spans="1:1">
      <c r="A552" s="65" t="s">
        <v>487</v>
      </c>
    </row>
    <row r="553" spans="1:1">
      <c r="A553" s="65" t="s">
        <v>488</v>
      </c>
    </row>
    <row r="554" spans="1:1">
      <c r="A554" s="65" t="s">
        <v>489</v>
      </c>
    </row>
    <row r="555" spans="1:1">
      <c r="A555" s="65" t="s">
        <v>490</v>
      </c>
    </row>
    <row r="556" spans="1:1">
      <c r="A556" s="36"/>
    </row>
    <row r="557" spans="1:1">
      <c r="A557" s="65" t="s">
        <v>491</v>
      </c>
    </row>
    <row r="558" spans="1:1">
      <c r="A558" s="36"/>
    </row>
    <row r="559" spans="1:1">
      <c r="A559" s="65" t="s">
        <v>492</v>
      </c>
    </row>
    <row r="560" spans="1:1">
      <c r="A560" s="65" t="s">
        <v>493</v>
      </c>
    </row>
    <row r="561" spans="1:1">
      <c r="A561" s="65" t="s">
        <v>494</v>
      </c>
    </row>
    <row r="562" spans="1:1">
      <c r="A562" s="65" t="s">
        <v>495</v>
      </c>
    </row>
    <row r="563" spans="1:1">
      <c r="A563" s="65" t="s">
        <v>496</v>
      </c>
    </row>
    <row r="564" spans="1:1">
      <c r="A564" s="65" t="s">
        <v>497</v>
      </c>
    </row>
    <row r="565" spans="1:1">
      <c r="A565" s="65" t="s">
        <v>498</v>
      </c>
    </row>
    <row r="566" spans="1:1">
      <c r="A566" s="65" t="s">
        <v>499</v>
      </c>
    </row>
    <row r="567" spans="1:1">
      <c r="A567" s="36"/>
    </row>
    <row r="568" spans="1:1">
      <c r="A568" s="65" t="s">
        <v>500</v>
      </c>
    </row>
    <row r="569" spans="1:1">
      <c r="A569" s="36"/>
    </row>
    <row r="570" spans="1:1">
      <c r="A570" s="65" t="s">
        <v>501</v>
      </c>
    </row>
    <row r="571" spans="1:1">
      <c r="A571" s="65" t="s">
        <v>502</v>
      </c>
    </row>
    <row r="572" spans="1:1">
      <c r="A572" s="65" t="s">
        <v>503</v>
      </c>
    </row>
    <row r="573" spans="1:1">
      <c r="A573" s="65" t="s">
        <v>504</v>
      </c>
    </row>
    <row r="574" spans="1:1">
      <c r="A574" s="36"/>
    </row>
    <row r="575" spans="1:1">
      <c r="A575" s="65" t="s">
        <v>505</v>
      </c>
    </row>
    <row r="576" spans="1:1">
      <c r="A576" s="65" t="s">
        <v>506</v>
      </c>
    </row>
    <row r="577" spans="1:1">
      <c r="A577" s="65" t="s">
        <v>507</v>
      </c>
    </row>
    <row r="578" spans="1:1">
      <c r="A578" s="65" t="s">
        <v>508</v>
      </c>
    </row>
    <row r="579" spans="1:1">
      <c r="A579" s="65" t="s">
        <v>509</v>
      </c>
    </row>
    <row r="580" spans="1:1">
      <c r="A580" s="65" t="s">
        <v>510</v>
      </c>
    </row>
    <row r="581" spans="1:1">
      <c r="A581" s="65" t="s">
        <v>511</v>
      </c>
    </row>
    <row r="582" spans="1:1">
      <c r="A582" s="65" t="s">
        <v>512</v>
      </c>
    </row>
    <row r="583" spans="1:1">
      <c r="A583" s="36"/>
    </row>
    <row r="584" spans="1:1">
      <c r="A584" s="65" t="s">
        <v>513</v>
      </c>
    </row>
    <row r="585" spans="1:1">
      <c r="A585" s="65" t="s">
        <v>514</v>
      </c>
    </row>
    <row r="586" spans="1:1">
      <c r="A586" s="65" t="s">
        <v>515</v>
      </c>
    </row>
    <row r="587" spans="1:1">
      <c r="A587" s="65" t="s">
        <v>516</v>
      </c>
    </row>
    <row r="588" spans="1:1">
      <c r="A588" s="36"/>
    </row>
    <row r="589" spans="1:1">
      <c r="A589" s="65" t="s">
        <v>517</v>
      </c>
    </row>
    <row r="590" spans="1:1">
      <c r="A590" s="65" t="s">
        <v>518</v>
      </c>
    </row>
    <row r="591" spans="1:1">
      <c r="A591" s="65" t="s">
        <v>519</v>
      </c>
    </row>
    <row r="592" spans="1:1">
      <c r="A592" s="65" t="s">
        <v>520</v>
      </c>
    </row>
    <row r="593" spans="1:1">
      <c r="A593" s="36"/>
    </row>
    <row r="594" spans="1:1">
      <c r="A594" s="65" t="s">
        <v>521</v>
      </c>
    </row>
    <row r="595" spans="1:1">
      <c r="A595" s="36"/>
    </row>
    <row r="596" spans="1:1">
      <c r="A596" s="65" t="s">
        <v>522</v>
      </c>
    </row>
    <row r="597" spans="1:1">
      <c r="A597" s="65" t="s">
        <v>523</v>
      </c>
    </row>
    <row r="598" spans="1:1">
      <c r="A598" s="65" t="s">
        <v>524</v>
      </c>
    </row>
    <row r="599" spans="1:1">
      <c r="A599" s="65" t="s">
        <v>525</v>
      </c>
    </row>
    <row r="600" spans="1:1">
      <c r="A600" s="65" t="s">
        <v>526</v>
      </c>
    </row>
    <row r="601" spans="1:1">
      <c r="A601" s="65" t="s">
        <v>527</v>
      </c>
    </row>
    <row r="602" spans="1:1">
      <c r="A602" s="65" t="s">
        <v>528</v>
      </c>
    </row>
    <row r="603" spans="1:1">
      <c r="A603" s="65" t="s">
        <v>529</v>
      </c>
    </row>
    <row r="604" spans="1:1">
      <c r="A604" s="36"/>
    </row>
    <row r="605" spans="1:1">
      <c r="A605" s="65" t="s">
        <v>530</v>
      </c>
    </row>
    <row r="606" spans="1:1">
      <c r="A606" s="36"/>
    </row>
    <row r="607" spans="1:1">
      <c r="A607" s="65" t="s">
        <v>531</v>
      </c>
    </row>
    <row r="608" spans="1:1">
      <c r="A608" s="65" t="s">
        <v>532</v>
      </c>
    </row>
    <row r="609" spans="1:1">
      <c r="A609" s="65" t="s">
        <v>533</v>
      </c>
    </row>
    <row r="610" spans="1:1">
      <c r="A610" s="65" t="s">
        <v>534</v>
      </c>
    </row>
    <row r="611" spans="1:1">
      <c r="A611" s="65" t="s">
        <v>535</v>
      </c>
    </row>
    <row r="612" spans="1:1">
      <c r="A612" s="65" t="s">
        <v>536</v>
      </c>
    </row>
    <row r="613" spans="1:1">
      <c r="A613" s="65" t="s">
        <v>537</v>
      </c>
    </row>
    <row r="614" spans="1:1">
      <c r="A614" s="65" t="s">
        <v>538</v>
      </c>
    </row>
    <row r="615" spans="1:1">
      <c r="A615" s="65" t="s">
        <v>539</v>
      </c>
    </row>
    <row r="616" spans="1:1">
      <c r="A616" s="36"/>
    </row>
    <row r="617" spans="1:1">
      <c r="A617" s="65" t="s">
        <v>540</v>
      </c>
    </row>
    <row r="618" spans="1:1">
      <c r="A618" s="36"/>
    </row>
    <row r="619" spans="1:1">
      <c r="A619" s="65" t="s">
        <v>541</v>
      </c>
    </row>
    <row r="620" spans="1:1">
      <c r="A620" s="65" t="s">
        <v>542</v>
      </c>
    </row>
    <row r="621" spans="1:1">
      <c r="A621" s="65" t="s">
        <v>543</v>
      </c>
    </row>
    <row r="622" spans="1:1">
      <c r="A622" s="65" t="s">
        <v>544</v>
      </c>
    </row>
    <row r="623" spans="1:1">
      <c r="A623" s="65" t="s">
        <v>545</v>
      </c>
    </row>
    <row r="624" spans="1:1">
      <c r="A624" s="65" t="s">
        <v>546</v>
      </c>
    </row>
    <row r="625" spans="1:1">
      <c r="A625" s="36"/>
    </row>
    <row r="626" spans="1:1">
      <c r="A626" s="65" t="s">
        <v>547</v>
      </c>
    </row>
    <row r="627" spans="1:1">
      <c r="A627" s="36"/>
    </row>
    <row r="628" spans="1:1">
      <c r="A628" s="65" t="s">
        <v>548</v>
      </c>
    </row>
    <row r="629" spans="1:1">
      <c r="A629" s="36"/>
    </row>
    <row r="630" spans="1:1">
      <c r="A630" s="65" t="s">
        <v>549</v>
      </c>
    </row>
    <row r="631" spans="1:1">
      <c r="A631" s="65" t="s">
        <v>550</v>
      </c>
    </row>
    <row r="632" spans="1:1">
      <c r="A632" s="65" t="s">
        <v>551</v>
      </c>
    </row>
    <row r="633" spans="1:1">
      <c r="A633" s="36"/>
    </row>
    <row r="634" spans="1:1">
      <c r="A634" s="65" t="s">
        <v>552</v>
      </c>
    </row>
    <row r="635" spans="1:1">
      <c r="A635" s="65" t="s">
        <v>553</v>
      </c>
    </row>
    <row r="636" spans="1:1">
      <c r="A636" s="65" t="s">
        <v>554</v>
      </c>
    </row>
    <row r="637" spans="1:1">
      <c r="A637" s="65" t="s">
        <v>555</v>
      </c>
    </row>
    <row r="638" spans="1:1">
      <c r="A638" s="36"/>
    </row>
    <row r="639" spans="1:1">
      <c r="A639" s="65" t="s">
        <v>556</v>
      </c>
    </row>
    <row r="640" spans="1:1">
      <c r="A640" s="65" t="s">
        <v>557</v>
      </c>
    </row>
    <row r="641" spans="1:1">
      <c r="A641" s="36"/>
    </row>
    <row r="642" spans="1:1">
      <c r="A642" s="65" t="s">
        <v>558</v>
      </c>
    </row>
    <row r="643" spans="1:1">
      <c r="A643" s="65" t="s">
        <v>559</v>
      </c>
    </row>
    <row r="644" spans="1:1">
      <c r="A644" s="65" t="s">
        <v>560</v>
      </c>
    </row>
    <row r="645" spans="1:1">
      <c r="A645" s="65" t="s">
        <v>561</v>
      </c>
    </row>
    <row r="646" spans="1:1">
      <c r="A646" s="36"/>
    </row>
    <row r="647" spans="1:1">
      <c r="A647" s="65" t="s">
        <v>562</v>
      </c>
    </row>
    <row r="648" spans="1:1">
      <c r="A648" s="65" t="s">
        <v>563</v>
      </c>
    </row>
    <row r="649" spans="1:1">
      <c r="A649" s="65" t="s">
        <v>564</v>
      </c>
    </row>
    <row r="650" spans="1:1">
      <c r="A650" s="65" t="s">
        <v>565</v>
      </c>
    </row>
    <row r="651" spans="1:1">
      <c r="A651" s="36"/>
    </row>
    <row r="652" spans="1:1">
      <c r="A652" s="65" t="s">
        <v>566</v>
      </c>
    </row>
    <row r="653" spans="1:1">
      <c r="A653" s="65" t="s">
        <v>567</v>
      </c>
    </row>
    <row r="654" spans="1:1">
      <c r="A654" s="36"/>
    </row>
    <row r="655" spans="1:1">
      <c r="A655" s="65" t="s">
        <v>568</v>
      </c>
    </row>
    <row r="656" spans="1:1">
      <c r="A656" s="36"/>
    </row>
    <row r="657" spans="1:1">
      <c r="A657" s="65" t="s">
        <v>569</v>
      </c>
    </row>
    <row r="658" spans="1:1">
      <c r="A658" s="65" t="s">
        <v>570</v>
      </c>
    </row>
    <row r="659" spans="1:1">
      <c r="A659" s="36"/>
    </row>
    <row r="660" spans="1:1">
      <c r="A660" s="65" t="s">
        <v>571</v>
      </c>
    </row>
    <row r="661" spans="1:1">
      <c r="A661" s="65" t="s">
        <v>572</v>
      </c>
    </row>
    <row r="662" spans="1:1">
      <c r="A662" s="65" t="s">
        <v>573</v>
      </c>
    </row>
    <row r="663" spans="1:1">
      <c r="A663" s="65" t="s">
        <v>574</v>
      </c>
    </row>
    <row r="664" spans="1:1">
      <c r="A664" s="36"/>
    </row>
    <row r="665" spans="1:1">
      <c r="A665" s="65" t="s">
        <v>575</v>
      </c>
    </row>
    <row r="666" spans="1:1">
      <c r="A666" s="65" t="s">
        <v>576</v>
      </c>
    </row>
    <row r="667" spans="1:1">
      <c r="A667" s="65" t="s">
        <v>577</v>
      </c>
    </row>
    <row r="668" spans="1:1">
      <c r="A668" s="36"/>
    </row>
    <row r="669" spans="1:1">
      <c r="A669" s="65" t="s">
        <v>578</v>
      </c>
    </row>
    <row r="670" spans="1:1">
      <c r="A670" s="65" t="s">
        <v>579</v>
      </c>
    </row>
    <row r="671" spans="1:1">
      <c r="A671" s="65" t="s">
        <v>580</v>
      </c>
    </row>
    <row r="672" spans="1:1">
      <c r="A672" s="65" t="s">
        <v>581</v>
      </c>
    </row>
    <row r="673" spans="1:1">
      <c r="A673" s="36"/>
    </row>
    <row r="674" spans="1:1">
      <c r="A674" s="65" t="s">
        <v>582</v>
      </c>
    </row>
    <row r="675" spans="1:1">
      <c r="A675" s="65" t="s">
        <v>583</v>
      </c>
    </row>
    <row r="676" spans="1:1">
      <c r="A676" s="65" t="s">
        <v>584</v>
      </c>
    </row>
    <row r="677" spans="1:1">
      <c r="A677" s="65" t="s">
        <v>585</v>
      </c>
    </row>
    <row r="678" spans="1:1">
      <c r="A678" s="65" t="s">
        <v>586</v>
      </c>
    </row>
    <row r="679" spans="1:1">
      <c r="A679" s="65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</vt:i4>
      </vt:variant>
    </vt:vector>
  </HeadingPairs>
  <TitlesOfParts>
    <vt:vector size="16" baseType="lpstr">
      <vt:lpstr>AUCUN CHANGEMENT</vt:lpstr>
      <vt:lpstr>AVEC EFFORT</vt:lpstr>
      <vt:lpstr>LICENCE</vt:lpstr>
      <vt:lpstr>effort_blanc_hc</vt:lpstr>
      <vt:lpstr>effort_blanc_hp</vt:lpstr>
      <vt:lpstr>effort_rouge_hc</vt:lpstr>
      <vt:lpstr>effort_rouge_hp</vt:lpstr>
      <vt:lpstr>hbase_eur</vt:lpstr>
      <vt:lpstr>hc_eur</vt:lpstr>
      <vt:lpstr>hp_eur</vt:lpstr>
      <vt:lpstr>tempo_blanc_hc_eur</vt:lpstr>
      <vt:lpstr>tempo_blanc_hp_eur</vt:lpstr>
      <vt:lpstr>tempo_bleu_hc_eur</vt:lpstr>
      <vt:lpstr>tempo_bleu_hp_eur</vt:lpstr>
      <vt:lpstr>tempo_rouge_hc_eur</vt:lpstr>
      <vt:lpstr>tempo_rouge_hp_eur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CLERC</dc:creator>
  <cp:lastModifiedBy>Nicolas CLERC</cp:lastModifiedBy>
  <cp:lastPrinted>2023-10-13T16:53:21Z</cp:lastPrinted>
  <dcterms:created xsi:type="dcterms:W3CDTF">2023-10-13T15:03:54Z</dcterms:created>
  <dcterms:modified xsi:type="dcterms:W3CDTF">2023-10-18T17:15:39Z</dcterms:modified>
</cp:coreProperties>
</file>