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IT\ait_exp\TADA\"/>
    </mc:Choice>
  </mc:AlternateContent>
  <bookViews>
    <workbookView xWindow="0" yWindow="0" windowWidth="19200" windowHeight="11595"/>
  </bookViews>
  <sheets>
    <sheet name="Sheet1" sheetId="1" r:id="rId1"/>
  </sheets>
  <definedNames>
    <definedName name="solver_adj" localSheetId="0" hidden="1">Sheet1!$C$13:$C$14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5" i="1"/>
  <c r="E5" i="1" s="1"/>
  <c r="B21" i="1"/>
  <c r="B26" i="1"/>
  <c r="B28" i="1" s="1"/>
  <c r="B25" i="1"/>
  <c r="E10" i="1" l="1"/>
</calcChain>
</file>

<file path=xl/sharedStrings.xml><?xml version="1.0" encoding="utf-8"?>
<sst xmlns="http://schemas.openxmlformats.org/spreadsheetml/2006/main" count="23" uniqueCount="21">
  <si>
    <t xml:space="preserve">Calibration </t>
  </si>
  <si>
    <t>PSI</t>
  </si>
  <si>
    <t>mA</t>
  </si>
  <si>
    <t>Ohm's law</t>
  </si>
  <si>
    <t>I</t>
  </si>
  <si>
    <t>Calibration fit line</t>
  </si>
  <si>
    <t>Slope</t>
  </si>
  <si>
    <t>Intercept</t>
  </si>
  <si>
    <t>amps</t>
  </si>
  <si>
    <t>Enter</t>
  </si>
  <si>
    <t>bits</t>
  </si>
  <si>
    <t>Voltage</t>
  </si>
  <si>
    <t>V</t>
  </si>
  <si>
    <t>I=V/R</t>
  </si>
  <si>
    <t>Resistance</t>
  </si>
  <si>
    <t>ohms</t>
  </si>
  <si>
    <t>psi</t>
  </si>
  <si>
    <t>204.8 bits/1V</t>
  </si>
  <si>
    <t>(Divide 1024 by 5)</t>
  </si>
  <si>
    <t>model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</si>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</sst>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Line Fit</a:t>
            </a:r>
            <a:endParaRPr lang="en-US"/>
          </a:p>
        </c:rich>
      </c:tx>
      <c:layout>
        <c:manualLayout>
          <c:xMode val="edge"/>
          <c:yMode val="edge"/>
          <c:x val="0.3501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0944881889764E-2"/>
                  <c:y val="-3.865886555847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4.0129999999999999</c:v>
                </c:pt>
                <c:pt idx="1">
                  <c:v>12.021000000000001</c:v>
                </c:pt>
                <c:pt idx="2">
                  <c:v>20.027999999999999</c:v>
                </c:pt>
                <c:pt idx="3">
                  <c:v>12.023</c:v>
                </c:pt>
                <c:pt idx="4">
                  <c:v>4.0119999999999996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41728"/>
        <c:axId val="229048800"/>
      </c:scatterChart>
      <c:valAx>
        <c:axId val="2290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8800"/>
        <c:crosses val="autoZero"/>
        <c:crossBetween val="midCat"/>
      </c:valAx>
      <c:valAx>
        <c:axId val="229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185737</xdr:rowOff>
    </xdr:from>
    <xdr:to>
      <xdr:col>12</xdr:col>
      <xdr:colOff>390525</xdr:colOff>
      <xdr:row>17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C14" sqref="C14"/>
    </sheetView>
  </sheetViews>
  <sheetFormatPr defaultRowHeight="15" x14ac:dyDescent="0.25"/>
  <cols>
    <col min="1" max="1" width="11.140625" bestFit="1" customWidth="1"/>
  </cols>
  <sheetData>
    <row r="3" spans="1:5" x14ac:dyDescent="0.25">
      <c r="A3" s="1" t="s">
        <v>0</v>
      </c>
    </row>
    <row r="4" spans="1:5" x14ac:dyDescent="0.25">
      <c r="B4" s="2" t="s">
        <v>1</v>
      </c>
      <c r="C4" s="3" t="s">
        <v>2</v>
      </c>
      <c r="D4" t="s">
        <v>19</v>
      </c>
      <c r="E4" t="s">
        <v>20</v>
      </c>
    </row>
    <row r="5" spans="1:5" x14ac:dyDescent="0.25">
      <c r="B5" s="4">
        <v>0</v>
      </c>
      <c r="C5" s="5">
        <v>4.0129999999999999</v>
      </c>
      <c r="D5">
        <f>$C$13*C5+$C$14</f>
        <v>4.5116128785549492E-5</v>
      </c>
      <c r="E5">
        <f>(B5-D5)^2</f>
        <v>2.0354650765942875E-9</v>
      </c>
    </row>
    <row r="6" spans="1:5" x14ac:dyDescent="0.25">
      <c r="B6" s="4">
        <v>2.5</v>
      </c>
      <c r="C6" s="5">
        <v>12.021000000000001</v>
      </c>
      <c r="D6">
        <f t="shared" ref="D6:D9" si="0">$C$13*C6+$C$14</f>
        <v>2.5000080729471765</v>
      </c>
      <c r="E6">
        <f t="shared" ref="E6:E9" si="1">(B6-D6)^2</f>
        <v>6.5172476115035789E-11</v>
      </c>
    </row>
    <row r="7" spans="1:5" x14ac:dyDescent="0.25">
      <c r="B7" s="4">
        <v>5</v>
      </c>
      <c r="C7" s="5">
        <v>20.027999999999999</v>
      </c>
      <c r="D7">
        <f t="shared" si="0"/>
        <v>4.9996588465791518</v>
      </c>
      <c r="E7">
        <f t="shared" si="1"/>
        <v>1.1638565655641035E-7</v>
      </c>
    </row>
    <row r="8" spans="1:5" x14ac:dyDescent="0.25">
      <c r="B8" s="4">
        <v>2.5</v>
      </c>
      <c r="C8" s="5">
        <v>12.023</v>
      </c>
      <c r="D8">
        <f t="shared" si="0"/>
        <v>2.5006324393200083</v>
      </c>
      <c r="E8">
        <f t="shared" si="1"/>
        <v>3.9997949349260871E-7</v>
      </c>
    </row>
    <row r="9" spans="1:5" x14ac:dyDescent="0.25">
      <c r="B9" s="6">
        <v>0</v>
      </c>
      <c r="C9" s="7">
        <v>4.0119999999999996</v>
      </c>
      <c r="D9">
        <f t="shared" si="0"/>
        <v>-2.670670576305767E-4</v>
      </c>
      <c r="E9">
        <f t="shared" si="1"/>
        <v>7.1324813271453779E-8</v>
      </c>
    </row>
    <row r="10" spans="1:5" x14ac:dyDescent="0.25">
      <c r="E10">
        <f>SUM(E5:E9)</f>
        <v>5.8979060087318217E-7</v>
      </c>
    </row>
    <row r="12" spans="1:5" x14ac:dyDescent="0.25">
      <c r="B12" t="s">
        <v>5</v>
      </c>
    </row>
    <row r="13" spans="1:5" x14ac:dyDescent="0.25">
      <c r="B13" t="s">
        <v>6</v>
      </c>
      <c r="C13">
        <v>0.312183186415883</v>
      </c>
    </row>
    <row r="14" spans="1:5" x14ac:dyDescent="0.25">
      <c r="B14" t="s">
        <v>7</v>
      </c>
      <c r="C14">
        <v>-1.252746010958153</v>
      </c>
    </row>
    <row r="20" spans="1:8" x14ac:dyDescent="0.25">
      <c r="A20" s="8" t="s">
        <v>9</v>
      </c>
      <c r="B20" s="8">
        <v>1023</v>
      </c>
      <c r="C20" s="8" t="s">
        <v>10</v>
      </c>
    </row>
    <row r="21" spans="1:8" x14ac:dyDescent="0.25">
      <c r="A21" t="s">
        <v>11</v>
      </c>
      <c r="B21">
        <f>(B20+1)/204.8</f>
        <v>5</v>
      </c>
      <c r="C21" t="s">
        <v>12</v>
      </c>
      <c r="F21" t="s">
        <v>17</v>
      </c>
      <c r="H21" t="s">
        <v>18</v>
      </c>
    </row>
    <row r="23" spans="1:8" x14ac:dyDescent="0.25">
      <c r="A23" t="s">
        <v>3</v>
      </c>
      <c r="F23" t="s">
        <v>13</v>
      </c>
    </row>
    <row r="24" spans="1:8" x14ac:dyDescent="0.25">
      <c r="A24" t="s">
        <v>14</v>
      </c>
      <c r="B24">
        <v>263</v>
      </c>
      <c r="C24" t="s">
        <v>15</v>
      </c>
    </row>
    <row r="25" spans="1:8" x14ac:dyDescent="0.25">
      <c r="A25" t="s">
        <v>4</v>
      </c>
      <c r="B25">
        <f>B21/B24</f>
        <v>1.9011406844106463E-2</v>
      </c>
      <c r="C25" t="s">
        <v>8</v>
      </c>
    </row>
    <row r="26" spans="1:8" x14ac:dyDescent="0.25">
      <c r="B26">
        <f>B25*1000</f>
        <v>19.011406844106464</v>
      </c>
      <c r="C26" t="s">
        <v>2</v>
      </c>
    </row>
    <row r="28" spans="1:8" x14ac:dyDescent="0.25">
      <c r="A28" s="8" t="s">
        <v>1</v>
      </c>
      <c r="B28" s="8">
        <f>(B26-C14)/C13</f>
        <v>64.911096230753415</v>
      </c>
      <c r="C28" s="8" t="s">
        <v>16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Jane Guffey</dc:creator>
  <cp:lastModifiedBy>Cassandra Jane Guffey</cp:lastModifiedBy>
  <dcterms:created xsi:type="dcterms:W3CDTF">2018-05-22T15:36:47Z</dcterms:created>
  <dcterms:modified xsi:type="dcterms:W3CDTF">2018-05-22T16:43:08Z</dcterms:modified>
</cp:coreProperties>
</file>