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AIT\data\"/>
    </mc:Choice>
  </mc:AlternateContent>
  <bookViews>
    <workbookView minimized="1" xWindow="0" yWindow="0" windowWidth="18870" windowHeight="7725"/>
  </bookViews>
  <sheets>
    <sheet name="data" sheetId="1" r:id="rId1"/>
    <sheet name="n-alcohols chart" sheetId="5" r:id="rId2"/>
    <sheet name="n-alkanes chart" sheetId="4" r:id="rId3"/>
    <sheet name="Sheet3" sheetId="3" r:id="rId4"/>
    <sheet name="Mark_measurements" sheetId="6" r:id="rId5"/>
  </sheets>
  <calcPr calcId="162913"/>
</workbook>
</file>

<file path=xl/calcChain.xml><?xml version="1.0" encoding="utf-8"?>
<calcChain xmlns="http://schemas.openxmlformats.org/spreadsheetml/2006/main">
  <c r="F8" i="1" l="1"/>
  <c r="F27" i="1"/>
  <c r="C2" i="6" l="1"/>
  <c r="E41" i="1" l="1"/>
  <c r="E18" i="1" s="1"/>
  <c r="F41" i="1"/>
  <c r="G41" i="1"/>
  <c r="G44" i="1"/>
  <c r="G45" i="1"/>
  <c r="F44" i="1"/>
  <c r="F45" i="1"/>
  <c r="E44" i="1"/>
  <c r="E28" i="1" s="1"/>
  <c r="E45" i="1"/>
  <c r="E30" i="1" s="1"/>
  <c r="E47" i="1" l="1"/>
  <c r="E33" i="1" s="1"/>
  <c r="F47" i="1"/>
  <c r="G47" i="1"/>
  <c r="G3" i="3" l="1"/>
  <c r="G4" i="3"/>
  <c r="G5" i="3"/>
  <c r="G6" i="3"/>
  <c r="G7" i="3"/>
  <c r="G8" i="3"/>
  <c r="G9" i="3"/>
  <c r="G10" i="3"/>
  <c r="G11" i="3"/>
  <c r="G13" i="3"/>
  <c r="G15" i="3"/>
  <c r="G17" i="3"/>
  <c r="G2" i="3"/>
  <c r="C3" i="3"/>
  <c r="C4" i="3"/>
  <c r="C5" i="3"/>
  <c r="C6" i="3"/>
  <c r="C7" i="3"/>
  <c r="C8" i="3"/>
  <c r="C9" i="3"/>
  <c r="C10" i="3"/>
  <c r="C11" i="3"/>
  <c r="C12" i="3"/>
  <c r="C13" i="3"/>
  <c r="C15" i="3"/>
  <c r="C17" i="3"/>
  <c r="C19" i="3"/>
  <c r="C21" i="3"/>
  <c r="C2" i="3"/>
  <c r="E42" i="1" l="1"/>
  <c r="E22" i="1" s="1"/>
  <c r="G39" i="1"/>
  <c r="G40" i="1"/>
  <c r="G42" i="1"/>
  <c r="G43" i="1"/>
  <c r="G46" i="1"/>
  <c r="G48" i="1"/>
  <c r="G49" i="1"/>
  <c r="G50" i="1"/>
  <c r="G51" i="1"/>
  <c r="G52" i="1"/>
  <c r="G53" i="1"/>
  <c r="G38" i="1"/>
  <c r="E39" i="1"/>
  <c r="E9" i="1" s="1"/>
  <c r="F39" i="1"/>
  <c r="E40" i="1"/>
  <c r="E12" i="1" s="1"/>
  <c r="F40" i="1"/>
  <c r="F42" i="1"/>
  <c r="E43" i="1"/>
  <c r="E27" i="1" s="1"/>
  <c r="F43" i="1"/>
  <c r="E46" i="1"/>
  <c r="E32" i="1" s="1"/>
  <c r="F46" i="1"/>
  <c r="E48" i="1"/>
  <c r="E34" i="1" s="1"/>
  <c r="F48" i="1"/>
  <c r="E49" i="1"/>
  <c r="L5" i="1" s="1"/>
  <c r="F49" i="1"/>
  <c r="E50" i="1"/>
  <c r="L8" i="1" s="1"/>
  <c r="F50" i="1"/>
  <c r="E51" i="1"/>
  <c r="L12" i="1" s="1"/>
  <c r="F51" i="1"/>
  <c r="E52" i="1"/>
  <c r="L18" i="1" s="1"/>
  <c r="F52" i="1"/>
  <c r="E53" i="1"/>
  <c r="L23" i="1" s="1"/>
  <c r="F53" i="1"/>
  <c r="F38" i="1"/>
  <c r="E38" i="1"/>
  <c r="E8" i="1" s="1"/>
</calcChain>
</file>

<file path=xl/sharedStrings.xml><?xml version="1.0" encoding="utf-8"?>
<sst xmlns="http://schemas.openxmlformats.org/spreadsheetml/2006/main" count="125" uniqueCount="89">
  <si>
    <t>Compound</t>
  </si>
  <si>
    <t>DIPPR</t>
  </si>
  <si>
    <t>Measured</t>
  </si>
  <si>
    <t>#C</t>
  </si>
  <si>
    <t>Predicted</t>
  </si>
  <si>
    <t>METHANE</t>
  </si>
  <si>
    <t>ETHANE</t>
  </si>
  <si>
    <t>PROPANE</t>
  </si>
  <si>
    <t>n-BUTANE</t>
  </si>
  <si>
    <t>n-PENTANE</t>
  </si>
  <si>
    <t>n-HEXANE</t>
  </si>
  <si>
    <t>n-HEPTANE</t>
  </si>
  <si>
    <t>n-OCTANE</t>
  </si>
  <si>
    <t>n-NONANE</t>
  </si>
  <si>
    <t>n-DECANE</t>
  </si>
  <si>
    <t>n-UNDECANE</t>
  </si>
  <si>
    <t>n-DODECANE</t>
  </si>
  <si>
    <t>n-TRIDECANE</t>
  </si>
  <si>
    <t>n-TETRADECANE</t>
  </si>
  <si>
    <t>n-PENTADECANE</t>
  </si>
  <si>
    <t>n-HEXADECANE</t>
  </si>
  <si>
    <t>n-HEPTADECANE</t>
  </si>
  <si>
    <t>n-OCTADECANE</t>
  </si>
  <si>
    <t>n-NONADECANE</t>
  </si>
  <si>
    <t>n-EICOSANE</t>
  </si>
  <si>
    <t>n-HENEICOSANE</t>
  </si>
  <si>
    <t>n-DOCOSANE</t>
  </si>
  <si>
    <t>n-TRICOSANE</t>
  </si>
  <si>
    <t>n-TETRACOSANE</t>
  </si>
  <si>
    <t>n-PENTACOSANE</t>
  </si>
  <si>
    <t>n-HEXACOSANE</t>
  </si>
  <si>
    <t>n-HEPTACOSANE</t>
  </si>
  <si>
    <t>n-OCTACOSANE</t>
  </si>
  <si>
    <t>n-NONACOSANE</t>
  </si>
  <si>
    <t>n-TRIACONTANE</t>
  </si>
  <si>
    <t>n-DOTRIACONTANE</t>
  </si>
  <si>
    <t>n-HEXATRIACONTANE</t>
  </si>
  <si>
    <t>METHANOL</t>
  </si>
  <si>
    <t>ETHANOL</t>
  </si>
  <si>
    <t>1-PROPANOL</t>
  </si>
  <si>
    <t>1-BUTANOL</t>
  </si>
  <si>
    <t>1-PENTANOL</t>
  </si>
  <si>
    <t>1-HEXANOL</t>
  </si>
  <si>
    <t>1-HEPTANOL</t>
  </si>
  <si>
    <t>1-OCTANOL</t>
  </si>
  <si>
    <t>1-NONANOL</t>
  </si>
  <si>
    <t>1-DECANOL</t>
  </si>
  <si>
    <t>1-UNDECANOL</t>
  </si>
  <si>
    <t>1-DODECANOL</t>
  </si>
  <si>
    <t>1-TRIDECANOL</t>
  </si>
  <si>
    <t>1-TETRADECANOL</t>
  </si>
  <si>
    <t>1-PENTADECANOL</t>
  </si>
  <si>
    <t>1-HEXADECANOL</t>
  </si>
  <si>
    <t>1-HEPTADECANOL</t>
  </si>
  <si>
    <t>1-OCTADECANOL</t>
  </si>
  <si>
    <t>1-EICOSANOL</t>
  </si>
  <si>
    <t>1-NONADECANOL</t>
  </si>
  <si>
    <t>1-DOCOSANOL</t>
  </si>
  <si>
    <t>Measured Values</t>
  </si>
  <si>
    <t>Hexane</t>
  </si>
  <si>
    <t>Decane</t>
  </si>
  <si>
    <t>Heptane</t>
  </si>
  <si>
    <t>Eicosane</t>
  </si>
  <si>
    <t>Pentacosane</t>
  </si>
  <si>
    <t>Triacontane</t>
  </si>
  <si>
    <t>Hexatriacontane</t>
  </si>
  <si>
    <t>1-Propanol</t>
  </si>
  <si>
    <t>1-Hexanol</t>
  </si>
  <si>
    <t>1-Decanol</t>
  </si>
  <si>
    <t>1-Hexadecanol</t>
  </si>
  <si>
    <t>Average</t>
  </si>
  <si>
    <t>Min</t>
  </si>
  <si>
    <t>St Dev</t>
  </si>
  <si>
    <t>1-Docosanol</t>
  </si>
  <si>
    <t>Experimental</t>
  </si>
  <si>
    <t>Dotriacontane</t>
  </si>
  <si>
    <t>Hexacosane</t>
  </si>
  <si>
    <t>Octacosane</t>
  </si>
  <si>
    <t>Hexadecane</t>
  </si>
  <si>
    <t>Measured 252 for Hexacosane as well, but think that is incorrect</t>
  </si>
  <si>
    <t>n-alkanes</t>
  </si>
  <si>
    <t>n-alcohols</t>
  </si>
  <si>
    <t># c</t>
  </si>
  <si>
    <t>n-hexane</t>
  </si>
  <si>
    <t>name</t>
  </si>
  <si>
    <t>deg C</t>
  </si>
  <si>
    <t>K</t>
  </si>
  <si>
    <t>Measured: Rytting (2013)</t>
  </si>
  <si>
    <t>Measured: This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</si>
</sst>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n-alkanes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0001220168562919"/>
          <c:w val="0.78488735783027119"/>
          <c:h val="0.58011042899779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DIPPR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ln>
                <a:noFill/>
              </a:ln>
            </c:spPr>
          </c:marker>
          <c:xVal>
            <c:numRef>
              <c:f>data!$B$3:$B$34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32</c:v>
                </c:pt>
                <c:pt idx="31">
                  <c:v>36</c:v>
                </c:pt>
              </c:numCache>
            </c:numRef>
          </c:xVal>
          <c:yVal>
            <c:numRef>
              <c:f>data!$C$3:$C$34</c:f>
              <c:numCache>
                <c:formatCode>General</c:formatCode>
                <c:ptCount val="32"/>
                <c:pt idx="0">
                  <c:v>810</c:v>
                </c:pt>
                <c:pt idx="1">
                  <c:v>788.15</c:v>
                </c:pt>
                <c:pt idx="2">
                  <c:v>743.15</c:v>
                </c:pt>
                <c:pt idx="3">
                  <c:v>638.15</c:v>
                </c:pt>
                <c:pt idx="4">
                  <c:v>538.15</c:v>
                </c:pt>
                <c:pt idx="5">
                  <c:v>513.15</c:v>
                </c:pt>
                <c:pt idx="6">
                  <c:v>477.15</c:v>
                </c:pt>
                <c:pt idx="7">
                  <c:v>479.15</c:v>
                </c:pt>
                <c:pt idx="8">
                  <c:v>478.15</c:v>
                </c:pt>
                <c:pt idx="9">
                  <c:v>474</c:v>
                </c:pt>
                <c:pt idx="10">
                  <c:v>468.15</c:v>
                </c:pt>
                <c:pt idx="11">
                  <c:v>473.15</c:v>
                </c:pt>
                <c:pt idx="12">
                  <c:v>475</c:v>
                </c:pt>
                <c:pt idx="13">
                  <c:v>473.15</c:v>
                </c:pt>
                <c:pt idx="14">
                  <c:v>475</c:v>
                </c:pt>
                <c:pt idx="15">
                  <c:v>478.15</c:v>
                </c:pt>
                <c:pt idx="16">
                  <c:v>475</c:v>
                </c:pt>
                <c:pt idx="17">
                  <c:v>500.15</c:v>
                </c:pt>
                <c:pt idx="18">
                  <c:v>475</c:v>
                </c:pt>
                <c:pt idx="19">
                  <c:v>503.15</c:v>
                </c:pt>
                <c:pt idx="20">
                  <c:v>475</c:v>
                </c:pt>
                <c:pt idx="21">
                  <c:v>475</c:v>
                </c:pt>
                <c:pt idx="22">
                  <c:v>475</c:v>
                </c:pt>
                <c:pt idx="23">
                  <c:v>475</c:v>
                </c:pt>
                <c:pt idx="24">
                  <c:v>475</c:v>
                </c:pt>
                <c:pt idx="25">
                  <c:v>475</c:v>
                </c:pt>
                <c:pt idx="26">
                  <c:v>475</c:v>
                </c:pt>
                <c:pt idx="27">
                  <c:v>475</c:v>
                </c:pt>
                <c:pt idx="28">
                  <c:v>475</c:v>
                </c:pt>
                <c:pt idx="29">
                  <c:v>475</c:v>
                </c:pt>
                <c:pt idx="30">
                  <c:v>475</c:v>
                </c:pt>
                <c:pt idx="31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0-46CF-8A8A-80B5B81986FE}"/>
            </c:ext>
          </c:extLst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data!$B$3:$B$34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32</c:v>
                </c:pt>
                <c:pt idx="31">
                  <c:v>36</c:v>
                </c:pt>
              </c:numCache>
            </c:numRef>
          </c:xVal>
          <c:yVal>
            <c:numRef>
              <c:f>data!$D$3:$D$34</c:f>
              <c:numCache>
                <c:formatCode>General</c:formatCode>
                <c:ptCount val="32"/>
                <c:pt idx="12">
                  <c:v>475</c:v>
                </c:pt>
                <c:pt idx="14">
                  <c:v>475</c:v>
                </c:pt>
                <c:pt idx="16">
                  <c:v>475</c:v>
                </c:pt>
                <c:pt idx="18">
                  <c:v>475</c:v>
                </c:pt>
                <c:pt idx="20">
                  <c:v>475</c:v>
                </c:pt>
                <c:pt idx="21">
                  <c:v>475</c:v>
                </c:pt>
                <c:pt idx="22">
                  <c:v>475</c:v>
                </c:pt>
                <c:pt idx="23">
                  <c:v>475</c:v>
                </c:pt>
                <c:pt idx="24">
                  <c:v>475</c:v>
                </c:pt>
                <c:pt idx="25">
                  <c:v>475</c:v>
                </c:pt>
                <c:pt idx="26">
                  <c:v>475</c:v>
                </c:pt>
                <c:pt idx="27">
                  <c:v>475</c:v>
                </c:pt>
                <c:pt idx="28">
                  <c:v>475</c:v>
                </c:pt>
                <c:pt idx="29">
                  <c:v>475</c:v>
                </c:pt>
                <c:pt idx="30">
                  <c:v>475</c:v>
                </c:pt>
                <c:pt idx="31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0-46CF-8A8A-80B5B81986FE}"/>
            </c:ext>
          </c:extLst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Measured: Rytting (2013)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ln>
                <a:noFill/>
              </a:ln>
            </c:spPr>
          </c:marker>
          <c:xVal>
            <c:numRef>
              <c:f>data!$B$3:$B$34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32</c:v>
                </c:pt>
                <c:pt idx="31">
                  <c:v>36</c:v>
                </c:pt>
              </c:numCache>
            </c:numRef>
          </c:xVal>
          <c:yVal>
            <c:numRef>
              <c:f>data!$E$3:$E$34</c:f>
              <c:numCache>
                <c:formatCode>General</c:formatCode>
                <c:ptCount val="32"/>
                <c:pt idx="5">
                  <c:v>518.15</c:v>
                </c:pt>
                <c:pt idx="6">
                  <c:v>500.15</c:v>
                </c:pt>
                <c:pt idx="9">
                  <c:v>484.15</c:v>
                </c:pt>
                <c:pt idx="15">
                  <c:v>481.15</c:v>
                </c:pt>
                <c:pt idx="19">
                  <c:v>496.15</c:v>
                </c:pt>
                <c:pt idx="24">
                  <c:v>520.15</c:v>
                </c:pt>
                <c:pt idx="25">
                  <c:v>600.15</c:v>
                </c:pt>
                <c:pt idx="27">
                  <c:v>611.15</c:v>
                </c:pt>
                <c:pt idx="29">
                  <c:v>633.15</c:v>
                </c:pt>
                <c:pt idx="30">
                  <c:v>637.15</c:v>
                </c:pt>
                <c:pt idx="31">
                  <c:v>649.15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00-46CF-8A8A-80B5B81986FE}"/>
            </c:ext>
          </c:extLst>
        </c:ser>
        <c:ser>
          <c:idx val="3"/>
          <c:order val="3"/>
          <c:tx>
            <c:strRef>
              <c:f>data!$F$2</c:f>
              <c:strCache>
                <c:ptCount val="1"/>
                <c:pt idx="0">
                  <c:v>Measured: This Work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32</c:v>
                </c:pt>
                <c:pt idx="31">
                  <c:v>36</c:v>
                </c:pt>
              </c:numCache>
            </c:numRef>
          </c:xVal>
          <c:yVal>
            <c:numRef>
              <c:f>data!$F$3:$F$34</c:f>
              <c:numCache>
                <c:formatCode>General</c:formatCode>
                <c:ptCount val="32"/>
                <c:pt idx="5">
                  <c:v>516.15</c:v>
                </c:pt>
                <c:pt idx="24">
                  <c:v>518.15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C-4106-9417-349F0061E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659040"/>
        <c:axId val="287653440"/>
      </c:scatterChart>
      <c:valAx>
        <c:axId val="28765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653440"/>
        <c:crosses val="autoZero"/>
        <c:crossBetween val="midCat"/>
      </c:valAx>
      <c:valAx>
        <c:axId val="287653440"/>
        <c:scaling>
          <c:orientation val="minMax"/>
          <c:min val="4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 (K)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87659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561198600174975"/>
          <c:y val="0.19750748756812919"/>
          <c:w val="0.33290966754155732"/>
          <c:h val="0.3225511853226447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n-alcohols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0001220168562919"/>
          <c:w val="0.78488735783027119"/>
          <c:h val="0.58011042899779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data!$J$2</c:f>
              <c:strCache>
                <c:ptCount val="1"/>
                <c:pt idx="0">
                  <c:v>DIPPR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ln>
                <a:noFill/>
              </a:ln>
            </c:spPr>
          </c:marker>
          <c:xVal>
            <c:numRef>
              <c:f>data!$I$3:$I$23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</c:numCache>
            </c:numRef>
          </c:xVal>
          <c:yVal>
            <c:numRef>
              <c:f>data!$J$3:$J$23</c:f>
              <c:numCache>
                <c:formatCode>General</c:formatCode>
                <c:ptCount val="21"/>
                <c:pt idx="0">
                  <c:v>706.25</c:v>
                </c:pt>
                <c:pt idx="1">
                  <c:v>673.15</c:v>
                </c:pt>
                <c:pt idx="2">
                  <c:v>653.15</c:v>
                </c:pt>
                <c:pt idx="3">
                  <c:v>587.15</c:v>
                </c:pt>
                <c:pt idx="4">
                  <c:v>568.15</c:v>
                </c:pt>
                <c:pt idx="5">
                  <c:v>558.15</c:v>
                </c:pt>
                <c:pt idx="6">
                  <c:v>543.15</c:v>
                </c:pt>
                <c:pt idx="7">
                  <c:v>543.15</c:v>
                </c:pt>
                <c:pt idx="8">
                  <c:v>533.15</c:v>
                </c:pt>
                <c:pt idx="9">
                  <c:v>523.15</c:v>
                </c:pt>
                <c:pt idx="10">
                  <c:v>550</c:v>
                </c:pt>
                <c:pt idx="11">
                  <c:v>523.15</c:v>
                </c:pt>
                <c:pt idx="12">
                  <c:v>550</c:v>
                </c:pt>
                <c:pt idx="13">
                  <c:v>513.15</c:v>
                </c:pt>
                <c:pt idx="14">
                  <c:v>550</c:v>
                </c:pt>
                <c:pt idx="15">
                  <c:v>550</c:v>
                </c:pt>
                <c:pt idx="16">
                  <c:v>550</c:v>
                </c:pt>
                <c:pt idx="17">
                  <c:v>518.5</c:v>
                </c:pt>
                <c:pt idx="18">
                  <c:v>550</c:v>
                </c:pt>
                <c:pt idx="19">
                  <c:v>550</c:v>
                </c:pt>
                <c:pt idx="20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504-465C-B518-F50FFE03901A}"/>
            </c:ext>
          </c:extLst>
        </c:ser>
        <c:ser>
          <c:idx val="1"/>
          <c:order val="1"/>
          <c:tx>
            <c:strRef>
              <c:f>data!$K$2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data!$I$3:$I$23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</c:numCache>
            </c:numRef>
          </c:xVal>
          <c:yVal>
            <c:numRef>
              <c:f>data!$K$3:$K$23</c:f>
              <c:numCache>
                <c:formatCode>General</c:formatCode>
                <c:ptCount val="21"/>
                <c:pt idx="10">
                  <c:v>550</c:v>
                </c:pt>
                <c:pt idx="12">
                  <c:v>550</c:v>
                </c:pt>
                <c:pt idx="14">
                  <c:v>550</c:v>
                </c:pt>
                <c:pt idx="15">
                  <c:v>550</c:v>
                </c:pt>
                <c:pt idx="16">
                  <c:v>550</c:v>
                </c:pt>
                <c:pt idx="18">
                  <c:v>550</c:v>
                </c:pt>
                <c:pt idx="19">
                  <c:v>550</c:v>
                </c:pt>
                <c:pt idx="20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504-465C-B518-F50FFE03901A}"/>
            </c:ext>
          </c:extLst>
        </c:ser>
        <c:ser>
          <c:idx val="2"/>
          <c:order val="2"/>
          <c:tx>
            <c:strRef>
              <c:f>data!$L$2</c:f>
              <c:strCache>
                <c:ptCount val="1"/>
                <c:pt idx="0">
                  <c:v>Measured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ln>
                <a:noFill/>
              </a:ln>
            </c:spPr>
          </c:marker>
          <c:xVal>
            <c:numRef>
              <c:f>data!$I$3:$I$23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</c:numCache>
            </c:numRef>
          </c:xVal>
          <c:yVal>
            <c:numRef>
              <c:f>data!$L$3:$L$23</c:f>
              <c:numCache>
                <c:formatCode>General</c:formatCode>
                <c:ptCount val="21"/>
                <c:pt idx="2">
                  <c:v>680.15</c:v>
                </c:pt>
                <c:pt idx="5">
                  <c:v>572.15</c:v>
                </c:pt>
                <c:pt idx="9">
                  <c:v>525.15</c:v>
                </c:pt>
                <c:pt idx="15">
                  <c:v>511.15</c:v>
                </c:pt>
                <c:pt idx="20">
                  <c:v>524.15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504-465C-B518-F50FFE039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659040"/>
        <c:axId val="287653440"/>
      </c:scatterChart>
      <c:valAx>
        <c:axId val="28765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653440"/>
        <c:crosses val="autoZero"/>
        <c:crossBetween val="midCat"/>
      </c:valAx>
      <c:valAx>
        <c:axId val="287653440"/>
        <c:scaling>
          <c:orientation val="minMax"/>
          <c:min val="4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 (K)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87659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561198600174975"/>
          <c:y val="0.19750748756812919"/>
          <c:w val="0.4199435695538058"/>
          <c:h val="0.1105109661713880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n-alcohols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data!$J$2</c:f>
              <c:strCache>
                <c:ptCount val="1"/>
                <c:pt idx="0">
                  <c:v>DIPPR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data!$I$3:$I$23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</c:numCache>
            </c:numRef>
          </c:xVal>
          <c:yVal>
            <c:numRef>
              <c:f>data!$J$3:$J$23</c:f>
              <c:numCache>
                <c:formatCode>General</c:formatCode>
                <c:ptCount val="21"/>
                <c:pt idx="0">
                  <c:v>706.25</c:v>
                </c:pt>
                <c:pt idx="1">
                  <c:v>673.15</c:v>
                </c:pt>
                <c:pt idx="2">
                  <c:v>653.15</c:v>
                </c:pt>
                <c:pt idx="3">
                  <c:v>587.15</c:v>
                </c:pt>
                <c:pt idx="4">
                  <c:v>568.15</c:v>
                </c:pt>
                <c:pt idx="5">
                  <c:v>558.15</c:v>
                </c:pt>
                <c:pt idx="6">
                  <c:v>543.15</c:v>
                </c:pt>
                <c:pt idx="7">
                  <c:v>543.15</c:v>
                </c:pt>
                <c:pt idx="8">
                  <c:v>533.15</c:v>
                </c:pt>
                <c:pt idx="9">
                  <c:v>523.15</c:v>
                </c:pt>
                <c:pt idx="10">
                  <c:v>550</c:v>
                </c:pt>
                <c:pt idx="11">
                  <c:v>523.15</c:v>
                </c:pt>
                <c:pt idx="12">
                  <c:v>550</c:v>
                </c:pt>
                <c:pt idx="13">
                  <c:v>513.15</c:v>
                </c:pt>
                <c:pt idx="14">
                  <c:v>550</c:v>
                </c:pt>
                <c:pt idx="15">
                  <c:v>550</c:v>
                </c:pt>
                <c:pt idx="16">
                  <c:v>550</c:v>
                </c:pt>
                <c:pt idx="17">
                  <c:v>518.5</c:v>
                </c:pt>
                <c:pt idx="18">
                  <c:v>550</c:v>
                </c:pt>
                <c:pt idx="19">
                  <c:v>550</c:v>
                </c:pt>
                <c:pt idx="20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2-4F82-BCE2-662AC8AD9570}"/>
            </c:ext>
          </c:extLst>
        </c:ser>
        <c:ser>
          <c:idx val="1"/>
          <c:order val="1"/>
          <c:tx>
            <c:strRef>
              <c:f>data!$K$2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data!$I$3:$I$23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</c:numCache>
            </c:numRef>
          </c:xVal>
          <c:yVal>
            <c:numRef>
              <c:f>data!$K$3:$K$23</c:f>
              <c:numCache>
                <c:formatCode>General</c:formatCode>
                <c:ptCount val="21"/>
                <c:pt idx="10">
                  <c:v>550</c:v>
                </c:pt>
                <c:pt idx="12">
                  <c:v>550</c:v>
                </c:pt>
                <c:pt idx="14">
                  <c:v>550</c:v>
                </c:pt>
                <c:pt idx="15">
                  <c:v>550</c:v>
                </c:pt>
                <c:pt idx="16">
                  <c:v>550</c:v>
                </c:pt>
                <c:pt idx="18">
                  <c:v>550</c:v>
                </c:pt>
                <c:pt idx="19">
                  <c:v>550</c:v>
                </c:pt>
                <c:pt idx="20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D2-4F82-BCE2-662AC8AD9570}"/>
            </c:ext>
          </c:extLst>
        </c:ser>
        <c:ser>
          <c:idx val="2"/>
          <c:order val="2"/>
          <c:tx>
            <c:strRef>
              <c:f>data!$L$2</c:f>
              <c:strCache>
                <c:ptCount val="1"/>
                <c:pt idx="0">
                  <c:v>Measured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data!$I$3:$I$23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</c:numCache>
            </c:numRef>
          </c:xVal>
          <c:yVal>
            <c:numRef>
              <c:f>data!$L$3:$L$23</c:f>
              <c:numCache>
                <c:formatCode>General</c:formatCode>
                <c:ptCount val="21"/>
                <c:pt idx="2">
                  <c:v>680.15</c:v>
                </c:pt>
                <c:pt idx="5">
                  <c:v>572.15</c:v>
                </c:pt>
                <c:pt idx="9">
                  <c:v>525.15</c:v>
                </c:pt>
                <c:pt idx="15">
                  <c:v>511.15</c:v>
                </c:pt>
                <c:pt idx="20">
                  <c:v>524.15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D2-4F82-BCE2-662AC8AD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284768"/>
        <c:axId val="289285328"/>
      </c:scatterChart>
      <c:valAx>
        <c:axId val="28928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89285328"/>
        <c:crosses val="autoZero"/>
        <c:crossBetween val="midCat"/>
      </c:valAx>
      <c:valAx>
        <c:axId val="289285328"/>
        <c:scaling>
          <c:orientation val="minMax"/>
          <c:min val="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89284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n-alkanes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DIPPR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32</c:v>
                </c:pt>
                <c:pt idx="31">
                  <c:v>36</c:v>
                </c:pt>
              </c:numCache>
            </c:numRef>
          </c:xVal>
          <c:yVal>
            <c:numRef>
              <c:f>data!$C$3:$C$34</c:f>
              <c:numCache>
                <c:formatCode>General</c:formatCode>
                <c:ptCount val="32"/>
                <c:pt idx="0">
                  <c:v>810</c:v>
                </c:pt>
                <c:pt idx="1">
                  <c:v>788.15</c:v>
                </c:pt>
                <c:pt idx="2">
                  <c:v>743.15</c:v>
                </c:pt>
                <c:pt idx="3">
                  <c:v>638.15</c:v>
                </c:pt>
                <c:pt idx="4">
                  <c:v>538.15</c:v>
                </c:pt>
                <c:pt idx="5">
                  <c:v>513.15</c:v>
                </c:pt>
                <c:pt idx="6">
                  <c:v>477.15</c:v>
                </c:pt>
                <c:pt idx="7">
                  <c:v>479.15</c:v>
                </c:pt>
                <c:pt idx="8">
                  <c:v>478.15</c:v>
                </c:pt>
                <c:pt idx="9">
                  <c:v>474</c:v>
                </c:pt>
                <c:pt idx="10">
                  <c:v>468.15</c:v>
                </c:pt>
                <c:pt idx="11">
                  <c:v>473.15</c:v>
                </c:pt>
                <c:pt idx="12">
                  <c:v>475</c:v>
                </c:pt>
                <c:pt idx="13">
                  <c:v>473.15</c:v>
                </c:pt>
                <c:pt idx="14">
                  <c:v>475</c:v>
                </c:pt>
                <c:pt idx="15">
                  <c:v>478.15</c:v>
                </c:pt>
                <c:pt idx="16">
                  <c:v>475</c:v>
                </c:pt>
                <c:pt idx="17">
                  <c:v>500.15</c:v>
                </c:pt>
                <c:pt idx="18">
                  <c:v>475</c:v>
                </c:pt>
                <c:pt idx="19">
                  <c:v>503.15</c:v>
                </c:pt>
                <c:pt idx="20">
                  <c:v>475</c:v>
                </c:pt>
                <c:pt idx="21">
                  <c:v>475</c:v>
                </c:pt>
                <c:pt idx="22">
                  <c:v>475</c:v>
                </c:pt>
                <c:pt idx="23">
                  <c:v>475</c:v>
                </c:pt>
                <c:pt idx="24">
                  <c:v>475</c:v>
                </c:pt>
                <c:pt idx="25">
                  <c:v>475</c:v>
                </c:pt>
                <c:pt idx="26">
                  <c:v>475</c:v>
                </c:pt>
                <c:pt idx="27">
                  <c:v>475</c:v>
                </c:pt>
                <c:pt idx="28">
                  <c:v>475</c:v>
                </c:pt>
                <c:pt idx="29">
                  <c:v>475</c:v>
                </c:pt>
                <c:pt idx="30">
                  <c:v>475</c:v>
                </c:pt>
                <c:pt idx="31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4-4F5A-8C7B-A52A053EF860}"/>
            </c:ext>
          </c:extLst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32</c:v>
                </c:pt>
                <c:pt idx="31">
                  <c:v>36</c:v>
                </c:pt>
              </c:numCache>
            </c:numRef>
          </c:xVal>
          <c:yVal>
            <c:numRef>
              <c:f>data!$D$3:$D$34</c:f>
              <c:numCache>
                <c:formatCode>General</c:formatCode>
                <c:ptCount val="32"/>
                <c:pt idx="12">
                  <c:v>475</c:v>
                </c:pt>
                <c:pt idx="14">
                  <c:v>475</c:v>
                </c:pt>
                <c:pt idx="16">
                  <c:v>475</c:v>
                </c:pt>
                <c:pt idx="18">
                  <c:v>475</c:v>
                </c:pt>
                <c:pt idx="20">
                  <c:v>475</c:v>
                </c:pt>
                <c:pt idx="21">
                  <c:v>475</c:v>
                </c:pt>
                <c:pt idx="22">
                  <c:v>475</c:v>
                </c:pt>
                <c:pt idx="23">
                  <c:v>475</c:v>
                </c:pt>
                <c:pt idx="24">
                  <c:v>475</c:v>
                </c:pt>
                <c:pt idx="25">
                  <c:v>475</c:v>
                </c:pt>
                <c:pt idx="26">
                  <c:v>475</c:v>
                </c:pt>
                <c:pt idx="27">
                  <c:v>475</c:v>
                </c:pt>
                <c:pt idx="28">
                  <c:v>475</c:v>
                </c:pt>
                <c:pt idx="29">
                  <c:v>475</c:v>
                </c:pt>
                <c:pt idx="30">
                  <c:v>475</c:v>
                </c:pt>
                <c:pt idx="31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34-4F5A-8C7B-A52A053EF860}"/>
            </c:ext>
          </c:extLst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Measured: Rytting (2013)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32</c:v>
                </c:pt>
                <c:pt idx="31">
                  <c:v>36</c:v>
                </c:pt>
              </c:numCache>
            </c:numRef>
          </c:xVal>
          <c:yVal>
            <c:numRef>
              <c:f>data!$E$3:$E$34</c:f>
              <c:numCache>
                <c:formatCode>General</c:formatCode>
                <c:ptCount val="32"/>
                <c:pt idx="5">
                  <c:v>518.15</c:v>
                </c:pt>
                <c:pt idx="6">
                  <c:v>500.15</c:v>
                </c:pt>
                <c:pt idx="9">
                  <c:v>484.15</c:v>
                </c:pt>
                <c:pt idx="15">
                  <c:v>481.15</c:v>
                </c:pt>
                <c:pt idx="19">
                  <c:v>496.15</c:v>
                </c:pt>
                <c:pt idx="24">
                  <c:v>520.15</c:v>
                </c:pt>
                <c:pt idx="25">
                  <c:v>600.15</c:v>
                </c:pt>
                <c:pt idx="27">
                  <c:v>611.15</c:v>
                </c:pt>
                <c:pt idx="29">
                  <c:v>633.15</c:v>
                </c:pt>
                <c:pt idx="30">
                  <c:v>637.15</c:v>
                </c:pt>
                <c:pt idx="31">
                  <c:v>649.15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34-4F5A-8C7B-A52A053EF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67280"/>
        <c:axId val="289367840"/>
      </c:scatterChart>
      <c:valAx>
        <c:axId val="28936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9367840"/>
        <c:crosses val="autoZero"/>
        <c:crossBetween val="midCat"/>
      </c:valAx>
      <c:valAx>
        <c:axId val="289367840"/>
        <c:scaling>
          <c:orientation val="minMax"/>
          <c:min val="4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9367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3"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0</xdr:row>
      <xdr:rowOff>123825</xdr:rowOff>
    </xdr:from>
    <xdr:to>
      <xdr:col>19</xdr:col>
      <xdr:colOff>495300</xdr:colOff>
      <xdr:row>14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14</xdr:row>
      <xdr:rowOff>147637</xdr:rowOff>
    </xdr:from>
    <xdr:to>
      <xdr:col>19</xdr:col>
      <xdr:colOff>523875</xdr:colOff>
      <xdr:row>29</xdr:row>
      <xdr:rowOff>33337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55"/>
  <sheetViews>
    <sheetView tabSelected="1" workbookViewId="0">
      <selection activeCell="A27" sqref="A27"/>
    </sheetView>
  </sheetViews>
  <sheetFormatPr defaultRowHeight="15" x14ac:dyDescent="0.25"/>
  <cols>
    <col min="1" max="1" width="15.7109375" bestFit="1" customWidth="1"/>
    <col min="2" max="2" width="3.140625" bestFit="1" customWidth="1"/>
    <col min="3" max="3" width="7" bestFit="1" customWidth="1"/>
    <col min="4" max="4" width="9.5703125" bestFit="1" customWidth="1"/>
    <col min="5" max="5" width="23.5703125" bestFit="1" customWidth="1"/>
    <col min="6" max="6" width="20.140625" bestFit="1" customWidth="1"/>
    <col min="7" max="7" width="4.85546875" customWidth="1"/>
    <col min="8" max="8" width="16" customWidth="1"/>
    <col min="9" max="9" width="3.140625" bestFit="1" customWidth="1"/>
    <col min="11" max="11" width="10.5703125" bestFit="1" customWidth="1"/>
  </cols>
  <sheetData>
    <row r="1" spans="1:12" s="2" customFormat="1" x14ac:dyDescent="0.25">
      <c r="A1" s="2" t="s">
        <v>80</v>
      </c>
      <c r="H1" s="2" t="s">
        <v>81</v>
      </c>
    </row>
    <row r="2" spans="1:12" s="2" customFormat="1" x14ac:dyDescent="0.25">
      <c r="A2" s="2" t="s">
        <v>0</v>
      </c>
      <c r="B2" s="2" t="s">
        <v>3</v>
      </c>
      <c r="C2" s="2" t="s">
        <v>1</v>
      </c>
      <c r="D2" s="2" t="s">
        <v>4</v>
      </c>
      <c r="E2" s="2" t="s">
        <v>87</v>
      </c>
      <c r="F2" s="2" t="s">
        <v>88</v>
      </c>
      <c r="H2" s="2" t="s">
        <v>0</v>
      </c>
      <c r="I2" s="2" t="s">
        <v>3</v>
      </c>
      <c r="J2" s="2" t="s">
        <v>1</v>
      </c>
      <c r="K2" s="2" t="s">
        <v>4</v>
      </c>
      <c r="L2" s="2" t="s">
        <v>2</v>
      </c>
    </row>
    <row r="3" spans="1:12" x14ac:dyDescent="0.25">
      <c r="A3" t="s">
        <v>5</v>
      </c>
      <c r="B3">
        <v>1</v>
      </c>
      <c r="C3">
        <v>810</v>
      </c>
      <c r="H3" t="s">
        <v>37</v>
      </c>
      <c r="I3">
        <v>1</v>
      </c>
      <c r="J3">
        <v>706.25</v>
      </c>
    </row>
    <row r="4" spans="1:12" x14ac:dyDescent="0.25">
      <c r="A4" t="s">
        <v>6</v>
      </c>
      <c r="B4">
        <v>2</v>
      </c>
      <c r="C4">
        <v>788.15</v>
      </c>
      <c r="H4" t="s">
        <v>38</v>
      </c>
      <c r="I4">
        <v>2</v>
      </c>
      <c r="J4">
        <v>673.15</v>
      </c>
    </row>
    <row r="5" spans="1:12" x14ac:dyDescent="0.25">
      <c r="A5" t="s">
        <v>7</v>
      </c>
      <c r="B5">
        <v>3</v>
      </c>
      <c r="C5">
        <v>743.15</v>
      </c>
      <c r="H5" t="s">
        <v>39</v>
      </c>
      <c r="I5">
        <v>3</v>
      </c>
      <c r="J5">
        <v>653.15</v>
      </c>
      <c r="L5">
        <f>E49+273.15</f>
        <v>680.15</v>
      </c>
    </row>
    <row r="6" spans="1:12" x14ac:dyDescent="0.25">
      <c r="A6" t="s">
        <v>8</v>
      </c>
      <c r="B6">
        <v>4</v>
      </c>
      <c r="C6">
        <v>638.15</v>
      </c>
      <c r="H6" t="s">
        <v>40</v>
      </c>
      <c r="I6">
        <v>4</v>
      </c>
      <c r="J6">
        <v>587.15</v>
      </c>
    </row>
    <row r="7" spans="1:12" x14ac:dyDescent="0.25">
      <c r="A7" t="s">
        <v>9</v>
      </c>
      <c r="B7">
        <v>5</v>
      </c>
      <c r="C7">
        <v>538.15</v>
      </c>
      <c r="H7" t="s">
        <v>41</v>
      </c>
      <c r="I7">
        <v>5</v>
      </c>
      <c r="J7">
        <v>568.15</v>
      </c>
    </row>
    <row r="8" spans="1:12" x14ac:dyDescent="0.25">
      <c r="A8" t="s">
        <v>10</v>
      </c>
      <c r="B8">
        <v>6</v>
      </c>
      <c r="C8">
        <v>513.15</v>
      </c>
      <c r="E8">
        <f>E38+273.15</f>
        <v>518.15</v>
      </c>
      <c r="F8">
        <f>243+273.15</f>
        <v>516.15</v>
      </c>
      <c r="H8" t="s">
        <v>42</v>
      </c>
      <c r="I8">
        <v>6</v>
      </c>
      <c r="J8">
        <v>558.15</v>
      </c>
      <c r="L8">
        <f>E50+273.15</f>
        <v>572.15</v>
      </c>
    </row>
    <row r="9" spans="1:12" x14ac:dyDescent="0.25">
      <c r="A9" t="s">
        <v>11</v>
      </c>
      <c r="B9">
        <v>7</v>
      </c>
      <c r="C9">
        <v>477.15</v>
      </c>
      <c r="E9">
        <f>E39+273.15</f>
        <v>500.15</v>
      </c>
      <c r="H9" t="s">
        <v>43</v>
      </c>
      <c r="I9">
        <v>7</v>
      </c>
      <c r="J9">
        <v>543.15</v>
      </c>
    </row>
    <row r="10" spans="1:12" x14ac:dyDescent="0.25">
      <c r="A10" t="s">
        <v>12</v>
      </c>
      <c r="B10">
        <v>8</v>
      </c>
      <c r="C10">
        <v>479.15</v>
      </c>
      <c r="H10" t="s">
        <v>44</v>
      </c>
      <c r="I10">
        <v>8</v>
      </c>
      <c r="J10">
        <v>543.15</v>
      </c>
    </row>
    <row r="11" spans="1:12" x14ac:dyDescent="0.25">
      <c r="A11" t="s">
        <v>13</v>
      </c>
      <c r="B11">
        <v>9</v>
      </c>
      <c r="C11">
        <v>478.15</v>
      </c>
      <c r="H11" t="s">
        <v>45</v>
      </c>
      <c r="I11">
        <v>9</v>
      </c>
      <c r="J11">
        <v>533.15</v>
      </c>
    </row>
    <row r="12" spans="1:12" x14ac:dyDescent="0.25">
      <c r="A12" t="s">
        <v>14</v>
      </c>
      <c r="B12">
        <v>10</v>
      </c>
      <c r="C12">
        <v>474</v>
      </c>
      <c r="E12">
        <f>E40+273.15</f>
        <v>484.15</v>
      </c>
      <c r="H12" t="s">
        <v>46</v>
      </c>
      <c r="I12">
        <v>10</v>
      </c>
      <c r="J12">
        <v>523.15</v>
      </c>
      <c r="L12">
        <f>E51+273.15</f>
        <v>525.15</v>
      </c>
    </row>
    <row r="13" spans="1:12" x14ac:dyDescent="0.25">
      <c r="A13" t="s">
        <v>15</v>
      </c>
      <c r="B13">
        <v>11</v>
      </c>
      <c r="C13">
        <v>468.15</v>
      </c>
      <c r="H13" t="s">
        <v>47</v>
      </c>
      <c r="I13">
        <v>11</v>
      </c>
      <c r="J13">
        <v>550</v>
      </c>
      <c r="K13">
        <v>550</v>
      </c>
    </row>
    <row r="14" spans="1:12" x14ac:dyDescent="0.25">
      <c r="A14" t="s">
        <v>16</v>
      </c>
      <c r="B14">
        <v>12</v>
      </c>
      <c r="C14">
        <v>473.15</v>
      </c>
      <c r="H14" t="s">
        <v>48</v>
      </c>
      <c r="I14">
        <v>12</v>
      </c>
      <c r="J14">
        <v>523.15</v>
      </c>
    </row>
    <row r="15" spans="1:12" x14ac:dyDescent="0.25">
      <c r="A15" t="s">
        <v>17</v>
      </c>
      <c r="B15">
        <v>13</v>
      </c>
      <c r="C15">
        <v>475</v>
      </c>
      <c r="D15">
        <v>475</v>
      </c>
      <c r="H15" t="s">
        <v>49</v>
      </c>
      <c r="I15">
        <v>13</v>
      </c>
      <c r="J15">
        <v>550</v>
      </c>
      <c r="K15">
        <v>550</v>
      </c>
    </row>
    <row r="16" spans="1:12" x14ac:dyDescent="0.25">
      <c r="A16" t="s">
        <v>18</v>
      </c>
      <c r="B16">
        <v>14</v>
      </c>
      <c r="C16">
        <v>473.15</v>
      </c>
      <c r="H16" t="s">
        <v>50</v>
      </c>
      <c r="I16">
        <v>14</v>
      </c>
      <c r="J16">
        <v>513.15</v>
      </c>
    </row>
    <row r="17" spans="1:12" x14ac:dyDescent="0.25">
      <c r="A17" t="s">
        <v>19</v>
      </c>
      <c r="B17">
        <v>15</v>
      </c>
      <c r="C17">
        <v>475</v>
      </c>
      <c r="D17">
        <v>475</v>
      </c>
      <c r="H17" t="s">
        <v>51</v>
      </c>
      <c r="I17">
        <v>15</v>
      </c>
      <c r="J17">
        <v>550</v>
      </c>
      <c r="K17">
        <v>550</v>
      </c>
    </row>
    <row r="18" spans="1:12" x14ac:dyDescent="0.25">
      <c r="A18" t="s">
        <v>20</v>
      </c>
      <c r="B18">
        <v>16</v>
      </c>
      <c r="C18">
        <v>478.15</v>
      </c>
      <c r="E18">
        <f>E41+273.15</f>
        <v>481.15</v>
      </c>
      <c r="H18" t="s">
        <v>52</v>
      </c>
      <c r="I18">
        <v>16</v>
      </c>
      <c r="J18">
        <v>550</v>
      </c>
      <c r="K18">
        <v>550</v>
      </c>
      <c r="L18">
        <f>E52+273.15</f>
        <v>511.15</v>
      </c>
    </row>
    <row r="19" spans="1:12" x14ac:dyDescent="0.25">
      <c r="A19" t="s">
        <v>21</v>
      </c>
      <c r="B19">
        <v>17</v>
      </c>
      <c r="C19">
        <v>475</v>
      </c>
      <c r="D19">
        <v>475</v>
      </c>
      <c r="H19" t="s">
        <v>53</v>
      </c>
      <c r="I19">
        <v>17</v>
      </c>
      <c r="J19">
        <v>550</v>
      </c>
      <c r="K19">
        <v>550</v>
      </c>
    </row>
    <row r="20" spans="1:12" x14ac:dyDescent="0.25">
      <c r="A20" t="s">
        <v>22</v>
      </c>
      <c r="B20">
        <v>18</v>
      </c>
      <c r="C20">
        <v>500.15</v>
      </c>
      <c r="H20" t="s">
        <v>54</v>
      </c>
      <c r="I20">
        <v>18</v>
      </c>
      <c r="J20">
        <v>518.5</v>
      </c>
    </row>
    <row r="21" spans="1:12" x14ac:dyDescent="0.25">
      <c r="A21" t="s">
        <v>23</v>
      </c>
      <c r="B21">
        <v>19</v>
      </c>
      <c r="C21">
        <v>475</v>
      </c>
      <c r="D21">
        <v>475</v>
      </c>
      <c r="H21" t="s">
        <v>56</v>
      </c>
      <c r="I21">
        <v>19</v>
      </c>
      <c r="J21">
        <v>550</v>
      </c>
      <c r="K21">
        <v>550</v>
      </c>
    </row>
    <row r="22" spans="1:12" x14ac:dyDescent="0.25">
      <c r="A22" t="s">
        <v>24</v>
      </c>
      <c r="B22">
        <v>20</v>
      </c>
      <c r="C22">
        <v>503.15</v>
      </c>
      <c r="E22">
        <f>E42+273.15</f>
        <v>496.15</v>
      </c>
      <c r="H22" t="s">
        <v>55</v>
      </c>
      <c r="I22">
        <v>20</v>
      </c>
      <c r="J22">
        <v>550</v>
      </c>
      <c r="K22">
        <v>550</v>
      </c>
    </row>
    <row r="23" spans="1:12" x14ac:dyDescent="0.25">
      <c r="A23" t="s">
        <v>25</v>
      </c>
      <c r="B23">
        <v>21</v>
      </c>
      <c r="C23">
        <v>475</v>
      </c>
      <c r="D23">
        <v>475</v>
      </c>
      <c r="H23" t="s">
        <v>57</v>
      </c>
      <c r="I23">
        <v>22</v>
      </c>
      <c r="J23">
        <v>550</v>
      </c>
      <c r="K23">
        <v>550</v>
      </c>
      <c r="L23">
        <f>E53+273.15</f>
        <v>524.15</v>
      </c>
    </row>
    <row r="24" spans="1:12" x14ac:dyDescent="0.25">
      <c r="A24" t="s">
        <v>26</v>
      </c>
      <c r="B24">
        <v>22</v>
      </c>
      <c r="C24">
        <v>475</v>
      </c>
      <c r="D24">
        <v>475</v>
      </c>
    </row>
    <row r="25" spans="1:12" x14ac:dyDescent="0.25">
      <c r="A25" t="s">
        <v>27</v>
      </c>
      <c r="B25">
        <v>23</v>
      </c>
      <c r="C25">
        <v>475</v>
      </c>
      <c r="D25">
        <v>475</v>
      </c>
    </row>
    <row r="26" spans="1:12" x14ac:dyDescent="0.25">
      <c r="A26" t="s">
        <v>28</v>
      </c>
      <c r="B26">
        <v>24</v>
      </c>
      <c r="C26">
        <v>475</v>
      </c>
      <c r="D26">
        <v>475</v>
      </c>
    </row>
    <row r="27" spans="1:12" x14ac:dyDescent="0.25">
      <c r="A27" t="s">
        <v>29</v>
      </c>
      <c r="B27">
        <v>25</v>
      </c>
      <c r="C27">
        <v>475</v>
      </c>
      <c r="D27">
        <v>475</v>
      </c>
      <c r="E27">
        <f>E43+273.15</f>
        <v>520.15</v>
      </c>
      <c r="F27">
        <f>245+273.15</f>
        <v>518.15</v>
      </c>
    </row>
    <row r="28" spans="1:12" x14ac:dyDescent="0.25">
      <c r="A28" t="s">
        <v>30</v>
      </c>
      <c r="B28">
        <v>26</v>
      </c>
      <c r="C28">
        <v>475</v>
      </c>
      <c r="D28">
        <v>475</v>
      </c>
      <c r="E28">
        <f>E44+273.15</f>
        <v>600.15</v>
      </c>
    </row>
    <row r="29" spans="1:12" x14ac:dyDescent="0.25">
      <c r="A29" t="s">
        <v>31</v>
      </c>
      <c r="B29">
        <v>27</v>
      </c>
      <c r="C29">
        <v>475</v>
      </c>
      <c r="D29">
        <v>475</v>
      </c>
    </row>
    <row r="30" spans="1:12" x14ac:dyDescent="0.25">
      <c r="A30" t="s">
        <v>32</v>
      </c>
      <c r="B30">
        <v>28</v>
      </c>
      <c r="C30">
        <v>475</v>
      </c>
      <c r="D30">
        <v>475</v>
      </c>
      <c r="E30">
        <f>E45+273.15</f>
        <v>611.15</v>
      </c>
    </row>
    <row r="31" spans="1:12" x14ac:dyDescent="0.25">
      <c r="A31" t="s">
        <v>33</v>
      </c>
      <c r="B31">
        <v>29</v>
      </c>
      <c r="C31">
        <v>475</v>
      </c>
      <c r="D31">
        <v>475</v>
      </c>
    </row>
    <row r="32" spans="1:12" x14ac:dyDescent="0.25">
      <c r="A32" t="s">
        <v>34</v>
      </c>
      <c r="B32">
        <v>30</v>
      </c>
      <c r="C32">
        <v>475</v>
      </c>
      <c r="D32">
        <v>475</v>
      </c>
      <c r="E32">
        <f>E46+273.15</f>
        <v>633.15</v>
      </c>
    </row>
    <row r="33" spans="1:7" x14ac:dyDescent="0.25">
      <c r="A33" t="s">
        <v>35</v>
      </c>
      <c r="B33">
        <v>32</v>
      </c>
      <c r="C33">
        <v>475</v>
      </c>
      <c r="D33">
        <v>475</v>
      </c>
      <c r="E33">
        <f>E47+273.15</f>
        <v>637.15</v>
      </c>
    </row>
    <row r="34" spans="1:7" x14ac:dyDescent="0.25">
      <c r="A34" t="s">
        <v>36</v>
      </c>
      <c r="B34">
        <v>36</v>
      </c>
      <c r="C34">
        <v>475</v>
      </c>
      <c r="D34">
        <v>475</v>
      </c>
      <c r="E34">
        <f>E48+273.15</f>
        <v>649.15</v>
      </c>
    </row>
    <row r="37" spans="1:7" x14ac:dyDescent="0.25">
      <c r="A37" s="2" t="s">
        <v>0</v>
      </c>
      <c r="B37" s="3"/>
      <c r="C37" s="4" t="s">
        <v>58</v>
      </c>
      <c r="D37" s="4"/>
      <c r="E37" s="2" t="s">
        <v>71</v>
      </c>
      <c r="F37" s="2" t="s">
        <v>70</v>
      </c>
      <c r="G37" s="2" t="s">
        <v>72</v>
      </c>
    </row>
    <row r="38" spans="1:7" x14ac:dyDescent="0.25">
      <c r="A38" t="s">
        <v>59</v>
      </c>
      <c r="B38">
        <v>6</v>
      </c>
      <c r="C38">
        <v>245</v>
      </c>
      <c r="D38">
        <v>248</v>
      </c>
      <c r="E38">
        <f t="shared" ref="E38:E53" si="0">MIN(C38:D38)</f>
        <v>245</v>
      </c>
      <c r="F38">
        <f t="shared" ref="F38:F53" si="1">AVERAGE(C38:D38)</f>
        <v>246.5</v>
      </c>
      <c r="G38">
        <f t="shared" ref="G38:G53" si="2">_xlfn.STDEV.S(C38:D38)</f>
        <v>2.1213203435596424</v>
      </c>
    </row>
    <row r="39" spans="1:7" x14ac:dyDescent="0.25">
      <c r="A39" t="s">
        <v>61</v>
      </c>
      <c r="B39">
        <v>7</v>
      </c>
      <c r="C39">
        <v>238</v>
      </c>
      <c r="D39">
        <v>227</v>
      </c>
      <c r="E39">
        <f t="shared" si="0"/>
        <v>227</v>
      </c>
      <c r="F39">
        <f t="shared" si="1"/>
        <v>232.5</v>
      </c>
      <c r="G39">
        <f t="shared" si="2"/>
        <v>7.7781745930520225</v>
      </c>
    </row>
    <row r="40" spans="1:7" x14ac:dyDescent="0.25">
      <c r="A40" t="s">
        <v>60</v>
      </c>
      <c r="B40">
        <v>10</v>
      </c>
      <c r="C40">
        <v>221</v>
      </c>
      <c r="D40">
        <v>211</v>
      </c>
      <c r="E40">
        <f t="shared" si="0"/>
        <v>211</v>
      </c>
      <c r="F40">
        <f t="shared" si="1"/>
        <v>216</v>
      </c>
      <c r="G40">
        <f t="shared" si="2"/>
        <v>7.0710678118654755</v>
      </c>
    </row>
    <row r="41" spans="1:7" x14ac:dyDescent="0.25">
      <c r="A41" t="s">
        <v>78</v>
      </c>
      <c r="B41">
        <v>16</v>
      </c>
      <c r="C41">
        <v>208</v>
      </c>
      <c r="D41">
        <v>209</v>
      </c>
      <c r="E41">
        <f t="shared" si="0"/>
        <v>208</v>
      </c>
      <c r="F41">
        <f t="shared" si="1"/>
        <v>208.5</v>
      </c>
      <c r="G41">
        <f t="shared" si="2"/>
        <v>0.70710678118654757</v>
      </c>
    </row>
    <row r="42" spans="1:7" x14ac:dyDescent="0.25">
      <c r="A42" t="s">
        <v>62</v>
      </c>
      <c r="B42">
        <v>20</v>
      </c>
      <c r="C42">
        <v>223</v>
      </c>
      <c r="D42">
        <v>225</v>
      </c>
      <c r="E42">
        <f t="shared" si="0"/>
        <v>223</v>
      </c>
      <c r="F42">
        <f t="shared" si="1"/>
        <v>224</v>
      </c>
      <c r="G42">
        <f t="shared" si="2"/>
        <v>1.4142135623730951</v>
      </c>
    </row>
    <row r="43" spans="1:7" x14ac:dyDescent="0.25">
      <c r="A43" t="s">
        <v>63</v>
      </c>
      <c r="B43">
        <v>25</v>
      </c>
      <c r="C43">
        <v>247</v>
      </c>
      <c r="D43">
        <v>255</v>
      </c>
      <c r="E43">
        <f t="shared" si="0"/>
        <v>247</v>
      </c>
      <c r="F43">
        <f t="shared" si="1"/>
        <v>251</v>
      </c>
      <c r="G43">
        <f t="shared" si="2"/>
        <v>5.6568542494923806</v>
      </c>
    </row>
    <row r="44" spans="1:7" x14ac:dyDescent="0.25">
      <c r="A44" t="s">
        <v>76</v>
      </c>
      <c r="B44">
        <v>26</v>
      </c>
      <c r="C44">
        <v>327</v>
      </c>
      <c r="D44">
        <v>334</v>
      </c>
      <c r="E44">
        <f t="shared" si="0"/>
        <v>327</v>
      </c>
      <c r="F44">
        <f t="shared" si="1"/>
        <v>330.5</v>
      </c>
      <c r="G44">
        <f t="shared" si="2"/>
        <v>4.9497474683058327</v>
      </c>
    </row>
    <row r="45" spans="1:7" x14ac:dyDescent="0.25">
      <c r="A45" t="s">
        <v>77</v>
      </c>
      <c r="B45">
        <v>28</v>
      </c>
      <c r="C45">
        <v>338</v>
      </c>
      <c r="D45">
        <v>340</v>
      </c>
      <c r="E45">
        <f t="shared" si="0"/>
        <v>338</v>
      </c>
      <c r="F45">
        <f t="shared" si="1"/>
        <v>339</v>
      </c>
      <c r="G45">
        <f t="shared" si="2"/>
        <v>1.4142135623730951</v>
      </c>
    </row>
    <row r="46" spans="1:7" x14ac:dyDescent="0.25">
      <c r="A46" t="s">
        <v>64</v>
      </c>
      <c r="B46">
        <v>30</v>
      </c>
      <c r="C46">
        <v>368</v>
      </c>
      <c r="D46">
        <v>360</v>
      </c>
      <c r="E46">
        <f t="shared" si="0"/>
        <v>360</v>
      </c>
      <c r="F46">
        <f t="shared" si="1"/>
        <v>364</v>
      </c>
      <c r="G46">
        <f t="shared" si="2"/>
        <v>5.6568542494923806</v>
      </c>
    </row>
    <row r="47" spans="1:7" x14ac:dyDescent="0.25">
      <c r="A47" t="s">
        <v>75</v>
      </c>
      <c r="B47">
        <v>32</v>
      </c>
      <c r="C47">
        <v>368</v>
      </c>
      <c r="D47">
        <v>364</v>
      </c>
      <c r="E47">
        <f t="shared" si="0"/>
        <v>364</v>
      </c>
      <c r="F47">
        <f t="shared" si="1"/>
        <v>366</v>
      </c>
      <c r="G47">
        <f t="shared" si="2"/>
        <v>2.8284271247461903</v>
      </c>
    </row>
    <row r="48" spans="1:7" x14ac:dyDescent="0.25">
      <c r="A48" t="s">
        <v>65</v>
      </c>
      <c r="B48">
        <v>36</v>
      </c>
      <c r="C48">
        <v>376</v>
      </c>
      <c r="D48">
        <v>377</v>
      </c>
      <c r="E48">
        <f t="shared" si="0"/>
        <v>376</v>
      </c>
      <c r="F48">
        <f t="shared" si="1"/>
        <v>376.5</v>
      </c>
      <c r="G48">
        <f t="shared" si="2"/>
        <v>0.70710678118654757</v>
      </c>
    </row>
    <row r="49" spans="1:7" x14ac:dyDescent="0.25">
      <c r="A49" t="s">
        <v>66</v>
      </c>
      <c r="B49">
        <v>3</v>
      </c>
      <c r="C49">
        <v>407</v>
      </c>
      <c r="D49">
        <v>408</v>
      </c>
      <c r="E49">
        <f t="shared" si="0"/>
        <v>407</v>
      </c>
      <c r="F49">
        <f t="shared" si="1"/>
        <v>407.5</v>
      </c>
      <c r="G49">
        <f t="shared" si="2"/>
        <v>0.70710678118654757</v>
      </c>
    </row>
    <row r="50" spans="1:7" x14ac:dyDescent="0.25">
      <c r="A50" t="s">
        <v>67</v>
      </c>
      <c r="B50">
        <v>6</v>
      </c>
      <c r="C50">
        <v>299</v>
      </c>
      <c r="D50">
        <v>302</v>
      </c>
      <c r="E50">
        <f t="shared" si="0"/>
        <v>299</v>
      </c>
      <c r="F50">
        <f t="shared" si="1"/>
        <v>300.5</v>
      </c>
      <c r="G50">
        <f t="shared" si="2"/>
        <v>2.1213203435596424</v>
      </c>
    </row>
    <row r="51" spans="1:7" x14ac:dyDescent="0.25">
      <c r="A51" t="s">
        <v>68</v>
      </c>
      <c r="B51">
        <v>10</v>
      </c>
      <c r="C51">
        <v>252</v>
      </c>
      <c r="D51">
        <v>258</v>
      </c>
      <c r="E51">
        <f t="shared" si="0"/>
        <v>252</v>
      </c>
      <c r="F51">
        <f t="shared" si="1"/>
        <v>255</v>
      </c>
      <c r="G51">
        <f t="shared" si="2"/>
        <v>4.2426406871192848</v>
      </c>
    </row>
    <row r="52" spans="1:7" x14ac:dyDescent="0.25">
      <c r="A52" t="s">
        <v>69</v>
      </c>
      <c r="B52">
        <v>16</v>
      </c>
      <c r="C52">
        <v>246</v>
      </c>
      <c r="D52">
        <v>238</v>
      </c>
      <c r="E52">
        <f t="shared" si="0"/>
        <v>238</v>
      </c>
      <c r="F52">
        <f t="shared" si="1"/>
        <v>242</v>
      </c>
      <c r="G52">
        <f t="shared" si="2"/>
        <v>5.6568542494923806</v>
      </c>
    </row>
    <row r="53" spans="1:7" x14ac:dyDescent="0.25">
      <c r="A53" t="s">
        <v>73</v>
      </c>
      <c r="B53">
        <v>12</v>
      </c>
      <c r="C53">
        <v>259</v>
      </c>
      <c r="D53">
        <v>251</v>
      </c>
      <c r="E53">
        <f t="shared" si="0"/>
        <v>251</v>
      </c>
      <c r="F53">
        <f t="shared" si="1"/>
        <v>255</v>
      </c>
      <c r="G53">
        <f t="shared" si="2"/>
        <v>5.6568542494923806</v>
      </c>
    </row>
    <row r="55" spans="1:7" x14ac:dyDescent="0.25">
      <c r="A55" t="s">
        <v>79</v>
      </c>
    </row>
  </sheetData>
  <mergeCells count="1">
    <mergeCell ref="C37:D37"/>
  </mergeCells>
  <pageMargins left="0.25" right="0.25" top="0.75" bottom="0.75" header="0.3" footer="0.3"/>
  <pageSetup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3"/>
  <sheetViews>
    <sheetView workbookViewId="0">
      <selection activeCell="B1" sqref="B1"/>
    </sheetView>
  </sheetViews>
  <sheetFormatPr defaultRowHeight="15" x14ac:dyDescent="0.25"/>
  <sheetData>
    <row r="1" spans="1:8" x14ac:dyDescent="0.25">
      <c r="A1" t="s">
        <v>82</v>
      </c>
    </row>
    <row r="2" spans="1:8" x14ac:dyDescent="0.25">
      <c r="A2">
        <v>1</v>
      </c>
      <c r="B2">
        <v>810</v>
      </c>
      <c r="C2">
        <f>B2</f>
        <v>810</v>
      </c>
      <c r="D2">
        <v>87.12</v>
      </c>
      <c r="F2">
        <v>810</v>
      </c>
      <c r="G2">
        <f>F2</f>
        <v>810</v>
      </c>
      <c r="H2" t="s">
        <v>74</v>
      </c>
    </row>
    <row r="3" spans="1:8" x14ac:dyDescent="0.25">
      <c r="A3">
        <v>2</v>
      </c>
      <c r="B3">
        <v>788.15</v>
      </c>
      <c r="C3">
        <f t="shared" ref="C3:C21" si="0">B3</f>
        <v>788.15</v>
      </c>
      <c r="D3">
        <v>139</v>
      </c>
      <c r="F3">
        <v>745</v>
      </c>
      <c r="G3">
        <f t="shared" ref="G3:G17" si="1">F3</f>
        <v>745</v>
      </c>
      <c r="H3" t="s">
        <v>74</v>
      </c>
    </row>
    <row r="4" spans="1:8" x14ac:dyDescent="0.25">
      <c r="A4">
        <v>3</v>
      </c>
      <c r="B4">
        <v>743.15</v>
      </c>
      <c r="C4">
        <f t="shared" si="0"/>
        <v>743.15</v>
      </c>
      <c r="D4">
        <v>171</v>
      </c>
      <c r="F4">
        <v>723</v>
      </c>
      <c r="G4">
        <f t="shared" si="1"/>
        <v>723</v>
      </c>
      <c r="H4" t="s">
        <v>74</v>
      </c>
    </row>
    <row r="5" spans="1:8" x14ac:dyDescent="0.25">
      <c r="A5">
        <v>4</v>
      </c>
      <c r="B5">
        <v>638.15</v>
      </c>
      <c r="C5">
        <f t="shared" si="0"/>
        <v>638.15</v>
      </c>
      <c r="D5">
        <v>199.15</v>
      </c>
      <c r="F5">
        <v>561</v>
      </c>
      <c r="G5">
        <f t="shared" si="1"/>
        <v>561</v>
      </c>
      <c r="H5" t="s">
        <v>74</v>
      </c>
    </row>
    <row r="6" spans="1:8" x14ac:dyDescent="0.25">
      <c r="A6">
        <v>5</v>
      </c>
      <c r="B6">
        <v>538.15</v>
      </c>
      <c r="C6">
        <f t="shared" si="0"/>
        <v>538.15</v>
      </c>
      <c r="D6">
        <v>224.15</v>
      </c>
      <c r="F6">
        <v>516</v>
      </c>
      <c r="G6">
        <f t="shared" si="1"/>
        <v>516</v>
      </c>
      <c r="H6" t="s">
        <v>74</v>
      </c>
    </row>
    <row r="7" spans="1:8" x14ac:dyDescent="0.25">
      <c r="A7">
        <v>6</v>
      </c>
      <c r="B7">
        <v>513.15</v>
      </c>
      <c r="C7">
        <f t="shared" si="0"/>
        <v>513.15</v>
      </c>
      <c r="D7">
        <v>250.15</v>
      </c>
      <c r="F7">
        <v>498</v>
      </c>
      <c r="G7">
        <f t="shared" si="1"/>
        <v>498</v>
      </c>
      <c r="H7" t="s">
        <v>74</v>
      </c>
    </row>
    <row r="8" spans="1:8" x14ac:dyDescent="0.25">
      <c r="A8">
        <v>7</v>
      </c>
      <c r="B8">
        <v>477.15</v>
      </c>
      <c r="C8">
        <f t="shared" si="0"/>
        <v>477.15</v>
      </c>
      <c r="D8">
        <v>269</v>
      </c>
      <c r="F8">
        <v>477</v>
      </c>
      <c r="G8">
        <f t="shared" si="1"/>
        <v>477</v>
      </c>
      <c r="H8" t="s">
        <v>74</v>
      </c>
    </row>
    <row r="9" spans="1:8" x14ac:dyDescent="0.25">
      <c r="A9">
        <v>8</v>
      </c>
      <c r="B9">
        <v>479.15</v>
      </c>
      <c r="C9">
        <f t="shared" si="0"/>
        <v>479.15</v>
      </c>
      <c r="D9">
        <v>287.14999999999998</v>
      </c>
      <c r="F9">
        <v>479</v>
      </c>
      <c r="G9">
        <f t="shared" si="1"/>
        <v>479</v>
      </c>
      <c r="H9" t="s">
        <v>74</v>
      </c>
    </row>
    <row r="10" spans="1:8" x14ac:dyDescent="0.25">
      <c r="A10">
        <v>9</v>
      </c>
      <c r="B10">
        <v>478.15</v>
      </c>
      <c r="C10">
        <f t="shared" si="0"/>
        <v>478.15</v>
      </c>
      <c r="D10">
        <v>304.14999999999998</v>
      </c>
      <c r="F10">
        <v>478</v>
      </c>
      <c r="G10">
        <f t="shared" si="1"/>
        <v>478</v>
      </c>
      <c r="H10" t="s">
        <v>74</v>
      </c>
    </row>
    <row r="11" spans="1:8" x14ac:dyDescent="0.25">
      <c r="A11">
        <v>10</v>
      </c>
      <c r="B11">
        <v>474</v>
      </c>
      <c r="C11">
        <f t="shared" si="0"/>
        <v>474</v>
      </c>
      <c r="D11">
        <v>322.85000000000002</v>
      </c>
      <c r="F11">
        <v>474</v>
      </c>
      <c r="G11">
        <f t="shared" si="1"/>
        <v>474</v>
      </c>
      <c r="H11" t="s">
        <v>74</v>
      </c>
    </row>
    <row r="12" spans="1:8" x14ac:dyDescent="0.25">
      <c r="A12">
        <v>11</v>
      </c>
      <c r="B12">
        <v>468.15</v>
      </c>
      <c r="C12">
        <f t="shared" si="0"/>
        <v>468.15</v>
      </c>
      <c r="D12">
        <v>339.05</v>
      </c>
      <c r="F12">
        <v>475</v>
      </c>
      <c r="H12" t="s">
        <v>4</v>
      </c>
    </row>
    <row r="13" spans="1:8" x14ac:dyDescent="0.25">
      <c r="A13">
        <v>12</v>
      </c>
      <c r="B13">
        <v>473.15</v>
      </c>
      <c r="C13">
        <f t="shared" si="0"/>
        <v>473.15</v>
      </c>
      <c r="D13">
        <v>352</v>
      </c>
      <c r="F13">
        <v>476</v>
      </c>
      <c r="G13">
        <f t="shared" si="1"/>
        <v>476</v>
      </c>
      <c r="H13" t="s">
        <v>74</v>
      </c>
    </row>
    <row r="14" spans="1:8" x14ac:dyDescent="0.25">
      <c r="A14">
        <v>13</v>
      </c>
      <c r="B14">
        <v>475</v>
      </c>
      <c r="D14">
        <v>363.15</v>
      </c>
      <c r="F14">
        <v>475</v>
      </c>
      <c r="H14" t="s">
        <v>4</v>
      </c>
    </row>
    <row r="15" spans="1:8" x14ac:dyDescent="0.25">
      <c r="A15">
        <v>14</v>
      </c>
      <c r="B15">
        <v>473.15</v>
      </c>
      <c r="C15">
        <f t="shared" si="0"/>
        <v>473.15</v>
      </c>
      <c r="D15">
        <v>382.45</v>
      </c>
      <c r="F15">
        <v>473</v>
      </c>
      <c r="G15">
        <f t="shared" si="1"/>
        <v>473</v>
      </c>
      <c r="H15" t="s">
        <v>74</v>
      </c>
    </row>
    <row r="16" spans="1:8" x14ac:dyDescent="0.25">
      <c r="A16">
        <v>15</v>
      </c>
      <c r="B16">
        <v>475</v>
      </c>
      <c r="D16">
        <v>391</v>
      </c>
      <c r="F16">
        <v>475</v>
      </c>
      <c r="H16" t="s">
        <v>4</v>
      </c>
    </row>
    <row r="17" spans="1:8" x14ac:dyDescent="0.25">
      <c r="A17">
        <v>16</v>
      </c>
      <c r="B17">
        <v>478.15</v>
      </c>
      <c r="C17">
        <f t="shared" si="0"/>
        <v>478.15</v>
      </c>
      <c r="D17">
        <v>407.05</v>
      </c>
      <c r="F17">
        <v>475</v>
      </c>
      <c r="G17">
        <f t="shared" si="1"/>
        <v>475</v>
      </c>
      <c r="H17" t="s">
        <v>74</v>
      </c>
    </row>
    <row r="18" spans="1:8" x14ac:dyDescent="0.25">
      <c r="A18">
        <v>17</v>
      </c>
      <c r="B18">
        <v>475</v>
      </c>
      <c r="D18">
        <v>421.15</v>
      </c>
      <c r="F18">
        <v>475</v>
      </c>
      <c r="H18" t="s">
        <v>4</v>
      </c>
    </row>
    <row r="19" spans="1:8" x14ac:dyDescent="0.25">
      <c r="A19">
        <v>18</v>
      </c>
      <c r="B19">
        <v>500.15</v>
      </c>
      <c r="C19">
        <f t="shared" si="0"/>
        <v>500.15</v>
      </c>
      <c r="D19">
        <v>424</v>
      </c>
      <c r="F19">
        <v>475</v>
      </c>
      <c r="H19" t="s">
        <v>4</v>
      </c>
    </row>
    <row r="20" spans="1:8" x14ac:dyDescent="0.25">
      <c r="A20">
        <v>19</v>
      </c>
      <c r="B20">
        <v>475</v>
      </c>
      <c r="D20">
        <v>441</v>
      </c>
      <c r="F20">
        <v>475</v>
      </c>
      <c r="H20" t="s">
        <v>4</v>
      </c>
    </row>
    <row r="21" spans="1:8" x14ac:dyDescent="0.25">
      <c r="A21">
        <v>20</v>
      </c>
      <c r="B21">
        <v>503.15</v>
      </c>
      <c r="C21">
        <f t="shared" si="0"/>
        <v>503.15</v>
      </c>
      <c r="D21">
        <v>444</v>
      </c>
      <c r="F21">
        <v>475</v>
      </c>
      <c r="H21" t="s">
        <v>4</v>
      </c>
    </row>
    <row r="22" spans="1:8" x14ac:dyDescent="0.25">
      <c r="A22">
        <v>21</v>
      </c>
      <c r="B22">
        <v>475</v>
      </c>
      <c r="D22">
        <v>454</v>
      </c>
      <c r="F22">
        <v>475</v>
      </c>
      <c r="H22" t="s">
        <v>4</v>
      </c>
    </row>
    <row r="23" spans="1:8" x14ac:dyDescent="0.25">
      <c r="A23">
        <v>22</v>
      </c>
      <c r="B23">
        <v>475</v>
      </c>
      <c r="D23">
        <v>462</v>
      </c>
      <c r="F23">
        <v>475</v>
      </c>
      <c r="H23" t="s">
        <v>4</v>
      </c>
    </row>
    <row r="24" spans="1:8" x14ac:dyDescent="0.25">
      <c r="A24">
        <v>23</v>
      </c>
      <c r="B24">
        <v>475</v>
      </c>
      <c r="D24">
        <v>471</v>
      </c>
      <c r="F24">
        <v>475</v>
      </c>
      <c r="H24" t="s">
        <v>4</v>
      </c>
    </row>
    <row r="25" spans="1:8" x14ac:dyDescent="0.25">
      <c r="A25">
        <v>24</v>
      </c>
      <c r="B25">
        <v>475</v>
      </c>
      <c r="D25">
        <v>479</v>
      </c>
      <c r="F25">
        <v>475</v>
      </c>
      <c r="H25" t="s">
        <v>4</v>
      </c>
    </row>
    <row r="26" spans="1:8" x14ac:dyDescent="0.25">
      <c r="A26">
        <v>25</v>
      </c>
      <c r="B26">
        <v>475</v>
      </c>
      <c r="D26">
        <v>487</v>
      </c>
      <c r="F26">
        <v>475</v>
      </c>
      <c r="H26" t="s">
        <v>4</v>
      </c>
    </row>
    <row r="27" spans="1:8" x14ac:dyDescent="0.25">
      <c r="A27">
        <v>26</v>
      </c>
      <c r="B27">
        <v>475</v>
      </c>
      <c r="D27">
        <v>496</v>
      </c>
      <c r="F27">
        <v>475</v>
      </c>
      <c r="H27" t="s">
        <v>4</v>
      </c>
    </row>
    <row r="28" spans="1:8" x14ac:dyDescent="0.25">
      <c r="A28">
        <v>27</v>
      </c>
      <c r="B28" s="1">
        <v>475</v>
      </c>
      <c r="D28">
        <v>505</v>
      </c>
      <c r="E28" s="1"/>
      <c r="F28" s="1">
        <v>475</v>
      </c>
      <c r="H28" t="s">
        <v>4</v>
      </c>
    </row>
    <row r="29" spans="1:8" x14ac:dyDescent="0.25">
      <c r="A29">
        <v>28</v>
      </c>
      <c r="B29">
        <v>475</v>
      </c>
      <c r="D29">
        <v>510</v>
      </c>
      <c r="F29">
        <v>475</v>
      </c>
      <c r="H29" t="s">
        <v>4</v>
      </c>
    </row>
    <row r="30" spans="1:8" x14ac:dyDescent="0.25">
      <c r="A30">
        <v>29</v>
      </c>
      <c r="B30">
        <v>475</v>
      </c>
      <c r="D30">
        <v>516</v>
      </c>
      <c r="F30">
        <v>475</v>
      </c>
      <c r="H30" t="s">
        <v>4</v>
      </c>
    </row>
    <row r="31" spans="1:8" x14ac:dyDescent="0.25">
      <c r="A31">
        <v>30</v>
      </c>
      <c r="B31">
        <v>475</v>
      </c>
      <c r="D31">
        <v>522</v>
      </c>
      <c r="F31">
        <v>475</v>
      </c>
      <c r="H31" t="s">
        <v>4</v>
      </c>
    </row>
    <row r="32" spans="1:8" x14ac:dyDescent="0.25">
      <c r="A32">
        <v>32</v>
      </c>
      <c r="B32">
        <v>475</v>
      </c>
      <c r="D32">
        <v>534</v>
      </c>
      <c r="F32">
        <v>475</v>
      </c>
      <c r="H32" t="s">
        <v>4</v>
      </c>
    </row>
    <row r="33" spans="1:8" x14ac:dyDescent="0.25">
      <c r="A33">
        <v>36</v>
      </c>
      <c r="B33">
        <v>475</v>
      </c>
      <c r="D33">
        <v>556</v>
      </c>
      <c r="F33">
        <v>475</v>
      </c>
      <c r="H3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84</v>
      </c>
      <c r="B1" t="s">
        <v>85</v>
      </c>
      <c r="C1" t="s">
        <v>86</v>
      </c>
    </row>
    <row r="2" spans="1:3" x14ac:dyDescent="0.25">
      <c r="A2" t="s">
        <v>83</v>
      </c>
      <c r="B2">
        <v>243</v>
      </c>
      <c r="C2">
        <f>B2+273.15</f>
        <v>516.15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Sheet3</vt:lpstr>
      <vt:lpstr>Mark_measurements</vt:lpstr>
      <vt:lpstr>n-alcohols chart</vt:lpstr>
      <vt:lpstr>n-alkanes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Bryson McKay Rytting</dc:creator>
  <cp:lastModifiedBy>Marky Redd</cp:lastModifiedBy>
  <cp:lastPrinted>2016-07-20T14:56:59Z</cp:lastPrinted>
  <dcterms:created xsi:type="dcterms:W3CDTF">2013-04-25T15:29:43Z</dcterms:created>
  <dcterms:modified xsi:type="dcterms:W3CDTF">2017-06-06T23:35:44Z</dcterms:modified>
</cp:coreProperties>
</file>