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ngfei11.zhang\Desktop\"/>
    </mc:Choice>
  </mc:AlternateContent>
  <xr:revisionPtr revIDLastSave="0" documentId="13_ncr:1_{0FD1C18B-4FE0-40D1-B772-9A9732780434}" xr6:coauthVersionLast="45" xr6:coauthVersionMax="45" xr10:uidLastSave="{00000000-0000-0000-0000-000000000000}"/>
  <bookViews>
    <workbookView xWindow="-120" yWindow="-120" windowWidth="38640" windowHeight="20625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2" i="2" l="1"/>
  <c r="C143" i="2" l="1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41" i="2"/>
  <c r="B172" i="2"/>
  <c r="C106" i="2" l="1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05" i="2"/>
  <c r="B136" i="2"/>
  <c r="E34" i="2"/>
  <c r="E10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71" i="2"/>
  <c r="B102" i="2"/>
  <c r="C10" i="2" l="1"/>
  <c r="C38" i="2" l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7" i="2"/>
  <c r="I3" i="2"/>
  <c r="I37" i="2"/>
  <c r="F37" i="2"/>
  <c r="B68" i="2"/>
  <c r="F3" i="2"/>
  <c r="E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B34" i="2"/>
  <c r="G16" i="2" l="1"/>
</calcChain>
</file>

<file path=xl/sharedStrings.xml><?xml version="1.0" encoding="utf-8"?>
<sst xmlns="http://schemas.openxmlformats.org/spreadsheetml/2006/main" count="317" uniqueCount="132">
  <si>
    <t xml:space="preserve">1、统计一些维度的dummy数据集、UB数据集的信息。
2、重新导一次样本。这次对各个行为特征做 逻辑上的过滤。
3、并且，这一次的样本的个维度数据的比例符合统计结果的比例。
UB数据 特征。
1、i_id 1 - 1 c_id  2 3 4 （50条以内）
2、c_id 1 - n i_id  
3、大部分u_id，有多数行为。
4、同一个u_id对同一个i_id有多次pv（相同）行为，可以。
Dummy数据特征
 i_id 1-1      c_id    沒有2
 c_id 1 -n     i_id
3、大部分u_id，有多数行为。
4、同一个u_id对同一个i_id有多次pv（相同）行为，可以。
</t>
    <phoneticPr fontId="1" type="noConversion"/>
  </si>
  <si>
    <t>用户数量</t>
    <phoneticPr fontId="1" type="noConversion"/>
  </si>
  <si>
    <t>行为种类</t>
    <phoneticPr fontId="1" type="noConversion"/>
  </si>
  <si>
    <t>行为</t>
    <phoneticPr fontId="1" type="noConversion"/>
  </si>
  <si>
    <t>样本条数</t>
    <phoneticPr fontId="1" type="noConversion"/>
  </si>
  <si>
    <t>UB数据集：目前没有考虑行为序列占比的逻辑</t>
    <phoneticPr fontId="1" type="noConversion"/>
  </si>
  <si>
    <t>求和</t>
    <phoneticPr fontId="1" type="noConversion"/>
  </si>
  <si>
    <t>Dummy数据集（用户特征序列长度为70）</t>
    <phoneticPr fontId="1" type="noConversion"/>
  </si>
  <si>
    <t>时间序列长度</t>
    <phoneticPr fontId="1" type="noConversion"/>
  </si>
  <si>
    <t>占比*100</t>
    <phoneticPr fontId="1" type="noConversion"/>
  </si>
  <si>
    <t>click</t>
  </si>
  <si>
    <t>collect</t>
  </si>
  <si>
    <t>search</t>
  </si>
  <si>
    <t>pay</t>
  </si>
  <si>
    <t>sample_num</t>
  </si>
  <si>
    <t>用户-商品交互次数</t>
    <phoneticPr fontId="1" type="noConversion"/>
  </si>
  <si>
    <t>user_sum</t>
  </si>
  <si>
    <t>sample_sum</t>
  </si>
  <si>
    <t xml:space="preserve">     0-10</t>
  </si>
  <si>
    <t xml:space="preserve">     10-20</t>
  </si>
  <si>
    <t xml:space="preserve">     20-30</t>
  </si>
  <si>
    <t xml:space="preserve">     30-40</t>
  </si>
  <si>
    <t xml:space="preserve">     40-50</t>
  </si>
  <si>
    <t xml:space="preserve">     50-60</t>
  </si>
  <si>
    <t xml:space="preserve">     60-70</t>
  </si>
  <si>
    <t xml:space="preserve">     70-80</t>
  </si>
  <si>
    <t xml:space="preserve">     80-90</t>
  </si>
  <si>
    <t xml:space="preserve">     90-100</t>
  </si>
  <si>
    <t xml:space="preserve">     100-110</t>
  </si>
  <si>
    <t xml:space="preserve">     110-120</t>
  </si>
  <si>
    <t xml:space="preserve">     120-130</t>
  </si>
  <si>
    <t xml:space="preserve">     130-140</t>
  </si>
  <si>
    <t xml:space="preserve">     140-150</t>
  </si>
  <si>
    <t xml:space="preserve">     150-160</t>
  </si>
  <si>
    <t xml:space="preserve">     160-170</t>
  </si>
  <si>
    <t xml:space="preserve">     170-180</t>
  </si>
  <si>
    <t xml:space="preserve">     180-190</t>
  </si>
  <si>
    <t xml:space="preserve">     190-200</t>
  </si>
  <si>
    <t xml:space="preserve">     200-210</t>
  </si>
  <si>
    <t xml:space="preserve">     210-220</t>
  </si>
  <si>
    <t xml:space="preserve">     220-230</t>
  </si>
  <si>
    <t xml:space="preserve">     230-240</t>
  </si>
  <si>
    <t xml:space="preserve">     240-250</t>
  </si>
  <si>
    <t xml:space="preserve">     250-260</t>
  </si>
  <si>
    <t xml:space="preserve">     260-270</t>
  </si>
  <si>
    <t xml:space="preserve">     270-280</t>
  </si>
  <si>
    <t xml:space="preserve">     280-290</t>
  </si>
  <si>
    <t xml:space="preserve">     290-300</t>
  </si>
  <si>
    <t xml:space="preserve">        &gt;300</t>
  </si>
  <si>
    <t xml:space="preserve">     u_num</t>
  </si>
  <si>
    <t xml:space="preserve">     i_num</t>
  </si>
  <si>
    <t xml:space="preserve">     c_num</t>
  </si>
  <si>
    <t>activeNum</t>
  </si>
  <si>
    <t>tempSeq_len</t>
  </si>
  <si>
    <t>求和</t>
  </si>
  <si>
    <t>求和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</si>
  <si>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</si>
  <si>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</si>
  <si>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</si>
  <si>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</si>
  <si>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</si>
  <si>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</si>
  <si>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</si>
  <si>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</si>
  <si>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</si>
  <si>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</si>
  <si>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a12</t>
    <phoneticPr fontId="1" type="noConversion"/>
  </si>
  <si>
    <t>a11</t>
    <phoneticPr fontId="1" type="noConversion"/>
  </si>
  <si>
    <t>a13</t>
    <phoneticPr fontId="1" type="noConversion"/>
  </si>
  <si>
    <t>a15</t>
    <phoneticPr fontId="1" type="noConversion"/>
  </si>
  <si>
    <t>a17</t>
    <phoneticPr fontId="1" type="noConversion"/>
  </si>
  <si>
    <t>a20</t>
    <phoneticPr fontId="1" type="noConversion"/>
  </si>
  <si>
    <t>a26</t>
    <phoneticPr fontId="1" type="noConversion"/>
  </si>
  <si>
    <t>a100</t>
    <phoneticPr fontId="1" type="noConversion"/>
  </si>
  <si>
    <t>a101</t>
    <phoneticPr fontId="1" type="noConversion"/>
  </si>
  <si>
    <t>a103</t>
    <phoneticPr fontId="1" type="noConversion"/>
  </si>
  <si>
    <t>a108</t>
    <phoneticPr fontId="1" type="noConversion"/>
  </si>
  <si>
    <t>a109</t>
    <phoneticPr fontId="1" type="noConversion"/>
  </si>
  <si>
    <t>a112</t>
    <phoneticPr fontId="1" type="noConversion"/>
  </si>
  <si>
    <t>a116</t>
    <phoneticPr fontId="1" type="noConversion"/>
  </si>
  <si>
    <t>a121</t>
    <phoneticPr fontId="1" type="noConversion"/>
  </si>
  <si>
    <t>a123</t>
    <phoneticPr fontId="1" type="noConversion"/>
  </si>
  <si>
    <t>a130</t>
    <phoneticPr fontId="1" type="noConversion"/>
  </si>
  <si>
    <t>a128</t>
    <phoneticPr fontId="1" type="noConversion"/>
  </si>
  <si>
    <t>a131</t>
    <phoneticPr fontId="1" type="noConversion"/>
  </si>
  <si>
    <t>a132</t>
    <phoneticPr fontId="1" type="noConversion"/>
  </si>
  <si>
    <t>a136</t>
    <phoneticPr fontId="1" type="noConversion"/>
  </si>
  <si>
    <t>a137</t>
    <phoneticPr fontId="1" type="noConversion"/>
  </si>
  <si>
    <t>总用户</t>
    <phoneticPr fontId="1" type="noConversion"/>
  </si>
  <si>
    <t>总样本</t>
    <phoneticPr fontId="1" type="noConversion"/>
  </si>
  <si>
    <t>-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</si>
  <si>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</si>
  <si>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</si>
  <si>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</si>
  <si>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</si>
  <si>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</si>
  <si>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</si>
  <si>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</si>
  <si>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</si>
  <si>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</si>
  <si>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</si>
  <si>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</si>
  <si>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</si>
  <si>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</si>
  <si>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</si>
  <si>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</si>
  <si>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</si>
  <si>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</si>
  <si>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</si>
  <si>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</si>
  <si>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</si>
  <si>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</si>
  <si>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</si>
  <si>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</si>
  <si>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</si>
  <si>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</si>
  <si>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260-270</t>
  </si>
  <si>
    <t>270-280</t>
  </si>
  <si>
    <t>280-290</t>
  </si>
  <si>
    <t>290-300</t>
  </si>
  <si>
    <t>&gt;300</t>
  </si>
  <si>
    <t>求和</t>
    <phoneticPr fontId="1" type="noConversion"/>
  </si>
  <si>
    <t>dnum_num</t>
  </si>
  <si>
    <t>vid_num</t>
  </si>
  <si>
    <t>cate_num</t>
  </si>
  <si>
    <t>xdl_source</t>
    <phoneticPr fontId="1" type="noConversion"/>
  </si>
  <si>
    <t>xdl_filter_hour</t>
    <phoneticPr fontId="1" type="noConversion"/>
  </si>
  <si>
    <t>doubanDF</t>
  </si>
  <si>
    <t>total_num</t>
  </si>
  <si>
    <t>chanl_num</t>
  </si>
  <si>
    <t>求和</t>
    <phoneticPr fontId="1" type="noConversion"/>
  </si>
  <si>
    <t>xdl_filter_hour_21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</si>
</sst>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rgb="FFFF0000"/>
      </right>
      <top/>
      <bottom/>
      <diagonal/>
    </border>
    <border>
      <left/>
      <right style="medium">
        <color rgb="FFFF0000"/>
      </right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rgb="FFFF0000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horizontal="right" vertical="center"/>
    </xf>
    <xf numFmtId="20" fontId="0" fillId="0" borderId="0" xfId="0" applyNumberForma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/>
    </xf>
    <xf numFmtId="11" fontId="0" fillId="0" borderId="4" xfId="0" applyNumberForma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 vertic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 vertical="center"/>
    </xf>
    <xf numFmtId="0" fontId="5" fillId="0" borderId="8" xfId="0" applyFont="1" applyBorder="1" applyAlignment="1">
      <alignment horizontal="right"/>
    </xf>
    <xf numFmtId="0" fontId="3" fillId="0" borderId="0" xfId="0" applyFont="1" applyBorder="1"/>
    <xf numFmtId="0" fontId="5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 vertical="center"/>
    </xf>
    <xf numFmtId="0" fontId="0" fillId="0" borderId="12" xfId="0" applyBorder="1"/>
    <xf numFmtId="0" fontId="4" fillId="0" borderId="8" xfId="0" applyFont="1" applyFill="1" applyBorder="1" applyAlignment="1">
      <alignment horizontal="right"/>
    </xf>
    <xf numFmtId="0" fontId="3" fillId="0" borderId="9" xfId="0" applyFont="1" applyBorder="1"/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0" fillId="0" borderId="9" xfId="0" applyBorder="1" applyAlignment="1">
      <alignment horizontal="left" indent="1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/>
    </xf>
    <xf numFmtId="0" fontId="0" fillId="0" borderId="16" xfId="0" applyBorder="1" applyAlignment="1">
      <alignment horizontal="right"/>
    </xf>
    <xf numFmtId="0" fontId="2" fillId="0" borderId="8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7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9" xfId="0" applyBorder="1" applyAlignment="1">
      <alignment horizontal="right" vertical="center"/>
    </xf>
    <xf numFmtId="0" fontId="2" fillId="0" borderId="8" xfId="0" applyFont="1" applyBorder="1"/>
    <xf numFmtId="58" fontId="0" fillId="0" borderId="9" xfId="0" applyNumberFormat="1" applyBorder="1" applyAlignment="1">
      <alignment horizontal="left" vertical="center" indent="1"/>
    </xf>
    <xf numFmtId="0" fontId="0" fillId="0" borderId="0" xfId="0" applyAlignment="1">
      <alignment horizontal="right"/>
    </xf>
    <xf numFmtId="0" fontId="5" fillId="0" borderId="11" xfId="0" applyFont="1" applyBorder="1" applyAlignment="1">
      <alignment horizontal="right"/>
    </xf>
    <xf numFmtId="0" fontId="6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58" fontId="0" fillId="0" borderId="0" xfId="0" applyNumberFormat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0" xfId="0" applyNumberFormat="1"/>
    <xf numFmtId="5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4965-83B8-4917-83E4-02C61D395D1E}">
  <dimension ref="A1:N178"/>
  <sheetViews>
    <sheetView tabSelected="1" topLeftCell="A155" zoomScaleNormal="100" workbookViewId="0">
      <selection activeCell="M178" sqref="M178"/>
    </sheetView>
  </sheetViews>
  <sheetFormatPr defaultRowHeight="14.25" x14ac:dyDescent="0.2"/>
  <cols>
    <col min="1" max="1" width="23" customWidth="1"/>
    <col min="2" max="2" width="21.25" customWidth="1"/>
    <col min="3" max="3" width="19.125" customWidth="1"/>
    <col min="4" max="4" width="20.75" customWidth="1"/>
    <col min="5" max="5" width="24" customWidth="1"/>
    <col min="6" max="6" width="20.875" customWidth="1"/>
    <col min="7" max="7" width="18.25" customWidth="1"/>
    <col min="8" max="8" width="13.125" customWidth="1"/>
    <col min="9" max="9" width="16.375" customWidth="1"/>
    <col min="10" max="10" width="13" customWidth="1"/>
    <col min="11" max="11" width="16.125" customWidth="1"/>
    <col min="12" max="12" width="19.25" customWidth="1"/>
    <col min="13" max="13" width="58.875" customWidth="1"/>
    <col min="14" max="14" width="17.5" customWidth="1"/>
  </cols>
  <sheetData>
    <row r="1" spans="1:14" ht="15.75" thickTop="1" thickBot="1" x14ac:dyDescent="0.25">
      <c r="A1" s="75" t="s">
        <v>5</v>
      </c>
      <c r="B1" s="75"/>
      <c r="C1" s="75"/>
      <c r="D1" s="75"/>
      <c r="E1" s="75"/>
      <c r="F1" s="75"/>
      <c r="G1" s="75"/>
      <c r="H1" s="75"/>
      <c r="I1" s="75"/>
      <c r="J1" s="3"/>
    </row>
    <row r="2" spans="1:14" ht="15" thickTop="1" x14ac:dyDescent="0.2">
      <c r="A2" s="2" t="s">
        <v>8</v>
      </c>
      <c r="B2" s="2" t="s">
        <v>1</v>
      </c>
      <c r="C2" s="9" t="s">
        <v>9</v>
      </c>
      <c r="D2" s="29" t="s">
        <v>2</v>
      </c>
      <c r="E2" s="2" t="s">
        <v>1</v>
      </c>
      <c r="F2" s="13" t="s">
        <v>9</v>
      </c>
      <c r="G2" s="8" t="s">
        <v>3</v>
      </c>
      <c r="H2" s="8" t="s">
        <v>4</v>
      </c>
      <c r="I2" s="22" t="s">
        <v>9</v>
      </c>
    </row>
    <row r="3" spans="1:14" x14ac:dyDescent="0.2">
      <c r="A3" s="2" t="s">
        <v>18</v>
      </c>
      <c r="B3" s="2">
        <v>23584</v>
      </c>
      <c r="C3" s="9">
        <f>IMDIV(B3,987994)*100</f>
        <v>2.3870590307228601</v>
      </c>
      <c r="D3" s="34" t="s">
        <v>88</v>
      </c>
      <c r="E3" s="10">
        <f>SUM(E4:E7)</f>
        <v>987994</v>
      </c>
      <c r="F3" s="12">
        <f>SUM(F4:F7)</f>
        <v>99.999999999999872</v>
      </c>
      <c r="G3" s="11" t="s">
        <v>89</v>
      </c>
      <c r="H3" s="10">
        <v>100150807</v>
      </c>
      <c r="I3" s="33">
        <f>SUM(I4:I7)</f>
        <v>99.999999999999901</v>
      </c>
    </row>
    <row r="4" spans="1:14" x14ac:dyDescent="0.2">
      <c r="A4" s="2" t="s">
        <v>19</v>
      </c>
      <c r="B4" s="2">
        <v>69844</v>
      </c>
      <c r="C4" s="9">
        <f t="shared" ref="C4:C33" si="0">IMDIV(B4,987994)*100</f>
        <v>7.0692737000427091</v>
      </c>
      <c r="D4" s="21">
        <v>4</v>
      </c>
      <c r="E4" s="9">
        <v>203606</v>
      </c>
      <c r="F4" s="12">
        <v>20.608019886760399</v>
      </c>
      <c r="G4" s="9" t="s">
        <v>10</v>
      </c>
      <c r="H4" s="9">
        <v>89716264</v>
      </c>
      <c r="I4" s="22">
        <v>89.5811693259745</v>
      </c>
      <c r="J4" s="3"/>
    </row>
    <row r="5" spans="1:14" x14ac:dyDescent="0.2">
      <c r="A5" s="2" t="s">
        <v>20</v>
      </c>
      <c r="B5" s="2">
        <v>82352</v>
      </c>
      <c r="C5" s="9">
        <f t="shared" si="0"/>
        <v>8.3352732911333494</v>
      </c>
      <c r="D5" s="21">
        <v>3</v>
      </c>
      <c r="E5" s="9">
        <v>462247</v>
      </c>
      <c r="F5" s="12">
        <v>46.786417731281702</v>
      </c>
      <c r="G5" s="9" t="s">
        <v>11</v>
      </c>
      <c r="H5" s="9">
        <v>5530446</v>
      </c>
      <c r="I5" s="22">
        <v>5.5221182591169704</v>
      </c>
      <c r="J5" s="3"/>
    </row>
    <row r="6" spans="1:14" x14ac:dyDescent="0.2">
      <c r="A6" s="2" t="s">
        <v>21</v>
      </c>
      <c r="B6" s="2">
        <v>81349</v>
      </c>
      <c r="C6" s="9">
        <f t="shared" si="0"/>
        <v>8.233754455998719</v>
      </c>
      <c r="D6" s="21">
        <v>2</v>
      </c>
      <c r="E6" s="2">
        <v>262031</v>
      </c>
      <c r="F6" s="12">
        <v>26.521517337149799</v>
      </c>
      <c r="G6" s="9" t="s">
        <v>12</v>
      </c>
      <c r="H6" s="9">
        <v>2888258</v>
      </c>
      <c r="I6" s="22">
        <v>2.88390886356013</v>
      </c>
      <c r="J6" s="3"/>
    </row>
    <row r="7" spans="1:14" x14ac:dyDescent="0.2">
      <c r="A7" s="2" t="s">
        <v>22</v>
      </c>
      <c r="B7" s="2">
        <v>76793</v>
      </c>
      <c r="C7" s="9">
        <f t="shared" si="0"/>
        <v>7.7726180523363499</v>
      </c>
      <c r="D7" s="21">
        <v>1</v>
      </c>
      <c r="E7" s="9">
        <v>60110</v>
      </c>
      <c r="F7" s="36">
        <v>6.0840450448079597</v>
      </c>
      <c r="G7" s="35" t="s">
        <v>13</v>
      </c>
      <c r="H7" s="35">
        <v>2015839</v>
      </c>
      <c r="I7" s="24">
        <v>2.01280355134831</v>
      </c>
      <c r="J7" s="3"/>
      <c r="K7" s="2"/>
      <c r="L7" s="7"/>
      <c r="M7" s="7"/>
      <c r="N7" s="7"/>
    </row>
    <row r="8" spans="1:14" x14ac:dyDescent="0.2">
      <c r="A8" s="2" t="s">
        <v>23</v>
      </c>
      <c r="B8" s="2">
        <v>69839</v>
      </c>
      <c r="C8" s="9">
        <f t="shared" si="0"/>
        <v>7.0687676240948791</v>
      </c>
      <c r="D8" s="19" t="s">
        <v>49</v>
      </c>
      <c r="E8" s="20">
        <v>987994</v>
      </c>
      <c r="J8" s="3"/>
      <c r="K8" s="3"/>
      <c r="L8" s="3"/>
      <c r="M8" s="3"/>
      <c r="N8" s="3"/>
    </row>
    <row r="9" spans="1:14" x14ac:dyDescent="0.2">
      <c r="A9" s="2" t="s">
        <v>24</v>
      </c>
      <c r="B9" s="2">
        <v>63214</v>
      </c>
      <c r="C9" s="9">
        <f t="shared" si="0"/>
        <v>6.3982169932206094</v>
      </c>
      <c r="D9" s="21" t="s">
        <v>50</v>
      </c>
      <c r="E9" s="22">
        <v>4162024</v>
      </c>
      <c r="J9" s="3"/>
    </row>
    <row r="10" spans="1:14" x14ac:dyDescent="0.2">
      <c r="A10" s="2" t="s">
        <v>25</v>
      </c>
      <c r="B10" s="2">
        <v>56042</v>
      </c>
      <c r="C10" s="9">
        <f>IMDIV(B10,987994)*100</f>
        <v>5.6723016536537694</v>
      </c>
      <c r="D10" s="21" t="s">
        <v>51</v>
      </c>
      <c r="E10" s="22">
        <v>9439</v>
      </c>
      <c r="J10" s="3"/>
    </row>
    <row r="11" spans="1:14" x14ac:dyDescent="0.2">
      <c r="A11" s="2" t="s">
        <v>26</v>
      </c>
      <c r="B11" s="2">
        <v>49855</v>
      </c>
      <c r="C11" s="9">
        <f t="shared" si="0"/>
        <v>5.0460832758093703</v>
      </c>
      <c r="D11" s="21" t="s">
        <v>14</v>
      </c>
      <c r="E11" s="22">
        <v>100150807</v>
      </c>
      <c r="J11" s="3"/>
    </row>
    <row r="12" spans="1:14" x14ac:dyDescent="0.2">
      <c r="A12" s="2" t="s">
        <v>27</v>
      </c>
      <c r="B12" s="2">
        <v>44676</v>
      </c>
      <c r="C12" s="9">
        <f t="shared" si="0"/>
        <v>4.52188980904742</v>
      </c>
      <c r="D12" s="23" t="s">
        <v>55</v>
      </c>
      <c r="E12" s="24"/>
      <c r="J12" s="3"/>
    </row>
    <row r="13" spans="1:14" x14ac:dyDescent="0.2">
      <c r="A13" s="2" t="s">
        <v>28</v>
      </c>
      <c r="B13" s="2">
        <v>39663</v>
      </c>
      <c r="C13" s="9">
        <f t="shared" si="0"/>
        <v>4.01449806375342</v>
      </c>
      <c r="D13" s="25" t="s">
        <v>52</v>
      </c>
      <c r="E13" s="26" t="s">
        <v>53</v>
      </c>
      <c r="J13" s="3"/>
    </row>
    <row r="14" spans="1:14" x14ac:dyDescent="0.2">
      <c r="A14" s="2" t="s">
        <v>29</v>
      </c>
      <c r="B14" s="2">
        <v>35650</v>
      </c>
      <c r="C14" s="9">
        <f t="shared" si="0"/>
        <v>3.6083215080253499</v>
      </c>
      <c r="D14" s="21" t="s">
        <v>56</v>
      </c>
      <c r="E14" s="22">
        <v>62570866</v>
      </c>
      <c r="J14" s="3"/>
    </row>
    <row r="15" spans="1:14" x14ac:dyDescent="0.2">
      <c r="A15" s="2" t="s">
        <v>30</v>
      </c>
      <c r="B15" s="2">
        <v>31405</v>
      </c>
      <c r="C15" s="9">
        <f t="shared" si="0"/>
        <v>3.17866302831799</v>
      </c>
      <c r="D15" s="21" t="s">
        <v>65</v>
      </c>
      <c r="E15" s="22">
        <v>43137</v>
      </c>
      <c r="J15" s="3"/>
    </row>
    <row r="16" spans="1:14" x14ac:dyDescent="0.2">
      <c r="A16" s="2" t="s">
        <v>31</v>
      </c>
      <c r="B16" s="2">
        <v>27983</v>
      </c>
      <c r="C16" s="9">
        <f t="shared" si="0"/>
        <v>2.8323046496233801</v>
      </c>
      <c r="D16" s="21" t="s">
        <v>67</v>
      </c>
      <c r="E16" s="22">
        <v>28849</v>
      </c>
      <c r="G16">
        <f>SUM(C3:C9)</f>
        <v>47.264963147549473</v>
      </c>
      <c r="J16" s="3"/>
    </row>
    <row r="17" spans="1:10" x14ac:dyDescent="0.2">
      <c r="A17" s="2" t="s">
        <v>32</v>
      </c>
      <c r="B17" s="2">
        <v>25027</v>
      </c>
      <c r="C17" s="9">
        <f t="shared" si="0"/>
        <v>2.5331125492664901</v>
      </c>
      <c r="D17" s="21" t="s">
        <v>66</v>
      </c>
      <c r="E17" s="22">
        <v>20192</v>
      </c>
      <c r="J17" s="3"/>
    </row>
    <row r="18" spans="1:10" x14ac:dyDescent="0.2">
      <c r="A18" s="2" t="s">
        <v>33</v>
      </c>
      <c r="B18" s="2">
        <v>22081</v>
      </c>
      <c r="C18" s="9">
        <f t="shared" si="0"/>
        <v>2.2349326008052701</v>
      </c>
      <c r="D18" s="21" t="s">
        <v>68</v>
      </c>
      <c r="E18" s="22">
        <v>14435</v>
      </c>
      <c r="J18" s="3"/>
    </row>
    <row r="19" spans="1:10" x14ac:dyDescent="0.2">
      <c r="A19" s="2" t="s">
        <v>34</v>
      </c>
      <c r="B19" s="2">
        <v>19871</v>
      </c>
      <c r="C19" s="9">
        <f t="shared" si="0"/>
        <v>2.0112470318645701</v>
      </c>
      <c r="D19" s="21" t="s">
        <v>73</v>
      </c>
      <c r="E19" s="22">
        <v>1</v>
      </c>
      <c r="J19" s="3"/>
    </row>
    <row r="20" spans="1:10" x14ac:dyDescent="0.2">
      <c r="A20" s="2" t="s">
        <v>35</v>
      </c>
      <c r="B20" s="2">
        <v>18179</v>
      </c>
      <c r="C20" s="9">
        <f t="shared" si="0"/>
        <v>1.8399909311190101</v>
      </c>
      <c r="D20" s="21" t="s">
        <v>74</v>
      </c>
      <c r="E20" s="22">
        <v>2</v>
      </c>
      <c r="J20" s="3"/>
    </row>
    <row r="21" spans="1:10" x14ac:dyDescent="0.2">
      <c r="A21" s="2" t="s">
        <v>36</v>
      </c>
      <c r="B21" s="2">
        <v>15753</v>
      </c>
      <c r="C21" s="9">
        <f t="shared" si="0"/>
        <v>1.5944428812320701</v>
      </c>
      <c r="D21" s="21" t="s">
        <v>75</v>
      </c>
      <c r="E21" s="22">
        <v>1</v>
      </c>
      <c r="J21" s="3"/>
    </row>
    <row r="22" spans="1:10" x14ac:dyDescent="0.2">
      <c r="A22" s="2" t="s">
        <v>37</v>
      </c>
      <c r="B22" s="2">
        <v>14480</v>
      </c>
      <c r="C22" s="9">
        <f t="shared" si="0"/>
        <v>1.4655959449146498</v>
      </c>
      <c r="D22" s="21" t="s">
        <v>76</v>
      </c>
      <c r="E22" s="22">
        <v>1</v>
      </c>
      <c r="J22" s="3"/>
    </row>
    <row r="23" spans="1:10" x14ac:dyDescent="0.2">
      <c r="A23" s="2" t="s">
        <v>38</v>
      </c>
      <c r="B23" s="2">
        <v>12736</v>
      </c>
      <c r="C23" s="9">
        <f t="shared" si="0"/>
        <v>1.2890766543116701</v>
      </c>
      <c r="D23" s="21" t="s">
        <v>77</v>
      </c>
      <c r="E23" s="22">
        <v>1</v>
      </c>
      <c r="J23" s="3"/>
    </row>
    <row r="24" spans="1:10" x14ac:dyDescent="0.2">
      <c r="A24" s="2" t="s">
        <v>39</v>
      </c>
      <c r="B24" s="2">
        <v>11422</v>
      </c>
      <c r="C24" s="9">
        <f t="shared" si="0"/>
        <v>1.1560798952220401</v>
      </c>
      <c r="D24" s="21" t="s">
        <v>78</v>
      </c>
      <c r="E24" s="22">
        <v>1</v>
      </c>
      <c r="J24" s="3"/>
    </row>
    <row r="25" spans="1:10" x14ac:dyDescent="0.2">
      <c r="A25" s="2" t="s">
        <v>40</v>
      </c>
      <c r="B25" s="2">
        <v>10389</v>
      </c>
      <c r="C25" s="9">
        <f t="shared" si="0"/>
        <v>1.0515246044004301</v>
      </c>
      <c r="D25" s="21" t="s">
        <v>79</v>
      </c>
      <c r="E25" s="22">
        <v>1</v>
      </c>
      <c r="J25" s="3"/>
    </row>
    <row r="26" spans="1:10" x14ac:dyDescent="0.2">
      <c r="A26" s="2" t="s">
        <v>41</v>
      </c>
      <c r="B26" s="2">
        <v>9209</v>
      </c>
      <c r="C26" s="9">
        <f t="shared" si="0"/>
        <v>0.9320906807126359</v>
      </c>
      <c r="D26" s="21" t="s">
        <v>80</v>
      </c>
      <c r="E26" s="22">
        <v>1</v>
      </c>
      <c r="J26" s="3"/>
    </row>
    <row r="27" spans="1:10" x14ac:dyDescent="0.2">
      <c r="A27" s="2" t="s">
        <v>42</v>
      </c>
      <c r="B27" s="2">
        <v>8167</v>
      </c>
      <c r="C27" s="9">
        <f t="shared" si="0"/>
        <v>0.82662445318493794</v>
      </c>
      <c r="D27" s="21" t="s">
        <v>81</v>
      </c>
      <c r="E27" s="22">
        <v>1</v>
      </c>
      <c r="J27" s="3"/>
    </row>
    <row r="28" spans="1:10" x14ac:dyDescent="0.2">
      <c r="A28" s="2" t="s">
        <v>43</v>
      </c>
      <c r="B28" s="2">
        <v>7494</v>
      </c>
      <c r="C28" s="9">
        <f t="shared" si="0"/>
        <v>0.75850663060706802</v>
      </c>
      <c r="D28" s="21" t="s">
        <v>83</v>
      </c>
      <c r="E28" s="22">
        <v>1</v>
      </c>
      <c r="J28" s="3"/>
    </row>
    <row r="29" spans="1:10" x14ac:dyDescent="0.2">
      <c r="A29" s="2" t="s">
        <v>44</v>
      </c>
      <c r="B29" s="2">
        <v>6740</v>
      </c>
      <c r="C29" s="9">
        <f t="shared" si="0"/>
        <v>0.68219037767435797</v>
      </c>
      <c r="D29" s="21" t="s">
        <v>82</v>
      </c>
      <c r="E29" s="22">
        <v>1</v>
      </c>
      <c r="J29" s="3"/>
    </row>
    <row r="30" spans="1:10" x14ac:dyDescent="0.2">
      <c r="A30" s="2" t="s">
        <v>45</v>
      </c>
      <c r="B30" s="2">
        <v>5923</v>
      </c>
      <c r="C30" s="9">
        <f t="shared" si="0"/>
        <v>0.59949756779899499</v>
      </c>
      <c r="D30" s="21" t="s">
        <v>84</v>
      </c>
      <c r="E30" s="22">
        <v>1</v>
      </c>
      <c r="J30" s="3"/>
    </row>
    <row r="31" spans="1:10" x14ac:dyDescent="0.2">
      <c r="A31" s="2" t="s">
        <v>46</v>
      </c>
      <c r="B31" s="2">
        <v>5363</v>
      </c>
      <c r="C31" s="9">
        <f t="shared" si="0"/>
        <v>0.54281706164207499</v>
      </c>
      <c r="D31" s="21" t="s">
        <v>85</v>
      </c>
      <c r="E31" s="22">
        <v>1</v>
      </c>
      <c r="J31" s="3"/>
    </row>
    <row r="32" spans="1:10" x14ac:dyDescent="0.2">
      <c r="A32" s="2" t="s">
        <v>47</v>
      </c>
      <c r="B32" s="2">
        <v>4755</v>
      </c>
      <c r="C32" s="9">
        <f t="shared" si="0"/>
        <v>0.48127822638598999</v>
      </c>
      <c r="D32" s="21" t="s">
        <v>86</v>
      </c>
      <c r="E32" s="22">
        <v>1</v>
      </c>
      <c r="J32" s="3"/>
    </row>
    <row r="33" spans="1:10" x14ac:dyDescent="0.2">
      <c r="A33" s="2" t="s">
        <v>48</v>
      </c>
      <c r="B33" s="2">
        <v>38156</v>
      </c>
      <c r="C33" s="9">
        <f t="shared" si="0"/>
        <v>3.8619667730775702</v>
      </c>
      <c r="D33" s="21" t="s">
        <v>87</v>
      </c>
      <c r="E33" s="22">
        <v>1</v>
      </c>
      <c r="J33" s="3"/>
    </row>
    <row r="34" spans="1:10" ht="15" thickBot="1" x14ac:dyDescent="0.25">
      <c r="A34" s="6" t="s">
        <v>6</v>
      </c>
      <c r="B34" s="4">
        <f>SUM(B3:B33)</f>
        <v>987994</v>
      </c>
      <c r="C34" s="9"/>
      <c r="D34" s="37" t="s">
        <v>54</v>
      </c>
      <c r="E34" s="22">
        <f>SUM(E14:E33)</f>
        <v>62677495</v>
      </c>
      <c r="F34" s="12"/>
      <c r="G34" s="3"/>
      <c r="H34" s="3"/>
      <c r="I34" s="3"/>
      <c r="J34" s="3"/>
    </row>
    <row r="35" spans="1:10" ht="15.75" thickTop="1" thickBot="1" x14ac:dyDescent="0.25">
      <c r="A35" s="76" t="s">
        <v>7</v>
      </c>
      <c r="B35" s="76"/>
      <c r="C35" s="76"/>
      <c r="D35" s="76"/>
      <c r="E35" s="76"/>
      <c r="F35" s="76"/>
      <c r="G35" s="76"/>
      <c r="H35" s="76"/>
      <c r="I35" s="76"/>
      <c r="J35" s="3"/>
    </row>
    <row r="36" spans="1:10" ht="15" thickTop="1" x14ac:dyDescent="0.2">
      <c r="A36" s="2" t="s">
        <v>8</v>
      </c>
      <c r="B36" s="2" t="s">
        <v>1</v>
      </c>
      <c r="C36" s="9" t="s">
        <v>9</v>
      </c>
      <c r="D36" s="15" t="s">
        <v>2</v>
      </c>
      <c r="E36" s="15" t="s">
        <v>1</v>
      </c>
      <c r="F36" s="16" t="s">
        <v>9</v>
      </c>
      <c r="G36" s="41" t="s">
        <v>15</v>
      </c>
      <c r="H36" s="41"/>
      <c r="I36" s="42"/>
      <c r="J36" s="3"/>
    </row>
    <row r="37" spans="1:10" x14ac:dyDescent="0.2">
      <c r="A37" s="5" t="s">
        <v>18</v>
      </c>
      <c r="B37" s="2">
        <v>0</v>
      </c>
      <c r="C37" s="2">
        <f>IMDIV(B37,92)*100</f>
        <v>0</v>
      </c>
      <c r="D37" s="4" t="s">
        <v>88</v>
      </c>
      <c r="E37" s="4">
        <v>92</v>
      </c>
      <c r="F37" s="14">
        <f>SUM(F38:F41)</f>
        <v>99.999999999999829</v>
      </c>
      <c r="G37" s="38" t="s">
        <v>89</v>
      </c>
      <c r="H37" s="38">
        <v>10000</v>
      </c>
      <c r="I37" s="27">
        <f>SUM(I38:I41)</f>
        <v>100.00000000000001</v>
      </c>
      <c r="J37" s="3"/>
    </row>
    <row r="38" spans="1:10" x14ac:dyDescent="0.2">
      <c r="A38" s="5" t="s">
        <v>19</v>
      </c>
      <c r="B38" s="2">
        <v>8</v>
      </c>
      <c r="C38" s="2">
        <f t="shared" ref="C38:C67" si="1">IMDIV(B38,92)*100</f>
        <v>8.6956521739130412</v>
      </c>
      <c r="D38" s="2">
        <v>4</v>
      </c>
      <c r="E38" s="2">
        <v>13</v>
      </c>
      <c r="F38" s="14">
        <v>14.130434782608599</v>
      </c>
      <c r="G38" s="3" t="s">
        <v>10</v>
      </c>
      <c r="H38" s="3">
        <v>8986</v>
      </c>
      <c r="I38" s="27">
        <v>89.86</v>
      </c>
      <c r="J38" s="3"/>
    </row>
    <row r="39" spans="1:10" x14ac:dyDescent="0.2">
      <c r="A39" s="5" t="s">
        <v>20</v>
      </c>
      <c r="B39" s="2">
        <v>6</v>
      </c>
      <c r="C39" s="2">
        <f t="shared" si="1"/>
        <v>6.5217391304347796</v>
      </c>
      <c r="D39" s="2">
        <v>3</v>
      </c>
      <c r="E39" s="2">
        <v>46</v>
      </c>
      <c r="F39" s="14">
        <v>50</v>
      </c>
      <c r="G39" s="3" t="s">
        <v>11</v>
      </c>
      <c r="H39" s="3">
        <v>537</v>
      </c>
      <c r="I39" s="27">
        <v>5.37</v>
      </c>
      <c r="J39" s="3"/>
    </row>
    <row r="40" spans="1:10" x14ac:dyDescent="0.2">
      <c r="A40" s="5" t="s">
        <v>21</v>
      </c>
      <c r="B40" s="2">
        <v>7</v>
      </c>
      <c r="C40" s="2">
        <f t="shared" si="1"/>
        <v>7.6086956521739095</v>
      </c>
      <c r="D40" s="2">
        <v>2</v>
      </c>
      <c r="E40" s="2">
        <v>25</v>
      </c>
      <c r="F40" s="14">
        <v>27.173913043478201</v>
      </c>
      <c r="G40" s="3" t="s">
        <v>12</v>
      </c>
      <c r="H40" s="3">
        <v>298</v>
      </c>
      <c r="I40" s="27">
        <v>2.98</v>
      </c>
      <c r="J40" s="3"/>
    </row>
    <row r="41" spans="1:10" x14ac:dyDescent="0.2">
      <c r="A41" s="2" t="s">
        <v>22</v>
      </c>
      <c r="B41" s="2">
        <v>9</v>
      </c>
      <c r="C41" s="2">
        <f t="shared" si="1"/>
        <v>9.7826086956521703</v>
      </c>
      <c r="D41" s="2">
        <v>1</v>
      </c>
      <c r="E41" s="2">
        <v>8</v>
      </c>
      <c r="F41" s="43">
        <v>8.6956521739130395</v>
      </c>
      <c r="G41" s="44" t="s">
        <v>13</v>
      </c>
      <c r="H41" s="44">
        <v>179</v>
      </c>
      <c r="I41" s="28">
        <v>1.79</v>
      </c>
      <c r="J41" s="3"/>
    </row>
    <row r="42" spans="1:10" x14ac:dyDescent="0.2">
      <c r="A42" s="2" t="s">
        <v>23</v>
      </c>
      <c r="B42" s="2">
        <v>6</v>
      </c>
      <c r="C42" s="2">
        <f t="shared" si="1"/>
        <v>6.5217391304347796</v>
      </c>
      <c r="D42" s="30" t="s">
        <v>49</v>
      </c>
      <c r="E42" s="31">
        <v>92</v>
      </c>
      <c r="F42" s="13"/>
      <c r="G42" s="3"/>
      <c r="H42" s="3"/>
      <c r="I42" s="3"/>
      <c r="J42" s="3"/>
    </row>
    <row r="43" spans="1:10" x14ac:dyDescent="0.2">
      <c r="A43" s="2" t="s">
        <v>24</v>
      </c>
      <c r="B43" s="2">
        <v>4</v>
      </c>
      <c r="C43" s="2">
        <f t="shared" si="1"/>
        <v>4.3478260869565206</v>
      </c>
      <c r="D43" s="32" t="s">
        <v>50</v>
      </c>
      <c r="E43" s="33">
        <v>7390</v>
      </c>
      <c r="F43" s="3"/>
      <c r="G43" s="3"/>
      <c r="H43" s="3"/>
      <c r="I43" s="3"/>
      <c r="J43" s="3"/>
    </row>
    <row r="44" spans="1:10" x14ac:dyDescent="0.2">
      <c r="A44" s="2" t="s">
        <v>25</v>
      </c>
      <c r="B44" s="2">
        <v>3</v>
      </c>
      <c r="C44" s="2">
        <f t="shared" si="1"/>
        <v>3.2608695652173898</v>
      </c>
      <c r="D44" s="32" t="s">
        <v>51</v>
      </c>
      <c r="E44" s="33">
        <v>946</v>
      </c>
      <c r="F44" s="3"/>
      <c r="G44" s="3"/>
      <c r="H44" s="3"/>
      <c r="I44" s="3"/>
      <c r="J44" s="3"/>
    </row>
    <row r="45" spans="1:10" x14ac:dyDescent="0.2">
      <c r="A45" s="2" t="s">
        <v>26</v>
      </c>
      <c r="B45" s="2">
        <v>5</v>
      </c>
      <c r="C45" s="2">
        <f t="shared" si="1"/>
        <v>5.4347826086956497</v>
      </c>
      <c r="D45" s="45" t="s">
        <v>14</v>
      </c>
      <c r="E45" s="33">
        <v>10000</v>
      </c>
      <c r="F45" s="3"/>
      <c r="G45" s="3"/>
      <c r="H45" s="3"/>
      <c r="I45" s="3"/>
      <c r="J45" s="3"/>
    </row>
    <row r="46" spans="1:10" x14ac:dyDescent="0.2">
      <c r="A46" s="2" t="s">
        <v>27</v>
      </c>
      <c r="B46" s="2">
        <v>6</v>
      </c>
      <c r="C46" s="2">
        <f t="shared" si="1"/>
        <v>6.5217391304347796</v>
      </c>
      <c r="D46" s="23" t="s">
        <v>55</v>
      </c>
      <c r="E46" s="24"/>
      <c r="F46" s="3"/>
      <c r="G46" s="3"/>
      <c r="H46" s="3"/>
      <c r="I46" s="3"/>
      <c r="J46" s="3"/>
    </row>
    <row r="47" spans="1:10" x14ac:dyDescent="0.2">
      <c r="A47" s="2" t="s">
        <v>28</v>
      </c>
      <c r="B47" s="2">
        <v>6</v>
      </c>
      <c r="C47" s="2">
        <f t="shared" si="1"/>
        <v>6.5217391304347796</v>
      </c>
      <c r="D47" s="19" t="s">
        <v>52</v>
      </c>
      <c r="E47" s="20" t="s">
        <v>53</v>
      </c>
      <c r="F47" s="3"/>
      <c r="G47" s="3"/>
      <c r="H47" s="3"/>
      <c r="I47" s="3"/>
      <c r="J47" s="3"/>
    </row>
    <row r="48" spans="1:10" x14ac:dyDescent="0.2">
      <c r="A48" s="2" t="s">
        <v>29</v>
      </c>
      <c r="B48" s="2">
        <v>5</v>
      </c>
      <c r="C48" s="2">
        <f t="shared" si="1"/>
        <v>5.4347826086956497</v>
      </c>
      <c r="D48" s="21" t="s">
        <v>56</v>
      </c>
      <c r="E48" s="22">
        <v>6260</v>
      </c>
      <c r="F48" s="14"/>
      <c r="G48" s="3"/>
      <c r="H48" s="3"/>
      <c r="I48" s="3"/>
      <c r="J48" s="3"/>
    </row>
    <row r="49" spans="1:10" x14ac:dyDescent="0.2">
      <c r="A49" s="2" t="s">
        <v>30</v>
      </c>
      <c r="B49" s="2">
        <v>4</v>
      </c>
      <c r="C49" s="2">
        <f t="shared" si="1"/>
        <v>4.3478260869565206</v>
      </c>
      <c r="D49" s="29" t="s">
        <v>57</v>
      </c>
      <c r="E49" s="22">
        <v>834</v>
      </c>
      <c r="J49" s="3"/>
    </row>
    <row r="50" spans="1:10" x14ac:dyDescent="0.2">
      <c r="A50" s="2" t="s">
        <v>31</v>
      </c>
      <c r="B50" s="2">
        <v>2</v>
      </c>
      <c r="C50" s="2">
        <f t="shared" si="1"/>
        <v>2.1739130434782603</v>
      </c>
      <c r="D50" s="29" t="s">
        <v>58</v>
      </c>
      <c r="E50" s="22">
        <v>250</v>
      </c>
      <c r="J50" s="3"/>
    </row>
    <row r="51" spans="1:10" x14ac:dyDescent="0.2">
      <c r="A51" s="2" t="s">
        <v>32</v>
      </c>
      <c r="B51" s="2">
        <v>2</v>
      </c>
      <c r="C51" s="2">
        <f t="shared" si="1"/>
        <v>2.1739130434782603</v>
      </c>
      <c r="D51" s="29" t="s">
        <v>59</v>
      </c>
      <c r="E51" s="22">
        <v>93</v>
      </c>
      <c r="J51" s="3"/>
    </row>
    <row r="52" spans="1:10" x14ac:dyDescent="0.2">
      <c r="A52" s="2" t="s">
        <v>33</v>
      </c>
      <c r="B52" s="2">
        <v>5</v>
      </c>
      <c r="C52" s="2">
        <f t="shared" si="1"/>
        <v>5.4347826086956497</v>
      </c>
      <c r="D52" s="29" t="s">
        <v>60</v>
      </c>
      <c r="E52" s="22">
        <v>50</v>
      </c>
      <c r="J52" s="3"/>
    </row>
    <row r="53" spans="1:10" x14ac:dyDescent="0.2">
      <c r="A53" s="2" t="s">
        <v>34</v>
      </c>
      <c r="B53" s="18">
        <v>1</v>
      </c>
      <c r="C53" s="2">
        <f t="shared" si="1"/>
        <v>1.0869565217391302</v>
      </c>
      <c r="D53" s="29" t="s">
        <v>61</v>
      </c>
      <c r="E53" s="22">
        <v>30</v>
      </c>
      <c r="J53" s="3"/>
    </row>
    <row r="54" spans="1:10" x14ac:dyDescent="0.2">
      <c r="A54" s="2" t="s">
        <v>35</v>
      </c>
      <c r="B54" s="18">
        <v>0</v>
      </c>
      <c r="C54" s="2">
        <f t="shared" si="1"/>
        <v>0</v>
      </c>
      <c r="D54" s="29" t="s">
        <v>62</v>
      </c>
      <c r="E54" s="22">
        <v>23</v>
      </c>
      <c r="H54" s="3"/>
      <c r="I54" s="3"/>
      <c r="J54" s="3"/>
    </row>
    <row r="55" spans="1:10" x14ac:dyDescent="0.2">
      <c r="A55" s="2" t="s">
        <v>36</v>
      </c>
      <c r="B55" s="18">
        <v>2</v>
      </c>
      <c r="C55" s="2">
        <f t="shared" si="1"/>
        <v>2.1739130434782603</v>
      </c>
      <c r="D55" s="29" t="s">
        <v>63</v>
      </c>
      <c r="E55" s="22">
        <v>10</v>
      </c>
      <c r="H55" s="3"/>
      <c r="I55" s="3"/>
      <c r="J55" s="3"/>
    </row>
    <row r="56" spans="1:10" x14ac:dyDescent="0.2">
      <c r="A56" s="2" t="s">
        <v>37</v>
      </c>
      <c r="B56" s="18">
        <v>0</v>
      </c>
      <c r="C56" s="2">
        <f t="shared" si="1"/>
        <v>0</v>
      </c>
      <c r="D56" s="29" t="s">
        <v>64</v>
      </c>
      <c r="E56" s="22">
        <v>8</v>
      </c>
      <c r="H56" s="3"/>
      <c r="I56" s="3"/>
      <c r="J56" s="3"/>
    </row>
    <row r="57" spans="1:10" x14ac:dyDescent="0.2">
      <c r="A57" s="2" t="s">
        <v>38</v>
      </c>
      <c r="B57" s="18">
        <v>0</v>
      </c>
      <c r="C57" s="2">
        <f t="shared" si="1"/>
        <v>0</v>
      </c>
      <c r="D57" s="21" t="s">
        <v>65</v>
      </c>
      <c r="E57" s="22">
        <v>5</v>
      </c>
      <c r="H57" s="3"/>
      <c r="I57" s="3"/>
      <c r="J57" s="3"/>
    </row>
    <row r="58" spans="1:10" x14ac:dyDescent="0.2">
      <c r="A58" s="2" t="s">
        <v>39</v>
      </c>
      <c r="B58" s="18">
        <v>0</v>
      </c>
      <c r="C58" s="2">
        <f t="shared" si="1"/>
        <v>0</v>
      </c>
      <c r="D58" s="29" t="s">
        <v>67</v>
      </c>
      <c r="E58" s="22">
        <v>1</v>
      </c>
      <c r="H58" s="3"/>
      <c r="I58" s="3"/>
      <c r="J58" s="3"/>
    </row>
    <row r="59" spans="1:10" x14ac:dyDescent="0.2">
      <c r="A59" s="2" t="s">
        <v>40</v>
      </c>
      <c r="B59" s="18">
        <v>0</v>
      </c>
      <c r="C59" s="2">
        <f t="shared" si="1"/>
        <v>0</v>
      </c>
      <c r="D59" s="29" t="s">
        <v>66</v>
      </c>
      <c r="E59" s="22">
        <v>1</v>
      </c>
      <c r="H59" s="3"/>
      <c r="I59" s="3"/>
      <c r="J59" s="3"/>
    </row>
    <row r="60" spans="1:10" x14ac:dyDescent="0.2">
      <c r="A60" s="2" t="s">
        <v>41</v>
      </c>
      <c r="B60" s="18">
        <v>1</v>
      </c>
      <c r="C60" s="2">
        <f t="shared" si="1"/>
        <v>1.0869565217391302</v>
      </c>
      <c r="D60" s="29" t="s">
        <v>68</v>
      </c>
      <c r="E60" s="22">
        <v>3</v>
      </c>
      <c r="H60" s="3"/>
      <c r="I60" s="3"/>
      <c r="J60" s="3"/>
    </row>
    <row r="61" spans="1:10" x14ac:dyDescent="0.2">
      <c r="A61" s="2" t="s">
        <v>42</v>
      </c>
      <c r="B61" s="18">
        <v>3</v>
      </c>
      <c r="C61" s="2">
        <f t="shared" si="1"/>
        <v>3.2608695652173898</v>
      </c>
      <c r="D61" s="29" t="s">
        <v>69</v>
      </c>
      <c r="E61" s="22">
        <v>1</v>
      </c>
      <c r="H61" s="3"/>
      <c r="I61" s="3"/>
      <c r="J61" s="3"/>
    </row>
    <row r="62" spans="1:10" x14ac:dyDescent="0.2">
      <c r="A62" s="2" t="s">
        <v>43</v>
      </c>
      <c r="B62" s="18">
        <v>0</v>
      </c>
      <c r="C62" s="2">
        <f t="shared" si="1"/>
        <v>0</v>
      </c>
      <c r="D62" s="29" t="s">
        <v>70</v>
      </c>
      <c r="E62" s="22">
        <v>2</v>
      </c>
      <c r="H62" s="3"/>
      <c r="I62" s="3"/>
      <c r="J62" s="3"/>
    </row>
    <row r="63" spans="1:10" x14ac:dyDescent="0.2">
      <c r="A63" s="2" t="s">
        <v>44</v>
      </c>
      <c r="B63" s="18">
        <v>1</v>
      </c>
      <c r="C63" s="2">
        <f t="shared" si="1"/>
        <v>1.0869565217391302</v>
      </c>
      <c r="D63" s="29" t="s">
        <v>71</v>
      </c>
      <c r="E63" s="22">
        <v>1</v>
      </c>
      <c r="H63" s="3"/>
      <c r="I63" s="3"/>
      <c r="J63" s="3"/>
    </row>
    <row r="64" spans="1:10" x14ac:dyDescent="0.2">
      <c r="A64" s="2" t="s">
        <v>45</v>
      </c>
      <c r="B64" s="18">
        <v>1</v>
      </c>
      <c r="C64" s="2">
        <f t="shared" si="1"/>
        <v>1.0869565217391302</v>
      </c>
      <c r="D64" s="29" t="s">
        <v>72</v>
      </c>
      <c r="E64" s="22">
        <v>1</v>
      </c>
      <c r="H64" s="3"/>
      <c r="I64" s="3"/>
      <c r="J64" s="3"/>
    </row>
    <row r="65" spans="1:12" x14ac:dyDescent="0.2">
      <c r="A65" s="2" t="s">
        <v>46</v>
      </c>
      <c r="B65" s="18">
        <v>0</v>
      </c>
      <c r="C65" s="2">
        <f t="shared" si="1"/>
        <v>0</v>
      </c>
      <c r="D65" s="39" t="s">
        <v>55</v>
      </c>
      <c r="E65" s="40"/>
      <c r="H65" s="3"/>
      <c r="I65" s="3"/>
      <c r="J65" s="3"/>
    </row>
    <row r="66" spans="1:12" x14ac:dyDescent="0.2">
      <c r="A66" s="2" t="s">
        <v>47</v>
      </c>
      <c r="B66" s="18">
        <v>0</v>
      </c>
      <c r="C66" s="2">
        <f t="shared" si="1"/>
        <v>0</v>
      </c>
      <c r="H66" s="3"/>
      <c r="I66" s="3"/>
      <c r="J66" s="3"/>
    </row>
    <row r="67" spans="1:12" x14ac:dyDescent="0.2">
      <c r="A67" s="2" t="s">
        <v>48</v>
      </c>
      <c r="B67" s="18">
        <v>5</v>
      </c>
      <c r="C67" s="2">
        <f t="shared" si="1"/>
        <v>5.4347826086956497</v>
      </c>
      <c r="H67" s="3"/>
      <c r="I67" s="3"/>
      <c r="J67" s="3"/>
    </row>
    <row r="68" spans="1:12" ht="15" thickBot="1" x14ac:dyDescent="0.25">
      <c r="A68" s="2" t="s">
        <v>55</v>
      </c>
      <c r="B68" s="6">
        <f>SUM(B37:B67)</f>
        <v>92</v>
      </c>
      <c r="C68" s="6"/>
      <c r="H68" s="3"/>
      <c r="I68" s="3"/>
      <c r="J68" s="3"/>
    </row>
    <row r="69" spans="1:12" ht="15" thickBot="1" x14ac:dyDescent="0.25">
      <c r="A69" s="77" t="s">
        <v>125</v>
      </c>
      <c r="B69" s="78"/>
      <c r="C69" s="78"/>
      <c r="D69" s="78"/>
      <c r="E69" s="78"/>
      <c r="F69" s="78"/>
      <c r="G69" s="78"/>
      <c r="H69" s="78"/>
      <c r="I69" s="79"/>
      <c r="J69" s="3"/>
    </row>
    <row r="70" spans="1:12" x14ac:dyDescent="0.2">
      <c r="A70" s="29" t="s">
        <v>8</v>
      </c>
      <c r="B70" s="62" t="s">
        <v>1</v>
      </c>
      <c r="C70" s="9" t="s">
        <v>9</v>
      </c>
      <c r="D70" s="29" t="s">
        <v>2</v>
      </c>
      <c r="E70" s="2" t="s">
        <v>1</v>
      </c>
      <c r="F70" s="13" t="s">
        <v>9</v>
      </c>
      <c r="G70" s="9" t="s">
        <v>3</v>
      </c>
      <c r="H70" s="9" t="s">
        <v>4</v>
      </c>
      <c r="I70" s="22" t="s">
        <v>9</v>
      </c>
      <c r="J70" s="3"/>
      <c r="K70" s="19"/>
      <c r="L70" s="20"/>
    </row>
    <row r="71" spans="1:12" x14ac:dyDescent="0.2">
      <c r="A71" s="49" t="s">
        <v>91</v>
      </c>
      <c r="B71" s="2">
        <v>2415810</v>
      </c>
      <c r="C71">
        <f>IMDIV(B71,6681727)*100</f>
        <v>36.1554729787673</v>
      </c>
      <c r="D71" s="56" t="s">
        <v>16</v>
      </c>
      <c r="E71" s="4">
        <v>6682121</v>
      </c>
      <c r="F71" s="14" t="s">
        <v>90</v>
      </c>
      <c r="G71" s="11" t="s">
        <v>17</v>
      </c>
      <c r="H71" s="10">
        <v>216105499</v>
      </c>
      <c r="I71" s="22" t="s">
        <v>90</v>
      </c>
      <c r="J71" s="3"/>
      <c r="K71" s="21"/>
      <c r="L71" s="22"/>
    </row>
    <row r="72" spans="1:12" x14ac:dyDescent="0.2">
      <c r="A72" s="64">
        <v>43758</v>
      </c>
      <c r="B72" s="2">
        <v>1001996</v>
      </c>
      <c r="C72">
        <f t="shared" ref="C72:C101" si="2">IMDIV(B72,6681727)*100</f>
        <v>14.996063143555599</v>
      </c>
      <c r="D72" s="29">
        <v>4</v>
      </c>
      <c r="E72" s="2">
        <v>42</v>
      </c>
      <c r="F72" s="17">
        <v>6.2854294317627596E-4</v>
      </c>
      <c r="G72" s="9" t="s">
        <v>10</v>
      </c>
      <c r="H72" s="9">
        <v>211694564</v>
      </c>
      <c r="I72" s="22">
        <v>97.958897380950006</v>
      </c>
      <c r="J72" s="22">
        <v>89.5811693259745</v>
      </c>
      <c r="K72" s="21"/>
      <c r="L72" s="22"/>
    </row>
    <row r="73" spans="1:12" x14ac:dyDescent="0.2">
      <c r="A73" s="49" t="s">
        <v>92</v>
      </c>
      <c r="B73" s="2">
        <v>742771</v>
      </c>
      <c r="C73">
        <f t="shared" si="2"/>
        <v>11.1164523782549</v>
      </c>
      <c r="D73" s="29">
        <v>3</v>
      </c>
      <c r="E73" s="2">
        <v>18623</v>
      </c>
      <c r="F73" s="14">
        <v>0.278698934065994</v>
      </c>
      <c r="G73" s="9" t="s">
        <v>11</v>
      </c>
      <c r="H73" s="9">
        <v>376000</v>
      </c>
      <c r="I73" s="22">
        <v>0.173989094095194</v>
      </c>
      <c r="J73" s="22">
        <v>5.5221182591169704</v>
      </c>
      <c r="K73" s="23"/>
      <c r="L73" s="24"/>
    </row>
    <row r="74" spans="1:12" x14ac:dyDescent="0.2">
      <c r="A74" s="49" t="s">
        <v>93</v>
      </c>
      <c r="B74" s="2">
        <v>576026</v>
      </c>
      <c r="C74">
        <f t="shared" si="2"/>
        <v>8.6209149221451309</v>
      </c>
      <c r="D74" s="29">
        <v>2</v>
      </c>
      <c r="E74" s="2">
        <v>1311957</v>
      </c>
      <c r="F74" s="14">
        <v>19.6338408119218</v>
      </c>
      <c r="G74" s="9" t="s">
        <v>12</v>
      </c>
      <c r="H74" s="9">
        <v>3998229</v>
      </c>
      <c r="I74" s="22">
        <v>1.85012830238068</v>
      </c>
      <c r="J74" s="22">
        <v>2.88390886356013</v>
      </c>
    </row>
    <row r="75" spans="1:12" x14ac:dyDescent="0.2">
      <c r="A75" s="49" t="s">
        <v>94</v>
      </c>
      <c r="B75" s="2">
        <v>449595</v>
      </c>
      <c r="C75">
        <f t="shared" si="2"/>
        <v>6.7287244749748103</v>
      </c>
      <c r="D75" s="57">
        <v>1</v>
      </c>
      <c r="E75" s="58">
        <v>5351499</v>
      </c>
      <c r="F75" s="43">
        <v>80.086831711068896</v>
      </c>
      <c r="G75" s="35" t="s">
        <v>13</v>
      </c>
      <c r="H75" s="35">
        <v>36706</v>
      </c>
      <c r="I75" s="24">
        <v>1.6985222574090901E-2</v>
      </c>
      <c r="J75" s="24">
        <v>2.01280355134831</v>
      </c>
    </row>
    <row r="76" spans="1:12" x14ac:dyDescent="0.2">
      <c r="A76" s="49" t="s">
        <v>95</v>
      </c>
      <c r="B76" s="2">
        <v>348174</v>
      </c>
      <c r="C76">
        <f t="shared" si="2"/>
        <v>5.2108384553873597</v>
      </c>
      <c r="D76" s="59" t="s">
        <v>122</v>
      </c>
      <c r="E76">
        <v>6682121</v>
      </c>
      <c r="J76" s="3"/>
    </row>
    <row r="77" spans="1:12" x14ac:dyDescent="0.2">
      <c r="A77" s="49" t="s">
        <v>96</v>
      </c>
      <c r="B77" s="2">
        <v>270668</v>
      </c>
      <c r="C77">
        <f t="shared" si="2"/>
        <v>4.0508688846461398</v>
      </c>
      <c r="D77" s="52" t="s">
        <v>123</v>
      </c>
      <c r="E77">
        <v>72432</v>
      </c>
      <c r="J77" s="3"/>
    </row>
    <row r="78" spans="1:12" x14ac:dyDescent="0.2">
      <c r="A78" s="49" t="s">
        <v>97</v>
      </c>
      <c r="B78" s="2">
        <v>209116</v>
      </c>
      <c r="C78">
        <f t="shared" si="2"/>
        <v>3.1296699191691002</v>
      </c>
      <c r="D78" s="52" t="s">
        <v>124</v>
      </c>
      <c r="E78" s="3">
        <v>184</v>
      </c>
      <c r="F78">
        <v>3019</v>
      </c>
      <c r="G78" s="3"/>
      <c r="H78" s="3"/>
      <c r="I78" s="3"/>
      <c r="J78" s="3"/>
    </row>
    <row r="79" spans="1:12" x14ac:dyDescent="0.2">
      <c r="A79" s="49" t="s">
        <v>98</v>
      </c>
      <c r="B79" s="2">
        <v>160085</v>
      </c>
      <c r="C79">
        <f t="shared" si="2"/>
        <v>2.3958626265335301</v>
      </c>
      <c r="D79" s="60" t="s">
        <v>14</v>
      </c>
      <c r="E79" s="61">
        <v>216105503</v>
      </c>
      <c r="F79" s="3"/>
      <c r="G79" s="3"/>
      <c r="H79" s="3"/>
      <c r="I79" s="3"/>
      <c r="J79" s="3"/>
    </row>
    <row r="80" spans="1:12" x14ac:dyDescent="0.2">
      <c r="A80" s="49" t="s">
        <v>99</v>
      </c>
      <c r="B80" s="2">
        <v>123376</v>
      </c>
      <c r="C80">
        <f t="shared" si="2"/>
        <v>1.84646873480464</v>
      </c>
      <c r="D80" s="20" t="s">
        <v>52</v>
      </c>
      <c r="E80" s="9" t="s">
        <v>53</v>
      </c>
      <c r="G80" s="3"/>
      <c r="H80" s="3"/>
      <c r="I80" s="3"/>
      <c r="J80" s="3"/>
    </row>
    <row r="81" spans="1:10" x14ac:dyDescent="0.2">
      <c r="A81" s="50" t="s">
        <v>100</v>
      </c>
      <c r="B81" s="2">
        <v>93593</v>
      </c>
      <c r="C81">
        <f t="shared" si="2"/>
        <v>1.4007306793587899</v>
      </c>
      <c r="D81" s="22">
        <v>1</v>
      </c>
      <c r="E81" s="9">
        <v>13313827</v>
      </c>
      <c r="G81" s="9"/>
      <c r="H81" s="9"/>
      <c r="I81" s="9"/>
      <c r="J81" s="3"/>
    </row>
    <row r="82" spans="1:10" x14ac:dyDescent="0.2">
      <c r="A82" s="51" t="s">
        <v>101</v>
      </c>
      <c r="B82" s="2">
        <v>70022</v>
      </c>
      <c r="C82">
        <f t="shared" si="2"/>
        <v>1.04796260008827</v>
      </c>
      <c r="D82" s="22">
        <v>10</v>
      </c>
      <c r="E82" s="9">
        <v>498465</v>
      </c>
      <c r="G82" s="3"/>
      <c r="H82" s="3"/>
      <c r="I82" s="3"/>
      <c r="J82" s="3"/>
    </row>
    <row r="83" spans="1:10" x14ac:dyDescent="0.2">
      <c r="A83" s="49" t="s">
        <v>102</v>
      </c>
      <c r="B83" s="2">
        <v>52580</v>
      </c>
      <c r="C83">
        <f t="shared" si="2"/>
        <v>0.78692230317102196</v>
      </c>
      <c r="D83" s="22">
        <v>100</v>
      </c>
      <c r="E83" s="9">
        <v>1365</v>
      </c>
      <c r="G83" s="3"/>
      <c r="H83" s="3"/>
      <c r="I83" s="3"/>
      <c r="J83" s="3"/>
    </row>
    <row r="84" spans="1:10" x14ac:dyDescent="0.2">
      <c r="A84" s="49" t="s">
        <v>103</v>
      </c>
      <c r="B84" s="2">
        <v>38952</v>
      </c>
      <c r="C84">
        <f t="shared" si="2"/>
        <v>0.58296305730539399</v>
      </c>
      <c r="D84" s="22">
        <v>101</v>
      </c>
      <c r="E84" s="9">
        <v>1319</v>
      </c>
      <c r="G84" s="3"/>
      <c r="H84" s="3"/>
      <c r="I84" s="3"/>
      <c r="J84" s="3"/>
    </row>
    <row r="85" spans="1:10" x14ac:dyDescent="0.2">
      <c r="A85" s="49" t="s">
        <v>104</v>
      </c>
      <c r="B85" s="2">
        <v>29259</v>
      </c>
      <c r="C85">
        <f t="shared" si="2"/>
        <v>0.43789577155726406</v>
      </c>
      <c r="D85" s="22">
        <v>102</v>
      </c>
      <c r="E85" s="9">
        <v>1272</v>
      </c>
      <c r="G85" s="3"/>
      <c r="H85" s="3"/>
      <c r="I85" s="3"/>
      <c r="J85" s="3"/>
    </row>
    <row r="86" spans="1:10" x14ac:dyDescent="0.2">
      <c r="A86" s="49" t="s">
        <v>105</v>
      </c>
      <c r="B86" s="2">
        <v>22230</v>
      </c>
      <c r="C86">
        <f t="shared" si="2"/>
        <v>0.33269841763963104</v>
      </c>
      <c r="D86" s="22">
        <v>103</v>
      </c>
      <c r="E86" s="9">
        <v>1247</v>
      </c>
      <c r="G86" s="3"/>
      <c r="H86" s="3"/>
      <c r="I86" s="3"/>
      <c r="J86" s="3"/>
    </row>
    <row r="87" spans="1:10" x14ac:dyDescent="0.2">
      <c r="A87" s="49" t="s">
        <v>106</v>
      </c>
      <c r="B87" s="2">
        <v>16869</v>
      </c>
      <c r="C87">
        <f t="shared" si="2"/>
        <v>0.25246466968794096</v>
      </c>
      <c r="D87" s="22">
        <v>104</v>
      </c>
      <c r="E87" s="9">
        <v>1220</v>
      </c>
      <c r="G87" s="3"/>
      <c r="H87" s="3"/>
      <c r="I87" s="3"/>
      <c r="J87" s="3"/>
    </row>
    <row r="88" spans="1:10" x14ac:dyDescent="0.2">
      <c r="A88" s="49" t="s">
        <v>107</v>
      </c>
      <c r="B88" s="2">
        <v>12926</v>
      </c>
      <c r="C88">
        <f t="shared" si="2"/>
        <v>0.19345298004542799</v>
      </c>
      <c r="D88" s="22">
        <v>105</v>
      </c>
      <c r="E88" s="9">
        <v>1164</v>
      </c>
      <c r="G88" s="3"/>
      <c r="H88" s="3"/>
      <c r="I88" s="3"/>
      <c r="J88" s="3"/>
    </row>
    <row r="89" spans="1:10" x14ac:dyDescent="0.2">
      <c r="A89" s="49" t="s">
        <v>108</v>
      </c>
      <c r="B89" s="2">
        <v>9927</v>
      </c>
      <c r="C89">
        <f t="shared" si="2"/>
        <v>0.148569374354864</v>
      </c>
      <c r="D89" s="22">
        <v>106</v>
      </c>
      <c r="E89" s="9">
        <v>1081</v>
      </c>
      <c r="G89" s="3"/>
      <c r="H89" s="3"/>
      <c r="I89" s="3"/>
      <c r="J89" s="3"/>
    </row>
    <row r="90" spans="1:10" x14ac:dyDescent="0.2">
      <c r="A90" s="49" t="s">
        <v>109</v>
      </c>
      <c r="B90" s="2">
        <v>7773</v>
      </c>
      <c r="C90">
        <f t="shared" si="2"/>
        <v>0.116332199744168</v>
      </c>
      <c r="D90" s="22">
        <v>107</v>
      </c>
      <c r="E90" s="9">
        <v>957</v>
      </c>
      <c r="G90" s="3"/>
      <c r="H90" s="3"/>
      <c r="I90" s="3"/>
      <c r="J90" s="3"/>
    </row>
    <row r="91" spans="1:10" x14ac:dyDescent="0.2">
      <c r="A91" s="49" t="s">
        <v>110</v>
      </c>
      <c r="B91" s="2">
        <v>5917</v>
      </c>
      <c r="C91">
        <f t="shared" si="2"/>
        <v>8.8554949940337302E-2</v>
      </c>
      <c r="D91" s="22">
        <v>108</v>
      </c>
      <c r="E91" s="9">
        <v>996</v>
      </c>
      <c r="G91" s="3"/>
      <c r="H91" s="3"/>
      <c r="I91" s="3"/>
      <c r="J91" s="3"/>
    </row>
    <row r="92" spans="1:10" x14ac:dyDescent="0.2">
      <c r="A92" s="49" t="s">
        <v>111</v>
      </c>
      <c r="B92" s="2">
        <v>4782</v>
      </c>
      <c r="C92">
        <f t="shared" si="2"/>
        <v>7.1568323578619711E-2</v>
      </c>
      <c r="D92" s="22">
        <v>109</v>
      </c>
      <c r="E92" s="9">
        <v>982</v>
      </c>
      <c r="G92" s="3"/>
      <c r="H92" s="3"/>
      <c r="I92" s="3"/>
      <c r="J92" s="3"/>
    </row>
    <row r="93" spans="1:10" x14ac:dyDescent="0.2">
      <c r="A93" s="49" t="s">
        <v>112</v>
      </c>
      <c r="B93" s="2">
        <v>3823</v>
      </c>
      <c r="C93">
        <f t="shared" si="2"/>
        <v>5.7215746767265395E-2</v>
      </c>
      <c r="D93" s="22">
        <v>11</v>
      </c>
      <c r="E93" s="9">
        <v>442393</v>
      </c>
      <c r="G93" s="3"/>
      <c r="H93" s="3"/>
      <c r="I93" s="3"/>
      <c r="J93" s="3"/>
    </row>
    <row r="94" spans="1:10" x14ac:dyDescent="0.2">
      <c r="A94" s="49" t="s">
        <v>113</v>
      </c>
      <c r="B94" s="2">
        <v>2948</v>
      </c>
      <c r="C94">
        <f t="shared" si="2"/>
        <v>4.4120329968584504E-2</v>
      </c>
      <c r="D94" s="22">
        <v>110</v>
      </c>
      <c r="E94" s="9">
        <v>948</v>
      </c>
      <c r="G94" s="3"/>
      <c r="H94" s="3"/>
      <c r="I94" s="3"/>
      <c r="J94" s="3"/>
    </row>
    <row r="95" spans="1:10" x14ac:dyDescent="0.2">
      <c r="A95" s="49" t="s">
        <v>114</v>
      </c>
      <c r="B95" s="2">
        <v>2283</v>
      </c>
      <c r="C95">
        <f t="shared" si="2"/>
        <v>3.4167813201587002E-2</v>
      </c>
      <c r="D95" s="22">
        <v>111</v>
      </c>
      <c r="E95" s="9">
        <v>865</v>
      </c>
      <c r="G95" s="3"/>
      <c r="H95" s="3"/>
      <c r="I95" s="3"/>
      <c r="J95" s="3"/>
    </row>
    <row r="96" spans="1:10" x14ac:dyDescent="0.2">
      <c r="A96" s="49" t="s">
        <v>115</v>
      </c>
      <c r="B96" s="2">
        <v>1848</v>
      </c>
      <c r="C96">
        <f t="shared" si="2"/>
        <v>2.7657520278814098E-2</v>
      </c>
      <c r="D96" s="22">
        <v>112</v>
      </c>
      <c r="E96" s="9">
        <v>892</v>
      </c>
      <c r="G96" s="3"/>
      <c r="H96" s="3"/>
      <c r="I96" s="3"/>
      <c r="J96" s="3"/>
    </row>
    <row r="97" spans="1:10" x14ac:dyDescent="0.2">
      <c r="A97" s="49" t="s">
        <v>116</v>
      </c>
      <c r="B97" s="2">
        <v>1463</v>
      </c>
      <c r="C97">
        <f t="shared" si="2"/>
        <v>2.1895536887394498E-2</v>
      </c>
      <c r="D97" s="22">
        <v>113</v>
      </c>
      <c r="E97" s="9">
        <v>819</v>
      </c>
      <c r="G97" s="3"/>
      <c r="H97" s="3"/>
      <c r="I97" s="3"/>
      <c r="J97" s="3"/>
    </row>
    <row r="98" spans="1:10" x14ac:dyDescent="0.2">
      <c r="A98" s="49" t="s">
        <v>117</v>
      </c>
      <c r="B98" s="2">
        <v>1278</v>
      </c>
      <c r="C98">
        <f t="shared" si="2"/>
        <v>1.9126791621387699E-2</v>
      </c>
      <c r="D98" s="22">
        <v>114</v>
      </c>
      <c r="E98" s="9">
        <v>798</v>
      </c>
      <c r="G98" s="3"/>
      <c r="H98" s="3"/>
      <c r="I98" s="3"/>
      <c r="J98" s="3"/>
    </row>
    <row r="99" spans="1:10" x14ac:dyDescent="0.2">
      <c r="A99" s="49" t="s">
        <v>118</v>
      </c>
      <c r="B99" s="2">
        <v>1012</v>
      </c>
      <c r="C99">
        <f t="shared" si="2"/>
        <v>1.5145784914588701E-2</v>
      </c>
      <c r="D99" s="22">
        <v>115</v>
      </c>
      <c r="E99" s="9">
        <v>744</v>
      </c>
      <c r="G99" s="3"/>
      <c r="H99" s="3"/>
      <c r="I99" s="3"/>
      <c r="J99" s="3"/>
    </row>
    <row r="100" spans="1:10" ht="15" customHeight="1" x14ac:dyDescent="0.2">
      <c r="A100" s="52" t="s">
        <v>119</v>
      </c>
      <c r="B100" s="2">
        <v>791</v>
      </c>
      <c r="C100">
        <f t="shared" si="2"/>
        <v>1.1838256786007599E-2</v>
      </c>
      <c r="D100" s="22">
        <v>116</v>
      </c>
      <c r="E100" s="65">
        <v>744</v>
      </c>
    </row>
    <row r="101" spans="1:10" x14ac:dyDescent="0.2">
      <c r="A101" s="52" t="s">
        <v>120</v>
      </c>
      <c r="B101" s="2">
        <v>3834</v>
      </c>
      <c r="C101">
        <f t="shared" si="2"/>
        <v>5.73803748641631E-2</v>
      </c>
      <c r="D101" s="66" t="s">
        <v>121</v>
      </c>
      <c r="E101" s="67">
        <f>SUM(E81:E100)</f>
        <v>14272098</v>
      </c>
    </row>
    <row r="102" spans="1:10" ht="15" thickBot="1" x14ac:dyDescent="0.25">
      <c r="A102" s="63" t="s">
        <v>121</v>
      </c>
      <c r="B102" s="46">
        <f>SUM(B71:B101)</f>
        <v>6681727</v>
      </c>
    </row>
    <row r="103" spans="1:10" ht="15.75" thickTop="1" thickBot="1" x14ac:dyDescent="0.25">
      <c r="A103" s="80" t="s">
        <v>126</v>
      </c>
      <c r="B103" s="80"/>
      <c r="C103" s="76"/>
      <c r="D103" s="81"/>
      <c r="E103" s="81"/>
      <c r="F103" s="81"/>
      <c r="G103" s="80"/>
      <c r="H103" s="80"/>
      <c r="I103" s="80"/>
    </row>
    <row r="104" spans="1:10" ht="15" thickTop="1" x14ac:dyDescent="0.2">
      <c r="A104" s="47" t="s">
        <v>8</v>
      </c>
      <c r="B104" s="48" t="s">
        <v>1</v>
      </c>
      <c r="C104" s="9" t="s">
        <v>9</v>
      </c>
      <c r="D104" s="47" t="s">
        <v>2</v>
      </c>
      <c r="E104" s="53" t="s">
        <v>1</v>
      </c>
      <c r="F104" s="54" t="s">
        <v>9</v>
      </c>
      <c r="G104" s="55" t="s">
        <v>3</v>
      </c>
      <c r="H104" s="55" t="s">
        <v>4</v>
      </c>
      <c r="I104" s="20" t="s">
        <v>9</v>
      </c>
    </row>
    <row r="105" spans="1:10" x14ac:dyDescent="0.2">
      <c r="A105" s="65" t="s">
        <v>91</v>
      </c>
      <c r="B105" s="65">
        <v>3270064</v>
      </c>
      <c r="C105">
        <f>IMDIV(B105,6667849)*100</f>
        <v>49.042262354771395</v>
      </c>
      <c r="D105" s="11" t="s">
        <v>16</v>
      </c>
      <c r="E105" s="10">
        <v>6682121</v>
      </c>
      <c r="F105" s="10" t="s">
        <v>90</v>
      </c>
      <c r="G105" s="10" t="s">
        <v>17</v>
      </c>
      <c r="H105" s="10">
        <v>108084491</v>
      </c>
      <c r="I105" s="10" t="s">
        <v>90</v>
      </c>
    </row>
    <row r="106" spans="1:10" x14ac:dyDescent="0.2">
      <c r="A106" s="71">
        <v>43758</v>
      </c>
      <c r="B106" s="65">
        <v>1400823</v>
      </c>
      <c r="C106">
        <f t="shared" ref="C106:C135" si="3">IMDIV(B106,6667849)*100</f>
        <v>21.008619121398802</v>
      </c>
      <c r="D106" s="9">
        <v>4</v>
      </c>
      <c r="E106" s="9">
        <v>42</v>
      </c>
      <c r="F106" s="72">
        <v>6.2854294317627596E-4</v>
      </c>
      <c r="G106" s="9" t="s">
        <v>10</v>
      </c>
      <c r="H106" s="9">
        <v>103673556</v>
      </c>
      <c r="I106" s="9">
        <v>95.918993595482604</v>
      </c>
      <c r="J106" s="22">
        <v>89.5811693259745</v>
      </c>
    </row>
    <row r="107" spans="1:10" x14ac:dyDescent="0.2">
      <c r="A107" s="65" t="s">
        <v>92</v>
      </c>
      <c r="B107" s="65">
        <v>871961</v>
      </c>
      <c r="C107">
        <f t="shared" si="3"/>
        <v>13.077095777063899</v>
      </c>
      <c r="D107" s="9">
        <v>3</v>
      </c>
      <c r="E107" s="9">
        <v>18623</v>
      </c>
      <c r="F107" s="9">
        <v>0.278698934065994</v>
      </c>
      <c r="G107" s="9" t="s">
        <v>11</v>
      </c>
      <c r="H107" s="9">
        <v>376000</v>
      </c>
      <c r="I107" s="9">
        <v>0.347875996381386</v>
      </c>
      <c r="J107" s="22">
        <v>5.5221182591169704</v>
      </c>
    </row>
    <row r="108" spans="1:10" x14ac:dyDescent="0.2">
      <c r="A108" s="65" t="s">
        <v>93</v>
      </c>
      <c r="B108" s="65">
        <v>530581</v>
      </c>
      <c r="C108">
        <f t="shared" si="3"/>
        <v>7.957303772176</v>
      </c>
      <c r="D108" s="9">
        <v>2</v>
      </c>
      <c r="E108" s="9">
        <v>1311957</v>
      </c>
      <c r="F108" s="9">
        <v>19.6338408119218</v>
      </c>
      <c r="G108" s="9" t="s">
        <v>12</v>
      </c>
      <c r="H108" s="9">
        <v>3998229</v>
      </c>
      <c r="I108" s="9">
        <v>3.6991699391913602</v>
      </c>
      <c r="J108" s="22">
        <v>2.88390886356013</v>
      </c>
    </row>
    <row r="109" spans="1:10" x14ac:dyDescent="0.2">
      <c r="A109" s="65" t="s">
        <v>94</v>
      </c>
      <c r="B109" s="65">
        <v>308485</v>
      </c>
      <c r="C109">
        <f t="shared" si="3"/>
        <v>4.6264544982947298</v>
      </c>
      <c r="D109" s="35">
        <v>1</v>
      </c>
      <c r="E109" s="35">
        <v>5351499</v>
      </c>
      <c r="F109" s="35">
        <v>80.086831711068896</v>
      </c>
      <c r="G109" s="35" t="s">
        <v>13</v>
      </c>
      <c r="H109" s="35">
        <v>36706</v>
      </c>
      <c r="I109" s="35">
        <v>3.3960468944614797E-2</v>
      </c>
      <c r="J109" s="24">
        <v>2.01280355134831</v>
      </c>
    </row>
    <row r="110" spans="1:10" x14ac:dyDescent="0.2">
      <c r="A110" s="65" t="s">
        <v>95</v>
      </c>
      <c r="B110" s="65">
        <v>165954</v>
      </c>
      <c r="C110">
        <f t="shared" si="3"/>
        <v>2.4888685991539399</v>
      </c>
      <c r="D110" s="55" t="s">
        <v>122</v>
      </c>
      <c r="E110" s="55">
        <v>6682121</v>
      </c>
    </row>
    <row r="111" spans="1:10" x14ac:dyDescent="0.2">
      <c r="A111" s="65" t="s">
        <v>96</v>
      </c>
      <c r="B111" s="65">
        <v>80075</v>
      </c>
      <c r="C111">
        <f t="shared" si="3"/>
        <v>1.20091201825356</v>
      </c>
      <c r="D111" s="9" t="s">
        <v>123</v>
      </c>
      <c r="E111" s="9">
        <v>72429</v>
      </c>
    </row>
    <row r="112" spans="1:10" x14ac:dyDescent="0.2">
      <c r="A112" s="65" t="s">
        <v>97</v>
      </c>
      <c r="B112" s="65">
        <v>26240</v>
      </c>
      <c r="C112">
        <f t="shared" si="3"/>
        <v>0.393530207417714</v>
      </c>
      <c r="D112" s="9" t="s">
        <v>124</v>
      </c>
      <c r="E112" s="9">
        <v>184</v>
      </c>
    </row>
    <row r="113" spans="1:11" x14ac:dyDescent="0.2">
      <c r="A113" s="65" t="s">
        <v>98</v>
      </c>
      <c r="B113" s="65">
        <v>5917</v>
      </c>
      <c r="C113">
        <f t="shared" si="3"/>
        <v>8.8739262091867999E-2</v>
      </c>
      <c r="D113" s="35" t="s">
        <v>14</v>
      </c>
      <c r="E113" s="35">
        <v>108084491</v>
      </c>
    </row>
    <row r="114" spans="1:11" x14ac:dyDescent="0.2">
      <c r="A114" s="65" t="s">
        <v>99</v>
      </c>
      <c r="B114" s="65">
        <v>4682</v>
      </c>
      <c r="C114">
        <f t="shared" si="3"/>
        <v>7.0217546918054097E-2</v>
      </c>
      <c r="D114" s="65" t="s">
        <v>52</v>
      </c>
      <c r="E114" s="65" t="s">
        <v>53</v>
      </c>
    </row>
    <row r="115" spans="1:11" x14ac:dyDescent="0.2">
      <c r="A115" s="65" t="s">
        <v>100</v>
      </c>
      <c r="B115" s="65">
        <v>1721</v>
      </c>
      <c r="C115">
        <f t="shared" si="3"/>
        <v>2.58104225215658E-2</v>
      </c>
      <c r="D115" s="65">
        <v>1</v>
      </c>
      <c r="E115" s="65">
        <v>16956311</v>
      </c>
    </row>
    <row r="116" spans="1:11" x14ac:dyDescent="0.2">
      <c r="A116" s="65" t="s">
        <v>101</v>
      </c>
      <c r="B116" s="65">
        <v>657</v>
      </c>
      <c r="C116">
        <f t="shared" si="3"/>
        <v>9.853252525664569E-3</v>
      </c>
      <c r="D116" s="65">
        <v>10</v>
      </c>
      <c r="E116" s="65">
        <v>355471</v>
      </c>
    </row>
    <row r="117" spans="1:11" x14ac:dyDescent="0.2">
      <c r="A117" s="65" t="s">
        <v>102</v>
      </c>
      <c r="B117" s="65">
        <v>233</v>
      </c>
      <c r="C117">
        <f t="shared" si="3"/>
        <v>3.4943802716588201E-3</v>
      </c>
      <c r="D117" s="65">
        <v>100</v>
      </c>
      <c r="E117" s="65">
        <v>1</v>
      </c>
    </row>
    <row r="118" spans="1:11" x14ac:dyDescent="0.2">
      <c r="A118" s="65" t="s">
        <v>103</v>
      </c>
      <c r="B118" s="65">
        <v>108</v>
      </c>
      <c r="C118">
        <f t="shared" si="3"/>
        <v>1.6197127439448599E-3</v>
      </c>
      <c r="D118" s="65">
        <v>101</v>
      </c>
      <c r="E118" s="65">
        <v>5</v>
      </c>
    </row>
    <row r="119" spans="1:11" x14ac:dyDescent="0.2">
      <c r="A119" s="65" t="s">
        <v>104</v>
      </c>
      <c r="B119" s="65">
        <v>58</v>
      </c>
      <c r="C119">
        <f t="shared" si="3"/>
        <v>8.6984573285927701E-4</v>
      </c>
      <c r="D119" s="65">
        <v>102</v>
      </c>
      <c r="E119" s="65">
        <v>1</v>
      </c>
    </row>
    <row r="120" spans="1:11" x14ac:dyDescent="0.2">
      <c r="A120" s="65" t="s">
        <v>105</v>
      </c>
      <c r="B120" s="65">
        <v>33</v>
      </c>
      <c r="C120">
        <f t="shared" si="3"/>
        <v>4.9491222731648499E-4</v>
      </c>
      <c r="D120" s="65">
        <v>104</v>
      </c>
      <c r="E120" s="65">
        <v>4</v>
      </c>
    </row>
    <row r="121" spans="1:11" x14ac:dyDescent="0.2">
      <c r="A121" s="65" t="s">
        <v>106</v>
      </c>
      <c r="B121" s="65">
        <v>31</v>
      </c>
      <c r="C121">
        <f t="shared" si="3"/>
        <v>4.6491754687306199E-4</v>
      </c>
      <c r="D121" s="65">
        <v>105</v>
      </c>
      <c r="E121" s="65">
        <v>1</v>
      </c>
    </row>
    <row r="122" spans="1:11" x14ac:dyDescent="0.2">
      <c r="A122" s="65" t="s">
        <v>107</v>
      </c>
      <c r="B122" s="65">
        <v>25</v>
      </c>
      <c r="C122">
        <f t="shared" si="3"/>
        <v>3.7493350554279196E-4</v>
      </c>
      <c r="D122" s="65">
        <v>106</v>
      </c>
      <c r="E122" s="68">
        <v>5</v>
      </c>
    </row>
    <row r="123" spans="1:11" x14ac:dyDescent="0.2">
      <c r="A123" s="65" t="s">
        <v>108</v>
      </c>
      <c r="B123" s="65">
        <v>19</v>
      </c>
      <c r="C123">
        <f t="shared" si="3"/>
        <v>2.8494946421252199E-4</v>
      </c>
      <c r="D123" s="65">
        <v>107</v>
      </c>
      <c r="E123" s="65">
        <v>1</v>
      </c>
      <c r="K123">
        <v>8</v>
      </c>
    </row>
    <row r="124" spans="1:11" x14ac:dyDescent="0.2">
      <c r="A124" s="65" t="s">
        <v>109</v>
      </c>
      <c r="B124" s="65">
        <v>16</v>
      </c>
      <c r="C124">
        <f t="shared" si="3"/>
        <v>2.39957443547387E-4</v>
      </c>
      <c r="D124" s="65">
        <v>109</v>
      </c>
      <c r="E124" s="65">
        <v>3</v>
      </c>
      <c r="K124">
        <v>2</v>
      </c>
    </row>
    <row r="125" spans="1:11" x14ac:dyDescent="0.2">
      <c r="A125" s="65" t="s">
        <v>110</v>
      </c>
      <c r="B125" s="65">
        <v>15</v>
      </c>
      <c r="C125">
        <f t="shared" si="3"/>
        <v>2.2496010332567499E-4</v>
      </c>
      <c r="D125" s="65">
        <v>11</v>
      </c>
      <c r="E125" s="65">
        <v>309455</v>
      </c>
    </row>
    <row r="126" spans="1:11" x14ac:dyDescent="0.2">
      <c r="A126" s="65" t="s">
        <v>111</v>
      </c>
      <c r="B126" s="65">
        <v>14</v>
      </c>
      <c r="C126">
        <f t="shared" si="3"/>
        <v>2.0996276310396297E-4</v>
      </c>
      <c r="D126" s="65">
        <v>111</v>
      </c>
      <c r="E126" s="65">
        <v>1</v>
      </c>
    </row>
    <row r="127" spans="1:11" x14ac:dyDescent="0.2">
      <c r="A127" s="65" t="s">
        <v>112</v>
      </c>
      <c r="B127" s="65">
        <v>8</v>
      </c>
      <c r="C127">
        <f t="shared" si="3"/>
        <v>1.1997872177369299E-4</v>
      </c>
      <c r="D127" s="65">
        <v>113</v>
      </c>
      <c r="E127" s="65">
        <v>2</v>
      </c>
    </row>
    <row r="128" spans="1:11" x14ac:dyDescent="0.2">
      <c r="A128" s="65" t="s">
        <v>113</v>
      </c>
      <c r="B128" s="65">
        <v>9</v>
      </c>
      <c r="C128">
        <f t="shared" si="3"/>
        <v>1.3497606199540499E-4</v>
      </c>
      <c r="D128" s="65">
        <v>114</v>
      </c>
      <c r="E128" s="65">
        <v>1</v>
      </c>
    </row>
    <row r="129" spans="1:13" x14ac:dyDescent="0.2">
      <c r="A129" s="65" t="s">
        <v>114</v>
      </c>
      <c r="B129" s="65">
        <v>7</v>
      </c>
      <c r="C129">
        <f t="shared" si="3"/>
        <v>1.04981381551982E-4</v>
      </c>
      <c r="D129" s="65">
        <v>115</v>
      </c>
      <c r="E129" s="65">
        <v>1</v>
      </c>
    </row>
    <row r="130" spans="1:13" x14ac:dyDescent="0.2">
      <c r="A130" s="65" t="s">
        <v>115</v>
      </c>
      <c r="B130" s="65">
        <v>5</v>
      </c>
      <c r="C130">
        <f t="shared" si="3"/>
        <v>7.4986701108558393E-5</v>
      </c>
      <c r="D130" s="65">
        <v>116</v>
      </c>
      <c r="E130" s="65">
        <v>2</v>
      </c>
    </row>
    <row r="131" spans="1:13" x14ac:dyDescent="0.2">
      <c r="A131" s="65" t="s">
        <v>116</v>
      </c>
      <c r="B131" s="65">
        <v>8</v>
      </c>
      <c r="C131">
        <f t="shared" si="3"/>
        <v>1.1997872177369299E-4</v>
      </c>
      <c r="D131" s="65">
        <v>117</v>
      </c>
      <c r="E131" s="65">
        <v>1</v>
      </c>
    </row>
    <row r="132" spans="1:13" x14ac:dyDescent="0.2">
      <c r="A132" s="65" t="s">
        <v>117</v>
      </c>
      <c r="B132" s="65">
        <v>7</v>
      </c>
      <c r="C132">
        <f t="shared" si="3"/>
        <v>1.04981381551982E-4</v>
      </c>
      <c r="D132" s="65">
        <v>118</v>
      </c>
      <c r="E132" s="65">
        <v>2</v>
      </c>
    </row>
    <row r="133" spans="1:13" x14ac:dyDescent="0.2">
      <c r="A133" s="65" t="s">
        <v>118</v>
      </c>
      <c r="B133" s="65">
        <v>3</v>
      </c>
      <c r="C133">
        <f t="shared" si="3"/>
        <v>4.4992020665135001E-5</v>
      </c>
      <c r="D133" s="65">
        <v>12</v>
      </c>
      <c r="E133" s="65">
        <v>269567</v>
      </c>
    </row>
    <row r="134" spans="1:13" x14ac:dyDescent="0.2">
      <c r="A134" s="65" t="s">
        <v>119</v>
      </c>
      <c r="B134" s="65">
        <v>6</v>
      </c>
      <c r="C134">
        <f t="shared" si="3"/>
        <v>8.9984041330270096E-5</v>
      </c>
      <c r="D134" s="65">
        <v>121</v>
      </c>
      <c r="E134" s="65">
        <v>1</v>
      </c>
    </row>
    <row r="135" spans="1:13" x14ac:dyDescent="0.2">
      <c r="A135" s="65" t="s">
        <v>120</v>
      </c>
      <c r="B135" s="65">
        <v>84</v>
      </c>
      <c r="C135">
        <f t="shared" si="3"/>
        <v>1.25977657862378E-3</v>
      </c>
    </row>
    <row r="136" spans="1:13" x14ac:dyDescent="0.2">
      <c r="A136" s="69" t="s">
        <v>121</v>
      </c>
      <c r="B136" s="70">
        <f>SUM(B105:B135)</f>
        <v>6667849</v>
      </c>
    </row>
    <row r="137" spans="1:13" x14ac:dyDescent="0.2">
      <c r="A137" s="65"/>
      <c r="B137" s="65"/>
    </row>
    <row r="138" spans="1:13" ht="15" thickBot="1" x14ac:dyDescent="0.25"/>
    <row r="139" spans="1:13" ht="15.75" thickTop="1" thickBot="1" x14ac:dyDescent="0.25">
      <c r="A139" s="80" t="s">
        <v>131</v>
      </c>
      <c r="B139" s="80"/>
      <c r="C139" s="76"/>
      <c r="D139" s="81"/>
      <c r="E139" s="81"/>
      <c r="F139" s="81"/>
      <c r="G139" s="80"/>
      <c r="H139" s="80"/>
      <c r="I139" s="80"/>
    </row>
    <row r="140" spans="1:13" ht="15" thickTop="1" x14ac:dyDescent="0.2">
      <c r="A140" s="47" t="s">
        <v>8</v>
      </c>
      <c r="B140" s="48" t="s">
        <v>1</v>
      </c>
      <c r="C140" s="9" t="s">
        <v>9</v>
      </c>
      <c r="D140" s="47" t="s">
        <v>2</v>
      </c>
      <c r="E140" s="53" t="s">
        <v>1</v>
      </c>
      <c r="F140" s="54" t="s">
        <v>9</v>
      </c>
      <c r="G140" s="55" t="s">
        <v>3</v>
      </c>
      <c r="H140" s="55" t="s">
        <v>4</v>
      </c>
      <c r="I140" s="20" t="s">
        <v>9</v>
      </c>
      <c r="K140" s="65" t="s">
        <v>127</v>
      </c>
      <c r="L140" s="65"/>
      <c r="M140" s="65"/>
    </row>
    <row r="141" spans="1:13" x14ac:dyDescent="0.2">
      <c r="A141" t="s">
        <v>91</v>
      </c>
      <c r="B141">
        <v>3286639</v>
      </c>
      <c r="C141">
        <f>IMDIV(B141,6678144)*100</f>
        <v>49.214856702700601</v>
      </c>
      <c r="D141" t="s">
        <v>16</v>
      </c>
      <c r="E141">
        <v>6699995</v>
      </c>
      <c r="F141" t="s">
        <v>90</v>
      </c>
      <c r="G141" t="s">
        <v>17</v>
      </c>
      <c r="H141">
        <v>108364169</v>
      </c>
      <c r="I141" t="s">
        <v>90</v>
      </c>
      <c r="K141" s="65" t="s">
        <v>128</v>
      </c>
      <c r="L141" s="65">
        <v>252868</v>
      </c>
      <c r="M141" s="65"/>
    </row>
    <row r="142" spans="1:13" x14ac:dyDescent="0.2">
      <c r="A142" s="74">
        <v>44124</v>
      </c>
      <c r="B142">
        <v>1394531</v>
      </c>
      <c r="C142">
        <f>IMDIV(B142,6678144)*100</f>
        <v>20.882014523795799</v>
      </c>
      <c r="D142">
        <v>4</v>
      </c>
      <c r="E142">
        <v>42</v>
      </c>
      <c r="F142" s="73">
        <v>6.2686613945234205E-4</v>
      </c>
      <c r="G142" t="s">
        <v>10</v>
      </c>
      <c r="H142">
        <v>104000219</v>
      </c>
      <c r="I142">
        <v>95.972884727238494</v>
      </c>
      <c r="K142" s="65" t="s">
        <v>123</v>
      </c>
      <c r="L142" s="65">
        <v>252868</v>
      </c>
    </row>
    <row r="143" spans="1:13" x14ac:dyDescent="0.2">
      <c r="A143" t="s">
        <v>92</v>
      </c>
      <c r="B143">
        <v>872458</v>
      </c>
      <c r="C143">
        <f t="shared" ref="C143:C171" si="4">IMDIV(B143,6678144)*100</f>
        <v>13.064378366204698</v>
      </c>
      <c r="D143">
        <v>3</v>
      </c>
      <c r="E143">
        <v>18535</v>
      </c>
      <c r="F143">
        <v>0.27664199749402701</v>
      </c>
      <c r="G143" t="s">
        <v>11</v>
      </c>
      <c r="H143">
        <v>373338</v>
      </c>
      <c r="I143">
        <v>0.344521628731356</v>
      </c>
      <c r="K143" s="65" t="s">
        <v>124</v>
      </c>
      <c r="L143" s="65">
        <v>4639</v>
      </c>
    </row>
    <row r="144" spans="1:13" x14ac:dyDescent="0.2">
      <c r="A144" t="s">
        <v>93</v>
      </c>
      <c r="B144">
        <v>533993</v>
      </c>
      <c r="C144">
        <f t="shared" si="4"/>
        <v>7.9961288645468001</v>
      </c>
      <c r="D144">
        <v>2</v>
      </c>
      <c r="E144">
        <v>1302826</v>
      </c>
      <c r="F144">
        <v>19.445178690431799</v>
      </c>
      <c r="G144" t="s">
        <v>12</v>
      </c>
      <c r="H144">
        <v>3953939</v>
      </c>
      <c r="I144">
        <v>3.64875127681734</v>
      </c>
      <c r="K144" s="65" t="s">
        <v>129</v>
      </c>
      <c r="L144" s="65">
        <v>5</v>
      </c>
      <c r="M144" s="65"/>
    </row>
    <row r="145" spans="1:9" x14ac:dyDescent="0.2">
      <c r="A145" t="s">
        <v>94</v>
      </c>
      <c r="B145">
        <v>310599</v>
      </c>
      <c r="C145">
        <f t="shared" si="4"/>
        <v>4.6509778764878398</v>
      </c>
      <c r="D145">
        <v>1</v>
      </c>
      <c r="E145">
        <v>5378592</v>
      </c>
      <c r="F145">
        <v>80.277552445934603</v>
      </c>
      <c r="G145" t="s">
        <v>13</v>
      </c>
      <c r="H145">
        <v>36673</v>
      </c>
      <c r="I145">
        <v>3.3842367212726897E-2</v>
      </c>
    </row>
    <row r="146" spans="1:9" x14ac:dyDescent="0.2">
      <c r="A146" t="s">
        <v>95</v>
      </c>
      <c r="B146">
        <v>145326</v>
      </c>
      <c r="C146">
        <f t="shared" si="4"/>
        <v>2.1761435512621499</v>
      </c>
    </row>
    <row r="147" spans="1:9" x14ac:dyDescent="0.2">
      <c r="A147" t="s">
        <v>96</v>
      </c>
      <c r="B147">
        <v>80076</v>
      </c>
      <c r="C147">
        <f t="shared" si="4"/>
        <v>1.1990756713242501</v>
      </c>
      <c r="D147" s="65" t="s">
        <v>122</v>
      </c>
      <c r="E147" s="65">
        <v>6699995</v>
      </c>
    </row>
    <row r="148" spans="1:9" x14ac:dyDescent="0.2">
      <c r="A148" t="s">
        <v>97</v>
      </c>
      <c r="B148">
        <v>33698</v>
      </c>
      <c r="C148">
        <f t="shared" si="4"/>
        <v>0.50460127843903901</v>
      </c>
      <c r="D148" s="65" t="s">
        <v>123</v>
      </c>
      <c r="E148" s="65">
        <v>72664</v>
      </c>
    </row>
    <row r="149" spans="1:9" x14ac:dyDescent="0.2">
      <c r="A149" t="s">
        <v>98</v>
      </c>
      <c r="B149">
        <v>12990</v>
      </c>
      <c r="C149">
        <f t="shared" si="4"/>
        <v>0.194515122764648</v>
      </c>
      <c r="D149" s="65" t="s">
        <v>124</v>
      </c>
      <c r="E149" s="65">
        <v>3352</v>
      </c>
    </row>
    <row r="150" spans="1:9" x14ac:dyDescent="0.2">
      <c r="A150" t="s">
        <v>99</v>
      </c>
      <c r="B150">
        <v>4687</v>
      </c>
      <c r="C150">
        <f t="shared" si="4"/>
        <v>7.0184170931324591E-2</v>
      </c>
      <c r="D150" s="65" t="s">
        <v>14</v>
      </c>
      <c r="E150" s="65">
        <v>108364169</v>
      </c>
    </row>
    <row r="151" spans="1:9" x14ac:dyDescent="0.2">
      <c r="A151" t="s">
        <v>100</v>
      </c>
      <c r="B151">
        <v>1795</v>
      </c>
      <c r="C151">
        <f t="shared" si="4"/>
        <v>2.6878725586031101E-2</v>
      </c>
    </row>
    <row r="152" spans="1:9" x14ac:dyDescent="0.2">
      <c r="A152" t="s">
        <v>101</v>
      </c>
      <c r="B152">
        <v>652</v>
      </c>
      <c r="C152">
        <f t="shared" si="4"/>
        <v>9.76319168918789E-3</v>
      </c>
    </row>
    <row r="153" spans="1:9" x14ac:dyDescent="0.2">
      <c r="A153" t="s">
        <v>102</v>
      </c>
      <c r="B153">
        <v>247</v>
      </c>
      <c r="C153">
        <f t="shared" si="4"/>
        <v>3.69863243440094E-3</v>
      </c>
    </row>
    <row r="154" spans="1:9" x14ac:dyDescent="0.2">
      <c r="A154" t="s">
        <v>103</v>
      </c>
      <c r="B154">
        <v>97</v>
      </c>
      <c r="C154">
        <f t="shared" si="4"/>
        <v>1.45249937707243E-3</v>
      </c>
    </row>
    <row r="155" spans="1:9" x14ac:dyDescent="0.2">
      <c r="A155" t="s">
        <v>104</v>
      </c>
      <c r="B155">
        <v>53</v>
      </c>
      <c r="C155">
        <f t="shared" si="4"/>
        <v>7.9363368025607095E-4</v>
      </c>
    </row>
    <row r="156" spans="1:9" x14ac:dyDescent="0.2">
      <c r="A156" t="s">
        <v>105</v>
      </c>
      <c r="B156">
        <v>41</v>
      </c>
      <c r="C156">
        <f t="shared" si="4"/>
        <v>6.1394303566979095E-4</v>
      </c>
    </row>
    <row r="157" spans="1:9" x14ac:dyDescent="0.2">
      <c r="A157" t="s">
        <v>106</v>
      </c>
      <c r="B157">
        <v>36</v>
      </c>
      <c r="C157">
        <f t="shared" si="4"/>
        <v>5.3907193375884099E-4</v>
      </c>
    </row>
    <row r="158" spans="1:9" x14ac:dyDescent="0.2">
      <c r="A158" t="s">
        <v>107</v>
      </c>
      <c r="B158">
        <v>22</v>
      </c>
      <c r="C158">
        <f t="shared" si="4"/>
        <v>3.2943284840818003E-4</v>
      </c>
    </row>
    <row r="159" spans="1:9" x14ac:dyDescent="0.2">
      <c r="A159" t="s">
        <v>108</v>
      </c>
      <c r="B159">
        <v>12</v>
      </c>
      <c r="C159">
        <f t="shared" si="4"/>
        <v>1.7969064458628E-4</v>
      </c>
    </row>
    <row r="160" spans="1:9" x14ac:dyDescent="0.2">
      <c r="A160" t="s">
        <v>109</v>
      </c>
      <c r="B160">
        <v>19</v>
      </c>
      <c r="C160">
        <f t="shared" si="4"/>
        <v>2.8451018726161E-4</v>
      </c>
    </row>
    <row r="161" spans="1:3" x14ac:dyDescent="0.2">
      <c r="A161" t="s">
        <v>110</v>
      </c>
      <c r="B161">
        <v>17</v>
      </c>
      <c r="C161">
        <f t="shared" si="4"/>
        <v>2.5456174649722996E-4</v>
      </c>
    </row>
    <row r="162" spans="1:3" x14ac:dyDescent="0.2">
      <c r="A162" t="s">
        <v>111</v>
      </c>
      <c r="B162">
        <v>19</v>
      </c>
      <c r="C162">
        <f t="shared" si="4"/>
        <v>2.8451018726161E-4</v>
      </c>
    </row>
    <row r="163" spans="1:3" x14ac:dyDescent="0.2">
      <c r="A163" t="s">
        <v>112</v>
      </c>
      <c r="B163">
        <v>8</v>
      </c>
      <c r="C163">
        <f t="shared" si="4"/>
        <v>1.1979376305752001E-4</v>
      </c>
    </row>
    <row r="164" spans="1:3" x14ac:dyDescent="0.2">
      <c r="A164" t="s">
        <v>113</v>
      </c>
      <c r="B164">
        <v>9</v>
      </c>
      <c r="C164">
        <f t="shared" si="4"/>
        <v>1.3476798343971E-4</v>
      </c>
    </row>
    <row r="165" spans="1:3" x14ac:dyDescent="0.2">
      <c r="A165" t="s">
        <v>114</v>
      </c>
      <c r="B165">
        <v>10</v>
      </c>
      <c r="C165">
        <f t="shared" si="4"/>
        <v>1.4974220382189999E-4</v>
      </c>
    </row>
    <row r="166" spans="1:3" x14ac:dyDescent="0.2">
      <c r="A166" t="s">
        <v>115</v>
      </c>
      <c r="B166">
        <v>7</v>
      </c>
      <c r="C166">
        <f t="shared" si="4"/>
        <v>1.0481954267532999E-4</v>
      </c>
    </row>
    <row r="167" spans="1:3" x14ac:dyDescent="0.2">
      <c r="A167" t="s">
        <v>116</v>
      </c>
      <c r="B167">
        <v>8</v>
      </c>
      <c r="C167">
        <f t="shared" si="4"/>
        <v>1.1979376305752001E-4</v>
      </c>
    </row>
    <row r="168" spans="1:3" x14ac:dyDescent="0.2">
      <c r="A168" t="s">
        <v>117</v>
      </c>
      <c r="B168">
        <v>2</v>
      </c>
      <c r="C168">
        <f t="shared" si="4"/>
        <v>2.9948440764380003E-5</v>
      </c>
    </row>
    <row r="169" spans="1:3" x14ac:dyDescent="0.2">
      <c r="A169" t="s">
        <v>118</v>
      </c>
      <c r="B169">
        <v>5</v>
      </c>
      <c r="C169">
        <f t="shared" si="4"/>
        <v>7.4871101910950106E-5</v>
      </c>
    </row>
    <row r="170" spans="1:3" x14ac:dyDescent="0.2">
      <c r="A170" t="s">
        <v>119</v>
      </c>
      <c r="B170">
        <v>3</v>
      </c>
      <c r="C170">
        <f t="shared" si="4"/>
        <v>4.4922661146570096E-5</v>
      </c>
    </row>
    <row r="171" spans="1:3" x14ac:dyDescent="0.2">
      <c r="A171" t="s">
        <v>120</v>
      </c>
      <c r="B171">
        <v>85</v>
      </c>
      <c r="C171">
        <f t="shared" si="4"/>
        <v>1.2728087324861499E-3</v>
      </c>
    </row>
    <row r="172" spans="1:3" x14ac:dyDescent="0.2">
      <c r="A172" t="s">
        <v>130</v>
      </c>
      <c r="B172">
        <f>SUM(B141:B171)</f>
        <v>6678144</v>
      </c>
    </row>
    <row r="178" spans="13:13" ht="255" customHeight="1" x14ac:dyDescent="0.2">
      <c r="M178" s="1" t="s">
        <v>0</v>
      </c>
    </row>
  </sheetData>
  <sortState xmlns:xlrd2="http://schemas.microsoft.com/office/spreadsheetml/2017/richdata2" ref="D14:E33">
    <sortCondition ref="D13"/>
  </sortState>
  <mergeCells count="5">
    <mergeCell ref="A1:I1"/>
    <mergeCell ref="A35:I35"/>
    <mergeCell ref="A69:I69"/>
    <mergeCell ref="A103:I103"/>
    <mergeCell ref="A139:I1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张鹏飞</dc:creator>
  <cp:lastModifiedBy>张鹏飞</cp:lastModifiedBy>
  <dcterms:created xsi:type="dcterms:W3CDTF">2015-06-05T18:19:34Z</dcterms:created>
  <dcterms:modified xsi:type="dcterms:W3CDTF">2020-07-07T06:30:49Z</dcterms:modified>
</cp:coreProperties>
</file>